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Nestle NDG\M Capsules - Files\Summary\"/>
    </mc:Choice>
  </mc:AlternateContent>
  <xr:revisionPtr revIDLastSave="0" documentId="13_ncr:1_{13C5BF58-3960-42CF-90C1-7B7596874F2D}" xr6:coauthVersionLast="47" xr6:coauthVersionMax="47" xr10:uidLastSave="{00000000-0000-0000-0000-000000000000}"/>
  <bookViews>
    <workbookView xWindow="-120" yWindow="-120" windowWidth="20730" windowHeight="11160" tabRatio="939" firstSheet="1" activeTab="5" xr2:uid="{00000000-000D-0000-FFFF-FFFF00000000}"/>
  </bookViews>
  <sheets>
    <sheet name="Model Fit (2)" sheetId="14" state="hidden" r:id="rId1"/>
    <sheet name="Variables used" sheetId="15" r:id="rId2"/>
    <sheet name="Model Fit" sheetId="2" r:id="rId3"/>
    <sheet name="Total Own-Ad contribution" sheetId="10" r:id="rId4"/>
    <sheet name="Summary -yearly split" sheetId="7" r:id="rId5"/>
    <sheet name="Detailed Media Summary" sheetId="18" r:id="rId6"/>
    <sheet name="Media Summary -yearly split -Dt" sheetId="16" state="hidden" r:id="rId7"/>
    <sheet name="Due Tos - Total level" sheetId="17" r:id="rId8"/>
    <sheet name="Due Tos -Own in detail" sheetId="12" r:id="rId9"/>
    <sheet name="Notes -Kavya" sheetId="11" state="hidden" r:id="rId10"/>
    <sheet name="Covid month" sheetId="20" state="hidden" r:id="rId11"/>
    <sheet name="Paste decomps here" sheetId="8" state="hidden" r:id="rId12"/>
    <sheet name="Sheet1" sheetId="6" state="hidden" r:id="rId13"/>
    <sheet name="non media" sheetId="13" state="hidden" r:id="rId14"/>
    <sheet name="Support graph" sheetId="19" state="hidden" r:id="rId15"/>
    <sheet name="Sheet4" sheetId="9" state="hidden" r:id="rId16"/>
  </sheets>
  <definedNames>
    <definedName name="_xlnm._FilterDatabase" localSheetId="2" hidden="1">'Model Fit'!$A$1:$E$157</definedName>
    <definedName name="_xlnm._FilterDatabase" localSheetId="0" hidden="1">'Model Fit (2)'!$A$1:$L$158</definedName>
  </definedNames>
  <calcPr calcId="191029"/>
  <pivotCaches>
    <pivotCache cacheId="159" r:id="rId17"/>
    <pivotCache cacheId="160" r:id="rId18"/>
    <pivotCache cacheId="161" r:id="rId19"/>
    <pivotCache cacheId="162" r:id="rId20"/>
    <pivotCache cacheId="163" r:id="rId21"/>
    <pivotCache cacheId="164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4" i="18" l="1"/>
  <c r="Q24" i="18"/>
  <c r="P24" i="18"/>
  <c r="T6" i="7"/>
  <c r="V25" i="12"/>
  <c r="W25" i="12"/>
  <c r="E27" i="17"/>
  <c r="F27" i="17"/>
  <c r="D27" i="17"/>
  <c r="D26" i="17"/>
  <c r="D28" i="17" s="1"/>
  <c r="A75" i="8"/>
  <c r="B75" i="8"/>
  <c r="C75" i="8"/>
  <c r="D75" i="8"/>
  <c r="E75" i="8"/>
  <c r="F75" i="8"/>
  <c r="A76" i="8"/>
  <c r="B76" i="8"/>
  <c r="C76" i="8"/>
  <c r="D76" i="8"/>
  <c r="E76" i="8"/>
  <c r="F76" i="8"/>
  <c r="A77" i="8"/>
  <c r="B77" i="8"/>
  <c r="C77" i="8"/>
  <c r="D77" i="8"/>
  <c r="E77" i="8"/>
  <c r="F77" i="8"/>
  <c r="F31" i="17"/>
  <c r="E31" i="17"/>
  <c r="A73" i="8"/>
  <c r="B73" i="8"/>
  <c r="C73" i="8"/>
  <c r="D73" i="8"/>
  <c r="E73" i="8"/>
  <c r="F73" i="8"/>
  <c r="A74" i="8"/>
  <c r="B74" i="8"/>
  <c r="C74" i="8"/>
  <c r="D74" i="8"/>
  <c r="E74" i="8"/>
  <c r="F74" i="8"/>
  <c r="F84" i="8" l="1"/>
  <c r="D84" i="8"/>
  <c r="E84" i="8"/>
  <c r="A58" i="8" l="1"/>
  <c r="B58" i="8"/>
  <c r="C58" i="8"/>
  <c r="D58" i="8"/>
  <c r="E58" i="8"/>
  <c r="F58" i="8"/>
  <c r="A59" i="8"/>
  <c r="B59" i="8"/>
  <c r="C59" i="8"/>
  <c r="D59" i="8"/>
  <c r="E59" i="8"/>
  <c r="F59" i="8"/>
  <c r="A60" i="8"/>
  <c r="B60" i="8"/>
  <c r="C60" i="8"/>
  <c r="D60" i="8"/>
  <c r="E60" i="8"/>
  <c r="F60" i="8"/>
  <c r="A61" i="8"/>
  <c r="B61" i="8"/>
  <c r="C61" i="8"/>
  <c r="D61" i="8"/>
  <c r="E61" i="8"/>
  <c r="F61" i="8"/>
  <c r="A62" i="8"/>
  <c r="B62" i="8"/>
  <c r="C62" i="8"/>
  <c r="D62" i="8"/>
  <c r="E62" i="8"/>
  <c r="F62" i="8"/>
  <c r="A63" i="8"/>
  <c r="B63" i="8"/>
  <c r="C63" i="8"/>
  <c r="D63" i="8"/>
  <c r="E63" i="8"/>
  <c r="F63" i="8"/>
  <c r="A64" i="8"/>
  <c r="B64" i="8"/>
  <c r="C64" i="8"/>
  <c r="D64" i="8"/>
  <c r="E64" i="8"/>
  <c r="F64" i="8"/>
  <c r="A65" i="8"/>
  <c r="B65" i="8"/>
  <c r="C65" i="8"/>
  <c r="D65" i="8"/>
  <c r="E65" i="8"/>
  <c r="F65" i="8"/>
  <c r="A66" i="8"/>
  <c r="B66" i="8"/>
  <c r="C66" i="8"/>
  <c r="D66" i="8"/>
  <c r="E66" i="8"/>
  <c r="F66" i="8"/>
  <c r="A67" i="8"/>
  <c r="B67" i="8"/>
  <c r="C67" i="8"/>
  <c r="D67" i="8"/>
  <c r="E67" i="8"/>
  <c r="F67" i="8"/>
  <c r="A68" i="8"/>
  <c r="B68" i="8"/>
  <c r="C68" i="8"/>
  <c r="D68" i="8"/>
  <c r="E68" i="8"/>
  <c r="F68" i="8"/>
  <c r="A69" i="8"/>
  <c r="B69" i="8"/>
  <c r="C69" i="8"/>
  <c r="D69" i="8"/>
  <c r="E69" i="8"/>
  <c r="F69" i="8"/>
  <c r="A70" i="8"/>
  <c r="B70" i="8"/>
  <c r="C70" i="8"/>
  <c r="D70" i="8"/>
  <c r="E70" i="8"/>
  <c r="F70" i="8"/>
  <c r="A71" i="8"/>
  <c r="B71" i="8"/>
  <c r="C71" i="8"/>
  <c r="D71" i="8"/>
  <c r="E71" i="8"/>
  <c r="F71" i="8"/>
  <c r="A72" i="8"/>
  <c r="B72" i="8"/>
  <c r="C72" i="8"/>
  <c r="D72" i="8"/>
  <c r="E72" i="8"/>
  <c r="F72" i="8"/>
  <c r="J47" i="10"/>
  <c r="X18" i="18"/>
  <c r="W5" i="12"/>
  <c r="V5" i="12"/>
  <c r="W6" i="12"/>
  <c r="N5" i="7"/>
  <c r="O5" i="7"/>
  <c r="M5" i="7"/>
  <c r="G43" i="10" s="1"/>
  <c r="N4" i="7"/>
  <c r="G42" i="10" s="1"/>
  <c r="O4" i="7"/>
  <c r="O12" i="7" s="1"/>
  <c r="M4" i="7"/>
  <c r="M12" i="7" s="1"/>
  <c r="K5" i="7"/>
  <c r="L5" i="7"/>
  <c r="J5" i="7"/>
  <c r="F43" i="10" s="1"/>
  <c r="K4" i="7"/>
  <c r="L4" i="7"/>
  <c r="J4" i="7"/>
  <c r="F42" i="10" s="1"/>
  <c r="J54" i="18"/>
  <c r="K54" i="18"/>
  <c r="L54" i="18"/>
  <c r="M54" i="18"/>
  <c r="V54" i="18" s="1"/>
  <c r="N54" i="18"/>
  <c r="W54" i="18" s="1"/>
  <c r="O54" i="18"/>
  <c r="X54" i="18" s="1"/>
  <c r="S4" i="8"/>
  <c r="A56" i="8"/>
  <c r="B56" i="8"/>
  <c r="C56" i="8"/>
  <c r="D56" i="8"/>
  <c r="E56" i="8"/>
  <c r="F56" i="8"/>
  <c r="A57" i="8"/>
  <c r="B57" i="8"/>
  <c r="C57" i="8"/>
  <c r="D57" i="8"/>
  <c r="E57" i="8"/>
  <c r="F57" i="8"/>
  <c r="N12" i="7" l="1"/>
  <c r="W6" i="18"/>
  <c r="X6" i="18"/>
  <c r="X22" i="18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S1" i="20"/>
  <c r="A2" i="20"/>
  <c r="R1" i="20"/>
  <c r="A55" i="8" l="1"/>
  <c r="B55" i="8"/>
  <c r="C55" i="8"/>
  <c r="D55" i="8"/>
  <c r="E55" i="8"/>
  <c r="F55" i="8"/>
  <c r="E2" i="8" l="1"/>
  <c r="F2" i="8"/>
  <c r="D2" i="8"/>
  <c r="AA11" i="17"/>
  <c r="Z11" i="17"/>
  <c r="X13" i="17"/>
  <c r="Z13" i="17"/>
  <c r="AA13" i="17"/>
  <c r="AA12" i="17"/>
  <c r="AA14" i="17"/>
  <c r="AA15" i="17"/>
  <c r="AA16" i="17"/>
  <c r="AA17" i="17"/>
  <c r="AA18" i="17"/>
  <c r="Z12" i="17"/>
  <c r="Z14" i="17"/>
  <c r="Z15" i="17"/>
  <c r="Z16" i="17"/>
  <c r="Z17" i="17"/>
  <c r="Z18" i="17"/>
  <c r="X15" i="17"/>
  <c r="W15" i="17"/>
  <c r="X14" i="17"/>
  <c r="W14" i="17"/>
  <c r="W13" i="17"/>
  <c r="X18" i="17"/>
  <c r="W18" i="17"/>
  <c r="X17" i="17"/>
  <c r="W17" i="17"/>
  <c r="X12" i="17"/>
  <c r="W12" i="17"/>
  <c r="L2" i="2"/>
  <c r="A53" i="8"/>
  <c r="B53" i="8"/>
  <c r="C53" i="8"/>
  <c r="D53" i="8"/>
  <c r="E53" i="8"/>
  <c r="F53" i="8"/>
  <c r="A54" i="8"/>
  <c r="B54" i="8"/>
  <c r="C54" i="8"/>
  <c r="D54" i="8"/>
  <c r="E54" i="8"/>
  <c r="F54" i="8"/>
  <c r="D6" i="8"/>
  <c r="E6" i="8"/>
  <c r="F6" i="8"/>
  <c r="D7" i="8"/>
  <c r="E7" i="8"/>
  <c r="F7" i="8"/>
  <c r="D8" i="8"/>
  <c r="E8" i="8"/>
  <c r="F8" i="8"/>
  <c r="D9" i="8"/>
  <c r="E9" i="8"/>
  <c r="F9" i="8"/>
  <c r="D10" i="8"/>
  <c r="E10" i="8"/>
  <c r="F10" i="8"/>
  <c r="D11" i="8"/>
  <c r="E11" i="8"/>
  <c r="F11" i="8"/>
  <c r="D12" i="8"/>
  <c r="E12" i="8"/>
  <c r="F12" i="8"/>
  <c r="D13" i="8"/>
  <c r="E13" i="8"/>
  <c r="F13" i="8"/>
  <c r="D14" i="8"/>
  <c r="E14" i="8"/>
  <c r="F14" i="8"/>
  <c r="D15" i="8"/>
  <c r="E15" i="8"/>
  <c r="F15" i="8"/>
  <c r="D16" i="8"/>
  <c r="E16" i="8"/>
  <c r="F16" i="8"/>
  <c r="D17" i="8"/>
  <c r="E17" i="8"/>
  <c r="F17" i="8"/>
  <c r="D18" i="8"/>
  <c r="E18" i="8"/>
  <c r="F18" i="8"/>
  <c r="D19" i="8"/>
  <c r="E19" i="8"/>
  <c r="F19" i="8"/>
  <c r="D20" i="8"/>
  <c r="E20" i="8"/>
  <c r="F20" i="8"/>
  <c r="D21" i="8"/>
  <c r="E21" i="8"/>
  <c r="F21" i="8"/>
  <c r="D22" i="8"/>
  <c r="E22" i="8"/>
  <c r="F22" i="8"/>
  <c r="D23" i="8"/>
  <c r="E23" i="8"/>
  <c r="F23" i="8"/>
  <c r="D24" i="8"/>
  <c r="E24" i="8"/>
  <c r="F24" i="8"/>
  <c r="D25" i="8"/>
  <c r="E25" i="8"/>
  <c r="F25" i="8"/>
  <c r="D26" i="8"/>
  <c r="E26" i="8"/>
  <c r="F26" i="8"/>
  <c r="D27" i="8"/>
  <c r="E27" i="8"/>
  <c r="F27" i="8"/>
  <c r="D28" i="8"/>
  <c r="E28" i="8"/>
  <c r="F28" i="8"/>
  <c r="D29" i="8"/>
  <c r="E29" i="8"/>
  <c r="F29" i="8"/>
  <c r="D30" i="8"/>
  <c r="E30" i="8"/>
  <c r="F30" i="8"/>
  <c r="D31" i="8"/>
  <c r="E31" i="8"/>
  <c r="F31" i="8"/>
  <c r="D32" i="8"/>
  <c r="E32" i="8"/>
  <c r="F32" i="8"/>
  <c r="D33" i="8"/>
  <c r="E33" i="8"/>
  <c r="F33" i="8"/>
  <c r="D34" i="8"/>
  <c r="E34" i="8"/>
  <c r="F34" i="8"/>
  <c r="D35" i="8"/>
  <c r="E35" i="8"/>
  <c r="F35" i="8"/>
  <c r="D36" i="8"/>
  <c r="E36" i="8"/>
  <c r="F36" i="8"/>
  <c r="D37" i="8"/>
  <c r="E37" i="8"/>
  <c r="F37" i="8"/>
  <c r="D38" i="8"/>
  <c r="E38" i="8"/>
  <c r="F38" i="8"/>
  <c r="D39" i="8"/>
  <c r="E39" i="8"/>
  <c r="F39" i="8"/>
  <c r="D40" i="8"/>
  <c r="E40" i="8"/>
  <c r="F40" i="8"/>
  <c r="D41" i="8"/>
  <c r="E41" i="8"/>
  <c r="F41" i="8"/>
  <c r="D42" i="8"/>
  <c r="E42" i="8"/>
  <c r="F42" i="8"/>
  <c r="D43" i="8"/>
  <c r="E43" i="8"/>
  <c r="F43" i="8"/>
  <c r="D44" i="8"/>
  <c r="E44" i="8"/>
  <c r="F44" i="8"/>
  <c r="D45" i="8"/>
  <c r="E45" i="8"/>
  <c r="F45" i="8"/>
  <c r="D46" i="8"/>
  <c r="E46" i="8"/>
  <c r="F46" i="8"/>
  <c r="D47" i="8"/>
  <c r="E47" i="8"/>
  <c r="F47" i="8"/>
  <c r="D48" i="8"/>
  <c r="E48" i="8"/>
  <c r="F48" i="8"/>
  <c r="D49" i="8"/>
  <c r="E49" i="8"/>
  <c r="F49" i="8"/>
  <c r="D50" i="8"/>
  <c r="E50" i="8"/>
  <c r="F50" i="8"/>
  <c r="D51" i="8"/>
  <c r="E51" i="8"/>
  <c r="F51" i="8"/>
  <c r="D52" i="8"/>
  <c r="E52" i="8"/>
  <c r="F52" i="8"/>
  <c r="F5" i="8"/>
  <c r="E5" i="8"/>
  <c r="D5" i="8"/>
  <c r="D87" i="8" l="1"/>
  <c r="F87" i="8"/>
  <c r="E85" i="8"/>
  <c r="D85" i="8"/>
  <c r="D80" i="8"/>
  <c r="E88" i="8"/>
  <c r="E86" i="8"/>
  <c r="E89" i="8"/>
  <c r="D89" i="8"/>
  <c r="D83" i="8"/>
  <c r="F86" i="8"/>
  <c r="F88" i="8"/>
  <c r="F89" i="8"/>
  <c r="D81" i="8"/>
  <c r="D86" i="8"/>
  <c r="F85" i="8"/>
  <c r="D82" i="8"/>
  <c r="E87" i="8"/>
  <c r="F80" i="8"/>
  <c r="E82" i="8"/>
  <c r="E81" i="8"/>
  <c r="E83" i="8"/>
  <c r="F83" i="8"/>
  <c r="F82" i="8"/>
  <c r="E80" i="8"/>
  <c r="X14" i="18" l="1"/>
  <c r="A50" i="8" l="1"/>
  <c r="B50" i="8"/>
  <c r="C50" i="8"/>
  <c r="A51" i="8"/>
  <c r="B51" i="8"/>
  <c r="C51" i="8"/>
  <c r="A52" i="8"/>
  <c r="B52" i="8"/>
  <c r="C52" i="8"/>
  <c r="W16" i="17" l="1"/>
  <c r="X16" i="17"/>
  <c r="U12" i="17"/>
  <c r="U14" i="17"/>
  <c r="U16" i="17"/>
  <c r="U13" i="17"/>
  <c r="U11" i="17"/>
  <c r="U15" i="17"/>
  <c r="A44" i="8" l="1"/>
  <c r="B44" i="8"/>
  <c r="C44" i="8"/>
  <c r="A45" i="8"/>
  <c r="B45" i="8"/>
  <c r="C45" i="8"/>
  <c r="A46" i="8"/>
  <c r="B46" i="8"/>
  <c r="C46" i="8"/>
  <c r="A47" i="8"/>
  <c r="B47" i="8"/>
  <c r="C47" i="8"/>
  <c r="A48" i="8"/>
  <c r="B48" i="8"/>
  <c r="C48" i="8"/>
  <c r="A49" i="8"/>
  <c r="B49" i="8"/>
  <c r="C49" i="8"/>
  <c r="U17" i="17" l="1"/>
  <c r="R4" i="17"/>
  <c r="Z4" i="17" s="1"/>
  <c r="O10" i="7"/>
  <c r="N10" i="7"/>
  <c r="M10" i="7"/>
  <c r="N9" i="7"/>
  <c r="M9" i="7"/>
  <c r="O8" i="7"/>
  <c r="T8" i="17" s="1"/>
  <c r="AB8" i="17" s="1"/>
  <c r="N8" i="7"/>
  <c r="S8" i="17" s="1"/>
  <c r="AA8" i="17" s="1"/>
  <c r="M8" i="7"/>
  <c r="R8" i="17" s="1"/>
  <c r="Z8" i="17" s="1"/>
  <c r="O7" i="7"/>
  <c r="N7" i="7"/>
  <c r="M7" i="7"/>
  <c r="O6" i="7"/>
  <c r="N6" i="7"/>
  <c r="M6" i="7"/>
  <c r="L10" i="7"/>
  <c r="K10" i="7"/>
  <c r="J10" i="7"/>
  <c r="L9" i="7"/>
  <c r="T9" i="17" s="1"/>
  <c r="AB9" i="17" s="1"/>
  <c r="K9" i="7"/>
  <c r="S9" i="17" s="1"/>
  <c r="J9" i="7"/>
  <c r="R9" i="17" s="1"/>
  <c r="L8" i="7"/>
  <c r="K8" i="7"/>
  <c r="J8" i="7"/>
  <c r="L7" i="7"/>
  <c r="T7" i="17" s="1"/>
  <c r="AB7" i="17" s="1"/>
  <c r="K7" i="7"/>
  <c r="S7" i="17" s="1"/>
  <c r="AA7" i="17" s="1"/>
  <c r="J7" i="7"/>
  <c r="R7" i="17" s="1"/>
  <c r="Z7" i="17" s="1"/>
  <c r="L6" i="7"/>
  <c r="T6" i="17" s="1"/>
  <c r="AB6" i="17" s="1"/>
  <c r="K6" i="7"/>
  <c r="S6" i="17" s="1"/>
  <c r="AA6" i="17" s="1"/>
  <c r="J6" i="7"/>
  <c r="R6" i="17" s="1"/>
  <c r="Z6" i="17" s="1"/>
  <c r="T5" i="17"/>
  <c r="AB5" i="17" s="1"/>
  <c r="S5" i="17"/>
  <c r="R5" i="17"/>
  <c r="Z5" i="17" s="1"/>
  <c r="T4" i="17"/>
  <c r="AB4" i="17" s="1"/>
  <c r="S4" i="17"/>
  <c r="AA4" i="17" s="1"/>
  <c r="O29" i="18"/>
  <c r="N29" i="18"/>
  <c r="M29" i="18"/>
  <c r="L29" i="18"/>
  <c r="K29" i="18"/>
  <c r="J29" i="18"/>
  <c r="X24" i="18"/>
  <c r="W24" i="18"/>
  <c r="V24" i="18"/>
  <c r="X23" i="18"/>
  <c r="W23" i="18"/>
  <c r="V23" i="18"/>
  <c r="X21" i="18"/>
  <c r="X20" i="18"/>
  <c r="X19" i="18"/>
  <c r="V19" i="18"/>
  <c r="X17" i="18"/>
  <c r="X16" i="18"/>
  <c r="X15" i="18"/>
  <c r="V15" i="18"/>
  <c r="W14" i="18"/>
  <c r="V13" i="18"/>
  <c r="X12" i="18"/>
  <c r="V12" i="18"/>
  <c r="X11" i="18"/>
  <c r="V11" i="18"/>
  <c r="W10" i="18"/>
  <c r="X9" i="18"/>
  <c r="W9" i="18"/>
  <c r="V9" i="18"/>
  <c r="X8" i="18"/>
  <c r="W8" i="18"/>
  <c r="V8" i="18"/>
  <c r="X7" i="18"/>
  <c r="W7" i="18"/>
  <c r="V7" i="18"/>
  <c r="X5" i="18"/>
  <c r="W5" i="18"/>
  <c r="V5" i="18"/>
  <c r="W4" i="18"/>
  <c r="V4" i="18"/>
  <c r="F45" i="10"/>
  <c r="F44" i="10"/>
  <c r="G46" i="10"/>
  <c r="G45" i="10"/>
  <c r="G44" i="10"/>
  <c r="A43" i="8"/>
  <c r="B43" i="8"/>
  <c r="C43" i="8"/>
  <c r="V4" i="7" l="1"/>
  <c r="W7" i="17"/>
  <c r="X4" i="17"/>
  <c r="X7" i="17"/>
  <c r="W4" i="17"/>
  <c r="X8" i="17"/>
  <c r="E45" i="10"/>
  <c r="J46" i="10"/>
  <c r="E46" i="10"/>
  <c r="W8" i="17"/>
  <c r="U8" i="17"/>
  <c r="U7" i="17"/>
  <c r="W29" i="18"/>
  <c r="X29" i="18"/>
  <c r="V29" i="18"/>
  <c r="V5" i="7"/>
  <c r="X7" i="7"/>
  <c r="W5" i="7"/>
  <c r="V8" i="7"/>
  <c r="X6" i="7"/>
  <c r="W9" i="7"/>
  <c r="W7" i="7"/>
  <c r="V10" i="7"/>
  <c r="W10" i="7"/>
  <c r="X10" i="7"/>
  <c r="V7" i="7"/>
  <c r="X9" i="7"/>
  <c r="X5" i="7"/>
  <c r="W8" i="7"/>
  <c r="V6" i="7"/>
  <c r="X8" i="7"/>
  <c r="W6" i="7"/>
  <c r="V9" i="7"/>
  <c r="F48" i="10"/>
  <c r="G48" i="10"/>
  <c r="J43" i="10"/>
  <c r="J42" i="10"/>
  <c r="J45" i="10"/>
  <c r="E47" i="10"/>
  <c r="J44" i="10"/>
  <c r="E42" i="10"/>
  <c r="E43" i="10"/>
  <c r="E44" i="10"/>
  <c r="J48" i="10" l="1"/>
  <c r="E48" i="10"/>
  <c r="AV1" i="13"/>
  <c r="X24" i="13" l="1"/>
  <c r="Y24" i="13"/>
  <c r="W24" i="13"/>
  <c r="V24" i="13"/>
  <c r="V23" i="13"/>
  <c r="W23" i="13"/>
  <c r="X23" i="13"/>
  <c r="Y23" i="13"/>
  <c r="U23" i="13"/>
  <c r="U18" i="17"/>
  <c r="X11" i="17"/>
  <c r="W11" i="17"/>
  <c r="O49" i="16"/>
  <c r="X49" i="16" s="1"/>
  <c r="N49" i="16"/>
  <c r="W49" i="16" s="1"/>
  <c r="M49" i="16"/>
  <c r="V49" i="16" s="1"/>
  <c r="L49" i="16"/>
  <c r="K49" i="16"/>
  <c r="J49" i="16"/>
  <c r="O48" i="16"/>
  <c r="X48" i="16" s="1"/>
  <c r="N48" i="16"/>
  <c r="W48" i="16" s="1"/>
  <c r="M48" i="16"/>
  <c r="L48" i="16"/>
  <c r="K48" i="16"/>
  <c r="J48" i="16"/>
  <c r="V48" i="16" s="1"/>
  <c r="W47" i="16"/>
  <c r="V47" i="16"/>
  <c r="O47" i="16"/>
  <c r="X47" i="16" s="1"/>
  <c r="N47" i="16"/>
  <c r="M47" i="16"/>
  <c r="L47" i="16"/>
  <c r="K47" i="16"/>
  <c r="J47" i="16"/>
  <c r="O46" i="16"/>
  <c r="N46" i="16"/>
  <c r="W46" i="16" s="1"/>
  <c r="M46" i="16"/>
  <c r="V46" i="16" s="1"/>
  <c r="L46" i="16"/>
  <c r="X46" i="16" s="1"/>
  <c r="K46" i="16"/>
  <c r="J46" i="16"/>
  <c r="X45" i="16"/>
  <c r="V45" i="16"/>
  <c r="O45" i="16"/>
  <c r="N45" i="16"/>
  <c r="W45" i="16" s="1"/>
  <c r="M45" i="16"/>
  <c r="L45" i="16"/>
  <c r="K45" i="16"/>
  <c r="J45" i="16"/>
  <c r="V44" i="16"/>
  <c r="O44" i="16"/>
  <c r="X44" i="16" s="1"/>
  <c r="N44" i="16"/>
  <c r="W44" i="16" s="1"/>
  <c r="M44" i="16"/>
  <c r="L44" i="16"/>
  <c r="K44" i="16"/>
  <c r="J44" i="16"/>
  <c r="J50" i="16" s="1"/>
  <c r="W27" i="16"/>
  <c r="V27" i="16"/>
  <c r="O27" i="16"/>
  <c r="X27" i="16" s="1"/>
  <c r="N27" i="16"/>
  <c r="M27" i="16"/>
  <c r="L27" i="16"/>
  <c r="K27" i="16"/>
  <c r="J27" i="16"/>
  <c r="X26" i="16"/>
  <c r="W26" i="16"/>
  <c r="V26" i="16"/>
  <c r="X25" i="16"/>
  <c r="W25" i="16"/>
  <c r="V25" i="16"/>
  <c r="X24" i="16"/>
  <c r="W24" i="16"/>
  <c r="V24" i="16"/>
  <c r="X23" i="16"/>
  <c r="W23" i="16"/>
  <c r="V23" i="16"/>
  <c r="X22" i="16"/>
  <c r="W22" i="16"/>
  <c r="V22" i="16"/>
  <c r="X21" i="16"/>
  <c r="W21" i="16"/>
  <c r="V21" i="16"/>
  <c r="X20" i="16"/>
  <c r="W20" i="16"/>
  <c r="V20" i="16"/>
  <c r="X19" i="16"/>
  <c r="W19" i="16"/>
  <c r="V19" i="16"/>
  <c r="X18" i="16"/>
  <c r="W18" i="16"/>
  <c r="V18" i="16"/>
  <c r="X17" i="16"/>
  <c r="W17" i="16"/>
  <c r="V17" i="16"/>
  <c r="X16" i="16"/>
  <c r="W16" i="16"/>
  <c r="V16" i="16"/>
  <c r="X15" i="16"/>
  <c r="W15" i="16"/>
  <c r="V15" i="16"/>
  <c r="X14" i="16"/>
  <c r="W14" i="16"/>
  <c r="V14" i="16"/>
  <c r="X13" i="16"/>
  <c r="W13" i="16"/>
  <c r="V13" i="16"/>
  <c r="X12" i="16"/>
  <c r="W12" i="16"/>
  <c r="V12" i="16"/>
  <c r="X11" i="16"/>
  <c r="W11" i="16"/>
  <c r="V11" i="16"/>
  <c r="X10" i="16"/>
  <c r="W10" i="16"/>
  <c r="V10" i="16"/>
  <c r="X9" i="16"/>
  <c r="W9" i="16"/>
  <c r="V9" i="16"/>
  <c r="X8" i="16"/>
  <c r="W8" i="16"/>
  <c r="V8" i="16"/>
  <c r="X7" i="16"/>
  <c r="W7" i="16"/>
  <c r="V7" i="16"/>
  <c r="X6" i="16"/>
  <c r="W6" i="16"/>
  <c r="V6" i="16"/>
  <c r="X5" i="16"/>
  <c r="W5" i="16"/>
  <c r="V5" i="16"/>
  <c r="X4" i="16"/>
  <c r="W4" i="16"/>
  <c r="V4" i="16"/>
  <c r="A39" i="8"/>
  <c r="B39" i="8"/>
  <c r="C39" i="8"/>
  <c r="A40" i="8"/>
  <c r="B40" i="8"/>
  <c r="C40" i="8"/>
  <c r="A41" i="8"/>
  <c r="B41" i="8"/>
  <c r="C41" i="8"/>
  <c r="A42" i="8"/>
  <c r="B42" i="8"/>
  <c r="C42" i="8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2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V7" i="12"/>
  <c r="W7" i="12"/>
  <c r="W8" i="12"/>
  <c r="V9" i="12"/>
  <c r="W9" i="12"/>
  <c r="W14" i="12"/>
  <c r="V23" i="12"/>
  <c r="W23" i="12"/>
  <c r="V24" i="12"/>
  <c r="W24" i="12"/>
  <c r="W4" i="12"/>
  <c r="V4" i="12"/>
  <c r="U9" i="17" l="1"/>
  <c r="U4" i="17"/>
  <c r="U5" i="17"/>
  <c r="U6" i="17"/>
  <c r="W6" i="17"/>
  <c r="X6" i="17"/>
  <c r="X4" i="7"/>
  <c r="W4" i="7"/>
  <c r="F24" i="10"/>
  <c r="G24" i="10"/>
  <c r="F25" i="10"/>
  <c r="G25" i="10"/>
  <c r="Z5" i="13"/>
  <c r="Z16" i="13"/>
  <c r="X42" i="7"/>
  <c r="V42" i="7"/>
  <c r="W42" i="7"/>
  <c r="V43" i="7"/>
  <c r="W43" i="7"/>
  <c r="X43" i="7"/>
  <c r="Z6" i="13"/>
  <c r="Z7" i="13"/>
  <c r="Z8" i="13"/>
  <c r="Z9" i="13"/>
  <c r="Z10" i="13"/>
  <c r="Z11" i="13"/>
  <c r="Z12" i="13"/>
  <c r="Z13" i="13"/>
  <c r="Z14" i="13"/>
  <c r="Z15" i="13"/>
  <c r="Z17" i="13"/>
  <c r="J24" i="10" l="1"/>
  <c r="J25" i="10"/>
  <c r="A6" i="8"/>
  <c r="B6" i="8"/>
  <c r="C6" i="8"/>
  <c r="A7" i="8"/>
  <c r="B7" i="8"/>
  <c r="C7" i="8"/>
  <c r="A8" i="8"/>
  <c r="B8" i="8"/>
  <c r="C8" i="8"/>
  <c r="A9" i="8"/>
  <c r="B9" i="8"/>
  <c r="C9" i="8"/>
  <c r="A10" i="8"/>
  <c r="B10" i="8"/>
  <c r="C10" i="8"/>
  <c r="A11" i="8"/>
  <c r="B11" i="8"/>
  <c r="C11" i="8"/>
  <c r="A12" i="8"/>
  <c r="B12" i="8"/>
  <c r="C12" i="8"/>
  <c r="A13" i="8"/>
  <c r="B13" i="8"/>
  <c r="C13" i="8"/>
  <c r="A14" i="8"/>
  <c r="B14" i="8"/>
  <c r="C14" i="8"/>
  <c r="A15" i="8"/>
  <c r="B15" i="8"/>
  <c r="C15" i="8"/>
  <c r="A16" i="8"/>
  <c r="B16" i="8"/>
  <c r="C16" i="8"/>
  <c r="A17" i="8"/>
  <c r="B17" i="8"/>
  <c r="C17" i="8"/>
  <c r="A18" i="8"/>
  <c r="B18" i="8"/>
  <c r="C18" i="8"/>
  <c r="A19" i="8"/>
  <c r="B19" i="8"/>
  <c r="C19" i="8"/>
  <c r="A20" i="8"/>
  <c r="B20" i="8"/>
  <c r="C20" i="8"/>
  <c r="A21" i="8"/>
  <c r="B21" i="8"/>
  <c r="C21" i="8"/>
  <c r="A22" i="8"/>
  <c r="B22" i="8"/>
  <c r="C22" i="8"/>
  <c r="A23" i="8"/>
  <c r="B23" i="8"/>
  <c r="C23" i="8"/>
  <c r="A24" i="8"/>
  <c r="B24" i="8"/>
  <c r="C24" i="8"/>
  <c r="A25" i="8"/>
  <c r="B25" i="8"/>
  <c r="C25" i="8"/>
  <c r="A26" i="8"/>
  <c r="B26" i="8"/>
  <c r="C26" i="8"/>
  <c r="A27" i="8"/>
  <c r="B27" i="8"/>
  <c r="C27" i="8"/>
  <c r="A28" i="8"/>
  <c r="B28" i="8"/>
  <c r="C28" i="8"/>
  <c r="A29" i="8"/>
  <c r="B29" i="8"/>
  <c r="C29" i="8"/>
  <c r="A30" i="8"/>
  <c r="B30" i="8"/>
  <c r="C30" i="8"/>
  <c r="A31" i="8"/>
  <c r="B31" i="8"/>
  <c r="C31" i="8"/>
  <c r="A32" i="8"/>
  <c r="B32" i="8"/>
  <c r="C32" i="8"/>
  <c r="A33" i="8"/>
  <c r="B33" i="8"/>
  <c r="C33" i="8"/>
  <c r="A34" i="8"/>
  <c r="B34" i="8"/>
  <c r="C34" i="8"/>
  <c r="A35" i="8"/>
  <c r="B35" i="8"/>
  <c r="C35" i="8"/>
  <c r="A36" i="8"/>
  <c r="B36" i="8"/>
  <c r="C36" i="8"/>
  <c r="A37" i="8"/>
  <c r="B37" i="8"/>
  <c r="C37" i="8"/>
  <c r="A38" i="8"/>
  <c r="B38" i="8"/>
  <c r="C38" i="8"/>
  <c r="B5" i="8"/>
  <c r="C5" i="8"/>
  <c r="A5" i="8"/>
  <c r="H37" i="18" l="1"/>
  <c r="G40" i="18"/>
  <c r="G43" i="18"/>
  <c r="G34" i="18"/>
  <c r="H38" i="18"/>
  <c r="G41" i="18"/>
  <c r="I41" i="18"/>
  <c r="G16" i="12"/>
  <c r="G19" i="12"/>
  <c r="G27" i="12"/>
  <c r="G6" i="12"/>
  <c r="G14" i="12"/>
  <c r="G22" i="12"/>
  <c r="G28" i="12"/>
  <c r="G17" i="12"/>
  <c r="G20" i="12"/>
  <c r="G7" i="12"/>
  <c r="G15" i="12"/>
  <c r="G23" i="12"/>
  <c r="G10" i="12"/>
  <c r="G18" i="12"/>
  <c r="I20" i="12"/>
  <c r="G5" i="12"/>
  <c r="G21" i="12"/>
  <c r="G8" i="12"/>
  <c r="G24" i="12"/>
  <c r="G11" i="12"/>
  <c r="Q27" i="18"/>
  <c r="S8" i="18"/>
  <c r="P26" i="18"/>
  <c r="P27" i="18"/>
  <c r="Q26" i="18"/>
  <c r="R26" i="18"/>
  <c r="Q28" i="18"/>
  <c r="P28" i="18"/>
  <c r="H43" i="18"/>
  <c r="I43" i="18"/>
  <c r="D59" i="7"/>
  <c r="G59" i="7" s="1"/>
  <c r="E59" i="7"/>
  <c r="H59" i="7" s="1"/>
  <c r="F59" i="7"/>
  <c r="I59" i="7" s="1"/>
  <c r="G42" i="18"/>
  <c r="H40" i="18"/>
  <c r="G38" i="18"/>
  <c r="I36" i="18"/>
  <c r="F56" i="7"/>
  <c r="I56" i="7" s="1"/>
  <c r="E54" i="7"/>
  <c r="H54" i="7" s="1"/>
  <c r="D56" i="7"/>
  <c r="G56" i="7" s="1"/>
  <c r="G13" i="12"/>
  <c r="I40" i="18"/>
  <c r="H36" i="18"/>
  <c r="D57" i="7"/>
  <c r="G57" i="7" s="1"/>
  <c r="F54" i="7"/>
  <c r="I54" i="7" s="1"/>
  <c r="I38" i="18"/>
  <c r="G25" i="12"/>
  <c r="G36" i="18"/>
  <c r="E57" i="7"/>
  <c r="H57" i="7" s="1"/>
  <c r="D55" i="7"/>
  <c r="G55" i="7" s="1"/>
  <c r="G9" i="12"/>
  <c r="G26" i="12"/>
  <c r="I39" i="18"/>
  <c r="I37" i="18"/>
  <c r="I35" i="18"/>
  <c r="F57" i="7"/>
  <c r="I57" i="7" s="1"/>
  <c r="E55" i="7"/>
  <c r="H55" i="7" s="1"/>
  <c r="G12" i="12"/>
  <c r="I42" i="18"/>
  <c r="F58" i="7"/>
  <c r="D54" i="7"/>
  <c r="G54" i="7" s="1"/>
  <c r="H41" i="18"/>
  <c r="H39" i="18"/>
  <c r="H35" i="18"/>
  <c r="D58" i="7"/>
  <c r="F55" i="7"/>
  <c r="I55" i="7" s="1"/>
  <c r="G39" i="18"/>
  <c r="G37" i="18"/>
  <c r="G35" i="18"/>
  <c r="E58" i="7"/>
  <c r="D51" i="7"/>
  <c r="G51" i="7" s="1"/>
  <c r="H42" i="18"/>
  <c r="E56" i="7"/>
  <c r="H56" i="7" s="1"/>
  <c r="F49" i="7"/>
  <c r="I49" i="7" s="1"/>
  <c r="E49" i="7"/>
  <c r="H49" i="7" s="1"/>
  <c r="D49" i="7"/>
  <c r="F40" i="7"/>
  <c r="D22" i="7"/>
  <c r="F30" i="7"/>
  <c r="E22" i="7"/>
  <c r="D25" i="7"/>
  <c r="F27" i="7"/>
  <c r="E33" i="7"/>
  <c r="D36" i="7"/>
  <c r="E25" i="7"/>
  <c r="D28" i="7"/>
  <c r="D31" i="7"/>
  <c r="F33" i="7"/>
  <c r="E36" i="7"/>
  <c r="F41" i="7"/>
  <c r="E21" i="7"/>
  <c r="E40" i="7"/>
  <c r="D33" i="7"/>
  <c r="F21" i="7"/>
  <c r="D23" i="7"/>
  <c r="F25" i="7"/>
  <c r="E28" i="7"/>
  <c r="E31" i="7"/>
  <c r="D34" i="7"/>
  <c r="F36" i="7"/>
  <c r="D42" i="7"/>
  <c r="D21" i="7"/>
  <c r="D41" i="7"/>
  <c r="E41" i="7"/>
  <c r="E23" i="7"/>
  <c r="D26" i="7"/>
  <c r="F28" i="7"/>
  <c r="F31" i="7"/>
  <c r="E34" i="7"/>
  <c r="D37" i="7"/>
  <c r="E42" i="7"/>
  <c r="F26" i="7"/>
  <c r="D35" i="7"/>
  <c r="D30" i="7"/>
  <c r="F23" i="7"/>
  <c r="E26" i="7"/>
  <c r="D29" i="7"/>
  <c r="D32" i="7"/>
  <c r="F34" i="7"/>
  <c r="E37" i="7"/>
  <c r="D40" i="7"/>
  <c r="F42" i="7"/>
  <c r="D24" i="7"/>
  <c r="E32" i="7"/>
  <c r="D43" i="7"/>
  <c r="F24" i="7"/>
  <c r="F43" i="7"/>
  <c r="E29" i="7"/>
  <c r="F37" i="7"/>
  <c r="F35" i="7"/>
  <c r="E24" i="7"/>
  <c r="D27" i="7"/>
  <c r="F29" i="7"/>
  <c r="F32" i="7"/>
  <c r="E35" i="7"/>
  <c r="D38" i="7"/>
  <c r="E43" i="7"/>
  <c r="E27" i="7"/>
  <c r="E38" i="7"/>
  <c r="F81" i="8"/>
  <c r="F38" i="7" s="1"/>
  <c r="E53" i="7"/>
  <c r="D53" i="7"/>
  <c r="F53" i="7"/>
  <c r="E51" i="7"/>
  <c r="H51" i="7" s="1"/>
  <c r="F51" i="7"/>
  <c r="I51" i="7" s="1"/>
  <c r="D52" i="7"/>
  <c r="G52" i="7" s="1"/>
  <c r="F52" i="7"/>
  <c r="I52" i="7" s="1"/>
  <c r="E52" i="7"/>
  <c r="H52" i="7" s="1"/>
  <c r="D48" i="7"/>
  <c r="E48" i="7"/>
  <c r="F50" i="7"/>
  <c r="I50" i="7" s="1"/>
  <c r="E50" i="7"/>
  <c r="H50" i="7" s="1"/>
  <c r="D50" i="7"/>
  <c r="F48" i="7"/>
  <c r="F68" i="16"/>
  <c r="E39" i="16"/>
  <c r="H39" i="16" s="1"/>
  <c r="F36" i="16"/>
  <c r="I36" i="16" s="1"/>
  <c r="D34" i="16"/>
  <c r="G34" i="16" s="1"/>
  <c r="E31" i="16"/>
  <c r="E23" i="16"/>
  <c r="E19" i="16"/>
  <c r="E15" i="16"/>
  <c r="E11" i="16"/>
  <c r="F7" i="16"/>
  <c r="D6" i="16"/>
  <c r="D32" i="16"/>
  <c r="G32" i="16" s="1"/>
  <c r="E18" i="16"/>
  <c r="E34" i="16"/>
  <c r="H34" i="16" s="1"/>
  <c r="D22" i="16"/>
  <c r="D10" i="16"/>
  <c r="E68" i="16"/>
  <c r="D39" i="16"/>
  <c r="G39" i="16" s="1"/>
  <c r="E36" i="16"/>
  <c r="H36" i="16" s="1"/>
  <c r="F33" i="16"/>
  <c r="I33" i="16" s="1"/>
  <c r="D31" i="16"/>
  <c r="F24" i="16"/>
  <c r="D23" i="16"/>
  <c r="F20" i="16"/>
  <c r="D19" i="16"/>
  <c r="F16" i="16"/>
  <c r="D15" i="16"/>
  <c r="F12" i="16"/>
  <c r="D11" i="16"/>
  <c r="E7" i="16"/>
  <c r="F34" i="16"/>
  <c r="I34" i="16" s="1"/>
  <c r="E14" i="16"/>
  <c r="D5" i="16"/>
  <c r="D69" i="16"/>
  <c r="D26" i="16"/>
  <c r="F15" i="16"/>
  <c r="E6" i="16"/>
  <c r="D68" i="16"/>
  <c r="F38" i="16"/>
  <c r="I38" i="16" s="1"/>
  <c r="D36" i="16"/>
  <c r="G36" i="16" s="1"/>
  <c r="E33" i="16"/>
  <c r="H33" i="16" s="1"/>
  <c r="E24" i="16"/>
  <c r="E20" i="16"/>
  <c r="E16" i="16"/>
  <c r="E12" i="16"/>
  <c r="F8" i="16"/>
  <c r="D7" i="16"/>
  <c r="F4" i="16"/>
  <c r="E69" i="16"/>
  <c r="E26" i="16"/>
  <c r="E10" i="16"/>
  <c r="D37" i="16"/>
  <c r="G37" i="16" s="1"/>
  <c r="D18" i="16"/>
  <c r="F67" i="16"/>
  <c r="E38" i="16"/>
  <c r="H38" i="16" s="1"/>
  <c r="F35" i="16"/>
  <c r="I35" i="16" s="1"/>
  <c r="D33" i="16"/>
  <c r="G33" i="16" s="1"/>
  <c r="F25" i="16"/>
  <c r="D24" i="16"/>
  <c r="F21" i="16"/>
  <c r="D20" i="16"/>
  <c r="F17" i="16"/>
  <c r="D16" i="16"/>
  <c r="F13" i="16"/>
  <c r="D12" i="16"/>
  <c r="F9" i="16"/>
  <c r="E8" i="16"/>
  <c r="E4" i="16"/>
  <c r="E67" i="16"/>
  <c r="D38" i="16"/>
  <c r="G38" i="16" s="1"/>
  <c r="E35" i="16"/>
  <c r="H35" i="16" s="1"/>
  <c r="F32" i="16"/>
  <c r="I32" i="16" s="1"/>
  <c r="E25" i="16"/>
  <c r="E21" i="16"/>
  <c r="E17" i="16"/>
  <c r="E13" i="16"/>
  <c r="E9" i="16"/>
  <c r="D8" i="16"/>
  <c r="F5" i="16"/>
  <c r="D4" i="16"/>
  <c r="E37" i="16"/>
  <c r="H37" i="16" s="1"/>
  <c r="E22" i="16"/>
  <c r="F6" i="16"/>
  <c r="F39" i="16"/>
  <c r="I39" i="16" s="1"/>
  <c r="F19" i="16"/>
  <c r="F11" i="16"/>
  <c r="F69" i="16"/>
  <c r="D67" i="16"/>
  <c r="F37" i="16"/>
  <c r="I37" i="16" s="1"/>
  <c r="D35" i="16"/>
  <c r="G35" i="16" s="1"/>
  <c r="E32" i="16"/>
  <c r="H32" i="16" s="1"/>
  <c r="F26" i="16"/>
  <c r="D25" i="16"/>
  <c r="F22" i="16"/>
  <c r="D21" i="16"/>
  <c r="F18" i="16"/>
  <c r="D17" i="16"/>
  <c r="F14" i="16"/>
  <c r="D13" i="16"/>
  <c r="F10" i="16"/>
  <c r="D9" i="16"/>
  <c r="E5" i="16"/>
  <c r="F31" i="16"/>
  <c r="F23" i="16"/>
  <c r="D14" i="16"/>
  <c r="D4" i="7" l="1"/>
  <c r="D29" i="18"/>
  <c r="I23" i="12"/>
  <c r="D54" i="18"/>
  <c r="D5" i="7"/>
  <c r="S5" i="7" s="1"/>
  <c r="R11" i="18"/>
  <c r="U11" i="18"/>
  <c r="E6" i="7"/>
  <c r="S24" i="18"/>
  <c r="D6" i="7"/>
  <c r="R18" i="18"/>
  <c r="U18" i="18"/>
  <c r="Q6" i="18"/>
  <c r="T6" i="18"/>
  <c r="U20" i="18"/>
  <c r="R20" i="18"/>
  <c r="Q4" i="18"/>
  <c r="T4" i="18"/>
  <c r="R12" i="18"/>
  <c r="U12" i="18"/>
  <c r="R25" i="18"/>
  <c r="F8" i="7"/>
  <c r="I8" i="7" s="1"/>
  <c r="R17" i="18"/>
  <c r="U17" i="18"/>
  <c r="R19" i="18"/>
  <c r="U19" i="18"/>
  <c r="Q9" i="18"/>
  <c r="T9" i="18"/>
  <c r="U27" i="18"/>
  <c r="R27" i="18"/>
  <c r="F9" i="7"/>
  <c r="I9" i="7" s="1"/>
  <c r="U8" i="18"/>
  <c r="R8" i="18"/>
  <c r="S13" i="18"/>
  <c r="P13" i="18"/>
  <c r="S19" i="18"/>
  <c r="P19" i="18"/>
  <c r="T7" i="18"/>
  <c r="Q7" i="18"/>
  <c r="U9" i="18"/>
  <c r="R9" i="18"/>
  <c r="P23" i="18"/>
  <c r="D7" i="7"/>
  <c r="G7" i="7" s="1"/>
  <c r="S23" i="18"/>
  <c r="T5" i="18"/>
  <c r="Q5" i="18"/>
  <c r="D8" i="7"/>
  <c r="P25" i="18"/>
  <c r="E7" i="7"/>
  <c r="H7" i="7" s="1"/>
  <c r="Q23" i="18"/>
  <c r="T23" i="18"/>
  <c r="S9" i="18"/>
  <c r="P9" i="18"/>
  <c r="Q8" i="18"/>
  <c r="T8" i="18"/>
  <c r="S15" i="18"/>
  <c r="P15" i="18"/>
  <c r="R28" i="18"/>
  <c r="U28" i="18"/>
  <c r="T10" i="18"/>
  <c r="Q10" i="18"/>
  <c r="R22" i="18"/>
  <c r="U22" i="18"/>
  <c r="R5" i="18"/>
  <c r="U5" i="18"/>
  <c r="P11" i="18"/>
  <c r="S11" i="18"/>
  <c r="E5" i="7"/>
  <c r="H5" i="7" s="1"/>
  <c r="U24" i="18"/>
  <c r="R24" i="18"/>
  <c r="F6" i="7"/>
  <c r="P4" i="18"/>
  <c r="S4" i="18"/>
  <c r="R15" i="18"/>
  <c r="U15" i="18"/>
  <c r="P5" i="18"/>
  <c r="S5" i="18"/>
  <c r="P12" i="18"/>
  <c r="S12" i="18"/>
  <c r="U14" i="18"/>
  <c r="R14" i="18"/>
  <c r="U21" i="18"/>
  <c r="R21" i="18"/>
  <c r="S7" i="18"/>
  <c r="P7" i="18"/>
  <c r="T14" i="18"/>
  <c r="Q14" i="18"/>
  <c r="R16" i="18"/>
  <c r="U16" i="18"/>
  <c r="E8" i="7"/>
  <c r="H8" i="7" s="1"/>
  <c r="Q25" i="18"/>
  <c r="R7" i="18"/>
  <c r="U7" i="18"/>
  <c r="U6" i="18"/>
  <c r="R6" i="18"/>
  <c r="F5" i="7"/>
  <c r="U5" i="7" s="1"/>
  <c r="F54" i="18"/>
  <c r="R54" i="18" s="1"/>
  <c r="G5" i="17"/>
  <c r="H22" i="12"/>
  <c r="L22" i="12"/>
  <c r="I22" i="12"/>
  <c r="N22" i="12"/>
  <c r="I6" i="12"/>
  <c r="N6" i="12"/>
  <c r="L6" i="12"/>
  <c r="H6" i="12"/>
  <c r="P54" i="18"/>
  <c r="S54" i="18"/>
  <c r="I6" i="18"/>
  <c r="H6" i="18"/>
  <c r="I22" i="18"/>
  <c r="I34" i="18"/>
  <c r="H34" i="18"/>
  <c r="E10" i="7"/>
  <c r="F10" i="7"/>
  <c r="N22" i="17"/>
  <c r="I22" i="17"/>
  <c r="L22" i="17"/>
  <c r="H22" i="17"/>
  <c r="G22" i="17"/>
  <c r="J22" i="17"/>
  <c r="F61" i="7"/>
  <c r="I61" i="7" s="1"/>
  <c r="H58" i="7"/>
  <c r="E62" i="7"/>
  <c r="H62" i="7" s="1"/>
  <c r="E61" i="7"/>
  <c r="H61" i="7" s="1"/>
  <c r="G58" i="7"/>
  <c r="D62" i="7"/>
  <c r="G62" i="7" s="1"/>
  <c r="D61" i="7"/>
  <c r="G61" i="7" s="1"/>
  <c r="I58" i="7"/>
  <c r="F62" i="7"/>
  <c r="I62" i="7" s="1"/>
  <c r="I21" i="17"/>
  <c r="N21" i="17"/>
  <c r="H21" i="17"/>
  <c r="L21" i="17"/>
  <c r="G21" i="17"/>
  <c r="J21" i="17"/>
  <c r="L19" i="17"/>
  <c r="N19" i="17"/>
  <c r="I24" i="12"/>
  <c r="N25" i="12"/>
  <c r="I5" i="12"/>
  <c r="L5" i="12"/>
  <c r="H33" i="18"/>
  <c r="G33" i="18"/>
  <c r="H24" i="12"/>
  <c r="I33" i="18"/>
  <c r="L15" i="17"/>
  <c r="L18" i="17"/>
  <c r="L17" i="17"/>
  <c r="F22" i="7"/>
  <c r="F39" i="7"/>
  <c r="E39" i="7"/>
  <c r="E30" i="7"/>
  <c r="D39" i="7"/>
  <c r="J20" i="17"/>
  <c r="G20" i="17"/>
  <c r="I19" i="17"/>
  <c r="H19" i="17"/>
  <c r="G19" i="17"/>
  <c r="J19" i="17"/>
  <c r="H20" i="17"/>
  <c r="L20" i="17"/>
  <c r="I20" i="17"/>
  <c r="N20" i="17"/>
  <c r="E4" i="7"/>
  <c r="D9" i="7"/>
  <c r="J12" i="17"/>
  <c r="J14" i="17"/>
  <c r="G14" i="17"/>
  <c r="J16" i="17"/>
  <c r="G16" i="17"/>
  <c r="H16" i="17"/>
  <c r="L16" i="17"/>
  <c r="J15" i="17"/>
  <c r="G18" i="17"/>
  <c r="J18" i="17"/>
  <c r="G12" i="17"/>
  <c r="G11" i="17"/>
  <c r="J11" i="17"/>
  <c r="H15" i="17"/>
  <c r="G15" i="17"/>
  <c r="J13" i="17"/>
  <c r="G17" i="17"/>
  <c r="J17" i="17"/>
  <c r="I16" i="17"/>
  <c r="N16" i="17"/>
  <c r="G12" i="18"/>
  <c r="H7" i="18"/>
  <c r="I11" i="18"/>
  <c r="I28" i="18"/>
  <c r="H23" i="18"/>
  <c r="G4" i="18"/>
  <c r="G19" i="18"/>
  <c r="I27" i="18"/>
  <c r="G14" i="18"/>
  <c r="H27" i="18"/>
  <c r="G13" i="18"/>
  <c r="G8" i="18"/>
  <c r="H8" i="18"/>
  <c r="I5" i="18"/>
  <c r="I20" i="18"/>
  <c r="H28" i="18"/>
  <c r="G9" i="18"/>
  <c r="I9" i="18"/>
  <c r="G26" i="18"/>
  <c r="I8" i="18"/>
  <c r="I15" i="18"/>
  <c r="H26" i="18"/>
  <c r="I19" i="18"/>
  <c r="I18" i="18"/>
  <c r="I17" i="18"/>
  <c r="G11" i="18"/>
  <c r="G28" i="18"/>
  <c r="H24" i="18"/>
  <c r="G23" i="18"/>
  <c r="H10" i="18"/>
  <c r="N12" i="17"/>
  <c r="I12" i="17"/>
  <c r="I21" i="18"/>
  <c r="I12" i="18"/>
  <c r="G24" i="18"/>
  <c r="I7" i="18"/>
  <c r="I24" i="18"/>
  <c r="H14" i="18"/>
  <c r="H4" i="18"/>
  <c r="G25" i="18"/>
  <c r="G15" i="18"/>
  <c r="G7" i="18"/>
  <c r="G27" i="18"/>
  <c r="L12" i="17"/>
  <c r="H12" i="17"/>
  <c r="H9" i="18"/>
  <c r="I26" i="18"/>
  <c r="I16" i="18"/>
  <c r="E9" i="7"/>
  <c r="I48" i="7"/>
  <c r="C3" i="10"/>
  <c r="I19" i="16"/>
  <c r="U19" i="16"/>
  <c r="R19" i="16"/>
  <c r="H18" i="17"/>
  <c r="P14" i="16"/>
  <c r="D45" i="16"/>
  <c r="S14" i="16"/>
  <c r="G14" i="16"/>
  <c r="F47" i="16"/>
  <c r="R23" i="16"/>
  <c r="U23" i="16"/>
  <c r="I23" i="16"/>
  <c r="I47" i="16" s="1"/>
  <c r="R10" i="16"/>
  <c r="I10" i="16"/>
  <c r="U10" i="16"/>
  <c r="R26" i="16"/>
  <c r="U26" i="16"/>
  <c r="I26" i="16"/>
  <c r="Q17" i="16"/>
  <c r="T17" i="16"/>
  <c r="H17" i="16"/>
  <c r="P20" i="16"/>
  <c r="S20" i="16"/>
  <c r="G20" i="16"/>
  <c r="R4" i="16"/>
  <c r="I4" i="16"/>
  <c r="F27" i="16"/>
  <c r="U4" i="16"/>
  <c r="F44" i="16"/>
  <c r="Q14" i="16"/>
  <c r="H14" i="16"/>
  <c r="E45" i="16"/>
  <c r="T14" i="16"/>
  <c r="U16" i="16"/>
  <c r="R16" i="16"/>
  <c r="I16" i="16"/>
  <c r="S22" i="16"/>
  <c r="G22" i="16"/>
  <c r="P22" i="16"/>
  <c r="T15" i="16"/>
  <c r="H15" i="16"/>
  <c r="Q15" i="16"/>
  <c r="H17" i="17"/>
  <c r="G48" i="7"/>
  <c r="F40" i="16"/>
  <c r="I40" i="16" s="1"/>
  <c r="I31" i="16"/>
  <c r="I49" i="16" s="1"/>
  <c r="F49" i="16"/>
  <c r="G13" i="16"/>
  <c r="P13" i="16"/>
  <c r="S13" i="16"/>
  <c r="Q21" i="16"/>
  <c r="T21" i="16"/>
  <c r="E46" i="16"/>
  <c r="H21" i="16"/>
  <c r="E44" i="16"/>
  <c r="T4" i="16"/>
  <c r="H4" i="16"/>
  <c r="Q4" i="16"/>
  <c r="E27" i="16"/>
  <c r="U21" i="16"/>
  <c r="I21" i="16"/>
  <c r="R21" i="16"/>
  <c r="F46" i="16"/>
  <c r="P18" i="16"/>
  <c r="G18" i="16"/>
  <c r="S18" i="16"/>
  <c r="S7" i="16"/>
  <c r="G7" i="16"/>
  <c r="P7" i="16"/>
  <c r="S19" i="16"/>
  <c r="P19" i="16"/>
  <c r="G19" i="16"/>
  <c r="H14" i="17"/>
  <c r="L14" i="17"/>
  <c r="T19" i="16"/>
  <c r="Q19" i="16"/>
  <c r="H19" i="16"/>
  <c r="N14" i="17"/>
  <c r="I14" i="17"/>
  <c r="R14" i="16"/>
  <c r="F45" i="16"/>
  <c r="U14" i="16"/>
  <c r="I14" i="16"/>
  <c r="P24" i="16"/>
  <c r="S24" i="16"/>
  <c r="G24" i="16"/>
  <c r="U8" i="16"/>
  <c r="I8" i="16"/>
  <c r="R8" i="16"/>
  <c r="U20" i="16"/>
  <c r="I20" i="16"/>
  <c r="R20" i="16"/>
  <c r="H18" i="16"/>
  <c r="T18" i="16"/>
  <c r="Q18" i="16"/>
  <c r="E47" i="16"/>
  <c r="Q23" i="16"/>
  <c r="T23" i="16"/>
  <c r="H23" i="16"/>
  <c r="H47" i="16" s="1"/>
  <c r="G17" i="16"/>
  <c r="P17" i="16"/>
  <c r="S17" i="16"/>
  <c r="I11" i="16"/>
  <c r="R11" i="16"/>
  <c r="U11" i="16"/>
  <c r="S4" i="16"/>
  <c r="P4" i="16"/>
  <c r="D27" i="16"/>
  <c r="D44" i="16"/>
  <c r="G4" i="16"/>
  <c r="U9" i="16"/>
  <c r="R9" i="16"/>
  <c r="I9" i="16"/>
  <c r="I25" i="16"/>
  <c r="U25" i="16"/>
  <c r="F48" i="16"/>
  <c r="R25" i="16"/>
  <c r="I17" i="17"/>
  <c r="N17" i="17"/>
  <c r="H10" i="16"/>
  <c r="Q10" i="16"/>
  <c r="T10" i="16"/>
  <c r="T12" i="16"/>
  <c r="Q12" i="16"/>
  <c r="H12" i="16"/>
  <c r="S23" i="16"/>
  <c r="D47" i="16"/>
  <c r="G23" i="16"/>
  <c r="G47" i="16" s="1"/>
  <c r="P23" i="16"/>
  <c r="H31" i="16"/>
  <c r="H49" i="16" s="1"/>
  <c r="E40" i="16"/>
  <c r="H40" i="16" s="1"/>
  <c r="E49" i="16"/>
  <c r="U5" i="16"/>
  <c r="R5" i="16"/>
  <c r="I5" i="16"/>
  <c r="T16" i="16"/>
  <c r="Q16" i="16"/>
  <c r="H16" i="16"/>
  <c r="H6" i="16"/>
  <c r="T6" i="16"/>
  <c r="Q6" i="16"/>
  <c r="P21" i="16"/>
  <c r="D46" i="16"/>
  <c r="S21" i="16"/>
  <c r="G21" i="16"/>
  <c r="R6" i="16"/>
  <c r="I6" i="16"/>
  <c r="U6" i="16"/>
  <c r="P8" i="16"/>
  <c r="S8" i="16"/>
  <c r="G8" i="16"/>
  <c r="U13" i="16"/>
  <c r="I13" i="16"/>
  <c r="R13" i="16"/>
  <c r="T20" i="16"/>
  <c r="Q20" i="16"/>
  <c r="H20" i="16"/>
  <c r="I11" i="17"/>
  <c r="N11" i="17"/>
  <c r="I15" i="16"/>
  <c r="U15" i="16"/>
  <c r="R15" i="16"/>
  <c r="S11" i="16"/>
  <c r="P11" i="16"/>
  <c r="G11" i="16"/>
  <c r="G31" i="16"/>
  <c r="G49" i="16" s="1"/>
  <c r="D40" i="16"/>
  <c r="G40" i="16" s="1"/>
  <c r="D49" i="16"/>
  <c r="G13" i="17"/>
  <c r="S6" i="16"/>
  <c r="G6" i="16"/>
  <c r="P6" i="16"/>
  <c r="Q25" i="16"/>
  <c r="E48" i="16"/>
  <c r="T25" i="16"/>
  <c r="H25" i="16"/>
  <c r="H11" i="17"/>
  <c r="L11" i="17"/>
  <c r="R18" i="16"/>
  <c r="U18" i="16"/>
  <c r="I18" i="16"/>
  <c r="H26" i="16"/>
  <c r="T26" i="16"/>
  <c r="Q26" i="16"/>
  <c r="T7" i="16"/>
  <c r="H7" i="16"/>
  <c r="Q7" i="16"/>
  <c r="U24" i="16"/>
  <c r="R24" i="16"/>
  <c r="I24" i="16"/>
  <c r="H48" i="7"/>
  <c r="Q5" i="16"/>
  <c r="H5" i="16"/>
  <c r="T5" i="16"/>
  <c r="R22" i="16"/>
  <c r="U22" i="16"/>
  <c r="I22" i="16"/>
  <c r="T22" i="16"/>
  <c r="H22" i="16"/>
  <c r="Q22" i="16"/>
  <c r="Q9" i="16"/>
  <c r="T9" i="16"/>
  <c r="H9" i="16"/>
  <c r="P16" i="16"/>
  <c r="G16" i="16"/>
  <c r="S16" i="16"/>
  <c r="T24" i="16"/>
  <c r="Q24" i="16"/>
  <c r="H24" i="16"/>
  <c r="P26" i="16"/>
  <c r="S26" i="16"/>
  <c r="G26" i="16"/>
  <c r="R12" i="16"/>
  <c r="U12" i="16"/>
  <c r="I12" i="16"/>
  <c r="U7" i="16"/>
  <c r="I7" i="16"/>
  <c r="R7" i="16"/>
  <c r="I13" i="17"/>
  <c r="N13" i="17"/>
  <c r="T8" i="16"/>
  <c r="Q8" i="16"/>
  <c r="H8" i="16"/>
  <c r="H13" i="17"/>
  <c r="L13" i="17"/>
  <c r="P12" i="16"/>
  <c r="G12" i="16"/>
  <c r="S12" i="16"/>
  <c r="G9" i="16"/>
  <c r="S9" i="16"/>
  <c r="P9" i="16"/>
  <c r="S25" i="16"/>
  <c r="G25" i="16"/>
  <c r="P25" i="16"/>
  <c r="D48" i="16"/>
  <c r="L4" i="12"/>
  <c r="Q13" i="16"/>
  <c r="T13" i="16"/>
  <c r="H13" i="16"/>
  <c r="U17" i="16"/>
  <c r="R17" i="16"/>
  <c r="I17" i="16"/>
  <c r="N18" i="17"/>
  <c r="I18" i="17"/>
  <c r="G5" i="16"/>
  <c r="P5" i="16"/>
  <c r="S5" i="16"/>
  <c r="S15" i="16"/>
  <c r="G15" i="16"/>
  <c r="P15" i="16"/>
  <c r="S10" i="16"/>
  <c r="G10" i="16"/>
  <c r="P10" i="16"/>
  <c r="T11" i="16"/>
  <c r="Q11" i="16"/>
  <c r="H11" i="16"/>
  <c r="C24" i="10"/>
  <c r="G50" i="7"/>
  <c r="G49" i="7"/>
  <c r="H28" i="12"/>
  <c r="L28" i="12"/>
  <c r="C25" i="10"/>
  <c r="I53" i="7"/>
  <c r="N27" i="12"/>
  <c r="I27" i="12"/>
  <c r="H53" i="7"/>
  <c r="N28" i="12"/>
  <c r="I28" i="12"/>
  <c r="L27" i="12"/>
  <c r="H27" i="12"/>
  <c r="G53" i="7"/>
  <c r="G43" i="7"/>
  <c r="S43" i="7"/>
  <c r="P43" i="7"/>
  <c r="G42" i="7"/>
  <c r="S42" i="7"/>
  <c r="P42" i="7"/>
  <c r="H43" i="7"/>
  <c r="T43" i="7"/>
  <c r="Q43" i="7"/>
  <c r="H42" i="7"/>
  <c r="T42" i="7"/>
  <c r="Q42" i="7"/>
  <c r="I42" i="7"/>
  <c r="U42" i="7"/>
  <c r="R42" i="7"/>
  <c r="I43" i="7"/>
  <c r="U43" i="7"/>
  <c r="R43" i="7"/>
  <c r="H12" i="12"/>
  <c r="L12" i="12"/>
  <c r="H20" i="12"/>
  <c r="J20" i="12" s="1"/>
  <c r="L20" i="12"/>
  <c r="H13" i="12"/>
  <c r="L13" i="12"/>
  <c r="N20" i="12"/>
  <c r="I14" i="12"/>
  <c r="N14" i="12"/>
  <c r="N26" i="12"/>
  <c r="I26" i="12"/>
  <c r="I18" i="12"/>
  <c r="N18" i="12"/>
  <c r="I13" i="12"/>
  <c r="N13" i="12"/>
  <c r="H11" i="12"/>
  <c r="L11" i="12"/>
  <c r="H4" i="12"/>
  <c r="I15" i="12"/>
  <c r="N15" i="12"/>
  <c r="I8" i="12"/>
  <c r="N8" i="12"/>
  <c r="H17" i="12"/>
  <c r="L17" i="12"/>
  <c r="H9" i="12"/>
  <c r="L9" i="12"/>
  <c r="L21" i="12"/>
  <c r="H21" i="12"/>
  <c r="L16" i="12"/>
  <c r="H16" i="12"/>
  <c r="I11" i="12"/>
  <c r="N11" i="12"/>
  <c r="H19" i="12"/>
  <c r="L19" i="12"/>
  <c r="L8" i="12"/>
  <c r="H8" i="12"/>
  <c r="H18" i="12"/>
  <c r="L18" i="12"/>
  <c r="N9" i="12"/>
  <c r="I9" i="12"/>
  <c r="H7" i="12"/>
  <c r="L7" i="12"/>
  <c r="G4" i="12"/>
  <c r="I16" i="12"/>
  <c r="N16" i="12"/>
  <c r="H14" i="12"/>
  <c r="L14" i="12"/>
  <c r="I7" i="12"/>
  <c r="N7" i="12"/>
  <c r="I21" i="12"/>
  <c r="N21" i="12"/>
  <c r="I12" i="12"/>
  <c r="N12" i="12"/>
  <c r="H10" i="12"/>
  <c r="L10" i="12"/>
  <c r="H26" i="12"/>
  <c r="L26" i="12"/>
  <c r="L25" i="12"/>
  <c r="H25" i="12"/>
  <c r="I19" i="12"/>
  <c r="N19" i="12"/>
  <c r="N17" i="12"/>
  <c r="I17" i="12"/>
  <c r="H15" i="12"/>
  <c r="L15" i="12"/>
  <c r="I10" i="12"/>
  <c r="N10" i="12"/>
  <c r="I4" i="12"/>
  <c r="N4" i="12"/>
  <c r="H23" i="12"/>
  <c r="L23" i="12"/>
  <c r="H6" i="7" l="1"/>
  <c r="P5" i="7"/>
  <c r="S8" i="7"/>
  <c r="P8" i="7"/>
  <c r="Q6" i="7"/>
  <c r="P9" i="7"/>
  <c r="S9" i="7"/>
  <c r="S4" i="7"/>
  <c r="P4" i="7"/>
  <c r="T5" i="7"/>
  <c r="Q5" i="7"/>
  <c r="U8" i="7"/>
  <c r="R8" i="7"/>
  <c r="U9" i="7"/>
  <c r="R9" i="7"/>
  <c r="F7" i="7"/>
  <c r="U23" i="18"/>
  <c r="R23" i="18"/>
  <c r="T4" i="7"/>
  <c r="Q4" i="7"/>
  <c r="T8" i="7"/>
  <c r="Q8" i="7"/>
  <c r="S7" i="7"/>
  <c r="P7" i="7"/>
  <c r="R5" i="7"/>
  <c r="Q7" i="7"/>
  <c r="T7" i="7"/>
  <c r="P6" i="7"/>
  <c r="S6" i="7"/>
  <c r="T9" i="7"/>
  <c r="Q9" i="7"/>
  <c r="U6" i="7"/>
  <c r="R6" i="7"/>
  <c r="F4" i="7"/>
  <c r="U4" i="7" s="1"/>
  <c r="U54" i="18"/>
  <c r="F29" i="18"/>
  <c r="I29" i="18" s="1"/>
  <c r="J6" i="12"/>
  <c r="I54" i="18"/>
  <c r="J22" i="12"/>
  <c r="G8" i="7"/>
  <c r="C46" i="10"/>
  <c r="C44" i="10"/>
  <c r="C47" i="10"/>
  <c r="C43" i="10"/>
  <c r="D12" i="7"/>
  <c r="G12" i="7" s="1"/>
  <c r="E54" i="18"/>
  <c r="I25" i="12"/>
  <c r="J25" i="12" s="1"/>
  <c r="N23" i="12"/>
  <c r="N24" i="12"/>
  <c r="L24" i="12"/>
  <c r="H5" i="12"/>
  <c r="J5" i="12" s="1"/>
  <c r="N5" i="12"/>
  <c r="G10" i="7"/>
  <c r="H10" i="7"/>
  <c r="I10" i="7"/>
  <c r="I6" i="7"/>
  <c r="E44" i="7"/>
  <c r="F44" i="7"/>
  <c r="D44" i="7"/>
  <c r="G6" i="7"/>
  <c r="E12" i="7"/>
  <c r="J8" i="17"/>
  <c r="H5" i="18"/>
  <c r="H54" i="18" s="1"/>
  <c r="E26" i="17"/>
  <c r="E28" i="17" s="1"/>
  <c r="I25" i="18"/>
  <c r="G5" i="18"/>
  <c r="G54" i="18" s="1"/>
  <c r="P29" i="18"/>
  <c r="I14" i="18"/>
  <c r="N7" i="17"/>
  <c r="I23" i="18"/>
  <c r="E29" i="18"/>
  <c r="H9" i="7"/>
  <c r="H25" i="18"/>
  <c r="I15" i="17"/>
  <c r="N15" i="17"/>
  <c r="N5" i="17"/>
  <c r="L9" i="17"/>
  <c r="N6" i="17"/>
  <c r="L5" i="17"/>
  <c r="N9" i="17"/>
  <c r="H7" i="17"/>
  <c r="L7" i="17"/>
  <c r="G7" i="17"/>
  <c r="G8" i="17"/>
  <c r="L6" i="17"/>
  <c r="H8" i="17"/>
  <c r="L8" i="17"/>
  <c r="G4" i="7"/>
  <c r="G5" i="7"/>
  <c r="I5" i="7"/>
  <c r="U10" i="7"/>
  <c r="R10" i="7"/>
  <c r="T10" i="7"/>
  <c r="Q10" i="7"/>
  <c r="G9" i="7"/>
  <c r="H48" i="16"/>
  <c r="I48" i="16"/>
  <c r="H6" i="17"/>
  <c r="I5" i="17"/>
  <c r="S49" i="16"/>
  <c r="P49" i="16"/>
  <c r="U46" i="16"/>
  <c r="R46" i="16"/>
  <c r="T44" i="16"/>
  <c r="E50" i="16"/>
  <c r="H50" i="16" s="1"/>
  <c r="H51" i="16" s="1"/>
  <c r="Q44" i="16"/>
  <c r="R44" i="16"/>
  <c r="U44" i="16"/>
  <c r="F50" i="16"/>
  <c r="I50" i="16" s="1"/>
  <c r="I51" i="16" s="1"/>
  <c r="S45" i="16"/>
  <c r="P45" i="16"/>
  <c r="I45" i="16"/>
  <c r="T48" i="16"/>
  <c r="Q48" i="16"/>
  <c r="I9" i="17"/>
  <c r="G46" i="16"/>
  <c r="S47" i="16"/>
  <c r="P47" i="16"/>
  <c r="U48" i="16"/>
  <c r="R48" i="16"/>
  <c r="P44" i="16"/>
  <c r="S44" i="16"/>
  <c r="D50" i="16"/>
  <c r="G50" i="16" s="1"/>
  <c r="G51" i="16" s="1"/>
  <c r="Q47" i="16"/>
  <c r="T47" i="16"/>
  <c r="I46" i="16"/>
  <c r="H45" i="16"/>
  <c r="U27" i="16"/>
  <c r="R27" i="16"/>
  <c r="I27" i="16"/>
  <c r="Q49" i="16"/>
  <c r="T49" i="16"/>
  <c r="G44" i="16"/>
  <c r="H9" i="17"/>
  <c r="G4" i="17"/>
  <c r="J6" i="17"/>
  <c r="G6" i="17"/>
  <c r="P27" i="16"/>
  <c r="S27" i="16"/>
  <c r="G27" i="16"/>
  <c r="U45" i="16"/>
  <c r="R45" i="16"/>
  <c r="H46" i="16"/>
  <c r="I44" i="16"/>
  <c r="Q45" i="16"/>
  <c r="T45" i="16"/>
  <c r="J9" i="17"/>
  <c r="G9" i="17"/>
  <c r="P48" i="16"/>
  <c r="S48" i="16"/>
  <c r="P46" i="16"/>
  <c r="S46" i="16"/>
  <c r="I6" i="17"/>
  <c r="Q27" i="16"/>
  <c r="H27" i="16"/>
  <c r="T27" i="16"/>
  <c r="Q46" i="16"/>
  <c r="T46" i="16"/>
  <c r="U47" i="16"/>
  <c r="R47" i="16"/>
  <c r="H5" i="17"/>
  <c r="G48" i="16"/>
  <c r="J5" i="17"/>
  <c r="H44" i="16"/>
  <c r="R49" i="16"/>
  <c r="U49" i="16"/>
  <c r="G45" i="16"/>
  <c r="J27" i="12"/>
  <c r="J26" i="12"/>
  <c r="J16" i="12"/>
  <c r="J15" i="12"/>
  <c r="I24" i="10"/>
  <c r="J28" i="12"/>
  <c r="J13" i="12"/>
  <c r="J24" i="12"/>
  <c r="I25" i="10"/>
  <c r="J7" i="12"/>
  <c r="J9" i="12"/>
  <c r="J8" i="12"/>
  <c r="J23" i="12"/>
  <c r="J18" i="12"/>
  <c r="J17" i="12"/>
  <c r="J21" i="12"/>
  <c r="J11" i="12"/>
  <c r="J14" i="12"/>
  <c r="J19" i="12"/>
  <c r="J12" i="12"/>
  <c r="J10" i="12"/>
  <c r="J4" i="12"/>
  <c r="H43" i="10" l="1"/>
  <c r="I43" i="10"/>
  <c r="H47" i="10"/>
  <c r="I47" i="10"/>
  <c r="H44" i="10"/>
  <c r="I44" i="10"/>
  <c r="H46" i="10"/>
  <c r="I46" i="10"/>
  <c r="R7" i="7"/>
  <c r="U7" i="7"/>
  <c r="I7" i="7"/>
  <c r="C45" i="10"/>
  <c r="F12" i="7"/>
  <c r="F13" i="7" s="1"/>
  <c r="I13" i="7" s="1"/>
  <c r="R4" i="7"/>
  <c r="I4" i="7"/>
  <c r="E13" i="7"/>
  <c r="H13" i="7" s="1"/>
  <c r="H12" i="7"/>
  <c r="C42" i="10"/>
  <c r="D13" i="7"/>
  <c r="G13" i="7" s="1"/>
  <c r="D10" i="7"/>
  <c r="T54" i="18"/>
  <c r="Q54" i="18"/>
  <c r="H28" i="17"/>
  <c r="L26" i="17"/>
  <c r="G28" i="17"/>
  <c r="H44" i="7"/>
  <c r="G26" i="17"/>
  <c r="G27" i="17"/>
  <c r="H4" i="17"/>
  <c r="F26" i="17"/>
  <c r="F28" i="17" s="1"/>
  <c r="G44" i="7"/>
  <c r="C26" i="10"/>
  <c r="I44" i="7"/>
  <c r="L4" i="17"/>
  <c r="N8" i="17"/>
  <c r="I8" i="17"/>
  <c r="J4" i="17"/>
  <c r="H4" i="7"/>
  <c r="S29" i="18"/>
  <c r="G29" i="18"/>
  <c r="J7" i="17"/>
  <c r="I4" i="17"/>
  <c r="N4" i="17"/>
  <c r="I7" i="17"/>
  <c r="R29" i="18"/>
  <c r="U29" i="18"/>
  <c r="T29" i="18"/>
  <c r="H29" i="18"/>
  <c r="Q29" i="18"/>
  <c r="H45" i="10" l="1"/>
  <c r="I45" i="10"/>
  <c r="H42" i="10"/>
  <c r="I42" i="10"/>
  <c r="I12" i="7"/>
  <c r="P10" i="7"/>
  <c r="S10" i="7"/>
  <c r="L28" i="17"/>
  <c r="N28" i="17"/>
  <c r="I26" i="17"/>
  <c r="H27" i="17"/>
  <c r="L27" i="17"/>
  <c r="H26" i="17"/>
  <c r="N26" i="17"/>
  <c r="F3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C1" i="10"/>
  <c r="V38" i="7"/>
  <c r="V22" i="7"/>
  <c r="W22" i="7"/>
  <c r="X22" i="7"/>
  <c r="V23" i="7"/>
  <c r="W23" i="7"/>
  <c r="X23" i="7"/>
  <c r="V24" i="7"/>
  <c r="W24" i="7"/>
  <c r="X24" i="7"/>
  <c r="V25" i="7"/>
  <c r="W25" i="7"/>
  <c r="X25" i="7"/>
  <c r="V26" i="7"/>
  <c r="W26" i="7"/>
  <c r="X26" i="7"/>
  <c r="V27" i="7"/>
  <c r="W27" i="7"/>
  <c r="X27" i="7"/>
  <c r="V28" i="7"/>
  <c r="W28" i="7"/>
  <c r="X28" i="7"/>
  <c r="V29" i="7"/>
  <c r="W29" i="7"/>
  <c r="X29" i="7"/>
  <c r="V30" i="7"/>
  <c r="W30" i="7"/>
  <c r="X30" i="7"/>
  <c r="V31" i="7"/>
  <c r="W31" i="7"/>
  <c r="X31" i="7"/>
  <c r="V32" i="7"/>
  <c r="W32" i="7"/>
  <c r="X32" i="7"/>
  <c r="V33" i="7"/>
  <c r="W33" i="7"/>
  <c r="X33" i="7"/>
  <c r="V34" i="7"/>
  <c r="W34" i="7"/>
  <c r="X34" i="7"/>
  <c r="V35" i="7"/>
  <c r="W35" i="7"/>
  <c r="X35" i="7"/>
  <c r="V36" i="7"/>
  <c r="W36" i="7"/>
  <c r="X36" i="7"/>
  <c r="V37" i="7"/>
  <c r="W37" i="7"/>
  <c r="X37" i="7"/>
  <c r="W38" i="7"/>
  <c r="X38" i="7"/>
  <c r="V39" i="7"/>
  <c r="W39" i="7"/>
  <c r="X39" i="7"/>
  <c r="V40" i="7"/>
  <c r="W40" i="7"/>
  <c r="X40" i="7"/>
  <c r="V41" i="7"/>
  <c r="W41" i="7"/>
  <c r="X41" i="7"/>
  <c r="W21" i="7"/>
  <c r="X21" i="7"/>
  <c r="V21" i="7"/>
  <c r="I28" i="17" l="1"/>
  <c r="I27" i="17"/>
  <c r="N27" i="17"/>
  <c r="D47" i="10"/>
  <c r="D26" i="10"/>
  <c r="D24" i="10"/>
  <c r="D25" i="10"/>
  <c r="J17" i="10"/>
  <c r="J9" i="10"/>
  <c r="J23" i="10"/>
  <c r="J15" i="10"/>
  <c r="J7" i="10"/>
  <c r="J3" i="10"/>
  <c r="J21" i="10"/>
  <c r="J13" i="10"/>
  <c r="J5" i="10"/>
  <c r="J14" i="10"/>
  <c r="J6" i="10"/>
  <c r="J22" i="10"/>
  <c r="J11" i="10"/>
  <c r="J20" i="10"/>
  <c r="J12" i="10"/>
  <c r="J4" i="10"/>
  <c r="J19" i="10"/>
  <c r="J8" i="10"/>
  <c r="J18" i="10"/>
  <c r="J10" i="10"/>
  <c r="J16" i="10"/>
  <c r="M44" i="7" l="1"/>
  <c r="N44" i="7"/>
  <c r="O44" i="7"/>
  <c r="BG21" i="9"/>
  <c r="BG16" i="9"/>
  <c r="BG17" i="9"/>
  <c r="BG18" i="9"/>
  <c r="BG19" i="9"/>
  <c r="BG20" i="9"/>
  <c r="BG7" i="9"/>
  <c r="BG8" i="9"/>
  <c r="BG9" i="9"/>
  <c r="BG10" i="9"/>
  <c r="BG11" i="9"/>
  <c r="BG12" i="9"/>
  <c r="BG13" i="9"/>
  <c r="BG14" i="9"/>
  <c r="BG15" i="9"/>
  <c r="BG6" i="9"/>
  <c r="G26" i="10" l="1"/>
  <c r="E25" i="10" l="1"/>
  <c r="E24" i="10"/>
  <c r="E11" i="10"/>
  <c r="E8" i="10"/>
  <c r="E3" i="10"/>
  <c r="E13" i="10"/>
  <c r="E6" i="10"/>
  <c r="E16" i="10"/>
  <c r="E18" i="10"/>
  <c r="E19" i="10"/>
  <c r="E12" i="10"/>
  <c r="E10" i="10"/>
  <c r="E23" i="10"/>
  <c r="E22" i="10"/>
  <c r="E5" i="10"/>
  <c r="E14" i="10"/>
  <c r="E20" i="10"/>
  <c r="E17" i="10"/>
  <c r="E15" i="10"/>
  <c r="E4" i="10"/>
  <c r="E9" i="10"/>
  <c r="E7" i="10"/>
  <c r="E21" i="10"/>
  <c r="K44" i="7" l="1"/>
  <c r="W44" i="7" s="1"/>
  <c r="L44" i="7"/>
  <c r="X44" i="7" s="1"/>
  <c r="J44" i="7"/>
  <c r="AX25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I22" i="7"/>
  <c r="I23" i="7"/>
  <c r="I24" i="7"/>
  <c r="I27" i="7"/>
  <c r="I28" i="7"/>
  <c r="I29" i="7"/>
  <c r="I30" i="7"/>
  <c r="I31" i="7"/>
  <c r="I32" i="7"/>
  <c r="I35" i="7"/>
  <c r="I36" i="7"/>
  <c r="I37" i="7"/>
  <c r="I38" i="7"/>
  <c r="I39" i="7"/>
  <c r="I40" i="7"/>
  <c r="H22" i="7"/>
  <c r="H23" i="7"/>
  <c r="H24" i="7"/>
  <c r="H25" i="7"/>
  <c r="H26" i="7"/>
  <c r="H27" i="7"/>
  <c r="H30" i="7"/>
  <c r="H31" i="7"/>
  <c r="H32" i="7"/>
  <c r="H33" i="7"/>
  <c r="H34" i="7"/>
  <c r="H35" i="7"/>
  <c r="H38" i="7"/>
  <c r="H39" i="7"/>
  <c r="H40" i="7"/>
  <c r="H41" i="7"/>
  <c r="G22" i="7"/>
  <c r="G21" i="7"/>
  <c r="G24" i="7"/>
  <c r="G25" i="7"/>
  <c r="G26" i="7"/>
  <c r="G27" i="7"/>
  <c r="G28" i="7"/>
  <c r="G29" i="7"/>
  <c r="G30" i="7"/>
  <c r="G32" i="7"/>
  <c r="G33" i="7"/>
  <c r="G34" i="7"/>
  <c r="G35" i="7"/>
  <c r="G37" i="7"/>
  <c r="G38" i="7"/>
  <c r="G40" i="7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7" i="6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M3" i="2" l="1"/>
  <c r="L3" i="2"/>
  <c r="F26" i="10"/>
  <c r="J26" i="10" s="1"/>
  <c r="V44" i="7"/>
  <c r="C18" i="10"/>
  <c r="P36" i="7"/>
  <c r="S36" i="7"/>
  <c r="Q21" i="7"/>
  <c r="T21" i="7"/>
  <c r="P39" i="7"/>
  <c r="C21" i="10"/>
  <c r="S39" i="7"/>
  <c r="P31" i="7"/>
  <c r="C13" i="10"/>
  <c r="S31" i="7"/>
  <c r="P21" i="7"/>
  <c r="S21" i="7"/>
  <c r="Q37" i="7"/>
  <c r="T37" i="7"/>
  <c r="Q29" i="7"/>
  <c r="T29" i="7"/>
  <c r="U21" i="7"/>
  <c r="R21" i="7"/>
  <c r="R34" i="7"/>
  <c r="U34" i="7"/>
  <c r="R26" i="7"/>
  <c r="U26" i="7"/>
  <c r="R25" i="7"/>
  <c r="U25" i="7"/>
  <c r="H21" i="7"/>
  <c r="Q36" i="7"/>
  <c r="T36" i="7"/>
  <c r="Q28" i="7"/>
  <c r="T28" i="7"/>
  <c r="R41" i="7"/>
  <c r="U41" i="7"/>
  <c r="R33" i="7"/>
  <c r="U33" i="7"/>
  <c r="P37" i="7"/>
  <c r="C19" i="10"/>
  <c r="S37" i="7"/>
  <c r="C11" i="10"/>
  <c r="S29" i="7"/>
  <c r="P29" i="7"/>
  <c r="P23" i="7"/>
  <c r="C5" i="10"/>
  <c r="S23" i="7"/>
  <c r="T35" i="7"/>
  <c r="Q35" i="7"/>
  <c r="T27" i="7"/>
  <c r="Q27" i="7"/>
  <c r="U40" i="7"/>
  <c r="R40" i="7"/>
  <c r="U32" i="7"/>
  <c r="R32" i="7"/>
  <c r="U24" i="7"/>
  <c r="R24" i="7"/>
  <c r="G36" i="7"/>
  <c r="R23" i="7"/>
  <c r="U23" i="7"/>
  <c r="S38" i="7"/>
  <c r="C20" i="10"/>
  <c r="P38" i="7"/>
  <c r="U39" i="7"/>
  <c r="R39" i="7"/>
  <c r="P35" i="7"/>
  <c r="C17" i="10"/>
  <c r="S35" i="7"/>
  <c r="P27" i="7"/>
  <c r="C9" i="10"/>
  <c r="S27" i="7"/>
  <c r="Q41" i="7"/>
  <c r="T41" i="7"/>
  <c r="Q33" i="7"/>
  <c r="T33" i="7"/>
  <c r="Q25" i="7"/>
  <c r="T25" i="7"/>
  <c r="R38" i="7"/>
  <c r="U38" i="7"/>
  <c r="R30" i="7"/>
  <c r="U30" i="7"/>
  <c r="R22" i="7"/>
  <c r="U22" i="7"/>
  <c r="R31" i="7"/>
  <c r="U31" i="7"/>
  <c r="P34" i="7"/>
  <c r="S34" i="7"/>
  <c r="C16" i="10"/>
  <c r="P26" i="7"/>
  <c r="S26" i="7"/>
  <c r="C8" i="10"/>
  <c r="Q40" i="7"/>
  <c r="T40" i="7"/>
  <c r="Q32" i="7"/>
  <c r="T32" i="7"/>
  <c r="Q24" i="7"/>
  <c r="T24" i="7"/>
  <c r="R37" i="7"/>
  <c r="U37" i="7"/>
  <c r="R29" i="7"/>
  <c r="U29" i="7"/>
  <c r="S30" i="7"/>
  <c r="C12" i="10"/>
  <c r="P30" i="7"/>
  <c r="C10" i="10"/>
  <c r="P28" i="7"/>
  <c r="S28" i="7"/>
  <c r="T26" i="7"/>
  <c r="Q26" i="7"/>
  <c r="S41" i="7"/>
  <c r="C23" i="10"/>
  <c r="P41" i="7"/>
  <c r="S33" i="7"/>
  <c r="C15" i="10"/>
  <c r="P33" i="7"/>
  <c r="S25" i="7"/>
  <c r="C7" i="10"/>
  <c r="P25" i="7"/>
  <c r="Q39" i="7"/>
  <c r="T39" i="7"/>
  <c r="Q31" i="7"/>
  <c r="T31" i="7"/>
  <c r="Q23" i="7"/>
  <c r="T23" i="7"/>
  <c r="R36" i="7"/>
  <c r="U36" i="7"/>
  <c r="R28" i="7"/>
  <c r="U28" i="7"/>
  <c r="H37" i="7"/>
  <c r="H29" i="7"/>
  <c r="I21" i="7"/>
  <c r="I34" i="7"/>
  <c r="I26" i="7"/>
  <c r="G41" i="7"/>
  <c r="S22" i="7"/>
  <c r="C4" i="10"/>
  <c r="P22" i="7"/>
  <c r="Q34" i="7"/>
  <c r="T34" i="7"/>
  <c r="C22" i="10"/>
  <c r="D46" i="10" s="1"/>
  <c r="P40" i="7"/>
  <c r="S40" i="7"/>
  <c r="C14" i="10"/>
  <c r="P32" i="7"/>
  <c r="S32" i="7"/>
  <c r="C6" i="10"/>
  <c r="P24" i="7"/>
  <c r="S24" i="7"/>
  <c r="T38" i="7"/>
  <c r="Q38" i="7"/>
  <c r="T30" i="7"/>
  <c r="Q30" i="7"/>
  <c r="T22" i="7"/>
  <c r="Q22" i="7"/>
  <c r="U35" i="7"/>
  <c r="R35" i="7"/>
  <c r="U27" i="7"/>
  <c r="R27" i="7"/>
  <c r="G39" i="7"/>
  <c r="G31" i="7"/>
  <c r="G23" i="7"/>
  <c r="H36" i="7"/>
  <c r="H28" i="7"/>
  <c r="I41" i="7"/>
  <c r="I33" i="7"/>
  <c r="I25" i="7"/>
  <c r="D44" i="10" l="1"/>
  <c r="D45" i="10"/>
  <c r="D20" i="10"/>
  <c r="I10" i="10"/>
  <c r="D10" i="10"/>
  <c r="H10" i="10"/>
  <c r="R44" i="7"/>
  <c r="U44" i="7"/>
  <c r="P44" i="7"/>
  <c r="S44" i="7"/>
  <c r="D13" i="10"/>
  <c r="H13" i="10"/>
  <c r="I13" i="10"/>
  <c r="I18" i="10"/>
  <c r="D18" i="10"/>
  <c r="H18" i="10"/>
  <c r="I14" i="10"/>
  <c r="D14" i="10"/>
  <c r="H14" i="10"/>
  <c r="I23" i="10"/>
  <c r="H23" i="10"/>
  <c r="D23" i="10"/>
  <c r="H12" i="10"/>
  <c r="I12" i="10"/>
  <c r="D12" i="10"/>
  <c r="I7" i="10"/>
  <c r="H7" i="10"/>
  <c r="D7" i="10"/>
  <c r="H8" i="10"/>
  <c r="I8" i="10"/>
  <c r="D8" i="10"/>
  <c r="H4" i="10"/>
  <c r="I4" i="10"/>
  <c r="D4" i="10"/>
  <c r="H17" i="10"/>
  <c r="D17" i="10"/>
  <c r="I17" i="10"/>
  <c r="H16" i="10"/>
  <c r="I16" i="10"/>
  <c r="D16" i="10"/>
  <c r="H11" i="10"/>
  <c r="D11" i="10"/>
  <c r="I11" i="10"/>
  <c r="H21" i="10"/>
  <c r="D21" i="10"/>
  <c r="I21" i="10"/>
  <c r="I3" i="10"/>
  <c r="D3" i="10"/>
  <c r="H3" i="10"/>
  <c r="I22" i="10"/>
  <c r="H22" i="10"/>
  <c r="D22" i="10"/>
  <c r="H19" i="10"/>
  <c r="D19" i="10"/>
  <c r="I19" i="10"/>
  <c r="H9" i="10"/>
  <c r="D9" i="10"/>
  <c r="I9" i="10"/>
  <c r="H20" i="10"/>
  <c r="I20" i="10"/>
  <c r="Q44" i="7"/>
  <c r="T44" i="7"/>
  <c r="I6" i="10"/>
  <c r="H6" i="10"/>
  <c r="D6" i="10"/>
  <c r="I15" i="10"/>
  <c r="H15" i="10"/>
  <c r="D15" i="10"/>
  <c r="I5" i="10"/>
  <c r="D5" i="10"/>
  <c r="H5" i="10"/>
  <c r="C48" i="10" l="1"/>
  <c r="D42" i="10"/>
  <c r="D43" i="10"/>
  <c r="H26" i="10"/>
  <c r="I26" i="10"/>
  <c r="D48" i="10" l="1"/>
  <c r="I48" i="10"/>
  <c r="H48" i="10"/>
</calcChain>
</file>

<file path=xl/sharedStrings.xml><?xml version="1.0" encoding="utf-8"?>
<sst xmlns="http://schemas.openxmlformats.org/spreadsheetml/2006/main" count="2212" uniqueCount="472">
  <si>
    <t>Default</t>
  </si>
  <si>
    <t>Main</t>
  </si>
  <si>
    <t>Macro</t>
  </si>
  <si>
    <t>Micro</t>
  </si>
  <si>
    <t>Title</t>
  </si>
  <si>
    <t>Dimension</t>
  </si>
  <si>
    <t>CoefValue</t>
  </si>
  <si>
    <t xml:space="preserve"> Total_JP</t>
  </si>
  <si>
    <t>Incremental</t>
  </si>
  <si>
    <t>Awareness</t>
  </si>
  <si>
    <t>Baseline</t>
  </si>
  <si>
    <t>Base</t>
  </si>
  <si>
    <t>Cumulative_Machine_Counts</t>
  </si>
  <si>
    <t>Media</t>
  </si>
  <si>
    <t>Digital</t>
  </si>
  <si>
    <t>Static</t>
  </si>
  <si>
    <t>DigitalImp_DV360_Static</t>
  </si>
  <si>
    <t>DigitalImp_FB_Static</t>
  </si>
  <si>
    <t>Video</t>
  </si>
  <si>
    <t>DigitalImp_FB_Video</t>
  </si>
  <si>
    <t>Others</t>
  </si>
  <si>
    <t>DigitalImp_GAW_Other</t>
  </si>
  <si>
    <t>DigitalImp_GDN_Static</t>
  </si>
  <si>
    <t>DigitalImp_LINE_Static</t>
  </si>
  <si>
    <t>DigitalImp_LINE_Video</t>
  </si>
  <si>
    <t>DigitalImp_Others_Static</t>
  </si>
  <si>
    <t>DigitalImp_PremiumView_Video</t>
  </si>
  <si>
    <t>DigitalImp_smartnews_Static</t>
  </si>
  <si>
    <t>DigitalImp_Teads_Static</t>
  </si>
  <si>
    <t>DigitalImp_Teads_Video</t>
  </si>
  <si>
    <t>DigitalImp_Trueview_Video</t>
  </si>
  <si>
    <t>DigitalImp_Tver_Video</t>
  </si>
  <si>
    <t>DigitalImp_TW_Static</t>
  </si>
  <si>
    <t>DigitalImp_TW_Video</t>
  </si>
  <si>
    <t>DigitalImp_YahooSPBP_Static</t>
  </si>
  <si>
    <t>DigitalImp_YDN_Static</t>
  </si>
  <si>
    <t>DigitalImp_YSS_Other</t>
  </si>
  <si>
    <t>Digitalspd_AFF_Other</t>
  </si>
  <si>
    <t>Digitalspd_PSD_Other</t>
  </si>
  <si>
    <t>Instore_ID_POS</t>
  </si>
  <si>
    <t>Instore_Rental_Demo</t>
  </si>
  <si>
    <t>Instore_Sales_Demo</t>
  </si>
  <si>
    <t>Purchase_Intent</t>
  </si>
  <si>
    <t>Temperature</t>
  </si>
  <si>
    <t>TV_GRPs_Spot</t>
  </si>
  <si>
    <t>TV_GRPs_Time</t>
  </si>
  <si>
    <t>Tweets</t>
  </si>
  <si>
    <t>Website_Pageviews_Desktop</t>
  </si>
  <si>
    <t>Website_Pageviews_Mobile</t>
  </si>
  <si>
    <t>Website_Pageviews_Tablet</t>
  </si>
  <si>
    <t>Workplaces</t>
  </si>
  <si>
    <t>Seas</t>
  </si>
  <si>
    <t>MAPE</t>
  </si>
  <si>
    <t>Date</t>
  </si>
  <si>
    <t>Actual</t>
  </si>
  <si>
    <t>Model</t>
  </si>
  <si>
    <t>Error</t>
  </si>
  <si>
    <t>12/31/2018</t>
  </si>
  <si>
    <t>01/07/2019</t>
  </si>
  <si>
    <t>01/14/2019</t>
  </si>
  <si>
    <t>01/21/2019</t>
  </si>
  <si>
    <t>01/28/2019</t>
  </si>
  <si>
    <t>02/04/2019</t>
  </si>
  <si>
    <t>02/11/2019</t>
  </si>
  <si>
    <t>02/18/2019</t>
  </si>
  <si>
    <t>02/25/2019</t>
  </si>
  <si>
    <t>03/04/2019</t>
  </si>
  <si>
    <t>03/11/2019</t>
  </si>
  <si>
    <t>03/18/2019</t>
  </si>
  <si>
    <t>03/25/2019</t>
  </si>
  <si>
    <t>04/01/2019</t>
  </si>
  <si>
    <t>04/08/2019</t>
  </si>
  <si>
    <t>04/15/2019</t>
  </si>
  <si>
    <t>04/22/2019</t>
  </si>
  <si>
    <t>04/29/2019</t>
  </si>
  <si>
    <t>05/06/2019</t>
  </si>
  <si>
    <t>05/13/2019</t>
  </si>
  <si>
    <t>05/20/2019</t>
  </si>
  <si>
    <t>05/27/2019</t>
  </si>
  <si>
    <t>06/03/2019</t>
  </si>
  <si>
    <t>06/10/2019</t>
  </si>
  <si>
    <t>06/17/2019</t>
  </si>
  <si>
    <t>06/24/2019</t>
  </si>
  <si>
    <t>07/01/2019</t>
  </si>
  <si>
    <t>07/08/2019</t>
  </si>
  <si>
    <t>07/15/2019</t>
  </si>
  <si>
    <t>07/22/2019</t>
  </si>
  <si>
    <t>07/29/2019</t>
  </si>
  <si>
    <t>08/05/2019</t>
  </si>
  <si>
    <t>08/12/2019</t>
  </si>
  <si>
    <t>08/19/2019</t>
  </si>
  <si>
    <t>08/26/2019</t>
  </si>
  <si>
    <t>09/02/2019</t>
  </si>
  <si>
    <t>09/09/2019</t>
  </si>
  <si>
    <t>09/16/2019</t>
  </si>
  <si>
    <t>09/23/2019</t>
  </si>
  <si>
    <t>09/30/2019</t>
  </si>
  <si>
    <t>10/07/2019</t>
  </si>
  <si>
    <t>10/14/2019</t>
  </si>
  <si>
    <t>10/21/2019</t>
  </si>
  <si>
    <t>10/28/2019</t>
  </si>
  <si>
    <t>11/04/2019</t>
  </si>
  <si>
    <t>11/11/2019</t>
  </si>
  <si>
    <t>11/18/2019</t>
  </si>
  <si>
    <t>11/25/2019</t>
  </si>
  <si>
    <t>12/02/2019</t>
  </si>
  <si>
    <t>12/09/2019</t>
  </si>
  <si>
    <t>12/16/2019</t>
  </si>
  <si>
    <t>12/23/2019</t>
  </si>
  <si>
    <t>12/30/2019</t>
  </si>
  <si>
    <t>01/06/2020</t>
  </si>
  <si>
    <t>01/13/2020</t>
  </si>
  <si>
    <t>01/20/2020</t>
  </si>
  <si>
    <t>01/27/2020</t>
  </si>
  <si>
    <t>02/03/2020</t>
  </si>
  <si>
    <t>02/10/2020</t>
  </si>
  <si>
    <t>02/17/2020</t>
  </si>
  <si>
    <t>02/24/2020</t>
  </si>
  <si>
    <t>03/02/2020</t>
  </si>
  <si>
    <t>03/09/2020</t>
  </si>
  <si>
    <t>03/16/2020</t>
  </si>
  <si>
    <t>03/23/2020</t>
  </si>
  <si>
    <t>03/30/2020</t>
  </si>
  <si>
    <t>04/06/2020</t>
  </si>
  <si>
    <t>04/13/2020</t>
  </si>
  <si>
    <t>04/20/2020</t>
  </si>
  <si>
    <t>04/27/2020</t>
  </si>
  <si>
    <t>05/04/2020</t>
  </si>
  <si>
    <t>05/11/2020</t>
  </si>
  <si>
    <t>05/18/2020</t>
  </si>
  <si>
    <t>05/25/2020</t>
  </si>
  <si>
    <t>06/01/2020</t>
  </si>
  <si>
    <t>06/08/2020</t>
  </si>
  <si>
    <t>06/15/2020</t>
  </si>
  <si>
    <t>06/22/2020</t>
  </si>
  <si>
    <t>06/29/2020</t>
  </si>
  <si>
    <t>07/06/2020</t>
  </si>
  <si>
    <t>07/13/2020</t>
  </si>
  <si>
    <t>07/20/2020</t>
  </si>
  <si>
    <t>07/27/2020</t>
  </si>
  <si>
    <t>08/03/2020</t>
  </si>
  <si>
    <t>08/10/2020</t>
  </si>
  <si>
    <t>08/17/2020</t>
  </si>
  <si>
    <t>08/24/2020</t>
  </si>
  <si>
    <t>08/31/2020</t>
  </si>
  <si>
    <t>09/07/2020</t>
  </si>
  <si>
    <t>09/14/2020</t>
  </si>
  <si>
    <t>09/21/2020</t>
  </si>
  <si>
    <t>09/28/2020</t>
  </si>
  <si>
    <t>10/05/2020</t>
  </si>
  <si>
    <t>10/12/2020</t>
  </si>
  <si>
    <t>10/19/2020</t>
  </si>
  <si>
    <t>10/26/2020</t>
  </si>
  <si>
    <t>11/02/2020</t>
  </si>
  <si>
    <t>11/09/2020</t>
  </si>
  <si>
    <t>11/16/2020</t>
  </si>
  <si>
    <t>11/23/2020</t>
  </si>
  <si>
    <t>11/30/2020</t>
  </si>
  <si>
    <t>12/07/2020</t>
  </si>
  <si>
    <t>12/14/2020</t>
  </si>
  <si>
    <t>12/21/2020</t>
  </si>
  <si>
    <t>12/28/2020</t>
  </si>
  <si>
    <t>01/04/2021</t>
  </si>
  <si>
    <t>01/11/2021</t>
  </si>
  <si>
    <t>01/18/2021</t>
  </si>
  <si>
    <t>01/25/2021</t>
  </si>
  <si>
    <t>02/01/2021</t>
  </si>
  <si>
    <t>02/08/2021</t>
  </si>
  <si>
    <t>02/15/2021</t>
  </si>
  <si>
    <t>02/22/2021</t>
  </si>
  <si>
    <t>03/01/2021</t>
  </si>
  <si>
    <t>03/08/2021</t>
  </si>
  <si>
    <t>03/15/2021</t>
  </si>
  <si>
    <t>03/22/2021</t>
  </si>
  <si>
    <t>03/29/2021</t>
  </si>
  <si>
    <t>04/05/2021</t>
  </si>
  <si>
    <t>04/12/2021</t>
  </si>
  <si>
    <t>04/19/2021</t>
  </si>
  <si>
    <t>04/26/2021</t>
  </si>
  <si>
    <t>05/03/2021</t>
  </si>
  <si>
    <t>05/10/2021</t>
  </si>
  <si>
    <t>05/17/2021</t>
  </si>
  <si>
    <t>05/24/2021</t>
  </si>
  <si>
    <t>05/31/2021</t>
  </si>
  <si>
    <t>06/07/2021</t>
  </si>
  <si>
    <t>06/14/2021</t>
  </si>
  <si>
    <t>06/21/2021</t>
  </si>
  <si>
    <t>06/28/2021</t>
  </si>
  <si>
    <t>07/05/2021</t>
  </si>
  <si>
    <t>07/12/2021</t>
  </si>
  <si>
    <t>07/19/2021</t>
  </si>
  <si>
    <t>07/26/2021</t>
  </si>
  <si>
    <t>08/02/2021</t>
  </si>
  <si>
    <t>08/09/2021</t>
  </si>
  <si>
    <t>08/16/2021</t>
  </si>
  <si>
    <t>08/23/2021</t>
  </si>
  <si>
    <t>08/30/2021</t>
  </si>
  <si>
    <t>09/06/2021</t>
  </si>
  <si>
    <t>09/13/2021</t>
  </si>
  <si>
    <t>09/20/2021</t>
  </si>
  <si>
    <t>09/27/2021</t>
  </si>
  <si>
    <t>10/04/2021</t>
  </si>
  <si>
    <t>10/11/2021</t>
  </si>
  <si>
    <t>10/18/2021</t>
  </si>
  <si>
    <t>10/25/2021</t>
  </si>
  <si>
    <t>11/01/2021</t>
  </si>
  <si>
    <t>11/08/2021</t>
  </si>
  <si>
    <t>11/15/2021</t>
  </si>
  <si>
    <t>11/22/2021</t>
  </si>
  <si>
    <t>11/29/2021</t>
  </si>
  <si>
    <t>12/06/2021</t>
  </si>
  <si>
    <t>12/13/2021</t>
  </si>
  <si>
    <t>12/20/2021</t>
  </si>
  <si>
    <t>12/27/2021</t>
  </si>
  <si>
    <t>Model Fit</t>
  </si>
  <si>
    <t>RSQ</t>
  </si>
  <si>
    <t>Weekly MAPE</t>
  </si>
  <si>
    <t>(blank)</t>
  </si>
  <si>
    <t>Grand Total</t>
  </si>
  <si>
    <t>Sum of Decomp</t>
  </si>
  <si>
    <t>Column Labels</t>
  </si>
  <si>
    <t>Years</t>
  </si>
  <si>
    <t>Quarters</t>
  </si>
  <si>
    <t>2018</t>
  </si>
  <si>
    <t>2019</t>
  </si>
  <si>
    <t>2020</t>
  </si>
  <si>
    <t>2021</t>
  </si>
  <si>
    <t>Variable details</t>
  </si>
  <si>
    <t>Metrics</t>
  </si>
  <si>
    <t>Incremental Sales</t>
  </si>
  <si>
    <t>Incremental Sales %</t>
  </si>
  <si>
    <t>Support</t>
  </si>
  <si>
    <t>M Sales--&gt;</t>
  </si>
  <si>
    <t>DV360 Static</t>
  </si>
  <si>
    <t>FB Static</t>
  </si>
  <si>
    <t>GDN Static</t>
  </si>
  <si>
    <t>LINE Static</t>
  </si>
  <si>
    <t>Others Static</t>
  </si>
  <si>
    <t>smartnews Static</t>
  </si>
  <si>
    <t>Teads Static</t>
  </si>
  <si>
    <t>TW Static</t>
  </si>
  <si>
    <t>YahooSPBP Static</t>
  </si>
  <si>
    <t>YDN Static</t>
  </si>
  <si>
    <t>FB Video</t>
  </si>
  <si>
    <t>LINE Video</t>
  </si>
  <si>
    <t>PremiumView Video</t>
  </si>
  <si>
    <t>Teads Video</t>
  </si>
  <si>
    <t>Trueview Video</t>
  </si>
  <si>
    <t>Tver Video</t>
  </si>
  <si>
    <t>TW Video</t>
  </si>
  <si>
    <t>GAW Other</t>
  </si>
  <si>
    <t>YSS Other</t>
  </si>
  <si>
    <t>AFF Other</t>
  </si>
  <si>
    <t>PSD Other</t>
  </si>
  <si>
    <t>Mapping</t>
  </si>
  <si>
    <t>Total Media</t>
  </si>
  <si>
    <t>Channel</t>
  </si>
  <si>
    <t>Machine_Sales</t>
  </si>
  <si>
    <t>Instore_Sales_Demo_V1</t>
  </si>
  <si>
    <t>Instore_Sales_Demo_V2</t>
  </si>
  <si>
    <t>Total_JP</t>
  </si>
  <si>
    <t>Sum of DigitalImp_DV360_Static</t>
  </si>
  <si>
    <t>Sum of DigitalImp_FB_Static</t>
  </si>
  <si>
    <t>Values</t>
  </si>
  <si>
    <t>Sum of DigitalImp_GDN_Static</t>
  </si>
  <si>
    <t>Sum of DigitalImp_LINE_Static</t>
  </si>
  <si>
    <t>Sum of DigitalImp_Others_Static</t>
  </si>
  <si>
    <t>Sum of DigitalImp_smartnews_Static</t>
  </si>
  <si>
    <t>Sum of DigitalImp_Teads_Static</t>
  </si>
  <si>
    <t>Sum of DigitalImp_TW_Static</t>
  </si>
  <si>
    <t>Sum of DigitalImp_YahooSPBP_Static</t>
  </si>
  <si>
    <t>Sum of DigitalImp_YDN_Static</t>
  </si>
  <si>
    <t>Sum of DigitalImp_FB_Video</t>
  </si>
  <si>
    <t>Sum of DigitalImp_LINE_Video</t>
  </si>
  <si>
    <t>Sum of DigitalImp_PremiumView_Video</t>
  </si>
  <si>
    <t>Sum of DigitalImp_Teads_Video</t>
  </si>
  <si>
    <t>Sum of DigitalImp_Trueview_Video</t>
  </si>
  <si>
    <t>Sum of DigitalImp_Tver_Video</t>
  </si>
  <si>
    <t>Sum of DigitalImp_TW_Video</t>
  </si>
  <si>
    <t>Sum of DigitalImp_GAW_Other</t>
  </si>
  <si>
    <t>Sum of DigitalImp_YSS_Other</t>
  </si>
  <si>
    <t>Sum of Digitalspd_AFF_Other</t>
  </si>
  <si>
    <t>Sum of Digitalspd_PSD_Other</t>
  </si>
  <si>
    <t>Video/Static</t>
  </si>
  <si>
    <t>(All)</t>
  </si>
  <si>
    <t>Sum of Media Cost</t>
  </si>
  <si>
    <t>Media Name</t>
  </si>
  <si>
    <t>Display &amp; Video 360</t>
  </si>
  <si>
    <t>Facebook</t>
  </si>
  <si>
    <t>GDN</t>
  </si>
  <si>
    <t>smartnews</t>
  </si>
  <si>
    <t>Teads</t>
  </si>
  <si>
    <t>Trueview</t>
  </si>
  <si>
    <t>Tver</t>
  </si>
  <si>
    <t>Twitter</t>
  </si>
  <si>
    <t>Yahoo!SPBP</t>
  </si>
  <si>
    <t>YDN</t>
  </si>
  <si>
    <t>Other</t>
  </si>
  <si>
    <t>LAP, LINE</t>
  </si>
  <si>
    <t>YSS</t>
  </si>
  <si>
    <t>GAW</t>
  </si>
  <si>
    <t>PSD</t>
  </si>
  <si>
    <t>PH AFF +AFF</t>
  </si>
  <si>
    <t>Support(000')</t>
  </si>
  <si>
    <t>Spend(000') JPY</t>
  </si>
  <si>
    <t>Effectiveness [ Incremental Sales / Support]</t>
  </si>
  <si>
    <t>Efficiency [ Incr sale per 1M JAP YEN]</t>
  </si>
  <si>
    <t>CPM</t>
  </si>
  <si>
    <t>YSS, GAW, AFF aren’t static banner nor video, so you need to put the label as “Other”. YSS and GAW are Search, and AFF is Affiliate.</t>
  </si>
  <si>
    <t xml:space="preserve">It’s fine to merge PH AFF and AFF, as Impression for PH AFF isn’t an adequate measure for Affiliate program. </t>
  </si>
  <si>
    <t xml:space="preserve">No impressions are available for PSD (Yahoo Premium Search Display), so please use Spend for this media. </t>
  </si>
  <si>
    <t>Affiliate</t>
  </si>
  <si>
    <t>AFF</t>
  </si>
  <si>
    <t>PH AFF</t>
  </si>
  <si>
    <t>Display</t>
  </si>
  <si>
    <t>MaMaReach</t>
  </si>
  <si>
    <t>Relaido</t>
  </si>
  <si>
    <t>Sublimeskinz</t>
  </si>
  <si>
    <t>Pure Ad</t>
  </si>
  <si>
    <t>ninaru</t>
  </si>
  <si>
    <t>Shufoo!</t>
  </si>
  <si>
    <t>Yahoo! PSD</t>
  </si>
  <si>
    <t>Search</t>
  </si>
  <si>
    <t>Social</t>
  </si>
  <si>
    <t>LAP</t>
  </si>
  <si>
    <t>Old Mappings</t>
  </si>
  <si>
    <t>We should decide the grouping based on the impressions (as the modelled variables) rather than the spends, as some larger media such as LINE, D&amp;V, etc. are grouped together highlighted in yellow.</t>
  </si>
  <si>
    <t>Also, please note that LAP and LINE are same, as LAP stands for LINE Ad Platform.</t>
  </si>
  <si>
    <t>Can you please revise the file and give me your thoughts for groupings again based on the impressions?</t>
  </si>
  <si>
    <t>Spend Share %</t>
  </si>
  <si>
    <t>2020 vs 2019</t>
  </si>
  <si>
    <t>2021 vs 2020</t>
  </si>
  <si>
    <t>DUE-TO CHANGE</t>
  </si>
  <si>
    <t>Total</t>
  </si>
  <si>
    <t>TV</t>
  </si>
  <si>
    <t>TV Spot</t>
  </si>
  <si>
    <t>TV Time</t>
  </si>
  <si>
    <t>Sum of TV_GRPs_Time</t>
  </si>
  <si>
    <t>Sum of TV_GRPs_Spot</t>
  </si>
  <si>
    <t>Sum of Website_Pageviews_Mobile</t>
  </si>
  <si>
    <t>Sum of Website_Pageviews_Desktop</t>
  </si>
  <si>
    <t>Sum of Website_Pageviews_Tablet</t>
  </si>
  <si>
    <t>Sum of Tweets</t>
  </si>
  <si>
    <t>Sum of Awareness</t>
  </si>
  <si>
    <t>Sum of Purchase_Intent</t>
  </si>
  <si>
    <t>Sum of Instore_Sales_Demo</t>
  </si>
  <si>
    <t>Sum of Instore_Rental_Demo</t>
  </si>
  <si>
    <t>Sum of Instore_ID_POS</t>
  </si>
  <si>
    <t>Average of Workplaces</t>
  </si>
  <si>
    <t>Average of Temperature</t>
  </si>
  <si>
    <t>Non Media</t>
  </si>
  <si>
    <t>Purchase Intent</t>
  </si>
  <si>
    <t>Instore Sales Demo</t>
  </si>
  <si>
    <t>Instore Rental Demo</t>
  </si>
  <si>
    <t>Instore ID POS</t>
  </si>
  <si>
    <t>Website Mobile</t>
  </si>
  <si>
    <t>Website Desktop</t>
  </si>
  <si>
    <t>Website Tablet</t>
  </si>
  <si>
    <t>Cumulative Machine Counts</t>
  </si>
  <si>
    <t>Total Non Media</t>
  </si>
  <si>
    <t>Sum of Cumulative_Machine_Counts</t>
  </si>
  <si>
    <t>Support Change</t>
  </si>
  <si>
    <t>++</t>
  </si>
  <si>
    <t>h</t>
  </si>
  <si>
    <t>Holiday</t>
  </si>
  <si>
    <t>holiday list</t>
  </si>
  <si>
    <t>New_year_2019</t>
  </si>
  <si>
    <t>New_year_2020</t>
  </si>
  <si>
    <t>New_year_2021</t>
  </si>
  <si>
    <t>New_year</t>
  </si>
  <si>
    <t>Promo</t>
  </si>
  <si>
    <t>NDG Affiliate cost</t>
  </si>
  <si>
    <t>NDG Display</t>
  </si>
  <si>
    <t>NDG Search</t>
  </si>
  <si>
    <t>NDG Social</t>
  </si>
  <si>
    <t>Website Top PV</t>
  </si>
  <si>
    <t>Non _media</t>
  </si>
  <si>
    <t>--</t>
  </si>
  <si>
    <t>Holiday2</t>
  </si>
  <si>
    <t>-</t>
  </si>
  <si>
    <t>Website PV</t>
  </si>
  <si>
    <t>Digitalspd_AFF_Other_2019</t>
  </si>
  <si>
    <t>Digitalspd_AFF_Other_2020</t>
  </si>
  <si>
    <t>Spend(000') JAP YEN</t>
  </si>
  <si>
    <t>DigitalImp_GAW_Other_2019</t>
  </si>
  <si>
    <t>DigitalImp_GAW_Other_2020</t>
  </si>
  <si>
    <t>DigitalImp_GAW_Other_2021</t>
  </si>
  <si>
    <t>DigitalImp_YSS_Other_2019</t>
  </si>
  <si>
    <t>DigitalImp_YSS_Other_2020</t>
  </si>
  <si>
    <t>DigitalImp_YSS_Other_2021</t>
  </si>
  <si>
    <t>DigitalImp_FB_Static_2019</t>
  </si>
  <si>
    <t>DigitalImp_FB_Static_2020</t>
  </si>
  <si>
    <t>DigitalImp_FB_Static_2021</t>
  </si>
  <si>
    <t>DigitalImp_YDN_Static_2020</t>
  </si>
  <si>
    <t>DigitalImp_YDN_Static_2021</t>
  </si>
  <si>
    <t>Holiday_</t>
  </si>
  <si>
    <t>New year</t>
  </si>
  <si>
    <t>Non Ads</t>
  </si>
  <si>
    <t>New Year</t>
  </si>
  <si>
    <t>Sales Change</t>
  </si>
  <si>
    <t>Base trend</t>
  </si>
  <si>
    <t>Total Ads</t>
  </si>
  <si>
    <t>Own Ad</t>
  </si>
  <si>
    <t>Non-Ad</t>
  </si>
  <si>
    <t>Covid_Dummy</t>
  </si>
  <si>
    <t>Covid</t>
  </si>
  <si>
    <t>Other Non Ads</t>
  </si>
  <si>
    <t>Weekly</t>
  </si>
  <si>
    <t>Positive cases</t>
  </si>
  <si>
    <t>Row Labels</t>
  </si>
  <si>
    <t>Sum of Positive cases</t>
  </si>
  <si>
    <t>Covid + vecases</t>
  </si>
  <si>
    <t>Total cases</t>
  </si>
  <si>
    <t>Covid- Beginning</t>
  </si>
  <si>
    <t>Second Wave Covid</t>
  </si>
  <si>
    <t>Ad</t>
  </si>
  <si>
    <t>For Circled month introduced two covid dummies with 1 value in it</t>
  </si>
  <si>
    <t xml:space="preserve">GAW  </t>
  </si>
  <si>
    <t xml:space="preserve">YSS  </t>
  </si>
  <si>
    <t xml:space="preserve">AFF  </t>
  </si>
  <si>
    <t xml:space="preserve">PSD  </t>
  </si>
  <si>
    <t xml:space="preserve">FB  </t>
  </si>
  <si>
    <t xml:space="preserve">LINE  </t>
  </si>
  <si>
    <t xml:space="preserve">PremiumView  </t>
  </si>
  <si>
    <t xml:space="preserve">Teads  </t>
  </si>
  <si>
    <t xml:space="preserve">Trueview  </t>
  </si>
  <si>
    <t xml:space="preserve">Tver  </t>
  </si>
  <si>
    <t xml:space="preserve">TW  </t>
  </si>
  <si>
    <t xml:space="preserve">DV360  </t>
  </si>
  <si>
    <t xml:space="preserve">GDN  </t>
  </si>
  <si>
    <t xml:space="preserve">Others  </t>
  </si>
  <si>
    <t xml:space="preserve">smartnews  </t>
  </si>
  <si>
    <t xml:space="preserve">YahooSPBP  </t>
  </si>
  <si>
    <t xml:space="preserve">YDN  </t>
  </si>
  <si>
    <t>FB(kakaku.com)</t>
  </si>
  <si>
    <t>DigitalImp_FB_Kaaku_Static</t>
  </si>
  <si>
    <t>DigitalImp_DV360_Video</t>
  </si>
  <si>
    <t>FB</t>
  </si>
  <si>
    <t>Error(Other Base)</t>
  </si>
  <si>
    <t>DIgital</t>
  </si>
  <si>
    <t>Digitalspd_AFF_Other_2021</t>
  </si>
  <si>
    <t>Holiday1</t>
  </si>
  <si>
    <t>Holiday3</t>
  </si>
  <si>
    <t>Holiday4</t>
  </si>
  <si>
    <t>Holiday5</t>
  </si>
  <si>
    <t>Holiday6</t>
  </si>
  <si>
    <t>Holiday7</t>
  </si>
  <si>
    <t>Holiday8</t>
  </si>
  <si>
    <t>NY_2020</t>
  </si>
  <si>
    <t>NY_2021</t>
  </si>
  <si>
    <t>NY_2022</t>
  </si>
  <si>
    <t>PostHoliday2</t>
  </si>
  <si>
    <t>PostHoliday3</t>
  </si>
  <si>
    <t>PostHoliday4</t>
  </si>
  <si>
    <t>PostHoliday5</t>
  </si>
  <si>
    <t>PostHoliday6</t>
  </si>
  <si>
    <t>PostHoliday7</t>
  </si>
  <si>
    <t>PostHoliday8</t>
  </si>
  <si>
    <t>PreHoliday2</t>
  </si>
  <si>
    <t>PreHoliday3</t>
  </si>
  <si>
    <t>PreHoliday3_v2</t>
  </si>
  <si>
    <t>PreHoliday4</t>
  </si>
  <si>
    <t>PreHoliday5</t>
  </si>
  <si>
    <t>PreHoliday6</t>
  </si>
  <si>
    <t>PreHoliday7</t>
  </si>
  <si>
    <t>Capsules--&gt;</t>
  </si>
  <si>
    <t>Efficiency [ Incr sale per 1000 JAP YEN]</t>
  </si>
  <si>
    <t>Covid_Dummy_2020</t>
  </si>
  <si>
    <t>Covid_Dummy_2021_v2</t>
  </si>
  <si>
    <t>DigitalImp_GDN_Static_2019</t>
  </si>
  <si>
    <t>DigitalImp_GDN_Static_2020</t>
  </si>
  <si>
    <t>DigitalImp_GDN_Static_2021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</si>
</sst>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#,##0.0"/>
    <numFmt numFmtId="166" formatCode="0.0"/>
    <numFmt numFmtId="167" formatCode="_(* #,##0_);_(* \(#,##0\);_(* &quot;-&quot;??_);_(@_)"/>
    <numFmt numFmtId="168" formatCode="[$-F800]dddd\,\ mmmm\ dd\,\ yyyy"/>
  </numFmts>
  <fonts count="2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F5597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none">
        <bgColor indexed="4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7">
    <xf numFmtId="0" fontId="0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" borderId="0"/>
    <xf numFmtId="0" fontId="3" fillId="2" borderId="0"/>
    <xf numFmtId="0" fontId="1" fillId="2" borderId="0"/>
    <xf numFmtId="9" fontId="1" fillId="2" borderId="0" applyFont="0" applyFill="0" applyBorder="0" applyAlignment="0" applyProtection="0"/>
  </cellStyleXfs>
  <cellXfs count="390">
    <xf numFmtId="0" fontId="0" fillId="0" borderId="0" xfId="0"/>
    <xf numFmtId="0" fontId="9" fillId="2" borderId="1" xfId="0" applyFont="1" applyFill="1" applyBorder="1"/>
    <xf numFmtId="3" fontId="9" fillId="2" borderId="1" xfId="0" applyNumberFormat="1" applyFont="1" applyFill="1" applyBorder="1" applyAlignment="1">
      <alignment horizontal="center" vertical="center"/>
    </xf>
    <xf numFmtId="164" fontId="0" fillId="0" borderId="1" xfId="1" applyNumberFormat="1" applyFont="1" applyBorder="1"/>
    <xf numFmtId="9" fontId="9" fillId="2" borderId="1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3" fontId="0" fillId="0" borderId="0" xfId="0" applyNumberFormat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/>
    <xf numFmtId="3" fontId="0" fillId="4" borderId="0" xfId="0" applyNumberFormat="1" applyFill="1"/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2" fontId="0" fillId="0" borderId="0" xfId="0" applyNumberFormat="1"/>
    <xf numFmtId="14" fontId="8" fillId="0" borderId="0" xfId="0" applyNumberFormat="1" applyFont="1" applyAlignment="1">
      <alignment horizontal="left"/>
    </xf>
    <xf numFmtId="3" fontId="0" fillId="0" borderId="0" xfId="0" applyNumberFormat="1"/>
    <xf numFmtId="0" fontId="10" fillId="0" borderId="4" xfId="0" applyFont="1" applyBorder="1"/>
    <xf numFmtId="0" fontId="11" fillId="0" borderId="0" xfId="0" applyFont="1"/>
    <xf numFmtId="0" fontId="0" fillId="0" borderId="1" xfId="0" applyBorder="1"/>
    <xf numFmtId="3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164" fontId="0" fillId="4" borderId="1" xfId="1" applyNumberFormat="1" applyFont="1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9" fontId="0" fillId="0" borderId="0" xfId="1" applyFont="1"/>
    <xf numFmtId="0" fontId="0" fillId="0" borderId="10" xfId="0" applyBorder="1"/>
    <xf numFmtId="0" fontId="12" fillId="0" borderId="0" xfId="0" applyFont="1" applyAlignment="1">
      <alignment vertical="center"/>
    </xf>
    <xf numFmtId="0" fontId="10" fillId="0" borderId="0" xfId="0" applyFont="1"/>
    <xf numFmtId="10" fontId="0" fillId="0" borderId="1" xfId="1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15" fillId="0" borderId="21" xfId="0" applyFont="1" applyBorder="1"/>
    <xf numFmtId="3" fontId="15" fillId="0" borderId="7" xfId="0" applyNumberFormat="1" applyFont="1" applyBorder="1" applyAlignment="1">
      <alignment horizontal="center" vertical="center"/>
    </xf>
    <xf numFmtId="3" fontId="15" fillId="0" borderId="8" xfId="0" applyNumberFormat="1" applyFont="1" applyBorder="1" applyAlignment="1">
      <alignment horizontal="center" vertical="center"/>
    </xf>
    <xf numFmtId="3" fontId="15" fillId="0" borderId="9" xfId="0" applyNumberFormat="1" applyFont="1" applyBorder="1" applyAlignment="1">
      <alignment horizontal="center" vertical="center"/>
    </xf>
    <xf numFmtId="164" fontId="15" fillId="0" borderId="8" xfId="1" applyNumberFormat="1" applyFont="1" applyBorder="1" applyAlignment="1">
      <alignment horizontal="center" vertical="center"/>
    </xf>
    <xf numFmtId="164" fontId="15" fillId="0" borderId="9" xfId="1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15" fillId="0" borderId="8" xfId="0" applyNumberFormat="1" applyFont="1" applyBorder="1" applyAlignment="1">
      <alignment horizontal="center" vertical="center"/>
    </xf>
    <xf numFmtId="166" fontId="15" fillId="0" borderId="9" xfId="0" applyNumberFormat="1" applyFont="1" applyBorder="1" applyAlignment="1">
      <alignment horizontal="center" vertical="center"/>
    </xf>
    <xf numFmtId="165" fontId="15" fillId="0" borderId="7" xfId="0" applyNumberFormat="1" applyFont="1" applyBorder="1" applyAlignment="1">
      <alignment horizontal="center" vertical="center"/>
    </xf>
    <xf numFmtId="165" fontId="15" fillId="0" borderId="8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0" fontId="15" fillId="0" borderId="5" xfId="0" applyFont="1" applyBorder="1"/>
    <xf numFmtId="3" fontId="15" fillId="0" borderId="10" xfId="0" applyNumberFormat="1" applyFont="1" applyBorder="1" applyAlignment="1">
      <alignment horizontal="center" vertical="center"/>
    </xf>
    <xf numFmtId="3" fontId="15" fillId="0" borderId="1" xfId="0" applyNumberFormat="1" applyFont="1" applyBorder="1" applyAlignment="1">
      <alignment horizontal="center" vertical="center"/>
    </xf>
    <xf numFmtId="3" fontId="15" fillId="0" borderId="11" xfId="0" applyNumberFormat="1" applyFont="1" applyBorder="1" applyAlignment="1">
      <alignment horizontal="center" vertical="center"/>
    </xf>
    <xf numFmtId="164" fontId="15" fillId="0" borderId="1" xfId="1" applyNumberFormat="1" applyFont="1" applyBorder="1" applyAlignment="1">
      <alignment horizontal="center" vertical="center"/>
    </xf>
    <xf numFmtId="164" fontId="15" fillId="0" borderId="11" xfId="1" applyNumberFormat="1" applyFont="1" applyBorder="1" applyAlignment="1">
      <alignment horizontal="center" vertical="center"/>
    </xf>
    <xf numFmtId="166" fontId="15" fillId="0" borderId="10" xfId="0" applyNumberFormat="1" applyFont="1" applyBorder="1" applyAlignment="1">
      <alignment horizontal="center" vertical="center"/>
    </xf>
    <xf numFmtId="166" fontId="15" fillId="0" borderId="1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165" fontId="15" fillId="0" borderId="1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0" borderId="22" xfId="0" applyFont="1" applyBorder="1"/>
    <xf numFmtId="3" fontId="15" fillId="0" borderId="12" xfId="0" applyNumberFormat="1" applyFont="1" applyBorder="1" applyAlignment="1">
      <alignment horizontal="center" vertical="center"/>
    </xf>
    <xf numFmtId="3" fontId="15" fillId="0" borderId="13" xfId="0" applyNumberFormat="1" applyFont="1" applyBorder="1" applyAlignment="1">
      <alignment horizontal="center" vertical="center"/>
    </xf>
    <xf numFmtId="3" fontId="15" fillId="0" borderId="14" xfId="0" applyNumberFormat="1" applyFont="1" applyBorder="1" applyAlignment="1">
      <alignment horizontal="center" vertical="center"/>
    </xf>
    <xf numFmtId="164" fontId="15" fillId="0" borderId="13" xfId="1" applyNumberFormat="1" applyFont="1" applyBorder="1" applyAlignment="1">
      <alignment horizontal="center" vertical="center"/>
    </xf>
    <xf numFmtId="164" fontId="15" fillId="0" borderId="14" xfId="1" applyNumberFormat="1" applyFont="1" applyBorder="1" applyAlignment="1">
      <alignment horizontal="center" vertical="center"/>
    </xf>
    <xf numFmtId="166" fontId="15" fillId="0" borderId="12" xfId="0" applyNumberFormat="1" applyFont="1" applyBorder="1" applyAlignment="1">
      <alignment horizontal="center" vertical="center"/>
    </xf>
    <xf numFmtId="166" fontId="15" fillId="0" borderId="13" xfId="0" applyNumberFormat="1" applyFont="1" applyBorder="1" applyAlignment="1">
      <alignment horizontal="center" vertical="center"/>
    </xf>
    <xf numFmtId="166" fontId="15" fillId="0" borderId="14" xfId="0" applyNumberFormat="1" applyFont="1" applyBorder="1" applyAlignment="1">
      <alignment horizontal="center" vertical="center"/>
    </xf>
    <xf numFmtId="165" fontId="15" fillId="0" borderId="12" xfId="0" applyNumberFormat="1" applyFont="1" applyBorder="1" applyAlignment="1">
      <alignment horizontal="center" vertical="center"/>
    </xf>
    <xf numFmtId="165" fontId="15" fillId="0" borderId="13" xfId="0" applyNumberFormat="1" applyFont="1" applyBorder="1" applyAlignment="1">
      <alignment horizontal="center" vertical="center"/>
    </xf>
    <xf numFmtId="165" fontId="15" fillId="0" borderId="14" xfId="0" applyNumberFormat="1" applyFont="1" applyBorder="1" applyAlignment="1">
      <alignment horizontal="center" vertical="center"/>
    </xf>
    <xf numFmtId="0" fontId="15" fillId="0" borderId="20" xfId="0" applyFont="1" applyBorder="1"/>
    <xf numFmtId="3" fontId="15" fillId="0" borderId="15" xfId="0" applyNumberFormat="1" applyFont="1" applyBorder="1" applyAlignment="1">
      <alignment horizontal="center" vertical="center"/>
    </xf>
    <xf numFmtId="3" fontId="15" fillId="0" borderId="3" xfId="0" applyNumberFormat="1" applyFont="1" applyBorder="1" applyAlignment="1">
      <alignment horizontal="center" vertical="center"/>
    </xf>
    <xf numFmtId="3" fontId="15" fillId="0" borderId="16" xfId="0" applyNumberFormat="1" applyFont="1" applyBorder="1" applyAlignment="1">
      <alignment horizontal="center" vertical="center"/>
    </xf>
    <xf numFmtId="164" fontId="15" fillId="0" borderId="3" xfId="1" applyNumberFormat="1" applyFont="1" applyBorder="1" applyAlignment="1">
      <alignment horizontal="center" vertical="center"/>
    </xf>
    <xf numFmtId="164" fontId="15" fillId="0" borderId="16" xfId="1" applyNumberFormat="1" applyFont="1" applyBorder="1" applyAlignment="1">
      <alignment horizontal="center" vertical="center"/>
    </xf>
    <xf numFmtId="166" fontId="15" fillId="0" borderId="15" xfId="0" applyNumberFormat="1" applyFont="1" applyBorder="1" applyAlignment="1">
      <alignment horizontal="center" vertical="center"/>
    </xf>
    <xf numFmtId="166" fontId="15" fillId="0" borderId="3" xfId="0" applyNumberFormat="1" applyFont="1" applyBorder="1" applyAlignment="1">
      <alignment horizontal="center" vertical="center"/>
    </xf>
    <xf numFmtId="166" fontId="15" fillId="0" borderId="16" xfId="0" applyNumberFormat="1" applyFont="1" applyBorder="1" applyAlignment="1">
      <alignment horizontal="center" vertical="center"/>
    </xf>
    <xf numFmtId="165" fontId="15" fillId="0" borderId="15" xfId="0" applyNumberFormat="1" applyFont="1" applyBorder="1" applyAlignment="1">
      <alignment horizontal="center" vertical="center"/>
    </xf>
    <xf numFmtId="165" fontId="15" fillId="0" borderId="3" xfId="0" applyNumberFormat="1" applyFont="1" applyBorder="1" applyAlignment="1">
      <alignment horizontal="center" vertical="center"/>
    </xf>
    <xf numFmtId="165" fontId="15" fillId="0" borderId="16" xfId="0" applyNumberFormat="1" applyFont="1" applyBorder="1" applyAlignment="1">
      <alignment horizontal="center" vertical="center"/>
    </xf>
    <xf numFmtId="0" fontId="15" fillId="4" borderId="5" xfId="0" applyFont="1" applyFill="1" applyBorder="1"/>
    <xf numFmtId="3" fontId="15" fillId="4" borderId="12" xfId="0" applyNumberFormat="1" applyFont="1" applyFill="1" applyBorder="1" applyAlignment="1">
      <alignment horizontal="center" vertical="center"/>
    </xf>
    <xf numFmtId="3" fontId="15" fillId="4" borderId="13" xfId="0" applyNumberFormat="1" applyFont="1" applyFill="1" applyBorder="1" applyAlignment="1">
      <alignment horizontal="center" vertical="center"/>
    </xf>
    <xf numFmtId="3" fontId="15" fillId="4" borderId="14" xfId="0" applyNumberFormat="1" applyFont="1" applyFill="1" applyBorder="1" applyAlignment="1">
      <alignment horizontal="center" vertical="center"/>
    </xf>
    <xf numFmtId="164" fontId="15" fillId="4" borderId="13" xfId="1" applyNumberFormat="1" applyFont="1" applyFill="1" applyBorder="1" applyAlignment="1">
      <alignment horizontal="center" vertical="center"/>
    </xf>
    <xf numFmtId="164" fontId="15" fillId="4" borderId="14" xfId="1" applyNumberFormat="1" applyFont="1" applyFill="1" applyBorder="1" applyAlignment="1">
      <alignment horizontal="center" vertical="center"/>
    </xf>
    <xf numFmtId="165" fontId="15" fillId="4" borderId="12" xfId="0" applyNumberFormat="1" applyFont="1" applyFill="1" applyBorder="1" applyAlignment="1">
      <alignment horizontal="center" vertical="center"/>
    </xf>
    <xf numFmtId="165" fontId="15" fillId="4" borderId="13" xfId="0" applyNumberFormat="1" applyFont="1" applyFill="1" applyBorder="1" applyAlignment="1">
      <alignment horizontal="center" vertical="center"/>
    </xf>
    <xf numFmtId="165" fontId="15" fillId="4" borderId="14" xfId="0" applyNumberFormat="1" applyFont="1" applyFill="1" applyBorder="1" applyAlignment="1">
      <alignment horizontal="center" vertical="center"/>
    </xf>
    <xf numFmtId="166" fontId="15" fillId="4" borderId="12" xfId="0" applyNumberFormat="1" applyFont="1" applyFill="1" applyBorder="1" applyAlignment="1">
      <alignment horizontal="center" vertical="center"/>
    </xf>
    <xf numFmtId="166" fontId="15" fillId="4" borderId="13" xfId="0" applyNumberFormat="1" applyFont="1" applyFill="1" applyBorder="1" applyAlignment="1">
      <alignment horizontal="center" vertical="center"/>
    </xf>
    <xf numFmtId="166" fontId="15" fillId="4" borderId="14" xfId="0" applyNumberFormat="1" applyFont="1" applyFill="1" applyBorder="1" applyAlignment="1">
      <alignment horizontal="center" vertical="center"/>
    </xf>
    <xf numFmtId="3" fontId="15" fillId="0" borderId="28" xfId="0" applyNumberFormat="1" applyFont="1" applyBorder="1" applyAlignment="1">
      <alignment horizontal="center" vertical="center"/>
    </xf>
    <xf numFmtId="3" fontId="15" fillId="0" borderId="2" xfId="0" applyNumberFormat="1" applyFont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0" fontId="5" fillId="2" borderId="0" xfId="0" applyFont="1" applyFill="1" applyBorder="1"/>
    <xf numFmtId="2" fontId="0" fillId="0" borderId="0" xfId="0" applyNumberFormat="1" applyAlignment="1">
      <alignment horizontal="left"/>
    </xf>
    <xf numFmtId="2" fontId="8" fillId="0" borderId="0" xfId="0" applyNumberFormat="1" applyFont="1" applyAlignment="1">
      <alignment horizontal="left"/>
    </xf>
    <xf numFmtId="164" fontId="15" fillId="0" borderId="5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15" fillId="4" borderId="1" xfId="0" applyFont="1" applyFill="1" applyBorder="1"/>
    <xf numFmtId="0" fontId="0" fillId="6" borderId="0" xfId="0" applyFill="1"/>
    <xf numFmtId="3" fontId="0" fillId="0" borderId="1" xfId="0" applyNumberFormat="1" applyBorder="1"/>
    <xf numFmtId="9" fontId="0" fillId="0" borderId="1" xfId="1" applyFont="1" applyBorder="1"/>
    <xf numFmtId="168" fontId="9" fillId="2" borderId="1" xfId="0" applyNumberFormat="1" applyFont="1" applyFill="1" applyBorder="1"/>
    <xf numFmtId="168" fontId="0" fillId="0" borderId="0" xfId="0" applyNumberFormat="1"/>
    <xf numFmtId="0" fontId="9" fillId="2" borderId="31" xfId="0" applyFont="1" applyFill="1" applyBorder="1"/>
    <xf numFmtId="0" fontId="9" fillId="2" borderId="32" xfId="0" applyFont="1" applyFill="1" applyBorder="1"/>
    <xf numFmtId="164" fontId="15" fillId="0" borderId="33" xfId="1" applyNumberFormat="1" applyFont="1" applyBorder="1" applyAlignment="1">
      <alignment horizontal="center" vertical="center"/>
    </xf>
    <xf numFmtId="164" fontId="15" fillId="0" borderId="6" xfId="1" applyNumberFormat="1" applyFont="1" applyBorder="1" applyAlignment="1">
      <alignment horizontal="center" vertical="center"/>
    </xf>
    <xf numFmtId="164" fontId="15" fillId="0" borderId="34" xfId="1" applyNumberFormat="1" applyFont="1" applyBorder="1" applyAlignment="1">
      <alignment horizontal="center" vertical="center"/>
    </xf>
    <xf numFmtId="164" fontId="15" fillId="0" borderId="35" xfId="1" applyNumberFormat="1" applyFont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0" borderId="6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7" fillId="7" borderId="1" xfId="0" applyFont="1" applyFill="1" applyBorder="1" applyAlignment="1">
      <alignment horizontal="center" vertical="center"/>
    </xf>
    <xf numFmtId="0" fontId="0" fillId="0" borderId="3" xfId="0" applyBorder="1"/>
    <xf numFmtId="0" fontId="0" fillId="0" borderId="30" xfId="0" applyBorder="1"/>
    <xf numFmtId="3" fontId="15" fillId="0" borderId="6" xfId="0" applyNumberFormat="1" applyFont="1" applyBorder="1" applyAlignment="1">
      <alignment horizontal="center" vertical="center"/>
    </xf>
    <xf numFmtId="0" fontId="16" fillId="0" borderId="7" xfId="0" applyFont="1" applyBorder="1"/>
    <xf numFmtId="0" fontId="16" fillId="0" borderId="10" xfId="0" applyFont="1" applyBorder="1"/>
    <xf numFmtId="0" fontId="16" fillId="0" borderId="12" xfId="0" applyFont="1" applyBorder="1"/>
    <xf numFmtId="0" fontId="16" fillId="0" borderId="3" xfId="0" applyFont="1" applyBorder="1"/>
    <xf numFmtId="0" fontId="16" fillId="0" borderId="1" xfId="0" applyFont="1" applyBorder="1"/>
    <xf numFmtId="0" fontId="15" fillId="0" borderId="1" xfId="0" applyFont="1" applyBorder="1"/>
    <xf numFmtId="164" fontId="15" fillId="4" borderId="34" xfId="1" applyNumberFormat="1" applyFont="1" applyFill="1" applyBorder="1" applyAlignment="1">
      <alignment horizontal="center" vertical="center"/>
    </xf>
    <xf numFmtId="0" fontId="5" fillId="2" borderId="1" xfId="0" applyFont="1" applyFill="1" applyBorder="1"/>
    <xf numFmtId="3" fontId="15" fillId="4" borderId="1" xfId="0" applyNumberFormat="1" applyFont="1" applyFill="1" applyBorder="1" applyAlignment="1">
      <alignment horizontal="center" vertical="center"/>
    </xf>
    <xf numFmtId="164" fontId="15" fillId="4" borderId="1" xfId="1" applyNumberFormat="1" applyFont="1" applyFill="1" applyBorder="1" applyAlignment="1">
      <alignment horizontal="center" vertical="center"/>
    </xf>
    <xf numFmtId="164" fontId="15" fillId="0" borderId="21" xfId="1" applyNumberFormat="1" applyFont="1" applyBorder="1" applyAlignment="1">
      <alignment horizontal="center" vertical="center"/>
    </xf>
    <xf numFmtId="164" fontId="15" fillId="0" borderId="26" xfId="1" applyNumberFormat="1" applyFont="1" applyBorder="1" applyAlignment="1">
      <alignment horizontal="center" vertical="center"/>
    </xf>
    <xf numFmtId="164" fontId="15" fillId="0" borderId="27" xfId="1" applyNumberFormat="1" applyFont="1" applyBorder="1" applyAlignment="1">
      <alignment horizontal="center" vertical="center"/>
    </xf>
    <xf numFmtId="0" fontId="16" fillId="0" borderId="43" xfId="0" applyFont="1" applyBorder="1"/>
    <xf numFmtId="0" fontId="13" fillId="0" borderId="1" xfId="0" applyFont="1" applyBorder="1" applyAlignment="1">
      <alignment horizontal="left"/>
    </xf>
    <xf numFmtId="164" fontId="13" fillId="0" borderId="0" xfId="0" applyNumberFormat="1" applyFont="1" applyAlignment="1">
      <alignment horizontal="center"/>
    </xf>
    <xf numFmtId="0" fontId="0" fillId="0" borderId="11" xfId="0" applyBorder="1"/>
    <xf numFmtId="164" fontId="0" fillId="0" borderId="13" xfId="0" applyNumberFormat="1" applyBorder="1"/>
    <xf numFmtId="0" fontId="0" fillId="0" borderId="43" xfId="0" applyBorder="1"/>
    <xf numFmtId="3" fontId="0" fillId="0" borderId="10" xfId="0" applyNumberFormat="1" applyBorder="1"/>
    <xf numFmtId="3" fontId="0" fillId="0" borderId="11" xfId="0" applyNumberFormat="1" applyBorder="1"/>
    <xf numFmtId="0" fontId="0" fillId="0" borderId="34" xfId="0" applyBorder="1"/>
    <xf numFmtId="164" fontId="0" fillId="0" borderId="10" xfId="1" applyNumberFormat="1" applyFont="1" applyBorder="1"/>
    <xf numFmtId="164" fontId="0" fillId="0" borderId="11" xfId="1" applyNumberFormat="1" applyFont="1" applyBorder="1"/>
    <xf numFmtId="164" fontId="0" fillId="0" borderId="12" xfId="0" applyNumberFormat="1" applyBorder="1"/>
    <xf numFmtId="164" fontId="0" fillId="0" borderId="14" xfId="0" applyNumberFormat="1" applyBorder="1"/>
    <xf numFmtId="0" fontId="6" fillId="2" borderId="0" xfId="3"/>
    <xf numFmtId="0" fontId="7" fillId="7" borderId="2" xfId="0" applyFont="1" applyFill="1" applyBorder="1" applyAlignment="1">
      <alignment horizontal="center" vertical="center"/>
    </xf>
    <xf numFmtId="0" fontId="9" fillId="2" borderId="1" xfId="3" applyFont="1" applyBorder="1"/>
    <xf numFmtId="0" fontId="0" fillId="8" borderId="42" xfId="0" applyFill="1" applyBorder="1"/>
    <xf numFmtId="3" fontId="0" fillId="8" borderId="7" xfId="0" applyNumberFormat="1" applyFill="1" applyBorder="1"/>
    <xf numFmtId="3" fontId="0" fillId="8" borderId="8" xfId="0" applyNumberFormat="1" applyFill="1" applyBorder="1"/>
    <xf numFmtId="3" fontId="0" fillId="8" borderId="9" xfId="0" applyNumberFormat="1" applyFill="1" applyBorder="1"/>
    <xf numFmtId="164" fontId="0" fillId="8" borderId="7" xfId="1" applyNumberFormat="1" applyFont="1" applyFill="1" applyBorder="1"/>
    <xf numFmtId="164" fontId="0" fillId="8" borderId="8" xfId="1" applyNumberFormat="1" applyFont="1" applyFill="1" applyBorder="1"/>
    <xf numFmtId="164" fontId="0" fillId="8" borderId="9" xfId="1" applyNumberFormat="1" applyFont="1" applyFill="1" applyBorder="1"/>
    <xf numFmtId="166" fontId="15" fillId="8" borderId="7" xfId="0" applyNumberFormat="1" applyFont="1" applyFill="1" applyBorder="1" applyAlignment="1">
      <alignment horizontal="center" vertical="center"/>
    </xf>
    <xf numFmtId="166" fontId="15" fillId="8" borderId="8" xfId="0" applyNumberFormat="1" applyFont="1" applyFill="1" applyBorder="1" applyAlignment="1">
      <alignment horizontal="center" vertical="center"/>
    </xf>
    <xf numFmtId="166" fontId="15" fillId="8" borderId="9" xfId="0" applyNumberFormat="1" applyFont="1" applyFill="1" applyBorder="1" applyAlignment="1">
      <alignment horizontal="center" vertical="center"/>
    </xf>
    <xf numFmtId="3" fontId="15" fillId="8" borderId="33" xfId="0" applyNumberFormat="1" applyFont="1" applyFill="1" applyBorder="1" applyAlignment="1">
      <alignment horizontal="center" vertical="center"/>
    </xf>
    <xf numFmtId="3" fontId="15" fillId="8" borderId="8" xfId="0" applyNumberFormat="1" applyFont="1" applyFill="1" applyBorder="1" applyAlignment="1">
      <alignment horizontal="center" vertical="center"/>
    </xf>
    <xf numFmtId="3" fontId="15" fillId="8" borderId="9" xfId="0" applyNumberFormat="1" applyFont="1" applyFill="1" applyBorder="1" applyAlignment="1">
      <alignment horizontal="center" vertical="center"/>
    </xf>
    <xf numFmtId="0" fontId="0" fillId="8" borderId="43" xfId="0" applyFill="1" applyBorder="1"/>
    <xf numFmtId="3" fontId="0" fillId="8" borderId="10" xfId="0" applyNumberFormat="1" applyFill="1" applyBorder="1"/>
    <xf numFmtId="3" fontId="0" fillId="8" borderId="1" xfId="0" applyNumberFormat="1" applyFill="1" applyBorder="1"/>
    <xf numFmtId="3" fontId="0" fillId="8" borderId="11" xfId="0" applyNumberFormat="1" applyFill="1" applyBorder="1"/>
    <xf numFmtId="164" fontId="0" fillId="8" borderId="10" xfId="1" applyNumberFormat="1" applyFont="1" applyFill="1" applyBorder="1"/>
    <xf numFmtId="164" fontId="0" fillId="8" borderId="1" xfId="1" applyNumberFormat="1" applyFont="1" applyFill="1" applyBorder="1"/>
    <xf numFmtId="164" fontId="0" fillId="8" borderId="11" xfId="1" applyNumberFormat="1" applyFont="1" applyFill="1" applyBorder="1"/>
    <xf numFmtId="166" fontId="15" fillId="8" borderId="10" xfId="0" applyNumberFormat="1" applyFont="1" applyFill="1" applyBorder="1" applyAlignment="1">
      <alignment horizontal="center" vertical="center"/>
    </xf>
    <xf numFmtId="166" fontId="15" fillId="8" borderId="1" xfId="0" applyNumberFormat="1" applyFont="1" applyFill="1" applyBorder="1" applyAlignment="1">
      <alignment horizontal="center" vertical="center"/>
    </xf>
    <xf numFmtId="166" fontId="15" fillId="8" borderId="11" xfId="0" applyNumberFormat="1" applyFont="1" applyFill="1" applyBorder="1" applyAlignment="1">
      <alignment horizontal="center" vertical="center"/>
    </xf>
    <xf numFmtId="3" fontId="15" fillId="8" borderId="6" xfId="0" applyNumberFormat="1" applyFont="1" applyFill="1" applyBorder="1" applyAlignment="1">
      <alignment horizontal="center" vertical="center"/>
    </xf>
    <xf numFmtId="3" fontId="15" fillId="8" borderId="1" xfId="0" applyNumberFormat="1" applyFont="1" applyFill="1" applyBorder="1" applyAlignment="1">
      <alignment horizontal="center" vertical="center"/>
    </xf>
    <xf numFmtId="3" fontId="15" fillId="8" borderId="11" xfId="0" applyNumberFormat="1" applyFont="1" applyFill="1" applyBorder="1" applyAlignment="1">
      <alignment horizontal="center" vertical="center"/>
    </xf>
    <xf numFmtId="0" fontId="0" fillId="0" borderId="0" xfId="0" applyBorder="1"/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3" borderId="0" xfId="0" applyFill="1"/>
    <xf numFmtId="164" fontId="16" fillId="0" borderId="0" xfId="2" applyNumberFormat="1" applyFont="1"/>
    <xf numFmtId="0" fontId="15" fillId="6" borderId="0" xfId="0" applyFont="1" applyFill="1"/>
    <xf numFmtId="9" fontId="15" fillId="0" borderId="1" xfId="1" applyFont="1" applyBorder="1" applyAlignment="1">
      <alignment horizontal="center" vertical="center"/>
    </xf>
    <xf numFmtId="0" fontId="15" fillId="0" borderId="0" xfId="0" applyFont="1" applyBorder="1"/>
    <xf numFmtId="0" fontId="7" fillId="3" borderId="1" xfId="0" applyFont="1" applyFill="1" applyBorder="1" applyAlignment="1">
      <alignment vertical="center"/>
    </xf>
    <xf numFmtId="0" fontId="7" fillId="3" borderId="11" xfId="0" applyFont="1" applyFill="1" applyBorder="1" applyAlignment="1">
      <alignment horizontal="center" vertical="center"/>
    </xf>
    <xf numFmtId="0" fontId="11" fillId="0" borderId="0" xfId="0" applyFont="1" applyBorder="1"/>
    <xf numFmtId="0" fontId="15" fillId="0" borderId="0" xfId="0" applyFont="1" applyBorder="1" applyAlignment="1">
      <alignment horizontal="center" vertical="center"/>
    </xf>
    <xf numFmtId="0" fontId="15" fillId="6" borderId="0" xfId="0" applyFont="1" applyFill="1" applyBorder="1"/>
    <xf numFmtId="0" fontId="11" fillId="0" borderId="44" xfId="0" applyFont="1" applyBorder="1"/>
    <xf numFmtId="0" fontId="0" fillId="0" borderId="44" xfId="0" applyBorder="1"/>
    <xf numFmtId="9" fontId="15" fillId="0" borderId="1" xfId="1" quotePrefix="1" applyFont="1" applyBorder="1" applyAlignment="1">
      <alignment horizontal="center" vertical="center"/>
    </xf>
    <xf numFmtId="164" fontId="16" fillId="0" borderId="0" xfId="2" applyNumberFormat="1" applyFont="1" applyAlignment="1">
      <alignment horizontal="left"/>
    </xf>
    <xf numFmtId="0" fontId="7" fillId="7" borderId="1" xfId="0" applyFont="1" applyFill="1" applyBorder="1" applyAlignment="1">
      <alignment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166" fontId="0" fillId="4" borderId="1" xfId="0" applyNumberForma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164" fontId="0" fillId="0" borderId="1" xfId="0" applyNumberFormat="1" applyBorder="1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6" fontId="0" fillId="10" borderId="1" xfId="0" applyNumberFormat="1" applyFill="1" applyBorder="1" applyAlignment="1">
      <alignment horizontal="center" vertical="center"/>
    </xf>
    <xf numFmtId="166" fontId="0" fillId="9" borderId="1" xfId="0" applyNumberFormat="1" applyFill="1" applyBorder="1" applyAlignment="1">
      <alignment horizontal="center" vertical="center"/>
    </xf>
    <xf numFmtId="164" fontId="15" fillId="11" borderId="33" xfId="1" applyNumberFormat="1" applyFont="1" applyFill="1" applyBorder="1" applyAlignment="1">
      <alignment horizontal="center" vertical="center"/>
    </xf>
    <xf numFmtId="164" fontId="15" fillId="11" borderId="8" xfId="1" applyNumberFormat="1" applyFont="1" applyFill="1" applyBorder="1" applyAlignment="1">
      <alignment horizontal="center" vertical="center"/>
    </xf>
    <xf numFmtId="164" fontId="15" fillId="11" borderId="9" xfId="1" applyNumberFormat="1" applyFont="1" applyFill="1" applyBorder="1" applyAlignment="1">
      <alignment horizontal="center" vertical="center"/>
    </xf>
    <xf numFmtId="164" fontId="15" fillId="11" borderId="6" xfId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horizontal="center" vertical="center"/>
    </xf>
    <xf numFmtId="164" fontId="15" fillId="11" borderId="11" xfId="1" applyNumberFormat="1" applyFont="1" applyFill="1" applyBorder="1" applyAlignment="1">
      <alignment horizontal="center" vertical="center"/>
    </xf>
    <xf numFmtId="164" fontId="15" fillId="11" borderId="34" xfId="1" applyNumberFormat="1" applyFont="1" applyFill="1" applyBorder="1" applyAlignment="1">
      <alignment horizontal="center" vertical="center"/>
    </xf>
    <xf numFmtId="164" fontId="15" fillId="11" borderId="13" xfId="1" applyNumberFormat="1" applyFont="1" applyFill="1" applyBorder="1" applyAlignment="1">
      <alignment horizontal="center" vertical="center"/>
    </xf>
    <xf numFmtId="164" fontId="15" fillId="11" borderId="14" xfId="1" applyNumberFormat="1" applyFont="1" applyFill="1" applyBorder="1" applyAlignment="1">
      <alignment horizontal="center" vertical="center"/>
    </xf>
    <xf numFmtId="164" fontId="15" fillId="11" borderId="35" xfId="1" applyNumberFormat="1" applyFont="1" applyFill="1" applyBorder="1" applyAlignment="1">
      <alignment horizontal="center" vertical="center"/>
    </xf>
    <xf numFmtId="164" fontId="15" fillId="11" borderId="3" xfId="1" applyNumberFormat="1" applyFont="1" applyFill="1" applyBorder="1" applyAlignment="1">
      <alignment horizontal="center" vertical="center"/>
    </xf>
    <xf numFmtId="164" fontId="15" fillId="11" borderId="16" xfId="1" applyNumberFormat="1" applyFont="1" applyFill="1" applyBorder="1" applyAlignment="1">
      <alignment horizontal="center" vertical="center"/>
    </xf>
    <xf numFmtId="164" fontId="0" fillId="11" borderId="1" xfId="1" applyNumberFormat="1" applyFont="1" applyFill="1" applyBorder="1" applyAlignment="1">
      <alignment horizontal="center" vertical="center"/>
    </xf>
    <xf numFmtId="166" fontId="15" fillId="10" borderId="7" xfId="0" applyNumberFormat="1" applyFont="1" applyFill="1" applyBorder="1" applyAlignment="1">
      <alignment horizontal="center" vertical="center"/>
    </xf>
    <xf numFmtId="166" fontId="15" fillId="10" borderId="8" xfId="0" applyNumberFormat="1" applyFont="1" applyFill="1" applyBorder="1" applyAlignment="1">
      <alignment horizontal="center" vertical="center"/>
    </xf>
    <xf numFmtId="166" fontId="15" fillId="10" borderId="9" xfId="0" applyNumberFormat="1" applyFont="1" applyFill="1" applyBorder="1" applyAlignment="1">
      <alignment horizontal="center" vertical="center"/>
    </xf>
    <xf numFmtId="166" fontId="15" fillId="10" borderId="10" xfId="0" applyNumberFormat="1" applyFont="1" applyFill="1" applyBorder="1" applyAlignment="1">
      <alignment horizontal="center" vertical="center"/>
    </xf>
    <xf numFmtId="166" fontId="15" fillId="10" borderId="1" xfId="0" applyNumberFormat="1" applyFont="1" applyFill="1" applyBorder="1" applyAlignment="1">
      <alignment horizontal="center" vertical="center"/>
    </xf>
    <xf numFmtId="166" fontId="15" fillId="10" borderId="11" xfId="0" applyNumberFormat="1" applyFont="1" applyFill="1" applyBorder="1" applyAlignment="1">
      <alignment horizontal="center" vertical="center"/>
    </xf>
    <xf numFmtId="166" fontId="15" fillId="10" borderId="12" xfId="0" applyNumberFormat="1" applyFont="1" applyFill="1" applyBorder="1" applyAlignment="1">
      <alignment horizontal="center" vertical="center"/>
    </xf>
    <xf numFmtId="166" fontId="15" fillId="10" borderId="13" xfId="0" applyNumberFormat="1" applyFont="1" applyFill="1" applyBorder="1" applyAlignment="1">
      <alignment horizontal="center" vertical="center"/>
    </xf>
    <xf numFmtId="166" fontId="15" fillId="10" borderId="14" xfId="0" applyNumberFormat="1" applyFont="1" applyFill="1" applyBorder="1" applyAlignment="1">
      <alignment horizontal="center" vertical="center"/>
    </xf>
    <xf numFmtId="166" fontId="15" fillId="10" borderId="15" xfId="0" applyNumberFormat="1" applyFont="1" applyFill="1" applyBorder="1" applyAlignment="1">
      <alignment horizontal="center" vertical="center"/>
    </xf>
    <xf numFmtId="166" fontId="15" fillId="10" borderId="3" xfId="0" applyNumberFormat="1" applyFont="1" applyFill="1" applyBorder="1" applyAlignment="1">
      <alignment horizontal="center" vertical="center"/>
    </xf>
    <xf numFmtId="166" fontId="15" fillId="10" borderId="16" xfId="0" applyNumberFormat="1" applyFont="1" applyFill="1" applyBorder="1" applyAlignment="1">
      <alignment horizontal="center" vertical="center"/>
    </xf>
    <xf numFmtId="166" fontId="15" fillId="9" borderId="7" xfId="0" applyNumberFormat="1" applyFont="1" applyFill="1" applyBorder="1" applyAlignment="1">
      <alignment horizontal="center" vertical="center"/>
    </xf>
    <xf numFmtId="166" fontId="15" fillId="9" borderId="8" xfId="0" applyNumberFormat="1" applyFont="1" applyFill="1" applyBorder="1" applyAlignment="1">
      <alignment horizontal="center" vertical="center"/>
    </xf>
    <xf numFmtId="166" fontId="15" fillId="9" borderId="9" xfId="0" applyNumberFormat="1" applyFont="1" applyFill="1" applyBorder="1" applyAlignment="1">
      <alignment horizontal="center" vertical="center"/>
    </xf>
    <xf numFmtId="166" fontId="15" fillId="9" borderId="10" xfId="0" applyNumberFormat="1" applyFont="1" applyFill="1" applyBorder="1" applyAlignment="1">
      <alignment horizontal="center" vertical="center"/>
    </xf>
    <xf numFmtId="166" fontId="15" fillId="9" borderId="1" xfId="0" applyNumberFormat="1" applyFont="1" applyFill="1" applyBorder="1" applyAlignment="1">
      <alignment horizontal="center" vertical="center"/>
    </xf>
    <xf numFmtId="166" fontId="15" fillId="9" borderId="11" xfId="0" applyNumberFormat="1" applyFont="1" applyFill="1" applyBorder="1" applyAlignment="1">
      <alignment horizontal="center" vertical="center"/>
    </xf>
    <xf numFmtId="166" fontId="15" fillId="9" borderId="12" xfId="0" applyNumberFormat="1" applyFont="1" applyFill="1" applyBorder="1" applyAlignment="1">
      <alignment horizontal="center" vertical="center"/>
    </xf>
    <xf numFmtId="166" fontId="15" fillId="9" borderId="13" xfId="0" applyNumberFormat="1" applyFont="1" applyFill="1" applyBorder="1" applyAlignment="1">
      <alignment horizontal="center" vertical="center"/>
    </xf>
    <xf numFmtId="166" fontId="15" fillId="9" borderId="14" xfId="0" applyNumberFormat="1" applyFont="1" applyFill="1" applyBorder="1" applyAlignment="1">
      <alignment horizontal="center" vertical="center"/>
    </xf>
    <xf numFmtId="166" fontId="15" fillId="9" borderId="15" xfId="0" applyNumberFormat="1" applyFont="1" applyFill="1" applyBorder="1" applyAlignment="1">
      <alignment horizontal="center" vertical="center"/>
    </xf>
    <xf numFmtId="166" fontId="15" fillId="9" borderId="3" xfId="0" applyNumberFormat="1" applyFont="1" applyFill="1" applyBorder="1" applyAlignment="1">
      <alignment horizontal="center" vertical="center"/>
    </xf>
    <xf numFmtId="166" fontId="15" fillId="9" borderId="16" xfId="0" applyNumberFormat="1" applyFont="1" applyFill="1" applyBorder="1" applyAlignment="1">
      <alignment horizontal="center" vertical="center"/>
    </xf>
    <xf numFmtId="3" fontId="15" fillId="0" borderId="1" xfId="0" applyNumberFormat="1" applyFont="1" applyFill="1" applyBorder="1" applyAlignment="1">
      <alignment horizontal="center" vertical="center"/>
    </xf>
    <xf numFmtId="3" fontId="15" fillId="0" borderId="11" xfId="0" applyNumberFormat="1" applyFont="1" applyFill="1" applyBorder="1" applyAlignment="1">
      <alignment horizontal="center" vertical="center"/>
    </xf>
    <xf numFmtId="3" fontId="15" fillId="0" borderId="10" xfId="0" applyNumberFormat="1" applyFont="1" applyFill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9" borderId="11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3" fontId="15" fillId="0" borderId="46" xfId="0" applyNumberFormat="1" applyFont="1" applyBorder="1" applyAlignment="1">
      <alignment horizontal="center" vertical="center"/>
    </xf>
    <xf numFmtId="0" fontId="18" fillId="0" borderId="0" xfId="0" applyFont="1"/>
    <xf numFmtId="3" fontId="18" fillId="0" borderId="0" xfId="0" applyNumberFormat="1" applyFont="1" applyAlignment="1">
      <alignment horizontal="center" vertical="center"/>
    </xf>
    <xf numFmtId="3" fontId="18" fillId="0" borderId="0" xfId="0" applyNumberFormat="1" applyFont="1"/>
    <xf numFmtId="0" fontId="7" fillId="7" borderId="1" xfId="0" applyFont="1" applyFill="1" applyBorder="1" applyAlignment="1">
      <alignment horizontal="center" vertical="center"/>
    </xf>
    <xf numFmtId="0" fontId="4" fillId="0" borderId="0" xfId="0" applyFont="1"/>
    <xf numFmtId="9" fontId="15" fillId="0" borderId="0" xfId="1" applyFont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9" fontId="0" fillId="4" borderId="1" xfId="1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left"/>
    </xf>
    <xf numFmtId="2" fontId="0" fillId="0" borderId="1" xfId="0" applyNumberFormat="1" applyBorder="1"/>
    <xf numFmtId="4" fontId="0" fillId="0" borderId="1" xfId="0" applyNumberFormat="1" applyBorder="1"/>
    <xf numFmtId="14" fontId="8" fillId="0" borderId="1" xfId="0" applyNumberFormat="1" applyFont="1" applyBorder="1" applyAlignment="1">
      <alignment horizontal="left"/>
    </xf>
    <xf numFmtId="10" fontId="15" fillId="11" borderId="6" xfId="1" applyNumberFormat="1" applyFont="1" applyFill="1" applyBorder="1" applyAlignment="1">
      <alignment horizontal="center" vertical="center"/>
    </xf>
    <xf numFmtId="10" fontId="15" fillId="11" borderId="1" xfId="1" applyNumberFormat="1" applyFont="1" applyFill="1" applyBorder="1" applyAlignment="1">
      <alignment horizontal="center" vertical="center"/>
    </xf>
    <xf numFmtId="10" fontId="15" fillId="11" borderId="1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10" fontId="15" fillId="11" borderId="13" xfId="1" applyNumberFormat="1" applyFont="1" applyFill="1" applyBorder="1" applyAlignment="1">
      <alignment horizontal="center" vertical="center"/>
    </xf>
    <xf numFmtId="164" fontId="0" fillId="0" borderId="0" xfId="1" applyNumberFormat="1" applyFont="1"/>
    <xf numFmtId="0" fontId="16" fillId="2" borderId="0" xfId="0" applyFont="1" applyFill="1" applyBorder="1"/>
    <xf numFmtId="0" fontId="16" fillId="2" borderId="5" xfId="0" applyFont="1" applyFill="1" applyBorder="1"/>
    <xf numFmtId="0" fontId="16" fillId="2" borderId="1" xfId="0" applyFont="1" applyFill="1" applyBorder="1"/>
    <xf numFmtId="0" fontId="3" fillId="2" borderId="1" xfId="0" applyFont="1" applyFill="1" applyBorder="1"/>
    <xf numFmtId="164" fontId="15" fillId="0" borderId="0" xfId="1" applyNumberFormat="1" applyFont="1" applyBorder="1" applyAlignment="1">
      <alignment horizontal="center" vertical="center"/>
    </xf>
    <xf numFmtId="0" fontId="0" fillId="2" borderId="1" xfId="0" applyFill="1" applyBorder="1"/>
    <xf numFmtId="0" fontId="15" fillId="0" borderId="46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3" fontId="15" fillId="0" borderId="0" xfId="0" applyNumberFormat="1" applyFont="1" applyBorder="1" applyAlignment="1">
      <alignment horizontal="center" vertical="center"/>
    </xf>
    <xf numFmtId="0" fontId="3" fillId="2" borderId="0" xfId="4"/>
    <xf numFmtId="0" fontId="20" fillId="2" borderId="0" xfId="4" applyFont="1"/>
    <xf numFmtId="165" fontId="15" fillId="0" borderId="0" xfId="0" applyNumberFormat="1" applyFont="1" applyAlignment="1">
      <alignment horizontal="center" vertical="center"/>
    </xf>
    <xf numFmtId="2" fontId="15" fillId="0" borderId="1" xfId="1" applyNumberFormat="1" applyFont="1" applyBorder="1" applyAlignment="1">
      <alignment horizontal="center" vertical="center"/>
    </xf>
    <xf numFmtId="3" fontId="15" fillId="0" borderId="1" xfId="1" applyNumberFormat="1" applyFont="1" applyBorder="1" applyAlignment="1">
      <alignment horizontal="center" vertical="center"/>
    </xf>
    <xf numFmtId="166" fontId="15" fillId="0" borderId="1" xfId="1" applyNumberFormat="1" applyFont="1" applyBorder="1" applyAlignment="1">
      <alignment horizontal="center" vertical="center"/>
    </xf>
    <xf numFmtId="1" fontId="0" fillId="0" borderId="0" xfId="1" applyNumberFormat="1" applyFont="1"/>
    <xf numFmtId="9" fontId="15" fillId="0" borderId="0" xfId="1" applyFont="1" applyBorder="1"/>
    <xf numFmtId="0" fontId="19" fillId="2" borderId="0" xfId="0" applyFont="1" applyFill="1" applyBorder="1"/>
    <xf numFmtId="0" fontId="2" fillId="2" borderId="1" xfId="0" applyFont="1" applyFill="1" applyBorder="1"/>
    <xf numFmtId="0" fontId="1" fillId="2" borderId="0" xfId="5"/>
    <xf numFmtId="0" fontId="1" fillId="2" borderId="0" xfId="5" applyAlignment="1">
      <alignment wrapText="1"/>
    </xf>
    <xf numFmtId="9" fontId="0" fillId="2" borderId="0" xfId="6" applyFont="1"/>
    <xf numFmtId="14" fontId="1" fillId="2" borderId="0" xfId="5" applyNumberFormat="1" applyAlignment="1">
      <alignment horizontal="center" vertical="center"/>
    </xf>
    <xf numFmtId="14" fontId="1" fillId="2" borderId="0" xfId="5" applyNumberFormat="1"/>
    <xf numFmtId="14" fontId="1" fillId="2" borderId="0" xfId="5" applyNumberFormat="1" applyAlignment="1">
      <alignment horizontal="left"/>
    </xf>
    <xf numFmtId="2" fontId="1" fillId="2" borderId="0" xfId="5" applyNumberFormat="1"/>
    <xf numFmtId="14" fontId="8" fillId="2" borderId="0" xfId="5" applyNumberFormat="1" applyFont="1" applyAlignment="1">
      <alignment horizontal="left"/>
    </xf>
    <xf numFmtId="0" fontId="10" fillId="2" borderId="0" xfId="5" applyFont="1"/>
    <xf numFmtId="0" fontId="7" fillId="0" borderId="0" xfId="0" applyFont="1" applyBorder="1"/>
    <xf numFmtId="0" fontId="15" fillId="0" borderId="43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/>
    </xf>
    <xf numFmtId="0" fontId="16" fillId="0" borderId="28" xfId="0" applyFont="1" applyBorder="1"/>
    <xf numFmtId="0" fontId="15" fillId="0" borderId="45" xfId="0" applyFont="1" applyBorder="1"/>
    <xf numFmtId="3" fontId="15" fillId="0" borderId="33" xfId="0" applyNumberFormat="1" applyFont="1" applyBorder="1" applyAlignment="1">
      <alignment horizontal="center" vertical="center"/>
    </xf>
    <xf numFmtId="3" fontId="15" fillId="0" borderId="34" xfId="0" applyNumberFormat="1" applyFont="1" applyBorder="1" applyAlignment="1">
      <alignment horizontal="center" vertical="center"/>
    </xf>
    <xf numFmtId="164" fontId="15" fillId="11" borderId="7" xfId="1" applyNumberFormat="1" applyFont="1" applyFill="1" applyBorder="1" applyAlignment="1">
      <alignment horizontal="center" vertical="center"/>
    </xf>
    <xf numFmtId="164" fontId="15" fillId="11" borderId="10" xfId="1" applyNumberFormat="1" applyFont="1" applyFill="1" applyBorder="1" applyAlignment="1">
      <alignment horizontal="center" vertical="center"/>
    </xf>
    <xf numFmtId="164" fontId="15" fillId="11" borderId="12" xfId="1" applyNumberFormat="1" applyFont="1" applyFill="1" applyBorder="1" applyAlignment="1">
      <alignment horizontal="center" vertical="center"/>
    </xf>
    <xf numFmtId="166" fontId="15" fillId="10" borderId="6" xfId="0" applyNumberFormat="1" applyFont="1" applyFill="1" applyBorder="1" applyAlignment="1">
      <alignment horizontal="center" vertical="center"/>
    </xf>
    <xf numFmtId="0" fontId="15" fillId="0" borderId="9" xfId="0" applyFont="1" applyBorder="1"/>
    <xf numFmtId="0" fontId="15" fillId="0" borderId="11" xfId="0" applyFont="1" applyBorder="1"/>
    <xf numFmtId="0" fontId="15" fillId="0" borderId="14" xfId="0" applyFont="1" applyBorder="1"/>
    <xf numFmtId="0" fontId="15" fillId="0" borderId="12" xfId="0" applyFont="1" applyBorder="1"/>
    <xf numFmtId="0" fontId="15" fillId="4" borderId="14" xfId="0" applyFont="1" applyFill="1" applyBorder="1"/>
    <xf numFmtId="164" fontId="15" fillId="0" borderId="48" xfId="1" applyNumberFormat="1" applyFont="1" applyBorder="1" applyAlignment="1">
      <alignment horizontal="center" vertical="center"/>
    </xf>
    <xf numFmtId="164" fontId="15" fillId="0" borderId="2" xfId="1" applyNumberFormat="1" applyFont="1" applyBorder="1" applyAlignment="1">
      <alignment horizontal="center" vertical="center"/>
    </xf>
    <xf numFmtId="164" fontId="15" fillId="0" borderId="45" xfId="1" applyNumberFormat="1" applyFont="1" applyBorder="1" applyAlignment="1">
      <alignment horizontal="center" vertical="center"/>
    </xf>
    <xf numFmtId="164" fontId="15" fillId="0" borderId="49" xfId="1" applyNumberFormat="1" applyFont="1" applyBorder="1" applyAlignment="1">
      <alignment horizontal="center" vertical="center"/>
    </xf>
    <xf numFmtId="0" fontId="16" fillId="0" borderId="50" xfId="0" applyFont="1" applyBorder="1"/>
    <xf numFmtId="0" fontId="15" fillId="0" borderId="50" xfId="0" applyFont="1" applyBorder="1"/>
    <xf numFmtId="164" fontId="15" fillId="0" borderId="20" xfId="1" applyNumberFormat="1" applyFont="1" applyBorder="1" applyAlignment="1">
      <alignment horizontal="center" vertical="center"/>
    </xf>
    <xf numFmtId="164" fontId="15" fillId="0" borderId="51" xfId="1" applyNumberFormat="1" applyFont="1" applyBorder="1" applyAlignment="1">
      <alignment horizontal="center" vertical="center"/>
    </xf>
    <xf numFmtId="164" fontId="15" fillId="0" borderId="52" xfId="1" applyNumberFormat="1" applyFont="1" applyBorder="1" applyAlignment="1">
      <alignment horizontal="center" vertical="center"/>
    </xf>
    <xf numFmtId="164" fontId="15" fillId="0" borderId="46" xfId="1" applyNumberFormat="1" applyFont="1" applyBorder="1" applyAlignment="1">
      <alignment horizontal="center" vertical="center"/>
    </xf>
    <xf numFmtId="164" fontId="15" fillId="0" borderId="53" xfId="1" applyNumberFormat="1" applyFont="1" applyBorder="1" applyAlignment="1">
      <alignment horizontal="center" vertical="center"/>
    </xf>
    <xf numFmtId="164" fontId="15" fillId="0" borderId="7" xfId="1" applyNumberFormat="1" applyFont="1" applyBorder="1" applyAlignment="1">
      <alignment horizontal="center" vertical="center"/>
    </xf>
    <xf numFmtId="164" fontId="15" fillId="0" borderId="10" xfId="1" applyNumberFormat="1" applyFont="1" applyBorder="1" applyAlignment="1">
      <alignment horizontal="center" vertical="center"/>
    </xf>
    <xf numFmtId="164" fontId="15" fillId="0" borderId="12" xfId="1" applyNumberFormat="1" applyFont="1" applyBorder="1" applyAlignment="1">
      <alignment horizontal="center" vertical="center"/>
    </xf>
    <xf numFmtId="164" fontId="15" fillId="11" borderId="5" xfId="1" applyNumberFormat="1" applyFont="1" applyFill="1" applyBorder="1" applyAlignment="1">
      <alignment horizontal="center" vertical="center"/>
    </xf>
    <xf numFmtId="3" fontId="15" fillId="0" borderId="43" xfId="0" applyNumberFormat="1" applyFont="1" applyFill="1" applyBorder="1" applyAlignment="1">
      <alignment horizontal="center" vertical="center"/>
    </xf>
    <xf numFmtId="3" fontId="15" fillId="0" borderId="5" xfId="0" applyNumberFormat="1" applyFont="1" applyFill="1" applyBorder="1" applyAlignment="1">
      <alignment horizontal="center" vertical="center"/>
    </xf>
    <xf numFmtId="3" fontId="15" fillId="0" borderId="44" xfId="0" applyNumberFormat="1" applyFont="1" applyFill="1" applyBorder="1" applyAlignment="1">
      <alignment horizontal="center" vertical="center"/>
    </xf>
    <xf numFmtId="9" fontId="0" fillId="0" borderId="1" xfId="1" quotePrefix="1" applyFont="1" applyBorder="1" applyAlignment="1">
      <alignment horizontal="right" vertical="center"/>
    </xf>
    <xf numFmtId="9" fontId="0" fillId="0" borderId="1" xfId="1" quotePrefix="1" applyFont="1" applyBorder="1" applyAlignment="1">
      <alignment horizontal="right"/>
    </xf>
    <xf numFmtId="10" fontId="16" fillId="0" borderId="0" xfId="2" applyNumberFormat="1" applyFont="1"/>
    <xf numFmtId="0" fontId="21" fillId="0" borderId="0" xfId="0" applyFont="1"/>
    <xf numFmtId="3" fontId="21" fillId="0" borderId="0" xfId="0" applyNumberFormat="1" applyFont="1" applyAlignment="1">
      <alignment horizontal="center" vertical="center"/>
    </xf>
    <xf numFmtId="3" fontId="15" fillId="0" borderId="3" xfId="0" applyNumberFormat="1" applyFont="1" applyFill="1" applyBorder="1" applyAlignment="1">
      <alignment horizontal="center" vertical="center"/>
    </xf>
    <xf numFmtId="0" fontId="22" fillId="2" borderId="1" xfId="0" applyFont="1" applyFill="1" applyBorder="1"/>
    <xf numFmtId="3" fontId="0" fillId="9" borderId="1" xfId="0" applyNumberFormat="1" applyFill="1" applyBorder="1" applyAlignment="1">
      <alignment horizontal="center" vertical="center"/>
    </xf>
    <xf numFmtId="10" fontId="16" fillId="0" borderId="0" xfId="2" applyNumberFormat="1" applyFont="1" applyAlignment="1">
      <alignment horizontal="left"/>
    </xf>
    <xf numFmtId="0" fontId="7" fillId="7" borderId="1" xfId="0" applyFont="1" applyFill="1" applyBorder="1" applyAlignment="1">
      <alignment horizontal="center" vertical="center"/>
    </xf>
    <xf numFmtId="0" fontId="7" fillId="7" borderId="17" xfId="0" applyFont="1" applyFill="1" applyBorder="1" applyAlignment="1">
      <alignment horizontal="center" vertical="center"/>
    </xf>
    <xf numFmtId="0" fontId="7" fillId="7" borderId="18" xfId="0" applyFont="1" applyFill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 wrapText="1"/>
    </xf>
    <xf numFmtId="0" fontId="7" fillId="7" borderId="28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/>
    </xf>
    <xf numFmtId="0" fontId="7" fillId="7" borderId="45" xfId="0" applyFont="1" applyFill="1" applyBorder="1" applyAlignment="1">
      <alignment horizontal="center" vertical="center"/>
    </xf>
    <xf numFmtId="0" fontId="7" fillId="7" borderId="17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7" borderId="9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67" fontId="17" fillId="5" borderId="17" xfId="2" applyNumberFormat="1" applyFont="1" applyFill="1" applyBorder="1" applyAlignment="1">
      <alignment horizontal="center" vertical="center"/>
    </xf>
    <xf numFmtId="167" fontId="17" fillId="5" borderId="19" xfId="2" applyNumberFormat="1" applyFont="1" applyFill="1" applyBorder="1" applyAlignment="1">
      <alignment horizontal="center" vertical="center"/>
    </xf>
    <xf numFmtId="167" fontId="17" fillId="5" borderId="39" xfId="2" applyNumberFormat="1" applyFont="1" applyFill="1" applyBorder="1" applyAlignment="1">
      <alignment horizontal="center" vertical="center"/>
    </xf>
    <xf numFmtId="167" fontId="17" fillId="5" borderId="40" xfId="2" applyNumberFormat="1" applyFont="1" applyFill="1" applyBorder="1" applyAlignment="1">
      <alignment horizontal="center" vertical="center"/>
    </xf>
    <xf numFmtId="167" fontId="17" fillId="5" borderId="41" xfId="2" applyNumberFormat="1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167" fontId="14" fillId="5" borderId="39" xfId="2" applyNumberFormat="1" applyFont="1" applyFill="1" applyBorder="1" applyAlignment="1">
      <alignment horizontal="center"/>
    </xf>
    <xf numFmtId="167" fontId="14" fillId="5" borderId="40" xfId="2" applyNumberFormat="1" applyFont="1" applyFill="1" applyBorder="1" applyAlignment="1">
      <alignment horizontal="center"/>
    </xf>
    <xf numFmtId="167" fontId="14" fillId="5" borderId="41" xfId="2" applyNumberFormat="1" applyFont="1" applyFill="1" applyBorder="1" applyAlignment="1">
      <alignment horizontal="center"/>
    </xf>
    <xf numFmtId="0" fontId="7" fillId="7" borderId="23" xfId="0" applyFont="1" applyFill="1" applyBorder="1" applyAlignment="1">
      <alignment horizontal="center" vertical="center"/>
    </xf>
    <xf numFmtId="0" fontId="7" fillId="7" borderId="24" xfId="0" applyFont="1" applyFill="1" applyBorder="1" applyAlignment="1">
      <alignment horizontal="center" vertical="center"/>
    </xf>
    <xf numFmtId="167" fontId="14" fillId="5" borderId="17" xfId="2" applyNumberFormat="1" applyFont="1" applyFill="1" applyBorder="1" applyAlignment="1">
      <alignment horizontal="center"/>
    </xf>
    <xf numFmtId="167" fontId="14" fillId="5" borderId="19" xfId="2" applyNumberFormat="1" applyFont="1" applyFill="1" applyBorder="1" applyAlignment="1">
      <alignment horizontal="center"/>
    </xf>
    <xf numFmtId="0" fontId="7" fillId="7" borderId="25" xfId="0" applyFont="1" applyFill="1" applyBorder="1" applyAlignment="1">
      <alignment horizontal="center" vertical="center"/>
    </xf>
  </cellXfs>
  <cellStyles count="7">
    <cellStyle name="Comma" xfId="2" builtinId="3"/>
    <cellStyle name="Normal" xfId="0" builtinId="0"/>
    <cellStyle name="Normal 2" xfId="3" xr:uid="{B859C4C8-1E7A-41B2-A9CD-857162D7FBD9}"/>
    <cellStyle name="Normal 3" xfId="4" xr:uid="{831FF51B-3661-4AA4-95C2-3AA3B8AFA34F}"/>
    <cellStyle name="Normal 4" xfId="5" xr:uid="{DB69560F-805F-446F-AFD0-BBA606DB875D}"/>
    <cellStyle name="Percent" xfId="1" builtinId="5"/>
    <cellStyle name="Percent 2" xfId="6" xr:uid="{A7D601B4-9E49-4022-9B1F-E7C859E8A2A0}"/>
  </cellStyles>
  <dxfs count="3">
    <dxf>
      <fill>
        <patternFill patternType="solid">
          <bgColor theme="0" tint="-0.249977111117893"/>
        </patternFill>
      </fill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Model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298834235277301E-2"/>
          <c:y val="0.19475713145856366"/>
          <c:w val="0.9320051054345021"/>
          <c:h val="0.5503563504982785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'Model Fit'!$D$1</c:f>
              <c:strCache>
                <c:ptCount val="1"/>
                <c:pt idx="0">
                  <c:v>Error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'Model Fit'!$D$2:$D$157</c:f>
              <c:numCache>
                <c:formatCode>#,##0</c:formatCode>
                <c:ptCount val="156"/>
                <c:pt idx="0">
                  <c:v>37547.611550600268</c:v>
                </c:pt>
                <c:pt idx="1">
                  <c:v>-112910.99360720022</c:v>
                </c:pt>
                <c:pt idx="2">
                  <c:v>-1135357.7180499001</c:v>
                </c:pt>
                <c:pt idx="3">
                  <c:v>-308422.02050570026</c:v>
                </c:pt>
                <c:pt idx="4">
                  <c:v>-260904.68932320038</c:v>
                </c:pt>
                <c:pt idx="5">
                  <c:v>-442922.25388259999</c:v>
                </c:pt>
                <c:pt idx="6">
                  <c:v>-223762.67259360012</c:v>
                </c:pt>
                <c:pt idx="7">
                  <c:v>-292084.2800404001</c:v>
                </c:pt>
                <c:pt idx="8">
                  <c:v>-451679.24702649936</c:v>
                </c:pt>
                <c:pt idx="9">
                  <c:v>-637101.0822989</c:v>
                </c:pt>
                <c:pt idx="10">
                  <c:v>-464911.20054509956</c:v>
                </c:pt>
                <c:pt idx="11">
                  <c:v>1467612.6778317001</c:v>
                </c:pt>
                <c:pt idx="12">
                  <c:v>951275.97173339967</c:v>
                </c:pt>
                <c:pt idx="13">
                  <c:v>-33126.189793000463</c:v>
                </c:pt>
                <c:pt idx="14">
                  <c:v>-9.0257400181144476E-2</c:v>
                </c:pt>
                <c:pt idx="15">
                  <c:v>-840163.49902370013</c:v>
                </c:pt>
                <c:pt idx="16">
                  <c:v>19809.411466499791</c:v>
                </c:pt>
                <c:pt idx="17">
                  <c:v>-530582.72806799971</c:v>
                </c:pt>
                <c:pt idx="18">
                  <c:v>-1027855.8688249001</c:v>
                </c:pt>
                <c:pt idx="19">
                  <c:v>293100.40134579968</c:v>
                </c:pt>
                <c:pt idx="20">
                  <c:v>890049.97054729983</c:v>
                </c:pt>
                <c:pt idx="21">
                  <c:v>975081.67413809989</c:v>
                </c:pt>
                <c:pt idx="22">
                  <c:v>-327798.58197349962</c:v>
                </c:pt>
                <c:pt idx="23">
                  <c:v>493237.92963879975</c:v>
                </c:pt>
                <c:pt idx="24">
                  <c:v>-166803.20077370014</c:v>
                </c:pt>
                <c:pt idx="25">
                  <c:v>447110.79546499997</c:v>
                </c:pt>
                <c:pt idx="26">
                  <c:v>-186769.28563150018</c:v>
                </c:pt>
                <c:pt idx="27">
                  <c:v>-80321.869465299882</c:v>
                </c:pt>
                <c:pt idx="28">
                  <c:v>960378.89980260003</c:v>
                </c:pt>
                <c:pt idx="29">
                  <c:v>-329399.39797169995</c:v>
                </c:pt>
                <c:pt idx="30">
                  <c:v>-411756.33719310001</c:v>
                </c:pt>
                <c:pt idx="31">
                  <c:v>288738.92191419983</c:v>
                </c:pt>
                <c:pt idx="32">
                  <c:v>238532.12100999989</c:v>
                </c:pt>
                <c:pt idx="33">
                  <c:v>710214.96787440032</c:v>
                </c:pt>
                <c:pt idx="34">
                  <c:v>-56871.646651099902</c:v>
                </c:pt>
                <c:pt idx="35">
                  <c:v>-75240.824915899895</c:v>
                </c:pt>
                <c:pt idx="36">
                  <c:v>405260.91819279967</c:v>
                </c:pt>
                <c:pt idx="37">
                  <c:v>38008.683580900542</c:v>
                </c:pt>
                <c:pt idx="38">
                  <c:v>454309.88590939995</c:v>
                </c:pt>
                <c:pt idx="39">
                  <c:v>-343228.16288590012</c:v>
                </c:pt>
                <c:pt idx="40">
                  <c:v>388788.99468290014</c:v>
                </c:pt>
                <c:pt idx="41">
                  <c:v>0.22332230024039745</c:v>
                </c:pt>
                <c:pt idx="42">
                  <c:v>-103023.36380210007</c:v>
                </c:pt>
                <c:pt idx="43">
                  <c:v>148117.64849569974</c:v>
                </c:pt>
                <c:pt idx="44">
                  <c:v>2.8941799886524677E-2</c:v>
                </c:pt>
                <c:pt idx="45">
                  <c:v>706723.54541550018</c:v>
                </c:pt>
                <c:pt idx="46">
                  <c:v>226848.41371180024</c:v>
                </c:pt>
                <c:pt idx="47">
                  <c:v>271075.06819000002</c:v>
                </c:pt>
                <c:pt idx="48">
                  <c:v>292084.39264649991</c:v>
                </c:pt>
                <c:pt idx="49">
                  <c:v>0.11706029996275902</c:v>
                </c:pt>
                <c:pt idx="50">
                  <c:v>0.32767730019986629</c:v>
                </c:pt>
                <c:pt idx="51">
                  <c:v>-162436.46341939969</c:v>
                </c:pt>
                <c:pt idx="52">
                  <c:v>-45096.091961300001</c:v>
                </c:pt>
                <c:pt idx="53">
                  <c:v>207532.7668976998</c:v>
                </c:pt>
                <c:pt idx="54">
                  <c:v>-615380.22113839956</c:v>
                </c:pt>
                <c:pt idx="55">
                  <c:v>-792240.29905329971</c:v>
                </c:pt>
                <c:pt idx="56">
                  <c:v>-436622.57208850002</c:v>
                </c:pt>
                <c:pt idx="57">
                  <c:v>-0.13832239992916584</c:v>
                </c:pt>
                <c:pt idx="58">
                  <c:v>-648747.92369320011</c:v>
                </c:pt>
                <c:pt idx="59">
                  <c:v>-495939.34371470008</c:v>
                </c:pt>
                <c:pt idx="60">
                  <c:v>108871.41800669953</c:v>
                </c:pt>
                <c:pt idx="61">
                  <c:v>8803.4617098001763</c:v>
                </c:pt>
                <c:pt idx="62">
                  <c:v>408156.54432710027</c:v>
                </c:pt>
                <c:pt idx="63">
                  <c:v>812298.72120239958</c:v>
                </c:pt>
                <c:pt idx="64">
                  <c:v>1035419.5191217</c:v>
                </c:pt>
                <c:pt idx="65">
                  <c:v>-233811.38179579983</c:v>
                </c:pt>
                <c:pt idx="66">
                  <c:v>-21839.204376899637</c:v>
                </c:pt>
                <c:pt idx="67">
                  <c:v>-290074.2055842001</c:v>
                </c:pt>
                <c:pt idx="68">
                  <c:v>22584.86828530021</c:v>
                </c:pt>
                <c:pt idx="69">
                  <c:v>358474.15004379954</c:v>
                </c:pt>
                <c:pt idx="70">
                  <c:v>1110428.8495246</c:v>
                </c:pt>
                <c:pt idx="71">
                  <c:v>-82936.388853499666</c:v>
                </c:pt>
                <c:pt idx="72">
                  <c:v>-621102.37636600016</c:v>
                </c:pt>
                <c:pt idx="73">
                  <c:v>754775.04854950029</c:v>
                </c:pt>
                <c:pt idx="74">
                  <c:v>-42661.135095899925</c:v>
                </c:pt>
                <c:pt idx="75">
                  <c:v>-1076210.3899768</c:v>
                </c:pt>
                <c:pt idx="76">
                  <c:v>862462.77929740027</c:v>
                </c:pt>
                <c:pt idx="77">
                  <c:v>-1227957.6662033002</c:v>
                </c:pt>
                <c:pt idx="78">
                  <c:v>616149.84527060017</c:v>
                </c:pt>
                <c:pt idx="79">
                  <c:v>-278421.03002459998</c:v>
                </c:pt>
                <c:pt idx="80">
                  <c:v>295376.22321719956</c:v>
                </c:pt>
                <c:pt idx="81">
                  <c:v>336403.65186750004</c:v>
                </c:pt>
                <c:pt idx="82">
                  <c:v>248279.14395939978</c:v>
                </c:pt>
                <c:pt idx="83">
                  <c:v>-178745.71839520009</c:v>
                </c:pt>
                <c:pt idx="84">
                  <c:v>-53131.766584599856</c:v>
                </c:pt>
                <c:pt idx="85">
                  <c:v>-314676.20955180004</c:v>
                </c:pt>
                <c:pt idx="86">
                  <c:v>-357296.88239290006</c:v>
                </c:pt>
                <c:pt idx="87">
                  <c:v>122926.68551090034</c:v>
                </c:pt>
                <c:pt idx="88">
                  <c:v>-43295.162335600005</c:v>
                </c:pt>
                <c:pt idx="89">
                  <c:v>355382.66674079979</c:v>
                </c:pt>
                <c:pt idx="90">
                  <c:v>167174.75616650004</c:v>
                </c:pt>
                <c:pt idx="91">
                  <c:v>606281.83326689992</c:v>
                </c:pt>
                <c:pt idx="92">
                  <c:v>164608.98350599967</c:v>
                </c:pt>
                <c:pt idx="93">
                  <c:v>-212.43636139994487</c:v>
                </c:pt>
                <c:pt idx="94">
                  <c:v>341543.03763459995</c:v>
                </c:pt>
                <c:pt idx="95">
                  <c:v>0.15983649995177984</c:v>
                </c:pt>
                <c:pt idx="96">
                  <c:v>219271.15027299989</c:v>
                </c:pt>
                <c:pt idx="97">
                  <c:v>-712916.48064240022</c:v>
                </c:pt>
                <c:pt idx="98">
                  <c:v>-360458.42296670005</c:v>
                </c:pt>
                <c:pt idx="99">
                  <c:v>648834.77266550018</c:v>
                </c:pt>
                <c:pt idx="100">
                  <c:v>-24838.286336499732</c:v>
                </c:pt>
                <c:pt idx="101">
                  <c:v>-681940.52496509999</c:v>
                </c:pt>
                <c:pt idx="102">
                  <c:v>-5.2140099927783012E-2</c:v>
                </c:pt>
                <c:pt idx="103">
                  <c:v>316755.6751275002</c:v>
                </c:pt>
                <c:pt idx="104">
                  <c:v>199888.29112489987</c:v>
                </c:pt>
                <c:pt idx="105">
                  <c:v>532098.19229250029</c:v>
                </c:pt>
                <c:pt idx="106">
                  <c:v>771708.43208020041</c:v>
                </c:pt>
                <c:pt idx="107">
                  <c:v>21838.967103499919</c:v>
                </c:pt>
                <c:pt idx="108">
                  <c:v>477169.75280979974</c:v>
                </c:pt>
                <c:pt idx="109">
                  <c:v>-182191.73583590006</c:v>
                </c:pt>
                <c:pt idx="110">
                  <c:v>372864.04115049914</c:v>
                </c:pt>
                <c:pt idx="111">
                  <c:v>-381244.7805164</c:v>
                </c:pt>
                <c:pt idx="112">
                  <c:v>-547067.39398200018</c:v>
                </c:pt>
                <c:pt idx="113">
                  <c:v>96278.847240900155</c:v>
                </c:pt>
                <c:pt idx="114">
                  <c:v>124509.60147729982</c:v>
                </c:pt>
                <c:pt idx="115">
                  <c:v>109965.15145159978</c:v>
                </c:pt>
                <c:pt idx="116">
                  <c:v>-58535.520040599629</c:v>
                </c:pt>
                <c:pt idx="117">
                  <c:v>295682.37141290028</c:v>
                </c:pt>
                <c:pt idx="118">
                  <c:v>10108.765539100394</c:v>
                </c:pt>
                <c:pt idx="119">
                  <c:v>2146.1233163997531</c:v>
                </c:pt>
                <c:pt idx="120">
                  <c:v>-107938.51856639981</c:v>
                </c:pt>
                <c:pt idx="121">
                  <c:v>-38588.974296200089</c:v>
                </c:pt>
                <c:pt idx="122">
                  <c:v>672151.01153980009</c:v>
                </c:pt>
                <c:pt idx="123">
                  <c:v>-224136.07499199966</c:v>
                </c:pt>
                <c:pt idx="124">
                  <c:v>1009648.7700199997</c:v>
                </c:pt>
                <c:pt idx="125">
                  <c:v>-182101.88703850005</c:v>
                </c:pt>
                <c:pt idx="126">
                  <c:v>17271.513909399975</c:v>
                </c:pt>
                <c:pt idx="127">
                  <c:v>-179291.00794900022</c:v>
                </c:pt>
                <c:pt idx="128">
                  <c:v>-732393.35444409959</c:v>
                </c:pt>
                <c:pt idx="129">
                  <c:v>210286.25663700001</c:v>
                </c:pt>
                <c:pt idx="130">
                  <c:v>-439938.16269799974</c:v>
                </c:pt>
                <c:pt idx="131">
                  <c:v>690177.35426310007</c:v>
                </c:pt>
                <c:pt idx="132">
                  <c:v>-728061.65682459995</c:v>
                </c:pt>
                <c:pt idx="133">
                  <c:v>32914.40410439996</c:v>
                </c:pt>
                <c:pt idx="134">
                  <c:v>45027.994302299805</c:v>
                </c:pt>
                <c:pt idx="135">
                  <c:v>-1010107.7799467002</c:v>
                </c:pt>
                <c:pt idx="136">
                  <c:v>702283.53452790016</c:v>
                </c:pt>
                <c:pt idx="137">
                  <c:v>-640560.2806096999</c:v>
                </c:pt>
                <c:pt idx="138">
                  <c:v>-37596.795151399914</c:v>
                </c:pt>
                <c:pt idx="139">
                  <c:v>-65842.580580400303</c:v>
                </c:pt>
                <c:pt idx="140">
                  <c:v>69077.148074399913</c:v>
                </c:pt>
                <c:pt idx="141">
                  <c:v>290268.1513802004</c:v>
                </c:pt>
                <c:pt idx="142">
                  <c:v>-60573.414175299928</c:v>
                </c:pt>
                <c:pt idx="143">
                  <c:v>-122012.62894360023</c:v>
                </c:pt>
                <c:pt idx="144">
                  <c:v>279323.88756099995</c:v>
                </c:pt>
                <c:pt idx="145">
                  <c:v>-235033.28564510029</c:v>
                </c:pt>
                <c:pt idx="146">
                  <c:v>327565.35990440007</c:v>
                </c:pt>
                <c:pt idx="147">
                  <c:v>-399232.27883059997</c:v>
                </c:pt>
                <c:pt idx="148">
                  <c:v>-212077.64597290009</c:v>
                </c:pt>
                <c:pt idx="149">
                  <c:v>49242.33343670005</c:v>
                </c:pt>
                <c:pt idx="150">
                  <c:v>-1005797.2639782</c:v>
                </c:pt>
                <c:pt idx="151">
                  <c:v>-426558.48514320049</c:v>
                </c:pt>
                <c:pt idx="152">
                  <c:v>-912205.5637930003</c:v>
                </c:pt>
                <c:pt idx="153">
                  <c:v>-671129.65453420021</c:v>
                </c:pt>
                <c:pt idx="154">
                  <c:v>-170967.06690180022</c:v>
                </c:pt>
                <c:pt idx="155">
                  <c:v>170967.20001860056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B0-45BD-9974-7F578ED8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644144"/>
        <c:axId val="634624592"/>
      </c:barChart>
      <c:lineChart>
        <c:grouping val="standard"/>
        <c:varyColors val="0"/>
        <c:ser>
          <c:idx val="0"/>
          <c:order val="0"/>
          <c:tx>
            <c:strRef>
              <c:f>'Model Fit'!$B$1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'Model Fit'!$A$2:$A$157</c:f>
              <c:strCache>
                <c:ptCount val="156"/>
                <c:pt idx="0">
                  <c:v>01/07/2019</c:v>
                </c:pt>
                <c:pt idx="1">
                  <c:v>01/14/2019</c:v>
                </c:pt>
                <c:pt idx="2">
                  <c:v>01/21/2019</c:v>
                </c:pt>
                <c:pt idx="3">
                  <c:v>01/28/2019</c:v>
                </c:pt>
                <c:pt idx="4">
                  <c:v>02/04/2019</c:v>
                </c:pt>
                <c:pt idx="5">
                  <c:v>02/11/2019</c:v>
                </c:pt>
                <c:pt idx="6">
                  <c:v>02/18/2019</c:v>
                </c:pt>
                <c:pt idx="7">
                  <c:v>02/25/2019</c:v>
                </c:pt>
                <c:pt idx="8">
                  <c:v>03/04/2019</c:v>
                </c:pt>
                <c:pt idx="9">
                  <c:v>03/11/2019</c:v>
                </c:pt>
                <c:pt idx="10">
                  <c:v>03/18/2019</c:v>
                </c:pt>
                <c:pt idx="11">
                  <c:v>03/25/2019</c:v>
                </c:pt>
                <c:pt idx="12">
                  <c:v>04/01/2019</c:v>
                </c:pt>
                <c:pt idx="13">
                  <c:v>04/08/2019</c:v>
                </c:pt>
                <c:pt idx="14">
                  <c:v>04/15/2019</c:v>
                </c:pt>
                <c:pt idx="15">
                  <c:v>04/22/2019</c:v>
                </c:pt>
                <c:pt idx="16">
                  <c:v>04/29/2019</c:v>
                </c:pt>
                <c:pt idx="17">
                  <c:v>05/06/2019</c:v>
                </c:pt>
                <c:pt idx="18">
                  <c:v>05/13/2019</c:v>
                </c:pt>
                <c:pt idx="19">
                  <c:v>05/20/2019</c:v>
                </c:pt>
                <c:pt idx="20">
                  <c:v>05/27/2019</c:v>
                </c:pt>
                <c:pt idx="21">
                  <c:v>06/03/2019</c:v>
                </c:pt>
                <c:pt idx="22">
                  <c:v>06/10/2019</c:v>
                </c:pt>
                <c:pt idx="23">
                  <c:v>06/17/2019</c:v>
                </c:pt>
                <c:pt idx="24">
                  <c:v>06/24/2019</c:v>
                </c:pt>
                <c:pt idx="25">
                  <c:v>07/01/2019</c:v>
                </c:pt>
                <c:pt idx="26">
                  <c:v>07/08/2019</c:v>
                </c:pt>
                <c:pt idx="27">
                  <c:v>07/15/2019</c:v>
                </c:pt>
                <c:pt idx="28">
                  <c:v>07/22/2019</c:v>
                </c:pt>
                <c:pt idx="29">
                  <c:v>07/29/2019</c:v>
                </c:pt>
                <c:pt idx="30">
                  <c:v>08/05/2019</c:v>
                </c:pt>
                <c:pt idx="31">
                  <c:v>08/12/2019</c:v>
                </c:pt>
                <c:pt idx="32">
                  <c:v>08/19/2019</c:v>
                </c:pt>
                <c:pt idx="33">
                  <c:v>08/26/2019</c:v>
                </c:pt>
                <c:pt idx="34">
                  <c:v>09/02/2019</c:v>
                </c:pt>
                <c:pt idx="35">
                  <c:v>09/09/2019</c:v>
                </c:pt>
                <c:pt idx="36">
                  <c:v>09/16/2019</c:v>
                </c:pt>
                <c:pt idx="37">
                  <c:v>09/23/2019</c:v>
                </c:pt>
                <c:pt idx="38">
                  <c:v>09/30/2019</c:v>
                </c:pt>
                <c:pt idx="39">
                  <c:v>10/07/2019</c:v>
                </c:pt>
                <c:pt idx="40">
                  <c:v>10/14/2019</c:v>
                </c:pt>
                <c:pt idx="41">
                  <c:v>10/21/2019</c:v>
                </c:pt>
                <c:pt idx="42">
                  <c:v>10/28/2019</c:v>
                </c:pt>
                <c:pt idx="43">
                  <c:v>11/04/2019</c:v>
                </c:pt>
                <c:pt idx="44">
                  <c:v>11/11/2019</c:v>
                </c:pt>
                <c:pt idx="45">
                  <c:v>11/18/2019</c:v>
                </c:pt>
                <c:pt idx="46">
                  <c:v>11/25/2019</c:v>
                </c:pt>
                <c:pt idx="47">
                  <c:v>12/02/2019</c:v>
                </c:pt>
                <c:pt idx="48">
                  <c:v>12/09/2019</c:v>
                </c:pt>
                <c:pt idx="49">
                  <c:v>12/16/2019</c:v>
                </c:pt>
                <c:pt idx="50">
                  <c:v>12/23/2019</c:v>
                </c:pt>
                <c:pt idx="51">
                  <c:v>12/30/2019</c:v>
                </c:pt>
                <c:pt idx="52">
                  <c:v>01/06/2020</c:v>
                </c:pt>
                <c:pt idx="53">
                  <c:v>01/13/2020</c:v>
                </c:pt>
                <c:pt idx="54">
                  <c:v>01/20/2020</c:v>
                </c:pt>
                <c:pt idx="55">
                  <c:v>01/27/2020</c:v>
                </c:pt>
                <c:pt idx="56">
                  <c:v>02/03/2020</c:v>
                </c:pt>
                <c:pt idx="57">
                  <c:v>02/10/2020</c:v>
                </c:pt>
                <c:pt idx="58">
                  <c:v>02/17/2020</c:v>
                </c:pt>
                <c:pt idx="59">
                  <c:v>02/24/2020</c:v>
                </c:pt>
                <c:pt idx="60">
                  <c:v>03/02/2020</c:v>
                </c:pt>
                <c:pt idx="61">
                  <c:v>03/09/2020</c:v>
                </c:pt>
                <c:pt idx="62">
                  <c:v>03/16/2020</c:v>
                </c:pt>
                <c:pt idx="63">
                  <c:v>03/23/2020</c:v>
                </c:pt>
                <c:pt idx="64">
                  <c:v>03/30/2020</c:v>
                </c:pt>
                <c:pt idx="65">
                  <c:v>04/06/2020</c:v>
                </c:pt>
                <c:pt idx="66">
                  <c:v>04/13/2020</c:v>
                </c:pt>
                <c:pt idx="67">
                  <c:v>04/20/2020</c:v>
                </c:pt>
                <c:pt idx="68">
                  <c:v>04/27/2020</c:v>
                </c:pt>
                <c:pt idx="69">
                  <c:v>05/04/2020</c:v>
                </c:pt>
                <c:pt idx="70">
                  <c:v>05/11/2020</c:v>
                </c:pt>
                <c:pt idx="71">
                  <c:v>05/18/2020</c:v>
                </c:pt>
                <c:pt idx="72">
                  <c:v>05/25/2020</c:v>
                </c:pt>
                <c:pt idx="73">
                  <c:v>06/01/2020</c:v>
                </c:pt>
                <c:pt idx="74">
                  <c:v>06/08/2020</c:v>
                </c:pt>
                <c:pt idx="75">
                  <c:v>06/15/2020</c:v>
                </c:pt>
                <c:pt idx="76">
                  <c:v>06/22/2020</c:v>
                </c:pt>
                <c:pt idx="77">
                  <c:v>06/29/2020</c:v>
                </c:pt>
                <c:pt idx="78">
                  <c:v>07/06/2020</c:v>
                </c:pt>
                <c:pt idx="79">
                  <c:v>07/13/2020</c:v>
                </c:pt>
                <c:pt idx="80">
                  <c:v>07/20/2020</c:v>
                </c:pt>
                <c:pt idx="81">
                  <c:v>07/27/2020</c:v>
                </c:pt>
                <c:pt idx="82">
                  <c:v>08/03/2020</c:v>
                </c:pt>
                <c:pt idx="83">
                  <c:v>08/10/2020</c:v>
                </c:pt>
                <c:pt idx="84">
                  <c:v>08/17/2020</c:v>
                </c:pt>
                <c:pt idx="85">
                  <c:v>08/24/2020</c:v>
                </c:pt>
                <c:pt idx="86">
                  <c:v>08/31/2020</c:v>
                </c:pt>
                <c:pt idx="87">
                  <c:v>09/07/2020</c:v>
                </c:pt>
                <c:pt idx="88">
                  <c:v>09/14/2020</c:v>
                </c:pt>
                <c:pt idx="89">
                  <c:v>09/21/2020</c:v>
                </c:pt>
                <c:pt idx="90">
                  <c:v>09/28/2020</c:v>
                </c:pt>
                <c:pt idx="91">
                  <c:v>10/05/2020</c:v>
                </c:pt>
                <c:pt idx="92">
                  <c:v>10/12/2020</c:v>
                </c:pt>
                <c:pt idx="93">
                  <c:v>10/19/2020</c:v>
                </c:pt>
                <c:pt idx="94">
                  <c:v>10/26/2020</c:v>
                </c:pt>
                <c:pt idx="95">
                  <c:v>11/02/2020</c:v>
                </c:pt>
                <c:pt idx="96">
                  <c:v>11/09/2020</c:v>
                </c:pt>
                <c:pt idx="97">
                  <c:v>11/16/2020</c:v>
                </c:pt>
                <c:pt idx="98">
                  <c:v>11/23/2020</c:v>
                </c:pt>
                <c:pt idx="99">
                  <c:v>11/30/2020</c:v>
                </c:pt>
                <c:pt idx="100">
                  <c:v>12/07/2020</c:v>
                </c:pt>
                <c:pt idx="101">
                  <c:v>12/14/2020</c:v>
                </c:pt>
                <c:pt idx="102">
                  <c:v>12/21/2020</c:v>
                </c:pt>
                <c:pt idx="103">
                  <c:v>12/28/2020</c:v>
                </c:pt>
                <c:pt idx="104">
                  <c:v>01/04/2021</c:v>
                </c:pt>
                <c:pt idx="105">
                  <c:v>01/11/2021</c:v>
                </c:pt>
                <c:pt idx="106">
                  <c:v>01/18/2021</c:v>
                </c:pt>
                <c:pt idx="107">
                  <c:v>01/25/2021</c:v>
                </c:pt>
                <c:pt idx="108">
                  <c:v>02/01/2021</c:v>
                </c:pt>
                <c:pt idx="109">
                  <c:v>02/08/2021</c:v>
                </c:pt>
                <c:pt idx="110">
                  <c:v>02/15/2021</c:v>
                </c:pt>
                <c:pt idx="111">
                  <c:v>02/22/2021</c:v>
                </c:pt>
                <c:pt idx="112">
                  <c:v>03/01/2021</c:v>
                </c:pt>
                <c:pt idx="113">
                  <c:v>03/08/2021</c:v>
                </c:pt>
                <c:pt idx="114">
                  <c:v>03/15/2021</c:v>
                </c:pt>
                <c:pt idx="115">
                  <c:v>03/22/2021</c:v>
                </c:pt>
                <c:pt idx="116">
                  <c:v>03/29/2021</c:v>
                </c:pt>
                <c:pt idx="117">
                  <c:v>04/05/2021</c:v>
                </c:pt>
                <c:pt idx="118">
                  <c:v>04/12/2021</c:v>
                </c:pt>
                <c:pt idx="119">
                  <c:v>04/19/2021</c:v>
                </c:pt>
                <c:pt idx="120">
                  <c:v>04/26/2021</c:v>
                </c:pt>
                <c:pt idx="121">
                  <c:v>05/03/2021</c:v>
                </c:pt>
                <c:pt idx="122">
                  <c:v>05/10/2021</c:v>
                </c:pt>
                <c:pt idx="123">
                  <c:v>05/17/2021</c:v>
                </c:pt>
                <c:pt idx="124">
                  <c:v>05/24/2021</c:v>
                </c:pt>
                <c:pt idx="125">
                  <c:v>05/31/2021</c:v>
                </c:pt>
                <c:pt idx="126">
                  <c:v>06/07/2021</c:v>
                </c:pt>
                <c:pt idx="127">
                  <c:v>06/14/2021</c:v>
                </c:pt>
                <c:pt idx="128">
                  <c:v>06/21/2021</c:v>
                </c:pt>
                <c:pt idx="129">
                  <c:v>06/28/2021</c:v>
                </c:pt>
                <c:pt idx="130">
                  <c:v>07/05/2021</c:v>
                </c:pt>
                <c:pt idx="131">
                  <c:v>07/12/2021</c:v>
                </c:pt>
                <c:pt idx="132">
                  <c:v>07/19/2021</c:v>
                </c:pt>
                <c:pt idx="133">
                  <c:v>07/26/2021</c:v>
                </c:pt>
                <c:pt idx="134">
                  <c:v>08/02/2021</c:v>
                </c:pt>
                <c:pt idx="135">
                  <c:v>08/09/2021</c:v>
                </c:pt>
                <c:pt idx="136">
                  <c:v>08/16/2021</c:v>
                </c:pt>
                <c:pt idx="137">
                  <c:v>08/23/2021</c:v>
                </c:pt>
                <c:pt idx="138">
                  <c:v>08/30/2021</c:v>
                </c:pt>
                <c:pt idx="139">
                  <c:v>09/06/2021</c:v>
                </c:pt>
                <c:pt idx="140">
                  <c:v>09/13/2021</c:v>
                </c:pt>
                <c:pt idx="141">
                  <c:v>09/20/2021</c:v>
                </c:pt>
                <c:pt idx="142">
                  <c:v>09/27/2021</c:v>
                </c:pt>
                <c:pt idx="143">
                  <c:v>10/04/2021</c:v>
                </c:pt>
                <c:pt idx="144">
                  <c:v>10/11/2021</c:v>
                </c:pt>
                <c:pt idx="145">
                  <c:v>10/18/2021</c:v>
                </c:pt>
                <c:pt idx="146">
                  <c:v>10/25/2021</c:v>
                </c:pt>
                <c:pt idx="147">
                  <c:v>11/01/2021</c:v>
                </c:pt>
                <c:pt idx="148">
                  <c:v>11/08/2021</c:v>
                </c:pt>
                <c:pt idx="149">
                  <c:v>11/15/2021</c:v>
                </c:pt>
                <c:pt idx="150">
                  <c:v>11/22/2021</c:v>
                </c:pt>
                <c:pt idx="151">
                  <c:v>11/29/2021</c:v>
                </c:pt>
                <c:pt idx="152">
                  <c:v>12/06/2021</c:v>
                </c:pt>
                <c:pt idx="153">
                  <c:v>12/13/2021</c:v>
                </c:pt>
                <c:pt idx="154">
                  <c:v>12/20/2021</c:v>
                </c:pt>
                <c:pt idx="155">
                  <c:v>12/27/2021</c:v>
                </c:pt>
              </c:strCache>
            </c:strRef>
          </c:cat>
          <c:val>
            <c:numRef>
              <c:f>'Model Fit'!$B$2:$B$157</c:f>
              <c:numCache>
                <c:formatCode>#,##0</c:formatCode>
                <c:ptCount val="156"/>
                <c:pt idx="0">
                  <c:v>5420980.5360000003</c:v>
                </c:pt>
                <c:pt idx="1">
                  <c:v>3886210.53</c:v>
                </c:pt>
                <c:pt idx="2">
                  <c:v>2007167.3119999999</c:v>
                </c:pt>
                <c:pt idx="3">
                  <c:v>5600616.5109999999</c:v>
                </c:pt>
                <c:pt idx="4">
                  <c:v>3473459.1519999998</c:v>
                </c:pt>
                <c:pt idx="5">
                  <c:v>4189851.3810000001</c:v>
                </c:pt>
                <c:pt idx="6">
                  <c:v>3962748.7719999999</c:v>
                </c:pt>
                <c:pt idx="7">
                  <c:v>7570704.9390000002</c:v>
                </c:pt>
                <c:pt idx="8">
                  <c:v>5043075.4230000004</c:v>
                </c:pt>
                <c:pt idx="9">
                  <c:v>2902668.7089999998</c:v>
                </c:pt>
                <c:pt idx="10">
                  <c:v>2514693.8110000002</c:v>
                </c:pt>
                <c:pt idx="11">
                  <c:v>6849202.4340000004</c:v>
                </c:pt>
                <c:pt idx="12">
                  <c:v>5567578.0120000001</c:v>
                </c:pt>
                <c:pt idx="13">
                  <c:v>4191675.048</c:v>
                </c:pt>
                <c:pt idx="14">
                  <c:v>3844902.21</c:v>
                </c:pt>
                <c:pt idx="15">
                  <c:v>4017364.6239999998</c:v>
                </c:pt>
                <c:pt idx="16">
                  <c:v>3573456.9309999999</c:v>
                </c:pt>
                <c:pt idx="17">
                  <c:v>4291974.6220000004</c:v>
                </c:pt>
                <c:pt idx="18">
                  <c:v>2708319.6749999998</c:v>
                </c:pt>
                <c:pt idx="19">
                  <c:v>3676596.1639999999</c:v>
                </c:pt>
                <c:pt idx="20">
                  <c:v>4821699.7949999999</c:v>
                </c:pt>
                <c:pt idx="21">
                  <c:v>5111258.2779999999</c:v>
                </c:pt>
                <c:pt idx="22">
                  <c:v>2883414.18</c:v>
                </c:pt>
                <c:pt idx="23">
                  <c:v>3701065.2459999998</c:v>
                </c:pt>
                <c:pt idx="24">
                  <c:v>3995008.5419999999</c:v>
                </c:pt>
                <c:pt idx="25">
                  <c:v>4088197.97</c:v>
                </c:pt>
                <c:pt idx="26">
                  <c:v>3769605.1919999998</c:v>
                </c:pt>
                <c:pt idx="27">
                  <c:v>2437159.514</c:v>
                </c:pt>
                <c:pt idx="28">
                  <c:v>4887052.517</c:v>
                </c:pt>
                <c:pt idx="29">
                  <c:v>2590683.5279999999</c:v>
                </c:pt>
                <c:pt idx="30">
                  <c:v>1518148.6459999999</c:v>
                </c:pt>
                <c:pt idx="31">
                  <c:v>4142087.7149999999</c:v>
                </c:pt>
                <c:pt idx="32">
                  <c:v>3624337.7749999999</c:v>
                </c:pt>
                <c:pt idx="33">
                  <c:v>3683955.5610000002</c:v>
                </c:pt>
                <c:pt idx="34">
                  <c:v>3152427.1839999999</c:v>
                </c:pt>
                <c:pt idx="35">
                  <c:v>5134302.2120000003</c:v>
                </c:pt>
                <c:pt idx="36">
                  <c:v>3336474.4109999998</c:v>
                </c:pt>
                <c:pt idx="37">
                  <c:v>4431016.4620000003</c:v>
                </c:pt>
                <c:pt idx="38">
                  <c:v>5728582.21</c:v>
                </c:pt>
                <c:pt idx="39">
                  <c:v>2623106.963</c:v>
                </c:pt>
                <c:pt idx="40">
                  <c:v>3728188.6660000002</c:v>
                </c:pt>
                <c:pt idx="41">
                  <c:v>7406841.2000000002</c:v>
                </c:pt>
                <c:pt idx="42">
                  <c:v>3562939.2969999998</c:v>
                </c:pt>
                <c:pt idx="43">
                  <c:v>2889733.84</c:v>
                </c:pt>
                <c:pt idx="44">
                  <c:v>5923202.6140000001</c:v>
                </c:pt>
                <c:pt idx="45">
                  <c:v>4959742.0930000003</c:v>
                </c:pt>
                <c:pt idx="46">
                  <c:v>5829324.2070000004</c:v>
                </c:pt>
                <c:pt idx="47">
                  <c:v>5751941.7479999997</c:v>
                </c:pt>
                <c:pt idx="48">
                  <c:v>7467073.25</c:v>
                </c:pt>
                <c:pt idx="49">
                  <c:v>8212533.7060000002</c:v>
                </c:pt>
                <c:pt idx="50">
                  <c:v>7822222.2220000001</c:v>
                </c:pt>
                <c:pt idx="51">
                  <c:v>2940540.5410000002</c:v>
                </c:pt>
                <c:pt idx="52">
                  <c:v>5042418.83</c:v>
                </c:pt>
                <c:pt idx="53">
                  <c:v>4432798.62</c:v>
                </c:pt>
                <c:pt idx="54">
                  <c:v>2894728.4190000002</c:v>
                </c:pt>
                <c:pt idx="55">
                  <c:v>4020602.0150000001</c:v>
                </c:pt>
                <c:pt idx="56">
                  <c:v>3138024.1830000002</c:v>
                </c:pt>
                <c:pt idx="57">
                  <c:v>7522900.2709999997</c:v>
                </c:pt>
                <c:pt idx="58">
                  <c:v>3273455.673</c:v>
                </c:pt>
                <c:pt idx="59">
                  <c:v>5474080.5659999996</c:v>
                </c:pt>
                <c:pt idx="60">
                  <c:v>4548235.9069999997</c:v>
                </c:pt>
                <c:pt idx="61">
                  <c:v>3402442.21</c:v>
                </c:pt>
                <c:pt idx="62">
                  <c:v>3611320.8790000002</c:v>
                </c:pt>
                <c:pt idx="63">
                  <c:v>5203225.2759999996</c:v>
                </c:pt>
                <c:pt idx="64">
                  <c:v>4940082.1540000001</c:v>
                </c:pt>
                <c:pt idx="65">
                  <c:v>3944212.7220000001</c:v>
                </c:pt>
                <c:pt idx="66">
                  <c:v>6904482.2860000003</c:v>
                </c:pt>
                <c:pt idx="67">
                  <c:v>5290594.9340000004</c:v>
                </c:pt>
                <c:pt idx="68">
                  <c:v>4073491.33</c:v>
                </c:pt>
                <c:pt idx="69">
                  <c:v>5833715.8969999999</c:v>
                </c:pt>
                <c:pt idx="70">
                  <c:v>4811215.4440000001</c:v>
                </c:pt>
                <c:pt idx="71">
                  <c:v>3430417.4950000001</c:v>
                </c:pt>
                <c:pt idx="72">
                  <c:v>3504282.0159999998</c:v>
                </c:pt>
                <c:pt idx="73">
                  <c:v>5027945.9709999999</c:v>
                </c:pt>
                <c:pt idx="74">
                  <c:v>3221052.6320000002</c:v>
                </c:pt>
                <c:pt idx="75">
                  <c:v>2059089.236</c:v>
                </c:pt>
                <c:pt idx="76">
                  <c:v>4406220.5470000003</c:v>
                </c:pt>
                <c:pt idx="77">
                  <c:v>1942169.649</c:v>
                </c:pt>
                <c:pt idx="78">
                  <c:v>4375518.2750000004</c:v>
                </c:pt>
                <c:pt idx="79">
                  <c:v>1179310.1240000001</c:v>
                </c:pt>
                <c:pt idx="80">
                  <c:v>4468814.0369999995</c:v>
                </c:pt>
                <c:pt idx="81">
                  <c:v>2955857.821</c:v>
                </c:pt>
                <c:pt idx="82">
                  <c:v>2953394.4479999999</c:v>
                </c:pt>
                <c:pt idx="83">
                  <c:v>2736473.4610000001</c:v>
                </c:pt>
                <c:pt idx="84">
                  <c:v>3223449.12</c:v>
                </c:pt>
                <c:pt idx="85">
                  <c:v>2526960.0699999998</c:v>
                </c:pt>
                <c:pt idx="86">
                  <c:v>2650125.037</c:v>
                </c:pt>
                <c:pt idx="87">
                  <c:v>3605842.74</c:v>
                </c:pt>
                <c:pt idx="88">
                  <c:v>2094660.669</c:v>
                </c:pt>
                <c:pt idx="89">
                  <c:v>2535988.2489999998</c:v>
                </c:pt>
                <c:pt idx="90">
                  <c:v>4461179.2560000001</c:v>
                </c:pt>
                <c:pt idx="91">
                  <c:v>3474681.3309999998</c:v>
                </c:pt>
                <c:pt idx="92">
                  <c:v>3374326.9509999999</c:v>
                </c:pt>
                <c:pt idx="93">
                  <c:v>3882615.63</c:v>
                </c:pt>
                <c:pt idx="94">
                  <c:v>4399079.9309999999</c:v>
                </c:pt>
                <c:pt idx="95">
                  <c:v>6013664.517</c:v>
                </c:pt>
                <c:pt idx="96">
                  <c:v>3924374.86</c:v>
                </c:pt>
                <c:pt idx="97">
                  <c:v>2596585.804</c:v>
                </c:pt>
                <c:pt idx="98">
                  <c:v>5235070.2949999999</c:v>
                </c:pt>
                <c:pt idx="99">
                  <c:v>4662424.0860000001</c:v>
                </c:pt>
                <c:pt idx="100">
                  <c:v>3999805.8190000001</c:v>
                </c:pt>
                <c:pt idx="101">
                  <c:v>4352052.8859999999</c:v>
                </c:pt>
                <c:pt idx="102">
                  <c:v>5408612.3150000004</c:v>
                </c:pt>
                <c:pt idx="103">
                  <c:v>3955167.7940000002</c:v>
                </c:pt>
                <c:pt idx="104">
                  <c:v>4981586.1320000002</c:v>
                </c:pt>
                <c:pt idx="105">
                  <c:v>4935605.9400000004</c:v>
                </c:pt>
                <c:pt idx="106">
                  <c:v>3676934.3480000002</c:v>
                </c:pt>
                <c:pt idx="107">
                  <c:v>6560202.0590000004</c:v>
                </c:pt>
                <c:pt idx="108">
                  <c:v>3648605.4249999998</c:v>
                </c:pt>
                <c:pt idx="109">
                  <c:v>3990968.1970000002</c:v>
                </c:pt>
                <c:pt idx="110">
                  <c:v>5680477.1679999996</c:v>
                </c:pt>
                <c:pt idx="111">
                  <c:v>4372444.8739999998</c:v>
                </c:pt>
                <c:pt idx="112">
                  <c:v>4150219.298</c:v>
                </c:pt>
                <c:pt idx="113">
                  <c:v>4101081.8670000001</c:v>
                </c:pt>
                <c:pt idx="114">
                  <c:v>3721020.5929999999</c:v>
                </c:pt>
                <c:pt idx="115">
                  <c:v>4630824.3729999997</c:v>
                </c:pt>
                <c:pt idx="116">
                  <c:v>4028572.3960000002</c:v>
                </c:pt>
                <c:pt idx="117">
                  <c:v>5119883.0410000002</c:v>
                </c:pt>
                <c:pt idx="118">
                  <c:v>5251050.7970000003</c:v>
                </c:pt>
                <c:pt idx="119">
                  <c:v>4185059.423</c:v>
                </c:pt>
                <c:pt idx="120">
                  <c:v>2179415.9010000001</c:v>
                </c:pt>
                <c:pt idx="121">
                  <c:v>2446123.156</c:v>
                </c:pt>
                <c:pt idx="122">
                  <c:v>3824119.446</c:v>
                </c:pt>
                <c:pt idx="123">
                  <c:v>2910978.1490000002</c:v>
                </c:pt>
                <c:pt idx="124">
                  <c:v>4872953.1339999996</c:v>
                </c:pt>
                <c:pt idx="125">
                  <c:v>3829822.6349999998</c:v>
                </c:pt>
                <c:pt idx="126">
                  <c:v>2936116.298</c:v>
                </c:pt>
                <c:pt idx="127">
                  <c:v>2742118.6209999998</c:v>
                </c:pt>
                <c:pt idx="128">
                  <c:v>2652425.7540000002</c:v>
                </c:pt>
                <c:pt idx="129">
                  <c:v>3343358.227</c:v>
                </c:pt>
                <c:pt idx="130">
                  <c:v>2943224.6830000002</c:v>
                </c:pt>
                <c:pt idx="131">
                  <c:v>1917396.503</c:v>
                </c:pt>
                <c:pt idx="132">
                  <c:v>2492313.6669999999</c:v>
                </c:pt>
                <c:pt idx="133">
                  <c:v>2078280.044</c:v>
                </c:pt>
                <c:pt idx="134">
                  <c:v>3085399.449</c:v>
                </c:pt>
                <c:pt idx="135">
                  <c:v>1925798.4939999999</c:v>
                </c:pt>
                <c:pt idx="136">
                  <c:v>3954903.3640000001</c:v>
                </c:pt>
                <c:pt idx="137">
                  <c:v>2326105.4139999999</c:v>
                </c:pt>
                <c:pt idx="138">
                  <c:v>2930363.3930000002</c:v>
                </c:pt>
                <c:pt idx="139">
                  <c:v>3391979.5559999999</c:v>
                </c:pt>
                <c:pt idx="140">
                  <c:v>2126325.4649999999</c:v>
                </c:pt>
                <c:pt idx="141">
                  <c:v>3734912.0210000002</c:v>
                </c:pt>
                <c:pt idx="142">
                  <c:v>3914769.719</c:v>
                </c:pt>
                <c:pt idx="143">
                  <c:v>2503339.4819999998</c:v>
                </c:pt>
                <c:pt idx="144">
                  <c:v>3299760.9559999998</c:v>
                </c:pt>
                <c:pt idx="145">
                  <c:v>2723645.9959999998</c:v>
                </c:pt>
                <c:pt idx="146">
                  <c:v>4204908.6030000001</c:v>
                </c:pt>
                <c:pt idx="147">
                  <c:v>3456321.2149999999</c:v>
                </c:pt>
                <c:pt idx="148">
                  <c:v>2618895.423</c:v>
                </c:pt>
                <c:pt idx="149">
                  <c:v>2910268.3289999999</c:v>
                </c:pt>
                <c:pt idx="150">
                  <c:v>4121377.9780000001</c:v>
                </c:pt>
                <c:pt idx="151">
                  <c:v>3837224.3</c:v>
                </c:pt>
                <c:pt idx="152">
                  <c:v>3475213.9509999999</c:v>
                </c:pt>
                <c:pt idx="153">
                  <c:v>5056477.9749999996</c:v>
                </c:pt>
                <c:pt idx="154">
                  <c:v>4920237.01</c:v>
                </c:pt>
                <c:pt idx="155">
                  <c:v>4621585.4570000004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0-45BD-9974-7F578ED8837F}"/>
            </c:ext>
          </c:extLst>
        </c:ser>
        <c:ser>
          <c:idx val="1"/>
          <c:order val="1"/>
          <c:tx>
            <c:strRef>
              <c:f>'Model Fit'!$C$1</c:f>
              <c:strCache>
                <c:ptCount val="1"/>
                <c:pt idx="0">
                  <c:v>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'Model Fit'!$A$2:$A$157</c:f>
              <c:strCache>
                <c:ptCount val="156"/>
                <c:pt idx="0">
                  <c:v>01/07/2019</c:v>
                </c:pt>
                <c:pt idx="1">
                  <c:v>01/14/2019</c:v>
                </c:pt>
                <c:pt idx="2">
                  <c:v>01/21/2019</c:v>
                </c:pt>
                <c:pt idx="3">
                  <c:v>01/28/2019</c:v>
                </c:pt>
                <c:pt idx="4">
                  <c:v>02/04/2019</c:v>
                </c:pt>
                <c:pt idx="5">
                  <c:v>02/11/2019</c:v>
                </c:pt>
                <c:pt idx="6">
                  <c:v>02/18/2019</c:v>
                </c:pt>
                <c:pt idx="7">
                  <c:v>02/25/2019</c:v>
                </c:pt>
                <c:pt idx="8">
                  <c:v>03/04/2019</c:v>
                </c:pt>
                <c:pt idx="9">
                  <c:v>03/11/2019</c:v>
                </c:pt>
                <c:pt idx="10">
                  <c:v>03/18/2019</c:v>
                </c:pt>
                <c:pt idx="11">
                  <c:v>03/25/2019</c:v>
                </c:pt>
                <c:pt idx="12">
                  <c:v>04/01/2019</c:v>
                </c:pt>
                <c:pt idx="13">
                  <c:v>04/08/2019</c:v>
                </c:pt>
                <c:pt idx="14">
                  <c:v>04/15/2019</c:v>
                </c:pt>
                <c:pt idx="15">
                  <c:v>04/22/2019</c:v>
                </c:pt>
                <c:pt idx="16">
                  <c:v>04/29/2019</c:v>
                </c:pt>
                <c:pt idx="17">
                  <c:v>05/06/2019</c:v>
                </c:pt>
                <c:pt idx="18">
                  <c:v>05/13/2019</c:v>
                </c:pt>
                <c:pt idx="19">
                  <c:v>05/20/2019</c:v>
                </c:pt>
                <c:pt idx="20">
                  <c:v>05/27/2019</c:v>
                </c:pt>
                <c:pt idx="21">
                  <c:v>06/03/2019</c:v>
                </c:pt>
                <c:pt idx="22">
                  <c:v>06/10/2019</c:v>
                </c:pt>
                <c:pt idx="23">
                  <c:v>06/17/2019</c:v>
                </c:pt>
                <c:pt idx="24">
                  <c:v>06/24/2019</c:v>
                </c:pt>
                <c:pt idx="25">
                  <c:v>07/01/2019</c:v>
                </c:pt>
                <c:pt idx="26">
                  <c:v>07/08/2019</c:v>
                </c:pt>
                <c:pt idx="27">
                  <c:v>07/15/2019</c:v>
                </c:pt>
                <c:pt idx="28">
                  <c:v>07/22/2019</c:v>
                </c:pt>
                <c:pt idx="29">
                  <c:v>07/29/2019</c:v>
                </c:pt>
                <c:pt idx="30">
                  <c:v>08/05/2019</c:v>
                </c:pt>
                <c:pt idx="31">
                  <c:v>08/12/2019</c:v>
                </c:pt>
                <c:pt idx="32">
                  <c:v>08/19/2019</c:v>
                </c:pt>
                <c:pt idx="33">
                  <c:v>08/26/2019</c:v>
                </c:pt>
                <c:pt idx="34">
                  <c:v>09/02/2019</c:v>
                </c:pt>
                <c:pt idx="35">
                  <c:v>09/09/2019</c:v>
                </c:pt>
                <c:pt idx="36">
                  <c:v>09/16/2019</c:v>
                </c:pt>
                <c:pt idx="37">
                  <c:v>09/23/2019</c:v>
                </c:pt>
                <c:pt idx="38">
                  <c:v>09/30/2019</c:v>
                </c:pt>
                <c:pt idx="39">
                  <c:v>10/07/2019</c:v>
                </c:pt>
                <c:pt idx="40">
                  <c:v>10/14/2019</c:v>
                </c:pt>
                <c:pt idx="41">
                  <c:v>10/21/2019</c:v>
                </c:pt>
                <c:pt idx="42">
                  <c:v>10/28/2019</c:v>
                </c:pt>
                <c:pt idx="43">
                  <c:v>11/04/2019</c:v>
                </c:pt>
                <c:pt idx="44">
                  <c:v>11/11/2019</c:v>
                </c:pt>
                <c:pt idx="45">
                  <c:v>11/18/2019</c:v>
                </c:pt>
                <c:pt idx="46">
                  <c:v>11/25/2019</c:v>
                </c:pt>
                <c:pt idx="47">
                  <c:v>12/02/2019</c:v>
                </c:pt>
                <c:pt idx="48">
                  <c:v>12/09/2019</c:v>
                </c:pt>
                <c:pt idx="49">
                  <c:v>12/16/2019</c:v>
                </c:pt>
                <c:pt idx="50">
                  <c:v>12/23/2019</c:v>
                </c:pt>
                <c:pt idx="51">
                  <c:v>12/30/2019</c:v>
                </c:pt>
                <c:pt idx="52">
                  <c:v>01/06/2020</c:v>
                </c:pt>
                <c:pt idx="53">
                  <c:v>01/13/2020</c:v>
                </c:pt>
                <c:pt idx="54">
                  <c:v>01/20/2020</c:v>
                </c:pt>
                <c:pt idx="55">
                  <c:v>01/27/2020</c:v>
                </c:pt>
                <c:pt idx="56">
                  <c:v>02/03/2020</c:v>
                </c:pt>
                <c:pt idx="57">
                  <c:v>02/10/2020</c:v>
                </c:pt>
                <c:pt idx="58">
                  <c:v>02/17/2020</c:v>
                </c:pt>
                <c:pt idx="59">
                  <c:v>02/24/2020</c:v>
                </c:pt>
                <c:pt idx="60">
                  <c:v>03/02/2020</c:v>
                </c:pt>
                <c:pt idx="61">
                  <c:v>03/09/2020</c:v>
                </c:pt>
                <c:pt idx="62">
                  <c:v>03/16/2020</c:v>
                </c:pt>
                <c:pt idx="63">
                  <c:v>03/23/2020</c:v>
                </c:pt>
                <c:pt idx="64">
                  <c:v>03/30/2020</c:v>
                </c:pt>
                <c:pt idx="65">
                  <c:v>04/06/2020</c:v>
                </c:pt>
                <c:pt idx="66">
                  <c:v>04/13/2020</c:v>
                </c:pt>
                <c:pt idx="67">
                  <c:v>04/20/2020</c:v>
                </c:pt>
                <c:pt idx="68">
                  <c:v>04/27/2020</c:v>
                </c:pt>
                <c:pt idx="69">
                  <c:v>05/04/2020</c:v>
                </c:pt>
                <c:pt idx="70">
                  <c:v>05/11/2020</c:v>
                </c:pt>
                <c:pt idx="71">
                  <c:v>05/18/2020</c:v>
                </c:pt>
                <c:pt idx="72">
                  <c:v>05/25/2020</c:v>
                </c:pt>
                <c:pt idx="73">
                  <c:v>06/01/2020</c:v>
                </c:pt>
                <c:pt idx="74">
                  <c:v>06/08/2020</c:v>
                </c:pt>
                <c:pt idx="75">
                  <c:v>06/15/2020</c:v>
                </c:pt>
                <c:pt idx="76">
                  <c:v>06/22/2020</c:v>
                </c:pt>
                <c:pt idx="77">
                  <c:v>06/29/2020</c:v>
                </c:pt>
                <c:pt idx="78">
                  <c:v>07/06/2020</c:v>
                </c:pt>
                <c:pt idx="79">
                  <c:v>07/13/2020</c:v>
                </c:pt>
                <c:pt idx="80">
                  <c:v>07/20/2020</c:v>
                </c:pt>
                <c:pt idx="81">
                  <c:v>07/27/2020</c:v>
                </c:pt>
                <c:pt idx="82">
                  <c:v>08/03/2020</c:v>
                </c:pt>
                <c:pt idx="83">
                  <c:v>08/10/2020</c:v>
                </c:pt>
                <c:pt idx="84">
                  <c:v>08/17/2020</c:v>
                </c:pt>
                <c:pt idx="85">
                  <c:v>08/24/2020</c:v>
                </c:pt>
                <c:pt idx="86">
                  <c:v>08/31/2020</c:v>
                </c:pt>
                <c:pt idx="87">
                  <c:v>09/07/2020</c:v>
                </c:pt>
                <c:pt idx="88">
                  <c:v>09/14/2020</c:v>
                </c:pt>
                <c:pt idx="89">
                  <c:v>09/21/2020</c:v>
                </c:pt>
                <c:pt idx="90">
                  <c:v>09/28/2020</c:v>
                </c:pt>
                <c:pt idx="91">
                  <c:v>10/05/2020</c:v>
                </c:pt>
                <c:pt idx="92">
                  <c:v>10/12/2020</c:v>
                </c:pt>
                <c:pt idx="93">
                  <c:v>10/19/2020</c:v>
                </c:pt>
                <c:pt idx="94">
                  <c:v>10/26/2020</c:v>
                </c:pt>
                <c:pt idx="95">
                  <c:v>11/02/2020</c:v>
                </c:pt>
                <c:pt idx="96">
                  <c:v>11/09/2020</c:v>
                </c:pt>
                <c:pt idx="97">
                  <c:v>11/16/2020</c:v>
                </c:pt>
                <c:pt idx="98">
                  <c:v>11/23/2020</c:v>
                </c:pt>
                <c:pt idx="99">
                  <c:v>11/30/2020</c:v>
                </c:pt>
                <c:pt idx="100">
                  <c:v>12/07/2020</c:v>
                </c:pt>
                <c:pt idx="101">
                  <c:v>12/14/2020</c:v>
                </c:pt>
                <c:pt idx="102">
                  <c:v>12/21/2020</c:v>
                </c:pt>
                <c:pt idx="103">
                  <c:v>12/28/2020</c:v>
                </c:pt>
                <c:pt idx="104">
                  <c:v>01/04/2021</c:v>
                </c:pt>
                <c:pt idx="105">
                  <c:v>01/11/2021</c:v>
                </c:pt>
                <c:pt idx="106">
                  <c:v>01/18/2021</c:v>
                </c:pt>
                <c:pt idx="107">
                  <c:v>01/25/2021</c:v>
                </c:pt>
                <c:pt idx="108">
                  <c:v>02/01/2021</c:v>
                </c:pt>
                <c:pt idx="109">
                  <c:v>02/08/2021</c:v>
                </c:pt>
                <c:pt idx="110">
                  <c:v>02/15/2021</c:v>
                </c:pt>
                <c:pt idx="111">
                  <c:v>02/22/2021</c:v>
                </c:pt>
                <c:pt idx="112">
                  <c:v>03/01/2021</c:v>
                </c:pt>
                <c:pt idx="113">
                  <c:v>03/08/2021</c:v>
                </c:pt>
                <c:pt idx="114">
                  <c:v>03/15/2021</c:v>
                </c:pt>
                <c:pt idx="115">
                  <c:v>03/22/2021</c:v>
                </c:pt>
                <c:pt idx="116">
                  <c:v>03/29/2021</c:v>
                </c:pt>
                <c:pt idx="117">
                  <c:v>04/05/2021</c:v>
                </c:pt>
                <c:pt idx="118">
                  <c:v>04/12/2021</c:v>
                </c:pt>
                <c:pt idx="119">
                  <c:v>04/19/2021</c:v>
                </c:pt>
                <c:pt idx="120">
                  <c:v>04/26/2021</c:v>
                </c:pt>
                <c:pt idx="121">
                  <c:v>05/03/2021</c:v>
                </c:pt>
                <c:pt idx="122">
                  <c:v>05/10/2021</c:v>
                </c:pt>
                <c:pt idx="123">
                  <c:v>05/17/2021</c:v>
                </c:pt>
                <c:pt idx="124">
                  <c:v>05/24/2021</c:v>
                </c:pt>
                <c:pt idx="125">
                  <c:v>05/31/2021</c:v>
                </c:pt>
                <c:pt idx="126">
                  <c:v>06/07/2021</c:v>
                </c:pt>
                <c:pt idx="127">
                  <c:v>06/14/2021</c:v>
                </c:pt>
                <c:pt idx="128">
                  <c:v>06/21/2021</c:v>
                </c:pt>
                <c:pt idx="129">
                  <c:v>06/28/2021</c:v>
                </c:pt>
                <c:pt idx="130">
                  <c:v>07/05/2021</c:v>
                </c:pt>
                <c:pt idx="131">
                  <c:v>07/12/2021</c:v>
                </c:pt>
                <c:pt idx="132">
                  <c:v>07/19/2021</c:v>
                </c:pt>
                <c:pt idx="133">
                  <c:v>07/26/2021</c:v>
                </c:pt>
                <c:pt idx="134">
                  <c:v>08/02/2021</c:v>
                </c:pt>
                <c:pt idx="135">
                  <c:v>08/09/2021</c:v>
                </c:pt>
                <c:pt idx="136">
                  <c:v>08/16/2021</c:v>
                </c:pt>
                <c:pt idx="137">
                  <c:v>08/23/2021</c:v>
                </c:pt>
                <c:pt idx="138">
                  <c:v>08/30/2021</c:v>
                </c:pt>
                <c:pt idx="139">
                  <c:v>09/06/2021</c:v>
                </c:pt>
                <c:pt idx="140">
                  <c:v>09/13/2021</c:v>
                </c:pt>
                <c:pt idx="141">
                  <c:v>09/20/2021</c:v>
                </c:pt>
                <c:pt idx="142">
                  <c:v>09/27/2021</c:v>
                </c:pt>
                <c:pt idx="143">
                  <c:v>10/04/2021</c:v>
                </c:pt>
                <c:pt idx="144">
                  <c:v>10/11/2021</c:v>
                </c:pt>
                <c:pt idx="145">
                  <c:v>10/18/2021</c:v>
                </c:pt>
                <c:pt idx="146">
                  <c:v>10/25/2021</c:v>
                </c:pt>
                <c:pt idx="147">
                  <c:v>11/01/2021</c:v>
                </c:pt>
                <c:pt idx="148">
                  <c:v>11/08/2021</c:v>
                </c:pt>
                <c:pt idx="149">
                  <c:v>11/15/2021</c:v>
                </c:pt>
                <c:pt idx="150">
                  <c:v>11/22/2021</c:v>
                </c:pt>
                <c:pt idx="151">
                  <c:v>11/29/2021</c:v>
                </c:pt>
                <c:pt idx="152">
                  <c:v>12/06/2021</c:v>
                </c:pt>
                <c:pt idx="153">
                  <c:v>12/13/2021</c:v>
                </c:pt>
                <c:pt idx="154">
                  <c:v>12/20/2021</c:v>
                </c:pt>
                <c:pt idx="155">
                  <c:v>12/27/2021</c:v>
                </c:pt>
              </c:strCache>
            </c:strRef>
          </c:cat>
          <c:val>
            <c:numRef>
              <c:f>'Model Fit'!$C$2:$C$157</c:f>
              <c:numCache>
                <c:formatCode>General</c:formatCode>
                <c:ptCount val="156"/>
                <c:pt idx="0">
                  <c:v>5383432.9244494</c:v>
                </c:pt>
                <c:pt idx="1">
                  <c:v>3999121.5236072</c:v>
                </c:pt>
                <c:pt idx="2">
                  <c:v>3142525.0300499001</c:v>
                </c:pt>
                <c:pt idx="3">
                  <c:v>5909038.5315057002</c:v>
                </c:pt>
                <c:pt idx="4">
                  <c:v>3734363.8413232001</c:v>
                </c:pt>
                <c:pt idx="5">
                  <c:v>4632773.6348826</c:v>
                </c:pt>
                <c:pt idx="6">
                  <c:v>4186511.4445936</c:v>
                </c:pt>
                <c:pt idx="7">
                  <c:v>7862789.2190404003</c:v>
                </c:pt>
                <c:pt idx="8">
                  <c:v>5494754.6700264998</c:v>
                </c:pt>
                <c:pt idx="9">
                  <c:v>3539769.7912988998</c:v>
                </c:pt>
                <c:pt idx="10">
                  <c:v>2979605.0115450998</c:v>
                </c:pt>
                <c:pt idx="11">
                  <c:v>5381589.7561683003</c:v>
                </c:pt>
                <c:pt idx="12">
                  <c:v>4616302.0402666004</c:v>
                </c:pt>
                <c:pt idx="13">
                  <c:v>4224801.2377930004</c:v>
                </c:pt>
                <c:pt idx="14">
                  <c:v>3844902.3002574001</c:v>
                </c:pt>
                <c:pt idx="15">
                  <c:v>4857528.1230237</c:v>
                </c:pt>
                <c:pt idx="16">
                  <c:v>3553647.5195335001</c:v>
                </c:pt>
                <c:pt idx="17">
                  <c:v>4822557.3500680001</c:v>
                </c:pt>
                <c:pt idx="18">
                  <c:v>3736175.5438248999</c:v>
                </c:pt>
                <c:pt idx="19">
                  <c:v>3383495.7626542002</c:v>
                </c:pt>
                <c:pt idx="20">
                  <c:v>3931649.8244527001</c:v>
                </c:pt>
                <c:pt idx="21">
                  <c:v>4136176.6038619</c:v>
                </c:pt>
                <c:pt idx="22">
                  <c:v>3211212.7619734998</c:v>
                </c:pt>
                <c:pt idx="23">
                  <c:v>3207827.3163612001</c:v>
                </c:pt>
                <c:pt idx="24">
                  <c:v>4161811.7427737</c:v>
                </c:pt>
                <c:pt idx="25">
                  <c:v>3641087.1745350002</c:v>
                </c:pt>
                <c:pt idx="26">
                  <c:v>3956374.4776315</c:v>
                </c:pt>
                <c:pt idx="27">
                  <c:v>2517481.3834652998</c:v>
                </c:pt>
                <c:pt idx="28">
                  <c:v>3926673.6171974</c:v>
                </c:pt>
                <c:pt idx="29">
                  <c:v>2920082.9259716999</c:v>
                </c:pt>
                <c:pt idx="30">
                  <c:v>1929904.9831931</c:v>
                </c:pt>
                <c:pt idx="31">
                  <c:v>3853348.7930858</c:v>
                </c:pt>
                <c:pt idx="32">
                  <c:v>3385805.65399</c:v>
                </c:pt>
                <c:pt idx="33">
                  <c:v>2973740.5931255999</c:v>
                </c:pt>
                <c:pt idx="34">
                  <c:v>3209298.8306510998</c:v>
                </c:pt>
                <c:pt idx="35">
                  <c:v>5209543.0369159002</c:v>
                </c:pt>
                <c:pt idx="36">
                  <c:v>2931213.4928072002</c:v>
                </c:pt>
                <c:pt idx="37">
                  <c:v>4393007.7784190997</c:v>
                </c:pt>
                <c:pt idx="38">
                  <c:v>5274272.3240906</c:v>
                </c:pt>
                <c:pt idx="39">
                  <c:v>2966335.1258859001</c:v>
                </c:pt>
                <c:pt idx="40">
                  <c:v>3339399.6713171001</c:v>
                </c:pt>
                <c:pt idx="41">
                  <c:v>7406840.9766776999</c:v>
                </c:pt>
                <c:pt idx="42">
                  <c:v>3665962.6608020999</c:v>
                </c:pt>
                <c:pt idx="43">
                  <c:v>2741616.1915043001</c:v>
                </c:pt>
                <c:pt idx="44">
                  <c:v>5923202.5850582002</c:v>
                </c:pt>
                <c:pt idx="45">
                  <c:v>4253018.5475845002</c:v>
                </c:pt>
                <c:pt idx="46">
                  <c:v>5602475.7932882002</c:v>
                </c:pt>
                <c:pt idx="47">
                  <c:v>5480866.6798099997</c:v>
                </c:pt>
                <c:pt idx="48">
                  <c:v>7174988.8573535001</c:v>
                </c:pt>
                <c:pt idx="49">
                  <c:v>8212533.5889397003</c:v>
                </c:pt>
                <c:pt idx="50">
                  <c:v>7822221.8943226999</c:v>
                </c:pt>
                <c:pt idx="51">
                  <c:v>3102977.0044193999</c:v>
                </c:pt>
                <c:pt idx="52">
                  <c:v>5087514.9219613001</c:v>
                </c:pt>
                <c:pt idx="53">
                  <c:v>4225265.8531023003</c:v>
                </c:pt>
                <c:pt idx="54">
                  <c:v>3510108.6401383998</c:v>
                </c:pt>
                <c:pt idx="55">
                  <c:v>4812842.3140532998</c:v>
                </c:pt>
                <c:pt idx="56">
                  <c:v>3574646.7550885002</c:v>
                </c:pt>
                <c:pt idx="57">
                  <c:v>7522900.4093223996</c:v>
                </c:pt>
                <c:pt idx="58">
                  <c:v>3922203.5966932001</c:v>
                </c:pt>
                <c:pt idx="59">
                  <c:v>5970019.9097146997</c:v>
                </c:pt>
                <c:pt idx="60">
                  <c:v>4439364.4889933001</c:v>
                </c:pt>
                <c:pt idx="61">
                  <c:v>3393638.7482901998</c:v>
                </c:pt>
                <c:pt idx="62">
                  <c:v>3203164.3346728999</c:v>
                </c:pt>
                <c:pt idx="63">
                  <c:v>4390926.5547976</c:v>
                </c:pt>
                <c:pt idx="64">
                  <c:v>3904662.6348783001</c:v>
                </c:pt>
                <c:pt idx="65">
                  <c:v>4178024.1037957999</c:v>
                </c:pt>
                <c:pt idx="66">
                  <c:v>6926321.4903769</c:v>
                </c:pt>
                <c:pt idx="67">
                  <c:v>5580669.1395842005</c:v>
                </c:pt>
                <c:pt idx="68">
                  <c:v>4050906.4617146999</c:v>
                </c:pt>
                <c:pt idx="69">
                  <c:v>5475241.7469562003</c:v>
                </c:pt>
                <c:pt idx="70">
                  <c:v>3700786.5944754002</c:v>
                </c:pt>
                <c:pt idx="71">
                  <c:v>3513353.8838534998</c:v>
                </c:pt>
                <c:pt idx="72">
                  <c:v>4125384.392366</c:v>
                </c:pt>
                <c:pt idx="73">
                  <c:v>4273170.9224504996</c:v>
                </c:pt>
                <c:pt idx="74">
                  <c:v>3263713.7670959001</c:v>
                </c:pt>
                <c:pt idx="75">
                  <c:v>3135299.6259768</c:v>
                </c:pt>
                <c:pt idx="76">
                  <c:v>3543757.7677026</c:v>
                </c:pt>
                <c:pt idx="77">
                  <c:v>3170127.3152033002</c:v>
                </c:pt>
                <c:pt idx="78">
                  <c:v>3759368.4297294002</c:v>
                </c:pt>
                <c:pt idx="79">
                  <c:v>1457731.1540246001</c:v>
                </c:pt>
                <c:pt idx="80">
                  <c:v>4173437.8137828</c:v>
                </c:pt>
                <c:pt idx="81">
                  <c:v>2619454.1691325</c:v>
                </c:pt>
                <c:pt idx="82">
                  <c:v>2705115.3040406001</c:v>
                </c:pt>
                <c:pt idx="83">
                  <c:v>2915219.1793952002</c:v>
                </c:pt>
                <c:pt idx="84">
                  <c:v>3276580.8865846</c:v>
                </c:pt>
                <c:pt idx="85">
                  <c:v>2841636.2795517999</c:v>
                </c:pt>
                <c:pt idx="86">
                  <c:v>3007421.9193929001</c:v>
                </c:pt>
                <c:pt idx="87">
                  <c:v>3482916.0544890999</c:v>
                </c:pt>
                <c:pt idx="88">
                  <c:v>2137955.8313356</c:v>
                </c:pt>
                <c:pt idx="89">
                  <c:v>2180605.5822592</c:v>
                </c:pt>
                <c:pt idx="90">
                  <c:v>4294004.4998335</c:v>
                </c:pt>
                <c:pt idx="91">
                  <c:v>2868399.4977330999</c:v>
                </c:pt>
                <c:pt idx="92">
                  <c:v>3209717.9674940002</c:v>
                </c:pt>
                <c:pt idx="93">
                  <c:v>3882828.0663613998</c:v>
                </c:pt>
                <c:pt idx="94">
                  <c:v>4057536.8933653999</c:v>
                </c:pt>
                <c:pt idx="95">
                  <c:v>6013664.3571635</c:v>
                </c:pt>
                <c:pt idx="96">
                  <c:v>3705103.709727</c:v>
                </c:pt>
                <c:pt idx="97">
                  <c:v>3309502.2846424002</c:v>
                </c:pt>
                <c:pt idx="98">
                  <c:v>5595528.7179667</c:v>
                </c:pt>
                <c:pt idx="99">
                  <c:v>4013589.3133345</c:v>
                </c:pt>
                <c:pt idx="100">
                  <c:v>4024644.1053364999</c:v>
                </c:pt>
                <c:pt idx="101">
                  <c:v>5033993.4109650999</c:v>
                </c:pt>
                <c:pt idx="102">
                  <c:v>5408612.3671401003</c:v>
                </c:pt>
                <c:pt idx="103">
                  <c:v>3638412.1188725</c:v>
                </c:pt>
                <c:pt idx="104">
                  <c:v>4781697.8408751003</c:v>
                </c:pt>
                <c:pt idx="105">
                  <c:v>4403507.7477075001</c:v>
                </c:pt>
                <c:pt idx="106">
                  <c:v>2905225.9159197998</c:v>
                </c:pt>
                <c:pt idx="107">
                  <c:v>6538363.0918965004</c:v>
                </c:pt>
                <c:pt idx="108">
                  <c:v>3171435.6721902001</c:v>
                </c:pt>
                <c:pt idx="109">
                  <c:v>4173159.9328359002</c:v>
                </c:pt>
                <c:pt idx="110">
                  <c:v>5307613.1268495005</c:v>
                </c:pt>
                <c:pt idx="111">
                  <c:v>4753689.6545163998</c:v>
                </c:pt>
                <c:pt idx="112">
                  <c:v>4697286.6919820001</c:v>
                </c:pt>
                <c:pt idx="113">
                  <c:v>4004803.0197590999</c:v>
                </c:pt>
                <c:pt idx="114">
                  <c:v>3596510.9915227001</c:v>
                </c:pt>
                <c:pt idx="115">
                  <c:v>4520859.2215483999</c:v>
                </c:pt>
                <c:pt idx="116">
                  <c:v>4087107.9160405998</c:v>
                </c:pt>
                <c:pt idx="117">
                  <c:v>4824200.6695870999</c:v>
                </c:pt>
                <c:pt idx="118">
                  <c:v>5240942.0314608999</c:v>
                </c:pt>
                <c:pt idx="119">
                  <c:v>4182913.2996836002</c:v>
                </c:pt>
                <c:pt idx="120">
                  <c:v>2287354.4195663999</c:v>
                </c:pt>
                <c:pt idx="121">
                  <c:v>2484712.1302962</c:v>
                </c:pt>
                <c:pt idx="122">
                  <c:v>3151968.4344601999</c:v>
                </c:pt>
                <c:pt idx="123">
                  <c:v>3135114.2239919999</c:v>
                </c:pt>
                <c:pt idx="124">
                  <c:v>3863304.3639799999</c:v>
                </c:pt>
                <c:pt idx="125">
                  <c:v>4011924.5220384998</c:v>
                </c:pt>
                <c:pt idx="126">
                  <c:v>2918844.7840906</c:v>
                </c:pt>
                <c:pt idx="127">
                  <c:v>2921409.628949</c:v>
                </c:pt>
                <c:pt idx="128">
                  <c:v>3384819.1084440998</c:v>
                </c:pt>
                <c:pt idx="129">
                  <c:v>3133071.9703629999</c:v>
                </c:pt>
                <c:pt idx="130">
                  <c:v>3383162.8456979999</c:v>
                </c:pt>
                <c:pt idx="131">
                  <c:v>1227219.1487369</c:v>
                </c:pt>
                <c:pt idx="132">
                  <c:v>3220375.3238245999</c:v>
                </c:pt>
                <c:pt idx="133">
                  <c:v>2045365.6398956</c:v>
                </c:pt>
                <c:pt idx="134">
                  <c:v>3040371.4546977002</c:v>
                </c:pt>
                <c:pt idx="135">
                  <c:v>2935906.2739467002</c:v>
                </c:pt>
                <c:pt idx="136">
                  <c:v>3252619.8294720999</c:v>
                </c:pt>
                <c:pt idx="137">
                  <c:v>2966665.6946096998</c:v>
                </c:pt>
                <c:pt idx="138">
                  <c:v>2967960.1881514001</c:v>
                </c:pt>
                <c:pt idx="139">
                  <c:v>3457822.1365804002</c:v>
                </c:pt>
                <c:pt idx="140">
                  <c:v>2057248.3169255999</c:v>
                </c:pt>
                <c:pt idx="141">
                  <c:v>3444643.8696197998</c:v>
                </c:pt>
                <c:pt idx="142">
                  <c:v>3975343.1331753</c:v>
                </c:pt>
                <c:pt idx="143">
                  <c:v>2625352.1109436001</c:v>
                </c:pt>
                <c:pt idx="144">
                  <c:v>3020437.0684389998</c:v>
                </c:pt>
                <c:pt idx="145">
                  <c:v>2958679.2816451001</c:v>
                </c:pt>
                <c:pt idx="146">
                  <c:v>3877343.2430956</c:v>
                </c:pt>
                <c:pt idx="147">
                  <c:v>3855553.4938305998</c:v>
                </c:pt>
                <c:pt idx="148">
                  <c:v>2830973.0689729</c:v>
                </c:pt>
                <c:pt idx="149">
                  <c:v>2861025.9955632999</c:v>
                </c:pt>
                <c:pt idx="150">
                  <c:v>5127175.2419782002</c:v>
                </c:pt>
                <c:pt idx="151">
                  <c:v>4263782.7851432003</c:v>
                </c:pt>
                <c:pt idx="152">
                  <c:v>4387419.5147930002</c:v>
                </c:pt>
                <c:pt idx="153">
                  <c:v>5727607.6295341998</c:v>
                </c:pt>
                <c:pt idx="154">
                  <c:v>5091204.0769018</c:v>
                </c:pt>
                <c:pt idx="155">
                  <c:v>4450618.2569813998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0-45BD-9974-7F578ED8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644144"/>
        <c:axId val="634624592"/>
      </c:lineChart>
      <c:catAx>
        <c:axId val="6346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24592"/>
        <c:crosses val="autoZero"/>
        <c:auto val="1"/>
        <c:lblAlgn val="ctr"/>
        <c:lblOffset val="100"/>
        <c:noMultiLvlLbl val="0"/>
      </c:catAx>
      <c:valAx>
        <c:axId val="6346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month'!$N$1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month'!$M$2:$M$158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'Covid month'!$N$2:$N$158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9-4A6C-A925-61D46A9F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059791"/>
        <c:axId val="1006058127"/>
      </c:lineChart>
      <c:lineChart>
        <c:grouping val="standard"/>
        <c:varyColors val="0"/>
        <c:ser>
          <c:idx val="1"/>
          <c:order val="1"/>
          <c:tx>
            <c:strRef>
              <c:f>'Covid month'!$O$1</c:f>
              <c:strCache>
                <c:ptCount val="1"/>
                <c:pt idx="0">
                  <c:v>Covid + vecases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month'!$M$2:$M$158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'Covid month'!$P$2:$P$158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69</c:v>
                </c:pt>
                <c:pt idx="58">
                  <c:v>82</c:v>
                </c:pt>
                <c:pt idx="59">
                  <c:v>408</c:v>
                </c:pt>
                <c:pt idx="60">
                  <c:v>1110</c:v>
                </c:pt>
                <c:pt idx="61">
                  <c:v>2033</c:v>
                </c:pt>
                <c:pt idx="62">
                  <c:v>3580</c:v>
                </c:pt>
                <c:pt idx="63">
                  <c:v>4791</c:v>
                </c:pt>
                <c:pt idx="64">
                  <c:v>6847</c:v>
                </c:pt>
                <c:pt idx="65">
                  <c:v>14455</c:v>
                </c:pt>
                <c:pt idx="66">
                  <c:v>32032</c:v>
                </c:pt>
                <c:pt idx="67">
                  <c:v>55376</c:v>
                </c:pt>
                <c:pt idx="68">
                  <c:v>72762</c:v>
                </c:pt>
                <c:pt idx="69">
                  <c:v>80793</c:v>
                </c:pt>
                <c:pt idx="70">
                  <c:v>65216</c:v>
                </c:pt>
                <c:pt idx="71">
                  <c:v>31626</c:v>
                </c:pt>
                <c:pt idx="72">
                  <c:v>18237</c:v>
                </c:pt>
                <c:pt idx="73">
                  <c:v>11274</c:v>
                </c:pt>
                <c:pt idx="74">
                  <c:v>8127</c:v>
                </c:pt>
                <c:pt idx="75">
                  <c:v>6200</c:v>
                </c:pt>
                <c:pt idx="76">
                  <c:v>5170</c:v>
                </c:pt>
                <c:pt idx="77">
                  <c:v>5213</c:v>
                </c:pt>
                <c:pt idx="78">
                  <c:v>8039</c:v>
                </c:pt>
                <c:pt idx="79">
                  <c:v>14162</c:v>
                </c:pt>
                <c:pt idx="80">
                  <c:v>23157</c:v>
                </c:pt>
                <c:pt idx="81">
                  <c:v>37723</c:v>
                </c:pt>
                <c:pt idx="82">
                  <c:v>58686</c:v>
                </c:pt>
                <c:pt idx="83">
                  <c:v>84298</c:v>
                </c:pt>
                <c:pt idx="84">
                  <c:v>92756</c:v>
                </c:pt>
                <c:pt idx="85">
                  <c:v>83397</c:v>
                </c:pt>
                <c:pt idx="86">
                  <c:v>71409</c:v>
                </c:pt>
                <c:pt idx="87">
                  <c:v>58991</c:v>
                </c:pt>
                <c:pt idx="88">
                  <c:v>48482</c:v>
                </c:pt>
                <c:pt idx="89">
                  <c:v>43314</c:v>
                </c:pt>
                <c:pt idx="90">
                  <c:v>39801</c:v>
                </c:pt>
                <c:pt idx="91">
                  <c:v>37345</c:v>
                </c:pt>
                <c:pt idx="92">
                  <c:v>36462</c:v>
                </c:pt>
                <c:pt idx="93">
                  <c:v>36543</c:v>
                </c:pt>
                <c:pt idx="94">
                  <c:v>36481</c:v>
                </c:pt>
                <c:pt idx="95">
                  <c:v>41175</c:v>
                </c:pt>
                <c:pt idx="96">
                  <c:v>50644</c:v>
                </c:pt>
                <c:pt idx="97">
                  <c:v>72727</c:v>
                </c:pt>
                <c:pt idx="98">
                  <c:v>104427</c:v>
                </c:pt>
                <c:pt idx="99">
                  <c:v>135335</c:v>
                </c:pt>
                <c:pt idx="100">
                  <c:v>150650</c:v>
                </c:pt>
                <c:pt idx="101">
                  <c:v>165312</c:v>
                </c:pt>
                <c:pt idx="102">
                  <c:v>180774</c:v>
                </c:pt>
                <c:pt idx="103">
                  <c:v>199986</c:v>
                </c:pt>
                <c:pt idx="104">
                  <c:v>248207</c:v>
                </c:pt>
                <c:pt idx="105">
                  <c:v>336001</c:v>
                </c:pt>
                <c:pt idx="106">
                  <c:v>458077</c:v>
                </c:pt>
                <c:pt idx="107">
                  <c:v>466373</c:v>
                </c:pt>
                <c:pt idx="108">
                  <c:v>379603</c:v>
                </c:pt>
                <c:pt idx="109">
                  <c:v>273986</c:v>
                </c:pt>
                <c:pt idx="110">
                  <c:v>188856</c:v>
                </c:pt>
                <c:pt idx="111">
                  <c:v>134751</c:v>
                </c:pt>
                <c:pt idx="112">
                  <c:v>105920</c:v>
                </c:pt>
                <c:pt idx="113">
                  <c:v>86925</c:v>
                </c:pt>
                <c:pt idx="114">
                  <c:v>83422</c:v>
                </c:pt>
                <c:pt idx="115">
                  <c:v>88301</c:v>
                </c:pt>
                <c:pt idx="116">
                  <c:v>102999</c:v>
                </c:pt>
                <c:pt idx="117">
                  <c:v>140618</c:v>
                </c:pt>
                <c:pt idx="118">
                  <c:v>189898</c:v>
                </c:pt>
                <c:pt idx="119">
                  <c:v>243064</c:v>
                </c:pt>
                <c:pt idx="120">
                  <c:v>321690</c:v>
                </c:pt>
                <c:pt idx="121">
                  <c:v>390309</c:v>
                </c:pt>
                <c:pt idx="122">
                  <c:v>442495</c:v>
                </c:pt>
                <c:pt idx="123">
                  <c:v>497983</c:v>
                </c:pt>
                <c:pt idx="124">
                  <c:v>466834</c:v>
                </c:pt>
                <c:pt idx="125">
                  <c:v>404663</c:v>
                </c:pt>
                <c:pt idx="126">
                  <c:v>319482</c:v>
                </c:pt>
                <c:pt idx="127">
                  <c:v>239299</c:v>
                </c:pt>
                <c:pt idx="128">
                  <c:v>162492</c:v>
                </c:pt>
                <c:pt idx="129">
                  <c:v>124234</c:v>
                </c:pt>
                <c:pt idx="130">
                  <c:v>113952</c:v>
                </c:pt>
                <c:pt idx="131">
                  <c:v>117171</c:v>
                </c:pt>
                <c:pt idx="132">
                  <c:v>153509</c:v>
                </c:pt>
                <c:pt idx="133">
                  <c:v>225064</c:v>
                </c:pt>
                <c:pt idx="134">
                  <c:v>389617</c:v>
                </c:pt>
                <c:pt idx="135">
                  <c:v>711749</c:v>
                </c:pt>
                <c:pt idx="136">
                  <c:v>975850</c:v>
                </c:pt>
                <c:pt idx="137">
                  <c:v>1277867</c:v>
                </c:pt>
                <c:pt idx="138">
                  <c:v>1558083</c:v>
                </c:pt>
                <c:pt idx="139">
                  <c:v>1409572</c:v>
                </c:pt>
                <c:pt idx="140">
                  <c:v>1048564</c:v>
                </c:pt>
                <c:pt idx="141">
                  <c:v>635071</c:v>
                </c:pt>
                <c:pt idx="142">
                  <c:v>341544</c:v>
                </c:pt>
                <c:pt idx="143">
                  <c:v>181600</c:v>
                </c:pt>
                <c:pt idx="144">
                  <c:v>93071</c:v>
                </c:pt>
                <c:pt idx="145">
                  <c:v>53970</c:v>
                </c:pt>
                <c:pt idx="146">
                  <c:v>33701</c:v>
                </c:pt>
                <c:pt idx="147">
                  <c:v>21621</c:v>
                </c:pt>
                <c:pt idx="148">
                  <c:v>16027</c:v>
                </c:pt>
                <c:pt idx="149">
                  <c:v>13012</c:v>
                </c:pt>
                <c:pt idx="150">
                  <c:v>10591</c:v>
                </c:pt>
                <c:pt idx="151">
                  <c:v>8412</c:v>
                </c:pt>
                <c:pt idx="152">
                  <c:v>7208</c:v>
                </c:pt>
                <c:pt idx="153">
                  <c:v>7301</c:v>
                </c:pt>
                <c:pt idx="154">
                  <c:v>8188</c:v>
                </c:pt>
                <c:pt idx="155">
                  <c:v>11455</c:v>
                </c:pt>
                <c:pt idx="156">
                  <c:v>17927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9-4A6C-A925-61D46A9F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395727"/>
        <c:axId val="886395311"/>
      </c:lineChart>
      <c:dateAx>
        <c:axId val="10060597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8127"/>
        <c:crosses val="autoZero"/>
        <c:auto val="1"/>
        <c:lblOffset val="100"/>
        <c:baseTimeUnit val="days"/>
      </c:dateAx>
      <c:valAx>
        <c:axId val="10060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59791"/>
        <c:crosses val="autoZero"/>
        <c:crossBetween val="between"/>
      </c:valAx>
      <c:valAx>
        <c:axId val="8863953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395727"/>
        <c:crosses val="max"/>
        <c:crossBetween val="between"/>
      </c:valAx>
      <c:dateAx>
        <c:axId val="88639572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639531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'non media'!$AS$1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'non media'!$AR$2:$AR$158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'non media'!$AS$2:$AS$158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C-4AC1-A9FB-D835D29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27439"/>
        <c:axId val="1809426607"/>
      </c:lineChart>
      <c:lineChart>
        <c:grouping val="standard"/>
        <c:varyColors val="0"/>
        <c:ser>
          <c:idx val="1"/>
          <c:order val="1"/>
          <c:tx>
            <c:strRef>
              <c:f>'non media'!$AT$1</c:f>
              <c:strCache>
                <c:ptCount val="1"/>
                <c:pt idx="0">
                  <c:v>Instore_Sales_Demo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'non media'!$AR$2:$AR$158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'non media'!$AT$2:$AT$158</c:f>
              <c:numCache>
                <c:formatCode>#,##0.00</c:formatCode>
                <c:ptCount val="157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77</c:v>
                </c:pt>
                <c:pt idx="10">
                  <c:v>77</c:v>
                </c:pt>
                <c:pt idx="11">
                  <c:v>77</c:v>
                </c:pt>
                <c:pt idx="12">
                  <c:v>77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71.5</c:v>
                </c:pt>
                <c:pt idx="58">
                  <c:v>71.5</c:v>
                </c:pt>
                <c:pt idx="59">
                  <c:v>71.5</c:v>
                </c:pt>
                <c:pt idx="60">
                  <c:v>71.5</c:v>
                </c:pt>
                <c:pt idx="61">
                  <c:v>20.2</c:v>
                </c:pt>
                <c:pt idx="62">
                  <c:v>20.2</c:v>
                </c:pt>
                <c:pt idx="63">
                  <c:v>20.2</c:v>
                </c:pt>
                <c:pt idx="64">
                  <c:v>20.2</c:v>
                </c:pt>
                <c:pt idx="65">
                  <c:v>20.2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6.8</c:v>
                </c:pt>
                <c:pt idx="97">
                  <c:v>6.8</c:v>
                </c:pt>
                <c:pt idx="98">
                  <c:v>6.8</c:v>
                </c:pt>
                <c:pt idx="99">
                  <c:v>6.8</c:v>
                </c:pt>
                <c:pt idx="100">
                  <c:v>6.8</c:v>
                </c:pt>
                <c:pt idx="101">
                  <c:v>29.25</c:v>
                </c:pt>
                <c:pt idx="102">
                  <c:v>29.25</c:v>
                </c:pt>
                <c:pt idx="103">
                  <c:v>29.25</c:v>
                </c:pt>
                <c:pt idx="104">
                  <c:v>29.25</c:v>
                </c:pt>
                <c:pt idx="105">
                  <c:v>46.5</c:v>
                </c:pt>
                <c:pt idx="106">
                  <c:v>46.5</c:v>
                </c:pt>
                <c:pt idx="107">
                  <c:v>46.5</c:v>
                </c:pt>
                <c:pt idx="108">
                  <c:v>46.5</c:v>
                </c:pt>
                <c:pt idx="109">
                  <c:v>40.25</c:v>
                </c:pt>
                <c:pt idx="110">
                  <c:v>40.25</c:v>
                </c:pt>
                <c:pt idx="111">
                  <c:v>40.25</c:v>
                </c:pt>
                <c:pt idx="112">
                  <c:v>40.25</c:v>
                </c:pt>
                <c:pt idx="113">
                  <c:v>47.2</c:v>
                </c:pt>
                <c:pt idx="114">
                  <c:v>47.2</c:v>
                </c:pt>
                <c:pt idx="115">
                  <c:v>47.2</c:v>
                </c:pt>
                <c:pt idx="116">
                  <c:v>47.2</c:v>
                </c:pt>
                <c:pt idx="117">
                  <c:v>47.2</c:v>
                </c:pt>
                <c:pt idx="118">
                  <c:v>81.25</c:v>
                </c:pt>
                <c:pt idx="119">
                  <c:v>81.25</c:v>
                </c:pt>
                <c:pt idx="120">
                  <c:v>81.25</c:v>
                </c:pt>
                <c:pt idx="121">
                  <c:v>81.25</c:v>
                </c:pt>
                <c:pt idx="122">
                  <c:v>64.400000000000006</c:v>
                </c:pt>
                <c:pt idx="123">
                  <c:v>64.400000000000006</c:v>
                </c:pt>
                <c:pt idx="124">
                  <c:v>64.400000000000006</c:v>
                </c:pt>
                <c:pt idx="125">
                  <c:v>64.400000000000006</c:v>
                </c:pt>
                <c:pt idx="126">
                  <c:v>64.400000000000006</c:v>
                </c:pt>
                <c:pt idx="127">
                  <c:v>71.5</c:v>
                </c:pt>
                <c:pt idx="128">
                  <c:v>71.5</c:v>
                </c:pt>
                <c:pt idx="129">
                  <c:v>71.5</c:v>
                </c:pt>
                <c:pt idx="130">
                  <c:v>71.5</c:v>
                </c:pt>
                <c:pt idx="131">
                  <c:v>74.25</c:v>
                </c:pt>
                <c:pt idx="132">
                  <c:v>74.25</c:v>
                </c:pt>
                <c:pt idx="133">
                  <c:v>74.25</c:v>
                </c:pt>
                <c:pt idx="134">
                  <c:v>74.25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24.8</c:v>
                </c:pt>
                <c:pt idx="139">
                  <c:v>24.8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79.25</c:v>
                </c:pt>
                <c:pt idx="145">
                  <c:v>79.25</c:v>
                </c:pt>
                <c:pt idx="146">
                  <c:v>79.25</c:v>
                </c:pt>
                <c:pt idx="147">
                  <c:v>79.25</c:v>
                </c:pt>
                <c:pt idx="148">
                  <c:v>71.400000000000006</c:v>
                </c:pt>
                <c:pt idx="149">
                  <c:v>71.400000000000006</c:v>
                </c:pt>
                <c:pt idx="150">
                  <c:v>71.400000000000006</c:v>
                </c:pt>
                <c:pt idx="151">
                  <c:v>71.400000000000006</c:v>
                </c:pt>
                <c:pt idx="152">
                  <c:v>71.400000000000006</c:v>
                </c:pt>
                <c:pt idx="153">
                  <c:v>129.5</c:v>
                </c:pt>
                <c:pt idx="154">
                  <c:v>129.5</c:v>
                </c:pt>
                <c:pt idx="155">
                  <c:v>129.5</c:v>
                </c:pt>
                <c:pt idx="156">
                  <c:v>129.5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C-4AC1-A9FB-D835D29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31599"/>
        <c:axId val="1809432431"/>
      </c:lineChart>
      <c:dateAx>
        <c:axId val="1809427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6607"/>
        <c:crosses val="autoZero"/>
        <c:auto val="1"/>
        <c:lblOffset val="100"/>
        <c:baseTimeUnit val="days"/>
      </c:dateAx>
      <c:valAx>
        <c:axId val="18094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7439"/>
        <c:crosses val="autoZero"/>
        <c:crossBetween val="between"/>
      </c:valAx>
      <c:valAx>
        <c:axId val="1809432431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599"/>
        <c:crosses val="max"/>
        <c:crossBetween val="between"/>
      </c:valAx>
      <c:dateAx>
        <c:axId val="18094315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9432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KPI vs Instore sales demo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'Support graph'!$B$1</c:f>
              <c:strCache>
                <c:ptCount val="1"/>
                <c:pt idx="0">
                  <c:v>Machine_Sales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'Support graph'!$A$2:$A$158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'Support graph'!$B$2:$B$158</c:f>
              <c:numCache>
                <c:formatCode>0.00</c:formatCode>
                <c:ptCount val="157"/>
                <c:pt idx="0">
                  <c:v>6615.4085999999998</c:v>
                </c:pt>
                <c:pt idx="1">
                  <c:v>3263.3362000000002</c:v>
                </c:pt>
                <c:pt idx="2">
                  <c:v>3421.3026</c:v>
                </c:pt>
                <c:pt idx="3">
                  <c:v>3393.0688</c:v>
                </c:pt>
                <c:pt idx="4">
                  <c:v>3188.2903999999999</c:v>
                </c:pt>
                <c:pt idx="5">
                  <c:v>2747.8924000000002</c:v>
                </c:pt>
                <c:pt idx="6">
                  <c:v>3057.8366000000001</c:v>
                </c:pt>
                <c:pt idx="7">
                  <c:v>3139.7464</c:v>
                </c:pt>
                <c:pt idx="8">
                  <c:v>3260.9104000000002</c:v>
                </c:pt>
                <c:pt idx="9">
                  <c:v>3272.5954000000002</c:v>
                </c:pt>
                <c:pt idx="10">
                  <c:v>3435.9016000000001</c:v>
                </c:pt>
                <c:pt idx="11">
                  <c:v>3799.297</c:v>
                </c:pt>
                <c:pt idx="12">
                  <c:v>3630.0434</c:v>
                </c:pt>
                <c:pt idx="13">
                  <c:v>3265.643</c:v>
                </c:pt>
                <c:pt idx="14">
                  <c:v>2913.1082000000001</c:v>
                </c:pt>
                <c:pt idx="15">
                  <c:v>3123.5473999999999</c:v>
                </c:pt>
                <c:pt idx="16">
                  <c:v>2910.5718000000002</c:v>
                </c:pt>
                <c:pt idx="17">
                  <c:v>3988.79</c:v>
                </c:pt>
                <c:pt idx="18">
                  <c:v>3560.835</c:v>
                </c:pt>
                <c:pt idx="19">
                  <c:v>2444.9870000000001</c:v>
                </c:pt>
                <c:pt idx="20">
                  <c:v>2062.4340000000002</c:v>
                </c:pt>
                <c:pt idx="21">
                  <c:v>2370.2249999999999</c:v>
                </c:pt>
                <c:pt idx="22">
                  <c:v>2333.4009999999998</c:v>
                </c:pt>
                <c:pt idx="23">
                  <c:v>2636.5880000000002</c:v>
                </c:pt>
                <c:pt idx="24">
                  <c:v>2338.3620000000001</c:v>
                </c:pt>
                <c:pt idx="25">
                  <c:v>2119.8870000000002</c:v>
                </c:pt>
                <c:pt idx="26">
                  <c:v>2138.6091999999999</c:v>
                </c:pt>
                <c:pt idx="27">
                  <c:v>2368.1999999999998</c:v>
                </c:pt>
                <c:pt idx="28">
                  <c:v>2907.0601999999999</c:v>
                </c:pt>
                <c:pt idx="29">
                  <c:v>2629.5998</c:v>
                </c:pt>
                <c:pt idx="30">
                  <c:v>2099.4533999999999</c:v>
                </c:pt>
                <c:pt idx="31">
                  <c:v>1787.5029910999999</c:v>
                </c:pt>
                <c:pt idx="32">
                  <c:v>2088.5522922</c:v>
                </c:pt>
                <c:pt idx="33">
                  <c:v>1776.6108254999999</c:v>
                </c:pt>
                <c:pt idx="34">
                  <c:v>2039.9804532999999</c:v>
                </c:pt>
                <c:pt idx="35">
                  <c:v>2400.1203177000002</c:v>
                </c:pt>
                <c:pt idx="36">
                  <c:v>2209.0785933000002</c:v>
                </c:pt>
                <c:pt idx="37">
                  <c:v>2719.6609991999999</c:v>
                </c:pt>
                <c:pt idx="38">
                  <c:v>3286.1407745000001</c:v>
                </c:pt>
                <c:pt idx="39">
                  <c:v>2595.6002432999999</c:v>
                </c:pt>
                <c:pt idx="40">
                  <c:v>2091.1566938999999</c:v>
                </c:pt>
                <c:pt idx="41">
                  <c:v>2628.4198000000001</c:v>
                </c:pt>
                <c:pt idx="42">
                  <c:v>3030.4119999999998</c:v>
                </c:pt>
                <c:pt idx="43">
                  <c:v>2893.9313999999999</c:v>
                </c:pt>
                <c:pt idx="44">
                  <c:v>3303.7620000000002</c:v>
                </c:pt>
                <c:pt idx="45">
                  <c:v>3343.6831999999999</c:v>
                </c:pt>
                <c:pt idx="46">
                  <c:v>3508.569</c:v>
                </c:pt>
                <c:pt idx="47">
                  <c:v>4228.7539999999999</c:v>
                </c:pt>
                <c:pt idx="48">
                  <c:v>4923.6319999999996</c:v>
                </c:pt>
                <c:pt idx="49">
                  <c:v>5410.9359999999997</c:v>
                </c:pt>
                <c:pt idx="50">
                  <c:v>5673.9470000000001</c:v>
                </c:pt>
                <c:pt idx="51">
                  <c:v>5300.9369999999999</c:v>
                </c:pt>
                <c:pt idx="52">
                  <c:v>9136.7279999999992</c:v>
                </c:pt>
                <c:pt idx="53">
                  <c:v>4326.2790000000005</c:v>
                </c:pt>
                <c:pt idx="54">
                  <c:v>3749.933</c:v>
                </c:pt>
                <c:pt idx="55">
                  <c:v>3372.596</c:v>
                </c:pt>
                <c:pt idx="56">
                  <c:v>3218.8850000000002</c:v>
                </c:pt>
                <c:pt idx="57">
                  <c:v>3202.8890000000001</c:v>
                </c:pt>
                <c:pt idx="58">
                  <c:v>3133.306</c:v>
                </c:pt>
                <c:pt idx="59">
                  <c:v>2822.41</c:v>
                </c:pt>
                <c:pt idx="60">
                  <c:v>2771.2530000000002</c:v>
                </c:pt>
                <c:pt idx="61">
                  <c:v>2876.7788</c:v>
                </c:pt>
                <c:pt idx="62">
                  <c:v>3143.154</c:v>
                </c:pt>
                <c:pt idx="63">
                  <c:v>3419.8249999999998</c:v>
                </c:pt>
                <c:pt idx="64">
                  <c:v>3562.8429999999998</c:v>
                </c:pt>
                <c:pt idx="65">
                  <c:v>3158.502</c:v>
                </c:pt>
                <c:pt idx="66">
                  <c:v>3059.7860000000001</c:v>
                </c:pt>
                <c:pt idx="67">
                  <c:v>3314.3726000000001</c:v>
                </c:pt>
                <c:pt idx="68">
                  <c:v>3567.4180000000001</c:v>
                </c:pt>
                <c:pt idx="69">
                  <c:v>3901.7629999999999</c:v>
                </c:pt>
                <c:pt idx="70">
                  <c:v>5046.4160000000002</c:v>
                </c:pt>
                <c:pt idx="71">
                  <c:v>2917.4960000000001</c:v>
                </c:pt>
                <c:pt idx="72">
                  <c:v>2438.703</c:v>
                </c:pt>
                <c:pt idx="73">
                  <c:v>2513.098</c:v>
                </c:pt>
                <c:pt idx="74">
                  <c:v>2626.8847999999998</c:v>
                </c:pt>
                <c:pt idx="75">
                  <c:v>2521.5673999999999</c:v>
                </c:pt>
                <c:pt idx="76">
                  <c:v>2595.0816</c:v>
                </c:pt>
                <c:pt idx="77">
                  <c:v>2317.5666000000001</c:v>
                </c:pt>
                <c:pt idx="78">
                  <c:v>2311.7271999999998</c:v>
                </c:pt>
                <c:pt idx="79">
                  <c:v>2084.36</c:v>
                </c:pt>
                <c:pt idx="80">
                  <c:v>1803.5540000000001</c:v>
                </c:pt>
                <c:pt idx="81">
                  <c:v>2308.6379999999999</c:v>
                </c:pt>
                <c:pt idx="82">
                  <c:v>1681.4770000000001</c:v>
                </c:pt>
                <c:pt idx="83">
                  <c:v>1698.9580000000001</c:v>
                </c:pt>
                <c:pt idx="84">
                  <c:v>1965.9408000000001</c:v>
                </c:pt>
                <c:pt idx="85">
                  <c:v>1871.8240000000001</c:v>
                </c:pt>
                <c:pt idx="86">
                  <c:v>1690.0229999999999</c:v>
                </c:pt>
                <c:pt idx="87">
                  <c:v>2260.8270000000002</c:v>
                </c:pt>
                <c:pt idx="88">
                  <c:v>1901.249</c:v>
                </c:pt>
                <c:pt idx="89">
                  <c:v>2045.1849999999999</c:v>
                </c:pt>
                <c:pt idx="90">
                  <c:v>2476.0920000000001</c:v>
                </c:pt>
                <c:pt idx="91">
                  <c:v>2227.672</c:v>
                </c:pt>
                <c:pt idx="92">
                  <c:v>2680.17</c:v>
                </c:pt>
                <c:pt idx="93">
                  <c:v>2623.2429999999999</c:v>
                </c:pt>
                <c:pt idx="94">
                  <c:v>2639.86</c:v>
                </c:pt>
                <c:pt idx="95">
                  <c:v>2330.9784</c:v>
                </c:pt>
                <c:pt idx="96">
                  <c:v>2588.2671999999998</c:v>
                </c:pt>
                <c:pt idx="97">
                  <c:v>2667.4879999999998</c:v>
                </c:pt>
                <c:pt idx="98">
                  <c:v>2532.3090000000002</c:v>
                </c:pt>
                <c:pt idx="99">
                  <c:v>2690.2</c:v>
                </c:pt>
                <c:pt idx="100">
                  <c:v>3224.0569999999998</c:v>
                </c:pt>
                <c:pt idx="101">
                  <c:v>3576.201</c:v>
                </c:pt>
                <c:pt idx="102">
                  <c:v>4375.1620000000003</c:v>
                </c:pt>
                <c:pt idx="103">
                  <c:v>5466.7079999999996</c:v>
                </c:pt>
                <c:pt idx="104">
                  <c:v>5014.2961999999998</c:v>
                </c:pt>
                <c:pt idx="105">
                  <c:v>3542.346</c:v>
                </c:pt>
                <c:pt idx="106">
                  <c:v>3725.3726000000001</c:v>
                </c:pt>
                <c:pt idx="107">
                  <c:v>2888.4609999999998</c:v>
                </c:pt>
                <c:pt idx="108">
                  <c:v>2989.74</c:v>
                </c:pt>
                <c:pt idx="109">
                  <c:v>2873.759</c:v>
                </c:pt>
                <c:pt idx="110">
                  <c:v>3136.3690000000001</c:v>
                </c:pt>
                <c:pt idx="111">
                  <c:v>2806.6509999999998</c:v>
                </c:pt>
                <c:pt idx="112">
                  <c:v>2924.2049999999999</c:v>
                </c:pt>
                <c:pt idx="113">
                  <c:v>3187.7530000000002</c:v>
                </c:pt>
                <c:pt idx="114">
                  <c:v>3264.335</c:v>
                </c:pt>
                <c:pt idx="115">
                  <c:v>2798.3530000000001</c:v>
                </c:pt>
                <c:pt idx="116">
                  <c:v>2891.3319999999999</c:v>
                </c:pt>
                <c:pt idx="117">
                  <c:v>2592.2440000000001</c:v>
                </c:pt>
                <c:pt idx="118">
                  <c:v>1891.991</c:v>
                </c:pt>
                <c:pt idx="119">
                  <c:v>1919.7719999999999</c:v>
                </c:pt>
                <c:pt idx="120">
                  <c:v>1866.537</c:v>
                </c:pt>
                <c:pt idx="121">
                  <c:v>2192.3620000000001</c:v>
                </c:pt>
                <c:pt idx="122">
                  <c:v>2553.4520000000002</c:v>
                </c:pt>
                <c:pt idx="123">
                  <c:v>1684.5509999999999</c:v>
                </c:pt>
                <c:pt idx="124">
                  <c:v>1411.5029999999999</c:v>
                </c:pt>
                <c:pt idx="125">
                  <c:v>1621.7049999999999</c:v>
                </c:pt>
                <c:pt idx="126">
                  <c:v>1611.71</c:v>
                </c:pt>
                <c:pt idx="127">
                  <c:v>1987.6949999999999</c:v>
                </c:pt>
                <c:pt idx="128">
                  <c:v>1744.856</c:v>
                </c:pt>
                <c:pt idx="129">
                  <c:v>1691.4280000000001</c:v>
                </c:pt>
                <c:pt idx="130">
                  <c:v>1624.443</c:v>
                </c:pt>
                <c:pt idx="131">
                  <c:v>1637.3440000000001</c:v>
                </c:pt>
                <c:pt idx="132">
                  <c:v>1335.98</c:v>
                </c:pt>
                <c:pt idx="133">
                  <c:v>1677.19</c:v>
                </c:pt>
                <c:pt idx="134">
                  <c:v>1167.489</c:v>
                </c:pt>
                <c:pt idx="135">
                  <c:v>1192.8520000000001</c:v>
                </c:pt>
                <c:pt idx="136">
                  <c:v>1576.2460000000001</c:v>
                </c:pt>
                <c:pt idx="137">
                  <c:v>1370.89</c:v>
                </c:pt>
                <c:pt idx="138">
                  <c:v>1452.777</c:v>
                </c:pt>
                <c:pt idx="139">
                  <c:v>1730.521</c:v>
                </c:pt>
                <c:pt idx="140">
                  <c:v>1757.8789999999999</c:v>
                </c:pt>
                <c:pt idx="141">
                  <c:v>1653.616</c:v>
                </c:pt>
                <c:pt idx="142">
                  <c:v>1843.579</c:v>
                </c:pt>
                <c:pt idx="143">
                  <c:v>1722.271</c:v>
                </c:pt>
                <c:pt idx="144">
                  <c:v>1635.1020000000001</c:v>
                </c:pt>
                <c:pt idx="145">
                  <c:v>1671.557</c:v>
                </c:pt>
                <c:pt idx="146">
                  <c:v>2003.8389999999999</c:v>
                </c:pt>
                <c:pt idx="147">
                  <c:v>1944.0340000000001</c:v>
                </c:pt>
                <c:pt idx="148">
                  <c:v>2283.0810000000001</c:v>
                </c:pt>
                <c:pt idx="149">
                  <c:v>1933.105</c:v>
                </c:pt>
                <c:pt idx="150">
                  <c:v>2034.3520000000001</c:v>
                </c:pt>
                <c:pt idx="151">
                  <c:v>2289.683</c:v>
                </c:pt>
                <c:pt idx="152">
                  <c:v>2529.6529999999998</c:v>
                </c:pt>
                <c:pt idx="153">
                  <c:v>2940.13</c:v>
                </c:pt>
                <c:pt idx="154">
                  <c:v>3116.319</c:v>
                </c:pt>
                <c:pt idx="155">
                  <c:v>4092.0189999999998</c:v>
                </c:pt>
                <c:pt idx="156">
                  <c:v>3817.8809999999999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7-4D05-AC86-9FBFEAAC1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27439"/>
        <c:axId val="1809426607"/>
      </c:lineChart>
      <c:lineChart>
        <c:grouping val="standard"/>
        <c:varyColors val="0"/>
        <c:ser>
          <c:idx val="1"/>
          <c:order val="1"/>
          <c:tx>
            <c:strRef>
              <c:f>'Support graph'!$C$1</c:f>
              <c:strCache>
                <c:ptCount val="1"/>
                <c:pt idx="0">
                  <c:v>Instore_Sales_Demo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'Support graph'!$A$2:$A$158</c:f>
              <c:numCache>
                <c:formatCode>m/d/yyyy</c:formatCode>
                <c:ptCount val="157"/>
                <c:pt idx="0">
                  <c:v>43465</c:v>
                </c:pt>
                <c:pt idx="1">
                  <c:v>43472</c:v>
                </c:pt>
                <c:pt idx="2">
                  <c:v>43479</c:v>
                </c:pt>
                <c:pt idx="3">
                  <c:v>43486</c:v>
                </c:pt>
                <c:pt idx="4">
                  <c:v>43493</c:v>
                </c:pt>
                <c:pt idx="5">
                  <c:v>43500</c:v>
                </c:pt>
                <c:pt idx="6">
                  <c:v>43507</c:v>
                </c:pt>
                <c:pt idx="7">
                  <c:v>43514</c:v>
                </c:pt>
                <c:pt idx="8">
                  <c:v>43521</c:v>
                </c:pt>
                <c:pt idx="9">
                  <c:v>43528</c:v>
                </c:pt>
                <c:pt idx="10">
                  <c:v>43535</c:v>
                </c:pt>
                <c:pt idx="11">
                  <c:v>43542</c:v>
                </c:pt>
                <c:pt idx="12">
                  <c:v>43549</c:v>
                </c:pt>
                <c:pt idx="13">
                  <c:v>43556</c:v>
                </c:pt>
                <c:pt idx="14">
                  <c:v>43563</c:v>
                </c:pt>
                <c:pt idx="15">
                  <c:v>43570</c:v>
                </c:pt>
                <c:pt idx="16">
                  <c:v>43577</c:v>
                </c:pt>
                <c:pt idx="17">
                  <c:v>43584</c:v>
                </c:pt>
                <c:pt idx="18">
                  <c:v>43591</c:v>
                </c:pt>
                <c:pt idx="19">
                  <c:v>43598</c:v>
                </c:pt>
                <c:pt idx="20">
                  <c:v>43605</c:v>
                </c:pt>
                <c:pt idx="21">
                  <c:v>43612</c:v>
                </c:pt>
                <c:pt idx="22">
                  <c:v>43619</c:v>
                </c:pt>
                <c:pt idx="23">
                  <c:v>43626</c:v>
                </c:pt>
                <c:pt idx="24">
                  <c:v>43633</c:v>
                </c:pt>
                <c:pt idx="25">
                  <c:v>43640</c:v>
                </c:pt>
                <c:pt idx="26">
                  <c:v>43647</c:v>
                </c:pt>
                <c:pt idx="27">
                  <c:v>43654</c:v>
                </c:pt>
                <c:pt idx="28">
                  <c:v>43661</c:v>
                </c:pt>
                <c:pt idx="29">
                  <c:v>43668</c:v>
                </c:pt>
                <c:pt idx="30">
                  <c:v>43675</c:v>
                </c:pt>
                <c:pt idx="31">
                  <c:v>43682</c:v>
                </c:pt>
                <c:pt idx="32">
                  <c:v>43689</c:v>
                </c:pt>
                <c:pt idx="33">
                  <c:v>43696</c:v>
                </c:pt>
                <c:pt idx="34">
                  <c:v>43703</c:v>
                </c:pt>
                <c:pt idx="35">
                  <c:v>43710</c:v>
                </c:pt>
                <c:pt idx="36">
                  <c:v>43717</c:v>
                </c:pt>
                <c:pt idx="37">
                  <c:v>43724</c:v>
                </c:pt>
                <c:pt idx="38">
                  <c:v>43731</c:v>
                </c:pt>
                <c:pt idx="39">
                  <c:v>43738</c:v>
                </c:pt>
                <c:pt idx="40">
                  <c:v>43745</c:v>
                </c:pt>
                <c:pt idx="41">
                  <c:v>43752</c:v>
                </c:pt>
                <c:pt idx="42">
                  <c:v>43759</c:v>
                </c:pt>
                <c:pt idx="43">
                  <c:v>43766</c:v>
                </c:pt>
                <c:pt idx="44">
                  <c:v>43773</c:v>
                </c:pt>
                <c:pt idx="45">
                  <c:v>43780</c:v>
                </c:pt>
                <c:pt idx="46">
                  <c:v>43787</c:v>
                </c:pt>
                <c:pt idx="47">
                  <c:v>43794</c:v>
                </c:pt>
                <c:pt idx="48">
                  <c:v>43801</c:v>
                </c:pt>
                <c:pt idx="49">
                  <c:v>43808</c:v>
                </c:pt>
                <c:pt idx="50">
                  <c:v>43815</c:v>
                </c:pt>
                <c:pt idx="51">
                  <c:v>43822</c:v>
                </c:pt>
                <c:pt idx="52">
                  <c:v>43829</c:v>
                </c:pt>
                <c:pt idx="53">
                  <c:v>43836</c:v>
                </c:pt>
                <c:pt idx="54">
                  <c:v>43843</c:v>
                </c:pt>
                <c:pt idx="55">
                  <c:v>43850</c:v>
                </c:pt>
                <c:pt idx="56">
                  <c:v>43857</c:v>
                </c:pt>
                <c:pt idx="57">
                  <c:v>43864</c:v>
                </c:pt>
                <c:pt idx="58">
                  <c:v>43871</c:v>
                </c:pt>
                <c:pt idx="59">
                  <c:v>43878</c:v>
                </c:pt>
                <c:pt idx="60">
                  <c:v>43885</c:v>
                </c:pt>
                <c:pt idx="61">
                  <c:v>43892</c:v>
                </c:pt>
                <c:pt idx="62">
                  <c:v>43899</c:v>
                </c:pt>
                <c:pt idx="63">
                  <c:v>43906</c:v>
                </c:pt>
                <c:pt idx="64">
                  <c:v>43913</c:v>
                </c:pt>
                <c:pt idx="65">
                  <c:v>43920</c:v>
                </c:pt>
                <c:pt idx="66">
                  <c:v>43927</c:v>
                </c:pt>
                <c:pt idx="67">
                  <c:v>43934</c:v>
                </c:pt>
                <c:pt idx="68">
                  <c:v>43941</c:v>
                </c:pt>
                <c:pt idx="69">
                  <c:v>43948</c:v>
                </c:pt>
                <c:pt idx="70">
                  <c:v>43955</c:v>
                </c:pt>
                <c:pt idx="71">
                  <c:v>43962</c:v>
                </c:pt>
                <c:pt idx="72">
                  <c:v>43969</c:v>
                </c:pt>
                <c:pt idx="73">
                  <c:v>43976</c:v>
                </c:pt>
                <c:pt idx="74">
                  <c:v>43983</c:v>
                </c:pt>
                <c:pt idx="75">
                  <c:v>43990</c:v>
                </c:pt>
                <c:pt idx="76">
                  <c:v>43997</c:v>
                </c:pt>
                <c:pt idx="77">
                  <c:v>44004</c:v>
                </c:pt>
                <c:pt idx="78">
                  <c:v>44011</c:v>
                </c:pt>
                <c:pt idx="79">
                  <c:v>44018</c:v>
                </c:pt>
                <c:pt idx="80">
                  <c:v>44025</c:v>
                </c:pt>
                <c:pt idx="81">
                  <c:v>44032</c:v>
                </c:pt>
                <c:pt idx="82">
                  <c:v>44039</c:v>
                </c:pt>
                <c:pt idx="83">
                  <c:v>44046</c:v>
                </c:pt>
                <c:pt idx="84">
                  <c:v>44053</c:v>
                </c:pt>
                <c:pt idx="85">
                  <c:v>44060</c:v>
                </c:pt>
                <c:pt idx="86">
                  <c:v>44067</c:v>
                </c:pt>
                <c:pt idx="87">
                  <c:v>44074</c:v>
                </c:pt>
                <c:pt idx="88">
                  <c:v>44081</c:v>
                </c:pt>
                <c:pt idx="89">
                  <c:v>44088</c:v>
                </c:pt>
                <c:pt idx="90">
                  <c:v>44095</c:v>
                </c:pt>
                <c:pt idx="91">
                  <c:v>44102</c:v>
                </c:pt>
                <c:pt idx="92">
                  <c:v>44109</c:v>
                </c:pt>
                <c:pt idx="93">
                  <c:v>44116</c:v>
                </c:pt>
                <c:pt idx="94">
                  <c:v>44123</c:v>
                </c:pt>
                <c:pt idx="95">
                  <c:v>44130</c:v>
                </c:pt>
                <c:pt idx="96">
                  <c:v>44137</c:v>
                </c:pt>
                <c:pt idx="97">
                  <c:v>44144</c:v>
                </c:pt>
                <c:pt idx="98">
                  <c:v>44151</c:v>
                </c:pt>
                <c:pt idx="99">
                  <c:v>44158</c:v>
                </c:pt>
                <c:pt idx="100">
                  <c:v>44165</c:v>
                </c:pt>
                <c:pt idx="101">
                  <c:v>44172</c:v>
                </c:pt>
                <c:pt idx="102">
                  <c:v>44179</c:v>
                </c:pt>
                <c:pt idx="103">
                  <c:v>44186</c:v>
                </c:pt>
                <c:pt idx="104">
                  <c:v>44193</c:v>
                </c:pt>
                <c:pt idx="105">
                  <c:v>44200</c:v>
                </c:pt>
                <c:pt idx="106">
                  <c:v>44207</c:v>
                </c:pt>
                <c:pt idx="107">
                  <c:v>44214</c:v>
                </c:pt>
                <c:pt idx="108">
                  <c:v>44221</c:v>
                </c:pt>
                <c:pt idx="109">
                  <c:v>44228</c:v>
                </c:pt>
                <c:pt idx="110">
                  <c:v>44235</c:v>
                </c:pt>
                <c:pt idx="111">
                  <c:v>44242</c:v>
                </c:pt>
                <c:pt idx="112">
                  <c:v>44249</c:v>
                </c:pt>
                <c:pt idx="113">
                  <c:v>44256</c:v>
                </c:pt>
                <c:pt idx="114">
                  <c:v>44263</c:v>
                </c:pt>
                <c:pt idx="115">
                  <c:v>44270</c:v>
                </c:pt>
                <c:pt idx="116">
                  <c:v>44277</c:v>
                </c:pt>
                <c:pt idx="117">
                  <c:v>44284</c:v>
                </c:pt>
                <c:pt idx="118">
                  <c:v>44291</c:v>
                </c:pt>
                <c:pt idx="119">
                  <c:v>44298</c:v>
                </c:pt>
                <c:pt idx="120">
                  <c:v>44305</c:v>
                </c:pt>
                <c:pt idx="121">
                  <c:v>44312</c:v>
                </c:pt>
                <c:pt idx="122">
                  <c:v>44319</c:v>
                </c:pt>
                <c:pt idx="123">
                  <c:v>44326</c:v>
                </c:pt>
                <c:pt idx="124">
                  <c:v>44333</c:v>
                </c:pt>
                <c:pt idx="125">
                  <c:v>44340</c:v>
                </c:pt>
                <c:pt idx="126">
                  <c:v>44347</c:v>
                </c:pt>
                <c:pt idx="127">
                  <c:v>44354</c:v>
                </c:pt>
                <c:pt idx="128">
                  <c:v>44361</c:v>
                </c:pt>
                <c:pt idx="129">
                  <c:v>44368</c:v>
                </c:pt>
                <c:pt idx="130">
                  <c:v>44375</c:v>
                </c:pt>
                <c:pt idx="131">
                  <c:v>44382</c:v>
                </c:pt>
                <c:pt idx="132">
                  <c:v>44389</c:v>
                </c:pt>
                <c:pt idx="133">
                  <c:v>44396</c:v>
                </c:pt>
                <c:pt idx="134">
                  <c:v>44403</c:v>
                </c:pt>
                <c:pt idx="135">
                  <c:v>44410</c:v>
                </c:pt>
                <c:pt idx="136">
                  <c:v>44417</c:v>
                </c:pt>
                <c:pt idx="137">
                  <c:v>44424</c:v>
                </c:pt>
                <c:pt idx="138">
                  <c:v>44431</c:v>
                </c:pt>
                <c:pt idx="139">
                  <c:v>44438</c:v>
                </c:pt>
                <c:pt idx="140">
                  <c:v>44445</c:v>
                </c:pt>
                <c:pt idx="141">
                  <c:v>44452</c:v>
                </c:pt>
                <c:pt idx="142">
                  <c:v>44459</c:v>
                </c:pt>
                <c:pt idx="143">
                  <c:v>44466</c:v>
                </c:pt>
                <c:pt idx="144">
                  <c:v>44473</c:v>
                </c:pt>
                <c:pt idx="145">
                  <c:v>44480</c:v>
                </c:pt>
                <c:pt idx="146">
                  <c:v>44487</c:v>
                </c:pt>
                <c:pt idx="147">
                  <c:v>44494</c:v>
                </c:pt>
                <c:pt idx="148">
                  <c:v>44501</c:v>
                </c:pt>
                <c:pt idx="149">
                  <c:v>44508</c:v>
                </c:pt>
                <c:pt idx="150">
                  <c:v>44515</c:v>
                </c:pt>
                <c:pt idx="151">
                  <c:v>44522</c:v>
                </c:pt>
                <c:pt idx="152">
                  <c:v>44529</c:v>
                </c:pt>
                <c:pt idx="153">
                  <c:v>44536</c:v>
                </c:pt>
                <c:pt idx="154">
                  <c:v>44543</c:v>
                </c:pt>
                <c:pt idx="155">
                  <c:v>44550</c:v>
                </c:pt>
                <c:pt idx="156">
                  <c:v>44557</c:v>
                </c:pt>
              </c:numCache>
            </c:numRef>
          </c:cat>
          <c:val>
            <c:numRef>
              <c:f>'Support graph'!$C$2:$C$158</c:f>
              <c:numCache>
                <c:formatCode>#,##0.00</c:formatCode>
                <c:ptCount val="157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77</c:v>
                </c:pt>
                <c:pt idx="10">
                  <c:v>77</c:v>
                </c:pt>
                <c:pt idx="11">
                  <c:v>77</c:v>
                </c:pt>
                <c:pt idx="12">
                  <c:v>77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52</c:v>
                </c:pt>
                <c:pt idx="50">
                  <c:v>52</c:v>
                </c:pt>
                <c:pt idx="51">
                  <c:v>52</c:v>
                </c:pt>
                <c:pt idx="52">
                  <c:v>52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71.5</c:v>
                </c:pt>
                <c:pt idx="58">
                  <c:v>71.5</c:v>
                </c:pt>
                <c:pt idx="59">
                  <c:v>71.5</c:v>
                </c:pt>
                <c:pt idx="60">
                  <c:v>71.5</c:v>
                </c:pt>
                <c:pt idx="61">
                  <c:v>20.2</c:v>
                </c:pt>
                <c:pt idx="62">
                  <c:v>20.2</c:v>
                </c:pt>
                <c:pt idx="63">
                  <c:v>20.2</c:v>
                </c:pt>
                <c:pt idx="64">
                  <c:v>20.2</c:v>
                </c:pt>
                <c:pt idx="65">
                  <c:v>20.2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6.8</c:v>
                </c:pt>
                <c:pt idx="97">
                  <c:v>6.8</c:v>
                </c:pt>
                <c:pt idx="98">
                  <c:v>6.8</c:v>
                </c:pt>
                <c:pt idx="99">
                  <c:v>6.8</c:v>
                </c:pt>
                <c:pt idx="100">
                  <c:v>6.8</c:v>
                </c:pt>
                <c:pt idx="101">
                  <c:v>29.25</c:v>
                </c:pt>
                <c:pt idx="102">
                  <c:v>29.25</c:v>
                </c:pt>
                <c:pt idx="103">
                  <c:v>29.25</c:v>
                </c:pt>
                <c:pt idx="104">
                  <c:v>29.25</c:v>
                </c:pt>
                <c:pt idx="105">
                  <c:v>46.5</c:v>
                </c:pt>
                <c:pt idx="106">
                  <c:v>46.5</c:v>
                </c:pt>
                <c:pt idx="107">
                  <c:v>46.5</c:v>
                </c:pt>
                <c:pt idx="108">
                  <c:v>46.5</c:v>
                </c:pt>
                <c:pt idx="109">
                  <c:v>40.25</c:v>
                </c:pt>
                <c:pt idx="110">
                  <c:v>40.25</c:v>
                </c:pt>
                <c:pt idx="111">
                  <c:v>40.25</c:v>
                </c:pt>
                <c:pt idx="112">
                  <c:v>40.25</c:v>
                </c:pt>
                <c:pt idx="113">
                  <c:v>47.2</c:v>
                </c:pt>
                <c:pt idx="114">
                  <c:v>47.2</c:v>
                </c:pt>
                <c:pt idx="115">
                  <c:v>47.2</c:v>
                </c:pt>
                <c:pt idx="116">
                  <c:v>47.2</c:v>
                </c:pt>
                <c:pt idx="117">
                  <c:v>47.2</c:v>
                </c:pt>
                <c:pt idx="118">
                  <c:v>81.25</c:v>
                </c:pt>
                <c:pt idx="119">
                  <c:v>81.25</c:v>
                </c:pt>
                <c:pt idx="120">
                  <c:v>81.25</c:v>
                </c:pt>
                <c:pt idx="121">
                  <c:v>81.25</c:v>
                </c:pt>
                <c:pt idx="122">
                  <c:v>64.400000000000006</c:v>
                </c:pt>
                <c:pt idx="123">
                  <c:v>64.400000000000006</c:v>
                </c:pt>
                <c:pt idx="124">
                  <c:v>64.400000000000006</c:v>
                </c:pt>
                <c:pt idx="125">
                  <c:v>64.400000000000006</c:v>
                </c:pt>
                <c:pt idx="126">
                  <c:v>64.400000000000006</c:v>
                </c:pt>
                <c:pt idx="127">
                  <c:v>71.5</c:v>
                </c:pt>
                <c:pt idx="128">
                  <c:v>71.5</c:v>
                </c:pt>
                <c:pt idx="129">
                  <c:v>71.5</c:v>
                </c:pt>
                <c:pt idx="130">
                  <c:v>71.5</c:v>
                </c:pt>
                <c:pt idx="131">
                  <c:v>74.25</c:v>
                </c:pt>
                <c:pt idx="132">
                  <c:v>74.25</c:v>
                </c:pt>
                <c:pt idx="133">
                  <c:v>74.25</c:v>
                </c:pt>
                <c:pt idx="134">
                  <c:v>74.25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24.8</c:v>
                </c:pt>
                <c:pt idx="139">
                  <c:v>24.8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79.25</c:v>
                </c:pt>
                <c:pt idx="145">
                  <c:v>79.25</c:v>
                </c:pt>
                <c:pt idx="146">
                  <c:v>79.25</c:v>
                </c:pt>
                <c:pt idx="147">
                  <c:v>79.25</c:v>
                </c:pt>
                <c:pt idx="148">
                  <c:v>71.400000000000006</c:v>
                </c:pt>
                <c:pt idx="149">
                  <c:v>71.400000000000006</c:v>
                </c:pt>
                <c:pt idx="150">
                  <c:v>71.400000000000006</c:v>
                </c:pt>
                <c:pt idx="151">
                  <c:v>71.400000000000006</c:v>
                </c:pt>
                <c:pt idx="152">
                  <c:v>71.400000000000006</c:v>
                </c:pt>
                <c:pt idx="153">
                  <c:v>129.5</c:v>
                </c:pt>
                <c:pt idx="154">
                  <c:v>129.5</c:v>
                </c:pt>
                <c:pt idx="155">
                  <c:v>129.5</c:v>
                </c:pt>
                <c:pt idx="156">
                  <c:v>129.5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7-4D05-AC86-9FBFEAAC1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31599"/>
        <c:axId val="1809432431"/>
      </c:lineChart>
      <c:dateAx>
        <c:axId val="18094274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6607"/>
        <c:crosses val="autoZero"/>
        <c:auto val="1"/>
        <c:lblOffset val="100"/>
        <c:baseTimeUnit val="days"/>
      </c:dateAx>
      <c:valAx>
        <c:axId val="18094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7439"/>
        <c:crosses val="autoZero"/>
        <c:crossBetween val="between"/>
      </c:valAx>
      <c:valAx>
        <c:axId val="1809432431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599"/>
        <c:crosses val="max"/>
        <c:crossBetween val="between"/>
      </c:valAx>
      <c:dateAx>
        <c:axId val="18094315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9432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4</xdr:row>
      <xdr:rowOff>123825</xdr:rowOff>
    </xdr:from>
    <xdr:to>
      <xdr:col>18</xdr:col>
      <xdr:colOff>142873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CDBC9-8BA9-4456-9986-0B0F3FB66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95250</xdr:colOff>
      <xdr:row>2</xdr:row>
      <xdr:rowOff>128587</xdr:rowOff>
    </xdr:from>
    <xdr:to>
      <xdr:col>29</xdr:col>
      <xdr:colOff>238125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6D1B6-7D60-4B80-9393-D312BE51C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123826</xdr:colOff>
      <xdr:row>6</xdr:row>
      <xdr:rowOff>104775</xdr:rowOff>
    </xdr:from>
    <xdr:to>
      <xdr:col>21</xdr:col>
      <xdr:colOff>504826</xdr:colOff>
      <xdr:row>12</xdr:row>
      <xdr:rowOff>123825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EACC2B46-15EF-465C-A623-A9360EB991E5}"/>
            </a:ext>
          </a:extLst>
        </xdr:cNvPr>
        <xdr:cNvSpPr/>
      </xdr:nvSpPr>
      <xdr:spPr>
        <a:xfrm>
          <a:off x="13925551" y="1438275"/>
          <a:ext cx="381000" cy="1162050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24</xdr:col>
      <xdr:colOff>476249</xdr:colOff>
      <xdr:row>6</xdr:row>
      <xdr:rowOff>142875</xdr:rowOff>
    </xdr:from>
    <xdr:to>
      <xdr:col>27</xdr:col>
      <xdr:colOff>238124</xdr:colOff>
      <xdr:row>12</xdr:row>
      <xdr:rowOff>161925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D80D58-55C7-4E34-B9ED-4382BD2CBCBB}"/>
            </a:ext>
          </a:extLst>
        </xdr:cNvPr>
        <xdr:cNvSpPr/>
      </xdr:nvSpPr>
      <xdr:spPr>
        <a:xfrm>
          <a:off x="16106774" y="1476375"/>
          <a:ext cx="1590675" cy="1162050"/>
        </a:xfrm>
        <a:prstGeom prst="ellipse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25026</xdr:colOff>
      <xdr:row>2</xdr:row>
      <xdr:rowOff>128587</xdr:rowOff>
    </xdr:from>
    <xdr:to>
      <xdr:col>22</xdr:col>
      <xdr:colOff>471487</xdr:colOff>
      <xdr:row>7</xdr:row>
      <xdr:rowOff>84453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012315B-4A57-4468-9CCF-95CFB4E7924D}"/>
            </a:ext>
          </a:extLst>
        </xdr:cNvPr>
        <xdr:cNvCxnSpPr>
          <a:stCxn id="2" idx="0"/>
        </xdr:cNvCxnSpPr>
      </xdr:nvCxnSpPr>
      <xdr:spPr>
        <a:xfrm flipH="1">
          <a:off x="14436351" y="700087"/>
          <a:ext cx="446461" cy="9083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400050</xdr:colOff>
      <xdr:row>2</xdr:row>
      <xdr:rowOff>161925</xdr:rowOff>
    </xdr:from>
    <xdr:to>
      <xdr:col>26</xdr:col>
      <xdr:colOff>52387</xdr:colOff>
      <xdr:row>6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D0A3491-D1A5-4731-A5D8-B25B37B890FB}"/>
            </a:ext>
          </a:extLst>
        </xdr:cNvPr>
        <xdr:cNvCxnSpPr>
          <a:endCxn id="4" idx="0"/>
        </xdr:cNvCxnSpPr>
      </xdr:nvCxnSpPr>
      <xdr:spPr>
        <a:xfrm>
          <a:off x="16030575" y="733425"/>
          <a:ext cx="871537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152400</xdr:colOff>
      <xdr:row>3</xdr:row>
      <xdr:rowOff>23811</xdr:rowOff>
    </xdr:from>
    <xdr:to>
      <xdr:col>52</xdr:col>
      <xdr:colOff>438150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7574D-F834-4ADF-B5E1-6DE37A4CD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357186</xdr:rowOff>
    </xdr:from>
    <xdr:to>
      <xdr:col>21</xdr:col>
      <xdr:colOff>371475</xdr:colOff>
      <xdr:row>16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8175E-EA41-4A9B-AC95-966DAF6AA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NDG_Working%20fil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Kavya%20Bhat-8.13.2021/SynologyDrive/MMM%20Nestle%20NDG/Machine%20Sales%20-%20Files/Machine%20sales%20-%20current%20vs%20reported(2019%20H1%20vs%202020%20H1)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vyahbhat\Downloads\KPI_CapsuleSales-System%20Model_4_2_2-Model%20Export-25_05_2022_07.54.04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6.430285300929" createdVersion="7" refreshedVersion="7" minRefreshableVersion="3" recordCount="5652" xr:uid="{1C83F2DA-0F6A-40DF-860A-F8203E4A2017}">
  <cacheSource type="worksheet">
    <worksheetSource ref="A9:H5661" sheet="Model Decomp"/>
  </cacheSource>
  <cacheFields count="10">
    <cacheField name="Default" numFmtId="0">
      <sharedItems/>
    </cacheField>
    <cacheField name="Main" numFmtId="0">
      <sharedItems/>
    </cacheField>
    <cacheField name="Macro" numFmtId="0">
      <sharedItems containsBlank="1" count="2">
        <m/>
        <s v="Digital"/>
      </sharedItems>
    </cacheField>
    <cacheField name="Micro" numFmtId="0">
      <sharedItems containsBlank="1" count="4">
        <m/>
        <s v="Static"/>
        <s v="Video"/>
        <s v="Others"/>
      </sharedItems>
    </cacheField>
    <cacheField name="Title" numFmtId="0">
      <sharedItems count="36">
        <s v="Awareness"/>
        <s v="Cumulative_Machine_Counts"/>
        <s v="DigitalImp_DV360_Static"/>
        <s v="DigitalImp_FB_Static"/>
        <s v="DigitalImp_FB_Video"/>
        <s v="DigitalImp_GAW_Other"/>
        <s v="DigitalImp_GDN_Static"/>
        <s v="DigitalImp_LINE_Static"/>
        <s v="DigitalImp_LINE_Video"/>
        <s v="DigitalImp_Others_Static"/>
        <s v="DigitalImp_PremiumView_Video"/>
        <s v="DigitalImp_smartnews_Static"/>
        <s v="DigitalImp_Teads_Static"/>
        <s v="DigitalImp_Teads_Video"/>
        <s v="DigitalImp_Trueview_Video"/>
        <s v="DigitalImp_Tver_Video"/>
        <s v="DigitalImp_TW_Static"/>
        <s v="DigitalImp_TW_Video"/>
        <s v="DigitalImp_YahooSPBP_Static"/>
        <s v="DigitalImp_YDN_Static"/>
        <s v="DigitalImp_YSS_Other"/>
        <s v="Digitalspd_AFF_Other"/>
        <s v="Digitalspd_PSD_Other"/>
        <s v="Instore_ID_POS"/>
        <s v="Instore_Rental_Demo"/>
        <s v="Instore_Sales_Demo"/>
        <s v="Purchase_Intent"/>
        <s v="Seas"/>
        <s v="Temperature"/>
        <s v="TV_GRPs_Spot"/>
        <s v="TV_GRPs_Time"/>
        <s v="Tweets"/>
        <s v="Website_Pageviews_Desktop"/>
        <s v="Website_Pageviews_Mobile"/>
        <s v="Website_Pageviews_Tablet"/>
        <s v="Workplaces"/>
      </sharedItems>
    </cacheField>
    <cacheField name="Dimension" numFmtId="0">
      <sharedItems/>
    </cacheField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9" base="6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Decomp" numFmtId="0">
      <sharedItems containsSemiMixedTypes="0" containsString="0" containsNumber="1" minValue="-2827.4601486000001" maxValue="6963.1561807999997"/>
    </cacheField>
    <cacheField name="Quarters" numFmtId="0" databaseField="0">
      <fieldGroup base="6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6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6.81429224537" createdVersion="7" refreshedVersion="7" minRefreshableVersion="3" recordCount="157" xr:uid="{00B9D123-B49C-471A-8DCD-CB79395387D0}">
  <cacheSource type="worksheet">
    <worksheetSource ref="A1:AO158" sheet="Sheet4"/>
  </cacheSource>
  <cacheFields count="43"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42" base="0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Channel" numFmtId="0">
      <sharedItems/>
    </cacheField>
    <cacheField name="Machine_Sales" numFmtId="2">
      <sharedItems containsSemiMixedTypes="0" containsString="0" containsNumber="1" minValue="1167.489" maxValue="9136.7279999999992"/>
    </cacheField>
    <cacheField name="Cumulative_Machine_Counts" numFmtId="4">
      <sharedItems containsSemiMixedTypes="0" containsString="0" containsNumber="1" minValue="608801" maxValue="926412"/>
    </cacheField>
    <cacheField name="DigitalImp_FB_Static" numFmtId="2">
      <sharedItems containsSemiMixedTypes="0" containsString="0" containsNumber="1" minValue="0" maxValue="5772.3720000000003"/>
    </cacheField>
    <cacheField name="DigitalImp_Teads_Static" numFmtId="2">
      <sharedItems containsSemiMixedTypes="0" containsString="0" containsNumber="1" minValue="0" maxValue="3748.48"/>
    </cacheField>
    <cacheField name="DigitalImp_LINE_Static" numFmtId="2">
      <sharedItems containsSemiMixedTypes="0" containsString="0" containsNumber="1" minValue="0" maxValue="11760.366"/>
    </cacheField>
    <cacheField name="DigitalImp_TW_Static" numFmtId="2">
      <sharedItems containsSemiMixedTypes="0" containsString="0" containsNumber="1" minValue="0" maxValue="5423.674"/>
    </cacheField>
    <cacheField name="DigitalImp_smartnews_Static" numFmtId="2">
      <sharedItems containsSemiMixedTypes="0" containsString="0" containsNumber="1" minValue="0" maxValue="50399.37"/>
    </cacheField>
    <cacheField name="DigitalImp_YahooSPBP_Static" numFmtId="2">
      <sharedItems containsSemiMixedTypes="0" containsString="0" containsNumber="1" minValue="0" maxValue="14936.918"/>
    </cacheField>
    <cacheField name="DigitalImp_DV360_Static" numFmtId="2">
      <sharedItems containsSemiMixedTypes="0" containsString="0" containsNumber="1" minValue="0" maxValue="19419.793000000001"/>
    </cacheField>
    <cacheField name="DigitalImp_YDN_Static" numFmtId="2">
      <sharedItems containsSemiMixedTypes="0" containsString="0" containsNumber="1" minValue="0" maxValue="43915.767"/>
    </cacheField>
    <cacheField name="DigitalImp_GDN_Static" numFmtId="2">
      <sharedItems containsSemiMixedTypes="0" containsString="0" containsNumber="1" minValue="0" maxValue="43119.56"/>
    </cacheField>
    <cacheField name="DigitalImp_Others_Static" numFmtId="2">
      <sharedItems containsSemiMixedTypes="0" containsString="0" containsNumber="1" minValue="0" maxValue="10273.894"/>
    </cacheField>
    <cacheField name="DigitalImp_FB_Video" numFmtId="2">
      <sharedItems containsSemiMixedTypes="0" containsString="0" containsNumber="1" minValue="0" maxValue="9123.4220000000005"/>
    </cacheField>
    <cacheField name="DigitalImp_Teads_Video" numFmtId="2">
      <sharedItems containsSemiMixedTypes="0" containsString="0" containsNumber="1" minValue="0" maxValue="689.91700000000003"/>
    </cacheField>
    <cacheField name="DigitalImp_LINE_Video" numFmtId="2">
      <sharedItems containsSemiMixedTypes="0" containsString="0" containsNumber="1" minValue="0" maxValue="2410.6709999999998"/>
    </cacheField>
    <cacheField name="DigitalImp_TW_Video" numFmtId="2">
      <sharedItems containsSemiMixedTypes="0" containsString="0" containsNumber="1" minValue="0" maxValue="2962.6559999999999"/>
    </cacheField>
    <cacheField name="DigitalImp_Tver_Video" numFmtId="2">
      <sharedItems containsSemiMixedTypes="0" containsString="0" containsNumber="1" minValue="0" maxValue="6678.8209999999999"/>
    </cacheField>
    <cacheField name="DigitalImp_Trueview_Video" numFmtId="2">
      <sharedItems containsSemiMixedTypes="0" containsString="0" containsNumber="1" minValue="0" maxValue="1535.0530000000001"/>
    </cacheField>
    <cacheField name="DigitalImp_PremiumView_Video" numFmtId="2">
      <sharedItems containsSemiMixedTypes="0" containsString="0" containsNumber="1" minValue="0" maxValue="338.245"/>
    </cacheField>
    <cacheField name="DigitalImp_GAW_Other" numFmtId="2">
      <sharedItems containsSemiMixedTypes="0" containsString="0" containsNumber="1" minValue="0" maxValue="357.27499999999998"/>
    </cacheField>
    <cacheField name="DigitalImp_YSS_Other" numFmtId="2">
      <sharedItems containsSemiMixedTypes="0" containsString="0" containsNumber="1" minValue="0" maxValue="1202.528"/>
    </cacheField>
    <cacheField name="Digitalspd_AFF_Other" numFmtId="2">
      <sharedItems containsSemiMixedTypes="0" containsString="0" containsNumber="1" minValue="0" maxValue="31883.924999999999"/>
    </cacheField>
    <cacheField name="Digitalspd_PSD_Other" numFmtId="2">
      <sharedItems containsSemiMixedTypes="0" containsString="0" containsNumber="1" minValue="0" maxValue="109.437500000003"/>
    </cacheField>
    <cacheField name="TV_GRPs_Time" numFmtId="4">
      <sharedItems containsSemiMixedTypes="0" containsString="0" containsNumber="1" minValue="0" maxValue="83.621776350000005"/>
    </cacheField>
    <cacheField name="TV_GRPs_Spot" numFmtId="4">
      <sharedItems containsSemiMixedTypes="0" containsString="0" containsNumber="1" minValue="0" maxValue="329.25638229999998"/>
    </cacheField>
    <cacheField name="Website_Pageviews_Mobile" numFmtId="4">
      <sharedItems containsSemiMixedTypes="0" containsString="0" containsNumber="1" containsInteger="1" minValue="20883" maxValue="152125"/>
    </cacheField>
    <cacheField name="Website_Pageviews_Desktop" numFmtId="4">
      <sharedItems containsSemiMixedTypes="0" containsString="0" containsNumber="1" containsInteger="1" minValue="3396" maxValue="38031"/>
    </cacheField>
    <cacheField name="Website_Pageviews_Tablet" numFmtId="4">
      <sharedItems containsSemiMixedTypes="0" containsString="0" containsNumber="1" containsInteger="1" minValue="170" maxValue="15960"/>
    </cacheField>
    <cacheField name="Tweets" numFmtId="4">
      <sharedItems containsSemiMixedTypes="0" containsString="0" containsNumber="1" containsInteger="1" minValue="394" maxValue="44349"/>
    </cacheField>
    <cacheField name="Awareness" numFmtId="4">
      <sharedItems containsSemiMixedTypes="0" containsString="0" containsNumber="1" minValue="0" maxValue="47"/>
    </cacheField>
    <cacheField name="Purchase_Intent" numFmtId="4">
      <sharedItems containsSemiMixedTypes="0" containsString="0" containsNumber="1" containsInteger="1" minValue="0" maxValue="16"/>
    </cacheField>
    <cacheField name="Instore_Sales_Demo" numFmtId="4">
      <sharedItems containsSemiMixedTypes="0" containsString="0" containsNumber="1" minValue="0" maxValue="129.5"/>
    </cacheField>
    <cacheField name="Instore_Sales_Demo_V1" numFmtId="4">
      <sharedItems containsSemiMixedTypes="0" containsString="0" containsNumber="1" minValue="0" maxValue="84"/>
    </cacheField>
    <cacheField name="Instore_Sales_Demo_V2" numFmtId="4">
      <sharedItems containsSemiMixedTypes="0" containsString="0" containsNumber="1" minValue="0" maxValue="129.5"/>
    </cacheField>
    <cacheField name="Instore_Rental_Demo" numFmtId="4">
      <sharedItems containsSemiMixedTypes="0" containsString="0" containsNumber="1" minValue="0" maxValue="565"/>
    </cacheField>
    <cacheField name="Instore_ID_POS" numFmtId="4">
      <sharedItems containsSemiMixedTypes="0" containsString="0" containsNumber="1" minValue="0" maxValue="573"/>
    </cacheField>
    <cacheField name="Temperature" numFmtId="4">
      <sharedItems containsSemiMixedTypes="0" containsString="0" containsNumber="1" containsInteger="1" minValue="4" maxValue="30"/>
    </cacheField>
    <cacheField name="Workplaces" numFmtId="0">
      <sharedItems containsSemiMixedTypes="0" containsString="0" containsNumber="1" minValue="-53" maxValue="2"/>
    </cacheField>
    <cacheField name="Seas" numFmtId="0">
      <sharedItems containsSemiMixedTypes="0" containsString="0" containsNumber="1" minValue="0.56042330989455413" maxValue="2.8298591742228973"/>
    </cacheField>
    <cacheField name="Quarters" numFmtId="0" databaseField="0">
      <fieldGroup base="0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0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30.349776157411" createdVersion="7" refreshedVersion="7" minRefreshableVersion="3" recordCount="28515" xr:uid="{80A2AE92-0189-4464-A5DC-4E4A89277BDF}">
  <cacheSource type="worksheet">
    <worksheetSource ref="A1:S28516" sheet="Digital" r:id="rId2"/>
  </cacheSource>
  <cacheFields count="21">
    <cacheField name="Day" numFmtId="14">
      <sharedItems containsSemiMixedTypes="0" containsNonDate="0" containsDate="1" containsString="0" minDate="2019-01-01T00:00:00" maxDate="2022-01-01T00:00:00" count="1043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1-09-01T00:00:00"/>
        <d v="2021-09-04T00:00:00"/>
        <d v="2021-09-05T00:00:00"/>
        <d v="2021-09-06T00:00:00"/>
        <d v="2021-09-07T00:00:00"/>
        <d v="2021-09-09T00:00:00"/>
        <d v="2021-09-10T00:00:00"/>
        <d v="2021-09-11T00:00:00"/>
        <d v="2021-09-15T00:00:00"/>
        <d v="2021-09-17T00:00:00"/>
        <d v="2021-09-18T00:00:00"/>
        <d v="2021-09-19T00:00:00"/>
        <d v="2021-09-21T00:00:00"/>
        <d v="2021-09-22T00:00:00"/>
        <d v="2021-09-23T00:00:00"/>
        <d v="2021-09-24T00:00:00"/>
        <d v="2021-09-27T00:00:00"/>
        <d v="2021-09-28T00:00:00"/>
        <d v="2021-09-30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9-02T00:00:00"/>
        <d v="2021-09-03T00:00:00"/>
        <d v="2021-09-08T00:00:00"/>
        <d v="2021-09-12T00:00:00"/>
        <d v="2021-09-13T00:00:00"/>
        <d v="2021-09-14T00:00:00"/>
        <d v="2021-09-16T00:00:00"/>
        <d v="2021-09-20T00:00:00"/>
        <d v="2021-09-25T00:00:00"/>
        <d v="2021-09-26T00:00:00"/>
        <d v="2021-09-29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1-13T00:00:00"/>
        <d v="2021-11-14T00:00:00"/>
        <d v="2021-11-15T00:00:00"/>
        <d v="2021-11-16T00:00:00"/>
        <d v="2021-11-17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1-04-01T00:00:00"/>
        <d v="2021-05-01T00:00:00"/>
      </sharedItems>
    </cacheField>
    <cacheField name="Media Name" numFmtId="0">
      <sharedItems count="30">
        <s v="YSS"/>
        <s v="Other"/>
        <s v="PSD"/>
        <s v="PH AFF +AFF"/>
        <s v="GAW"/>
        <s v="GDN"/>
        <s v="Trueview"/>
        <s v="Facebook"/>
        <s v="Teads"/>
        <s v="Twitter"/>
        <s v="Yahoo!SPBP"/>
        <s v="Display &amp; Video 360"/>
        <s v="LAP, LINE"/>
        <s v="smartnews"/>
        <s v="YDN"/>
        <s v="Tver"/>
        <s v="PH AFF" u="1"/>
        <s v="Shufoo!" u="1"/>
        <s v="LAP" u="1"/>
        <s v="RakutenDSP" u="1"/>
        <s v="logicad" u="1"/>
        <s v="Relaido" u="1"/>
        <s v="Sublimeskinz" u="1"/>
        <s v="LINE" u="1"/>
        <s v="Facebook(kakaku.com)" u="1"/>
        <s v="MaMaReach" u="1"/>
        <s v="PremiumView" u="1"/>
        <s v="mybest" u="1"/>
        <s v="ninaru" u="1"/>
        <s v="AFF" u="1"/>
      </sharedItems>
    </cacheField>
    <cacheField name="X" numFmtId="0">
      <sharedItems containsBlank="1" count="10">
        <m/>
        <s v="Sublimeskinz"/>
        <s v="MaMaReach"/>
        <s v="Relaido"/>
        <s v="Shufoo!"/>
        <s v="ninaru"/>
        <s v="PremiumView"/>
        <s v="RakutenDSP"/>
        <s v="logicad"/>
        <s v="mybest"/>
      </sharedItems>
    </cacheField>
    <cacheField name="Menu Name" numFmtId="0">
      <sharedItems/>
    </cacheField>
    <cacheField name="Impressions" numFmtId="0">
      <sharedItems containsString="0" containsBlank="1" containsNumber="1" containsInteger="1" minValue="0" maxValue="14936918"/>
    </cacheField>
    <cacheField name="Clicks" numFmtId="0">
      <sharedItems containsString="0" containsBlank="1" containsNumber="1" containsInteger="1" minValue="0" maxValue="26346"/>
    </cacheField>
    <cacheField name="Video Views" numFmtId="0">
      <sharedItems containsString="0" containsBlank="1" containsNumber="1" containsInteger="1" minValue="0" maxValue="97859"/>
    </cacheField>
    <cacheField name="CTR" numFmtId="0">
      <sharedItems containsString="0" containsBlank="1" containsNumber="1" minValue="0" maxValue="2.7021276595744679"/>
    </cacheField>
    <cacheField name="CPC" numFmtId="0">
      <sharedItems containsString="0" containsBlank="1" containsNumber="1" minValue="0" maxValue="4582.2989958333337"/>
    </cacheField>
    <cacheField name="Media Cost" numFmtId="0">
      <sharedItems containsString="0" containsBlank="1" containsNumber="1" minValue="0" maxValue="25000000"/>
    </cacheField>
    <cacheField name="Media Total Conversion" numFmtId="0">
      <sharedItems containsString="0" containsBlank="1" containsNumber="1" minValue="0" maxValue="1384.96"/>
    </cacheField>
    <cacheField name="Total Conversions" numFmtId="0">
      <sharedItems containsString="0" containsBlank="1" containsNumber="1" containsInteger="1" minValue="1" maxValue="28" count="22">
        <m/>
        <n v="7"/>
        <n v="2"/>
        <n v="4"/>
        <n v="6"/>
        <n v="1"/>
        <n v="5"/>
        <n v="15"/>
        <n v="3"/>
        <n v="9"/>
        <n v="22"/>
        <n v="10"/>
        <n v="14"/>
        <n v="8"/>
        <n v="12"/>
        <n v="11"/>
        <n v="13"/>
        <n v="19"/>
        <n v="25"/>
        <n v="17"/>
        <n v="21"/>
        <n v="28"/>
      </sharedItems>
    </cacheField>
    <cacheField name="Conversion CPA" numFmtId="0">
      <sharedItems containsString="0" containsBlank="1" containsNumber="1" minValue="0" maxValue="228299.5"/>
    </cacheField>
    <cacheField name="Conversion Rate" numFmtId="0">
      <sharedItems containsString="0" containsBlank="1" containsNumber="1" minValue="0" maxValue="2.0833333333333332E-2"/>
    </cacheField>
    <cacheField name="Week Use" numFmtId="14">
      <sharedItems containsSemiMixedTypes="0" containsNonDate="0" containsDate="1" containsString="0" minDate="2018-12-31T00:00:00" maxDate="2021-12-28T00:00:00" count="152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1-09-06T00:00:00"/>
        <d v="2021-09-13T00:00:00"/>
        <d v="2021-09-20T00:00:00"/>
        <d v="2021-09-27T00:00:00"/>
        <d v="2020-12-28T00:00:00"/>
        <d v="2021-01-04T00:00:00"/>
        <d v="2021-01-11T00:00:00"/>
        <d v="2021-01-18T00:00:00"/>
        <d v="2021-01-25T00:00:00"/>
        <d v="2021-02-01T00:00:00"/>
        <d v="2021-10-04T00:00:00"/>
        <d v="2021-10-11T00:00:00"/>
        <d v="2021-10-18T00:00:00"/>
        <d v="2020-11-30T00:00:00"/>
        <d v="2020-12-07T00:00:00"/>
        <d v="2020-12-14T00:00:00"/>
        <d v="2020-12-21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1-03-29T00:00:00"/>
        <d v="2021-04-26T00:00:00"/>
      </sharedItems>
      <fieldGroup par="20" base="14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Week" numFmtId="0">
      <sharedItems containsDate="1" containsBlank="1" containsMixedTypes="1" minDate="2018-12-31T00:00:00" maxDate="2020-06-23T00:00:00"/>
    </cacheField>
    <cacheField name="Year" numFmtId="0">
      <sharedItems containsBlank="1" containsMixedTypes="1" containsNumber="1" containsInteger="1" minValue="2019" maxValue="2019" count="3">
        <n v="2019"/>
        <s v="2020 H1"/>
        <m/>
      </sharedItems>
    </cacheField>
    <cacheField name="Year def" numFmtId="0">
      <sharedItems containsBlank="1" containsMixedTypes="1" containsNumber="1" containsInteger="1" minValue="0" maxValue="0" count="4">
        <s v="2019H1"/>
        <n v="0"/>
        <s v="2020H1"/>
        <m/>
      </sharedItems>
    </cacheField>
    <cacheField name="Video/Static" numFmtId="0">
      <sharedItems count="3">
        <s v="Static Banner"/>
        <s v="Video"/>
        <s v="Other"/>
      </sharedItems>
    </cacheField>
    <cacheField name="Quarters" numFmtId="0" databaseField="0">
      <fieldGroup base="14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14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58.528530324074" createdVersion="7" refreshedVersion="7" minRefreshableVersion="3" recordCount="157" xr:uid="{73EC189B-D8EB-44F5-B85F-C8BF3C1D4182}">
  <cacheSource type="worksheet">
    <worksheetSource ref="A1:Q158" sheet="non media"/>
  </cacheSource>
  <cacheFields count="19">
    <cacheField name="Date" numFmtId="14">
      <sharedItems containsSemiMixedTypes="0" containsNonDate="0" containsDate="1" containsString="0" minDate="2018-12-31T00:00:00" maxDate="2021-12-28T00:00:00" count="157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18" base="0">
        <rangePr groupBy="months" startDate="2018-12-31T00:00:00" endDate="2021-12-28T00:00:00"/>
        <groupItems count="14">
          <s v="&lt;12/3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Cumulative_Machine_Counts" numFmtId="2">
      <sharedItems containsSemiMixedTypes="0" containsString="0" containsNumber="1" minValue="608801" maxValue="926412"/>
    </cacheField>
    <cacheField name="TV_GRPs_Time" numFmtId="4">
      <sharedItems containsSemiMixedTypes="0" containsString="0" containsNumber="1" minValue="0" maxValue="83.621776350000005"/>
    </cacheField>
    <cacheField name="TV_GRPs_Spot" numFmtId="4">
      <sharedItems containsSemiMixedTypes="0" containsString="0" containsNumber="1" minValue="0" maxValue="329.25638229999998"/>
    </cacheField>
    <cacheField name="Website_Pageviews_Mobile" numFmtId="4">
      <sharedItems containsSemiMixedTypes="0" containsString="0" containsNumber="1" containsInteger="1" minValue="20883" maxValue="152125"/>
    </cacheField>
    <cacheField name="Website_Pageviews_Desktop" numFmtId="4">
      <sharedItems containsSemiMixedTypes="0" containsString="0" containsNumber="1" containsInteger="1" minValue="3396" maxValue="38031"/>
    </cacheField>
    <cacheField name="Website_Pageviews_Tablet" numFmtId="4">
      <sharedItems containsSemiMixedTypes="0" containsString="0" containsNumber="1" containsInteger="1" minValue="170" maxValue="15960"/>
    </cacheField>
    <cacheField name="Tweets" numFmtId="4">
      <sharedItems containsSemiMixedTypes="0" containsString="0" containsNumber="1" containsInteger="1" minValue="394" maxValue="44349"/>
    </cacheField>
    <cacheField name="Awareness" numFmtId="4">
      <sharedItems containsSemiMixedTypes="0" containsString="0" containsNumber="1" minValue="0" maxValue="47"/>
    </cacheField>
    <cacheField name="Purchase_Intent" numFmtId="4">
      <sharedItems containsSemiMixedTypes="0" containsString="0" containsNumber="1" containsInteger="1" minValue="0" maxValue="16"/>
    </cacheField>
    <cacheField name="Instore_Sales_Demo" numFmtId="4">
      <sharedItems containsSemiMixedTypes="0" containsString="0" containsNumber="1" minValue="0" maxValue="129.5"/>
    </cacheField>
    <cacheField name="Instore_Sales_Demo_V1" numFmtId="4">
      <sharedItems containsSemiMixedTypes="0" containsString="0" containsNumber="1" minValue="0" maxValue="84"/>
    </cacheField>
    <cacheField name="Instore_Sales_Demo_V2" numFmtId="4">
      <sharedItems containsSemiMixedTypes="0" containsString="0" containsNumber="1" minValue="0" maxValue="129.5"/>
    </cacheField>
    <cacheField name="Instore_Rental_Demo" numFmtId="4">
      <sharedItems containsSemiMixedTypes="0" containsString="0" containsNumber="1" minValue="0" maxValue="565"/>
    </cacheField>
    <cacheField name="Instore_ID_POS" numFmtId="4">
      <sharedItems containsSemiMixedTypes="0" containsString="0" containsNumber="1" minValue="0" maxValue="573"/>
    </cacheField>
    <cacheField name="Temperature" numFmtId="4">
      <sharedItems containsSemiMixedTypes="0" containsString="0" containsNumber="1" containsInteger="1" minValue="4" maxValue="30"/>
    </cacheField>
    <cacheField name="Workplaces" numFmtId="0">
      <sharedItems containsSemiMixedTypes="0" containsString="0" containsNumber="1" minValue="-53" maxValue="2"/>
    </cacheField>
    <cacheField name="Quarters" numFmtId="0" databaseField="0">
      <fieldGroup base="0">
        <rangePr groupBy="quarters" startDate="2018-12-31T00:00:00" endDate="2021-12-28T00:00:00"/>
        <groupItems count="6">
          <s v="&lt;12/31/18"/>
          <s v="Qtr1"/>
          <s v="Qtr2"/>
          <s v="Qtr3"/>
          <s v="Qtr4"/>
          <s v="&gt;12/28/21"/>
        </groupItems>
      </fieldGroup>
    </cacheField>
    <cacheField name="Years" numFmtId="0" databaseField="0">
      <fieldGroup base="0">
        <rangePr groupBy="years" startDate="2018-12-31T00:00:00" endDate="2021-12-28T00:00:00"/>
        <groupItems count="6">
          <s v="&lt;12/31/18"/>
          <s v="2018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669.605145023146" createdVersion="7" refreshedVersion="7" minRefreshableVersion="3" recordCount="823" xr:uid="{2916972A-D378-4F4D-8566-2368DA6572D4}">
  <cacheSource type="worksheet">
    <worksheetSource ref="A1:C824" sheet="Covid" r:id="rId2"/>
  </cacheSource>
  <cacheFields count="3">
    <cacheField name="Weekly" numFmtId="14">
      <sharedItems containsSemiMixedTypes="0" containsNonDate="0" containsDate="1" containsString="0" minDate="2020-01-13T00:00:00" maxDate="2022-04-12T00:00:00" count="118"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</sharedItems>
    </cacheField>
    <cacheField name="Date" numFmtId="14">
      <sharedItems containsSemiMixedTypes="0" containsNonDate="0" containsDate="1" containsString="0" minDate="2020-01-16T00:00:00" maxDate="2022-04-18T00:00:00"/>
    </cacheField>
    <cacheField name="Positive cases" numFmtId="0">
      <sharedItems containsSemiMixedTypes="0" containsString="0" containsNumber="1" containsInteger="1" minValue="0" maxValue="1035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706.558917939816" createdVersion="7" refreshedVersion="7" minRefreshableVersion="3" recordCount="11388" xr:uid="{7A164B16-04BD-4A40-8C73-7C3236F186EF}">
  <cacheSource type="worksheet">
    <worksheetSource ref="A9:H11397" sheet="Model Decomp" r:id="rId2"/>
  </cacheSource>
  <cacheFields count="10">
    <cacheField name="Default" numFmtId="0">
      <sharedItems/>
    </cacheField>
    <cacheField name="Main" numFmtId="0">
      <sharedItems/>
    </cacheField>
    <cacheField name="Macro" numFmtId="0">
      <sharedItems containsBlank="1" count="2">
        <m/>
        <s v="DIgital"/>
      </sharedItems>
    </cacheField>
    <cacheField name="Micro" numFmtId="0">
      <sharedItems containsBlank="1" count="4">
        <m/>
        <s v="Static"/>
        <s v="Video"/>
        <s v="Other"/>
      </sharedItems>
    </cacheField>
    <cacheField name="Title" numFmtId="0">
      <sharedItems count="73">
        <s v="Covid_Dummy_2020"/>
        <s v="Covid_Dummy_2021_v2"/>
        <s v="Cumulative_Machine_Counts"/>
        <s v="DigitalImp_DV360_Static"/>
        <s v="DigitalImp_DV360_Video"/>
        <s v="DigitalImp_FB_Kaaku_Static"/>
        <s v="DigitalImp_FB_Static_2019"/>
        <s v="DigitalImp_FB_Static_2020"/>
        <s v="DigitalImp_FB_Static_2021"/>
        <s v="DigitalImp_FB_Video"/>
        <s v="DigitalImp_GAW_Other_2019"/>
        <s v="DigitalImp_GAW_Other_2020"/>
        <s v="DigitalImp_GAW_Other_2021"/>
        <s v="DigitalImp_GDN_Static_2019"/>
        <s v="DigitalImp_GDN_Static_2020"/>
        <s v="DigitalImp_GDN_Static_2021"/>
        <s v="DigitalImp_LINE_Static"/>
        <s v="DigitalImp_LINE_Video"/>
        <s v="DigitalImp_Others_Static"/>
        <s v="DigitalImp_PremiumView_Video"/>
        <s v="DigitalImp_smartnews_Static"/>
        <s v="DigitalImp_Teads_Static"/>
        <s v="DigitalImp_Teads_Video"/>
        <s v="DigitalImp_Trueview_Video"/>
        <s v="DigitalImp_Tver_Video"/>
        <s v="DigitalImp_TW_Static"/>
        <s v="DigitalImp_TW_Video"/>
        <s v="DigitalImp_YahooSPBP_Static"/>
        <s v="DigitalImp_YDN_Static_2020"/>
        <s v="DigitalImp_YDN_Static_2021"/>
        <s v="DigitalImp_YSS_Other_2019"/>
        <s v="DigitalImp_YSS_Other_2020"/>
        <s v="DigitalImp_YSS_Other_2021"/>
        <s v="Digitalspd_AFF_Other_2019"/>
        <s v="Digitalspd_AFF_Other_2020"/>
        <s v="Digitalspd_AFF_Other_2021"/>
        <s v="Digitalspd_PSD_Other"/>
        <s v="Holiday1"/>
        <s v="Holiday2"/>
        <s v="Holiday3"/>
        <s v="Holiday4"/>
        <s v="Holiday5"/>
        <s v="Holiday6"/>
        <s v="Holiday7"/>
        <s v="Holiday8"/>
        <s v="Instore_ID_POS"/>
        <s v="Instore_Rental_Demo"/>
        <s v="Instore_Sales_Demo"/>
        <s v="NY_2020"/>
        <s v="NY_2021"/>
        <s v="NY_2022"/>
        <s v="PostHoliday2"/>
        <s v="PostHoliday3"/>
        <s v="PostHoliday4"/>
        <s v="PostHoliday5"/>
        <s v="PostHoliday6"/>
        <s v="PostHoliday7"/>
        <s v="PostHoliday8"/>
        <s v="PreHoliday2"/>
        <s v="PreHoliday3"/>
        <s v="PreHoliday3_v2"/>
        <s v="PreHoliday4"/>
        <s v="PreHoliday5"/>
        <s v="PreHoliday6"/>
        <s v="PreHoliday7"/>
        <s v="Purchase_Intent"/>
        <s v="Seas"/>
        <s v="Temperature"/>
        <s v="TV_GRPs_Spot"/>
        <s v="TV_GRPs_Time"/>
        <s v="Tweets"/>
        <s v="Website_Pageviews_Desktop"/>
        <s v="Website_Pageviews_Mobile"/>
      </sharedItems>
    </cacheField>
    <cacheField name="Dimension" numFmtId="0">
      <sharedItems/>
    </cacheField>
    <cacheField name="Date" numFmtId="14">
      <sharedItems containsSemiMixedTypes="0" containsNonDate="0" containsDate="1" containsString="0" minDate="2019-01-07T00:00:00" maxDate="2021-12-28T00:00:00" count="156"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  <fieldGroup par="9" base="6">
        <rangePr groupBy="months" startDate="2019-01-07T00:00:00" endDate="2021-12-28T00:00:00"/>
        <groupItems count="14">
          <s v="&lt;01/07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1"/>
        </groupItems>
      </fieldGroup>
    </cacheField>
    <cacheField name="Decomp" numFmtId="0">
      <sharedItems containsSemiMixedTypes="0" containsString="0" containsNumber="1" minValue="-2263759.9061560999" maxValue="3426382.9715712001"/>
    </cacheField>
    <cacheField name="Quarters" numFmtId="0" databaseField="0">
      <fieldGroup base="6">
        <rangePr groupBy="quarters" startDate="2019-01-07T00:00:00" endDate="2021-12-28T00:00:00"/>
        <groupItems count="6">
          <s v="&lt;01/07/19"/>
          <s v="Qtr1"/>
          <s v="Qtr2"/>
          <s v="Qtr3"/>
          <s v="Qtr4"/>
          <s v="&gt;12/28/21"/>
        </groupItems>
      </fieldGroup>
    </cacheField>
    <cacheField name="Years" numFmtId="0" databaseField="0">
      <fieldGroup base="6">
        <rangePr groupBy="years" startDate="2019-01-07T00:00:00" endDate="2021-12-28T00:00:00"/>
        <groupItems count="5">
          <s v="&lt;01/07/19"/>
          <s v="2019"/>
          <s v="2020"/>
          <s v="2021"/>
          <s v="&gt;12/28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2">
  <r>
    <s v="Incremental"/>
    <s v="NonMedia"/>
    <x v="0"/>
    <x v="0"/>
    <x v="0"/>
    <s v=" Total_JP"/>
    <x v="0"/>
    <n v="0"/>
  </r>
  <r>
    <s v="Incremental"/>
    <s v="NonMedia"/>
    <x v="0"/>
    <x v="0"/>
    <x v="0"/>
    <s v=" Total_JP"/>
    <x v="1"/>
    <n v="0"/>
  </r>
  <r>
    <s v="Incremental"/>
    <s v="NonMedia"/>
    <x v="0"/>
    <x v="0"/>
    <x v="0"/>
    <s v=" Total_JP"/>
    <x v="2"/>
    <n v="17.239421700000001"/>
  </r>
  <r>
    <s v="Incremental"/>
    <s v="NonMedia"/>
    <x v="0"/>
    <x v="0"/>
    <x v="0"/>
    <s v=" Total_JP"/>
    <x v="3"/>
    <n v="17.239421700000001"/>
  </r>
  <r>
    <s v="Incremental"/>
    <s v="NonMedia"/>
    <x v="0"/>
    <x v="0"/>
    <x v="0"/>
    <s v=" Total_JP"/>
    <x v="4"/>
    <n v="16.856323400000001"/>
  </r>
  <r>
    <s v="Incremental"/>
    <s v="NonMedia"/>
    <x v="0"/>
    <x v="0"/>
    <x v="0"/>
    <s v=" Total_JP"/>
    <x v="5"/>
    <n v="16.856323400000001"/>
  </r>
  <r>
    <s v="Incremental"/>
    <s v="NonMedia"/>
    <x v="0"/>
    <x v="0"/>
    <x v="0"/>
    <s v=" Total_JP"/>
    <x v="6"/>
    <n v="17.6225199"/>
  </r>
  <r>
    <s v="Incremental"/>
    <s v="NonMedia"/>
    <x v="0"/>
    <x v="0"/>
    <x v="0"/>
    <s v=" Total_JP"/>
    <x v="7"/>
    <n v="15.707028599999999"/>
  </r>
  <r>
    <s v="Incremental"/>
    <s v="NonMedia"/>
    <x v="0"/>
    <x v="0"/>
    <x v="0"/>
    <s v=" Total_JP"/>
    <x v="8"/>
    <n v="16.090126900000001"/>
  </r>
  <r>
    <s v="Incremental"/>
    <s v="NonMedia"/>
    <x v="0"/>
    <x v="0"/>
    <x v="0"/>
    <s v=" Total_JP"/>
    <x v="9"/>
    <n v="16.090126900000001"/>
  </r>
  <r>
    <s v="Incremental"/>
    <s v="NonMedia"/>
    <x v="0"/>
    <x v="0"/>
    <x v="0"/>
    <s v=" Total_JP"/>
    <x v="10"/>
    <n v="15.3239304"/>
  </r>
  <r>
    <s v="Incremental"/>
    <s v="NonMedia"/>
    <x v="0"/>
    <x v="0"/>
    <x v="0"/>
    <s v=" Total_JP"/>
    <x v="11"/>
    <n v="18.005618200000001"/>
  </r>
  <r>
    <s v="Incremental"/>
    <s v="NonMedia"/>
    <x v="0"/>
    <x v="0"/>
    <x v="0"/>
    <s v=" Total_JP"/>
    <x v="12"/>
    <n v="17.6225199"/>
  </r>
  <r>
    <s v="Incremental"/>
    <s v="NonMedia"/>
    <x v="0"/>
    <x v="0"/>
    <x v="0"/>
    <s v=" Total_JP"/>
    <x v="13"/>
    <n v="16.473225100000001"/>
  </r>
  <r>
    <s v="Incremental"/>
    <s v="NonMedia"/>
    <x v="0"/>
    <x v="0"/>
    <x v="0"/>
    <s v=" Total_JP"/>
    <x v="14"/>
    <n v="17.239421700000001"/>
  </r>
  <r>
    <s v="Incremental"/>
    <s v="NonMedia"/>
    <x v="0"/>
    <x v="0"/>
    <x v="0"/>
    <s v=" Total_JP"/>
    <x v="15"/>
    <n v="17.239421700000001"/>
  </r>
  <r>
    <s v="Incremental"/>
    <s v="NonMedia"/>
    <x v="0"/>
    <x v="0"/>
    <x v="0"/>
    <s v=" Total_JP"/>
    <x v="16"/>
    <n v="16.090126900000001"/>
  </r>
  <r>
    <s v="Incremental"/>
    <s v="NonMedia"/>
    <x v="0"/>
    <x v="0"/>
    <x v="0"/>
    <s v=" Total_JP"/>
    <x v="17"/>
    <n v="17.239421700000001"/>
  </r>
  <r>
    <s v="Incremental"/>
    <s v="NonMedia"/>
    <x v="0"/>
    <x v="0"/>
    <x v="0"/>
    <s v=" Total_JP"/>
    <x v="18"/>
    <n v="17.6225199"/>
  </r>
  <r>
    <s v="Incremental"/>
    <s v="NonMedia"/>
    <x v="0"/>
    <x v="0"/>
    <x v="0"/>
    <s v=" Total_JP"/>
    <x v="19"/>
    <n v="16.856323400000001"/>
  </r>
  <r>
    <s v="Incremental"/>
    <s v="NonMedia"/>
    <x v="0"/>
    <x v="0"/>
    <x v="0"/>
    <s v=" Total_JP"/>
    <x v="20"/>
    <n v="16.473225100000001"/>
  </r>
  <r>
    <s v="Incremental"/>
    <s v="NonMedia"/>
    <x v="0"/>
    <x v="0"/>
    <x v="0"/>
    <s v=" Total_JP"/>
    <x v="21"/>
    <n v="17.239421700000001"/>
  </r>
  <r>
    <s v="Incremental"/>
    <s v="NonMedia"/>
    <x v="0"/>
    <x v="0"/>
    <x v="0"/>
    <s v=" Total_JP"/>
    <x v="22"/>
    <n v="18.005618200000001"/>
  </r>
  <r>
    <s v="Incremental"/>
    <s v="NonMedia"/>
    <x v="0"/>
    <x v="0"/>
    <x v="0"/>
    <s v=" Total_JP"/>
    <x v="23"/>
    <n v="16.856323400000001"/>
  </r>
  <r>
    <s v="Incremental"/>
    <s v="NonMedia"/>
    <x v="0"/>
    <x v="0"/>
    <x v="0"/>
    <s v=" Total_JP"/>
    <x v="24"/>
    <n v="16.090126900000001"/>
  </r>
  <r>
    <s v="Incremental"/>
    <s v="NonMedia"/>
    <x v="0"/>
    <x v="0"/>
    <x v="0"/>
    <s v=" Total_JP"/>
    <x v="25"/>
    <n v="17.239421700000001"/>
  </r>
  <r>
    <s v="Incremental"/>
    <s v="NonMedia"/>
    <x v="0"/>
    <x v="0"/>
    <x v="0"/>
    <s v=" Total_JP"/>
    <x v="26"/>
    <n v="18.005618200000001"/>
  </r>
  <r>
    <s v="Incremental"/>
    <s v="NonMedia"/>
    <x v="0"/>
    <x v="0"/>
    <x v="0"/>
    <s v=" Total_JP"/>
    <x v="27"/>
    <n v="17.239421700000001"/>
  </r>
  <r>
    <s v="Incremental"/>
    <s v="NonMedia"/>
    <x v="0"/>
    <x v="0"/>
    <x v="0"/>
    <s v=" Total_JP"/>
    <x v="28"/>
    <n v="17.239421700000001"/>
  </r>
  <r>
    <s v="Incremental"/>
    <s v="NonMedia"/>
    <x v="0"/>
    <x v="0"/>
    <x v="0"/>
    <s v=" Total_JP"/>
    <x v="29"/>
    <n v="16.856323400000001"/>
  </r>
  <r>
    <s v="Incremental"/>
    <s v="NonMedia"/>
    <x v="0"/>
    <x v="0"/>
    <x v="0"/>
    <s v=" Total_JP"/>
    <x v="30"/>
    <n v="17.239421700000001"/>
  </r>
  <r>
    <s v="Incremental"/>
    <s v="NonMedia"/>
    <x v="0"/>
    <x v="0"/>
    <x v="0"/>
    <s v=" Total_JP"/>
    <x v="31"/>
    <n v="16.090126900000001"/>
  </r>
  <r>
    <s v="Incremental"/>
    <s v="NonMedia"/>
    <x v="0"/>
    <x v="0"/>
    <x v="0"/>
    <s v=" Total_JP"/>
    <x v="32"/>
    <n v="15.707028599999999"/>
  </r>
  <r>
    <s v="Incremental"/>
    <s v="NonMedia"/>
    <x v="0"/>
    <x v="0"/>
    <x v="0"/>
    <s v=" Total_JP"/>
    <x v="33"/>
    <n v="14.9408321"/>
  </r>
  <r>
    <s v="Incremental"/>
    <s v="NonMedia"/>
    <x v="0"/>
    <x v="0"/>
    <x v="0"/>
    <s v=" Total_JP"/>
    <x v="34"/>
    <n v="14.9408321"/>
  </r>
  <r>
    <s v="Incremental"/>
    <s v="NonMedia"/>
    <x v="0"/>
    <x v="0"/>
    <x v="0"/>
    <s v=" Total_JP"/>
    <x v="35"/>
    <n v="14.9408321"/>
  </r>
  <r>
    <s v="Incremental"/>
    <s v="NonMedia"/>
    <x v="0"/>
    <x v="0"/>
    <x v="0"/>
    <s v=" Total_JP"/>
    <x v="36"/>
    <n v="16.090126900000001"/>
  </r>
  <r>
    <s v="Incremental"/>
    <s v="NonMedia"/>
    <x v="0"/>
    <x v="0"/>
    <x v="0"/>
    <s v=" Total_JP"/>
    <x v="37"/>
    <n v="16.473225100000001"/>
  </r>
  <r>
    <s v="Incremental"/>
    <s v="NonMedia"/>
    <x v="0"/>
    <x v="0"/>
    <x v="0"/>
    <s v=" Total_JP"/>
    <x v="38"/>
    <n v="16.090126900000001"/>
  </r>
  <r>
    <s v="Incremental"/>
    <s v="NonMedia"/>
    <x v="0"/>
    <x v="0"/>
    <x v="0"/>
    <s v=" Total_JP"/>
    <x v="39"/>
    <n v="16.090126900000001"/>
  </r>
  <r>
    <s v="Incremental"/>
    <s v="NonMedia"/>
    <x v="0"/>
    <x v="0"/>
    <x v="0"/>
    <s v=" Total_JP"/>
    <x v="40"/>
    <n v="16.473225100000001"/>
  </r>
  <r>
    <s v="Incremental"/>
    <s v="NonMedia"/>
    <x v="0"/>
    <x v="0"/>
    <x v="0"/>
    <s v=" Total_JP"/>
    <x v="41"/>
    <n v="16.473225100000001"/>
  </r>
  <r>
    <s v="Incremental"/>
    <s v="NonMedia"/>
    <x v="0"/>
    <x v="0"/>
    <x v="0"/>
    <s v=" Total_JP"/>
    <x v="42"/>
    <n v="16.090126900000001"/>
  </r>
  <r>
    <s v="Incremental"/>
    <s v="NonMedia"/>
    <x v="0"/>
    <x v="0"/>
    <x v="0"/>
    <s v=" Total_JP"/>
    <x v="43"/>
    <n v="16.090126900000001"/>
  </r>
  <r>
    <s v="Incremental"/>
    <s v="NonMedia"/>
    <x v="0"/>
    <x v="0"/>
    <x v="0"/>
    <s v=" Total_JP"/>
    <x v="44"/>
    <n v="16.473225100000001"/>
  </r>
  <r>
    <s v="Incremental"/>
    <s v="NonMedia"/>
    <x v="0"/>
    <x v="0"/>
    <x v="0"/>
    <s v=" Total_JP"/>
    <x v="45"/>
    <n v="16.473225100000001"/>
  </r>
  <r>
    <s v="Incremental"/>
    <s v="NonMedia"/>
    <x v="0"/>
    <x v="0"/>
    <x v="0"/>
    <s v=" Total_JP"/>
    <x v="46"/>
    <n v="16.473225100000001"/>
  </r>
  <r>
    <s v="Incremental"/>
    <s v="NonMedia"/>
    <x v="0"/>
    <x v="0"/>
    <x v="0"/>
    <s v=" Total_JP"/>
    <x v="47"/>
    <n v="15.707028599999999"/>
  </r>
  <r>
    <s v="Incremental"/>
    <s v="NonMedia"/>
    <x v="0"/>
    <x v="0"/>
    <x v="0"/>
    <s v=" Total_JP"/>
    <x v="48"/>
    <n v="15.707028599999999"/>
  </r>
  <r>
    <s v="Incremental"/>
    <s v="NonMedia"/>
    <x v="0"/>
    <x v="0"/>
    <x v="0"/>
    <s v=" Total_JP"/>
    <x v="49"/>
    <n v="16.473225100000001"/>
  </r>
  <r>
    <s v="Incremental"/>
    <s v="NonMedia"/>
    <x v="0"/>
    <x v="0"/>
    <x v="0"/>
    <s v=" Total_JP"/>
    <x v="50"/>
    <n v="15.3239304"/>
  </r>
  <r>
    <s v="Incremental"/>
    <s v="NonMedia"/>
    <x v="0"/>
    <x v="0"/>
    <x v="0"/>
    <s v=" Total_JP"/>
    <x v="51"/>
    <n v="15.707028599999999"/>
  </r>
  <r>
    <s v="Incremental"/>
    <s v="NonMedia"/>
    <x v="0"/>
    <x v="0"/>
    <x v="0"/>
    <s v=" Total_JP"/>
    <x v="52"/>
    <n v="14.9408321"/>
  </r>
  <r>
    <s v="Incremental"/>
    <s v="NonMedia"/>
    <x v="0"/>
    <x v="0"/>
    <x v="0"/>
    <s v=" Total_JP"/>
    <x v="53"/>
    <n v="14.9408321"/>
  </r>
  <r>
    <s v="Incremental"/>
    <s v="NonMedia"/>
    <x v="0"/>
    <x v="0"/>
    <x v="0"/>
    <s v=" Total_JP"/>
    <x v="54"/>
    <n v="16.090126900000001"/>
  </r>
  <r>
    <s v="Incremental"/>
    <s v="NonMedia"/>
    <x v="0"/>
    <x v="0"/>
    <x v="0"/>
    <s v=" Total_JP"/>
    <x v="55"/>
    <n v="16.473225100000001"/>
  </r>
  <r>
    <s v="Incremental"/>
    <s v="NonMedia"/>
    <x v="0"/>
    <x v="0"/>
    <x v="0"/>
    <s v=" Total_JP"/>
    <x v="56"/>
    <n v="16.473225100000001"/>
  </r>
  <r>
    <s v="Incremental"/>
    <s v="NonMedia"/>
    <x v="0"/>
    <x v="0"/>
    <x v="0"/>
    <s v=" Total_JP"/>
    <x v="57"/>
    <n v="15.707028599999999"/>
  </r>
  <r>
    <s v="Incremental"/>
    <s v="NonMedia"/>
    <x v="0"/>
    <x v="0"/>
    <x v="0"/>
    <s v=" Total_JP"/>
    <x v="58"/>
    <n v="15.707028599999999"/>
  </r>
  <r>
    <s v="Incremental"/>
    <s v="NonMedia"/>
    <x v="0"/>
    <x v="0"/>
    <x v="0"/>
    <s v=" Total_JP"/>
    <x v="59"/>
    <n v="15.707028599999999"/>
  </r>
  <r>
    <s v="Incremental"/>
    <s v="NonMedia"/>
    <x v="0"/>
    <x v="0"/>
    <x v="0"/>
    <s v=" Total_JP"/>
    <x v="60"/>
    <n v="15.707028599999999"/>
  </r>
  <r>
    <s v="Incremental"/>
    <s v="NonMedia"/>
    <x v="0"/>
    <x v="0"/>
    <x v="0"/>
    <s v=" Total_JP"/>
    <x v="61"/>
    <n v="15.707028599999999"/>
  </r>
  <r>
    <s v="Incremental"/>
    <s v="NonMedia"/>
    <x v="0"/>
    <x v="0"/>
    <x v="0"/>
    <s v=" Total_JP"/>
    <x v="62"/>
    <n v="15.707028599999999"/>
  </r>
  <r>
    <s v="Incremental"/>
    <s v="NonMedia"/>
    <x v="0"/>
    <x v="0"/>
    <x v="0"/>
    <s v=" Total_JP"/>
    <x v="63"/>
    <n v="15.707028599999999"/>
  </r>
  <r>
    <s v="Incremental"/>
    <s v="NonMedia"/>
    <x v="0"/>
    <x v="0"/>
    <x v="0"/>
    <s v=" Total_JP"/>
    <x v="64"/>
    <n v="15.707028599999999"/>
  </r>
  <r>
    <s v="Incremental"/>
    <s v="NonMedia"/>
    <x v="0"/>
    <x v="0"/>
    <x v="0"/>
    <s v=" Total_JP"/>
    <x v="65"/>
    <n v="16.473225100000001"/>
  </r>
  <r>
    <s v="Incremental"/>
    <s v="NonMedia"/>
    <x v="0"/>
    <x v="0"/>
    <x v="0"/>
    <s v=" Total_JP"/>
    <x v="66"/>
    <n v="15.707028599999999"/>
  </r>
  <r>
    <s v="Incremental"/>
    <s v="NonMedia"/>
    <x v="0"/>
    <x v="0"/>
    <x v="0"/>
    <s v=" Total_JP"/>
    <x v="67"/>
    <n v="16.090126900000001"/>
  </r>
  <r>
    <s v="Incremental"/>
    <s v="NonMedia"/>
    <x v="0"/>
    <x v="0"/>
    <x v="0"/>
    <s v=" Total_JP"/>
    <x v="68"/>
    <n v="15.707028599999999"/>
  </r>
  <r>
    <s v="Incremental"/>
    <s v="NonMedia"/>
    <x v="0"/>
    <x v="0"/>
    <x v="0"/>
    <s v=" Total_JP"/>
    <x v="69"/>
    <n v="14.557733900000001"/>
  </r>
  <r>
    <s v="Incremental"/>
    <s v="NonMedia"/>
    <x v="0"/>
    <x v="0"/>
    <x v="0"/>
    <s v=" Total_JP"/>
    <x v="70"/>
    <n v="15.707028599999999"/>
  </r>
  <r>
    <s v="Incremental"/>
    <s v="NonMedia"/>
    <x v="0"/>
    <x v="0"/>
    <x v="0"/>
    <s v=" Total_JP"/>
    <x v="71"/>
    <n v="15.3239304"/>
  </r>
  <r>
    <s v="Incremental"/>
    <s v="NonMedia"/>
    <x v="0"/>
    <x v="0"/>
    <x v="0"/>
    <s v=" Total_JP"/>
    <x v="72"/>
    <n v="15.3239304"/>
  </r>
  <r>
    <s v="Incremental"/>
    <s v="NonMedia"/>
    <x v="0"/>
    <x v="0"/>
    <x v="0"/>
    <s v=" Total_JP"/>
    <x v="73"/>
    <n v="16.090126900000001"/>
  </r>
  <r>
    <s v="Incremental"/>
    <s v="NonMedia"/>
    <x v="0"/>
    <x v="0"/>
    <x v="0"/>
    <s v=" Total_JP"/>
    <x v="74"/>
    <n v="15.707028599999999"/>
  </r>
  <r>
    <s v="Incremental"/>
    <s v="NonMedia"/>
    <x v="0"/>
    <x v="0"/>
    <x v="0"/>
    <s v=" Total_JP"/>
    <x v="75"/>
    <n v="14.557733900000001"/>
  </r>
  <r>
    <s v="Incremental"/>
    <s v="NonMedia"/>
    <x v="0"/>
    <x v="0"/>
    <x v="0"/>
    <s v=" Total_JP"/>
    <x v="76"/>
    <n v="15.3239304"/>
  </r>
  <r>
    <s v="Incremental"/>
    <s v="NonMedia"/>
    <x v="0"/>
    <x v="0"/>
    <x v="0"/>
    <s v=" Total_JP"/>
    <x v="77"/>
    <n v="15.3239304"/>
  </r>
  <r>
    <s v="Incremental"/>
    <s v="NonMedia"/>
    <x v="0"/>
    <x v="0"/>
    <x v="0"/>
    <s v=" Total_JP"/>
    <x v="78"/>
    <n v="16.090126900000001"/>
  </r>
  <r>
    <s v="Incremental"/>
    <s v="NonMedia"/>
    <x v="0"/>
    <x v="0"/>
    <x v="0"/>
    <s v=" Total_JP"/>
    <x v="79"/>
    <n v="16.856323400000001"/>
  </r>
  <r>
    <s v="Incremental"/>
    <s v="NonMedia"/>
    <x v="0"/>
    <x v="0"/>
    <x v="0"/>
    <s v=" Total_JP"/>
    <x v="80"/>
    <n v="15.3239304"/>
  </r>
  <r>
    <s v="Incremental"/>
    <s v="NonMedia"/>
    <x v="0"/>
    <x v="0"/>
    <x v="0"/>
    <s v=" Total_JP"/>
    <x v="81"/>
    <n v="14.9408321"/>
  </r>
  <r>
    <s v="Incremental"/>
    <s v="NonMedia"/>
    <x v="0"/>
    <x v="0"/>
    <x v="0"/>
    <s v=" Total_JP"/>
    <x v="82"/>
    <n v="14.1746356"/>
  </r>
  <r>
    <s v="Incremental"/>
    <s v="NonMedia"/>
    <x v="0"/>
    <x v="0"/>
    <x v="0"/>
    <s v=" Total_JP"/>
    <x v="83"/>
    <n v="14.9408321"/>
  </r>
  <r>
    <s v="Incremental"/>
    <s v="NonMedia"/>
    <x v="0"/>
    <x v="0"/>
    <x v="0"/>
    <s v=" Total_JP"/>
    <x v="84"/>
    <n v="15.3239304"/>
  </r>
  <r>
    <s v="Incremental"/>
    <s v="NonMedia"/>
    <x v="0"/>
    <x v="0"/>
    <x v="0"/>
    <s v=" Total_JP"/>
    <x v="85"/>
    <n v="14.9408321"/>
  </r>
  <r>
    <s v="Incremental"/>
    <s v="NonMedia"/>
    <x v="0"/>
    <x v="0"/>
    <x v="0"/>
    <s v=" Total_JP"/>
    <x v="86"/>
    <n v="13.7915373"/>
  </r>
  <r>
    <s v="Incremental"/>
    <s v="NonMedia"/>
    <x v="0"/>
    <x v="0"/>
    <x v="0"/>
    <s v=" Total_JP"/>
    <x v="87"/>
    <n v="16.090126900000001"/>
  </r>
  <r>
    <s v="Incremental"/>
    <s v="NonMedia"/>
    <x v="0"/>
    <x v="0"/>
    <x v="0"/>
    <s v=" Total_JP"/>
    <x v="88"/>
    <n v="14.1746356"/>
  </r>
  <r>
    <s v="Incremental"/>
    <s v="NonMedia"/>
    <x v="0"/>
    <x v="0"/>
    <x v="0"/>
    <s v=" Total_JP"/>
    <x v="89"/>
    <n v="16.473225100000001"/>
  </r>
  <r>
    <s v="Incremental"/>
    <s v="NonMedia"/>
    <x v="0"/>
    <x v="0"/>
    <x v="0"/>
    <s v=" Total_JP"/>
    <x v="90"/>
    <n v="13.7915373"/>
  </r>
  <r>
    <s v="Incremental"/>
    <s v="NonMedia"/>
    <x v="0"/>
    <x v="0"/>
    <x v="0"/>
    <s v=" Total_JP"/>
    <x v="91"/>
    <n v="14.1746356"/>
  </r>
  <r>
    <s v="Incremental"/>
    <s v="NonMedia"/>
    <x v="0"/>
    <x v="0"/>
    <x v="0"/>
    <s v=" Total_JP"/>
    <x v="92"/>
    <n v="14.9408321"/>
  </r>
  <r>
    <s v="Incremental"/>
    <s v="NonMedia"/>
    <x v="0"/>
    <x v="0"/>
    <x v="0"/>
    <s v=" Total_JP"/>
    <x v="93"/>
    <n v="14.557733900000001"/>
  </r>
  <r>
    <s v="Incremental"/>
    <s v="NonMedia"/>
    <x v="0"/>
    <x v="0"/>
    <x v="0"/>
    <s v=" Total_JP"/>
    <x v="94"/>
    <n v="14.1746356"/>
  </r>
  <r>
    <s v="Incremental"/>
    <s v="NonMedia"/>
    <x v="0"/>
    <x v="0"/>
    <x v="0"/>
    <s v=" Total_JP"/>
    <x v="95"/>
    <n v="14.557733900000001"/>
  </r>
  <r>
    <s v="Incremental"/>
    <s v="NonMedia"/>
    <x v="0"/>
    <x v="0"/>
    <x v="0"/>
    <s v=" Total_JP"/>
    <x v="96"/>
    <n v="14.9408321"/>
  </r>
  <r>
    <s v="Incremental"/>
    <s v="NonMedia"/>
    <x v="0"/>
    <x v="0"/>
    <x v="0"/>
    <s v=" Total_JP"/>
    <x v="97"/>
    <n v="15.3239304"/>
  </r>
  <r>
    <s v="Incremental"/>
    <s v="NonMedia"/>
    <x v="0"/>
    <x v="0"/>
    <x v="0"/>
    <s v=" Total_JP"/>
    <x v="98"/>
    <n v="15.3239304"/>
  </r>
  <r>
    <s v="Incremental"/>
    <s v="NonMedia"/>
    <x v="0"/>
    <x v="0"/>
    <x v="0"/>
    <s v=" Total_JP"/>
    <x v="99"/>
    <n v="14.9408321"/>
  </r>
  <r>
    <s v="Incremental"/>
    <s v="NonMedia"/>
    <x v="0"/>
    <x v="0"/>
    <x v="0"/>
    <s v=" Total_JP"/>
    <x v="100"/>
    <n v="14.557733900000001"/>
  </r>
  <r>
    <s v="Incremental"/>
    <s v="NonMedia"/>
    <x v="0"/>
    <x v="0"/>
    <x v="0"/>
    <s v=" Total_JP"/>
    <x v="101"/>
    <n v="14.557733900000001"/>
  </r>
  <r>
    <s v="Incremental"/>
    <s v="NonMedia"/>
    <x v="0"/>
    <x v="0"/>
    <x v="0"/>
    <s v=" Total_JP"/>
    <x v="102"/>
    <n v="14.557733900000001"/>
  </r>
  <r>
    <s v="Incremental"/>
    <s v="NonMedia"/>
    <x v="0"/>
    <x v="0"/>
    <x v="0"/>
    <s v=" Total_JP"/>
    <x v="103"/>
    <n v="15.3239304"/>
  </r>
  <r>
    <s v="Incremental"/>
    <s v="NonMedia"/>
    <x v="0"/>
    <x v="0"/>
    <x v="0"/>
    <s v=" Total_JP"/>
    <x v="104"/>
    <n v="13.7915373"/>
  </r>
  <r>
    <s v="Incremental"/>
    <s v="NonMedia"/>
    <x v="0"/>
    <x v="0"/>
    <x v="0"/>
    <s v=" Total_JP"/>
    <x v="105"/>
    <n v="14.557733900000001"/>
  </r>
  <r>
    <s v="Incremental"/>
    <s v="NonMedia"/>
    <x v="0"/>
    <x v="0"/>
    <x v="0"/>
    <s v=" Total_JP"/>
    <x v="106"/>
    <n v="15.3239304"/>
  </r>
  <r>
    <s v="Incremental"/>
    <s v="NonMedia"/>
    <x v="0"/>
    <x v="0"/>
    <x v="0"/>
    <s v=" Total_JP"/>
    <x v="107"/>
    <n v="15.3239304"/>
  </r>
  <r>
    <s v="Incremental"/>
    <s v="NonMedia"/>
    <x v="0"/>
    <x v="0"/>
    <x v="0"/>
    <s v=" Total_JP"/>
    <x v="108"/>
    <n v="14.9408321"/>
  </r>
  <r>
    <s v="Incremental"/>
    <s v="NonMedia"/>
    <x v="0"/>
    <x v="0"/>
    <x v="0"/>
    <s v=" Total_JP"/>
    <x v="109"/>
    <n v="14.9408321"/>
  </r>
  <r>
    <s v="Incremental"/>
    <s v="NonMedia"/>
    <x v="0"/>
    <x v="0"/>
    <x v="0"/>
    <s v=" Total_JP"/>
    <x v="110"/>
    <n v="14.1746356"/>
  </r>
  <r>
    <s v="Incremental"/>
    <s v="NonMedia"/>
    <x v="0"/>
    <x v="0"/>
    <x v="0"/>
    <s v=" Total_JP"/>
    <x v="111"/>
    <n v="15.3239304"/>
  </r>
  <r>
    <s v="Incremental"/>
    <s v="NonMedia"/>
    <x v="0"/>
    <x v="0"/>
    <x v="0"/>
    <s v=" Total_JP"/>
    <x v="112"/>
    <n v="15.707028599999999"/>
  </r>
  <r>
    <s v="Incremental"/>
    <s v="NonMedia"/>
    <x v="0"/>
    <x v="0"/>
    <x v="0"/>
    <s v=" Total_JP"/>
    <x v="113"/>
    <n v="16.856323400000001"/>
  </r>
  <r>
    <s v="Incremental"/>
    <s v="NonMedia"/>
    <x v="0"/>
    <x v="0"/>
    <x v="0"/>
    <s v=" Total_JP"/>
    <x v="114"/>
    <n v="16.856323400000001"/>
  </r>
  <r>
    <s v="Incremental"/>
    <s v="NonMedia"/>
    <x v="0"/>
    <x v="0"/>
    <x v="0"/>
    <s v=" Total_JP"/>
    <x v="115"/>
    <n v="16.856323400000001"/>
  </r>
  <r>
    <s v="Incremental"/>
    <s v="NonMedia"/>
    <x v="0"/>
    <x v="0"/>
    <x v="0"/>
    <s v=" Total_JP"/>
    <x v="116"/>
    <n v="17.239421700000001"/>
  </r>
  <r>
    <s v="Incremental"/>
    <s v="NonMedia"/>
    <x v="0"/>
    <x v="0"/>
    <x v="0"/>
    <s v=" Total_JP"/>
    <x v="117"/>
    <n v="17.239421700000001"/>
  </r>
  <r>
    <s v="Incremental"/>
    <s v="NonMedia"/>
    <x v="0"/>
    <x v="0"/>
    <x v="0"/>
    <s v=" Total_JP"/>
    <x v="118"/>
    <n v="16.473225100000001"/>
  </r>
  <r>
    <s v="Incremental"/>
    <s v="NonMedia"/>
    <x v="0"/>
    <x v="0"/>
    <x v="0"/>
    <s v=" Total_JP"/>
    <x v="119"/>
    <n v="15.707028599999999"/>
  </r>
  <r>
    <s v="Incremental"/>
    <s v="NonMedia"/>
    <x v="0"/>
    <x v="0"/>
    <x v="0"/>
    <s v=" Total_JP"/>
    <x v="120"/>
    <n v="16.856323400000001"/>
  </r>
  <r>
    <s v="Incremental"/>
    <s v="NonMedia"/>
    <x v="0"/>
    <x v="0"/>
    <x v="0"/>
    <s v=" Total_JP"/>
    <x v="121"/>
    <n v="15.707028599999999"/>
  </r>
  <r>
    <s v="Incremental"/>
    <s v="NonMedia"/>
    <x v="0"/>
    <x v="0"/>
    <x v="0"/>
    <s v=" Total_JP"/>
    <x v="122"/>
    <n v="17.239421700000001"/>
  </r>
  <r>
    <s v="Incremental"/>
    <s v="NonMedia"/>
    <x v="0"/>
    <x v="0"/>
    <x v="0"/>
    <s v=" Total_JP"/>
    <x v="123"/>
    <n v="15.707028599999999"/>
  </r>
  <r>
    <s v="Incremental"/>
    <s v="NonMedia"/>
    <x v="0"/>
    <x v="0"/>
    <x v="0"/>
    <s v=" Total_JP"/>
    <x v="124"/>
    <n v="16.473225100000001"/>
  </r>
  <r>
    <s v="Incremental"/>
    <s v="NonMedia"/>
    <x v="0"/>
    <x v="0"/>
    <x v="0"/>
    <s v=" Total_JP"/>
    <x v="125"/>
    <n v="16.856323400000001"/>
  </r>
  <r>
    <s v="Incremental"/>
    <s v="NonMedia"/>
    <x v="0"/>
    <x v="0"/>
    <x v="0"/>
    <s v=" Total_JP"/>
    <x v="126"/>
    <n v="15.707028599999999"/>
  </r>
  <r>
    <s v="Incremental"/>
    <s v="NonMedia"/>
    <x v="0"/>
    <x v="0"/>
    <x v="0"/>
    <s v=" Total_JP"/>
    <x v="127"/>
    <n v="17.6225199"/>
  </r>
  <r>
    <s v="Incremental"/>
    <s v="NonMedia"/>
    <x v="0"/>
    <x v="0"/>
    <x v="0"/>
    <s v=" Total_JP"/>
    <x v="128"/>
    <n v="16.090126900000001"/>
  </r>
  <r>
    <s v="Incremental"/>
    <s v="NonMedia"/>
    <x v="0"/>
    <x v="0"/>
    <x v="0"/>
    <s v=" Total_JP"/>
    <x v="129"/>
    <n v="16.856323400000001"/>
  </r>
  <r>
    <s v="Incremental"/>
    <s v="NonMedia"/>
    <x v="0"/>
    <x v="0"/>
    <x v="0"/>
    <s v=" Total_JP"/>
    <x v="130"/>
    <n v="14.9408321"/>
  </r>
  <r>
    <s v="Incremental"/>
    <s v="NonMedia"/>
    <x v="0"/>
    <x v="0"/>
    <x v="0"/>
    <s v=" Total_JP"/>
    <x v="131"/>
    <n v="15.3239304"/>
  </r>
  <r>
    <s v="Incremental"/>
    <s v="NonMedia"/>
    <x v="0"/>
    <x v="0"/>
    <x v="0"/>
    <s v=" Total_JP"/>
    <x v="132"/>
    <n v="13.408439100000001"/>
  </r>
  <r>
    <s v="Incremental"/>
    <s v="NonMedia"/>
    <x v="0"/>
    <x v="0"/>
    <x v="0"/>
    <s v=" Total_JP"/>
    <x v="133"/>
    <n v="14.557733900000001"/>
  </r>
  <r>
    <s v="Incremental"/>
    <s v="NonMedia"/>
    <x v="0"/>
    <x v="0"/>
    <x v="0"/>
    <s v=" Total_JP"/>
    <x v="134"/>
    <n v="13.0253408"/>
  </r>
  <r>
    <s v="Incremental"/>
    <s v="NonMedia"/>
    <x v="0"/>
    <x v="0"/>
    <x v="0"/>
    <s v=" Total_JP"/>
    <x v="135"/>
    <n v="13.408439100000001"/>
  </r>
  <r>
    <s v="Incremental"/>
    <s v="NonMedia"/>
    <x v="0"/>
    <x v="0"/>
    <x v="0"/>
    <s v=" Total_JP"/>
    <x v="136"/>
    <n v="13.7915373"/>
  </r>
  <r>
    <s v="Incremental"/>
    <s v="NonMedia"/>
    <x v="0"/>
    <x v="0"/>
    <x v="0"/>
    <s v=" Total_JP"/>
    <x v="137"/>
    <n v="13.7915373"/>
  </r>
  <r>
    <s v="Incremental"/>
    <s v="NonMedia"/>
    <x v="0"/>
    <x v="0"/>
    <x v="0"/>
    <s v=" Total_JP"/>
    <x v="138"/>
    <n v="13.408439100000001"/>
  </r>
  <r>
    <s v="Incremental"/>
    <s v="NonMedia"/>
    <x v="0"/>
    <x v="0"/>
    <x v="0"/>
    <s v=" Total_JP"/>
    <x v="139"/>
    <n v="13.7915373"/>
  </r>
  <r>
    <s v="Incremental"/>
    <s v="NonMedia"/>
    <x v="0"/>
    <x v="0"/>
    <x v="0"/>
    <s v=" Total_JP"/>
    <x v="140"/>
    <n v="14.557733900000001"/>
  </r>
  <r>
    <s v="Incremental"/>
    <s v="NonMedia"/>
    <x v="0"/>
    <x v="0"/>
    <x v="0"/>
    <s v=" Total_JP"/>
    <x v="141"/>
    <n v="13.7915373"/>
  </r>
  <r>
    <s v="Incremental"/>
    <s v="NonMedia"/>
    <x v="0"/>
    <x v="0"/>
    <x v="0"/>
    <s v=" Total_JP"/>
    <x v="142"/>
    <n v="13.7915373"/>
  </r>
  <r>
    <s v="Incremental"/>
    <s v="NonMedia"/>
    <x v="0"/>
    <x v="0"/>
    <x v="0"/>
    <s v=" Total_JP"/>
    <x v="143"/>
    <n v="13.408439100000001"/>
  </r>
  <r>
    <s v="Incremental"/>
    <s v="NonMedia"/>
    <x v="0"/>
    <x v="0"/>
    <x v="0"/>
    <s v=" Total_JP"/>
    <x v="144"/>
    <n v="14.557733900000001"/>
  </r>
  <r>
    <s v="Incremental"/>
    <s v="NonMedia"/>
    <x v="0"/>
    <x v="0"/>
    <x v="0"/>
    <s v=" Total_JP"/>
    <x v="145"/>
    <n v="13.7915373"/>
  </r>
  <r>
    <s v="Incremental"/>
    <s v="NonMedia"/>
    <x v="0"/>
    <x v="0"/>
    <x v="0"/>
    <s v=" Total_JP"/>
    <x v="146"/>
    <n v="14.1746356"/>
  </r>
  <r>
    <s v="Incremental"/>
    <s v="NonMedia"/>
    <x v="0"/>
    <x v="0"/>
    <x v="0"/>
    <s v=" Total_JP"/>
    <x v="147"/>
    <n v="14.1746356"/>
  </r>
  <r>
    <s v="Incremental"/>
    <s v="NonMedia"/>
    <x v="0"/>
    <x v="0"/>
    <x v="0"/>
    <s v=" Total_JP"/>
    <x v="148"/>
    <n v="13.408439100000001"/>
  </r>
  <r>
    <s v="Incremental"/>
    <s v="NonMedia"/>
    <x v="0"/>
    <x v="0"/>
    <x v="0"/>
    <s v=" Total_JP"/>
    <x v="149"/>
    <n v="14.1746356"/>
  </r>
  <r>
    <s v="Incremental"/>
    <s v="NonMedia"/>
    <x v="0"/>
    <x v="0"/>
    <x v="0"/>
    <s v=" Total_JP"/>
    <x v="150"/>
    <n v="13.7915373"/>
  </r>
  <r>
    <s v="Incremental"/>
    <s v="NonMedia"/>
    <x v="0"/>
    <x v="0"/>
    <x v="0"/>
    <s v=" Total_JP"/>
    <x v="151"/>
    <n v="13.7915373"/>
  </r>
  <r>
    <s v="Incremental"/>
    <s v="NonMedia"/>
    <x v="0"/>
    <x v="0"/>
    <x v="0"/>
    <s v=" Total_JP"/>
    <x v="152"/>
    <n v="14.1746356"/>
  </r>
  <r>
    <s v="Incremental"/>
    <s v="NonMedia"/>
    <x v="0"/>
    <x v="0"/>
    <x v="0"/>
    <s v=" Total_JP"/>
    <x v="153"/>
    <n v="13.7915373"/>
  </r>
  <r>
    <s v="Incremental"/>
    <s v="NonMedia"/>
    <x v="0"/>
    <x v="0"/>
    <x v="0"/>
    <s v=" Total_JP"/>
    <x v="154"/>
    <n v="15.3239304"/>
  </r>
  <r>
    <s v="Incremental"/>
    <s v="NonMedia"/>
    <x v="0"/>
    <x v="0"/>
    <x v="0"/>
    <s v=" Total_JP"/>
    <x v="155"/>
    <n v="15.170691100000001"/>
  </r>
  <r>
    <s v="Incremental"/>
    <s v="NonMedia"/>
    <x v="0"/>
    <x v="0"/>
    <x v="0"/>
    <s v=" Total_JP"/>
    <x v="156"/>
    <n v="14.787592800000001"/>
  </r>
  <r>
    <s v="Baseline"/>
    <s v="Base"/>
    <x v="0"/>
    <x v="0"/>
    <x v="1"/>
    <s v=" Total_JP"/>
    <x v="0"/>
    <n v="-1937.5947702000001"/>
  </r>
  <r>
    <s v="Baseline"/>
    <s v="Base"/>
    <x v="0"/>
    <x v="0"/>
    <x v="1"/>
    <s v=" Total_JP"/>
    <x v="1"/>
    <n v="-1937.5947702000001"/>
  </r>
  <r>
    <s v="Baseline"/>
    <s v="Base"/>
    <x v="0"/>
    <x v="0"/>
    <x v="1"/>
    <s v=" Total_JP"/>
    <x v="2"/>
    <n v="-1937.594558"/>
  </r>
  <r>
    <s v="Baseline"/>
    <s v="Base"/>
    <x v="0"/>
    <x v="0"/>
    <x v="1"/>
    <s v=" Total_JP"/>
    <x v="3"/>
    <n v="-1937.5944519"/>
  </r>
  <r>
    <s v="Baseline"/>
    <s v="Base"/>
    <x v="0"/>
    <x v="0"/>
    <x v="1"/>
    <s v=" Total_JP"/>
    <x v="4"/>
    <n v="-1937.5943883"/>
  </r>
  <r>
    <s v="Baseline"/>
    <s v="Base"/>
    <x v="0"/>
    <x v="0"/>
    <x v="1"/>
    <s v=" Total_JP"/>
    <x v="5"/>
    <n v="-2021.6489168999999"/>
  </r>
  <r>
    <s v="Baseline"/>
    <s v="Base"/>
    <x v="0"/>
    <x v="0"/>
    <x v="1"/>
    <s v=" Total_JP"/>
    <x v="6"/>
    <n v="-2081.6878660000002"/>
  </r>
  <r>
    <s v="Baseline"/>
    <s v="Base"/>
    <x v="0"/>
    <x v="0"/>
    <x v="1"/>
    <s v=" Total_JP"/>
    <x v="7"/>
    <n v="-2126.7170778"/>
  </r>
  <r>
    <s v="Baseline"/>
    <s v="Base"/>
    <x v="0"/>
    <x v="0"/>
    <x v="1"/>
    <s v=" Total_JP"/>
    <x v="8"/>
    <n v="-2161.7397980000001"/>
  </r>
  <r>
    <s v="Baseline"/>
    <s v="Base"/>
    <x v="0"/>
    <x v="0"/>
    <x v="1"/>
    <s v=" Total_JP"/>
    <x v="9"/>
    <n v="-2192.2598472"/>
  </r>
  <r>
    <s v="Baseline"/>
    <s v="Base"/>
    <x v="0"/>
    <x v="0"/>
    <x v="1"/>
    <s v=" Total_JP"/>
    <x v="10"/>
    <n v="-2217.2307965"/>
  </r>
  <r>
    <s v="Baseline"/>
    <s v="Base"/>
    <x v="0"/>
    <x v="0"/>
    <x v="1"/>
    <s v=" Total_JP"/>
    <x v="11"/>
    <n v="-2238.0399209000002"/>
  </r>
  <r>
    <s v="Baseline"/>
    <s v="Base"/>
    <x v="0"/>
    <x v="0"/>
    <x v="1"/>
    <s v=" Total_JP"/>
    <x v="12"/>
    <n v="-2282.1520475000002"/>
  </r>
  <r>
    <s v="Baseline"/>
    <s v="Base"/>
    <x v="0"/>
    <x v="0"/>
    <x v="1"/>
    <s v=" Total_JP"/>
    <x v="13"/>
    <n v="-2286.3697876000001"/>
  </r>
  <r>
    <s v="Baseline"/>
    <s v="Base"/>
    <x v="0"/>
    <x v="0"/>
    <x v="1"/>
    <s v=" Total_JP"/>
    <x v="14"/>
    <n v="-2290.5875805999999"/>
  </r>
  <r>
    <s v="Baseline"/>
    <s v="Base"/>
    <x v="0"/>
    <x v="0"/>
    <x v="1"/>
    <s v=" Total_JP"/>
    <x v="15"/>
    <n v="-2294.8053736000002"/>
  </r>
  <r>
    <s v="Baseline"/>
    <s v="Base"/>
    <x v="0"/>
    <x v="0"/>
    <x v="1"/>
    <s v=" Total_JP"/>
    <x v="16"/>
    <n v="-2299.0231666999998"/>
  </r>
  <r>
    <s v="Baseline"/>
    <s v="Base"/>
    <x v="0"/>
    <x v="0"/>
    <x v="1"/>
    <s v=" Total_JP"/>
    <x v="17"/>
    <n v="-2261.2136741999998"/>
  </r>
  <r>
    <s v="Baseline"/>
    <s v="Base"/>
    <x v="0"/>
    <x v="0"/>
    <x v="1"/>
    <s v=" Total_JP"/>
    <x v="18"/>
    <n v="-2266.0345774000002"/>
  </r>
  <r>
    <s v="Baseline"/>
    <s v="Base"/>
    <x v="0"/>
    <x v="0"/>
    <x v="1"/>
    <s v=" Total_JP"/>
    <x v="19"/>
    <n v="-2270.8554807"/>
  </r>
  <r>
    <s v="Baseline"/>
    <s v="Base"/>
    <x v="0"/>
    <x v="0"/>
    <x v="1"/>
    <s v=" Total_JP"/>
    <x v="20"/>
    <n v="-2275.6763839"/>
  </r>
  <r>
    <s v="Baseline"/>
    <s v="Base"/>
    <x v="0"/>
    <x v="0"/>
    <x v="1"/>
    <s v=" Total_JP"/>
    <x v="21"/>
    <n v="-2278.4123930000001"/>
  </r>
  <r>
    <s v="Baseline"/>
    <s v="Base"/>
    <x v="0"/>
    <x v="0"/>
    <x v="1"/>
    <s v=" Total_JP"/>
    <x v="22"/>
    <n v="-2282.6866779000002"/>
  </r>
  <r>
    <s v="Baseline"/>
    <s v="Base"/>
    <x v="0"/>
    <x v="0"/>
    <x v="1"/>
    <s v=" Total_JP"/>
    <x v="23"/>
    <n v="-2286.9609627999998"/>
  </r>
  <r>
    <s v="Baseline"/>
    <s v="Base"/>
    <x v="0"/>
    <x v="0"/>
    <x v="1"/>
    <s v=" Total_JP"/>
    <x v="24"/>
    <n v="-2291.2352476999999"/>
  </r>
  <r>
    <s v="Baseline"/>
    <s v="Base"/>
    <x v="0"/>
    <x v="0"/>
    <x v="1"/>
    <s v=" Total_JP"/>
    <x v="25"/>
    <n v="-2335.4039192999999"/>
  </r>
  <r>
    <s v="Baseline"/>
    <s v="Base"/>
    <x v="0"/>
    <x v="0"/>
    <x v="1"/>
    <s v=" Total_JP"/>
    <x v="26"/>
    <n v="-2338.6353592999999"/>
  </r>
  <r>
    <s v="Baseline"/>
    <s v="Base"/>
    <x v="0"/>
    <x v="0"/>
    <x v="1"/>
    <s v=" Total_JP"/>
    <x v="27"/>
    <n v="-2341.8667992999999"/>
  </r>
  <r>
    <s v="Baseline"/>
    <s v="Base"/>
    <x v="0"/>
    <x v="0"/>
    <x v="1"/>
    <s v=" Total_JP"/>
    <x v="28"/>
    <n v="-2345.0982392999999"/>
  </r>
  <r>
    <s v="Baseline"/>
    <s v="Base"/>
    <x v="0"/>
    <x v="0"/>
    <x v="1"/>
    <s v=" Total_JP"/>
    <x v="29"/>
    <n v="-2348.3296793"/>
  </r>
  <r>
    <s v="Baseline"/>
    <s v="Base"/>
    <x v="0"/>
    <x v="0"/>
    <x v="1"/>
    <s v=" Total_JP"/>
    <x v="30"/>
    <n v="-2308.9307236"/>
  </r>
  <r>
    <s v="Baseline"/>
    <s v="Base"/>
    <x v="0"/>
    <x v="0"/>
    <x v="1"/>
    <s v=" Total_JP"/>
    <x v="31"/>
    <n v="-2313.0373894999998"/>
  </r>
  <r>
    <s v="Baseline"/>
    <s v="Base"/>
    <x v="0"/>
    <x v="0"/>
    <x v="1"/>
    <s v=" Total_JP"/>
    <x v="32"/>
    <n v="-2317.1440553000002"/>
  </r>
  <r>
    <s v="Baseline"/>
    <s v="Base"/>
    <x v="0"/>
    <x v="0"/>
    <x v="1"/>
    <s v=" Total_JP"/>
    <x v="33"/>
    <n v="-2321.2507212"/>
  </r>
  <r>
    <s v="Baseline"/>
    <s v="Base"/>
    <x v="0"/>
    <x v="0"/>
    <x v="1"/>
    <s v=" Total_JP"/>
    <x v="34"/>
    <n v="-2323.8191112999998"/>
  </r>
  <r>
    <s v="Baseline"/>
    <s v="Base"/>
    <x v="0"/>
    <x v="0"/>
    <x v="1"/>
    <s v=" Total_JP"/>
    <x v="35"/>
    <n v="-2285.1410234999998"/>
  </r>
  <r>
    <s v="Baseline"/>
    <s v="Base"/>
    <x v="0"/>
    <x v="0"/>
    <x v="1"/>
    <s v=" Total_JP"/>
    <x v="36"/>
    <n v="-2246.4629356"/>
  </r>
  <r>
    <s v="Baseline"/>
    <s v="Base"/>
    <x v="0"/>
    <x v="0"/>
    <x v="1"/>
    <s v=" Total_JP"/>
    <x v="37"/>
    <n v="-2207.7848476999998"/>
  </r>
  <r>
    <s v="Baseline"/>
    <s v="Base"/>
    <x v="0"/>
    <x v="0"/>
    <x v="1"/>
    <s v=" Total_JP"/>
    <x v="38"/>
    <n v="-2210.0439913999999"/>
  </r>
  <r>
    <s v="Baseline"/>
    <s v="Base"/>
    <x v="0"/>
    <x v="0"/>
    <x v="1"/>
    <s v=" Total_JP"/>
    <x v="39"/>
    <n v="-2212.3031350000001"/>
  </r>
  <r>
    <s v="Baseline"/>
    <s v="Base"/>
    <x v="0"/>
    <x v="0"/>
    <x v="1"/>
    <s v=" Total_JP"/>
    <x v="40"/>
    <n v="-2258.7895638"/>
  </r>
  <r>
    <s v="Baseline"/>
    <s v="Base"/>
    <x v="0"/>
    <x v="0"/>
    <x v="1"/>
    <s v=" Total_JP"/>
    <x v="41"/>
    <n v="-2305.2759925"/>
  </r>
  <r>
    <s v="Baseline"/>
    <s v="Base"/>
    <x v="0"/>
    <x v="0"/>
    <x v="1"/>
    <s v=" Total_JP"/>
    <x v="42"/>
    <n v="-2351.7624212999999"/>
  </r>
  <r>
    <s v="Baseline"/>
    <s v="Base"/>
    <x v="0"/>
    <x v="0"/>
    <x v="1"/>
    <s v=" Total_JP"/>
    <x v="43"/>
    <n v="-2354.7432284000001"/>
  </r>
  <r>
    <s v="Baseline"/>
    <s v="Base"/>
    <x v="0"/>
    <x v="0"/>
    <x v="1"/>
    <s v=" Total_JP"/>
    <x v="44"/>
    <n v="-2360.2592731999998"/>
  </r>
  <r>
    <s v="Baseline"/>
    <s v="Base"/>
    <x v="0"/>
    <x v="0"/>
    <x v="1"/>
    <s v=" Total_JP"/>
    <x v="45"/>
    <n v="-2365.7753179000001"/>
  </r>
  <r>
    <s v="Baseline"/>
    <s v="Base"/>
    <x v="0"/>
    <x v="0"/>
    <x v="1"/>
    <s v=" Total_JP"/>
    <x v="46"/>
    <n v="-2371.2913626999998"/>
  </r>
  <r>
    <s v="Baseline"/>
    <s v="Base"/>
    <x v="0"/>
    <x v="0"/>
    <x v="1"/>
    <s v=" Total_JP"/>
    <x v="47"/>
    <n v="-2418.0538854000001"/>
  </r>
  <r>
    <s v="Baseline"/>
    <s v="Base"/>
    <x v="0"/>
    <x v="0"/>
    <x v="1"/>
    <s v=" Total_JP"/>
    <x v="48"/>
    <n v="-2425.1750413999998"/>
  </r>
  <r>
    <s v="Baseline"/>
    <s v="Base"/>
    <x v="0"/>
    <x v="0"/>
    <x v="1"/>
    <s v=" Total_JP"/>
    <x v="49"/>
    <n v="-2432.2961974"/>
  </r>
  <r>
    <s v="Baseline"/>
    <s v="Base"/>
    <x v="0"/>
    <x v="0"/>
    <x v="1"/>
    <s v=" Total_JP"/>
    <x v="50"/>
    <n v="-2439.4173532999998"/>
  </r>
  <r>
    <s v="Baseline"/>
    <s v="Base"/>
    <x v="0"/>
    <x v="0"/>
    <x v="1"/>
    <s v=" Total_JP"/>
    <x v="51"/>
    <n v="-2446.5385093"/>
  </r>
  <r>
    <s v="Baseline"/>
    <s v="Base"/>
    <x v="0"/>
    <x v="0"/>
    <x v="1"/>
    <s v=" Total_JP"/>
    <x v="52"/>
    <n v="-2409.4323801"/>
  </r>
  <r>
    <s v="Baseline"/>
    <s v="Base"/>
    <x v="0"/>
    <x v="0"/>
    <x v="1"/>
    <s v=" Total_JP"/>
    <x v="53"/>
    <n v="-2417.7414563000002"/>
  </r>
  <r>
    <s v="Baseline"/>
    <s v="Base"/>
    <x v="0"/>
    <x v="0"/>
    <x v="1"/>
    <s v=" Total_JP"/>
    <x v="54"/>
    <n v="-2426.0505324999999"/>
  </r>
  <r>
    <s v="Baseline"/>
    <s v="Base"/>
    <x v="0"/>
    <x v="0"/>
    <x v="1"/>
    <s v=" Total_JP"/>
    <x v="55"/>
    <n v="-2434.3596087000001"/>
  </r>
  <r>
    <s v="Baseline"/>
    <s v="Base"/>
    <x v="0"/>
    <x v="0"/>
    <x v="1"/>
    <s v=" Total_JP"/>
    <x v="56"/>
    <n v="-2440.1334471999999"/>
  </r>
  <r>
    <s v="Baseline"/>
    <s v="Base"/>
    <x v="0"/>
    <x v="0"/>
    <x v="1"/>
    <s v=" Total_JP"/>
    <x v="57"/>
    <n v="-2446.9265261"/>
  </r>
  <r>
    <s v="Baseline"/>
    <s v="Base"/>
    <x v="0"/>
    <x v="0"/>
    <x v="1"/>
    <s v=" Total_JP"/>
    <x v="58"/>
    <n v="-2453.7196049999998"/>
  </r>
  <r>
    <s v="Baseline"/>
    <s v="Base"/>
    <x v="0"/>
    <x v="0"/>
    <x v="1"/>
    <s v=" Total_JP"/>
    <x v="59"/>
    <n v="-2460.5126839"/>
  </r>
  <r>
    <s v="Baseline"/>
    <s v="Base"/>
    <x v="0"/>
    <x v="0"/>
    <x v="1"/>
    <s v=" Total_JP"/>
    <x v="60"/>
    <n v="-2506.9471294999998"/>
  </r>
  <r>
    <s v="Baseline"/>
    <s v="Base"/>
    <x v="0"/>
    <x v="0"/>
    <x v="1"/>
    <s v=" Total_JP"/>
    <x v="61"/>
    <n v="-2509.2985696999999"/>
  </r>
  <r>
    <s v="Baseline"/>
    <s v="Base"/>
    <x v="0"/>
    <x v="0"/>
    <x v="1"/>
    <s v=" Total_JP"/>
    <x v="62"/>
    <n v="-2511.6500099"/>
  </r>
  <r>
    <s v="Baseline"/>
    <s v="Base"/>
    <x v="0"/>
    <x v="0"/>
    <x v="1"/>
    <s v=" Total_JP"/>
    <x v="63"/>
    <n v="-2514.0014500000002"/>
  </r>
  <r>
    <s v="Baseline"/>
    <s v="Base"/>
    <x v="0"/>
    <x v="0"/>
    <x v="1"/>
    <s v=" Total_JP"/>
    <x v="64"/>
    <n v="-2516.3528901999998"/>
  </r>
  <r>
    <s v="Baseline"/>
    <s v="Base"/>
    <x v="0"/>
    <x v="0"/>
    <x v="1"/>
    <s v=" Total_JP"/>
    <x v="65"/>
    <n v="-2473.2891251000001"/>
  </r>
  <r>
    <s v="Baseline"/>
    <s v="Base"/>
    <x v="0"/>
    <x v="0"/>
    <x v="1"/>
    <s v=" Total_JP"/>
    <x v="66"/>
    <n v="-2476.567509"/>
  </r>
  <r>
    <s v="Baseline"/>
    <s v="Base"/>
    <x v="0"/>
    <x v="0"/>
    <x v="1"/>
    <s v=" Total_JP"/>
    <x v="67"/>
    <n v="-2479.8458930000002"/>
  </r>
  <r>
    <s v="Baseline"/>
    <s v="Base"/>
    <x v="0"/>
    <x v="0"/>
    <x v="1"/>
    <s v=" Total_JP"/>
    <x v="68"/>
    <n v="-2483.1242769"/>
  </r>
  <r>
    <s v="Baseline"/>
    <s v="Base"/>
    <x v="0"/>
    <x v="0"/>
    <x v="1"/>
    <s v=" Total_JP"/>
    <x v="69"/>
    <n v="-2485.3834204999998"/>
  </r>
  <r>
    <s v="Baseline"/>
    <s v="Base"/>
    <x v="0"/>
    <x v="0"/>
    <x v="1"/>
    <s v=" Total_JP"/>
    <x v="70"/>
    <n v="-2488.8445409999999"/>
  </r>
  <r>
    <s v="Baseline"/>
    <s v="Base"/>
    <x v="0"/>
    <x v="0"/>
    <x v="1"/>
    <s v=" Total_JP"/>
    <x v="71"/>
    <n v="-2492.3056615"/>
  </r>
  <r>
    <s v="Baseline"/>
    <s v="Base"/>
    <x v="0"/>
    <x v="0"/>
    <x v="1"/>
    <s v=" Total_JP"/>
    <x v="72"/>
    <n v="-2495.7667820000001"/>
  </r>
  <r>
    <s v="Baseline"/>
    <s v="Base"/>
    <x v="0"/>
    <x v="0"/>
    <x v="1"/>
    <s v=" Total_JP"/>
    <x v="73"/>
    <n v="-2543.3109079999999"/>
  </r>
  <r>
    <s v="Baseline"/>
    <s v="Base"/>
    <x v="0"/>
    <x v="0"/>
    <x v="1"/>
    <s v=" Total_JP"/>
    <x v="74"/>
    <n v="-2545.9355246999999"/>
  </r>
  <r>
    <s v="Baseline"/>
    <s v="Base"/>
    <x v="0"/>
    <x v="0"/>
    <x v="1"/>
    <s v=" Total_JP"/>
    <x v="75"/>
    <n v="-2548.5601415000001"/>
  </r>
  <r>
    <s v="Baseline"/>
    <s v="Base"/>
    <x v="0"/>
    <x v="0"/>
    <x v="1"/>
    <s v=" Total_JP"/>
    <x v="76"/>
    <n v="-2551.1847582"/>
  </r>
  <r>
    <s v="Baseline"/>
    <s v="Base"/>
    <x v="0"/>
    <x v="0"/>
    <x v="1"/>
    <s v=" Total_JP"/>
    <x v="77"/>
    <n v="-2553.8093749999998"/>
  </r>
  <r>
    <s v="Baseline"/>
    <s v="Base"/>
    <x v="0"/>
    <x v="0"/>
    <x v="1"/>
    <s v=" Total_JP"/>
    <x v="78"/>
    <n v="-2510.0918425999998"/>
  </r>
  <r>
    <s v="Baseline"/>
    <s v="Base"/>
    <x v="0"/>
    <x v="0"/>
    <x v="1"/>
    <s v=" Total_JP"/>
    <x v="79"/>
    <n v="-2512.7620772"/>
  </r>
  <r>
    <s v="Baseline"/>
    <s v="Base"/>
    <x v="0"/>
    <x v="0"/>
    <x v="1"/>
    <s v=" Total_JP"/>
    <x v="80"/>
    <n v="-2515.4323116999999"/>
  </r>
  <r>
    <s v="Baseline"/>
    <s v="Base"/>
    <x v="0"/>
    <x v="0"/>
    <x v="1"/>
    <s v=" Total_JP"/>
    <x v="81"/>
    <n v="-2518.1025463000001"/>
  </r>
  <r>
    <s v="Baseline"/>
    <s v="Base"/>
    <x v="0"/>
    <x v="0"/>
    <x v="1"/>
    <s v=" Total_JP"/>
    <x v="82"/>
    <n v="-2519.570804"/>
  </r>
  <r>
    <s v="Baseline"/>
    <s v="Base"/>
    <x v="0"/>
    <x v="0"/>
    <x v="1"/>
    <s v=" Total_JP"/>
    <x v="83"/>
    <n v="-2475.5002638999999"/>
  </r>
  <r>
    <s v="Baseline"/>
    <s v="Base"/>
    <x v="0"/>
    <x v="0"/>
    <x v="1"/>
    <s v=" Total_JP"/>
    <x v="84"/>
    <n v="-2431.4297237999999"/>
  </r>
  <r>
    <s v="Baseline"/>
    <s v="Base"/>
    <x v="0"/>
    <x v="0"/>
    <x v="1"/>
    <s v=" Total_JP"/>
    <x v="85"/>
    <n v="-2387.3591836000001"/>
  </r>
  <r>
    <s v="Baseline"/>
    <s v="Base"/>
    <x v="0"/>
    <x v="0"/>
    <x v="1"/>
    <s v=" Total_JP"/>
    <x v="86"/>
    <n v="-2388.2081527"/>
  </r>
  <r>
    <s v="Baseline"/>
    <s v="Base"/>
    <x v="0"/>
    <x v="0"/>
    <x v="1"/>
    <s v=" Total_JP"/>
    <x v="87"/>
    <n v="-2389.0571218"/>
  </r>
  <r>
    <s v="Baseline"/>
    <s v="Base"/>
    <x v="0"/>
    <x v="0"/>
    <x v="1"/>
    <s v=" Total_JP"/>
    <x v="88"/>
    <n v="-2436.4649247000002"/>
  </r>
  <r>
    <s v="Baseline"/>
    <s v="Base"/>
    <x v="0"/>
    <x v="0"/>
    <x v="1"/>
    <s v=" Total_JP"/>
    <x v="89"/>
    <n v="-2483.8727276"/>
  </r>
  <r>
    <s v="Baseline"/>
    <s v="Base"/>
    <x v="0"/>
    <x v="0"/>
    <x v="1"/>
    <s v=" Total_JP"/>
    <x v="90"/>
    <n v="-2531.2805305000002"/>
  </r>
  <r>
    <s v="Baseline"/>
    <s v="Base"/>
    <x v="0"/>
    <x v="0"/>
    <x v="1"/>
    <s v=" Total_JP"/>
    <x v="91"/>
    <n v="-2532.3005665000001"/>
  </r>
  <r>
    <s v="Baseline"/>
    <s v="Base"/>
    <x v="0"/>
    <x v="0"/>
    <x v="1"/>
    <s v=" Total_JP"/>
    <x v="92"/>
    <n v="-2534.3104033999998"/>
  </r>
  <r>
    <s v="Baseline"/>
    <s v="Base"/>
    <x v="0"/>
    <x v="0"/>
    <x v="1"/>
    <s v=" Total_JP"/>
    <x v="93"/>
    <n v="-2536.3202402000002"/>
  </r>
  <r>
    <s v="Baseline"/>
    <s v="Base"/>
    <x v="0"/>
    <x v="0"/>
    <x v="1"/>
    <s v=" Total_JP"/>
    <x v="94"/>
    <n v="-2538.3300770999999"/>
  </r>
  <r>
    <s v="Baseline"/>
    <s v="Base"/>
    <x v="0"/>
    <x v="0"/>
    <x v="1"/>
    <s v=" Total_JP"/>
    <x v="95"/>
    <n v="-2585.8787118"/>
  </r>
  <r>
    <s v="Baseline"/>
    <s v="Base"/>
    <x v="0"/>
    <x v="0"/>
    <x v="1"/>
    <s v=" Total_JP"/>
    <x v="96"/>
    <n v="-2587.9638712000001"/>
  </r>
  <r>
    <s v="Baseline"/>
    <s v="Base"/>
    <x v="0"/>
    <x v="0"/>
    <x v="1"/>
    <s v=" Total_JP"/>
    <x v="97"/>
    <n v="-2590.0490304999998"/>
  </r>
  <r>
    <s v="Baseline"/>
    <s v="Base"/>
    <x v="0"/>
    <x v="0"/>
    <x v="1"/>
    <s v=" Total_JP"/>
    <x v="98"/>
    <n v="-2592.1341898000001"/>
  </r>
  <r>
    <s v="Baseline"/>
    <s v="Base"/>
    <x v="0"/>
    <x v="0"/>
    <x v="1"/>
    <s v=" Total_JP"/>
    <x v="99"/>
    <n v="-2594.2193492000001"/>
  </r>
  <r>
    <s v="Baseline"/>
    <s v="Base"/>
    <x v="0"/>
    <x v="0"/>
    <x v="1"/>
    <s v=" Total_JP"/>
    <x v="100"/>
    <n v="-2549.7456747000001"/>
  </r>
  <r>
    <s v="Baseline"/>
    <s v="Base"/>
    <x v="0"/>
    <x v="0"/>
    <x v="1"/>
    <s v=" Total_JP"/>
    <x v="101"/>
    <n v="-2553.7963792"/>
  </r>
  <r>
    <s v="Baseline"/>
    <s v="Base"/>
    <x v="0"/>
    <x v="0"/>
    <x v="1"/>
    <s v=" Total_JP"/>
    <x v="102"/>
    <n v="-2557.8470836000001"/>
  </r>
  <r>
    <s v="Baseline"/>
    <s v="Base"/>
    <x v="0"/>
    <x v="0"/>
    <x v="1"/>
    <s v=" Total_JP"/>
    <x v="103"/>
    <n v="-2561.8977881000001"/>
  </r>
  <r>
    <s v="Baseline"/>
    <s v="Base"/>
    <x v="0"/>
    <x v="0"/>
    <x v="1"/>
    <s v=" Total_JP"/>
    <x v="104"/>
    <n v="-2564.9586917000001"/>
  </r>
  <r>
    <s v="Baseline"/>
    <s v="Base"/>
    <x v="0"/>
    <x v="0"/>
    <x v="1"/>
    <s v=" Total_JP"/>
    <x v="105"/>
    <n v="-2568.8179074"/>
  </r>
  <r>
    <s v="Baseline"/>
    <s v="Base"/>
    <x v="0"/>
    <x v="0"/>
    <x v="1"/>
    <s v=" Total_JP"/>
    <x v="106"/>
    <n v="-2572.6771229999999"/>
  </r>
  <r>
    <s v="Baseline"/>
    <s v="Base"/>
    <x v="0"/>
    <x v="0"/>
    <x v="1"/>
    <s v=" Total_JP"/>
    <x v="107"/>
    <n v="-2576.5363387000002"/>
  </r>
  <r>
    <s v="Baseline"/>
    <s v="Base"/>
    <x v="0"/>
    <x v="0"/>
    <x v="1"/>
    <s v=" Total_JP"/>
    <x v="108"/>
    <n v="-2625.8590297000001"/>
  </r>
  <r>
    <s v="Baseline"/>
    <s v="Base"/>
    <x v="0"/>
    <x v="0"/>
    <x v="1"/>
    <s v=" Total_JP"/>
    <x v="109"/>
    <n v="-2676.2593093999999"/>
  </r>
  <r>
    <s v="Baseline"/>
    <s v="Base"/>
    <x v="0"/>
    <x v="0"/>
    <x v="1"/>
    <s v=" Total_JP"/>
    <x v="110"/>
    <n v="-2726.6595892"/>
  </r>
  <r>
    <s v="Baseline"/>
    <s v="Base"/>
    <x v="0"/>
    <x v="0"/>
    <x v="1"/>
    <s v=" Total_JP"/>
    <x v="111"/>
    <n v="-2777.0598688999999"/>
  </r>
  <r>
    <s v="Baseline"/>
    <s v="Base"/>
    <x v="0"/>
    <x v="0"/>
    <x v="1"/>
    <s v=" Total_JP"/>
    <x v="112"/>
    <n v="-2827.4601486000001"/>
  </r>
  <r>
    <s v="Baseline"/>
    <s v="Base"/>
    <x v="0"/>
    <x v="0"/>
    <x v="1"/>
    <s v=" Total_JP"/>
    <x v="113"/>
    <n v="-2783.0771794000002"/>
  </r>
  <r>
    <s v="Baseline"/>
    <s v="Base"/>
    <x v="0"/>
    <x v="0"/>
    <x v="1"/>
    <s v=" Total_JP"/>
    <x v="114"/>
    <n v="-2738.6942101"/>
  </r>
  <r>
    <s v="Baseline"/>
    <s v="Base"/>
    <x v="0"/>
    <x v="0"/>
    <x v="1"/>
    <s v=" Total_JP"/>
    <x v="115"/>
    <n v="-2694.3112409"/>
  </r>
  <r>
    <s v="Baseline"/>
    <s v="Base"/>
    <x v="0"/>
    <x v="0"/>
    <x v="1"/>
    <s v=" Total_JP"/>
    <x v="116"/>
    <n v="-2649.9282717000001"/>
  </r>
  <r>
    <s v="Baseline"/>
    <s v="Base"/>
    <x v="0"/>
    <x v="0"/>
    <x v="1"/>
    <s v=" Total_JP"/>
    <x v="117"/>
    <n v="-2604.7469903000001"/>
  </r>
  <r>
    <s v="Baseline"/>
    <s v="Base"/>
    <x v="0"/>
    <x v="0"/>
    <x v="1"/>
    <s v=" Total_JP"/>
    <x v="118"/>
    <n v="-2607.9267123999998"/>
  </r>
  <r>
    <s v="Baseline"/>
    <s v="Base"/>
    <x v="0"/>
    <x v="0"/>
    <x v="1"/>
    <s v=" Total_JP"/>
    <x v="119"/>
    <n v="-2611.1064345999998"/>
  </r>
  <r>
    <s v="Baseline"/>
    <s v="Base"/>
    <x v="0"/>
    <x v="0"/>
    <x v="1"/>
    <s v=" Total_JP"/>
    <x v="120"/>
    <n v="-2614.2861567"/>
  </r>
  <r>
    <s v="Baseline"/>
    <s v="Base"/>
    <x v="0"/>
    <x v="0"/>
    <x v="1"/>
    <s v=" Total_JP"/>
    <x v="121"/>
    <n v="-2616.3882901000002"/>
  </r>
  <r>
    <s v="Baseline"/>
    <s v="Base"/>
    <x v="0"/>
    <x v="0"/>
    <x v="1"/>
    <s v=" Total_JP"/>
    <x v="122"/>
    <n v="-2571.2104565999998"/>
  </r>
  <r>
    <s v="Baseline"/>
    <s v="Base"/>
    <x v="0"/>
    <x v="0"/>
    <x v="1"/>
    <s v=" Total_JP"/>
    <x v="123"/>
    <n v="-2526.0326232000002"/>
  </r>
  <r>
    <s v="Baseline"/>
    <s v="Base"/>
    <x v="0"/>
    <x v="0"/>
    <x v="1"/>
    <s v=" Total_JP"/>
    <x v="124"/>
    <n v="-2480.8547896999999"/>
  </r>
  <r>
    <s v="Baseline"/>
    <s v="Base"/>
    <x v="0"/>
    <x v="0"/>
    <x v="1"/>
    <s v=" Total_JP"/>
    <x v="125"/>
    <n v="-2481.9358262999999"/>
  </r>
  <r>
    <s v="Baseline"/>
    <s v="Base"/>
    <x v="0"/>
    <x v="0"/>
    <x v="1"/>
    <s v=" Total_JP"/>
    <x v="126"/>
    <n v="-2483.0168628000001"/>
  </r>
  <r>
    <s v="Baseline"/>
    <s v="Base"/>
    <x v="0"/>
    <x v="0"/>
    <x v="1"/>
    <s v=" Total_JP"/>
    <x v="127"/>
    <n v="-2532.7074139000001"/>
  </r>
  <r>
    <s v="Baseline"/>
    <s v="Base"/>
    <x v="0"/>
    <x v="0"/>
    <x v="1"/>
    <s v=" Total_JP"/>
    <x v="128"/>
    <n v="-2582.3979650000001"/>
  </r>
  <r>
    <s v="Baseline"/>
    <s v="Base"/>
    <x v="0"/>
    <x v="0"/>
    <x v="1"/>
    <s v=" Total_JP"/>
    <x v="129"/>
    <n v="-2632.0885162"/>
  </r>
  <r>
    <s v="Baseline"/>
    <s v="Base"/>
    <x v="0"/>
    <x v="0"/>
    <x v="1"/>
    <s v=" Total_JP"/>
    <x v="130"/>
    <n v="-2633.4180637999998"/>
  </r>
  <r>
    <s v="Baseline"/>
    <s v="Base"/>
    <x v="0"/>
    <x v="0"/>
    <x v="1"/>
    <s v=" Total_JP"/>
    <x v="131"/>
    <n v="-2635.3955439000001"/>
  </r>
  <r>
    <s v="Baseline"/>
    <s v="Base"/>
    <x v="0"/>
    <x v="0"/>
    <x v="1"/>
    <s v=" Total_JP"/>
    <x v="132"/>
    <n v="-2637.3730239000001"/>
  </r>
  <r>
    <s v="Baseline"/>
    <s v="Base"/>
    <x v="0"/>
    <x v="0"/>
    <x v="1"/>
    <s v=" Total_JP"/>
    <x v="133"/>
    <n v="-2639.3505039000001"/>
  </r>
  <r>
    <s v="Baseline"/>
    <s v="Base"/>
    <x v="0"/>
    <x v="0"/>
    <x v="1"/>
    <s v=" Total_JP"/>
    <x v="134"/>
    <n v="-2688.6079507999998"/>
  </r>
  <r>
    <s v="Baseline"/>
    <s v="Base"/>
    <x v="0"/>
    <x v="0"/>
    <x v="1"/>
    <s v=" Total_JP"/>
    <x v="135"/>
    <n v="-2690.1793791"/>
  </r>
  <r>
    <s v="Baseline"/>
    <s v="Base"/>
    <x v="0"/>
    <x v="0"/>
    <x v="1"/>
    <s v=" Total_JP"/>
    <x v="136"/>
    <n v="-2691.7508074000002"/>
  </r>
  <r>
    <s v="Baseline"/>
    <s v="Base"/>
    <x v="0"/>
    <x v="0"/>
    <x v="1"/>
    <s v=" Total_JP"/>
    <x v="137"/>
    <n v="-2693.3222357"/>
  </r>
  <r>
    <s v="Baseline"/>
    <s v="Base"/>
    <x v="0"/>
    <x v="0"/>
    <x v="1"/>
    <s v=" Total_JP"/>
    <x v="138"/>
    <n v="-2694.8936638999999"/>
  </r>
  <r>
    <s v="Baseline"/>
    <s v="Base"/>
    <x v="0"/>
    <x v="0"/>
    <x v="1"/>
    <s v=" Total_JP"/>
    <x v="139"/>
    <n v="-2647.8555777000001"/>
  </r>
  <r>
    <s v="Baseline"/>
    <s v="Base"/>
    <x v="0"/>
    <x v="0"/>
    <x v="1"/>
    <s v=" Total_JP"/>
    <x v="140"/>
    <n v="-2649.8365054999999"/>
  </r>
  <r>
    <s v="Baseline"/>
    <s v="Base"/>
    <x v="0"/>
    <x v="0"/>
    <x v="1"/>
    <s v=" Total_JP"/>
    <x v="141"/>
    <n v="-2651.8174334"/>
  </r>
  <r>
    <s v="Baseline"/>
    <s v="Base"/>
    <x v="0"/>
    <x v="0"/>
    <x v="1"/>
    <s v=" Total_JP"/>
    <x v="142"/>
    <n v="-2653.7983613000001"/>
  </r>
  <r>
    <s v="Baseline"/>
    <s v="Base"/>
    <x v="0"/>
    <x v="0"/>
    <x v="1"/>
    <s v=" Total_JP"/>
    <x v="143"/>
    <n v="-2655.1313568999999"/>
  </r>
  <r>
    <s v="Baseline"/>
    <s v="Base"/>
    <x v="0"/>
    <x v="0"/>
    <x v="1"/>
    <s v=" Total_JP"/>
    <x v="144"/>
    <n v="-2657.3894396000001"/>
  </r>
  <r>
    <s v="Baseline"/>
    <s v="Base"/>
    <x v="0"/>
    <x v="0"/>
    <x v="1"/>
    <s v=" Total_JP"/>
    <x v="145"/>
    <n v="-2659.6475224000001"/>
  </r>
  <r>
    <s v="Baseline"/>
    <s v="Base"/>
    <x v="0"/>
    <x v="0"/>
    <x v="1"/>
    <s v=" Total_JP"/>
    <x v="146"/>
    <n v="-2661.9056050999998"/>
  </r>
  <r>
    <s v="Baseline"/>
    <s v="Base"/>
    <x v="0"/>
    <x v="0"/>
    <x v="1"/>
    <s v=" Total_JP"/>
    <x v="147"/>
    <n v="-2711.8497065000001"/>
  </r>
  <r>
    <s v="Baseline"/>
    <s v="Base"/>
    <x v="0"/>
    <x v="0"/>
    <x v="1"/>
    <s v=" Total_JP"/>
    <x v="148"/>
    <n v="-2714.1767464999998"/>
  </r>
  <r>
    <s v="Baseline"/>
    <s v="Base"/>
    <x v="0"/>
    <x v="0"/>
    <x v="1"/>
    <s v=" Total_JP"/>
    <x v="149"/>
    <n v="-2716.5037864000001"/>
  </r>
  <r>
    <s v="Baseline"/>
    <s v="Base"/>
    <x v="0"/>
    <x v="0"/>
    <x v="1"/>
    <s v=" Total_JP"/>
    <x v="150"/>
    <n v="-2718.8308262999999"/>
  </r>
  <r>
    <s v="Baseline"/>
    <s v="Base"/>
    <x v="0"/>
    <x v="0"/>
    <x v="1"/>
    <s v=" Total_JP"/>
    <x v="151"/>
    <n v="-2721.1578663"/>
  </r>
  <r>
    <s v="Baseline"/>
    <s v="Base"/>
    <x v="0"/>
    <x v="0"/>
    <x v="1"/>
    <s v=" Total_JP"/>
    <x v="152"/>
    <n v="-2674.4658921"/>
  </r>
  <r>
    <s v="Baseline"/>
    <s v="Base"/>
    <x v="0"/>
    <x v="0"/>
    <x v="1"/>
    <s v=" Total_JP"/>
    <x v="153"/>
    <n v="-2678.1500624999999"/>
  </r>
  <r>
    <s v="Baseline"/>
    <s v="Base"/>
    <x v="0"/>
    <x v="0"/>
    <x v="1"/>
    <s v=" Total_JP"/>
    <x v="154"/>
    <n v="-2681.834233"/>
  </r>
  <r>
    <s v="Baseline"/>
    <s v="Base"/>
    <x v="0"/>
    <x v="0"/>
    <x v="1"/>
    <s v=" Total_JP"/>
    <x v="155"/>
    <n v="-2685.5184035000002"/>
  </r>
  <r>
    <s v="Baseline"/>
    <s v="Base"/>
    <x v="0"/>
    <x v="0"/>
    <x v="1"/>
    <s v=" Total_JP"/>
    <x v="156"/>
    <n v="-2688.2774868000001"/>
  </r>
  <r>
    <s v="Incremental"/>
    <s v="Media"/>
    <x v="1"/>
    <x v="1"/>
    <x v="2"/>
    <s v=" Total_JP"/>
    <x v="0"/>
    <n v="0"/>
  </r>
  <r>
    <s v="Incremental"/>
    <s v="Media"/>
    <x v="1"/>
    <x v="1"/>
    <x v="2"/>
    <s v=" Total_JP"/>
    <x v="1"/>
    <n v="0"/>
  </r>
  <r>
    <s v="Incremental"/>
    <s v="Media"/>
    <x v="1"/>
    <x v="1"/>
    <x v="2"/>
    <s v=" Total_JP"/>
    <x v="2"/>
    <n v="0"/>
  </r>
  <r>
    <s v="Incremental"/>
    <s v="Media"/>
    <x v="1"/>
    <x v="1"/>
    <x v="2"/>
    <s v=" Total_JP"/>
    <x v="3"/>
    <n v="0"/>
  </r>
  <r>
    <s v="Incremental"/>
    <s v="Media"/>
    <x v="1"/>
    <x v="1"/>
    <x v="2"/>
    <s v=" Total_JP"/>
    <x v="4"/>
    <n v="0"/>
  </r>
  <r>
    <s v="Incremental"/>
    <s v="Media"/>
    <x v="1"/>
    <x v="1"/>
    <x v="2"/>
    <s v=" Total_JP"/>
    <x v="5"/>
    <n v="0"/>
  </r>
  <r>
    <s v="Incremental"/>
    <s v="Media"/>
    <x v="1"/>
    <x v="1"/>
    <x v="2"/>
    <s v=" Total_JP"/>
    <x v="6"/>
    <n v="0"/>
  </r>
  <r>
    <s v="Incremental"/>
    <s v="Media"/>
    <x v="1"/>
    <x v="1"/>
    <x v="2"/>
    <s v=" Total_JP"/>
    <x v="7"/>
    <n v="0"/>
  </r>
  <r>
    <s v="Incremental"/>
    <s v="Media"/>
    <x v="1"/>
    <x v="1"/>
    <x v="2"/>
    <s v=" Total_JP"/>
    <x v="8"/>
    <n v="0"/>
  </r>
  <r>
    <s v="Incremental"/>
    <s v="Media"/>
    <x v="1"/>
    <x v="1"/>
    <x v="2"/>
    <s v=" Total_JP"/>
    <x v="9"/>
    <n v="0"/>
  </r>
  <r>
    <s v="Incremental"/>
    <s v="Media"/>
    <x v="1"/>
    <x v="1"/>
    <x v="2"/>
    <s v=" Total_JP"/>
    <x v="10"/>
    <n v="0"/>
  </r>
  <r>
    <s v="Incremental"/>
    <s v="Media"/>
    <x v="1"/>
    <x v="1"/>
    <x v="2"/>
    <s v=" Total_JP"/>
    <x v="11"/>
    <n v="0"/>
  </r>
  <r>
    <s v="Incremental"/>
    <s v="Media"/>
    <x v="1"/>
    <x v="1"/>
    <x v="2"/>
    <s v=" Total_JP"/>
    <x v="12"/>
    <n v="0"/>
  </r>
  <r>
    <s v="Incremental"/>
    <s v="Media"/>
    <x v="1"/>
    <x v="1"/>
    <x v="2"/>
    <s v=" Total_JP"/>
    <x v="13"/>
    <n v="0"/>
  </r>
  <r>
    <s v="Incremental"/>
    <s v="Media"/>
    <x v="1"/>
    <x v="1"/>
    <x v="2"/>
    <s v=" Total_JP"/>
    <x v="14"/>
    <n v="0"/>
  </r>
  <r>
    <s v="Incremental"/>
    <s v="Media"/>
    <x v="1"/>
    <x v="1"/>
    <x v="2"/>
    <s v=" Total_JP"/>
    <x v="15"/>
    <n v="1.4677777999999999"/>
  </r>
  <r>
    <s v="Incremental"/>
    <s v="Media"/>
    <x v="1"/>
    <x v="1"/>
    <x v="2"/>
    <s v=" Total_JP"/>
    <x v="16"/>
    <n v="6.0782495000000001"/>
  </r>
  <r>
    <s v="Incremental"/>
    <s v="Media"/>
    <x v="1"/>
    <x v="1"/>
    <x v="2"/>
    <s v=" Total_JP"/>
    <x v="17"/>
    <n v="10.9035511"/>
  </r>
  <r>
    <s v="Incremental"/>
    <s v="Media"/>
    <x v="1"/>
    <x v="1"/>
    <x v="2"/>
    <s v=" Total_JP"/>
    <x v="18"/>
    <n v="14.755432300000001"/>
  </r>
  <r>
    <s v="Incremental"/>
    <s v="Media"/>
    <x v="1"/>
    <x v="1"/>
    <x v="2"/>
    <s v=" Total_JP"/>
    <x v="19"/>
    <n v="17.7754619"/>
  </r>
  <r>
    <s v="Incremental"/>
    <s v="Media"/>
    <x v="1"/>
    <x v="1"/>
    <x v="2"/>
    <s v=" Total_JP"/>
    <x v="20"/>
    <n v="14.7455663"/>
  </r>
  <r>
    <s v="Incremental"/>
    <s v="Media"/>
    <x v="1"/>
    <x v="1"/>
    <x v="2"/>
    <s v=" Total_JP"/>
    <x v="21"/>
    <n v="4.0581224999999996"/>
  </r>
  <r>
    <s v="Incremental"/>
    <s v="Media"/>
    <x v="1"/>
    <x v="1"/>
    <x v="2"/>
    <s v=" Total_JP"/>
    <x v="22"/>
    <n v="2.5537643000000001"/>
  </r>
  <r>
    <s v="Incremental"/>
    <s v="Media"/>
    <x v="1"/>
    <x v="1"/>
    <x v="2"/>
    <s v=" Total_JP"/>
    <x v="23"/>
    <n v="15.274607400000001"/>
  </r>
  <r>
    <s v="Incremental"/>
    <s v="Media"/>
    <x v="1"/>
    <x v="1"/>
    <x v="2"/>
    <s v=" Total_JP"/>
    <x v="24"/>
    <n v="76.492120299999996"/>
  </r>
  <r>
    <s v="Incremental"/>
    <s v="Media"/>
    <x v="1"/>
    <x v="1"/>
    <x v="2"/>
    <s v=" Total_JP"/>
    <x v="25"/>
    <n v="188.81935590000001"/>
  </r>
  <r>
    <s v="Incremental"/>
    <s v="Media"/>
    <x v="1"/>
    <x v="1"/>
    <x v="2"/>
    <s v=" Total_JP"/>
    <x v="26"/>
    <n v="280.40317420000002"/>
  </r>
  <r>
    <s v="Incremental"/>
    <s v="Media"/>
    <x v="1"/>
    <x v="1"/>
    <x v="2"/>
    <s v=" Total_JP"/>
    <x v="27"/>
    <n v="350.09038829999997"/>
  </r>
  <r>
    <s v="Incremental"/>
    <s v="Media"/>
    <x v="1"/>
    <x v="1"/>
    <x v="2"/>
    <s v=" Total_JP"/>
    <x v="28"/>
    <n v="374.93258750000001"/>
  </r>
  <r>
    <s v="Incremental"/>
    <s v="Media"/>
    <x v="1"/>
    <x v="1"/>
    <x v="2"/>
    <s v=" Total_JP"/>
    <x v="29"/>
    <n v="242.48443119999999"/>
  </r>
  <r>
    <s v="Incremental"/>
    <s v="Media"/>
    <x v="1"/>
    <x v="1"/>
    <x v="2"/>
    <s v=" Total_JP"/>
    <x v="30"/>
    <n v="48.954518899999997"/>
  </r>
  <r>
    <s v="Incremental"/>
    <s v="Media"/>
    <x v="1"/>
    <x v="1"/>
    <x v="2"/>
    <s v=" Total_JP"/>
    <x v="31"/>
    <n v="57.139497200000001"/>
  </r>
  <r>
    <s v="Incremental"/>
    <s v="Media"/>
    <x v="1"/>
    <x v="1"/>
    <x v="2"/>
    <s v=" Total_JP"/>
    <x v="32"/>
    <n v="63.607300199999997"/>
  </r>
  <r>
    <s v="Incremental"/>
    <s v="Media"/>
    <x v="1"/>
    <x v="1"/>
    <x v="2"/>
    <s v=" Total_JP"/>
    <x v="33"/>
    <n v="61.625255500000002"/>
  </r>
  <r>
    <s v="Incremental"/>
    <s v="Media"/>
    <x v="1"/>
    <x v="1"/>
    <x v="2"/>
    <s v=" Total_JP"/>
    <x v="34"/>
    <n v="54.886018300000003"/>
  </r>
  <r>
    <s v="Incremental"/>
    <s v="Media"/>
    <x v="1"/>
    <x v="1"/>
    <x v="2"/>
    <s v=" Total_JP"/>
    <x v="35"/>
    <n v="42.598472200000003"/>
  </r>
  <r>
    <s v="Incremental"/>
    <s v="Media"/>
    <x v="1"/>
    <x v="1"/>
    <x v="2"/>
    <s v=" Total_JP"/>
    <x v="36"/>
    <n v="34.744466600000003"/>
  </r>
  <r>
    <s v="Incremental"/>
    <s v="Media"/>
    <x v="1"/>
    <x v="1"/>
    <x v="2"/>
    <s v=" Total_JP"/>
    <x v="37"/>
    <n v="20.9407076"/>
  </r>
  <r>
    <s v="Incremental"/>
    <s v="Media"/>
    <x v="1"/>
    <x v="1"/>
    <x v="2"/>
    <s v=" Total_JP"/>
    <x v="38"/>
    <n v="6.7317663999999997"/>
  </r>
  <r>
    <s v="Incremental"/>
    <s v="Media"/>
    <x v="1"/>
    <x v="1"/>
    <x v="2"/>
    <s v=" Total_JP"/>
    <x v="39"/>
    <n v="0"/>
  </r>
  <r>
    <s v="Incremental"/>
    <s v="Media"/>
    <x v="1"/>
    <x v="1"/>
    <x v="2"/>
    <s v=" Total_JP"/>
    <x v="40"/>
    <n v="0"/>
  </r>
  <r>
    <s v="Incremental"/>
    <s v="Media"/>
    <x v="1"/>
    <x v="1"/>
    <x v="2"/>
    <s v=" Total_JP"/>
    <x v="41"/>
    <n v="0"/>
  </r>
  <r>
    <s v="Incremental"/>
    <s v="Media"/>
    <x v="1"/>
    <x v="1"/>
    <x v="2"/>
    <s v=" Total_JP"/>
    <x v="42"/>
    <n v="0"/>
  </r>
  <r>
    <s v="Incremental"/>
    <s v="Media"/>
    <x v="1"/>
    <x v="1"/>
    <x v="2"/>
    <s v=" Total_JP"/>
    <x v="43"/>
    <n v="0"/>
  </r>
  <r>
    <s v="Incremental"/>
    <s v="Media"/>
    <x v="1"/>
    <x v="1"/>
    <x v="2"/>
    <s v=" Total_JP"/>
    <x v="44"/>
    <n v="0"/>
  </r>
  <r>
    <s v="Incremental"/>
    <s v="Media"/>
    <x v="1"/>
    <x v="1"/>
    <x v="2"/>
    <s v=" Total_JP"/>
    <x v="45"/>
    <n v="0"/>
  </r>
  <r>
    <s v="Incremental"/>
    <s v="Media"/>
    <x v="1"/>
    <x v="1"/>
    <x v="2"/>
    <s v=" Total_JP"/>
    <x v="46"/>
    <n v="0"/>
  </r>
  <r>
    <s v="Incremental"/>
    <s v="Media"/>
    <x v="1"/>
    <x v="1"/>
    <x v="2"/>
    <s v=" Total_JP"/>
    <x v="47"/>
    <n v="0"/>
  </r>
  <r>
    <s v="Incremental"/>
    <s v="Media"/>
    <x v="1"/>
    <x v="1"/>
    <x v="2"/>
    <s v=" Total_JP"/>
    <x v="48"/>
    <n v="0"/>
  </r>
  <r>
    <s v="Incremental"/>
    <s v="Media"/>
    <x v="1"/>
    <x v="1"/>
    <x v="2"/>
    <s v=" Total_JP"/>
    <x v="49"/>
    <n v="0"/>
  </r>
  <r>
    <s v="Incremental"/>
    <s v="Media"/>
    <x v="1"/>
    <x v="1"/>
    <x v="2"/>
    <s v=" Total_JP"/>
    <x v="50"/>
    <n v="0"/>
  </r>
  <r>
    <s v="Incremental"/>
    <s v="Media"/>
    <x v="1"/>
    <x v="1"/>
    <x v="2"/>
    <s v=" Total_JP"/>
    <x v="51"/>
    <n v="0"/>
  </r>
  <r>
    <s v="Incremental"/>
    <s v="Media"/>
    <x v="1"/>
    <x v="1"/>
    <x v="2"/>
    <s v=" Total_JP"/>
    <x v="52"/>
    <n v="0"/>
  </r>
  <r>
    <s v="Incremental"/>
    <s v="Media"/>
    <x v="1"/>
    <x v="1"/>
    <x v="2"/>
    <s v=" Total_JP"/>
    <x v="53"/>
    <n v="0"/>
  </r>
  <r>
    <s v="Incremental"/>
    <s v="Media"/>
    <x v="1"/>
    <x v="1"/>
    <x v="2"/>
    <s v=" Total_JP"/>
    <x v="54"/>
    <n v="0"/>
  </r>
  <r>
    <s v="Incremental"/>
    <s v="Media"/>
    <x v="1"/>
    <x v="1"/>
    <x v="2"/>
    <s v=" Total_JP"/>
    <x v="55"/>
    <n v="0"/>
  </r>
  <r>
    <s v="Incremental"/>
    <s v="Media"/>
    <x v="1"/>
    <x v="1"/>
    <x v="2"/>
    <s v=" Total_JP"/>
    <x v="56"/>
    <n v="0"/>
  </r>
  <r>
    <s v="Incremental"/>
    <s v="Media"/>
    <x v="1"/>
    <x v="1"/>
    <x v="2"/>
    <s v=" Total_JP"/>
    <x v="57"/>
    <n v="0"/>
  </r>
  <r>
    <s v="Incremental"/>
    <s v="Media"/>
    <x v="1"/>
    <x v="1"/>
    <x v="2"/>
    <s v=" Total_JP"/>
    <x v="58"/>
    <n v="0"/>
  </r>
  <r>
    <s v="Incremental"/>
    <s v="Media"/>
    <x v="1"/>
    <x v="1"/>
    <x v="2"/>
    <s v=" Total_JP"/>
    <x v="59"/>
    <n v="0"/>
  </r>
  <r>
    <s v="Incremental"/>
    <s v="Media"/>
    <x v="1"/>
    <x v="1"/>
    <x v="2"/>
    <s v=" Total_JP"/>
    <x v="60"/>
    <n v="0"/>
  </r>
  <r>
    <s v="Incremental"/>
    <s v="Media"/>
    <x v="1"/>
    <x v="1"/>
    <x v="2"/>
    <s v=" Total_JP"/>
    <x v="61"/>
    <n v="0"/>
  </r>
  <r>
    <s v="Incremental"/>
    <s v="Media"/>
    <x v="1"/>
    <x v="1"/>
    <x v="2"/>
    <s v=" Total_JP"/>
    <x v="62"/>
    <n v="0"/>
  </r>
  <r>
    <s v="Incremental"/>
    <s v="Media"/>
    <x v="1"/>
    <x v="1"/>
    <x v="2"/>
    <s v=" Total_JP"/>
    <x v="63"/>
    <n v="0"/>
  </r>
  <r>
    <s v="Incremental"/>
    <s v="Media"/>
    <x v="1"/>
    <x v="1"/>
    <x v="2"/>
    <s v=" Total_JP"/>
    <x v="64"/>
    <n v="0"/>
  </r>
  <r>
    <s v="Incremental"/>
    <s v="Media"/>
    <x v="1"/>
    <x v="1"/>
    <x v="2"/>
    <s v=" Total_JP"/>
    <x v="65"/>
    <n v="0"/>
  </r>
  <r>
    <s v="Incremental"/>
    <s v="Media"/>
    <x v="1"/>
    <x v="1"/>
    <x v="2"/>
    <s v=" Total_JP"/>
    <x v="66"/>
    <n v="0"/>
  </r>
  <r>
    <s v="Incremental"/>
    <s v="Media"/>
    <x v="1"/>
    <x v="1"/>
    <x v="2"/>
    <s v=" Total_JP"/>
    <x v="67"/>
    <n v="0.50468630000000003"/>
  </r>
  <r>
    <s v="Incremental"/>
    <s v="Media"/>
    <x v="1"/>
    <x v="1"/>
    <x v="2"/>
    <s v=" Total_JP"/>
    <x v="68"/>
    <n v="2.0279590000000001"/>
  </r>
  <r>
    <s v="Incremental"/>
    <s v="Media"/>
    <x v="1"/>
    <x v="1"/>
    <x v="2"/>
    <s v=" Total_JP"/>
    <x v="69"/>
    <n v="4.0316410999999999"/>
  </r>
  <r>
    <s v="Incremental"/>
    <s v="Media"/>
    <x v="1"/>
    <x v="1"/>
    <x v="2"/>
    <s v=" Total_JP"/>
    <x v="70"/>
    <n v="6.5979504999999996"/>
  </r>
  <r>
    <s v="Incremental"/>
    <s v="Media"/>
    <x v="1"/>
    <x v="1"/>
    <x v="2"/>
    <s v=" Total_JP"/>
    <x v="71"/>
    <n v="9.3959360000000007"/>
  </r>
  <r>
    <s v="Incremental"/>
    <s v="Media"/>
    <x v="1"/>
    <x v="1"/>
    <x v="2"/>
    <s v=" Total_JP"/>
    <x v="72"/>
    <n v="10.4753592"/>
  </r>
  <r>
    <s v="Incremental"/>
    <s v="Media"/>
    <x v="1"/>
    <x v="1"/>
    <x v="2"/>
    <s v=" Total_JP"/>
    <x v="73"/>
    <n v="9.2814826000000004"/>
  </r>
  <r>
    <s v="Incremental"/>
    <s v="Media"/>
    <x v="1"/>
    <x v="1"/>
    <x v="2"/>
    <s v=" Total_JP"/>
    <x v="74"/>
    <n v="8.4586138000000002"/>
  </r>
  <r>
    <s v="Incremental"/>
    <s v="Media"/>
    <x v="1"/>
    <x v="1"/>
    <x v="2"/>
    <s v=" Total_JP"/>
    <x v="75"/>
    <n v="6.3325231000000004"/>
  </r>
  <r>
    <s v="Incremental"/>
    <s v="Media"/>
    <x v="1"/>
    <x v="1"/>
    <x v="2"/>
    <s v=" Total_JP"/>
    <x v="76"/>
    <n v="4.4217284000000001"/>
  </r>
  <r>
    <s v="Incremental"/>
    <s v="Media"/>
    <x v="1"/>
    <x v="1"/>
    <x v="2"/>
    <s v=" Total_JP"/>
    <x v="77"/>
    <n v="2.3083320000000001"/>
  </r>
  <r>
    <s v="Incremental"/>
    <s v="Media"/>
    <x v="1"/>
    <x v="1"/>
    <x v="2"/>
    <s v=" Total_JP"/>
    <x v="78"/>
    <n v="0"/>
  </r>
  <r>
    <s v="Incremental"/>
    <s v="Media"/>
    <x v="1"/>
    <x v="1"/>
    <x v="2"/>
    <s v=" Total_JP"/>
    <x v="79"/>
    <n v="0"/>
  </r>
  <r>
    <s v="Incremental"/>
    <s v="Media"/>
    <x v="1"/>
    <x v="1"/>
    <x v="2"/>
    <s v=" Total_JP"/>
    <x v="80"/>
    <n v="0"/>
  </r>
  <r>
    <s v="Incremental"/>
    <s v="Media"/>
    <x v="1"/>
    <x v="1"/>
    <x v="2"/>
    <s v=" Total_JP"/>
    <x v="81"/>
    <n v="0"/>
  </r>
  <r>
    <s v="Incremental"/>
    <s v="Media"/>
    <x v="1"/>
    <x v="1"/>
    <x v="2"/>
    <s v=" Total_JP"/>
    <x v="82"/>
    <n v="0"/>
  </r>
  <r>
    <s v="Incremental"/>
    <s v="Media"/>
    <x v="1"/>
    <x v="1"/>
    <x v="2"/>
    <s v=" Total_JP"/>
    <x v="83"/>
    <n v="0"/>
  </r>
  <r>
    <s v="Incremental"/>
    <s v="Media"/>
    <x v="1"/>
    <x v="1"/>
    <x v="2"/>
    <s v=" Total_JP"/>
    <x v="84"/>
    <n v="0"/>
  </r>
  <r>
    <s v="Incremental"/>
    <s v="Media"/>
    <x v="1"/>
    <x v="1"/>
    <x v="2"/>
    <s v=" Total_JP"/>
    <x v="85"/>
    <n v="0"/>
  </r>
  <r>
    <s v="Incremental"/>
    <s v="Media"/>
    <x v="1"/>
    <x v="1"/>
    <x v="2"/>
    <s v=" Total_JP"/>
    <x v="86"/>
    <n v="0"/>
  </r>
  <r>
    <s v="Incremental"/>
    <s v="Media"/>
    <x v="1"/>
    <x v="1"/>
    <x v="2"/>
    <s v=" Total_JP"/>
    <x v="87"/>
    <n v="0"/>
  </r>
  <r>
    <s v="Incremental"/>
    <s v="Media"/>
    <x v="1"/>
    <x v="1"/>
    <x v="2"/>
    <s v=" Total_JP"/>
    <x v="88"/>
    <n v="0"/>
  </r>
  <r>
    <s v="Incremental"/>
    <s v="Media"/>
    <x v="1"/>
    <x v="1"/>
    <x v="2"/>
    <s v=" Total_JP"/>
    <x v="89"/>
    <n v="0"/>
  </r>
  <r>
    <s v="Incremental"/>
    <s v="Media"/>
    <x v="1"/>
    <x v="1"/>
    <x v="2"/>
    <s v=" Total_JP"/>
    <x v="90"/>
    <n v="0"/>
  </r>
  <r>
    <s v="Incremental"/>
    <s v="Media"/>
    <x v="1"/>
    <x v="1"/>
    <x v="2"/>
    <s v=" Total_JP"/>
    <x v="91"/>
    <n v="0"/>
  </r>
  <r>
    <s v="Incremental"/>
    <s v="Media"/>
    <x v="1"/>
    <x v="1"/>
    <x v="2"/>
    <s v=" Total_JP"/>
    <x v="92"/>
    <n v="0"/>
  </r>
  <r>
    <s v="Incremental"/>
    <s v="Media"/>
    <x v="1"/>
    <x v="1"/>
    <x v="2"/>
    <s v=" Total_JP"/>
    <x v="93"/>
    <n v="0"/>
  </r>
  <r>
    <s v="Incremental"/>
    <s v="Media"/>
    <x v="1"/>
    <x v="1"/>
    <x v="2"/>
    <s v=" Total_JP"/>
    <x v="94"/>
    <n v="0"/>
  </r>
  <r>
    <s v="Incremental"/>
    <s v="Media"/>
    <x v="1"/>
    <x v="1"/>
    <x v="2"/>
    <s v=" Total_JP"/>
    <x v="95"/>
    <n v="0"/>
  </r>
  <r>
    <s v="Incremental"/>
    <s v="Media"/>
    <x v="1"/>
    <x v="1"/>
    <x v="2"/>
    <s v=" Total_JP"/>
    <x v="96"/>
    <n v="0"/>
  </r>
  <r>
    <s v="Incremental"/>
    <s v="Media"/>
    <x v="1"/>
    <x v="1"/>
    <x v="2"/>
    <s v=" Total_JP"/>
    <x v="97"/>
    <n v="0"/>
  </r>
  <r>
    <s v="Incremental"/>
    <s v="Media"/>
    <x v="1"/>
    <x v="1"/>
    <x v="2"/>
    <s v=" Total_JP"/>
    <x v="98"/>
    <n v="0"/>
  </r>
  <r>
    <s v="Incremental"/>
    <s v="Media"/>
    <x v="1"/>
    <x v="1"/>
    <x v="2"/>
    <s v=" Total_JP"/>
    <x v="99"/>
    <n v="0"/>
  </r>
  <r>
    <s v="Incremental"/>
    <s v="Media"/>
    <x v="1"/>
    <x v="1"/>
    <x v="2"/>
    <s v=" Total_JP"/>
    <x v="100"/>
    <n v="0"/>
  </r>
  <r>
    <s v="Incremental"/>
    <s v="Media"/>
    <x v="1"/>
    <x v="1"/>
    <x v="2"/>
    <s v=" Total_JP"/>
    <x v="101"/>
    <n v="0"/>
  </r>
  <r>
    <s v="Incremental"/>
    <s v="Media"/>
    <x v="1"/>
    <x v="1"/>
    <x v="2"/>
    <s v=" Total_JP"/>
    <x v="102"/>
    <n v="0"/>
  </r>
  <r>
    <s v="Incremental"/>
    <s v="Media"/>
    <x v="1"/>
    <x v="1"/>
    <x v="2"/>
    <s v=" Total_JP"/>
    <x v="103"/>
    <n v="0"/>
  </r>
  <r>
    <s v="Incremental"/>
    <s v="Media"/>
    <x v="1"/>
    <x v="1"/>
    <x v="2"/>
    <s v=" Total_JP"/>
    <x v="104"/>
    <n v="0"/>
  </r>
  <r>
    <s v="Incremental"/>
    <s v="Media"/>
    <x v="1"/>
    <x v="1"/>
    <x v="2"/>
    <s v=" Total_JP"/>
    <x v="105"/>
    <n v="0"/>
  </r>
  <r>
    <s v="Incremental"/>
    <s v="Media"/>
    <x v="1"/>
    <x v="1"/>
    <x v="2"/>
    <s v=" Total_JP"/>
    <x v="106"/>
    <n v="0"/>
  </r>
  <r>
    <s v="Incremental"/>
    <s v="Media"/>
    <x v="1"/>
    <x v="1"/>
    <x v="2"/>
    <s v=" Total_JP"/>
    <x v="107"/>
    <n v="0"/>
  </r>
  <r>
    <s v="Incremental"/>
    <s v="Media"/>
    <x v="1"/>
    <x v="1"/>
    <x v="2"/>
    <s v=" Total_JP"/>
    <x v="108"/>
    <n v="0"/>
  </r>
  <r>
    <s v="Incremental"/>
    <s v="Media"/>
    <x v="1"/>
    <x v="1"/>
    <x v="2"/>
    <s v=" Total_JP"/>
    <x v="109"/>
    <n v="0"/>
  </r>
  <r>
    <s v="Incremental"/>
    <s v="Media"/>
    <x v="1"/>
    <x v="1"/>
    <x v="2"/>
    <s v=" Total_JP"/>
    <x v="110"/>
    <n v="0"/>
  </r>
  <r>
    <s v="Incremental"/>
    <s v="Media"/>
    <x v="1"/>
    <x v="1"/>
    <x v="2"/>
    <s v=" Total_JP"/>
    <x v="111"/>
    <n v="0"/>
  </r>
  <r>
    <s v="Incremental"/>
    <s v="Media"/>
    <x v="1"/>
    <x v="1"/>
    <x v="2"/>
    <s v=" Total_JP"/>
    <x v="112"/>
    <n v="0"/>
  </r>
  <r>
    <s v="Incremental"/>
    <s v="Media"/>
    <x v="1"/>
    <x v="1"/>
    <x v="2"/>
    <s v=" Total_JP"/>
    <x v="113"/>
    <n v="0"/>
  </r>
  <r>
    <s v="Incremental"/>
    <s v="Media"/>
    <x v="1"/>
    <x v="1"/>
    <x v="2"/>
    <s v=" Total_JP"/>
    <x v="114"/>
    <n v="0"/>
  </r>
  <r>
    <s v="Incremental"/>
    <s v="Media"/>
    <x v="1"/>
    <x v="1"/>
    <x v="2"/>
    <s v=" Total_JP"/>
    <x v="115"/>
    <n v="0"/>
  </r>
  <r>
    <s v="Incremental"/>
    <s v="Media"/>
    <x v="1"/>
    <x v="1"/>
    <x v="2"/>
    <s v=" Total_JP"/>
    <x v="116"/>
    <n v="0"/>
  </r>
  <r>
    <s v="Incremental"/>
    <s v="Media"/>
    <x v="1"/>
    <x v="1"/>
    <x v="2"/>
    <s v=" Total_JP"/>
    <x v="117"/>
    <n v="0"/>
  </r>
  <r>
    <s v="Incremental"/>
    <s v="Media"/>
    <x v="1"/>
    <x v="1"/>
    <x v="2"/>
    <s v=" Total_JP"/>
    <x v="118"/>
    <n v="0"/>
  </r>
  <r>
    <s v="Incremental"/>
    <s v="Media"/>
    <x v="1"/>
    <x v="1"/>
    <x v="2"/>
    <s v=" Total_JP"/>
    <x v="119"/>
    <n v="0"/>
  </r>
  <r>
    <s v="Incremental"/>
    <s v="Media"/>
    <x v="1"/>
    <x v="1"/>
    <x v="2"/>
    <s v=" Total_JP"/>
    <x v="120"/>
    <n v="0"/>
  </r>
  <r>
    <s v="Incremental"/>
    <s v="Media"/>
    <x v="1"/>
    <x v="1"/>
    <x v="2"/>
    <s v=" Total_JP"/>
    <x v="121"/>
    <n v="0"/>
  </r>
  <r>
    <s v="Incremental"/>
    <s v="Media"/>
    <x v="1"/>
    <x v="1"/>
    <x v="2"/>
    <s v=" Total_JP"/>
    <x v="122"/>
    <n v="0"/>
  </r>
  <r>
    <s v="Incremental"/>
    <s v="Media"/>
    <x v="1"/>
    <x v="1"/>
    <x v="2"/>
    <s v=" Total_JP"/>
    <x v="123"/>
    <n v="0"/>
  </r>
  <r>
    <s v="Incremental"/>
    <s v="Media"/>
    <x v="1"/>
    <x v="1"/>
    <x v="2"/>
    <s v=" Total_JP"/>
    <x v="124"/>
    <n v="0"/>
  </r>
  <r>
    <s v="Incremental"/>
    <s v="Media"/>
    <x v="1"/>
    <x v="1"/>
    <x v="2"/>
    <s v=" Total_JP"/>
    <x v="125"/>
    <n v="0"/>
  </r>
  <r>
    <s v="Incremental"/>
    <s v="Media"/>
    <x v="1"/>
    <x v="1"/>
    <x v="2"/>
    <s v=" Total_JP"/>
    <x v="126"/>
    <n v="0"/>
  </r>
  <r>
    <s v="Incremental"/>
    <s v="Media"/>
    <x v="1"/>
    <x v="1"/>
    <x v="2"/>
    <s v=" Total_JP"/>
    <x v="127"/>
    <n v="0"/>
  </r>
  <r>
    <s v="Incremental"/>
    <s v="Media"/>
    <x v="1"/>
    <x v="1"/>
    <x v="2"/>
    <s v=" Total_JP"/>
    <x v="128"/>
    <n v="0"/>
  </r>
  <r>
    <s v="Incremental"/>
    <s v="Media"/>
    <x v="1"/>
    <x v="1"/>
    <x v="2"/>
    <s v=" Total_JP"/>
    <x v="129"/>
    <n v="0"/>
  </r>
  <r>
    <s v="Incremental"/>
    <s v="Media"/>
    <x v="1"/>
    <x v="1"/>
    <x v="2"/>
    <s v=" Total_JP"/>
    <x v="130"/>
    <n v="0"/>
  </r>
  <r>
    <s v="Incremental"/>
    <s v="Media"/>
    <x v="1"/>
    <x v="1"/>
    <x v="2"/>
    <s v=" Total_JP"/>
    <x v="131"/>
    <n v="0"/>
  </r>
  <r>
    <s v="Incremental"/>
    <s v="Media"/>
    <x v="1"/>
    <x v="1"/>
    <x v="2"/>
    <s v=" Total_JP"/>
    <x v="132"/>
    <n v="0"/>
  </r>
  <r>
    <s v="Incremental"/>
    <s v="Media"/>
    <x v="1"/>
    <x v="1"/>
    <x v="2"/>
    <s v=" Total_JP"/>
    <x v="133"/>
    <n v="0"/>
  </r>
  <r>
    <s v="Incremental"/>
    <s v="Media"/>
    <x v="1"/>
    <x v="1"/>
    <x v="2"/>
    <s v=" Total_JP"/>
    <x v="134"/>
    <n v="0"/>
  </r>
  <r>
    <s v="Incremental"/>
    <s v="Media"/>
    <x v="1"/>
    <x v="1"/>
    <x v="2"/>
    <s v=" Total_JP"/>
    <x v="135"/>
    <n v="0"/>
  </r>
  <r>
    <s v="Incremental"/>
    <s v="Media"/>
    <x v="1"/>
    <x v="1"/>
    <x v="2"/>
    <s v=" Total_JP"/>
    <x v="136"/>
    <n v="0"/>
  </r>
  <r>
    <s v="Incremental"/>
    <s v="Media"/>
    <x v="1"/>
    <x v="1"/>
    <x v="2"/>
    <s v=" Total_JP"/>
    <x v="137"/>
    <n v="0"/>
  </r>
  <r>
    <s v="Incremental"/>
    <s v="Media"/>
    <x v="1"/>
    <x v="1"/>
    <x v="2"/>
    <s v=" Total_JP"/>
    <x v="138"/>
    <n v="0"/>
  </r>
  <r>
    <s v="Incremental"/>
    <s v="Media"/>
    <x v="1"/>
    <x v="1"/>
    <x v="2"/>
    <s v=" Total_JP"/>
    <x v="139"/>
    <n v="0"/>
  </r>
  <r>
    <s v="Incremental"/>
    <s v="Media"/>
    <x v="1"/>
    <x v="1"/>
    <x v="2"/>
    <s v=" Total_JP"/>
    <x v="140"/>
    <n v="0"/>
  </r>
  <r>
    <s v="Incremental"/>
    <s v="Media"/>
    <x v="1"/>
    <x v="1"/>
    <x v="2"/>
    <s v=" Total_JP"/>
    <x v="141"/>
    <n v="0"/>
  </r>
  <r>
    <s v="Incremental"/>
    <s v="Media"/>
    <x v="1"/>
    <x v="1"/>
    <x v="2"/>
    <s v=" Total_JP"/>
    <x v="142"/>
    <n v="0"/>
  </r>
  <r>
    <s v="Incremental"/>
    <s v="Media"/>
    <x v="1"/>
    <x v="1"/>
    <x v="2"/>
    <s v=" Total_JP"/>
    <x v="143"/>
    <n v="0"/>
  </r>
  <r>
    <s v="Incremental"/>
    <s v="Media"/>
    <x v="1"/>
    <x v="1"/>
    <x v="2"/>
    <s v=" Total_JP"/>
    <x v="144"/>
    <n v="0"/>
  </r>
  <r>
    <s v="Incremental"/>
    <s v="Media"/>
    <x v="1"/>
    <x v="1"/>
    <x v="2"/>
    <s v=" Total_JP"/>
    <x v="145"/>
    <n v="0"/>
  </r>
  <r>
    <s v="Incremental"/>
    <s v="Media"/>
    <x v="1"/>
    <x v="1"/>
    <x v="2"/>
    <s v=" Total_JP"/>
    <x v="146"/>
    <n v="0"/>
  </r>
  <r>
    <s v="Incremental"/>
    <s v="Media"/>
    <x v="1"/>
    <x v="1"/>
    <x v="2"/>
    <s v=" Total_JP"/>
    <x v="147"/>
    <n v="0"/>
  </r>
  <r>
    <s v="Incremental"/>
    <s v="Media"/>
    <x v="1"/>
    <x v="1"/>
    <x v="2"/>
    <s v=" Total_JP"/>
    <x v="148"/>
    <n v="0"/>
  </r>
  <r>
    <s v="Incremental"/>
    <s v="Media"/>
    <x v="1"/>
    <x v="1"/>
    <x v="2"/>
    <s v=" Total_JP"/>
    <x v="149"/>
    <n v="0"/>
  </r>
  <r>
    <s v="Incremental"/>
    <s v="Media"/>
    <x v="1"/>
    <x v="1"/>
    <x v="2"/>
    <s v=" Total_JP"/>
    <x v="150"/>
    <n v="0"/>
  </r>
  <r>
    <s v="Incremental"/>
    <s v="Media"/>
    <x v="1"/>
    <x v="1"/>
    <x v="2"/>
    <s v=" Total_JP"/>
    <x v="151"/>
    <n v="0"/>
  </r>
  <r>
    <s v="Incremental"/>
    <s v="Media"/>
    <x v="1"/>
    <x v="1"/>
    <x v="2"/>
    <s v=" Total_JP"/>
    <x v="152"/>
    <n v="0"/>
  </r>
  <r>
    <s v="Incremental"/>
    <s v="Media"/>
    <x v="1"/>
    <x v="1"/>
    <x v="2"/>
    <s v=" Total_JP"/>
    <x v="153"/>
    <n v="0"/>
  </r>
  <r>
    <s v="Incremental"/>
    <s v="Media"/>
    <x v="1"/>
    <x v="1"/>
    <x v="2"/>
    <s v=" Total_JP"/>
    <x v="154"/>
    <n v="0"/>
  </r>
  <r>
    <s v="Incremental"/>
    <s v="Media"/>
    <x v="1"/>
    <x v="1"/>
    <x v="2"/>
    <s v=" Total_JP"/>
    <x v="155"/>
    <n v="0"/>
  </r>
  <r>
    <s v="Incremental"/>
    <s v="Media"/>
    <x v="1"/>
    <x v="1"/>
    <x v="2"/>
    <s v=" Total_JP"/>
    <x v="156"/>
    <n v="0"/>
  </r>
  <r>
    <s v="Incremental"/>
    <s v="Media"/>
    <x v="1"/>
    <x v="1"/>
    <x v="3"/>
    <s v=" Total_JP"/>
    <x v="0"/>
    <n v="0"/>
  </r>
  <r>
    <s v="Incremental"/>
    <s v="Media"/>
    <x v="1"/>
    <x v="1"/>
    <x v="3"/>
    <s v=" Total_JP"/>
    <x v="1"/>
    <n v="0"/>
  </r>
  <r>
    <s v="Incremental"/>
    <s v="Media"/>
    <x v="1"/>
    <x v="1"/>
    <x v="3"/>
    <s v=" Total_JP"/>
    <x v="2"/>
    <n v="0"/>
  </r>
  <r>
    <s v="Incremental"/>
    <s v="Media"/>
    <x v="1"/>
    <x v="1"/>
    <x v="3"/>
    <s v=" Total_JP"/>
    <x v="3"/>
    <n v="0"/>
  </r>
  <r>
    <s v="Incremental"/>
    <s v="Media"/>
    <x v="1"/>
    <x v="1"/>
    <x v="3"/>
    <s v=" Total_JP"/>
    <x v="4"/>
    <n v="0"/>
  </r>
  <r>
    <s v="Incremental"/>
    <s v="Media"/>
    <x v="1"/>
    <x v="1"/>
    <x v="3"/>
    <s v=" Total_JP"/>
    <x v="5"/>
    <n v="2.8006804000000001"/>
  </r>
  <r>
    <s v="Incremental"/>
    <s v="Media"/>
    <x v="1"/>
    <x v="1"/>
    <x v="3"/>
    <s v=" Total_JP"/>
    <x v="6"/>
    <n v="6.8202274000000003"/>
  </r>
  <r>
    <s v="Incremental"/>
    <s v="Media"/>
    <x v="1"/>
    <x v="1"/>
    <x v="3"/>
    <s v=" Total_JP"/>
    <x v="7"/>
    <n v="6.7196629999999997"/>
  </r>
  <r>
    <s v="Incremental"/>
    <s v="Media"/>
    <x v="1"/>
    <x v="1"/>
    <x v="3"/>
    <s v=" Total_JP"/>
    <x v="8"/>
    <n v="5.7787591999999997"/>
  </r>
  <r>
    <s v="Incremental"/>
    <s v="Media"/>
    <x v="1"/>
    <x v="1"/>
    <x v="3"/>
    <s v=" Total_JP"/>
    <x v="9"/>
    <n v="2.4971040000000002"/>
  </r>
  <r>
    <s v="Incremental"/>
    <s v="Media"/>
    <x v="1"/>
    <x v="1"/>
    <x v="3"/>
    <s v=" Total_JP"/>
    <x v="10"/>
    <n v="8.5087727999999991"/>
  </r>
  <r>
    <s v="Incremental"/>
    <s v="Media"/>
    <x v="1"/>
    <x v="1"/>
    <x v="3"/>
    <s v=" Total_JP"/>
    <x v="11"/>
    <n v="40.999604300000001"/>
  </r>
  <r>
    <s v="Incremental"/>
    <s v="Media"/>
    <x v="1"/>
    <x v="1"/>
    <x v="3"/>
    <s v=" Total_JP"/>
    <x v="12"/>
    <n v="61.411673899999997"/>
  </r>
  <r>
    <s v="Incremental"/>
    <s v="Media"/>
    <x v="1"/>
    <x v="1"/>
    <x v="3"/>
    <s v=" Total_JP"/>
    <x v="13"/>
    <n v="31.7418996"/>
  </r>
  <r>
    <s v="Incremental"/>
    <s v="Media"/>
    <x v="1"/>
    <x v="1"/>
    <x v="3"/>
    <s v=" Total_JP"/>
    <x v="14"/>
    <n v="7.9258943000000004"/>
  </r>
  <r>
    <s v="Incremental"/>
    <s v="Media"/>
    <x v="1"/>
    <x v="1"/>
    <x v="3"/>
    <s v=" Total_JP"/>
    <x v="15"/>
    <n v="8.4331326999999998"/>
  </r>
  <r>
    <s v="Incremental"/>
    <s v="Media"/>
    <x v="1"/>
    <x v="1"/>
    <x v="3"/>
    <s v=" Total_JP"/>
    <x v="16"/>
    <n v="8.3411468000000006"/>
  </r>
  <r>
    <s v="Incremental"/>
    <s v="Media"/>
    <x v="1"/>
    <x v="1"/>
    <x v="3"/>
    <s v=" Total_JP"/>
    <x v="17"/>
    <n v="6.4486065000000004"/>
  </r>
  <r>
    <s v="Incremental"/>
    <s v="Media"/>
    <x v="1"/>
    <x v="1"/>
    <x v="3"/>
    <s v=" Total_JP"/>
    <x v="18"/>
    <n v="3.353259"/>
  </r>
  <r>
    <s v="Incremental"/>
    <s v="Media"/>
    <x v="1"/>
    <x v="1"/>
    <x v="3"/>
    <s v=" Total_JP"/>
    <x v="19"/>
    <n v="2.1640437000000001"/>
  </r>
  <r>
    <s v="Incremental"/>
    <s v="Media"/>
    <x v="1"/>
    <x v="1"/>
    <x v="3"/>
    <s v=" Total_JP"/>
    <x v="20"/>
    <n v="2.1479026999999999"/>
  </r>
  <r>
    <s v="Incremental"/>
    <s v="Media"/>
    <x v="1"/>
    <x v="1"/>
    <x v="3"/>
    <s v=" Total_JP"/>
    <x v="21"/>
    <n v="1.8344973"/>
  </r>
  <r>
    <s v="Incremental"/>
    <s v="Media"/>
    <x v="1"/>
    <x v="1"/>
    <x v="3"/>
    <s v=" Total_JP"/>
    <x v="22"/>
    <n v="0.81709259999999995"/>
  </r>
  <r>
    <s v="Incremental"/>
    <s v="Media"/>
    <x v="1"/>
    <x v="1"/>
    <x v="3"/>
    <s v=" Total_JP"/>
    <x v="23"/>
    <n v="0"/>
  </r>
  <r>
    <s v="Incremental"/>
    <s v="Media"/>
    <x v="1"/>
    <x v="1"/>
    <x v="3"/>
    <s v=" Total_JP"/>
    <x v="24"/>
    <n v="0"/>
  </r>
  <r>
    <s v="Incremental"/>
    <s v="Media"/>
    <x v="1"/>
    <x v="1"/>
    <x v="3"/>
    <s v=" Total_JP"/>
    <x v="25"/>
    <n v="0"/>
  </r>
  <r>
    <s v="Incremental"/>
    <s v="Media"/>
    <x v="1"/>
    <x v="1"/>
    <x v="3"/>
    <s v=" Total_JP"/>
    <x v="26"/>
    <n v="0"/>
  </r>
  <r>
    <s v="Incremental"/>
    <s v="Media"/>
    <x v="1"/>
    <x v="1"/>
    <x v="3"/>
    <s v=" Total_JP"/>
    <x v="27"/>
    <n v="0"/>
  </r>
  <r>
    <s v="Incremental"/>
    <s v="Media"/>
    <x v="1"/>
    <x v="1"/>
    <x v="3"/>
    <s v=" Total_JP"/>
    <x v="28"/>
    <n v="0"/>
  </r>
  <r>
    <s v="Incremental"/>
    <s v="Media"/>
    <x v="1"/>
    <x v="1"/>
    <x v="3"/>
    <s v=" Total_JP"/>
    <x v="29"/>
    <n v="0"/>
  </r>
  <r>
    <s v="Incremental"/>
    <s v="Media"/>
    <x v="1"/>
    <x v="1"/>
    <x v="3"/>
    <s v=" Total_JP"/>
    <x v="30"/>
    <n v="0.4302879"/>
  </r>
  <r>
    <s v="Incremental"/>
    <s v="Media"/>
    <x v="1"/>
    <x v="1"/>
    <x v="3"/>
    <s v=" Total_JP"/>
    <x v="31"/>
    <n v="0.75142240000000005"/>
  </r>
  <r>
    <s v="Incremental"/>
    <s v="Media"/>
    <x v="1"/>
    <x v="1"/>
    <x v="3"/>
    <s v=" Total_JP"/>
    <x v="32"/>
    <n v="0.1687467"/>
  </r>
  <r>
    <s v="Incremental"/>
    <s v="Media"/>
    <x v="1"/>
    <x v="1"/>
    <x v="3"/>
    <s v=" Total_JP"/>
    <x v="33"/>
    <n v="0"/>
  </r>
  <r>
    <s v="Incremental"/>
    <s v="Media"/>
    <x v="1"/>
    <x v="1"/>
    <x v="3"/>
    <s v=" Total_JP"/>
    <x v="34"/>
    <n v="0"/>
  </r>
  <r>
    <s v="Incremental"/>
    <s v="Media"/>
    <x v="1"/>
    <x v="1"/>
    <x v="3"/>
    <s v=" Total_JP"/>
    <x v="35"/>
    <n v="0"/>
  </r>
  <r>
    <s v="Incremental"/>
    <s v="Media"/>
    <x v="1"/>
    <x v="1"/>
    <x v="3"/>
    <s v=" Total_JP"/>
    <x v="36"/>
    <n v="0"/>
  </r>
  <r>
    <s v="Incremental"/>
    <s v="Media"/>
    <x v="1"/>
    <x v="1"/>
    <x v="3"/>
    <s v=" Total_JP"/>
    <x v="37"/>
    <n v="0"/>
  </r>
  <r>
    <s v="Incremental"/>
    <s v="Media"/>
    <x v="1"/>
    <x v="1"/>
    <x v="3"/>
    <s v=" Total_JP"/>
    <x v="38"/>
    <n v="0"/>
  </r>
  <r>
    <s v="Incremental"/>
    <s v="Media"/>
    <x v="1"/>
    <x v="1"/>
    <x v="3"/>
    <s v=" Total_JP"/>
    <x v="39"/>
    <n v="0"/>
  </r>
  <r>
    <s v="Incremental"/>
    <s v="Media"/>
    <x v="1"/>
    <x v="1"/>
    <x v="3"/>
    <s v=" Total_JP"/>
    <x v="40"/>
    <n v="0"/>
  </r>
  <r>
    <s v="Incremental"/>
    <s v="Media"/>
    <x v="1"/>
    <x v="1"/>
    <x v="3"/>
    <s v=" Total_JP"/>
    <x v="41"/>
    <n v="0"/>
  </r>
  <r>
    <s v="Incremental"/>
    <s v="Media"/>
    <x v="1"/>
    <x v="1"/>
    <x v="3"/>
    <s v=" Total_JP"/>
    <x v="42"/>
    <n v="0"/>
  </r>
  <r>
    <s v="Incremental"/>
    <s v="Media"/>
    <x v="1"/>
    <x v="1"/>
    <x v="3"/>
    <s v=" Total_JP"/>
    <x v="43"/>
    <n v="0"/>
  </r>
  <r>
    <s v="Incremental"/>
    <s v="Media"/>
    <x v="1"/>
    <x v="1"/>
    <x v="3"/>
    <s v=" Total_JP"/>
    <x v="44"/>
    <n v="0"/>
  </r>
  <r>
    <s v="Incremental"/>
    <s v="Media"/>
    <x v="1"/>
    <x v="1"/>
    <x v="3"/>
    <s v=" Total_JP"/>
    <x v="45"/>
    <n v="0"/>
  </r>
  <r>
    <s v="Incremental"/>
    <s v="Media"/>
    <x v="1"/>
    <x v="1"/>
    <x v="3"/>
    <s v=" Total_JP"/>
    <x v="46"/>
    <n v="0"/>
  </r>
  <r>
    <s v="Incremental"/>
    <s v="Media"/>
    <x v="1"/>
    <x v="1"/>
    <x v="3"/>
    <s v=" Total_JP"/>
    <x v="47"/>
    <n v="0"/>
  </r>
  <r>
    <s v="Incremental"/>
    <s v="Media"/>
    <x v="1"/>
    <x v="1"/>
    <x v="3"/>
    <s v=" Total_JP"/>
    <x v="48"/>
    <n v="0"/>
  </r>
  <r>
    <s v="Incremental"/>
    <s v="Media"/>
    <x v="1"/>
    <x v="1"/>
    <x v="3"/>
    <s v=" Total_JP"/>
    <x v="49"/>
    <n v="0"/>
  </r>
  <r>
    <s v="Incremental"/>
    <s v="Media"/>
    <x v="1"/>
    <x v="1"/>
    <x v="3"/>
    <s v=" Total_JP"/>
    <x v="50"/>
    <n v="0"/>
  </r>
  <r>
    <s v="Incremental"/>
    <s v="Media"/>
    <x v="1"/>
    <x v="1"/>
    <x v="3"/>
    <s v=" Total_JP"/>
    <x v="51"/>
    <n v="0"/>
  </r>
  <r>
    <s v="Incremental"/>
    <s v="Media"/>
    <x v="1"/>
    <x v="1"/>
    <x v="3"/>
    <s v=" Total_JP"/>
    <x v="52"/>
    <n v="0"/>
  </r>
  <r>
    <s v="Incremental"/>
    <s v="Media"/>
    <x v="1"/>
    <x v="1"/>
    <x v="3"/>
    <s v=" Total_JP"/>
    <x v="53"/>
    <n v="15.621660800000001"/>
  </r>
  <r>
    <s v="Incremental"/>
    <s v="Media"/>
    <x v="1"/>
    <x v="1"/>
    <x v="3"/>
    <s v=" Total_JP"/>
    <x v="54"/>
    <n v="88.916678599999997"/>
  </r>
  <r>
    <s v="Incremental"/>
    <s v="Media"/>
    <x v="1"/>
    <x v="1"/>
    <x v="3"/>
    <s v=" Total_JP"/>
    <x v="55"/>
    <n v="159.9753973"/>
  </r>
  <r>
    <s v="Incremental"/>
    <s v="Media"/>
    <x v="1"/>
    <x v="1"/>
    <x v="3"/>
    <s v=" Total_JP"/>
    <x v="56"/>
    <n v="149.4920879"/>
  </r>
  <r>
    <s v="Incremental"/>
    <s v="Media"/>
    <x v="1"/>
    <x v="1"/>
    <x v="3"/>
    <s v=" Total_JP"/>
    <x v="57"/>
    <n v="140.405958"/>
  </r>
  <r>
    <s v="Incremental"/>
    <s v="Media"/>
    <x v="1"/>
    <x v="1"/>
    <x v="3"/>
    <s v=" Total_JP"/>
    <x v="58"/>
    <n v="121.3190338"/>
  </r>
  <r>
    <s v="Incremental"/>
    <s v="Media"/>
    <x v="1"/>
    <x v="1"/>
    <x v="3"/>
    <s v=" Total_JP"/>
    <x v="59"/>
    <n v="89.551065100000002"/>
  </r>
  <r>
    <s v="Incremental"/>
    <s v="Media"/>
    <x v="1"/>
    <x v="1"/>
    <x v="3"/>
    <s v=" Total_JP"/>
    <x v="60"/>
    <n v="86.145927400000005"/>
  </r>
  <r>
    <s v="Incremental"/>
    <s v="Media"/>
    <x v="1"/>
    <x v="1"/>
    <x v="3"/>
    <s v=" Total_JP"/>
    <x v="61"/>
    <n v="93.434989700000003"/>
  </r>
  <r>
    <s v="Incremental"/>
    <s v="Media"/>
    <x v="1"/>
    <x v="1"/>
    <x v="3"/>
    <s v=" Total_JP"/>
    <x v="62"/>
    <n v="90.846855000000005"/>
  </r>
  <r>
    <s v="Incremental"/>
    <s v="Media"/>
    <x v="1"/>
    <x v="1"/>
    <x v="3"/>
    <s v=" Total_JP"/>
    <x v="63"/>
    <n v="87.127968600000003"/>
  </r>
  <r>
    <s v="Incremental"/>
    <s v="Media"/>
    <x v="1"/>
    <x v="1"/>
    <x v="3"/>
    <s v=" Total_JP"/>
    <x v="64"/>
    <n v="83.690807800000002"/>
  </r>
  <r>
    <s v="Incremental"/>
    <s v="Media"/>
    <x v="1"/>
    <x v="1"/>
    <x v="3"/>
    <s v=" Total_JP"/>
    <x v="65"/>
    <n v="65.597900199999998"/>
  </r>
  <r>
    <s v="Incremental"/>
    <s v="Media"/>
    <x v="1"/>
    <x v="1"/>
    <x v="3"/>
    <s v=" Total_JP"/>
    <x v="66"/>
    <n v="58.331101699999998"/>
  </r>
  <r>
    <s v="Incremental"/>
    <s v="Media"/>
    <x v="1"/>
    <x v="1"/>
    <x v="3"/>
    <s v=" Total_JP"/>
    <x v="67"/>
    <n v="59.753074099999999"/>
  </r>
  <r>
    <s v="Incremental"/>
    <s v="Media"/>
    <x v="1"/>
    <x v="1"/>
    <x v="3"/>
    <s v=" Total_JP"/>
    <x v="68"/>
    <n v="57.167356099999999"/>
  </r>
  <r>
    <s v="Incremental"/>
    <s v="Media"/>
    <x v="1"/>
    <x v="1"/>
    <x v="3"/>
    <s v=" Total_JP"/>
    <x v="69"/>
    <n v="50.139283599999999"/>
  </r>
  <r>
    <s v="Incremental"/>
    <s v="Media"/>
    <x v="1"/>
    <x v="1"/>
    <x v="3"/>
    <s v=" Total_JP"/>
    <x v="70"/>
    <n v="43.131951000000001"/>
  </r>
  <r>
    <s v="Incremental"/>
    <s v="Media"/>
    <x v="1"/>
    <x v="1"/>
    <x v="3"/>
    <s v=" Total_JP"/>
    <x v="71"/>
    <n v="45.731447799999998"/>
  </r>
  <r>
    <s v="Incremental"/>
    <s v="Media"/>
    <x v="1"/>
    <x v="1"/>
    <x v="3"/>
    <s v=" Total_JP"/>
    <x v="72"/>
    <n v="45.223403400000002"/>
  </r>
  <r>
    <s v="Incremental"/>
    <s v="Media"/>
    <x v="1"/>
    <x v="1"/>
    <x v="3"/>
    <s v=" Total_JP"/>
    <x v="73"/>
    <n v="36.615980100000002"/>
  </r>
  <r>
    <s v="Incremental"/>
    <s v="Media"/>
    <x v="1"/>
    <x v="1"/>
    <x v="3"/>
    <s v=" Total_JP"/>
    <x v="74"/>
    <n v="25.299716"/>
  </r>
  <r>
    <s v="Incremental"/>
    <s v="Media"/>
    <x v="1"/>
    <x v="1"/>
    <x v="3"/>
    <s v=" Total_JP"/>
    <x v="75"/>
    <n v="21.022253299999999"/>
  </r>
  <r>
    <s v="Incremental"/>
    <s v="Media"/>
    <x v="1"/>
    <x v="1"/>
    <x v="3"/>
    <s v=" Total_JP"/>
    <x v="76"/>
    <n v="28.179518399999999"/>
  </r>
  <r>
    <s v="Incremental"/>
    <s v="Media"/>
    <x v="1"/>
    <x v="1"/>
    <x v="3"/>
    <s v=" Total_JP"/>
    <x v="77"/>
    <n v="24.027489800000001"/>
  </r>
  <r>
    <s v="Incremental"/>
    <s v="Media"/>
    <x v="1"/>
    <x v="1"/>
    <x v="3"/>
    <s v=" Total_JP"/>
    <x v="78"/>
    <n v="14.855731199999999"/>
  </r>
  <r>
    <s v="Incremental"/>
    <s v="Media"/>
    <x v="1"/>
    <x v="1"/>
    <x v="3"/>
    <s v=" Total_JP"/>
    <x v="79"/>
    <n v="3.1857945999999999"/>
  </r>
  <r>
    <s v="Incremental"/>
    <s v="Media"/>
    <x v="1"/>
    <x v="1"/>
    <x v="3"/>
    <s v=" Total_JP"/>
    <x v="80"/>
    <n v="0"/>
  </r>
  <r>
    <s v="Incremental"/>
    <s v="Media"/>
    <x v="1"/>
    <x v="1"/>
    <x v="3"/>
    <s v=" Total_JP"/>
    <x v="81"/>
    <n v="0"/>
  </r>
  <r>
    <s v="Incremental"/>
    <s v="Media"/>
    <x v="1"/>
    <x v="1"/>
    <x v="3"/>
    <s v=" Total_JP"/>
    <x v="82"/>
    <n v="0"/>
  </r>
  <r>
    <s v="Incremental"/>
    <s v="Media"/>
    <x v="1"/>
    <x v="1"/>
    <x v="3"/>
    <s v=" Total_JP"/>
    <x v="83"/>
    <n v="0"/>
  </r>
  <r>
    <s v="Incremental"/>
    <s v="Media"/>
    <x v="1"/>
    <x v="1"/>
    <x v="3"/>
    <s v=" Total_JP"/>
    <x v="84"/>
    <n v="0"/>
  </r>
  <r>
    <s v="Incremental"/>
    <s v="Media"/>
    <x v="1"/>
    <x v="1"/>
    <x v="3"/>
    <s v=" Total_JP"/>
    <x v="85"/>
    <n v="0"/>
  </r>
  <r>
    <s v="Incremental"/>
    <s v="Media"/>
    <x v="1"/>
    <x v="1"/>
    <x v="3"/>
    <s v=" Total_JP"/>
    <x v="86"/>
    <n v="0"/>
  </r>
  <r>
    <s v="Incremental"/>
    <s v="Media"/>
    <x v="1"/>
    <x v="1"/>
    <x v="3"/>
    <s v=" Total_JP"/>
    <x v="87"/>
    <n v="0"/>
  </r>
  <r>
    <s v="Incremental"/>
    <s v="Media"/>
    <x v="1"/>
    <x v="1"/>
    <x v="3"/>
    <s v=" Total_JP"/>
    <x v="88"/>
    <n v="0"/>
  </r>
  <r>
    <s v="Incremental"/>
    <s v="Media"/>
    <x v="1"/>
    <x v="1"/>
    <x v="3"/>
    <s v=" Total_JP"/>
    <x v="89"/>
    <n v="0"/>
  </r>
  <r>
    <s v="Incremental"/>
    <s v="Media"/>
    <x v="1"/>
    <x v="1"/>
    <x v="3"/>
    <s v=" Total_JP"/>
    <x v="90"/>
    <n v="0"/>
  </r>
  <r>
    <s v="Incremental"/>
    <s v="Media"/>
    <x v="1"/>
    <x v="1"/>
    <x v="3"/>
    <s v=" Total_JP"/>
    <x v="91"/>
    <n v="0"/>
  </r>
  <r>
    <s v="Incremental"/>
    <s v="Media"/>
    <x v="1"/>
    <x v="1"/>
    <x v="3"/>
    <s v=" Total_JP"/>
    <x v="92"/>
    <n v="0"/>
  </r>
  <r>
    <s v="Incremental"/>
    <s v="Media"/>
    <x v="1"/>
    <x v="1"/>
    <x v="3"/>
    <s v=" Total_JP"/>
    <x v="93"/>
    <n v="0"/>
  </r>
  <r>
    <s v="Incremental"/>
    <s v="Media"/>
    <x v="1"/>
    <x v="1"/>
    <x v="3"/>
    <s v=" Total_JP"/>
    <x v="94"/>
    <n v="0"/>
  </r>
  <r>
    <s v="Incremental"/>
    <s v="Media"/>
    <x v="1"/>
    <x v="1"/>
    <x v="3"/>
    <s v=" Total_JP"/>
    <x v="95"/>
    <n v="0"/>
  </r>
  <r>
    <s v="Incremental"/>
    <s v="Media"/>
    <x v="1"/>
    <x v="1"/>
    <x v="3"/>
    <s v=" Total_JP"/>
    <x v="96"/>
    <n v="0"/>
  </r>
  <r>
    <s v="Incremental"/>
    <s v="Media"/>
    <x v="1"/>
    <x v="1"/>
    <x v="3"/>
    <s v=" Total_JP"/>
    <x v="97"/>
    <n v="0"/>
  </r>
  <r>
    <s v="Incremental"/>
    <s v="Media"/>
    <x v="1"/>
    <x v="1"/>
    <x v="3"/>
    <s v=" Total_JP"/>
    <x v="98"/>
    <n v="0"/>
  </r>
  <r>
    <s v="Incremental"/>
    <s v="Media"/>
    <x v="1"/>
    <x v="1"/>
    <x v="3"/>
    <s v=" Total_JP"/>
    <x v="99"/>
    <n v="0"/>
  </r>
  <r>
    <s v="Incremental"/>
    <s v="Media"/>
    <x v="1"/>
    <x v="1"/>
    <x v="3"/>
    <s v=" Total_JP"/>
    <x v="100"/>
    <n v="5.6766655999999998"/>
  </r>
  <r>
    <s v="Incremental"/>
    <s v="Media"/>
    <x v="1"/>
    <x v="1"/>
    <x v="3"/>
    <s v=" Total_JP"/>
    <x v="101"/>
    <n v="18.575060799999999"/>
  </r>
  <r>
    <s v="Incremental"/>
    <s v="Media"/>
    <x v="1"/>
    <x v="1"/>
    <x v="3"/>
    <s v=" Total_JP"/>
    <x v="102"/>
    <n v="19.478685899999999"/>
  </r>
  <r>
    <s v="Incremental"/>
    <s v="Media"/>
    <x v="1"/>
    <x v="1"/>
    <x v="3"/>
    <s v=" Total_JP"/>
    <x v="103"/>
    <n v="9.3261330999999998"/>
  </r>
  <r>
    <s v="Incremental"/>
    <s v="Media"/>
    <x v="1"/>
    <x v="1"/>
    <x v="3"/>
    <s v=" Total_JP"/>
    <x v="104"/>
    <n v="8.2599514999999997"/>
  </r>
  <r>
    <s v="Incremental"/>
    <s v="Media"/>
    <x v="1"/>
    <x v="1"/>
    <x v="3"/>
    <s v=" Total_JP"/>
    <x v="105"/>
    <n v="20.872015399999999"/>
  </r>
  <r>
    <s v="Incremental"/>
    <s v="Media"/>
    <x v="1"/>
    <x v="1"/>
    <x v="3"/>
    <s v=" Total_JP"/>
    <x v="106"/>
    <n v="21.830835499999999"/>
  </r>
  <r>
    <s v="Incremental"/>
    <s v="Media"/>
    <x v="1"/>
    <x v="1"/>
    <x v="3"/>
    <s v=" Total_JP"/>
    <x v="107"/>
    <n v="0"/>
  </r>
  <r>
    <s v="Incremental"/>
    <s v="Media"/>
    <x v="1"/>
    <x v="1"/>
    <x v="3"/>
    <s v=" Total_JP"/>
    <x v="108"/>
    <n v="0"/>
  </r>
  <r>
    <s v="Incremental"/>
    <s v="Media"/>
    <x v="1"/>
    <x v="1"/>
    <x v="3"/>
    <s v=" Total_JP"/>
    <x v="109"/>
    <n v="0"/>
  </r>
  <r>
    <s v="Incremental"/>
    <s v="Media"/>
    <x v="1"/>
    <x v="1"/>
    <x v="3"/>
    <s v=" Total_JP"/>
    <x v="110"/>
    <n v="12.300907499999999"/>
  </r>
  <r>
    <s v="Incremental"/>
    <s v="Media"/>
    <x v="1"/>
    <x v="1"/>
    <x v="3"/>
    <s v=" Total_JP"/>
    <x v="111"/>
    <n v="31.901260700000002"/>
  </r>
  <r>
    <s v="Incremental"/>
    <s v="Media"/>
    <x v="1"/>
    <x v="1"/>
    <x v="3"/>
    <s v=" Total_JP"/>
    <x v="112"/>
    <n v="59.804856700000002"/>
  </r>
  <r>
    <s v="Incremental"/>
    <s v="Media"/>
    <x v="1"/>
    <x v="1"/>
    <x v="3"/>
    <s v=" Total_JP"/>
    <x v="113"/>
    <n v="75.235848599999997"/>
  </r>
  <r>
    <s v="Incremental"/>
    <s v="Media"/>
    <x v="1"/>
    <x v="1"/>
    <x v="3"/>
    <s v=" Total_JP"/>
    <x v="114"/>
    <n v="39.590563299999999"/>
  </r>
  <r>
    <s v="Incremental"/>
    <s v="Media"/>
    <x v="1"/>
    <x v="1"/>
    <x v="3"/>
    <s v=" Total_JP"/>
    <x v="115"/>
    <n v="36.965665799999996"/>
  </r>
  <r>
    <s v="Incremental"/>
    <s v="Media"/>
    <x v="1"/>
    <x v="1"/>
    <x v="3"/>
    <s v=" Total_JP"/>
    <x v="116"/>
    <n v="23.022944599999999"/>
  </r>
  <r>
    <s v="Incremental"/>
    <s v="Media"/>
    <x v="1"/>
    <x v="1"/>
    <x v="3"/>
    <s v=" Total_JP"/>
    <x v="117"/>
    <n v="1.502453"/>
  </r>
  <r>
    <s v="Incremental"/>
    <s v="Media"/>
    <x v="1"/>
    <x v="1"/>
    <x v="3"/>
    <s v=" Total_JP"/>
    <x v="118"/>
    <n v="0"/>
  </r>
  <r>
    <s v="Incremental"/>
    <s v="Media"/>
    <x v="1"/>
    <x v="1"/>
    <x v="3"/>
    <s v=" Total_JP"/>
    <x v="119"/>
    <n v="0"/>
  </r>
  <r>
    <s v="Incremental"/>
    <s v="Media"/>
    <x v="1"/>
    <x v="1"/>
    <x v="3"/>
    <s v=" Total_JP"/>
    <x v="120"/>
    <n v="0"/>
  </r>
  <r>
    <s v="Incremental"/>
    <s v="Media"/>
    <x v="1"/>
    <x v="1"/>
    <x v="3"/>
    <s v=" Total_JP"/>
    <x v="121"/>
    <n v="0"/>
  </r>
  <r>
    <s v="Incremental"/>
    <s v="Media"/>
    <x v="1"/>
    <x v="1"/>
    <x v="3"/>
    <s v=" Total_JP"/>
    <x v="122"/>
    <n v="0"/>
  </r>
  <r>
    <s v="Incremental"/>
    <s v="Media"/>
    <x v="1"/>
    <x v="1"/>
    <x v="3"/>
    <s v=" Total_JP"/>
    <x v="123"/>
    <n v="0"/>
  </r>
  <r>
    <s v="Incremental"/>
    <s v="Media"/>
    <x v="1"/>
    <x v="1"/>
    <x v="3"/>
    <s v=" Total_JP"/>
    <x v="124"/>
    <n v="29.154457099999998"/>
  </r>
  <r>
    <s v="Incremental"/>
    <s v="Media"/>
    <x v="1"/>
    <x v="1"/>
    <x v="3"/>
    <s v=" Total_JP"/>
    <x v="125"/>
    <n v="84.529444299999994"/>
  </r>
  <r>
    <s v="Incremental"/>
    <s v="Media"/>
    <x v="1"/>
    <x v="1"/>
    <x v="3"/>
    <s v=" Total_JP"/>
    <x v="126"/>
    <n v="86.586775799999998"/>
  </r>
  <r>
    <s v="Incremental"/>
    <s v="Media"/>
    <x v="1"/>
    <x v="1"/>
    <x v="3"/>
    <s v=" Total_JP"/>
    <x v="127"/>
    <n v="63.903054300000001"/>
  </r>
  <r>
    <s v="Incremental"/>
    <s v="Media"/>
    <x v="1"/>
    <x v="1"/>
    <x v="3"/>
    <s v=" Total_JP"/>
    <x v="128"/>
    <n v="65.649242799999996"/>
  </r>
  <r>
    <s v="Incremental"/>
    <s v="Media"/>
    <x v="1"/>
    <x v="1"/>
    <x v="3"/>
    <s v=" Total_JP"/>
    <x v="129"/>
    <n v="72.226080499999995"/>
  </r>
  <r>
    <s v="Incremental"/>
    <s v="Media"/>
    <x v="1"/>
    <x v="1"/>
    <x v="3"/>
    <s v=" Total_JP"/>
    <x v="130"/>
    <n v="88.269431699999998"/>
  </r>
  <r>
    <s v="Incremental"/>
    <s v="Media"/>
    <x v="1"/>
    <x v="1"/>
    <x v="3"/>
    <s v=" Total_JP"/>
    <x v="131"/>
    <n v="96.217650199999994"/>
  </r>
  <r>
    <s v="Incremental"/>
    <s v="Media"/>
    <x v="1"/>
    <x v="1"/>
    <x v="3"/>
    <s v=" Total_JP"/>
    <x v="132"/>
    <n v="78.178646200000003"/>
  </r>
  <r>
    <s v="Incremental"/>
    <s v="Media"/>
    <x v="1"/>
    <x v="1"/>
    <x v="3"/>
    <s v=" Total_JP"/>
    <x v="133"/>
    <n v="62.317089600000003"/>
  </r>
  <r>
    <s v="Incremental"/>
    <s v="Media"/>
    <x v="1"/>
    <x v="1"/>
    <x v="3"/>
    <s v=" Total_JP"/>
    <x v="134"/>
    <n v="75.724064100000007"/>
  </r>
  <r>
    <s v="Incremental"/>
    <s v="Media"/>
    <x v="1"/>
    <x v="1"/>
    <x v="3"/>
    <s v=" Total_JP"/>
    <x v="135"/>
    <n v="64.578995800000001"/>
  </r>
  <r>
    <s v="Incremental"/>
    <s v="Media"/>
    <x v="1"/>
    <x v="1"/>
    <x v="3"/>
    <s v=" Total_JP"/>
    <x v="136"/>
    <n v="29.136005399999998"/>
  </r>
  <r>
    <s v="Incremental"/>
    <s v="Media"/>
    <x v="1"/>
    <x v="1"/>
    <x v="3"/>
    <s v=" Total_JP"/>
    <x v="137"/>
    <n v="14.690458700000001"/>
  </r>
  <r>
    <s v="Incremental"/>
    <s v="Media"/>
    <x v="1"/>
    <x v="1"/>
    <x v="3"/>
    <s v=" Total_JP"/>
    <x v="138"/>
    <n v="13.339802799999999"/>
  </r>
  <r>
    <s v="Incremental"/>
    <s v="Media"/>
    <x v="1"/>
    <x v="1"/>
    <x v="3"/>
    <s v=" Total_JP"/>
    <x v="139"/>
    <n v="9.9934332000000001"/>
  </r>
  <r>
    <s v="Incremental"/>
    <s v="Media"/>
    <x v="1"/>
    <x v="1"/>
    <x v="3"/>
    <s v=" Total_JP"/>
    <x v="140"/>
    <n v="2.3988795999999999"/>
  </r>
  <r>
    <s v="Incremental"/>
    <s v="Media"/>
    <x v="1"/>
    <x v="1"/>
    <x v="3"/>
    <s v=" Total_JP"/>
    <x v="141"/>
    <n v="0"/>
  </r>
  <r>
    <s v="Incremental"/>
    <s v="Media"/>
    <x v="1"/>
    <x v="1"/>
    <x v="3"/>
    <s v=" Total_JP"/>
    <x v="142"/>
    <n v="0"/>
  </r>
  <r>
    <s v="Incremental"/>
    <s v="Media"/>
    <x v="1"/>
    <x v="1"/>
    <x v="3"/>
    <s v=" Total_JP"/>
    <x v="143"/>
    <n v="0"/>
  </r>
  <r>
    <s v="Incremental"/>
    <s v="Media"/>
    <x v="1"/>
    <x v="1"/>
    <x v="3"/>
    <s v=" Total_JP"/>
    <x v="144"/>
    <n v="0"/>
  </r>
  <r>
    <s v="Incremental"/>
    <s v="Media"/>
    <x v="1"/>
    <x v="1"/>
    <x v="3"/>
    <s v=" Total_JP"/>
    <x v="145"/>
    <n v="0"/>
  </r>
  <r>
    <s v="Incremental"/>
    <s v="Media"/>
    <x v="1"/>
    <x v="1"/>
    <x v="3"/>
    <s v=" Total_JP"/>
    <x v="146"/>
    <n v="0"/>
  </r>
  <r>
    <s v="Incremental"/>
    <s v="Media"/>
    <x v="1"/>
    <x v="1"/>
    <x v="3"/>
    <s v=" Total_JP"/>
    <x v="147"/>
    <n v="0"/>
  </r>
  <r>
    <s v="Incremental"/>
    <s v="Media"/>
    <x v="1"/>
    <x v="1"/>
    <x v="3"/>
    <s v=" Total_JP"/>
    <x v="148"/>
    <n v="0"/>
  </r>
  <r>
    <s v="Incremental"/>
    <s v="Media"/>
    <x v="1"/>
    <x v="1"/>
    <x v="3"/>
    <s v=" Total_JP"/>
    <x v="149"/>
    <n v="0"/>
  </r>
  <r>
    <s v="Incremental"/>
    <s v="Media"/>
    <x v="1"/>
    <x v="1"/>
    <x v="3"/>
    <s v=" Total_JP"/>
    <x v="150"/>
    <n v="0.84997429999999996"/>
  </r>
  <r>
    <s v="Incremental"/>
    <s v="Media"/>
    <x v="1"/>
    <x v="1"/>
    <x v="3"/>
    <s v=" Total_JP"/>
    <x v="151"/>
    <n v="5.4705374000000004"/>
  </r>
  <r>
    <s v="Incremental"/>
    <s v="Media"/>
    <x v="1"/>
    <x v="1"/>
    <x v="3"/>
    <s v=" Total_JP"/>
    <x v="152"/>
    <n v="10.955585299999999"/>
  </r>
  <r>
    <s v="Incremental"/>
    <s v="Media"/>
    <x v="1"/>
    <x v="1"/>
    <x v="3"/>
    <s v=" Total_JP"/>
    <x v="153"/>
    <n v="121.8020958"/>
  </r>
  <r>
    <s v="Incremental"/>
    <s v="Media"/>
    <x v="1"/>
    <x v="1"/>
    <x v="3"/>
    <s v=" Total_JP"/>
    <x v="154"/>
    <n v="266.6352053"/>
  </r>
  <r>
    <s v="Incremental"/>
    <s v="Media"/>
    <x v="1"/>
    <x v="1"/>
    <x v="3"/>
    <s v=" Total_JP"/>
    <x v="155"/>
    <n v="257.51066650000001"/>
  </r>
  <r>
    <s v="Incremental"/>
    <s v="Media"/>
    <x v="1"/>
    <x v="1"/>
    <x v="3"/>
    <s v=" Total_JP"/>
    <x v="156"/>
    <n v="251.36230259999999"/>
  </r>
  <r>
    <s v="Incremental"/>
    <s v="Media"/>
    <x v="1"/>
    <x v="2"/>
    <x v="4"/>
    <s v=" Total_JP"/>
    <x v="0"/>
    <n v="0"/>
  </r>
  <r>
    <s v="Incremental"/>
    <s v="Media"/>
    <x v="1"/>
    <x v="2"/>
    <x v="4"/>
    <s v=" Total_JP"/>
    <x v="1"/>
    <n v="0"/>
  </r>
  <r>
    <s v="Incremental"/>
    <s v="Media"/>
    <x v="1"/>
    <x v="2"/>
    <x v="4"/>
    <s v=" Total_JP"/>
    <x v="2"/>
    <n v="0"/>
  </r>
  <r>
    <s v="Incremental"/>
    <s v="Media"/>
    <x v="1"/>
    <x v="2"/>
    <x v="4"/>
    <s v=" Total_JP"/>
    <x v="3"/>
    <n v="0"/>
  </r>
  <r>
    <s v="Incremental"/>
    <s v="Media"/>
    <x v="1"/>
    <x v="2"/>
    <x v="4"/>
    <s v=" Total_JP"/>
    <x v="4"/>
    <n v="0"/>
  </r>
  <r>
    <s v="Incremental"/>
    <s v="Media"/>
    <x v="1"/>
    <x v="2"/>
    <x v="4"/>
    <s v=" Total_JP"/>
    <x v="5"/>
    <n v="0"/>
  </r>
  <r>
    <s v="Incremental"/>
    <s v="Media"/>
    <x v="1"/>
    <x v="2"/>
    <x v="4"/>
    <s v=" Total_JP"/>
    <x v="6"/>
    <n v="0"/>
  </r>
  <r>
    <s v="Incremental"/>
    <s v="Media"/>
    <x v="1"/>
    <x v="2"/>
    <x v="4"/>
    <s v=" Total_JP"/>
    <x v="7"/>
    <n v="0"/>
  </r>
  <r>
    <s v="Incremental"/>
    <s v="Media"/>
    <x v="1"/>
    <x v="2"/>
    <x v="4"/>
    <s v=" Total_JP"/>
    <x v="8"/>
    <n v="0"/>
  </r>
  <r>
    <s v="Incremental"/>
    <s v="Media"/>
    <x v="1"/>
    <x v="2"/>
    <x v="4"/>
    <s v=" Total_JP"/>
    <x v="9"/>
    <n v="0"/>
  </r>
  <r>
    <s v="Incremental"/>
    <s v="Media"/>
    <x v="1"/>
    <x v="2"/>
    <x v="4"/>
    <s v=" Total_JP"/>
    <x v="10"/>
    <n v="0"/>
  </r>
  <r>
    <s v="Incremental"/>
    <s v="Media"/>
    <x v="1"/>
    <x v="2"/>
    <x v="4"/>
    <s v=" Total_JP"/>
    <x v="11"/>
    <n v="0"/>
  </r>
  <r>
    <s v="Incremental"/>
    <s v="Media"/>
    <x v="1"/>
    <x v="2"/>
    <x v="4"/>
    <s v=" Total_JP"/>
    <x v="12"/>
    <n v="0"/>
  </r>
  <r>
    <s v="Incremental"/>
    <s v="Media"/>
    <x v="1"/>
    <x v="2"/>
    <x v="4"/>
    <s v=" Total_JP"/>
    <x v="13"/>
    <n v="0"/>
  </r>
  <r>
    <s v="Incremental"/>
    <s v="Media"/>
    <x v="1"/>
    <x v="2"/>
    <x v="4"/>
    <s v=" Total_JP"/>
    <x v="14"/>
    <n v="0"/>
  </r>
  <r>
    <s v="Incremental"/>
    <s v="Media"/>
    <x v="1"/>
    <x v="2"/>
    <x v="4"/>
    <s v=" Total_JP"/>
    <x v="15"/>
    <n v="0"/>
  </r>
  <r>
    <s v="Incremental"/>
    <s v="Media"/>
    <x v="1"/>
    <x v="2"/>
    <x v="4"/>
    <s v=" Total_JP"/>
    <x v="16"/>
    <n v="0"/>
  </r>
  <r>
    <s v="Incremental"/>
    <s v="Media"/>
    <x v="1"/>
    <x v="2"/>
    <x v="4"/>
    <s v=" Total_JP"/>
    <x v="17"/>
    <n v="0"/>
  </r>
  <r>
    <s v="Incremental"/>
    <s v="Media"/>
    <x v="1"/>
    <x v="2"/>
    <x v="4"/>
    <s v=" Total_JP"/>
    <x v="18"/>
    <n v="0"/>
  </r>
  <r>
    <s v="Incremental"/>
    <s v="Media"/>
    <x v="1"/>
    <x v="2"/>
    <x v="4"/>
    <s v=" Total_JP"/>
    <x v="19"/>
    <n v="0"/>
  </r>
  <r>
    <s v="Incremental"/>
    <s v="Media"/>
    <x v="1"/>
    <x v="2"/>
    <x v="4"/>
    <s v=" Total_JP"/>
    <x v="20"/>
    <n v="0"/>
  </r>
  <r>
    <s v="Incremental"/>
    <s v="Media"/>
    <x v="1"/>
    <x v="2"/>
    <x v="4"/>
    <s v=" Total_JP"/>
    <x v="21"/>
    <n v="0"/>
  </r>
  <r>
    <s v="Incremental"/>
    <s v="Media"/>
    <x v="1"/>
    <x v="2"/>
    <x v="4"/>
    <s v=" Total_JP"/>
    <x v="22"/>
    <n v="0"/>
  </r>
  <r>
    <s v="Incremental"/>
    <s v="Media"/>
    <x v="1"/>
    <x v="2"/>
    <x v="4"/>
    <s v=" Total_JP"/>
    <x v="23"/>
    <n v="0"/>
  </r>
  <r>
    <s v="Incremental"/>
    <s v="Media"/>
    <x v="1"/>
    <x v="2"/>
    <x v="4"/>
    <s v=" Total_JP"/>
    <x v="24"/>
    <n v="0"/>
  </r>
  <r>
    <s v="Incremental"/>
    <s v="Media"/>
    <x v="1"/>
    <x v="2"/>
    <x v="4"/>
    <s v=" Total_JP"/>
    <x v="25"/>
    <n v="0"/>
  </r>
  <r>
    <s v="Incremental"/>
    <s v="Media"/>
    <x v="1"/>
    <x v="2"/>
    <x v="4"/>
    <s v=" Total_JP"/>
    <x v="26"/>
    <n v="0"/>
  </r>
  <r>
    <s v="Incremental"/>
    <s v="Media"/>
    <x v="1"/>
    <x v="2"/>
    <x v="4"/>
    <s v=" Total_JP"/>
    <x v="27"/>
    <n v="0"/>
  </r>
  <r>
    <s v="Incremental"/>
    <s v="Media"/>
    <x v="1"/>
    <x v="2"/>
    <x v="4"/>
    <s v=" Total_JP"/>
    <x v="28"/>
    <n v="0"/>
  </r>
  <r>
    <s v="Incremental"/>
    <s v="Media"/>
    <x v="1"/>
    <x v="2"/>
    <x v="4"/>
    <s v=" Total_JP"/>
    <x v="29"/>
    <n v="0"/>
  </r>
  <r>
    <s v="Incremental"/>
    <s v="Media"/>
    <x v="1"/>
    <x v="2"/>
    <x v="4"/>
    <s v=" Total_JP"/>
    <x v="30"/>
    <n v="0.31768210000000002"/>
  </r>
  <r>
    <s v="Incremental"/>
    <s v="Media"/>
    <x v="1"/>
    <x v="2"/>
    <x v="4"/>
    <s v=" Total_JP"/>
    <x v="31"/>
    <n v="0.86474139999999999"/>
  </r>
  <r>
    <s v="Incremental"/>
    <s v="Media"/>
    <x v="1"/>
    <x v="2"/>
    <x v="4"/>
    <s v=" Total_JP"/>
    <x v="32"/>
    <n v="1.4814601999999999"/>
  </r>
  <r>
    <s v="Incremental"/>
    <s v="Media"/>
    <x v="1"/>
    <x v="2"/>
    <x v="4"/>
    <s v=" Total_JP"/>
    <x v="33"/>
    <n v="1.7141089"/>
  </r>
  <r>
    <s v="Incremental"/>
    <s v="Media"/>
    <x v="1"/>
    <x v="2"/>
    <x v="4"/>
    <s v=" Total_JP"/>
    <x v="34"/>
    <n v="2.5868690000000001"/>
  </r>
  <r>
    <s v="Incremental"/>
    <s v="Media"/>
    <x v="1"/>
    <x v="2"/>
    <x v="4"/>
    <s v=" Total_JP"/>
    <x v="35"/>
    <n v="3.1092686"/>
  </r>
  <r>
    <s v="Incremental"/>
    <s v="Media"/>
    <x v="1"/>
    <x v="2"/>
    <x v="4"/>
    <s v=" Total_JP"/>
    <x v="36"/>
    <n v="3.4155003000000002"/>
  </r>
  <r>
    <s v="Incremental"/>
    <s v="Media"/>
    <x v="1"/>
    <x v="2"/>
    <x v="4"/>
    <s v=" Total_JP"/>
    <x v="37"/>
    <n v="2.9004778999999998"/>
  </r>
  <r>
    <s v="Incremental"/>
    <s v="Media"/>
    <x v="1"/>
    <x v="2"/>
    <x v="4"/>
    <s v=" Total_JP"/>
    <x v="38"/>
    <n v="3.2700170000000002"/>
  </r>
  <r>
    <s v="Incremental"/>
    <s v="Media"/>
    <x v="1"/>
    <x v="2"/>
    <x v="4"/>
    <s v=" Total_JP"/>
    <x v="39"/>
    <n v="3.7283881000000001"/>
  </r>
  <r>
    <s v="Incremental"/>
    <s v="Media"/>
    <x v="1"/>
    <x v="2"/>
    <x v="4"/>
    <s v=" Total_JP"/>
    <x v="40"/>
    <n v="2.9445117999999999"/>
  </r>
  <r>
    <s v="Incremental"/>
    <s v="Media"/>
    <x v="1"/>
    <x v="2"/>
    <x v="4"/>
    <s v=" Total_JP"/>
    <x v="41"/>
    <n v="1.4394028000000001"/>
  </r>
  <r>
    <s v="Incremental"/>
    <s v="Media"/>
    <x v="1"/>
    <x v="2"/>
    <x v="4"/>
    <s v=" Total_JP"/>
    <x v="42"/>
    <n v="9.4798300000000002E-2"/>
  </r>
  <r>
    <s v="Incremental"/>
    <s v="Media"/>
    <x v="1"/>
    <x v="2"/>
    <x v="4"/>
    <s v=" Total_JP"/>
    <x v="43"/>
    <n v="0"/>
  </r>
  <r>
    <s v="Incremental"/>
    <s v="Media"/>
    <x v="1"/>
    <x v="2"/>
    <x v="4"/>
    <s v=" Total_JP"/>
    <x v="44"/>
    <n v="0"/>
  </r>
  <r>
    <s v="Incremental"/>
    <s v="Media"/>
    <x v="1"/>
    <x v="2"/>
    <x v="4"/>
    <s v=" Total_JP"/>
    <x v="45"/>
    <n v="0"/>
  </r>
  <r>
    <s v="Incremental"/>
    <s v="Media"/>
    <x v="1"/>
    <x v="2"/>
    <x v="4"/>
    <s v=" Total_JP"/>
    <x v="46"/>
    <n v="0"/>
  </r>
  <r>
    <s v="Incremental"/>
    <s v="Media"/>
    <x v="1"/>
    <x v="2"/>
    <x v="4"/>
    <s v=" Total_JP"/>
    <x v="47"/>
    <n v="0"/>
  </r>
  <r>
    <s v="Incremental"/>
    <s v="Media"/>
    <x v="1"/>
    <x v="2"/>
    <x v="4"/>
    <s v=" Total_JP"/>
    <x v="48"/>
    <n v="0"/>
  </r>
  <r>
    <s v="Incremental"/>
    <s v="Media"/>
    <x v="1"/>
    <x v="2"/>
    <x v="4"/>
    <s v=" Total_JP"/>
    <x v="49"/>
    <n v="0"/>
  </r>
  <r>
    <s v="Incremental"/>
    <s v="Media"/>
    <x v="1"/>
    <x v="2"/>
    <x v="4"/>
    <s v=" Total_JP"/>
    <x v="50"/>
    <n v="0"/>
  </r>
  <r>
    <s v="Incremental"/>
    <s v="Media"/>
    <x v="1"/>
    <x v="2"/>
    <x v="4"/>
    <s v=" Total_JP"/>
    <x v="51"/>
    <n v="0"/>
  </r>
  <r>
    <s v="Incremental"/>
    <s v="Media"/>
    <x v="1"/>
    <x v="2"/>
    <x v="4"/>
    <s v=" Total_JP"/>
    <x v="52"/>
    <n v="0"/>
  </r>
  <r>
    <s v="Incremental"/>
    <s v="Media"/>
    <x v="1"/>
    <x v="2"/>
    <x v="4"/>
    <s v=" Total_JP"/>
    <x v="53"/>
    <n v="0"/>
  </r>
  <r>
    <s v="Incremental"/>
    <s v="Media"/>
    <x v="1"/>
    <x v="2"/>
    <x v="4"/>
    <s v=" Total_JP"/>
    <x v="54"/>
    <n v="0"/>
  </r>
  <r>
    <s v="Incremental"/>
    <s v="Media"/>
    <x v="1"/>
    <x v="2"/>
    <x v="4"/>
    <s v=" Total_JP"/>
    <x v="55"/>
    <n v="0"/>
  </r>
  <r>
    <s v="Incremental"/>
    <s v="Media"/>
    <x v="1"/>
    <x v="2"/>
    <x v="4"/>
    <s v=" Total_JP"/>
    <x v="56"/>
    <n v="0"/>
  </r>
  <r>
    <s v="Incremental"/>
    <s v="Media"/>
    <x v="1"/>
    <x v="2"/>
    <x v="4"/>
    <s v=" Total_JP"/>
    <x v="57"/>
    <n v="0"/>
  </r>
  <r>
    <s v="Incremental"/>
    <s v="Media"/>
    <x v="1"/>
    <x v="2"/>
    <x v="4"/>
    <s v=" Total_JP"/>
    <x v="58"/>
    <n v="0"/>
  </r>
  <r>
    <s v="Incremental"/>
    <s v="Media"/>
    <x v="1"/>
    <x v="2"/>
    <x v="4"/>
    <s v=" Total_JP"/>
    <x v="59"/>
    <n v="0"/>
  </r>
  <r>
    <s v="Incremental"/>
    <s v="Media"/>
    <x v="1"/>
    <x v="2"/>
    <x v="4"/>
    <s v=" Total_JP"/>
    <x v="60"/>
    <n v="0"/>
  </r>
  <r>
    <s v="Incremental"/>
    <s v="Media"/>
    <x v="1"/>
    <x v="2"/>
    <x v="4"/>
    <s v=" Total_JP"/>
    <x v="61"/>
    <n v="0"/>
  </r>
  <r>
    <s v="Incremental"/>
    <s v="Media"/>
    <x v="1"/>
    <x v="2"/>
    <x v="4"/>
    <s v=" Total_JP"/>
    <x v="62"/>
    <n v="0"/>
  </r>
  <r>
    <s v="Incremental"/>
    <s v="Media"/>
    <x v="1"/>
    <x v="2"/>
    <x v="4"/>
    <s v=" Total_JP"/>
    <x v="63"/>
    <n v="0"/>
  </r>
  <r>
    <s v="Incremental"/>
    <s v="Media"/>
    <x v="1"/>
    <x v="2"/>
    <x v="4"/>
    <s v=" Total_JP"/>
    <x v="64"/>
    <n v="0"/>
  </r>
  <r>
    <s v="Incremental"/>
    <s v="Media"/>
    <x v="1"/>
    <x v="2"/>
    <x v="4"/>
    <s v=" Total_JP"/>
    <x v="65"/>
    <n v="0"/>
  </r>
  <r>
    <s v="Incremental"/>
    <s v="Media"/>
    <x v="1"/>
    <x v="2"/>
    <x v="4"/>
    <s v=" Total_JP"/>
    <x v="66"/>
    <n v="0"/>
  </r>
  <r>
    <s v="Incremental"/>
    <s v="Media"/>
    <x v="1"/>
    <x v="2"/>
    <x v="4"/>
    <s v=" Total_JP"/>
    <x v="67"/>
    <n v="0"/>
  </r>
  <r>
    <s v="Incremental"/>
    <s v="Media"/>
    <x v="1"/>
    <x v="2"/>
    <x v="4"/>
    <s v=" Total_JP"/>
    <x v="68"/>
    <n v="0"/>
  </r>
  <r>
    <s v="Incremental"/>
    <s v="Media"/>
    <x v="1"/>
    <x v="2"/>
    <x v="4"/>
    <s v=" Total_JP"/>
    <x v="69"/>
    <n v="0"/>
  </r>
  <r>
    <s v="Incremental"/>
    <s v="Media"/>
    <x v="1"/>
    <x v="2"/>
    <x v="4"/>
    <s v=" Total_JP"/>
    <x v="70"/>
    <n v="0"/>
  </r>
  <r>
    <s v="Incremental"/>
    <s v="Media"/>
    <x v="1"/>
    <x v="2"/>
    <x v="4"/>
    <s v=" Total_JP"/>
    <x v="71"/>
    <n v="0"/>
  </r>
  <r>
    <s v="Incremental"/>
    <s v="Media"/>
    <x v="1"/>
    <x v="2"/>
    <x v="4"/>
    <s v=" Total_JP"/>
    <x v="72"/>
    <n v="0"/>
  </r>
  <r>
    <s v="Incremental"/>
    <s v="Media"/>
    <x v="1"/>
    <x v="2"/>
    <x v="4"/>
    <s v=" Total_JP"/>
    <x v="73"/>
    <n v="0"/>
  </r>
  <r>
    <s v="Incremental"/>
    <s v="Media"/>
    <x v="1"/>
    <x v="2"/>
    <x v="4"/>
    <s v=" Total_JP"/>
    <x v="74"/>
    <n v="0"/>
  </r>
  <r>
    <s v="Incremental"/>
    <s v="Media"/>
    <x v="1"/>
    <x v="2"/>
    <x v="4"/>
    <s v=" Total_JP"/>
    <x v="75"/>
    <n v="0"/>
  </r>
  <r>
    <s v="Incremental"/>
    <s v="Media"/>
    <x v="1"/>
    <x v="2"/>
    <x v="4"/>
    <s v=" Total_JP"/>
    <x v="76"/>
    <n v="0"/>
  </r>
  <r>
    <s v="Incremental"/>
    <s v="Media"/>
    <x v="1"/>
    <x v="2"/>
    <x v="4"/>
    <s v=" Total_JP"/>
    <x v="77"/>
    <n v="0"/>
  </r>
  <r>
    <s v="Incremental"/>
    <s v="Media"/>
    <x v="1"/>
    <x v="2"/>
    <x v="4"/>
    <s v=" Total_JP"/>
    <x v="78"/>
    <n v="0"/>
  </r>
  <r>
    <s v="Incremental"/>
    <s v="Media"/>
    <x v="1"/>
    <x v="2"/>
    <x v="4"/>
    <s v=" Total_JP"/>
    <x v="79"/>
    <n v="0"/>
  </r>
  <r>
    <s v="Incremental"/>
    <s v="Media"/>
    <x v="1"/>
    <x v="2"/>
    <x v="4"/>
    <s v=" Total_JP"/>
    <x v="80"/>
    <n v="0"/>
  </r>
  <r>
    <s v="Incremental"/>
    <s v="Media"/>
    <x v="1"/>
    <x v="2"/>
    <x v="4"/>
    <s v=" Total_JP"/>
    <x v="81"/>
    <n v="0"/>
  </r>
  <r>
    <s v="Incremental"/>
    <s v="Media"/>
    <x v="1"/>
    <x v="2"/>
    <x v="4"/>
    <s v=" Total_JP"/>
    <x v="82"/>
    <n v="0"/>
  </r>
  <r>
    <s v="Incremental"/>
    <s v="Media"/>
    <x v="1"/>
    <x v="2"/>
    <x v="4"/>
    <s v=" Total_JP"/>
    <x v="83"/>
    <n v="0"/>
  </r>
  <r>
    <s v="Incremental"/>
    <s v="Media"/>
    <x v="1"/>
    <x v="2"/>
    <x v="4"/>
    <s v=" Total_JP"/>
    <x v="84"/>
    <n v="0"/>
  </r>
  <r>
    <s v="Incremental"/>
    <s v="Media"/>
    <x v="1"/>
    <x v="2"/>
    <x v="4"/>
    <s v=" Total_JP"/>
    <x v="85"/>
    <n v="0"/>
  </r>
  <r>
    <s v="Incremental"/>
    <s v="Media"/>
    <x v="1"/>
    <x v="2"/>
    <x v="4"/>
    <s v=" Total_JP"/>
    <x v="86"/>
    <n v="0"/>
  </r>
  <r>
    <s v="Incremental"/>
    <s v="Media"/>
    <x v="1"/>
    <x v="2"/>
    <x v="4"/>
    <s v=" Total_JP"/>
    <x v="87"/>
    <n v="0"/>
  </r>
  <r>
    <s v="Incremental"/>
    <s v="Media"/>
    <x v="1"/>
    <x v="2"/>
    <x v="4"/>
    <s v=" Total_JP"/>
    <x v="88"/>
    <n v="0"/>
  </r>
  <r>
    <s v="Incremental"/>
    <s v="Media"/>
    <x v="1"/>
    <x v="2"/>
    <x v="4"/>
    <s v=" Total_JP"/>
    <x v="89"/>
    <n v="0"/>
  </r>
  <r>
    <s v="Incremental"/>
    <s v="Media"/>
    <x v="1"/>
    <x v="2"/>
    <x v="4"/>
    <s v=" Total_JP"/>
    <x v="90"/>
    <n v="0"/>
  </r>
  <r>
    <s v="Incremental"/>
    <s v="Media"/>
    <x v="1"/>
    <x v="2"/>
    <x v="4"/>
    <s v=" Total_JP"/>
    <x v="91"/>
    <n v="0"/>
  </r>
  <r>
    <s v="Incremental"/>
    <s v="Media"/>
    <x v="1"/>
    <x v="2"/>
    <x v="4"/>
    <s v=" Total_JP"/>
    <x v="92"/>
    <n v="0"/>
  </r>
  <r>
    <s v="Incremental"/>
    <s v="Media"/>
    <x v="1"/>
    <x v="2"/>
    <x v="4"/>
    <s v=" Total_JP"/>
    <x v="93"/>
    <n v="0"/>
  </r>
  <r>
    <s v="Incremental"/>
    <s v="Media"/>
    <x v="1"/>
    <x v="2"/>
    <x v="4"/>
    <s v=" Total_JP"/>
    <x v="94"/>
    <n v="0"/>
  </r>
  <r>
    <s v="Incremental"/>
    <s v="Media"/>
    <x v="1"/>
    <x v="2"/>
    <x v="4"/>
    <s v=" Total_JP"/>
    <x v="95"/>
    <n v="0"/>
  </r>
  <r>
    <s v="Incremental"/>
    <s v="Media"/>
    <x v="1"/>
    <x v="2"/>
    <x v="4"/>
    <s v=" Total_JP"/>
    <x v="96"/>
    <n v="0"/>
  </r>
  <r>
    <s v="Incremental"/>
    <s v="Media"/>
    <x v="1"/>
    <x v="2"/>
    <x v="4"/>
    <s v=" Total_JP"/>
    <x v="97"/>
    <n v="0"/>
  </r>
  <r>
    <s v="Incremental"/>
    <s v="Media"/>
    <x v="1"/>
    <x v="2"/>
    <x v="4"/>
    <s v=" Total_JP"/>
    <x v="98"/>
    <n v="0"/>
  </r>
  <r>
    <s v="Incremental"/>
    <s v="Media"/>
    <x v="1"/>
    <x v="2"/>
    <x v="4"/>
    <s v=" Total_JP"/>
    <x v="99"/>
    <n v="0"/>
  </r>
  <r>
    <s v="Incremental"/>
    <s v="Media"/>
    <x v="1"/>
    <x v="2"/>
    <x v="4"/>
    <s v=" Total_JP"/>
    <x v="100"/>
    <n v="0"/>
  </r>
  <r>
    <s v="Incremental"/>
    <s v="Media"/>
    <x v="1"/>
    <x v="2"/>
    <x v="4"/>
    <s v=" Total_JP"/>
    <x v="101"/>
    <n v="0"/>
  </r>
  <r>
    <s v="Incremental"/>
    <s v="Media"/>
    <x v="1"/>
    <x v="2"/>
    <x v="4"/>
    <s v=" Total_JP"/>
    <x v="102"/>
    <n v="0"/>
  </r>
  <r>
    <s v="Incremental"/>
    <s v="Media"/>
    <x v="1"/>
    <x v="2"/>
    <x v="4"/>
    <s v=" Total_JP"/>
    <x v="103"/>
    <n v="0"/>
  </r>
  <r>
    <s v="Incremental"/>
    <s v="Media"/>
    <x v="1"/>
    <x v="2"/>
    <x v="4"/>
    <s v=" Total_JP"/>
    <x v="104"/>
    <n v="0"/>
  </r>
  <r>
    <s v="Incremental"/>
    <s v="Media"/>
    <x v="1"/>
    <x v="2"/>
    <x v="4"/>
    <s v=" Total_JP"/>
    <x v="105"/>
    <n v="0"/>
  </r>
  <r>
    <s v="Incremental"/>
    <s v="Media"/>
    <x v="1"/>
    <x v="2"/>
    <x v="4"/>
    <s v=" Total_JP"/>
    <x v="106"/>
    <n v="0"/>
  </r>
  <r>
    <s v="Incremental"/>
    <s v="Media"/>
    <x v="1"/>
    <x v="2"/>
    <x v="4"/>
    <s v=" Total_JP"/>
    <x v="107"/>
    <n v="0"/>
  </r>
  <r>
    <s v="Incremental"/>
    <s v="Media"/>
    <x v="1"/>
    <x v="2"/>
    <x v="4"/>
    <s v=" Total_JP"/>
    <x v="108"/>
    <n v="0"/>
  </r>
  <r>
    <s v="Incremental"/>
    <s v="Media"/>
    <x v="1"/>
    <x v="2"/>
    <x v="4"/>
    <s v=" Total_JP"/>
    <x v="109"/>
    <n v="0"/>
  </r>
  <r>
    <s v="Incremental"/>
    <s v="Media"/>
    <x v="1"/>
    <x v="2"/>
    <x v="4"/>
    <s v=" Total_JP"/>
    <x v="110"/>
    <n v="0"/>
  </r>
  <r>
    <s v="Incremental"/>
    <s v="Media"/>
    <x v="1"/>
    <x v="2"/>
    <x v="4"/>
    <s v=" Total_JP"/>
    <x v="111"/>
    <n v="0"/>
  </r>
  <r>
    <s v="Incremental"/>
    <s v="Media"/>
    <x v="1"/>
    <x v="2"/>
    <x v="4"/>
    <s v=" Total_JP"/>
    <x v="112"/>
    <n v="0"/>
  </r>
  <r>
    <s v="Incremental"/>
    <s v="Media"/>
    <x v="1"/>
    <x v="2"/>
    <x v="4"/>
    <s v=" Total_JP"/>
    <x v="113"/>
    <n v="0"/>
  </r>
  <r>
    <s v="Incremental"/>
    <s v="Media"/>
    <x v="1"/>
    <x v="2"/>
    <x v="4"/>
    <s v=" Total_JP"/>
    <x v="114"/>
    <n v="0"/>
  </r>
  <r>
    <s v="Incremental"/>
    <s v="Media"/>
    <x v="1"/>
    <x v="2"/>
    <x v="4"/>
    <s v=" Total_JP"/>
    <x v="115"/>
    <n v="0"/>
  </r>
  <r>
    <s v="Incremental"/>
    <s v="Media"/>
    <x v="1"/>
    <x v="2"/>
    <x v="4"/>
    <s v=" Total_JP"/>
    <x v="116"/>
    <n v="0"/>
  </r>
  <r>
    <s v="Incremental"/>
    <s v="Media"/>
    <x v="1"/>
    <x v="2"/>
    <x v="4"/>
    <s v=" Total_JP"/>
    <x v="117"/>
    <n v="0"/>
  </r>
  <r>
    <s v="Incremental"/>
    <s v="Media"/>
    <x v="1"/>
    <x v="2"/>
    <x v="4"/>
    <s v=" Total_JP"/>
    <x v="118"/>
    <n v="0"/>
  </r>
  <r>
    <s v="Incremental"/>
    <s v="Media"/>
    <x v="1"/>
    <x v="2"/>
    <x v="4"/>
    <s v=" Total_JP"/>
    <x v="119"/>
    <n v="0"/>
  </r>
  <r>
    <s v="Incremental"/>
    <s v="Media"/>
    <x v="1"/>
    <x v="2"/>
    <x v="4"/>
    <s v=" Total_JP"/>
    <x v="120"/>
    <n v="0"/>
  </r>
  <r>
    <s v="Incremental"/>
    <s v="Media"/>
    <x v="1"/>
    <x v="2"/>
    <x v="4"/>
    <s v=" Total_JP"/>
    <x v="121"/>
    <n v="0"/>
  </r>
  <r>
    <s v="Incremental"/>
    <s v="Media"/>
    <x v="1"/>
    <x v="2"/>
    <x v="4"/>
    <s v=" Total_JP"/>
    <x v="122"/>
    <n v="0"/>
  </r>
  <r>
    <s v="Incremental"/>
    <s v="Media"/>
    <x v="1"/>
    <x v="2"/>
    <x v="4"/>
    <s v=" Total_JP"/>
    <x v="123"/>
    <n v="0"/>
  </r>
  <r>
    <s v="Incremental"/>
    <s v="Media"/>
    <x v="1"/>
    <x v="2"/>
    <x v="4"/>
    <s v=" Total_JP"/>
    <x v="124"/>
    <n v="0"/>
  </r>
  <r>
    <s v="Incremental"/>
    <s v="Media"/>
    <x v="1"/>
    <x v="2"/>
    <x v="4"/>
    <s v=" Total_JP"/>
    <x v="125"/>
    <n v="0"/>
  </r>
  <r>
    <s v="Incremental"/>
    <s v="Media"/>
    <x v="1"/>
    <x v="2"/>
    <x v="4"/>
    <s v=" Total_JP"/>
    <x v="126"/>
    <n v="0"/>
  </r>
  <r>
    <s v="Incremental"/>
    <s v="Media"/>
    <x v="1"/>
    <x v="2"/>
    <x v="4"/>
    <s v=" Total_JP"/>
    <x v="127"/>
    <n v="0"/>
  </r>
  <r>
    <s v="Incremental"/>
    <s v="Media"/>
    <x v="1"/>
    <x v="2"/>
    <x v="4"/>
    <s v=" Total_JP"/>
    <x v="128"/>
    <n v="0"/>
  </r>
  <r>
    <s v="Incremental"/>
    <s v="Media"/>
    <x v="1"/>
    <x v="2"/>
    <x v="4"/>
    <s v=" Total_JP"/>
    <x v="129"/>
    <n v="0"/>
  </r>
  <r>
    <s v="Incremental"/>
    <s v="Media"/>
    <x v="1"/>
    <x v="2"/>
    <x v="4"/>
    <s v=" Total_JP"/>
    <x v="130"/>
    <n v="0"/>
  </r>
  <r>
    <s v="Incremental"/>
    <s v="Media"/>
    <x v="1"/>
    <x v="2"/>
    <x v="4"/>
    <s v=" Total_JP"/>
    <x v="131"/>
    <n v="0"/>
  </r>
  <r>
    <s v="Incremental"/>
    <s v="Media"/>
    <x v="1"/>
    <x v="2"/>
    <x v="4"/>
    <s v=" Total_JP"/>
    <x v="132"/>
    <n v="0"/>
  </r>
  <r>
    <s v="Incremental"/>
    <s v="Media"/>
    <x v="1"/>
    <x v="2"/>
    <x v="4"/>
    <s v=" Total_JP"/>
    <x v="133"/>
    <n v="0"/>
  </r>
  <r>
    <s v="Incremental"/>
    <s v="Media"/>
    <x v="1"/>
    <x v="2"/>
    <x v="4"/>
    <s v=" Total_JP"/>
    <x v="134"/>
    <n v="0"/>
  </r>
  <r>
    <s v="Incremental"/>
    <s v="Media"/>
    <x v="1"/>
    <x v="2"/>
    <x v="4"/>
    <s v=" Total_JP"/>
    <x v="135"/>
    <n v="0"/>
  </r>
  <r>
    <s v="Incremental"/>
    <s v="Media"/>
    <x v="1"/>
    <x v="2"/>
    <x v="4"/>
    <s v=" Total_JP"/>
    <x v="136"/>
    <n v="0"/>
  </r>
  <r>
    <s v="Incremental"/>
    <s v="Media"/>
    <x v="1"/>
    <x v="2"/>
    <x v="4"/>
    <s v=" Total_JP"/>
    <x v="137"/>
    <n v="0"/>
  </r>
  <r>
    <s v="Incremental"/>
    <s v="Media"/>
    <x v="1"/>
    <x v="2"/>
    <x v="4"/>
    <s v=" Total_JP"/>
    <x v="138"/>
    <n v="0"/>
  </r>
  <r>
    <s v="Incremental"/>
    <s v="Media"/>
    <x v="1"/>
    <x v="2"/>
    <x v="4"/>
    <s v=" Total_JP"/>
    <x v="139"/>
    <n v="0"/>
  </r>
  <r>
    <s v="Incremental"/>
    <s v="Media"/>
    <x v="1"/>
    <x v="2"/>
    <x v="4"/>
    <s v=" Total_JP"/>
    <x v="140"/>
    <n v="0"/>
  </r>
  <r>
    <s v="Incremental"/>
    <s v="Media"/>
    <x v="1"/>
    <x v="2"/>
    <x v="4"/>
    <s v=" Total_JP"/>
    <x v="141"/>
    <n v="0"/>
  </r>
  <r>
    <s v="Incremental"/>
    <s v="Media"/>
    <x v="1"/>
    <x v="2"/>
    <x v="4"/>
    <s v=" Total_JP"/>
    <x v="142"/>
    <n v="0"/>
  </r>
  <r>
    <s v="Incremental"/>
    <s v="Media"/>
    <x v="1"/>
    <x v="2"/>
    <x v="4"/>
    <s v=" Total_JP"/>
    <x v="143"/>
    <n v="0"/>
  </r>
  <r>
    <s v="Incremental"/>
    <s v="Media"/>
    <x v="1"/>
    <x v="2"/>
    <x v="4"/>
    <s v=" Total_JP"/>
    <x v="144"/>
    <n v="0"/>
  </r>
  <r>
    <s v="Incremental"/>
    <s v="Media"/>
    <x v="1"/>
    <x v="2"/>
    <x v="4"/>
    <s v=" Total_JP"/>
    <x v="145"/>
    <n v="0"/>
  </r>
  <r>
    <s v="Incremental"/>
    <s v="Media"/>
    <x v="1"/>
    <x v="2"/>
    <x v="4"/>
    <s v=" Total_JP"/>
    <x v="146"/>
    <n v="0"/>
  </r>
  <r>
    <s v="Incremental"/>
    <s v="Media"/>
    <x v="1"/>
    <x v="2"/>
    <x v="4"/>
    <s v=" Total_JP"/>
    <x v="147"/>
    <n v="3.7321727"/>
  </r>
  <r>
    <s v="Incremental"/>
    <s v="Media"/>
    <x v="1"/>
    <x v="2"/>
    <x v="4"/>
    <s v=" Total_JP"/>
    <x v="148"/>
    <n v="10.415705900000001"/>
  </r>
  <r>
    <s v="Incremental"/>
    <s v="Media"/>
    <x v="1"/>
    <x v="2"/>
    <x v="4"/>
    <s v=" Total_JP"/>
    <x v="149"/>
    <n v="15.5859278"/>
  </r>
  <r>
    <s v="Incremental"/>
    <s v="Media"/>
    <x v="1"/>
    <x v="2"/>
    <x v="4"/>
    <s v=" Total_JP"/>
    <x v="150"/>
    <n v="14.422504500000001"/>
  </r>
  <r>
    <s v="Incremental"/>
    <s v="Media"/>
    <x v="1"/>
    <x v="2"/>
    <x v="4"/>
    <s v=" Total_JP"/>
    <x v="151"/>
    <n v="16.6040834"/>
  </r>
  <r>
    <s v="Incremental"/>
    <s v="Media"/>
    <x v="1"/>
    <x v="2"/>
    <x v="4"/>
    <s v=" Total_JP"/>
    <x v="152"/>
    <n v="31.421081699999998"/>
  </r>
  <r>
    <s v="Incremental"/>
    <s v="Media"/>
    <x v="1"/>
    <x v="2"/>
    <x v="4"/>
    <s v=" Total_JP"/>
    <x v="153"/>
    <n v="65.860235299999999"/>
  </r>
  <r>
    <s v="Incremental"/>
    <s v="Media"/>
    <x v="1"/>
    <x v="2"/>
    <x v="4"/>
    <s v=" Total_JP"/>
    <x v="154"/>
    <n v="103.95275049999999"/>
  </r>
  <r>
    <s v="Incremental"/>
    <s v="Media"/>
    <x v="1"/>
    <x v="2"/>
    <x v="4"/>
    <s v=" Total_JP"/>
    <x v="155"/>
    <n v="138.26282509999999"/>
  </r>
  <r>
    <s v="Incremental"/>
    <s v="Media"/>
    <x v="1"/>
    <x v="2"/>
    <x v="4"/>
    <s v=" Total_JP"/>
    <x v="156"/>
    <n v="142.0575054"/>
  </r>
  <r>
    <s v="Incremental"/>
    <s v="Media"/>
    <x v="1"/>
    <x v="3"/>
    <x v="5"/>
    <s v=" Total_JP"/>
    <x v="0"/>
    <n v="20.2397685"/>
  </r>
  <r>
    <s v="Incremental"/>
    <s v="Media"/>
    <x v="1"/>
    <x v="3"/>
    <x v="5"/>
    <s v=" Total_JP"/>
    <x v="1"/>
    <n v="50.264753900000002"/>
  </r>
  <r>
    <s v="Incremental"/>
    <s v="Media"/>
    <x v="1"/>
    <x v="3"/>
    <x v="5"/>
    <s v=" Total_JP"/>
    <x v="2"/>
    <n v="83.829717099999996"/>
  </r>
  <r>
    <s v="Incremental"/>
    <s v="Media"/>
    <x v="1"/>
    <x v="3"/>
    <x v="5"/>
    <s v=" Total_JP"/>
    <x v="3"/>
    <n v="83.795645300000004"/>
  </r>
  <r>
    <s v="Incremental"/>
    <s v="Media"/>
    <x v="1"/>
    <x v="3"/>
    <x v="5"/>
    <s v=" Total_JP"/>
    <x v="4"/>
    <n v="82.953910500000006"/>
  </r>
  <r>
    <s v="Incremental"/>
    <s v="Media"/>
    <x v="1"/>
    <x v="3"/>
    <x v="5"/>
    <s v=" Total_JP"/>
    <x v="5"/>
    <n v="82.190931199999994"/>
  </r>
  <r>
    <s v="Incremental"/>
    <s v="Media"/>
    <x v="1"/>
    <x v="3"/>
    <x v="5"/>
    <s v=" Total_JP"/>
    <x v="6"/>
    <n v="83.564578699999998"/>
  </r>
  <r>
    <s v="Incremental"/>
    <s v="Media"/>
    <x v="1"/>
    <x v="3"/>
    <x v="5"/>
    <s v=" Total_JP"/>
    <x v="7"/>
    <n v="92.047737900000001"/>
  </r>
  <r>
    <s v="Incremental"/>
    <s v="Media"/>
    <x v="1"/>
    <x v="3"/>
    <x v="5"/>
    <s v=" Total_JP"/>
    <x v="8"/>
    <n v="99.919002699999993"/>
  </r>
  <r>
    <s v="Incremental"/>
    <s v="Media"/>
    <x v="1"/>
    <x v="3"/>
    <x v="5"/>
    <s v=" Total_JP"/>
    <x v="9"/>
    <n v="100.832492"/>
  </r>
  <r>
    <s v="Incremental"/>
    <s v="Media"/>
    <x v="1"/>
    <x v="3"/>
    <x v="5"/>
    <s v=" Total_JP"/>
    <x v="10"/>
    <n v="96.0156913"/>
  </r>
  <r>
    <s v="Incremental"/>
    <s v="Media"/>
    <x v="1"/>
    <x v="3"/>
    <x v="5"/>
    <s v=" Total_JP"/>
    <x v="11"/>
    <n v="104.0600443"/>
  </r>
  <r>
    <s v="Incremental"/>
    <s v="Media"/>
    <x v="1"/>
    <x v="3"/>
    <x v="5"/>
    <s v=" Total_JP"/>
    <x v="12"/>
    <n v="121.9124873"/>
  </r>
  <r>
    <s v="Incremental"/>
    <s v="Media"/>
    <x v="1"/>
    <x v="3"/>
    <x v="5"/>
    <s v=" Total_JP"/>
    <x v="13"/>
    <n v="124.5076873"/>
  </r>
  <r>
    <s v="Incremental"/>
    <s v="Media"/>
    <x v="1"/>
    <x v="3"/>
    <x v="5"/>
    <s v=" Total_JP"/>
    <x v="14"/>
    <n v="120.8299718"/>
  </r>
  <r>
    <s v="Incremental"/>
    <s v="Media"/>
    <x v="1"/>
    <x v="3"/>
    <x v="5"/>
    <s v=" Total_JP"/>
    <x v="15"/>
    <n v="119.5109131"/>
  </r>
  <r>
    <s v="Incremental"/>
    <s v="Media"/>
    <x v="1"/>
    <x v="3"/>
    <x v="5"/>
    <s v=" Total_JP"/>
    <x v="16"/>
    <n v="121.2374245"/>
  </r>
  <r>
    <s v="Incremental"/>
    <s v="Media"/>
    <x v="1"/>
    <x v="3"/>
    <x v="5"/>
    <s v=" Total_JP"/>
    <x v="17"/>
    <n v="104.0313647"/>
  </r>
  <r>
    <s v="Incremental"/>
    <s v="Media"/>
    <x v="1"/>
    <x v="3"/>
    <x v="5"/>
    <s v=" Total_JP"/>
    <x v="18"/>
    <n v="105.1826466"/>
  </r>
  <r>
    <s v="Incremental"/>
    <s v="Media"/>
    <x v="1"/>
    <x v="3"/>
    <x v="5"/>
    <s v=" Total_JP"/>
    <x v="19"/>
    <n v="128.17660219999999"/>
  </r>
  <r>
    <s v="Incremental"/>
    <s v="Media"/>
    <x v="1"/>
    <x v="3"/>
    <x v="5"/>
    <s v=" Total_JP"/>
    <x v="20"/>
    <n v="149.9691454"/>
  </r>
  <r>
    <s v="Incremental"/>
    <s v="Media"/>
    <x v="1"/>
    <x v="3"/>
    <x v="5"/>
    <s v=" Total_JP"/>
    <x v="21"/>
    <n v="147.23472989999999"/>
  </r>
  <r>
    <s v="Incremental"/>
    <s v="Media"/>
    <x v="1"/>
    <x v="3"/>
    <x v="5"/>
    <s v=" Total_JP"/>
    <x v="22"/>
    <n v="133.8318525"/>
  </r>
  <r>
    <s v="Incremental"/>
    <s v="Media"/>
    <x v="1"/>
    <x v="3"/>
    <x v="5"/>
    <s v=" Total_JP"/>
    <x v="23"/>
    <n v="126.7802104"/>
  </r>
  <r>
    <s v="Incremental"/>
    <s v="Media"/>
    <x v="1"/>
    <x v="3"/>
    <x v="5"/>
    <s v=" Total_JP"/>
    <x v="24"/>
    <n v="114.3534877"/>
  </r>
  <r>
    <s v="Incremental"/>
    <s v="Media"/>
    <x v="1"/>
    <x v="3"/>
    <x v="5"/>
    <s v=" Total_JP"/>
    <x v="25"/>
    <n v="93.060271299999997"/>
  </r>
  <r>
    <s v="Incremental"/>
    <s v="Media"/>
    <x v="1"/>
    <x v="3"/>
    <x v="5"/>
    <s v=" Total_JP"/>
    <x v="26"/>
    <n v="83.679948600000003"/>
  </r>
  <r>
    <s v="Incremental"/>
    <s v="Media"/>
    <x v="1"/>
    <x v="3"/>
    <x v="5"/>
    <s v=" Total_JP"/>
    <x v="27"/>
    <n v="82.462330199999997"/>
  </r>
  <r>
    <s v="Incremental"/>
    <s v="Media"/>
    <x v="1"/>
    <x v="3"/>
    <x v="5"/>
    <s v=" Total_JP"/>
    <x v="28"/>
    <n v="74.056251200000005"/>
  </r>
  <r>
    <s v="Incremental"/>
    <s v="Media"/>
    <x v="1"/>
    <x v="3"/>
    <x v="5"/>
    <s v=" Total_JP"/>
    <x v="29"/>
    <n v="60.4063929"/>
  </r>
  <r>
    <s v="Incremental"/>
    <s v="Media"/>
    <x v="1"/>
    <x v="3"/>
    <x v="5"/>
    <s v=" Total_JP"/>
    <x v="30"/>
    <n v="47.267039199999999"/>
  </r>
  <r>
    <s v="Incremental"/>
    <s v="Media"/>
    <x v="1"/>
    <x v="3"/>
    <x v="5"/>
    <s v=" Total_JP"/>
    <x v="31"/>
    <n v="41.966958699999999"/>
  </r>
  <r>
    <s v="Incremental"/>
    <s v="Media"/>
    <x v="1"/>
    <x v="3"/>
    <x v="5"/>
    <s v=" Total_JP"/>
    <x v="32"/>
    <n v="42.3304805"/>
  </r>
  <r>
    <s v="Incremental"/>
    <s v="Media"/>
    <x v="1"/>
    <x v="3"/>
    <x v="5"/>
    <s v=" Total_JP"/>
    <x v="33"/>
    <n v="41.785081099999999"/>
  </r>
  <r>
    <s v="Incremental"/>
    <s v="Media"/>
    <x v="1"/>
    <x v="3"/>
    <x v="5"/>
    <s v=" Total_JP"/>
    <x v="34"/>
    <n v="44.019441999999998"/>
  </r>
  <r>
    <s v="Incremental"/>
    <s v="Media"/>
    <x v="1"/>
    <x v="3"/>
    <x v="5"/>
    <s v=" Total_JP"/>
    <x v="35"/>
    <n v="45.373583099999998"/>
  </r>
  <r>
    <s v="Incremental"/>
    <s v="Media"/>
    <x v="1"/>
    <x v="3"/>
    <x v="5"/>
    <s v=" Total_JP"/>
    <x v="36"/>
    <n v="45.537856499999997"/>
  </r>
  <r>
    <s v="Incremental"/>
    <s v="Media"/>
    <x v="1"/>
    <x v="3"/>
    <x v="5"/>
    <s v=" Total_JP"/>
    <x v="37"/>
    <n v="45.110520899999997"/>
  </r>
  <r>
    <s v="Incremental"/>
    <s v="Media"/>
    <x v="1"/>
    <x v="3"/>
    <x v="5"/>
    <s v=" Total_JP"/>
    <x v="38"/>
    <n v="46.830814599999997"/>
  </r>
  <r>
    <s v="Incremental"/>
    <s v="Media"/>
    <x v="1"/>
    <x v="3"/>
    <x v="5"/>
    <s v=" Total_JP"/>
    <x v="39"/>
    <n v="52.509155700000001"/>
  </r>
  <r>
    <s v="Incremental"/>
    <s v="Media"/>
    <x v="1"/>
    <x v="3"/>
    <x v="5"/>
    <s v=" Total_JP"/>
    <x v="40"/>
    <n v="56.715589000000001"/>
  </r>
  <r>
    <s v="Incremental"/>
    <s v="Media"/>
    <x v="1"/>
    <x v="3"/>
    <x v="5"/>
    <s v=" Total_JP"/>
    <x v="41"/>
    <n v="53.215883099999999"/>
  </r>
  <r>
    <s v="Incremental"/>
    <s v="Media"/>
    <x v="1"/>
    <x v="3"/>
    <x v="5"/>
    <s v=" Total_JP"/>
    <x v="42"/>
    <n v="42.102142399999998"/>
  </r>
  <r>
    <s v="Incremental"/>
    <s v="Media"/>
    <x v="1"/>
    <x v="3"/>
    <x v="5"/>
    <s v=" Total_JP"/>
    <x v="43"/>
    <n v="31.455747599999999"/>
  </r>
  <r>
    <s v="Incremental"/>
    <s v="Media"/>
    <x v="1"/>
    <x v="3"/>
    <x v="5"/>
    <s v=" Total_JP"/>
    <x v="44"/>
    <n v="30.162931400000002"/>
  </r>
  <r>
    <s v="Incremental"/>
    <s v="Media"/>
    <x v="1"/>
    <x v="3"/>
    <x v="5"/>
    <s v=" Total_JP"/>
    <x v="45"/>
    <n v="34.232998799999997"/>
  </r>
  <r>
    <s v="Incremental"/>
    <s v="Media"/>
    <x v="1"/>
    <x v="3"/>
    <x v="5"/>
    <s v=" Total_JP"/>
    <x v="46"/>
    <n v="42.414253199999997"/>
  </r>
  <r>
    <s v="Incremental"/>
    <s v="Media"/>
    <x v="1"/>
    <x v="3"/>
    <x v="5"/>
    <s v=" Total_JP"/>
    <x v="47"/>
    <n v="52.278968800000001"/>
  </r>
  <r>
    <s v="Incremental"/>
    <s v="Media"/>
    <x v="1"/>
    <x v="3"/>
    <x v="5"/>
    <s v=" Total_JP"/>
    <x v="48"/>
    <n v="60.3898394"/>
  </r>
  <r>
    <s v="Incremental"/>
    <s v="Media"/>
    <x v="1"/>
    <x v="3"/>
    <x v="5"/>
    <s v=" Total_JP"/>
    <x v="49"/>
    <n v="65.351027599999995"/>
  </r>
  <r>
    <s v="Incremental"/>
    <s v="Media"/>
    <x v="1"/>
    <x v="3"/>
    <x v="5"/>
    <s v=" Total_JP"/>
    <x v="50"/>
    <n v="63.920961200000001"/>
  </r>
  <r>
    <s v="Incremental"/>
    <s v="Media"/>
    <x v="1"/>
    <x v="3"/>
    <x v="5"/>
    <s v=" Total_JP"/>
    <x v="51"/>
    <n v="53.132427100000001"/>
  </r>
  <r>
    <s v="Incremental"/>
    <s v="Media"/>
    <x v="1"/>
    <x v="3"/>
    <x v="5"/>
    <s v=" Total_JP"/>
    <x v="52"/>
    <n v="49.494368700000003"/>
  </r>
  <r>
    <s v="Incremental"/>
    <s v="Media"/>
    <x v="1"/>
    <x v="3"/>
    <x v="5"/>
    <s v=" Total_JP"/>
    <x v="53"/>
    <n v="58.671205700000002"/>
  </r>
  <r>
    <s v="Incremental"/>
    <s v="Media"/>
    <x v="1"/>
    <x v="3"/>
    <x v="5"/>
    <s v=" Total_JP"/>
    <x v="54"/>
    <n v="81.682166100000003"/>
  </r>
  <r>
    <s v="Incremental"/>
    <s v="Media"/>
    <x v="1"/>
    <x v="3"/>
    <x v="5"/>
    <s v=" Total_JP"/>
    <x v="55"/>
    <n v="92.351902300000006"/>
  </r>
  <r>
    <s v="Incremental"/>
    <s v="Media"/>
    <x v="1"/>
    <x v="3"/>
    <x v="5"/>
    <s v=" Total_JP"/>
    <x v="56"/>
    <n v="102.900042"/>
  </r>
  <r>
    <s v="Incremental"/>
    <s v="Media"/>
    <x v="1"/>
    <x v="3"/>
    <x v="5"/>
    <s v=" Total_JP"/>
    <x v="57"/>
    <n v="107.1587095"/>
  </r>
  <r>
    <s v="Incremental"/>
    <s v="Media"/>
    <x v="1"/>
    <x v="3"/>
    <x v="5"/>
    <s v=" Total_JP"/>
    <x v="58"/>
    <n v="112.37465709999999"/>
  </r>
  <r>
    <s v="Incremental"/>
    <s v="Media"/>
    <x v="1"/>
    <x v="3"/>
    <x v="5"/>
    <s v=" Total_JP"/>
    <x v="59"/>
    <n v="110.0273784"/>
  </r>
  <r>
    <s v="Incremental"/>
    <s v="Media"/>
    <x v="1"/>
    <x v="3"/>
    <x v="5"/>
    <s v=" Total_JP"/>
    <x v="60"/>
    <n v="109.76614050000001"/>
  </r>
  <r>
    <s v="Incremental"/>
    <s v="Media"/>
    <x v="1"/>
    <x v="3"/>
    <x v="5"/>
    <s v=" Total_JP"/>
    <x v="61"/>
    <n v="113.3248559"/>
  </r>
  <r>
    <s v="Incremental"/>
    <s v="Media"/>
    <x v="1"/>
    <x v="3"/>
    <x v="5"/>
    <s v=" Total_JP"/>
    <x v="62"/>
    <n v="119.10002009999999"/>
  </r>
  <r>
    <s v="Incremental"/>
    <s v="Media"/>
    <x v="1"/>
    <x v="3"/>
    <x v="5"/>
    <s v=" Total_JP"/>
    <x v="63"/>
    <n v="122.3217703"/>
  </r>
  <r>
    <s v="Incremental"/>
    <s v="Media"/>
    <x v="1"/>
    <x v="3"/>
    <x v="5"/>
    <s v=" Total_JP"/>
    <x v="64"/>
    <n v="120.8000868"/>
  </r>
  <r>
    <s v="Incremental"/>
    <s v="Media"/>
    <x v="1"/>
    <x v="3"/>
    <x v="5"/>
    <s v=" Total_JP"/>
    <x v="65"/>
    <n v="117.5692119"/>
  </r>
  <r>
    <s v="Incremental"/>
    <s v="Media"/>
    <x v="1"/>
    <x v="3"/>
    <x v="5"/>
    <s v=" Total_JP"/>
    <x v="66"/>
    <n v="125.24022979999999"/>
  </r>
  <r>
    <s v="Incremental"/>
    <s v="Media"/>
    <x v="1"/>
    <x v="3"/>
    <x v="5"/>
    <s v=" Total_JP"/>
    <x v="67"/>
    <n v="139.44569480000001"/>
  </r>
  <r>
    <s v="Incremental"/>
    <s v="Media"/>
    <x v="1"/>
    <x v="3"/>
    <x v="5"/>
    <s v=" Total_JP"/>
    <x v="68"/>
    <n v="162.8253291"/>
  </r>
  <r>
    <s v="Incremental"/>
    <s v="Media"/>
    <x v="1"/>
    <x v="3"/>
    <x v="5"/>
    <s v=" Total_JP"/>
    <x v="69"/>
    <n v="170.8795021"/>
  </r>
  <r>
    <s v="Incremental"/>
    <s v="Media"/>
    <x v="1"/>
    <x v="3"/>
    <x v="5"/>
    <s v=" Total_JP"/>
    <x v="70"/>
    <n v="163.9906647"/>
  </r>
  <r>
    <s v="Incremental"/>
    <s v="Media"/>
    <x v="1"/>
    <x v="3"/>
    <x v="5"/>
    <s v=" Total_JP"/>
    <x v="71"/>
    <n v="151.61042280000001"/>
  </r>
  <r>
    <s v="Incremental"/>
    <s v="Media"/>
    <x v="1"/>
    <x v="3"/>
    <x v="5"/>
    <s v=" Total_JP"/>
    <x v="72"/>
    <n v="153.42977239999999"/>
  </r>
  <r>
    <s v="Incremental"/>
    <s v="Media"/>
    <x v="1"/>
    <x v="3"/>
    <x v="5"/>
    <s v=" Total_JP"/>
    <x v="73"/>
    <n v="141.79410490000001"/>
  </r>
  <r>
    <s v="Incremental"/>
    <s v="Media"/>
    <x v="1"/>
    <x v="3"/>
    <x v="5"/>
    <s v=" Total_JP"/>
    <x v="74"/>
    <n v="120.01430000000001"/>
  </r>
  <r>
    <s v="Incremental"/>
    <s v="Media"/>
    <x v="1"/>
    <x v="3"/>
    <x v="5"/>
    <s v=" Total_JP"/>
    <x v="75"/>
    <n v="100.7794141"/>
  </r>
  <r>
    <s v="Incremental"/>
    <s v="Media"/>
    <x v="1"/>
    <x v="3"/>
    <x v="5"/>
    <s v=" Total_JP"/>
    <x v="76"/>
    <n v="82.536369699999995"/>
  </r>
  <r>
    <s v="Incremental"/>
    <s v="Media"/>
    <x v="1"/>
    <x v="3"/>
    <x v="5"/>
    <s v=" Total_JP"/>
    <x v="77"/>
    <n v="81.336981800000004"/>
  </r>
  <r>
    <s v="Incremental"/>
    <s v="Media"/>
    <x v="1"/>
    <x v="3"/>
    <x v="5"/>
    <s v=" Total_JP"/>
    <x v="78"/>
    <n v="64.079638599999996"/>
  </r>
  <r>
    <s v="Incremental"/>
    <s v="Media"/>
    <x v="1"/>
    <x v="3"/>
    <x v="5"/>
    <s v=" Total_JP"/>
    <x v="79"/>
    <n v="46.776853099999997"/>
  </r>
  <r>
    <s v="Incremental"/>
    <s v="Media"/>
    <x v="1"/>
    <x v="3"/>
    <x v="5"/>
    <s v=" Total_JP"/>
    <x v="80"/>
    <n v="27.529312999999998"/>
  </r>
  <r>
    <s v="Incremental"/>
    <s v="Media"/>
    <x v="1"/>
    <x v="3"/>
    <x v="5"/>
    <s v=" Total_JP"/>
    <x v="81"/>
    <n v="19.665802200000002"/>
  </r>
  <r>
    <s v="Incremental"/>
    <s v="Media"/>
    <x v="1"/>
    <x v="3"/>
    <x v="5"/>
    <s v=" Total_JP"/>
    <x v="82"/>
    <n v="13.556433999999999"/>
  </r>
  <r>
    <s v="Incremental"/>
    <s v="Media"/>
    <x v="1"/>
    <x v="3"/>
    <x v="5"/>
    <s v=" Total_JP"/>
    <x v="83"/>
    <n v="9.8336611000000005"/>
  </r>
  <r>
    <s v="Incremental"/>
    <s v="Media"/>
    <x v="1"/>
    <x v="3"/>
    <x v="5"/>
    <s v=" Total_JP"/>
    <x v="84"/>
    <n v="14.801151300000001"/>
  </r>
  <r>
    <s v="Incremental"/>
    <s v="Media"/>
    <x v="1"/>
    <x v="3"/>
    <x v="5"/>
    <s v=" Total_JP"/>
    <x v="85"/>
    <n v="18.497593299999998"/>
  </r>
  <r>
    <s v="Incremental"/>
    <s v="Media"/>
    <x v="1"/>
    <x v="3"/>
    <x v="5"/>
    <s v=" Total_JP"/>
    <x v="86"/>
    <n v="18.284013099999999"/>
  </r>
  <r>
    <s v="Incremental"/>
    <s v="Media"/>
    <x v="1"/>
    <x v="3"/>
    <x v="5"/>
    <s v=" Total_JP"/>
    <x v="87"/>
    <n v="18.368878599999999"/>
  </r>
  <r>
    <s v="Incremental"/>
    <s v="Media"/>
    <x v="1"/>
    <x v="3"/>
    <x v="5"/>
    <s v=" Total_JP"/>
    <x v="88"/>
    <n v="19.008978299999999"/>
  </r>
  <r>
    <s v="Incremental"/>
    <s v="Media"/>
    <x v="1"/>
    <x v="3"/>
    <x v="5"/>
    <s v=" Total_JP"/>
    <x v="89"/>
    <n v="19.167075400000002"/>
  </r>
  <r>
    <s v="Incremental"/>
    <s v="Media"/>
    <x v="1"/>
    <x v="3"/>
    <x v="5"/>
    <s v=" Total_JP"/>
    <x v="90"/>
    <n v="20.634177099999999"/>
  </r>
  <r>
    <s v="Incremental"/>
    <s v="Media"/>
    <x v="1"/>
    <x v="3"/>
    <x v="5"/>
    <s v=" Total_JP"/>
    <x v="91"/>
    <n v="23.900479499999999"/>
  </r>
  <r>
    <s v="Incremental"/>
    <s v="Media"/>
    <x v="1"/>
    <x v="3"/>
    <x v="5"/>
    <s v=" Total_JP"/>
    <x v="92"/>
    <n v="31.277993800000001"/>
  </r>
  <r>
    <s v="Incremental"/>
    <s v="Media"/>
    <x v="1"/>
    <x v="3"/>
    <x v="5"/>
    <s v=" Total_JP"/>
    <x v="93"/>
    <n v="40.1863952"/>
  </r>
  <r>
    <s v="Incremental"/>
    <s v="Media"/>
    <x v="1"/>
    <x v="3"/>
    <x v="5"/>
    <s v=" Total_JP"/>
    <x v="94"/>
    <n v="45.879779300000003"/>
  </r>
  <r>
    <s v="Incremental"/>
    <s v="Media"/>
    <x v="1"/>
    <x v="3"/>
    <x v="5"/>
    <s v=" Total_JP"/>
    <x v="95"/>
    <n v="45.4032366"/>
  </r>
  <r>
    <s v="Incremental"/>
    <s v="Media"/>
    <x v="1"/>
    <x v="3"/>
    <x v="5"/>
    <s v=" Total_JP"/>
    <x v="96"/>
    <n v="45.079807899999999"/>
  </r>
  <r>
    <s v="Incremental"/>
    <s v="Media"/>
    <x v="1"/>
    <x v="3"/>
    <x v="5"/>
    <s v=" Total_JP"/>
    <x v="97"/>
    <n v="44.410897599999998"/>
  </r>
  <r>
    <s v="Incremental"/>
    <s v="Media"/>
    <x v="1"/>
    <x v="3"/>
    <x v="5"/>
    <s v=" Total_JP"/>
    <x v="98"/>
    <n v="45.411128599999998"/>
  </r>
  <r>
    <s v="Incremental"/>
    <s v="Media"/>
    <x v="1"/>
    <x v="3"/>
    <x v="5"/>
    <s v=" Total_JP"/>
    <x v="99"/>
    <n v="46.068962800000001"/>
  </r>
  <r>
    <s v="Incremental"/>
    <s v="Media"/>
    <x v="1"/>
    <x v="3"/>
    <x v="5"/>
    <s v=" Total_JP"/>
    <x v="100"/>
    <n v="44.991406099999999"/>
  </r>
  <r>
    <s v="Incremental"/>
    <s v="Media"/>
    <x v="1"/>
    <x v="3"/>
    <x v="5"/>
    <s v=" Total_JP"/>
    <x v="101"/>
    <n v="42.740186000000001"/>
  </r>
  <r>
    <s v="Incremental"/>
    <s v="Media"/>
    <x v="1"/>
    <x v="3"/>
    <x v="5"/>
    <s v=" Total_JP"/>
    <x v="102"/>
    <n v="41.421618199999998"/>
  </r>
  <r>
    <s v="Incremental"/>
    <s v="Media"/>
    <x v="1"/>
    <x v="3"/>
    <x v="5"/>
    <s v=" Total_JP"/>
    <x v="103"/>
    <n v="44.909680600000002"/>
  </r>
  <r>
    <s v="Incremental"/>
    <s v="Media"/>
    <x v="1"/>
    <x v="3"/>
    <x v="5"/>
    <s v=" Total_JP"/>
    <x v="104"/>
    <n v="42.695029599999998"/>
  </r>
  <r>
    <s v="Incremental"/>
    <s v="Media"/>
    <x v="1"/>
    <x v="3"/>
    <x v="5"/>
    <s v=" Total_JP"/>
    <x v="105"/>
    <n v="37.008481699999997"/>
  </r>
  <r>
    <s v="Incremental"/>
    <s v="Media"/>
    <x v="1"/>
    <x v="3"/>
    <x v="5"/>
    <s v=" Total_JP"/>
    <x v="106"/>
    <n v="32.783386299999997"/>
  </r>
  <r>
    <s v="Incremental"/>
    <s v="Media"/>
    <x v="1"/>
    <x v="3"/>
    <x v="5"/>
    <s v=" Total_JP"/>
    <x v="107"/>
    <n v="37.257915400000002"/>
  </r>
  <r>
    <s v="Incremental"/>
    <s v="Media"/>
    <x v="1"/>
    <x v="3"/>
    <x v="5"/>
    <s v=" Total_JP"/>
    <x v="108"/>
    <n v="37.896439800000003"/>
  </r>
  <r>
    <s v="Incremental"/>
    <s v="Media"/>
    <x v="1"/>
    <x v="3"/>
    <x v="5"/>
    <s v=" Total_JP"/>
    <x v="109"/>
    <n v="35.806617000000003"/>
  </r>
  <r>
    <s v="Incremental"/>
    <s v="Media"/>
    <x v="1"/>
    <x v="3"/>
    <x v="5"/>
    <s v=" Total_JP"/>
    <x v="110"/>
    <n v="32.267933399999997"/>
  </r>
  <r>
    <s v="Incremental"/>
    <s v="Media"/>
    <x v="1"/>
    <x v="3"/>
    <x v="5"/>
    <s v=" Total_JP"/>
    <x v="111"/>
    <n v="30.047939299999999"/>
  </r>
  <r>
    <s v="Incremental"/>
    <s v="Media"/>
    <x v="1"/>
    <x v="3"/>
    <x v="5"/>
    <s v=" Total_JP"/>
    <x v="112"/>
    <n v="28.721159799999999"/>
  </r>
  <r>
    <s v="Incremental"/>
    <s v="Media"/>
    <x v="1"/>
    <x v="3"/>
    <x v="5"/>
    <s v=" Total_JP"/>
    <x v="113"/>
    <n v="28.041771300000001"/>
  </r>
  <r>
    <s v="Incremental"/>
    <s v="Media"/>
    <x v="1"/>
    <x v="3"/>
    <x v="5"/>
    <s v=" Total_JP"/>
    <x v="114"/>
    <n v="27.1654062"/>
  </r>
  <r>
    <s v="Incremental"/>
    <s v="Media"/>
    <x v="1"/>
    <x v="3"/>
    <x v="5"/>
    <s v=" Total_JP"/>
    <x v="115"/>
    <n v="23.923881999999999"/>
  </r>
  <r>
    <s v="Incremental"/>
    <s v="Media"/>
    <x v="1"/>
    <x v="3"/>
    <x v="5"/>
    <s v=" Total_JP"/>
    <x v="116"/>
    <n v="19.101607000000001"/>
  </r>
  <r>
    <s v="Incremental"/>
    <s v="Media"/>
    <x v="1"/>
    <x v="3"/>
    <x v="5"/>
    <s v=" Total_JP"/>
    <x v="117"/>
    <n v="10.2053517"/>
  </r>
  <r>
    <s v="Incremental"/>
    <s v="Media"/>
    <x v="1"/>
    <x v="3"/>
    <x v="5"/>
    <s v=" Total_JP"/>
    <x v="118"/>
    <n v="0.74047989999999997"/>
  </r>
  <r>
    <s v="Incremental"/>
    <s v="Media"/>
    <x v="1"/>
    <x v="3"/>
    <x v="5"/>
    <s v=" Total_JP"/>
    <x v="119"/>
    <n v="0"/>
  </r>
  <r>
    <s v="Incremental"/>
    <s v="Media"/>
    <x v="1"/>
    <x v="3"/>
    <x v="5"/>
    <s v=" Total_JP"/>
    <x v="120"/>
    <n v="0"/>
  </r>
  <r>
    <s v="Incremental"/>
    <s v="Media"/>
    <x v="1"/>
    <x v="3"/>
    <x v="5"/>
    <s v=" Total_JP"/>
    <x v="121"/>
    <n v="0"/>
  </r>
  <r>
    <s v="Incremental"/>
    <s v="Media"/>
    <x v="1"/>
    <x v="3"/>
    <x v="5"/>
    <s v=" Total_JP"/>
    <x v="122"/>
    <n v="0"/>
  </r>
  <r>
    <s v="Incremental"/>
    <s v="Media"/>
    <x v="1"/>
    <x v="3"/>
    <x v="5"/>
    <s v=" Total_JP"/>
    <x v="123"/>
    <n v="0"/>
  </r>
  <r>
    <s v="Incremental"/>
    <s v="Media"/>
    <x v="1"/>
    <x v="3"/>
    <x v="5"/>
    <s v=" Total_JP"/>
    <x v="124"/>
    <n v="4.9628303999999996"/>
  </r>
  <r>
    <s v="Incremental"/>
    <s v="Media"/>
    <x v="1"/>
    <x v="3"/>
    <x v="5"/>
    <s v=" Total_JP"/>
    <x v="125"/>
    <n v="13.974203599999999"/>
  </r>
  <r>
    <s v="Incremental"/>
    <s v="Media"/>
    <x v="1"/>
    <x v="3"/>
    <x v="5"/>
    <s v=" Total_JP"/>
    <x v="126"/>
    <n v="23.476684800000001"/>
  </r>
  <r>
    <s v="Incremental"/>
    <s v="Media"/>
    <x v="1"/>
    <x v="3"/>
    <x v="5"/>
    <s v=" Total_JP"/>
    <x v="127"/>
    <n v="24.088283700000002"/>
  </r>
  <r>
    <s v="Incremental"/>
    <s v="Media"/>
    <x v="1"/>
    <x v="3"/>
    <x v="5"/>
    <s v=" Total_JP"/>
    <x v="128"/>
    <n v="22.000040800000001"/>
  </r>
  <r>
    <s v="Incremental"/>
    <s v="Media"/>
    <x v="1"/>
    <x v="3"/>
    <x v="5"/>
    <s v=" Total_JP"/>
    <x v="129"/>
    <n v="21.868563999999999"/>
  </r>
  <r>
    <s v="Incremental"/>
    <s v="Media"/>
    <x v="1"/>
    <x v="3"/>
    <x v="5"/>
    <s v=" Total_JP"/>
    <x v="130"/>
    <n v="21.2897739"/>
  </r>
  <r>
    <s v="Incremental"/>
    <s v="Media"/>
    <x v="1"/>
    <x v="3"/>
    <x v="5"/>
    <s v=" Total_JP"/>
    <x v="131"/>
    <n v="19.306121300000001"/>
  </r>
  <r>
    <s v="Incremental"/>
    <s v="Media"/>
    <x v="1"/>
    <x v="3"/>
    <x v="5"/>
    <s v=" Total_JP"/>
    <x v="132"/>
    <n v="16.854744799999999"/>
  </r>
  <r>
    <s v="Incremental"/>
    <s v="Media"/>
    <x v="1"/>
    <x v="3"/>
    <x v="5"/>
    <s v=" Total_JP"/>
    <x v="133"/>
    <n v="16.024569899999999"/>
  </r>
  <r>
    <s v="Incremental"/>
    <s v="Media"/>
    <x v="1"/>
    <x v="3"/>
    <x v="5"/>
    <s v=" Total_JP"/>
    <x v="134"/>
    <n v="15.166893200000001"/>
  </r>
  <r>
    <s v="Incremental"/>
    <s v="Media"/>
    <x v="1"/>
    <x v="3"/>
    <x v="5"/>
    <s v=" Total_JP"/>
    <x v="135"/>
    <n v="14.5110685"/>
  </r>
  <r>
    <s v="Incremental"/>
    <s v="Media"/>
    <x v="1"/>
    <x v="3"/>
    <x v="5"/>
    <s v=" Total_JP"/>
    <x v="136"/>
    <n v="15.0091112"/>
  </r>
  <r>
    <s v="Incremental"/>
    <s v="Media"/>
    <x v="1"/>
    <x v="3"/>
    <x v="5"/>
    <s v=" Total_JP"/>
    <x v="137"/>
    <n v="15.243502599999999"/>
  </r>
  <r>
    <s v="Incremental"/>
    <s v="Media"/>
    <x v="1"/>
    <x v="3"/>
    <x v="5"/>
    <s v=" Total_JP"/>
    <x v="138"/>
    <n v="15.587481"/>
  </r>
  <r>
    <s v="Incremental"/>
    <s v="Media"/>
    <x v="1"/>
    <x v="3"/>
    <x v="5"/>
    <s v=" Total_JP"/>
    <x v="139"/>
    <n v="14.9652101"/>
  </r>
  <r>
    <s v="Incremental"/>
    <s v="Media"/>
    <x v="1"/>
    <x v="3"/>
    <x v="5"/>
    <s v=" Total_JP"/>
    <x v="140"/>
    <n v="16.253865000000001"/>
  </r>
  <r>
    <s v="Incremental"/>
    <s v="Media"/>
    <x v="1"/>
    <x v="3"/>
    <x v="5"/>
    <s v=" Total_JP"/>
    <x v="141"/>
    <n v="18.210976200000001"/>
  </r>
  <r>
    <s v="Incremental"/>
    <s v="Media"/>
    <x v="1"/>
    <x v="3"/>
    <x v="5"/>
    <s v=" Total_JP"/>
    <x v="142"/>
    <n v="19.541394799999999"/>
  </r>
  <r>
    <s v="Incremental"/>
    <s v="Media"/>
    <x v="1"/>
    <x v="3"/>
    <x v="5"/>
    <s v=" Total_JP"/>
    <x v="143"/>
    <n v="18.843738500000001"/>
  </r>
  <r>
    <s v="Incremental"/>
    <s v="Media"/>
    <x v="1"/>
    <x v="3"/>
    <x v="5"/>
    <s v=" Total_JP"/>
    <x v="144"/>
    <n v="17.356942700000001"/>
  </r>
  <r>
    <s v="Incremental"/>
    <s v="Media"/>
    <x v="1"/>
    <x v="3"/>
    <x v="5"/>
    <s v=" Total_JP"/>
    <x v="145"/>
    <n v="15.9527749"/>
  </r>
  <r>
    <s v="Incremental"/>
    <s v="Media"/>
    <x v="1"/>
    <x v="3"/>
    <x v="5"/>
    <s v=" Total_JP"/>
    <x v="146"/>
    <n v="15.8745213"/>
  </r>
  <r>
    <s v="Incremental"/>
    <s v="Media"/>
    <x v="1"/>
    <x v="3"/>
    <x v="5"/>
    <s v=" Total_JP"/>
    <x v="147"/>
    <n v="17.132588399999999"/>
  </r>
  <r>
    <s v="Incremental"/>
    <s v="Media"/>
    <x v="1"/>
    <x v="3"/>
    <x v="5"/>
    <s v=" Total_JP"/>
    <x v="148"/>
    <n v="17.284573600000002"/>
  </r>
  <r>
    <s v="Incremental"/>
    <s v="Media"/>
    <x v="1"/>
    <x v="3"/>
    <x v="5"/>
    <s v=" Total_JP"/>
    <x v="149"/>
    <n v="17.3753785"/>
  </r>
  <r>
    <s v="Incremental"/>
    <s v="Media"/>
    <x v="1"/>
    <x v="3"/>
    <x v="5"/>
    <s v=" Total_JP"/>
    <x v="150"/>
    <n v="15.6286512"/>
  </r>
  <r>
    <s v="Incremental"/>
    <s v="Media"/>
    <x v="1"/>
    <x v="3"/>
    <x v="5"/>
    <s v=" Total_JP"/>
    <x v="151"/>
    <n v="16.731705399999999"/>
  </r>
  <r>
    <s v="Incremental"/>
    <s v="Media"/>
    <x v="1"/>
    <x v="3"/>
    <x v="5"/>
    <s v=" Total_JP"/>
    <x v="152"/>
    <n v="17.9587939"/>
  </r>
  <r>
    <s v="Incremental"/>
    <s v="Media"/>
    <x v="1"/>
    <x v="3"/>
    <x v="5"/>
    <s v=" Total_JP"/>
    <x v="153"/>
    <n v="20.0544987"/>
  </r>
  <r>
    <s v="Incremental"/>
    <s v="Media"/>
    <x v="1"/>
    <x v="3"/>
    <x v="5"/>
    <s v=" Total_JP"/>
    <x v="154"/>
    <n v="20.568047"/>
  </r>
  <r>
    <s v="Incremental"/>
    <s v="Media"/>
    <x v="1"/>
    <x v="3"/>
    <x v="5"/>
    <s v=" Total_JP"/>
    <x v="155"/>
    <n v="20.237253899999999"/>
  </r>
  <r>
    <s v="Incremental"/>
    <s v="Media"/>
    <x v="1"/>
    <x v="3"/>
    <x v="5"/>
    <s v=" Total_JP"/>
    <x v="156"/>
    <n v="18.725925400000001"/>
  </r>
  <r>
    <s v="Incremental"/>
    <s v="Media"/>
    <x v="1"/>
    <x v="1"/>
    <x v="6"/>
    <s v=" Total_JP"/>
    <x v="0"/>
    <n v="0"/>
  </r>
  <r>
    <s v="Incremental"/>
    <s v="Media"/>
    <x v="1"/>
    <x v="1"/>
    <x v="6"/>
    <s v=" Total_JP"/>
    <x v="1"/>
    <n v="0"/>
  </r>
  <r>
    <s v="Incremental"/>
    <s v="Media"/>
    <x v="1"/>
    <x v="1"/>
    <x v="6"/>
    <s v=" Total_JP"/>
    <x v="2"/>
    <n v="0"/>
  </r>
  <r>
    <s v="Incremental"/>
    <s v="Media"/>
    <x v="1"/>
    <x v="1"/>
    <x v="6"/>
    <s v=" Total_JP"/>
    <x v="3"/>
    <n v="0"/>
  </r>
  <r>
    <s v="Incremental"/>
    <s v="Media"/>
    <x v="1"/>
    <x v="1"/>
    <x v="6"/>
    <s v=" Total_JP"/>
    <x v="4"/>
    <n v="143.54555289999999"/>
  </r>
  <r>
    <s v="Incremental"/>
    <s v="Media"/>
    <x v="1"/>
    <x v="1"/>
    <x v="6"/>
    <s v=" Total_JP"/>
    <x v="5"/>
    <n v="228.62706510000001"/>
  </r>
  <r>
    <s v="Incremental"/>
    <s v="Media"/>
    <x v="1"/>
    <x v="1"/>
    <x v="6"/>
    <s v=" Total_JP"/>
    <x v="6"/>
    <n v="273.70464049999998"/>
  </r>
  <r>
    <s v="Incremental"/>
    <s v="Media"/>
    <x v="1"/>
    <x v="1"/>
    <x v="6"/>
    <s v=" Total_JP"/>
    <x v="7"/>
    <n v="291.19661919999999"/>
  </r>
  <r>
    <s v="Incremental"/>
    <s v="Media"/>
    <x v="1"/>
    <x v="1"/>
    <x v="6"/>
    <s v=" Total_JP"/>
    <x v="8"/>
    <n v="231.25197589999999"/>
  </r>
  <r>
    <s v="Incremental"/>
    <s v="Media"/>
    <x v="1"/>
    <x v="1"/>
    <x v="6"/>
    <s v=" Total_JP"/>
    <x v="9"/>
    <n v="220.3624461"/>
  </r>
  <r>
    <s v="Incremental"/>
    <s v="Media"/>
    <x v="1"/>
    <x v="1"/>
    <x v="6"/>
    <s v=" Total_JP"/>
    <x v="10"/>
    <n v="186.19316449999999"/>
  </r>
  <r>
    <s v="Incremental"/>
    <s v="Media"/>
    <x v="1"/>
    <x v="1"/>
    <x v="6"/>
    <s v=" Total_JP"/>
    <x v="11"/>
    <n v="158.57356279999999"/>
  </r>
  <r>
    <s v="Incremental"/>
    <s v="Media"/>
    <x v="1"/>
    <x v="1"/>
    <x v="6"/>
    <s v=" Total_JP"/>
    <x v="12"/>
    <n v="43.164337199999999"/>
  </r>
  <r>
    <s v="Incremental"/>
    <s v="Media"/>
    <x v="1"/>
    <x v="1"/>
    <x v="6"/>
    <s v=" Total_JP"/>
    <x v="13"/>
    <n v="48.634953799999998"/>
  </r>
  <r>
    <s v="Incremental"/>
    <s v="Media"/>
    <x v="1"/>
    <x v="1"/>
    <x v="6"/>
    <s v=" Total_JP"/>
    <x v="14"/>
    <n v="41.971207800000002"/>
  </r>
  <r>
    <s v="Incremental"/>
    <s v="Media"/>
    <x v="1"/>
    <x v="1"/>
    <x v="6"/>
    <s v=" Total_JP"/>
    <x v="15"/>
    <n v="22.858163099999999"/>
  </r>
  <r>
    <s v="Incremental"/>
    <s v="Media"/>
    <x v="1"/>
    <x v="1"/>
    <x v="6"/>
    <s v=" Total_JP"/>
    <x v="16"/>
    <n v="14.2380759"/>
  </r>
  <r>
    <s v="Incremental"/>
    <s v="Media"/>
    <x v="1"/>
    <x v="1"/>
    <x v="6"/>
    <s v=" Total_JP"/>
    <x v="17"/>
    <n v="11.5230487"/>
  </r>
  <r>
    <s v="Incremental"/>
    <s v="Media"/>
    <x v="1"/>
    <x v="1"/>
    <x v="6"/>
    <s v=" Total_JP"/>
    <x v="18"/>
    <n v="7.4068291999999998"/>
  </r>
  <r>
    <s v="Incremental"/>
    <s v="Media"/>
    <x v="1"/>
    <x v="1"/>
    <x v="6"/>
    <s v=" Total_JP"/>
    <x v="19"/>
    <n v="3.6877110000000002"/>
  </r>
  <r>
    <s v="Incremental"/>
    <s v="Media"/>
    <x v="1"/>
    <x v="1"/>
    <x v="6"/>
    <s v=" Total_JP"/>
    <x v="20"/>
    <n v="0.94896780000000003"/>
  </r>
  <r>
    <s v="Incremental"/>
    <s v="Media"/>
    <x v="1"/>
    <x v="1"/>
    <x v="6"/>
    <s v=" Total_JP"/>
    <x v="21"/>
    <n v="1.4000893999999999"/>
  </r>
  <r>
    <s v="Incremental"/>
    <s v="Media"/>
    <x v="1"/>
    <x v="1"/>
    <x v="6"/>
    <s v=" Total_JP"/>
    <x v="22"/>
    <n v="7.6252950999999998"/>
  </r>
  <r>
    <s v="Incremental"/>
    <s v="Media"/>
    <x v="1"/>
    <x v="1"/>
    <x v="6"/>
    <s v=" Total_JP"/>
    <x v="23"/>
    <n v="16.003183100000001"/>
  </r>
  <r>
    <s v="Incremental"/>
    <s v="Media"/>
    <x v="1"/>
    <x v="1"/>
    <x v="6"/>
    <s v=" Total_JP"/>
    <x v="24"/>
    <n v="24.3816299"/>
  </r>
  <r>
    <s v="Incremental"/>
    <s v="Media"/>
    <x v="1"/>
    <x v="1"/>
    <x v="6"/>
    <s v=" Total_JP"/>
    <x v="25"/>
    <n v="30.321234"/>
  </r>
  <r>
    <s v="Incremental"/>
    <s v="Media"/>
    <x v="1"/>
    <x v="1"/>
    <x v="6"/>
    <s v=" Total_JP"/>
    <x v="26"/>
    <n v="31.511178600000001"/>
  </r>
  <r>
    <s v="Incremental"/>
    <s v="Media"/>
    <x v="1"/>
    <x v="1"/>
    <x v="6"/>
    <s v=" Total_JP"/>
    <x v="27"/>
    <n v="30.022209799999999"/>
  </r>
  <r>
    <s v="Incremental"/>
    <s v="Media"/>
    <x v="1"/>
    <x v="1"/>
    <x v="6"/>
    <s v=" Total_JP"/>
    <x v="28"/>
    <n v="25.6279182"/>
  </r>
  <r>
    <s v="Incremental"/>
    <s v="Media"/>
    <x v="1"/>
    <x v="1"/>
    <x v="6"/>
    <s v=" Total_JP"/>
    <x v="29"/>
    <n v="20.3357654"/>
  </r>
  <r>
    <s v="Incremental"/>
    <s v="Media"/>
    <x v="1"/>
    <x v="1"/>
    <x v="6"/>
    <s v=" Total_JP"/>
    <x v="30"/>
    <n v="16.748647299999998"/>
  </r>
  <r>
    <s v="Incremental"/>
    <s v="Media"/>
    <x v="1"/>
    <x v="1"/>
    <x v="6"/>
    <s v=" Total_JP"/>
    <x v="31"/>
    <n v="17.4350545"/>
  </r>
  <r>
    <s v="Incremental"/>
    <s v="Media"/>
    <x v="1"/>
    <x v="1"/>
    <x v="6"/>
    <s v=" Total_JP"/>
    <x v="32"/>
    <n v="19.0333498"/>
  </r>
  <r>
    <s v="Incremental"/>
    <s v="Media"/>
    <x v="1"/>
    <x v="1"/>
    <x v="6"/>
    <s v=" Total_JP"/>
    <x v="33"/>
    <n v="18.8990829"/>
  </r>
  <r>
    <s v="Incremental"/>
    <s v="Media"/>
    <x v="1"/>
    <x v="1"/>
    <x v="6"/>
    <s v=" Total_JP"/>
    <x v="34"/>
    <n v="15.1438518"/>
  </r>
  <r>
    <s v="Incremental"/>
    <s v="Media"/>
    <x v="1"/>
    <x v="1"/>
    <x v="6"/>
    <s v=" Total_JP"/>
    <x v="35"/>
    <n v="11.835711699999999"/>
  </r>
  <r>
    <s v="Incremental"/>
    <s v="Media"/>
    <x v="1"/>
    <x v="1"/>
    <x v="6"/>
    <s v=" Total_JP"/>
    <x v="36"/>
    <n v="11.6017525"/>
  </r>
  <r>
    <s v="Incremental"/>
    <s v="Media"/>
    <x v="1"/>
    <x v="1"/>
    <x v="6"/>
    <s v=" Total_JP"/>
    <x v="37"/>
    <n v="12.1941446"/>
  </r>
  <r>
    <s v="Incremental"/>
    <s v="Media"/>
    <x v="1"/>
    <x v="1"/>
    <x v="6"/>
    <s v=" Total_JP"/>
    <x v="38"/>
    <n v="12.6266037"/>
  </r>
  <r>
    <s v="Incremental"/>
    <s v="Media"/>
    <x v="1"/>
    <x v="1"/>
    <x v="6"/>
    <s v=" Total_JP"/>
    <x v="39"/>
    <n v="9.8833532000000002"/>
  </r>
  <r>
    <s v="Incremental"/>
    <s v="Media"/>
    <x v="1"/>
    <x v="1"/>
    <x v="6"/>
    <s v=" Total_JP"/>
    <x v="40"/>
    <n v="6.2140537"/>
  </r>
  <r>
    <s v="Incremental"/>
    <s v="Media"/>
    <x v="1"/>
    <x v="1"/>
    <x v="6"/>
    <s v=" Total_JP"/>
    <x v="41"/>
    <n v="2.9005103000000001"/>
  </r>
  <r>
    <s v="Incremental"/>
    <s v="Media"/>
    <x v="1"/>
    <x v="1"/>
    <x v="6"/>
    <s v=" Total_JP"/>
    <x v="42"/>
    <n v="0.4394382"/>
  </r>
  <r>
    <s v="Incremental"/>
    <s v="Media"/>
    <x v="1"/>
    <x v="1"/>
    <x v="6"/>
    <s v=" Total_JP"/>
    <x v="43"/>
    <n v="0"/>
  </r>
  <r>
    <s v="Incremental"/>
    <s v="Media"/>
    <x v="1"/>
    <x v="1"/>
    <x v="6"/>
    <s v=" Total_JP"/>
    <x v="44"/>
    <n v="0"/>
  </r>
  <r>
    <s v="Incremental"/>
    <s v="Media"/>
    <x v="1"/>
    <x v="1"/>
    <x v="6"/>
    <s v=" Total_JP"/>
    <x v="45"/>
    <n v="0"/>
  </r>
  <r>
    <s v="Incremental"/>
    <s v="Media"/>
    <x v="1"/>
    <x v="1"/>
    <x v="6"/>
    <s v=" Total_JP"/>
    <x v="46"/>
    <n v="0"/>
  </r>
  <r>
    <s v="Incremental"/>
    <s v="Media"/>
    <x v="1"/>
    <x v="1"/>
    <x v="6"/>
    <s v=" Total_JP"/>
    <x v="47"/>
    <n v="0"/>
  </r>
  <r>
    <s v="Incremental"/>
    <s v="Media"/>
    <x v="1"/>
    <x v="1"/>
    <x v="6"/>
    <s v=" Total_JP"/>
    <x v="48"/>
    <n v="0"/>
  </r>
  <r>
    <s v="Incremental"/>
    <s v="Media"/>
    <x v="1"/>
    <x v="1"/>
    <x v="6"/>
    <s v=" Total_JP"/>
    <x v="49"/>
    <n v="0"/>
  </r>
  <r>
    <s v="Incremental"/>
    <s v="Media"/>
    <x v="1"/>
    <x v="1"/>
    <x v="6"/>
    <s v=" Total_JP"/>
    <x v="50"/>
    <n v="0"/>
  </r>
  <r>
    <s v="Incremental"/>
    <s v="Media"/>
    <x v="1"/>
    <x v="1"/>
    <x v="6"/>
    <s v=" Total_JP"/>
    <x v="51"/>
    <n v="0"/>
  </r>
  <r>
    <s v="Incremental"/>
    <s v="Media"/>
    <x v="1"/>
    <x v="1"/>
    <x v="6"/>
    <s v=" Total_JP"/>
    <x v="52"/>
    <n v="0"/>
  </r>
  <r>
    <s v="Incremental"/>
    <s v="Media"/>
    <x v="1"/>
    <x v="1"/>
    <x v="6"/>
    <s v=" Total_JP"/>
    <x v="53"/>
    <n v="0"/>
  </r>
  <r>
    <s v="Incremental"/>
    <s v="Media"/>
    <x v="1"/>
    <x v="1"/>
    <x v="6"/>
    <s v=" Total_JP"/>
    <x v="54"/>
    <n v="0"/>
  </r>
  <r>
    <s v="Incremental"/>
    <s v="Media"/>
    <x v="1"/>
    <x v="1"/>
    <x v="6"/>
    <s v=" Total_JP"/>
    <x v="55"/>
    <n v="15.2175119"/>
  </r>
  <r>
    <s v="Incremental"/>
    <s v="Media"/>
    <x v="1"/>
    <x v="1"/>
    <x v="6"/>
    <s v=" Total_JP"/>
    <x v="56"/>
    <n v="55.473138599999999"/>
  </r>
  <r>
    <s v="Incremental"/>
    <s v="Media"/>
    <x v="1"/>
    <x v="1"/>
    <x v="6"/>
    <s v=" Total_JP"/>
    <x v="57"/>
    <n v="91.209099699999996"/>
  </r>
  <r>
    <s v="Incremental"/>
    <s v="Media"/>
    <x v="1"/>
    <x v="1"/>
    <x v="6"/>
    <s v=" Total_JP"/>
    <x v="58"/>
    <n v="112.3197485"/>
  </r>
  <r>
    <s v="Incremental"/>
    <s v="Media"/>
    <x v="1"/>
    <x v="1"/>
    <x v="6"/>
    <s v=" Total_JP"/>
    <x v="59"/>
    <n v="105.0492656"/>
  </r>
  <r>
    <s v="Incremental"/>
    <s v="Media"/>
    <x v="1"/>
    <x v="1"/>
    <x v="6"/>
    <s v=" Total_JP"/>
    <x v="60"/>
    <n v="71.6617459"/>
  </r>
  <r>
    <s v="Incremental"/>
    <s v="Media"/>
    <x v="1"/>
    <x v="1"/>
    <x v="6"/>
    <s v=" Total_JP"/>
    <x v="61"/>
    <n v="52.752978800000001"/>
  </r>
  <r>
    <s v="Incremental"/>
    <s v="Media"/>
    <x v="1"/>
    <x v="1"/>
    <x v="6"/>
    <s v=" Total_JP"/>
    <x v="62"/>
    <n v="44.545559599999997"/>
  </r>
  <r>
    <s v="Incremental"/>
    <s v="Media"/>
    <x v="1"/>
    <x v="1"/>
    <x v="6"/>
    <s v=" Total_JP"/>
    <x v="63"/>
    <n v="39.961913099999997"/>
  </r>
  <r>
    <s v="Incremental"/>
    <s v="Media"/>
    <x v="1"/>
    <x v="1"/>
    <x v="6"/>
    <s v=" Total_JP"/>
    <x v="64"/>
    <n v="59.541204899999997"/>
  </r>
  <r>
    <s v="Incremental"/>
    <s v="Media"/>
    <x v="1"/>
    <x v="1"/>
    <x v="6"/>
    <s v=" Total_JP"/>
    <x v="65"/>
    <n v="66.363126300000005"/>
  </r>
  <r>
    <s v="Incremental"/>
    <s v="Media"/>
    <x v="1"/>
    <x v="1"/>
    <x v="6"/>
    <s v=" Total_JP"/>
    <x v="66"/>
    <n v="61.758628100000003"/>
  </r>
  <r>
    <s v="Incremental"/>
    <s v="Media"/>
    <x v="1"/>
    <x v="1"/>
    <x v="6"/>
    <s v=" Total_JP"/>
    <x v="67"/>
    <n v="56.3749915"/>
  </r>
  <r>
    <s v="Incremental"/>
    <s v="Media"/>
    <x v="1"/>
    <x v="1"/>
    <x v="6"/>
    <s v=" Total_JP"/>
    <x v="68"/>
    <n v="36.635642900000001"/>
  </r>
  <r>
    <s v="Incremental"/>
    <s v="Media"/>
    <x v="1"/>
    <x v="1"/>
    <x v="6"/>
    <s v=" Total_JP"/>
    <x v="69"/>
    <n v="55.206471800000003"/>
  </r>
  <r>
    <s v="Incremental"/>
    <s v="Media"/>
    <x v="1"/>
    <x v="1"/>
    <x v="6"/>
    <s v=" Total_JP"/>
    <x v="70"/>
    <n v="92.142405199999999"/>
  </r>
  <r>
    <s v="Incremental"/>
    <s v="Media"/>
    <x v="1"/>
    <x v="1"/>
    <x v="6"/>
    <s v=" Total_JP"/>
    <x v="71"/>
    <n v="125.0071945"/>
  </r>
  <r>
    <s v="Incremental"/>
    <s v="Media"/>
    <x v="1"/>
    <x v="1"/>
    <x v="6"/>
    <s v=" Total_JP"/>
    <x v="72"/>
    <n v="136.2995253"/>
  </r>
  <r>
    <s v="Incremental"/>
    <s v="Media"/>
    <x v="1"/>
    <x v="1"/>
    <x v="6"/>
    <s v=" Total_JP"/>
    <x v="73"/>
    <n v="125.11098389999999"/>
  </r>
  <r>
    <s v="Incremental"/>
    <s v="Media"/>
    <x v="1"/>
    <x v="1"/>
    <x v="6"/>
    <s v=" Total_JP"/>
    <x v="74"/>
    <n v="86.552748399999999"/>
  </r>
  <r>
    <s v="Incremental"/>
    <s v="Media"/>
    <x v="1"/>
    <x v="1"/>
    <x v="6"/>
    <s v=" Total_JP"/>
    <x v="75"/>
    <n v="47.074072299999997"/>
  </r>
  <r>
    <s v="Incremental"/>
    <s v="Media"/>
    <x v="1"/>
    <x v="1"/>
    <x v="6"/>
    <s v=" Total_JP"/>
    <x v="76"/>
    <n v="19.2014447"/>
  </r>
  <r>
    <s v="Incremental"/>
    <s v="Media"/>
    <x v="1"/>
    <x v="1"/>
    <x v="6"/>
    <s v=" Total_JP"/>
    <x v="77"/>
    <n v="0"/>
  </r>
  <r>
    <s v="Incremental"/>
    <s v="Media"/>
    <x v="1"/>
    <x v="1"/>
    <x v="6"/>
    <s v=" Total_JP"/>
    <x v="78"/>
    <n v="0"/>
  </r>
  <r>
    <s v="Incremental"/>
    <s v="Media"/>
    <x v="1"/>
    <x v="1"/>
    <x v="6"/>
    <s v=" Total_JP"/>
    <x v="79"/>
    <n v="0"/>
  </r>
  <r>
    <s v="Incremental"/>
    <s v="Media"/>
    <x v="1"/>
    <x v="1"/>
    <x v="6"/>
    <s v=" Total_JP"/>
    <x v="80"/>
    <n v="0"/>
  </r>
  <r>
    <s v="Incremental"/>
    <s v="Media"/>
    <x v="1"/>
    <x v="1"/>
    <x v="6"/>
    <s v=" Total_JP"/>
    <x v="81"/>
    <n v="0"/>
  </r>
  <r>
    <s v="Incremental"/>
    <s v="Media"/>
    <x v="1"/>
    <x v="1"/>
    <x v="6"/>
    <s v=" Total_JP"/>
    <x v="82"/>
    <n v="0"/>
  </r>
  <r>
    <s v="Incremental"/>
    <s v="Media"/>
    <x v="1"/>
    <x v="1"/>
    <x v="6"/>
    <s v=" Total_JP"/>
    <x v="83"/>
    <n v="0"/>
  </r>
  <r>
    <s v="Incremental"/>
    <s v="Media"/>
    <x v="1"/>
    <x v="1"/>
    <x v="6"/>
    <s v=" Total_JP"/>
    <x v="84"/>
    <n v="0"/>
  </r>
  <r>
    <s v="Incremental"/>
    <s v="Media"/>
    <x v="1"/>
    <x v="1"/>
    <x v="6"/>
    <s v=" Total_JP"/>
    <x v="85"/>
    <n v="0"/>
  </r>
  <r>
    <s v="Incremental"/>
    <s v="Media"/>
    <x v="1"/>
    <x v="1"/>
    <x v="6"/>
    <s v=" Total_JP"/>
    <x v="86"/>
    <n v="0"/>
  </r>
  <r>
    <s v="Incremental"/>
    <s v="Media"/>
    <x v="1"/>
    <x v="1"/>
    <x v="6"/>
    <s v=" Total_JP"/>
    <x v="87"/>
    <n v="0"/>
  </r>
  <r>
    <s v="Incremental"/>
    <s v="Media"/>
    <x v="1"/>
    <x v="1"/>
    <x v="6"/>
    <s v=" Total_JP"/>
    <x v="88"/>
    <n v="0"/>
  </r>
  <r>
    <s v="Incremental"/>
    <s v="Media"/>
    <x v="1"/>
    <x v="1"/>
    <x v="6"/>
    <s v=" Total_JP"/>
    <x v="89"/>
    <n v="0"/>
  </r>
  <r>
    <s v="Incremental"/>
    <s v="Media"/>
    <x v="1"/>
    <x v="1"/>
    <x v="6"/>
    <s v=" Total_JP"/>
    <x v="90"/>
    <n v="0"/>
  </r>
  <r>
    <s v="Incremental"/>
    <s v="Media"/>
    <x v="1"/>
    <x v="1"/>
    <x v="6"/>
    <s v=" Total_JP"/>
    <x v="91"/>
    <n v="0"/>
  </r>
  <r>
    <s v="Incremental"/>
    <s v="Media"/>
    <x v="1"/>
    <x v="1"/>
    <x v="6"/>
    <s v=" Total_JP"/>
    <x v="92"/>
    <n v="0"/>
  </r>
  <r>
    <s v="Incremental"/>
    <s v="Media"/>
    <x v="1"/>
    <x v="1"/>
    <x v="6"/>
    <s v=" Total_JP"/>
    <x v="93"/>
    <n v="0"/>
  </r>
  <r>
    <s v="Incremental"/>
    <s v="Media"/>
    <x v="1"/>
    <x v="1"/>
    <x v="6"/>
    <s v=" Total_JP"/>
    <x v="94"/>
    <n v="0"/>
  </r>
  <r>
    <s v="Incremental"/>
    <s v="Media"/>
    <x v="1"/>
    <x v="1"/>
    <x v="6"/>
    <s v=" Total_JP"/>
    <x v="95"/>
    <n v="0"/>
  </r>
  <r>
    <s v="Incremental"/>
    <s v="Media"/>
    <x v="1"/>
    <x v="1"/>
    <x v="6"/>
    <s v=" Total_JP"/>
    <x v="96"/>
    <n v="0"/>
  </r>
  <r>
    <s v="Incremental"/>
    <s v="Media"/>
    <x v="1"/>
    <x v="1"/>
    <x v="6"/>
    <s v=" Total_JP"/>
    <x v="97"/>
    <n v="0"/>
  </r>
  <r>
    <s v="Incremental"/>
    <s v="Media"/>
    <x v="1"/>
    <x v="1"/>
    <x v="6"/>
    <s v=" Total_JP"/>
    <x v="98"/>
    <n v="0"/>
  </r>
  <r>
    <s v="Incremental"/>
    <s v="Media"/>
    <x v="1"/>
    <x v="1"/>
    <x v="6"/>
    <s v=" Total_JP"/>
    <x v="99"/>
    <n v="0"/>
  </r>
  <r>
    <s v="Incremental"/>
    <s v="Media"/>
    <x v="1"/>
    <x v="1"/>
    <x v="6"/>
    <s v=" Total_JP"/>
    <x v="100"/>
    <n v="0"/>
  </r>
  <r>
    <s v="Incremental"/>
    <s v="Media"/>
    <x v="1"/>
    <x v="1"/>
    <x v="6"/>
    <s v=" Total_JP"/>
    <x v="101"/>
    <n v="0"/>
  </r>
  <r>
    <s v="Incremental"/>
    <s v="Media"/>
    <x v="1"/>
    <x v="1"/>
    <x v="6"/>
    <s v=" Total_JP"/>
    <x v="102"/>
    <n v="0"/>
  </r>
  <r>
    <s v="Incremental"/>
    <s v="Media"/>
    <x v="1"/>
    <x v="1"/>
    <x v="6"/>
    <s v=" Total_JP"/>
    <x v="103"/>
    <n v="0"/>
  </r>
  <r>
    <s v="Incremental"/>
    <s v="Media"/>
    <x v="1"/>
    <x v="1"/>
    <x v="6"/>
    <s v=" Total_JP"/>
    <x v="104"/>
    <n v="0"/>
  </r>
  <r>
    <s v="Incremental"/>
    <s v="Media"/>
    <x v="1"/>
    <x v="1"/>
    <x v="6"/>
    <s v=" Total_JP"/>
    <x v="105"/>
    <n v="0"/>
  </r>
  <r>
    <s v="Incremental"/>
    <s v="Media"/>
    <x v="1"/>
    <x v="1"/>
    <x v="6"/>
    <s v=" Total_JP"/>
    <x v="106"/>
    <n v="0"/>
  </r>
  <r>
    <s v="Incremental"/>
    <s v="Media"/>
    <x v="1"/>
    <x v="1"/>
    <x v="6"/>
    <s v=" Total_JP"/>
    <x v="107"/>
    <n v="0"/>
  </r>
  <r>
    <s v="Incremental"/>
    <s v="Media"/>
    <x v="1"/>
    <x v="1"/>
    <x v="6"/>
    <s v=" Total_JP"/>
    <x v="108"/>
    <n v="0"/>
  </r>
  <r>
    <s v="Incremental"/>
    <s v="Media"/>
    <x v="1"/>
    <x v="1"/>
    <x v="6"/>
    <s v=" Total_JP"/>
    <x v="109"/>
    <n v="0"/>
  </r>
  <r>
    <s v="Incremental"/>
    <s v="Media"/>
    <x v="1"/>
    <x v="1"/>
    <x v="6"/>
    <s v=" Total_JP"/>
    <x v="110"/>
    <n v="7.2835364"/>
  </r>
  <r>
    <s v="Incremental"/>
    <s v="Media"/>
    <x v="1"/>
    <x v="1"/>
    <x v="6"/>
    <s v=" Total_JP"/>
    <x v="111"/>
    <n v="26.7359431"/>
  </r>
  <r>
    <s v="Incremental"/>
    <s v="Media"/>
    <x v="1"/>
    <x v="1"/>
    <x v="6"/>
    <s v=" Total_JP"/>
    <x v="112"/>
    <n v="53.562510400000001"/>
  </r>
  <r>
    <s v="Incremental"/>
    <s v="Media"/>
    <x v="1"/>
    <x v="1"/>
    <x v="6"/>
    <s v=" Total_JP"/>
    <x v="113"/>
    <n v="77.282220899999999"/>
  </r>
  <r>
    <s v="Incremental"/>
    <s v="Media"/>
    <x v="1"/>
    <x v="1"/>
    <x v="6"/>
    <s v=" Total_JP"/>
    <x v="114"/>
    <n v="88.339492699999994"/>
  </r>
  <r>
    <s v="Incremental"/>
    <s v="Media"/>
    <x v="1"/>
    <x v="1"/>
    <x v="6"/>
    <s v=" Total_JP"/>
    <x v="115"/>
    <n v="87.692319499999996"/>
  </r>
  <r>
    <s v="Incremental"/>
    <s v="Media"/>
    <x v="1"/>
    <x v="1"/>
    <x v="6"/>
    <s v=" Total_JP"/>
    <x v="116"/>
    <n v="66.398959500000004"/>
  </r>
  <r>
    <s v="Incremental"/>
    <s v="Media"/>
    <x v="1"/>
    <x v="1"/>
    <x v="6"/>
    <s v=" Total_JP"/>
    <x v="117"/>
    <n v="43.324975500000001"/>
  </r>
  <r>
    <s v="Incremental"/>
    <s v="Media"/>
    <x v="1"/>
    <x v="1"/>
    <x v="6"/>
    <s v=" Total_JP"/>
    <x v="118"/>
    <n v="21.410076700000001"/>
  </r>
  <r>
    <s v="Incremental"/>
    <s v="Media"/>
    <x v="1"/>
    <x v="1"/>
    <x v="6"/>
    <s v=" Total_JP"/>
    <x v="119"/>
    <n v="0.6413297"/>
  </r>
  <r>
    <s v="Incremental"/>
    <s v="Media"/>
    <x v="1"/>
    <x v="1"/>
    <x v="6"/>
    <s v=" Total_JP"/>
    <x v="120"/>
    <n v="0"/>
  </r>
  <r>
    <s v="Incremental"/>
    <s v="Media"/>
    <x v="1"/>
    <x v="1"/>
    <x v="6"/>
    <s v=" Total_JP"/>
    <x v="121"/>
    <n v="0"/>
  </r>
  <r>
    <s v="Incremental"/>
    <s v="Media"/>
    <x v="1"/>
    <x v="1"/>
    <x v="6"/>
    <s v=" Total_JP"/>
    <x v="122"/>
    <n v="0"/>
  </r>
  <r>
    <s v="Incremental"/>
    <s v="Media"/>
    <x v="1"/>
    <x v="1"/>
    <x v="6"/>
    <s v=" Total_JP"/>
    <x v="123"/>
    <n v="0"/>
  </r>
  <r>
    <s v="Incremental"/>
    <s v="Media"/>
    <x v="1"/>
    <x v="1"/>
    <x v="6"/>
    <s v=" Total_JP"/>
    <x v="124"/>
    <n v="1.4871464000000001"/>
  </r>
  <r>
    <s v="Incremental"/>
    <s v="Media"/>
    <x v="1"/>
    <x v="1"/>
    <x v="6"/>
    <s v=" Total_JP"/>
    <x v="125"/>
    <n v="28.293509199999999"/>
  </r>
  <r>
    <s v="Incremental"/>
    <s v="Media"/>
    <x v="1"/>
    <x v="1"/>
    <x v="6"/>
    <s v=" Total_JP"/>
    <x v="126"/>
    <n v="53.826233700000003"/>
  </r>
  <r>
    <s v="Incremental"/>
    <s v="Media"/>
    <x v="1"/>
    <x v="1"/>
    <x v="6"/>
    <s v=" Total_JP"/>
    <x v="127"/>
    <n v="70.715553"/>
  </r>
  <r>
    <s v="Incremental"/>
    <s v="Media"/>
    <x v="1"/>
    <x v="1"/>
    <x v="6"/>
    <s v=" Total_JP"/>
    <x v="128"/>
    <n v="78.465930499999999"/>
  </r>
  <r>
    <s v="Incremental"/>
    <s v="Media"/>
    <x v="1"/>
    <x v="1"/>
    <x v="6"/>
    <s v=" Total_JP"/>
    <x v="129"/>
    <n v="53.793085400000002"/>
  </r>
  <r>
    <s v="Incremental"/>
    <s v="Media"/>
    <x v="1"/>
    <x v="1"/>
    <x v="6"/>
    <s v=" Total_JP"/>
    <x v="130"/>
    <n v="37.895419199999999"/>
  </r>
  <r>
    <s v="Incremental"/>
    <s v="Media"/>
    <x v="1"/>
    <x v="1"/>
    <x v="6"/>
    <s v=" Total_JP"/>
    <x v="131"/>
    <n v="34.169607800000001"/>
  </r>
  <r>
    <s v="Incremental"/>
    <s v="Media"/>
    <x v="1"/>
    <x v="1"/>
    <x v="6"/>
    <s v=" Total_JP"/>
    <x v="132"/>
    <n v="25.4435389"/>
  </r>
  <r>
    <s v="Incremental"/>
    <s v="Media"/>
    <x v="1"/>
    <x v="1"/>
    <x v="6"/>
    <s v=" Total_JP"/>
    <x v="133"/>
    <n v="17.6429182"/>
  </r>
  <r>
    <s v="Incremental"/>
    <s v="Media"/>
    <x v="1"/>
    <x v="1"/>
    <x v="6"/>
    <s v=" Total_JP"/>
    <x v="134"/>
    <n v="11.9801886"/>
  </r>
  <r>
    <s v="Incremental"/>
    <s v="Media"/>
    <x v="1"/>
    <x v="1"/>
    <x v="6"/>
    <s v=" Total_JP"/>
    <x v="135"/>
    <n v="0"/>
  </r>
  <r>
    <s v="Incremental"/>
    <s v="Media"/>
    <x v="1"/>
    <x v="1"/>
    <x v="6"/>
    <s v=" Total_JP"/>
    <x v="136"/>
    <n v="0"/>
  </r>
  <r>
    <s v="Incremental"/>
    <s v="Media"/>
    <x v="1"/>
    <x v="1"/>
    <x v="6"/>
    <s v=" Total_JP"/>
    <x v="137"/>
    <n v="0"/>
  </r>
  <r>
    <s v="Incremental"/>
    <s v="Media"/>
    <x v="1"/>
    <x v="1"/>
    <x v="6"/>
    <s v=" Total_JP"/>
    <x v="138"/>
    <n v="0"/>
  </r>
  <r>
    <s v="Incremental"/>
    <s v="Media"/>
    <x v="1"/>
    <x v="1"/>
    <x v="6"/>
    <s v=" Total_JP"/>
    <x v="139"/>
    <n v="0"/>
  </r>
  <r>
    <s v="Incremental"/>
    <s v="Media"/>
    <x v="1"/>
    <x v="1"/>
    <x v="6"/>
    <s v=" Total_JP"/>
    <x v="140"/>
    <n v="0"/>
  </r>
  <r>
    <s v="Incremental"/>
    <s v="Media"/>
    <x v="1"/>
    <x v="1"/>
    <x v="6"/>
    <s v=" Total_JP"/>
    <x v="141"/>
    <n v="0"/>
  </r>
  <r>
    <s v="Incremental"/>
    <s v="Media"/>
    <x v="1"/>
    <x v="1"/>
    <x v="6"/>
    <s v=" Total_JP"/>
    <x v="142"/>
    <n v="0"/>
  </r>
  <r>
    <s v="Incremental"/>
    <s v="Media"/>
    <x v="1"/>
    <x v="1"/>
    <x v="6"/>
    <s v=" Total_JP"/>
    <x v="143"/>
    <n v="0"/>
  </r>
  <r>
    <s v="Incremental"/>
    <s v="Media"/>
    <x v="1"/>
    <x v="1"/>
    <x v="6"/>
    <s v=" Total_JP"/>
    <x v="144"/>
    <n v="0"/>
  </r>
  <r>
    <s v="Incremental"/>
    <s v="Media"/>
    <x v="1"/>
    <x v="1"/>
    <x v="6"/>
    <s v=" Total_JP"/>
    <x v="145"/>
    <n v="0"/>
  </r>
  <r>
    <s v="Incremental"/>
    <s v="Media"/>
    <x v="1"/>
    <x v="1"/>
    <x v="6"/>
    <s v=" Total_JP"/>
    <x v="146"/>
    <n v="0"/>
  </r>
  <r>
    <s v="Incremental"/>
    <s v="Media"/>
    <x v="1"/>
    <x v="1"/>
    <x v="6"/>
    <s v=" Total_JP"/>
    <x v="147"/>
    <n v="0"/>
  </r>
  <r>
    <s v="Incremental"/>
    <s v="Media"/>
    <x v="1"/>
    <x v="1"/>
    <x v="6"/>
    <s v=" Total_JP"/>
    <x v="148"/>
    <n v="0"/>
  </r>
  <r>
    <s v="Incremental"/>
    <s v="Media"/>
    <x v="1"/>
    <x v="1"/>
    <x v="6"/>
    <s v=" Total_JP"/>
    <x v="149"/>
    <n v="0"/>
  </r>
  <r>
    <s v="Incremental"/>
    <s v="Media"/>
    <x v="1"/>
    <x v="1"/>
    <x v="6"/>
    <s v=" Total_JP"/>
    <x v="150"/>
    <n v="0"/>
  </r>
  <r>
    <s v="Incremental"/>
    <s v="Media"/>
    <x v="1"/>
    <x v="1"/>
    <x v="6"/>
    <s v=" Total_JP"/>
    <x v="151"/>
    <n v="0"/>
  </r>
  <r>
    <s v="Incremental"/>
    <s v="Media"/>
    <x v="1"/>
    <x v="1"/>
    <x v="6"/>
    <s v=" Total_JP"/>
    <x v="152"/>
    <n v="0"/>
  </r>
  <r>
    <s v="Incremental"/>
    <s v="Media"/>
    <x v="1"/>
    <x v="1"/>
    <x v="6"/>
    <s v=" Total_JP"/>
    <x v="153"/>
    <n v="0"/>
  </r>
  <r>
    <s v="Incremental"/>
    <s v="Media"/>
    <x v="1"/>
    <x v="1"/>
    <x v="6"/>
    <s v=" Total_JP"/>
    <x v="154"/>
    <n v="0"/>
  </r>
  <r>
    <s v="Incremental"/>
    <s v="Media"/>
    <x v="1"/>
    <x v="1"/>
    <x v="6"/>
    <s v=" Total_JP"/>
    <x v="155"/>
    <n v="65.758765600000004"/>
  </r>
  <r>
    <s v="Incremental"/>
    <s v="Media"/>
    <x v="1"/>
    <x v="1"/>
    <x v="6"/>
    <s v=" Total_JP"/>
    <x v="156"/>
    <n v="118.72816709999999"/>
  </r>
  <r>
    <s v="Incremental"/>
    <s v="Media"/>
    <x v="1"/>
    <x v="1"/>
    <x v="7"/>
    <s v=" Total_JP"/>
    <x v="0"/>
    <n v="0"/>
  </r>
  <r>
    <s v="Incremental"/>
    <s v="Media"/>
    <x v="1"/>
    <x v="1"/>
    <x v="7"/>
    <s v=" Total_JP"/>
    <x v="1"/>
    <n v="0"/>
  </r>
  <r>
    <s v="Incremental"/>
    <s v="Media"/>
    <x v="1"/>
    <x v="1"/>
    <x v="7"/>
    <s v=" Total_JP"/>
    <x v="2"/>
    <n v="0"/>
  </r>
  <r>
    <s v="Incremental"/>
    <s v="Media"/>
    <x v="1"/>
    <x v="1"/>
    <x v="7"/>
    <s v=" Total_JP"/>
    <x v="3"/>
    <n v="0"/>
  </r>
  <r>
    <s v="Incremental"/>
    <s v="Media"/>
    <x v="1"/>
    <x v="1"/>
    <x v="7"/>
    <s v=" Total_JP"/>
    <x v="4"/>
    <n v="0"/>
  </r>
  <r>
    <s v="Incremental"/>
    <s v="Media"/>
    <x v="1"/>
    <x v="1"/>
    <x v="7"/>
    <s v=" Total_JP"/>
    <x v="5"/>
    <n v="0"/>
  </r>
  <r>
    <s v="Incremental"/>
    <s v="Media"/>
    <x v="1"/>
    <x v="1"/>
    <x v="7"/>
    <s v=" Total_JP"/>
    <x v="6"/>
    <n v="0"/>
  </r>
  <r>
    <s v="Incremental"/>
    <s v="Media"/>
    <x v="1"/>
    <x v="1"/>
    <x v="7"/>
    <s v=" Total_JP"/>
    <x v="7"/>
    <n v="0"/>
  </r>
  <r>
    <s v="Incremental"/>
    <s v="Media"/>
    <x v="1"/>
    <x v="1"/>
    <x v="7"/>
    <s v=" Total_JP"/>
    <x v="8"/>
    <n v="0"/>
  </r>
  <r>
    <s v="Incremental"/>
    <s v="Media"/>
    <x v="1"/>
    <x v="1"/>
    <x v="7"/>
    <s v=" Total_JP"/>
    <x v="9"/>
    <n v="0"/>
  </r>
  <r>
    <s v="Incremental"/>
    <s v="Media"/>
    <x v="1"/>
    <x v="1"/>
    <x v="7"/>
    <s v=" Total_JP"/>
    <x v="10"/>
    <n v="0"/>
  </r>
  <r>
    <s v="Incremental"/>
    <s v="Media"/>
    <x v="1"/>
    <x v="1"/>
    <x v="7"/>
    <s v=" Total_JP"/>
    <x v="11"/>
    <n v="0"/>
  </r>
  <r>
    <s v="Incremental"/>
    <s v="Media"/>
    <x v="1"/>
    <x v="1"/>
    <x v="7"/>
    <s v=" Total_JP"/>
    <x v="12"/>
    <n v="0"/>
  </r>
  <r>
    <s v="Incremental"/>
    <s v="Media"/>
    <x v="1"/>
    <x v="1"/>
    <x v="7"/>
    <s v=" Total_JP"/>
    <x v="13"/>
    <n v="0"/>
  </r>
  <r>
    <s v="Incremental"/>
    <s v="Media"/>
    <x v="1"/>
    <x v="1"/>
    <x v="7"/>
    <s v=" Total_JP"/>
    <x v="14"/>
    <n v="0"/>
  </r>
  <r>
    <s v="Incremental"/>
    <s v="Media"/>
    <x v="1"/>
    <x v="1"/>
    <x v="7"/>
    <s v=" Total_JP"/>
    <x v="15"/>
    <n v="0"/>
  </r>
  <r>
    <s v="Incremental"/>
    <s v="Media"/>
    <x v="1"/>
    <x v="1"/>
    <x v="7"/>
    <s v=" Total_JP"/>
    <x v="16"/>
    <n v="0"/>
  </r>
  <r>
    <s v="Incremental"/>
    <s v="Media"/>
    <x v="1"/>
    <x v="1"/>
    <x v="7"/>
    <s v=" Total_JP"/>
    <x v="17"/>
    <n v="0"/>
  </r>
  <r>
    <s v="Incremental"/>
    <s v="Media"/>
    <x v="1"/>
    <x v="1"/>
    <x v="7"/>
    <s v=" Total_JP"/>
    <x v="18"/>
    <n v="0"/>
  </r>
  <r>
    <s v="Incremental"/>
    <s v="Media"/>
    <x v="1"/>
    <x v="1"/>
    <x v="7"/>
    <s v=" Total_JP"/>
    <x v="19"/>
    <n v="0"/>
  </r>
  <r>
    <s v="Incremental"/>
    <s v="Media"/>
    <x v="1"/>
    <x v="1"/>
    <x v="7"/>
    <s v=" Total_JP"/>
    <x v="20"/>
    <n v="0"/>
  </r>
  <r>
    <s v="Incremental"/>
    <s v="Media"/>
    <x v="1"/>
    <x v="1"/>
    <x v="7"/>
    <s v=" Total_JP"/>
    <x v="21"/>
    <n v="0"/>
  </r>
  <r>
    <s v="Incremental"/>
    <s v="Media"/>
    <x v="1"/>
    <x v="1"/>
    <x v="7"/>
    <s v=" Total_JP"/>
    <x v="22"/>
    <n v="0"/>
  </r>
  <r>
    <s v="Incremental"/>
    <s v="Media"/>
    <x v="1"/>
    <x v="1"/>
    <x v="7"/>
    <s v=" Total_JP"/>
    <x v="23"/>
    <n v="0"/>
  </r>
  <r>
    <s v="Incremental"/>
    <s v="Media"/>
    <x v="1"/>
    <x v="1"/>
    <x v="7"/>
    <s v=" Total_JP"/>
    <x v="24"/>
    <n v="0"/>
  </r>
  <r>
    <s v="Incremental"/>
    <s v="Media"/>
    <x v="1"/>
    <x v="1"/>
    <x v="7"/>
    <s v=" Total_JP"/>
    <x v="25"/>
    <n v="0"/>
  </r>
  <r>
    <s v="Incremental"/>
    <s v="Media"/>
    <x v="1"/>
    <x v="1"/>
    <x v="7"/>
    <s v=" Total_JP"/>
    <x v="26"/>
    <n v="0"/>
  </r>
  <r>
    <s v="Incremental"/>
    <s v="Media"/>
    <x v="1"/>
    <x v="1"/>
    <x v="7"/>
    <s v=" Total_JP"/>
    <x v="27"/>
    <n v="0"/>
  </r>
  <r>
    <s v="Incremental"/>
    <s v="Media"/>
    <x v="1"/>
    <x v="1"/>
    <x v="7"/>
    <s v=" Total_JP"/>
    <x v="28"/>
    <n v="0"/>
  </r>
  <r>
    <s v="Incremental"/>
    <s v="Media"/>
    <x v="1"/>
    <x v="1"/>
    <x v="7"/>
    <s v=" Total_JP"/>
    <x v="29"/>
    <n v="0"/>
  </r>
  <r>
    <s v="Incremental"/>
    <s v="Media"/>
    <x v="1"/>
    <x v="1"/>
    <x v="7"/>
    <s v=" Total_JP"/>
    <x v="30"/>
    <n v="0"/>
  </r>
  <r>
    <s v="Incremental"/>
    <s v="Media"/>
    <x v="1"/>
    <x v="1"/>
    <x v="7"/>
    <s v=" Total_JP"/>
    <x v="31"/>
    <n v="0"/>
  </r>
  <r>
    <s v="Incremental"/>
    <s v="Media"/>
    <x v="1"/>
    <x v="1"/>
    <x v="7"/>
    <s v=" Total_JP"/>
    <x v="32"/>
    <n v="0"/>
  </r>
  <r>
    <s v="Incremental"/>
    <s v="Media"/>
    <x v="1"/>
    <x v="1"/>
    <x v="7"/>
    <s v=" Total_JP"/>
    <x v="33"/>
    <n v="0"/>
  </r>
  <r>
    <s v="Incremental"/>
    <s v="Media"/>
    <x v="1"/>
    <x v="1"/>
    <x v="7"/>
    <s v=" Total_JP"/>
    <x v="34"/>
    <n v="0"/>
  </r>
  <r>
    <s v="Incremental"/>
    <s v="Media"/>
    <x v="1"/>
    <x v="1"/>
    <x v="7"/>
    <s v=" Total_JP"/>
    <x v="35"/>
    <n v="0"/>
  </r>
  <r>
    <s v="Incremental"/>
    <s v="Media"/>
    <x v="1"/>
    <x v="1"/>
    <x v="7"/>
    <s v=" Total_JP"/>
    <x v="36"/>
    <n v="0"/>
  </r>
  <r>
    <s v="Incremental"/>
    <s v="Media"/>
    <x v="1"/>
    <x v="1"/>
    <x v="7"/>
    <s v=" Total_JP"/>
    <x v="37"/>
    <n v="0"/>
  </r>
  <r>
    <s v="Incremental"/>
    <s v="Media"/>
    <x v="1"/>
    <x v="1"/>
    <x v="7"/>
    <s v=" Total_JP"/>
    <x v="38"/>
    <n v="0"/>
  </r>
  <r>
    <s v="Incremental"/>
    <s v="Media"/>
    <x v="1"/>
    <x v="1"/>
    <x v="7"/>
    <s v=" Total_JP"/>
    <x v="39"/>
    <n v="0"/>
  </r>
  <r>
    <s v="Incremental"/>
    <s v="Media"/>
    <x v="1"/>
    <x v="1"/>
    <x v="7"/>
    <s v=" Total_JP"/>
    <x v="40"/>
    <n v="0"/>
  </r>
  <r>
    <s v="Incremental"/>
    <s v="Media"/>
    <x v="1"/>
    <x v="1"/>
    <x v="7"/>
    <s v=" Total_JP"/>
    <x v="41"/>
    <n v="0"/>
  </r>
  <r>
    <s v="Incremental"/>
    <s v="Media"/>
    <x v="1"/>
    <x v="1"/>
    <x v="7"/>
    <s v=" Total_JP"/>
    <x v="42"/>
    <n v="0"/>
  </r>
  <r>
    <s v="Incremental"/>
    <s v="Media"/>
    <x v="1"/>
    <x v="1"/>
    <x v="7"/>
    <s v=" Total_JP"/>
    <x v="43"/>
    <n v="0"/>
  </r>
  <r>
    <s v="Incremental"/>
    <s v="Media"/>
    <x v="1"/>
    <x v="1"/>
    <x v="7"/>
    <s v=" Total_JP"/>
    <x v="44"/>
    <n v="0"/>
  </r>
  <r>
    <s v="Incremental"/>
    <s v="Media"/>
    <x v="1"/>
    <x v="1"/>
    <x v="7"/>
    <s v=" Total_JP"/>
    <x v="45"/>
    <n v="0"/>
  </r>
  <r>
    <s v="Incremental"/>
    <s v="Media"/>
    <x v="1"/>
    <x v="1"/>
    <x v="7"/>
    <s v=" Total_JP"/>
    <x v="46"/>
    <n v="0"/>
  </r>
  <r>
    <s v="Incremental"/>
    <s v="Media"/>
    <x v="1"/>
    <x v="1"/>
    <x v="7"/>
    <s v=" Total_JP"/>
    <x v="47"/>
    <n v="0"/>
  </r>
  <r>
    <s v="Incremental"/>
    <s v="Media"/>
    <x v="1"/>
    <x v="1"/>
    <x v="7"/>
    <s v=" Total_JP"/>
    <x v="48"/>
    <n v="0"/>
  </r>
  <r>
    <s v="Incremental"/>
    <s v="Media"/>
    <x v="1"/>
    <x v="1"/>
    <x v="7"/>
    <s v=" Total_JP"/>
    <x v="49"/>
    <n v="0"/>
  </r>
  <r>
    <s v="Incremental"/>
    <s v="Media"/>
    <x v="1"/>
    <x v="1"/>
    <x v="7"/>
    <s v=" Total_JP"/>
    <x v="50"/>
    <n v="0"/>
  </r>
  <r>
    <s v="Incremental"/>
    <s v="Media"/>
    <x v="1"/>
    <x v="1"/>
    <x v="7"/>
    <s v=" Total_JP"/>
    <x v="51"/>
    <n v="0"/>
  </r>
  <r>
    <s v="Incremental"/>
    <s v="Media"/>
    <x v="1"/>
    <x v="1"/>
    <x v="7"/>
    <s v=" Total_JP"/>
    <x v="52"/>
    <n v="1.1169999999999999E-3"/>
  </r>
  <r>
    <s v="Incremental"/>
    <s v="Media"/>
    <x v="1"/>
    <x v="1"/>
    <x v="7"/>
    <s v=" Total_JP"/>
    <x v="53"/>
    <n v="2.5568092999999998"/>
  </r>
  <r>
    <s v="Incremental"/>
    <s v="Media"/>
    <x v="1"/>
    <x v="1"/>
    <x v="7"/>
    <s v=" Total_JP"/>
    <x v="54"/>
    <n v="13.247852200000001"/>
  </r>
  <r>
    <s v="Incremental"/>
    <s v="Media"/>
    <x v="1"/>
    <x v="1"/>
    <x v="7"/>
    <s v=" Total_JP"/>
    <x v="55"/>
    <n v="23.995539099999998"/>
  </r>
  <r>
    <s v="Incremental"/>
    <s v="Media"/>
    <x v="1"/>
    <x v="1"/>
    <x v="7"/>
    <s v=" Total_JP"/>
    <x v="56"/>
    <n v="24.443938500000002"/>
  </r>
  <r>
    <s v="Incremental"/>
    <s v="Media"/>
    <x v="1"/>
    <x v="1"/>
    <x v="7"/>
    <s v=" Total_JP"/>
    <x v="57"/>
    <n v="24.6351084"/>
  </r>
  <r>
    <s v="Incremental"/>
    <s v="Media"/>
    <x v="1"/>
    <x v="1"/>
    <x v="7"/>
    <s v=" Total_JP"/>
    <x v="58"/>
    <n v="27.2881088"/>
  </r>
  <r>
    <s v="Incremental"/>
    <s v="Media"/>
    <x v="1"/>
    <x v="1"/>
    <x v="7"/>
    <s v=" Total_JP"/>
    <x v="59"/>
    <n v="32.0152395"/>
  </r>
  <r>
    <s v="Incremental"/>
    <s v="Media"/>
    <x v="1"/>
    <x v="1"/>
    <x v="7"/>
    <s v=" Total_JP"/>
    <x v="60"/>
    <n v="34.770390900000002"/>
  </r>
  <r>
    <s v="Incremental"/>
    <s v="Media"/>
    <x v="1"/>
    <x v="1"/>
    <x v="7"/>
    <s v=" Total_JP"/>
    <x v="61"/>
    <n v="34.886471"/>
  </r>
  <r>
    <s v="Incremental"/>
    <s v="Media"/>
    <x v="1"/>
    <x v="1"/>
    <x v="7"/>
    <s v=" Total_JP"/>
    <x v="62"/>
    <n v="34.299201799999999"/>
  </r>
  <r>
    <s v="Incremental"/>
    <s v="Media"/>
    <x v="1"/>
    <x v="1"/>
    <x v="7"/>
    <s v=" Total_JP"/>
    <x v="63"/>
    <n v="31.576474999999999"/>
  </r>
  <r>
    <s v="Incremental"/>
    <s v="Media"/>
    <x v="1"/>
    <x v="1"/>
    <x v="7"/>
    <s v=" Total_JP"/>
    <x v="64"/>
    <n v="30.3702595"/>
  </r>
  <r>
    <s v="Incremental"/>
    <s v="Media"/>
    <x v="1"/>
    <x v="1"/>
    <x v="7"/>
    <s v=" Total_JP"/>
    <x v="65"/>
    <n v="20.884175899999999"/>
  </r>
  <r>
    <s v="Incremental"/>
    <s v="Media"/>
    <x v="1"/>
    <x v="1"/>
    <x v="7"/>
    <s v=" Total_JP"/>
    <x v="66"/>
    <n v="6.0739571999999997"/>
  </r>
  <r>
    <s v="Incremental"/>
    <s v="Media"/>
    <x v="1"/>
    <x v="1"/>
    <x v="7"/>
    <s v=" Total_JP"/>
    <x v="67"/>
    <n v="0"/>
  </r>
  <r>
    <s v="Incremental"/>
    <s v="Media"/>
    <x v="1"/>
    <x v="1"/>
    <x v="7"/>
    <s v=" Total_JP"/>
    <x v="68"/>
    <n v="0"/>
  </r>
  <r>
    <s v="Incremental"/>
    <s v="Media"/>
    <x v="1"/>
    <x v="1"/>
    <x v="7"/>
    <s v=" Total_JP"/>
    <x v="69"/>
    <n v="0"/>
  </r>
  <r>
    <s v="Incremental"/>
    <s v="Media"/>
    <x v="1"/>
    <x v="1"/>
    <x v="7"/>
    <s v=" Total_JP"/>
    <x v="70"/>
    <n v="0"/>
  </r>
  <r>
    <s v="Incremental"/>
    <s v="Media"/>
    <x v="1"/>
    <x v="1"/>
    <x v="7"/>
    <s v=" Total_JP"/>
    <x v="71"/>
    <n v="0"/>
  </r>
  <r>
    <s v="Incremental"/>
    <s v="Media"/>
    <x v="1"/>
    <x v="1"/>
    <x v="7"/>
    <s v=" Total_JP"/>
    <x v="72"/>
    <n v="0"/>
  </r>
  <r>
    <s v="Incremental"/>
    <s v="Media"/>
    <x v="1"/>
    <x v="1"/>
    <x v="7"/>
    <s v=" Total_JP"/>
    <x v="73"/>
    <n v="0"/>
  </r>
  <r>
    <s v="Incremental"/>
    <s v="Media"/>
    <x v="1"/>
    <x v="1"/>
    <x v="7"/>
    <s v=" Total_JP"/>
    <x v="74"/>
    <n v="0"/>
  </r>
  <r>
    <s v="Incremental"/>
    <s v="Media"/>
    <x v="1"/>
    <x v="1"/>
    <x v="7"/>
    <s v=" Total_JP"/>
    <x v="75"/>
    <n v="0"/>
  </r>
  <r>
    <s v="Incremental"/>
    <s v="Media"/>
    <x v="1"/>
    <x v="1"/>
    <x v="7"/>
    <s v=" Total_JP"/>
    <x v="76"/>
    <n v="0"/>
  </r>
  <r>
    <s v="Incremental"/>
    <s v="Media"/>
    <x v="1"/>
    <x v="1"/>
    <x v="7"/>
    <s v=" Total_JP"/>
    <x v="77"/>
    <n v="0"/>
  </r>
  <r>
    <s v="Incremental"/>
    <s v="Media"/>
    <x v="1"/>
    <x v="1"/>
    <x v="7"/>
    <s v=" Total_JP"/>
    <x v="78"/>
    <n v="0"/>
  </r>
  <r>
    <s v="Incremental"/>
    <s v="Media"/>
    <x v="1"/>
    <x v="1"/>
    <x v="7"/>
    <s v=" Total_JP"/>
    <x v="79"/>
    <n v="0"/>
  </r>
  <r>
    <s v="Incremental"/>
    <s v="Media"/>
    <x v="1"/>
    <x v="1"/>
    <x v="7"/>
    <s v=" Total_JP"/>
    <x v="80"/>
    <n v="0"/>
  </r>
  <r>
    <s v="Incremental"/>
    <s v="Media"/>
    <x v="1"/>
    <x v="1"/>
    <x v="7"/>
    <s v=" Total_JP"/>
    <x v="81"/>
    <n v="0"/>
  </r>
  <r>
    <s v="Incremental"/>
    <s v="Media"/>
    <x v="1"/>
    <x v="1"/>
    <x v="7"/>
    <s v=" Total_JP"/>
    <x v="82"/>
    <n v="0"/>
  </r>
  <r>
    <s v="Incremental"/>
    <s v="Media"/>
    <x v="1"/>
    <x v="1"/>
    <x v="7"/>
    <s v=" Total_JP"/>
    <x v="83"/>
    <n v="0"/>
  </r>
  <r>
    <s v="Incremental"/>
    <s v="Media"/>
    <x v="1"/>
    <x v="1"/>
    <x v="7"/>
    <s v=" Total_JP"/>
    <x v="84"/>
    <n v="0"/>
  </r>
  <r>
    <s v="Incremental"/>
    <s v="Media"/>
    <x v="1"/>
    <x v="1"/>
    <x v="7"/>
    <s v=" Total_JP"/>
    <x v="85"/>
    <n v="0"/>
  </r>
  <r>
    <s v="Incremental"/>
    <s v="Media"/>
    <x v="1"/>
    <x v="1"/>
    <x v="7"/>
    <s v=" Total_JP"/>
    <x v="86"/>
    <n v="0"/>
  </r>
  <r>
    <s v="Incremental"/>
    <s v="Media"/>
    <x v="1"/>
    <x v="1"/>
    <x v="7"/>
    <s v=" Total_JP"/>
    <x v="87"/>
    <n v="0"/>
  </r>
  <r>
    <s v="Incremental"/>
    <s v="Media"/>
    <x v="1"/>
    <x v="1"/>
    <x v="7"/>
    <s v=" Total_JP"/>
    <x v="88"/>
    <n v="0"/>
  </r>
  <r>
    <s v="Incremental"/>
    <s v="Media"/>
    <x v="1"/>
    <x v="1"/>
    <x v="7"/>
    <s v=" Total_JP"/>
    <x v="89"/>
    <n v="0"/>
  </r>
  <r>
    <s v="Incremental"/>
    <s v="Media"/>
    <x v="1"/>
    <x v="1"/>
    <x v="7"/>
    <s v=" Total_JP"/>
    <x v="90"/>
    <n v="0"/>
  </r>
  <r>
    <s v="Incremental"/>
    <s v="Media"/>
    <x v="1"/>
    <x v="1"/>
    <x v="7"/>
    <s v=" Total_JP"/>
    <x v="91"/>
    <n v="0"/>
  </r>
  <r>
    <s v="Incremental"/>
    <s v="Media"/>
    <x v="1"/>
    <x v="1"/>
    <x v="7"/>
    <s v=" Total_JP"/>
    <x v="92"/>
    <n v="0"/>
  </r>
  <r>
    <s v="Incremental"/>
    <s v="Media"/>
    <x v="1"/>
    <x v="1"/>
    <x v="7"/>
    <s v=" Total_JP"/>
    <x v="93"/>
    <n v="0"/>
  </r>
  <r>
    <s v="Incremental"/>
    <s v="Media"/>
    <x v="1"/>
    <x v="1"/>
    <x v="7"/>
    <s v=" Total_JP"/>
    <x v="94"/>
    <n v="0"/>
  </r>
  <r>
    <s v="Incremental"/>
    <s v="Media"/>
    <x v="1"/>
    <x v="1"/>
    <x v="7"/>
    <s v=" Total_JP"/>
    <x v="95"/>
    <n v="0"/>
  </r>
  <r>
    <s v="Incremental"/>
    <s v="Media"/>
    <x v="1"/>
    <x v="1"/>
    <x v="7"/>
    <s v=" Total_JP"/>
    <x v="96"/>
    <n v="0"/>
  </r>
  <r>
    <s v="Incremental"/>
    <s v="Media"/>
    <x v="1"/>
    <x v="1"/>
    <x v="7"/>
    <s v=" Total_JP"/>
    <x v="97"/>
    <n v="0"/>
  </r>
  <r>
    <s v="Incremental"/>
    <s v="Media"/>
    <x v="1"/>
    <x v="1"/>
    <x v="7"/>
    <s v=" Total_JP"/>
    <x v="98"/>
    <n v="0"/>
  </r>
  <r>
    <s v="Incremental"/>
    <s v="Media"/>
    <x v="1"/>
    <x v="1"/>
    <x v="7"/>
    <s v=" Total_JP"/>
    <x v="99"/>
    <n v="0"/>
  </r>
  <r>
    <s v="Incremental"/>
    <s v="Media"/>
    <x v="1"/>
    <x v="1"/>
    <x v="7"/>
    <s v=" Total_JP"/>
    <x v="100"/>
    <n v="0"/>
  </r>
  <r>
    <s v="Incremental"/>
    <s v="Media"/>
    <x v="1"/>
    <x v="1"/>
    <x v="7"/>
    <s v=" Total_JP"/>
    <x v="101"/>
    <n v="0"/>
  </r>
  <r>
    <s v="Incremental"/>
    <s v="Media"/>
    <x v="1"/>
    <x v="1"/>
    <x v="7"/>
    <s v=" Total_JP"/>
    <x v="102"/>
    <n v="0"/>
  </r>
  <r>
    <s v="Incremental"/>
    <s v="Media"/>
    <x v="1"/>
    <x v="1"/>
    <x v="7"/>
    <s v=" Total_JP"/>
    <x v="103"/>
    <n v="0"/>
  </r>
  <r>
    <s v="Incremental"/>
    <s v="Media"/>
    <x v="1"/>
    <x v="1"/>
    <x v="7"/>
    <s v=" Total_JP"/>
    <x v="104"/>
    <n v="0"/>
  </r>
  <r>
    <s v="Incremental"/>
    <s v="Media"/>
    <x v="1"/>
    <x v="1"/>
    <x v="7"/>
    <s v=" Total_JP"/>
    <x v="105"/>
    <n v="0"/>
  </r>
  <r>
    <s v="Incremental"/>
    <s v="Media"/>
    <x v="1"/>
    <x v="1"/>
    <x v="7"/>
    <s v=" Total_JP"/>
    <x v="106"/>
    <n v="0"/>
  </r>
  <r>
    <s v="Incremental"/>
    <s v="Media"/>
    <x v="1"/>
    <x v="1"/>
    <x v="7"/>
    <s v=" Total_JP"/>
    <x v="107"/>
    <n v="0"/>
  </r>
  <r>
    <s v="Incremental"/>
    <s v="Media"/>
    <x v="1"/>
    <x v="1"/>
    <x v="7"/>
    <s v=" Total_JP"/>
    <x v="108"/>
    <n v="0"/>
  </r>
  <r>
    <s v="Incremental"/>
    <s v="Media"/>
    <x v="1"/>
    <x v="1"/>
    <x v="7"/>
    <s v=" Total_JP"/>
    <x v="109"/>
    <n v="0"/>
  </r>
  <r>
    <s v="Incremental"/>
    <s v="Media"/>
    <x v="1"/>
    <x v="1"/>
    <x v="7"/>
    <s v=" Total_JP"/>
    <x v="110"/>
    <n v="0"/>
  </r>
  <r>
    <s v="Incremental"/>
    <s v="Media"/>
    <x v="1"/>
    <x v="1"/>
    <x v="7"/>
    <s v=" Total_JP"/>
    <x v="111"/>
    <n v="0"/>
  </r>
  <r>
    <s v="Incremental"/>
    <s v="Media"/>
    <x v="1"/>
    <x v="1"/>
    <x v="7"/>
    <s v=" Total_JP"/>
    <x v="112"/>
    <n v="0"/>
  </r>
  <r>
    <s v="Incremental"/>
    <s v="Media"/>
    <x v="1"/>
    <x v="1"/>
    <x v="7"/>
    <s v=" Total_JP"/>
    <x v="113"/>
    <n v="0"/>
  </r>
  <r>
    <s v="Incremental"/>
    <s v="Media"/>
    <x v="1"/>
    <x v="1"/>
    <x v="7"/>
    <s v=" Total_JP"/>
    <x v="114"/>
    <n v="0"/>
  </r>
  <r>
    <s v="Incremental"/>
    <s v="Media"/>
    <x v="1"/>
    <x v="1"/>
    <x v="7"/>
    <s v=" Total_JP"/>
    <x v="115"/>
    <n v="0"/>
  </r>
  <r>
    <s v="Incremental"/>
    <s v="Media"/>
    <x v="1"/>
    <x v="1"/>
    <x v="7"/>
    <s v=" Total_JP"/>
    <x v="116"/>
    <n v="0"/>
  </r>
  <r>
    <s v="Incremental"/>
    <s v="Media"/>
    <x v="1"/>
    <x v="1"/>
    <x v="7"/>
    <s v=" Total_JP"/>
    <x v="117"/>
    <n v="0"/>
  </r>
  <r>
    <s v="Incremental"/>
    <s v="Media"/>
    <x v="1"/>
    <x v="1"/>
    <x v="7"/>
    <s v=" Total_JP"/>
    <x v="118"/>
    <n v="0"/>
  </r>
  <r>
    <s v="Incremental"/>
    <s v="Media"/>
    <x v="1"/>
    <x v="1"/>
    <x v="7"/>
    <s v=" Total_JP"/>
    <x v="119"/>
    <n v="0"/>
  </r>
  <r>
    <s v="Incremental"/>
    <s v="Media"/>
    <x v="1"/>
    <x v="1"/>
    <x v="7"/>
    <s v=" Total_JP"/>
    <x v="120"/>
    <n v="0"/>
  </r>
  <r>
    <s v="Incremental"/>
    <s v="Media"/>
    <x v="1"/>
    <x v="1"/>
    <x v="7"/>
    <s v=" Total_JP"/>
    <x v="121"/>
    <n v="0"/>
  </r>
  <r>
    <s v="Incremental"/>
    <s v="Media"/>
    <x v="1"/>
    <x v="1"/>
    <x v="7"/>
    <s v=" Total_JP"/>
    <x v="122"/>
    <n v="0"/>
  </r>
  <r>
    <s v="Incremental"/>
    <s v="Media"/>
    <x v="1"/>
    <x v="1"/>
    <x v="7"/>
    <s v=" Total_JP"/>
    <x v="123"/>
    <n v="0"/>
  </r>
  <r>
    <s v="Incremental"/>
    <s v="Media"/>
    <x v="1"/>
    <x v="1"/>
    <x v="7"/>
    <s v=" Total_JP"/>
    <x v="124"/>
    <n v="0"/>
  </r>
  <r>
    <s v="Incremental"/>
    <s v="Media"/>
    <x v="1"/>
    <x v="1"/>
    <x v="7"/>
    <s v=" Total_JP"/>
    <x v="125"/>
    <n v="0"/>
  </r>
  <r>
    <s v="Incremental"/>
    <s v="Media"/>
    <x v="1"/>
    <x v="1"/>
    <x v="7"/>
    <s v=" Total_JP"/>
    <x v="126"/>
    <n v="0"/>
  </r>
  <r>
    <s v="Incremental"/>
    <s v="Media"/>
    <x v="1"/>
    <x v="1"/>
    <x v="7"/>
    <s v=" Total_JP"/>
    <x v="127"/>
    <n v="0"/>
  </r>
  <r>
    <s v="Incremental"/>
    <s v="Media"/>
    <x v="1"/>
    <x v="1"/>
    <x v="7"/>
    <s v=" Total_JP"/>
    <x v="128"/>
    <n v="0"/>
  </r>
  <r>
    <s v="Incremental"/>
    <s v="Media"/>
    <x v="1"/>
    <x v="1"/>
    <x v="7"/>
    <s v=" Total_JP"/>
    <x v="129"/>
    <n v="0"/>
  </r>
  <r>
    <s v="Incremental"/>
    <s v="Media"/>
    <x v="1"/>
    <x v="1"/>
    <x v="7"/>
    <s v=" Total_JP"/>
    <x v="130"/>
    <n v="0"/>
  </r>
  <r>
    <s v="Incremental"/>
    <s v="Media"/>
    <x v="1"/>
    <x v="1"/>
    <x v="7"/>
    <s v=" Total_JP"/>
    <x v="131"/>
    <n v="0"/>
  </r>
  <r>
    <s v="Incremental"/>
    <s v="Media"/>
    <x v="1"/>
    <x v="1"/>
    <x v="7"/>
    <s v=" Total_JP"/>
    <x v="132"/>
    <n v="2.7642565000000001"/>
  </r>
  <r>
    <s v="Incremental"/>
    <s v="Media"/>
    <x v="1"/>
    <x v="1"/>
    <x v="7"/>
    <s v=" Total_JP"/>
    <x v="133"/>
    <n v="10.186938700000001"/>
  </r>
  <r>
    <s v="Incremental"/>
    <s v="Media"/>
    <x v="1"/>
    <x v="1"/>
    <x v="7"/>
    <s v=" Total_JP"/>
    <x v="134"/>
    <n v="16.892006200000001"/>
  </r>
  <r>
    <s v="Incremental"/>
    <s v="Media"/>
    <x v="1"/>
    <x v="1"/>
    <x v="7"/>
    <s v=" Total_JP"/>
    <x v="135"/>
    <n v="15.179888200000001"/>
  </r>
  <r>
    <s v="Incremental"/>
    <s v="Media"/>
    <x v="1"/>
    <x v="1"/>
    <x v="7"/>
    <s v=" Total_JP"/>
    <x v="136"/>
    <n v="6.1508145000000001"/>
  </r>
  <r>
    <s v="Incremental"/>
    <s v="Media"/>
    <x v="1"/>
    <x v="1"/>
    <x v="7"/>
    <s v=" Total_JP"/>
    <x v="137"/>
    <n v="2.3662226999999998"/>
  </r>
  <r>
    <s v="Incremental"/>
    <s v="Media"/>
    <x v="1"/>
    <x v="1"/>
    <x v="7"/>
    <s v=" Total_JP"/>
    <x v="138"/>
    <n v="2.4312271999999999"/>
  </r>
  <r>
    <s v="Incremental"/>
    <s v="Media"/>
    <x v="1"/>
    <x v="1"/>
    <x v="7"/>
    <s v=" Total_JP"/>
    <x v="139"/>
    <n v="1.7421883"/>
  </r>
  <r>
    <s v="Incremental"/>
    <s v="Media"/>
    <x v="1"/>
    <x v="1"/>
    <x v="7"/>
    <s v=" Total_JP"/>
    <x v="140"/>
    <n v="0.46103769999999999"/>
  </r>
  <r>
    <s v="Incremental"/>
    <s v="Media"/>
    <x v="1"/>
    <x v="1"/>
    <x v="7"/>
    <s v=" Total_JP"/>
    <x v="141"/>
    <n v="0"/>
  </r>
  <r>
    <s v="Incremental"/>
    <s v="Media"/>
    <x v="1"/>
    <x v="1"/>
    <x v="7"/>
    <s v=" Total_JP"/>
    <x v="142"/>
    <n v="0"/>
  </r>
  <r>
    <s v="Incremental"/>
    <s v="Media"/>
    <x v="1"/>
    <x v="1"/>
    <x v="7"/>
    <s v=" Total_JP"/>
    <x v="143"/>
    <n v="0"/>
  </r>
  <r>
    <s v="Incremental"/>
    <s v="Media"/>
    <x v="1"/>
    <x v="1"/>
    <x v="7"/>
    <s v=" Total_JP"/>
    <x v="144"/>
    <n v="0"/>
  </r>
  <r>
    <s v="Incremental"/>
    <s v="Media"/>
    <x v="1"/>
    <x v="1"/>
    <x v="7"/>
    <s v=" Total_JP"/>
    <x v="145"/>
    <n v="0"/>
  </r>
  <r>
    <s v="Incremental"/>
    <s v="Media"/>
    <x v="1"/>
    <x v="1"/>
    <x v="7"/>
    <s v=" Total_JP"/>
    <x v="146"/>
    <n v="0"/>
  </r>
  <r>
    <s v="Incremental"/>
    <s v="Media"/>
    <x v="1"/>
    <x v="1"/>
    <x v="7"/>
    <s v=" Total_JP"/>
    <x v="147"/>
    <n v="0"/>
  </r>
  <r>
    <s v="Incremental"/>
    <s v="Media"/>
    <x v="1"/>
    <x v="1"/>
    <x v="7"/>
    <s v=" Total_JP"/>
    <x v="148"/>
    <n v="0"/>
  </r>
  <r>
    <s v="Incremental"/>
    <s v="Media"/>
    <x v="1"/>
    <x v="1"/>
    <x v="7"/>
    <s v=" Total_JP"/>
    <x v="149"/>
    <n v="0"/>
  </r>
  <r>
    <s v="Incremental"/>
    <s v="Media"/>
    <x v="1"/>
    <x v="1"/>
    <x v="7"/>
    <s v=" Total_JP"/>
    <x v="150"/>
    <n v="0"/>
  </r>
  <r>
    <s v="Incremental"/>
    <s v="Media"/>
    <x v="1"/>
    <x v="1"/>
    <x v="7"/>
    <s v=" Total_JP"/>
    <x v="151"/>
    <n v="0"/>
  </r>
  <r>
    <s v="Incremental"/>
    <s v="Media"/>
    <x v="1"/>
    <x v="1"/>
    <x v="7"/>
    <s v=" Total_JP"/>
    <x v="152"/>
    <n v="0"/>
  </r>
  <r>
    <s v="Incremental"/>
    <s v="Media"/>
    <x v="1"/>
    <x v="1"/>
    <x v="7"/>
    <s v=" Total_JP"/>
    <x v="153"/>
    <n v="5.2232430000000001"/>
  </r>
  <r>
    <s v="Incremental"/>
    <s v="Media"/>
    <x v="1"/>
    <x v="1"/>
    <x v="7"/>
    <s v=" Total_JP"/>
    <x v="154"/>
    <n v="28.816718600000002"/>
  </r>
  <r>
    <s v="Incremental"/>
    <s v="Media"/>
    <x v="1"/>
    <x v="1"/>
    <x v="7"/>
    <s v=" Total_JP"/>
    <x v="155"/>
    <n v="75.018092100000004"/>
  </r>
  <r>
    <s v="Incremental"/>
    <s v="Media"/>
    <x v="1"/>
    <x v="1"/>
    <x v="7"/>
    <s v=" Total_JP"/>
    <x v="156"/>
    <n v="93.688059300000006"/>
  </r>
  <r>
    <s v="Incremental"/>
    <s v="Media"/>
    <x v="1"/>
    <x v="2"/>
    <x v="8"/>
    <s v=" Total_JP"/>
    <x v="0"/>
    <n v="0"/>
  </r>
  <r>
    <s v="Incremental"/>
    <s v="Media"/>
    <x v="1"/>
    <x v="2"/>
    <x v="8"/>
    <s v=" Total_JP"/>
    <x v="1"/>
    <n v="0"/>
  </r>
  <r>
    <s v="Incremental"/>
    <s v="Media"/>
    <x v="1"/>
    <x v="2"/>
    <x v="8"/>
    <s v=" Total_JP"/>
    <x v="2"/>
    <n v="0"/>
  </r>
  <r>
    <s v="Incremental"/>
    <s v="Media"/>
    <x v="1"/>
    <x v="2"/>
    <x v="8"/>
    <s v=" Total_JP"/>
    <x v="3"/>
    <n v="0"/>
  </r>
  <r>
    <s v="Incremental"/>
    <s v="Media"/>
    <x v="1"/>
    <x v="2"/>
    <x v="8"/>
    <s v=" Total_JP"/>
    <x v="4"/>
    <n v="0"/>
  </r>
  <r>
    <s v="Incremental"/>
    <s v="Media"/>
    <x v="1"/>
    <x v="2"/>
    <x v="8"/>
    <s v=" Total_JP"/>
    <x v="5"/>
    <n v="0"/>
  </r>
  <r>
    <s v="Incremental"/>
    <s v="Media"/>
    <x v="1"/>
    <x v="2"/>
    <x v="8"/>
    <s v=" Total_JP"/>
    <x v="6"/>
    <n v="0"/>
  </r>
  <r>
    <s v="Incremental"/>
    <s v="Media"/>
    <x v="1"/>
    <x v="2"/>
    <x v="8"/>
    <s v=" Total_JP"/>
    <x v="7"/>
    <n v="0"/>
  </r>
  <r>
    <s v="Incremental"/>
    <s v="Media"/>
    <x v="1"/>
    <x v="2"/>
    <x v="8"/>
    <s v=" Total_JP"/>
    <x v="8"/>
    <n v="0"/>
  </r>
  <r>
    <s v="Incremental"/>
    <s v="Media"/>
    <x v="1"/>
    <x v="2"/>
    <x v="8"/>
    <s v=" Total_JP"/>
    <x v="9"/>
    <n v="0"/>
  </r>
  <r>
    <s v="Incremental"/>
    <s v="Media"/>
    <x v="1"/>
    <x v="2"/>
    <x v="8"/>
    <s v=" Total_JP"/>
    <x v="10"/>
    <n v="0"/>
  </r>
  <r>
    <s v="Incremental"/>
    <s v="Media"/>
    <x v="1"/>
    <x v="2"/>
    <x v="8"/>
    <s v=" Total_JP"/>
    <x v="11"/>
    <n v="0"/>
  </r>
  <r>
    <s v="Incremental"/>
    <s v="Media"/>
    <x v="1"/>
    <x v="2"/>
    <x v="8"/>
    <s v=" Total_JP"/>
    <x v="12"/>
    <n v="0"/>
  </r>
  <r>
    <s v="Incremental"/>
    <s v="Media"/>
    <x v="1"/>
    <x v="2"/>
    <x v="8"/>
    <s v=" Total_JP"/>
    <x v="13"/>
    <n v="0"/>
  </r>
  <r>
    <s v="Incremental"/>
    <s v="Media"/>
    <x v="1"/>
    <x v="2"/>
    <x v="8"/>
    <s v=" Total_JP"/>
    <x v="14"/>
    <n v="0"/>
  </r>
  <r>
    <s v="Incremental"/>
    <s v="Media"/>
    <x v="1"/>
    <x v="2"/>
    <x v="8"/>
    <s v=" Total_JP"/>
    <x v="15"/>
    <n v="0"/>
  </r>
  <r>
    <s v="Incremental"/>
    <s v="Media"/>
    <x v="1"/>
    <x v="2"/>
    <x v="8"/>
    <s v=" Total_JP"/>
    <x v="16"/>
    <n v="0"/>
  </r>
  <r>
    <s v="Incremental"/>
    <s v="Media"/>
    <x v="1"/>
    <x v="2"/>
    <x v="8"/>
    <s v=" Total_JP"/>
    <x v="17"/>
    <n v="0"/>
  </r>
  <r>
    <s v="Incremental"/>
    <s v="Media"/>
    <x v="1"/>
    <x v="2"/>
    <x v="8"/>
    <s v=" Total_JP"/>
    <x v="18"/>
    <n v="0"/>
  </r>
  <r>
    <s v="Incremental"/>
    <s v="Media"/>
    <x v="1"/>
    <x v="2"/>
    <x v="8"/>
    <s v=" Total_JP"/>
    <x v="19"/>
    <n v="0"/>
  </r>
  <r>
    <s v="Incremental"/>
    <s v="Media"/>
    <x v="1"/>
    <x v="2"/>
    <x v="8"/>
    <s v=" Total_JP"/>
    <x v="20"/>
    <n v="0"/>
  </r>
  <r>
    <s v="Incremental"/>
    <s v="Media"/>
    <x v="1"/>
    <x v="2"/>
    <x v="8"/>
    <s v=" Total_JP"/>
    <x v="21"/>
    <n v="0"/>
  </r>
  <r>
    <s v="Incremental"/>
    <s v="Media"/>
    <x v="1"/>
    <x v="2"/>
    <x v="8"/>
    <s v=" Total_JP"/>
    <x v="22"/>
    <n v="0"/>
  </r>
  <r>
    <s v="Incremental"/>
    <s v="Media"/>
    <x v="1"/>
    <x v="2"/>
    <x v="8"/>
    <s v=" Total_JP"/>
    <x v="23"/>
    <n v="0"/>
  </r>
  <r>
    <s v="Incremental"/>
    <s v="Media"/>
    <x v="1"/>
    <x v="2"/>
    <x v="8"/>
    <s v=" Total_JP"/>
    <x v="24"/>
    <n v="0"/>
  </r>
  <r>
    <s v="Incremental"/>
    <s v="Media"/>
    <x v="1"/>
    <x v="2"/>
    <x v="8"/>
    <s v=" Total_JP"/>
    <x v="25"/>
    <n v="0"/>
  </r>
  <r>
    <s v="Incremental"/>
    <s v="Media"/>
    <x v="1"/>
    <x v="2"/>
    <x v="8"/>
    <s v=" Total_JP"/>
    <x v="26"/>
    <n v="0"/>
  </r>
  <r>
    <s v="Incremental"/>
    <s v="Media"/>
    <x v="1"/>
    <x v="2"/>
    <x v="8"/>
    <s v=" Total_JP"/>
    <x v="27"/>
    <n v="0"/>
  </r>
  <r>
    <s v="Incremental"/>
    <s v="Media"/>
    <x v="1"/>
    <x v="2"/>
    <x v="8"/>
    <s v=" Total_JP"/>
    <x v="28"/>
    <n v="0"/>
  </r>
  <r>
    <s v="Incremental"/>
    <s v="Media"/>
    <x v="1"/>
    <x v="2"/>
    <x v="8"/>
    <s v=" Total_JP"/>
    <x v="29"/>
    <n v="0"/>
  </r>
  <r>
    <s v="Incremental"/>
    <s v="Media"/>
    <x v="1"/>
    <x v="2"/>
    <x v="8"/>
    <s v=" Total_JP"/>
    <x v="30"/>
    <n v="0"/>
  </r>
  <r>
    <s v="Incremental"/>
    <s v="Media"/>
    <x v="1"/>
    <x v="2"/>
    <x v="8"/>
    <s v=" Total_JP"/>
    <x v="31"/>
    <n v="0"/>
  </r>
  <r>
    <s v="Incremental"/>
    <s v="Media"/>
    <x v="1"/>
    <x v="2"/>
    <x v="8"/>
    <s v=" Total_JP"/>
    <x v="32"/>
    <n v="0"/>
  </r>
  <r>
    <s v="Incremental"/>
    <s v="Media"/>
    <x v="1"/>
    <x v="2"/>
    <x v="8"/>
    <s v=" Total_JP"/>
    <x v="33"/>
    <n v="0"/>
  </r>
  <r>
    <s v="Incremental"/>
    <s v="Media"/>
    <x v="1"/>
    <x v="2"/>
    <x v="8"/>
    <s v=" Total_JP"/>
    <x v="34"/>
    <n v="0"/>
  </r>
  <r>
    <s v="Incremental"/>
    <s v="Media"/>
    <x v="1"/>
    <x v="2"/>
    <x v="8"/>
    <s v=" Total_JP"/>
    <x v="35"/>
    <n v="0"/>
  </r>
  <r>
    <s v="Incremental"/>
    <s v="Media"/>
    <x v="1"/>
    <x v="2"/>
    <x v="8"/>
    <s v=" Total_JP"/>
    <x v="36"/>
    <n v="0"/>
  </r>
  <r>
    <s v="Incremental"/>
    <s v="Media"/>
    <x v="1"/>
    <x v="2"/>
    <x v="8"/>
    <s v=" Total_JP"/>
    <x v="37"/>
    <n v="0"/>
  </r>
  <r>
    <s v="Incremental"/>
    <s v="Media"/>
    <x v="1"/>
    <x v="2"/>
    <x v="8"/>
    <s v=" Total_JP"/>
    <x v="38"/>
    <n v="0"/>
  </r>
  <r>
    <s v="Incremental"/>
    <s v="Media"/>
    <x v="1"/>
    <x v="2"/>
    <x v="8"/>
    <s v=" Total_JP"/>
    <x v="39"/>
    <n v="0"/>
  </r>
  <r>
    <s v="Incremental"/>
    <s v="Media"/>
    <x v="1"/>
    <x v="2"/>
    <x v="8"/>
    <s v=" Total_JP"/>
    <x v="40"/>
    <n v="0"/>
  </r>
  <r>
    <s v="Incremental"/>
    <s v="Media"/>
    <x v="1"/>
    <x v="2"/>
    <x v="8"/>
    <s v=" Total_JP"/>
    <x v="41"/>
    <n v="0"/>
  </r>
  <r>
    <s v="Incremental"/>
    <s v="Media"/>
    <x v="1"/>
    <x v="2"/>
    <x v="8"/>
    <s v=" Total_JP"/>
    <x v="42"/>
    <n v="0"/>
  </r>
  <r>
    <s v="Incremental"/>
    <s v="Media"/>
    <x v="1"/>
    <x v="2"/>
    <x v="8"/>
    <s v=" Total_JP"/>
    <x v="43"/>
    <n v="0"/>
  </r>
  <r>
    <s v="Incremental"/>
    <s v="Media"/>
    <x v="1"/>
    <x v="2"/>
    <x v="8"/>
    <s v=" Total_JP"/>
    <x v="44"/>
    <n v="0"/>
  </r>
  <r>
    <s v="Incremental"/>
    <s v="Media"/>
    <x v="1"/>
    <x v="2"/>
    <x v="8"/>
    <s v=" Total_JP"/>
    <x v="45"/>
    <n v="0"/>
  </r>
  <r>
    <s v="Incremental"/>
    <s v="Media"/>
    <x v="1"/>
    <x v="2"/>
    <x v="8"/>
    <s v=" Total_JP"/>
    <x v="46"/>
    <n v="0"/>
  </r>
  <r>
    <s v="Incremental"/>
    <s v="Media"/>
    <x v="1"/>
    <x v="2"/>
    <x v="8"/>
    <s v=" Total_JP"/>
    <x v="47"/>
    <n v="0"/>
  </r>
  <r>
    <s v="Incremental"/>
    <s v="Media"/>
    <x v="1"/>
    <x v="2"/>
    <x v="8"/>
    <s v=" Total_JP"/>
    <x v="48"/>
    <n v="0"/>
  </r>
  <r>
    <s v="Incremental"/>
    <s v="Media"/>
    <x v="1"/>
    <x v="2"/>
    <x v="8"/>
    <s v=" Total_JP"/>
    <x v="49"/>
    <n v="0"/>
  </r>
  <r>
    <s v="Incremental"/>
    <s v="Media"/>
    <x v="1"/>
    <x v="2"/>
    <x v="8"/>
    <s v=" Total_JP"/>
    <x v="50"/>
    <n v="0"/>
  </r>
  <r>
    <s v="Incremental"/>
    <s v="Media"/>
    <x v="1"/>
    <x v="2"/>
    <x v="8"/>
    <s v=" Total_JP"/>
    <x v="51"/>
    <n v="0"/>
  </r>
  <r>
    <s v="Incremental"/>
    <s v="Media"/>
    <x v="1"/>
    <x v="2"/>
    <x v="8"/>
    <s v=" Total_JP"/>
    <x v="52"/>
    <n v="0"/>
  </r>
  <r>
    <s v="Incremental"/>
    <s v="Media"/>
    <x v="1"/>
    <x v="2"/>
    <x v="8"/>
    <s v=" Total_JP"/>
    <x v="53"/>
    <n v="0"/>
  </r>
  <r>
    <s v="Incremental"/>
    <s v="Media"/>
    <x v="1"/>
    <x v="2"/>
    <x v="8"/>
    <s v=" Total_JP"/>
    <x v="54"/>
    <n v="0"/>
  </r>
  <r>
    <s v="Incremental"/>
    <s v="Media"/>
    <x v="1"/>
    <x v="2"/>
    <x v="8"/>
    <s v=" Total_JP"/>
    <x v="55"/>
    <n v="0"/>
  </r>
  <r>
    <s v="Incremental"/>
    <s v="Media"/>
    <x v="1"/>
    <x v="2"/>
    <x v="8"/>
    <s v=" Total_JP"/>
    <x v="56"/>
    <n v="0"/>
  </r>
  <r>
    <s v="Incremental"/>
    <s v="Media"/>
    <x v="1"/>
    <x v="2"/>
    <x v="8"/>
    <s v=" Total_JP"/>
    <x v="57"/>
    <n v="0"/>
  </r>
  <r>
    <s v="Incremental"/>
    <s v="Media"/>
    <x v="1"/>
    <x v="2"/>
    <x v="8"/>
    <s v=" Total_JP"/>
    <x v="58"/>
    <n v="0"/>
  </r>
  <r>
    <s v="Incremental"/>
    <s v="Media"/>
    <x v="1"/>
    <x v="2"/>
    <x v="8"/>
    <s v=" Total_JP"/>
    <x v="59"/>
    <n v="0"/>
  </r>
  <r>
    <s v="Incremental"/>
    <s v="Media"/>
    <x v="1"/>
    <x v="2"/>
    <x v="8"/>
    <s v=" Total_JP"/>
    <x v="60"/>
    <n v="0"/>
  </r>
  <r>
    <s v="Incremental"/>
    <s v="Media"/>
    <x v="1"/>
    <x v="2"/>
    <x v="8"/>
    <s v=" Total_JP"/>
    <x v="61"/>
    <n v="0"/>
  </r>
  <r>
    <s v="Incremental"/>
    <s v="Media"/>
    <x v="1"/>
    <x v="2"/>
    <x v="8"/>
    <s v=" Total_JP"/>
    <x v="62"/>
    <n v="0"/>
  </r>
  <r>
    <s v="Incremental"/>
    <s v="Media"/>
    <x v="1"/>
    <x v="2"/>
    <x v="8"/>
    <s v=" Total_JP"/>
    <x v="63"/>
    <n v="0"/>
  </r>
  <r>
    <s v="Incremental"/>
    <s v="Media"/>
    <x v="1"/>
    <x v="2"/>
    <x v="8"/>
    <s v=" Total_JP"/>
    <x v="64"/>
    <n v="0"/>
  </r>
  <r>
    <s v="Incremental"/>
    <s v="Media"/>
    <x v="1"/>
    <x v="2"/>
    <x v="8"/>
    <s v=" Total_JP"/>
    <x v="65"/>
    <n v="0"/>
  </r>
  <r>
    <s v="Incremental"/>
    <s v="Media"/>
    <x v="1"/>
    <x v="2"/>
    <x v="8"/>
    <s v=" Total_JP"/>
    <x v="66"/>
    <n v="0"/>
  </r>
  <r>
    <s v="Incremental"/>
    <s v="Media"/>
    <x v="1"/>
    <x v="2"/>
    <x v="8"/>
    <s v=" Total_JP"/>
    <x v="67"/>
    <n v="0"/>
  </r>
  <r>
    <s v="Incremental"/>
    <s v="Media"/>
    <x v="1"/>
    <x v="2"/>
    <x v="8"/>
    <s v=" Total_JP"/>
    <x v="68"/>
    <n v="0"/>
  </r>
  <r>
    <s v="Incremental"/>
    <s v="Media"/>
    <x v="1"/>
    <x v="2"/>
    <x v="8"/>
    <s v=" Total_JP"/>
    <x v="69"/>
    <n v="0"/>
  </r>
  <r>
    <s v="Incremental"/>
    <s v="Media"/>
    <x v="1"/>
    <x v="2"/>
    <x v="8"/>
    <s v=" Total_JP"/>
    <x v="70"/>
    <n v="0"/>
  </r>
  <r>
    <s v="Incremental"/>
    <s v="Media"/>
    <x v="1"/>
    <x v="2"/>
    <x v="8"/>
    <s v=" Total_JP"/>
    <x v="71"/>
    <n v="0"/>
  </r>
  <r>
    <s v="Incremental"/>
    <s v="Media"/>
    <x v="1"/>
    <x v="2"/>
    <x v="8"/>
    <s v=" Total_JP"/>
    <x v="72"/>
    <n v="0"/>
  </r>
  <r>
    <s v="Incremental"/>
    <s v="Media"/>
    <x v="1"/>
    <x v="2"/>
    <x v="8"/>
    <s v=" Total_JP"/>
    <x v="73"/>
    <n v="0"/>
  </r>
  <r>
    <s v="Incremental"/>
    <s v="Media"/>
    <x v="1"/>
    <x v="2"/>
    <x v="8"/>
    <s v=" Total_JP"/>
    <x v="74"/>
    <n v="0"/>
  </r>
  <r>
    <s v="Incremental"/>
    <s v="Media"/>
    <x v="1"/>
    <x v="2"/>
    <x v="8"/>
    <s v=" Total_JP"/>
    <x v="75"/>
    <n v="0"/>
  </r>
  <r>
    <s v="Incremental"/>
    <s v="Media"/>
    <x v="1"/>
    <x v="2"/>
    <x v="8"/>
    <s v=" Total_JP"/>
    <x v="76"/>
    <n v="0"/>
  </r>
  <r>
    <s v="Incremental"/>
    <s v="Media"/>
    <x v="1"/>
    <x v="2"/>
    <x v="8"/>
    <s v=" Total_JP"/>
    <x v="77"/>
    <n v="0"/>
  </r>
  <r>
    <s v="Incremental"/>
    <s v="Media"/>
    <x v="1"/>
    <x v="2"/>
    <x v="8"/>
    <s v=" Total_JP"/>
    <x v="78"/>
    <n v="0"/>
  </r>
  <r>
    <s v="Incremental"/>
    <s v="Media"/>
    <x v="1"/>
    <x v="2"/>
    <x v="8"/>
    <s v=" Total_JP"/>
    <x v="79"/>
    <n v="0"/>
  </r>
  <r>
    <s v="Incremental"/>
    <s v="Media"/>
    <x v="1"/>
    <x v="2"/>
    <x v="8"/>
    <s v=" Total_JP"/>
    <x v="80"/>
    <n v="0"/>
  </r>
  <r>
    <s v="Incremental"/>
    <s v="Media"/>
    <x v="1"/>
    <x v="2"/>
    <x v="8"/>
    <s v=" Total_JP"/>
    <x v="81"/>
    <n v="0"/>
  </r>
  <r>
    <s v="Incremental"/>
    <s v="Media"/>
    <x v="1"/>
    <x v="2"/>
    <x v="8"/>
    <s v=" Total_JP"/>
    <x v="82"/>
    <n v="0"/>
  </r>
  <r>
    <s v="Incremental"/>
    <s v="Media"/>
    <x v="1"/>
    <x v="2"/>
    <x v="8"/>
    <s v=" Total_JP"/>
    <x v="83"/>
    <n v="0"/>
  </r>
  <r>
    <s v="Incremental"/>
    <s v="Media"/>
    <x v="1"/>
    <x v="2"/>
    <x v="8"/>
    <s v=" Total_JP"/>
    <x v="84"/>
    <n v="0"/>
  </r>
  <r>
    <s v="Incremental"/>
    <s v="Media"/>
    <x v="1"/>
    <x v="2"/>
    <x v="8"/>
    <s v=" Total_JP"/>
    <x v="85"/>
    <n v="0"/>
  </r>
  <r>
    <s v="Incremental"/>
    <s v="Media"/>
    <x v="1"/>
    <x v="2"/>
    <x v="8"/>
    <s v=" Total_JP"/>
    <x v="86"/>
    <n v="0"/>
  </r>
  <r>
    <s v="Incremental"/>
    <s v="Media"/>
    <x v="1"/>
    <x v="2"/>
    <x v="8"/>
    <s v=" Total_JP"/>
    <x v="87"/>
    <n v="0"/>
  </r>
  <r>
    <s v="Incremental"/>
    <s v="Media"/>
    <x v="1"/>
    <x v="2"/>
    <x v="8"/>
    <s v=" Total_JP"/>
    <x v="88"/>
    <n v="0"/>
  </r>
  <r>
    <s v="Incremental"/>
    <s v="Media"/>
    <x v="1"/>
    <x v="2"/>
    <x v="8"/>
    <s v=" Total_JP"/>
    <x v="89"/>
    <n v="0"/>
  </r>
  <r>
    <s v="Incremental"/>
    <s v="Media"/>
    <x v="1"/>
    <x v="2"/>
    <x v="8"/>
    <s v=" Total_JP"/>
    <x v="90"/>
    <n v="0"/>
  </r>
  <r>
    <s v="Incremental"/>
    <s v="Media"/>
    <x v="1"/>
    <x v="2"/>
    <x v="8"/>
    <s v=" Total_JP"/>
    <x v="91"/>
    <n v="0"/>
  </r>
  <r>
    <s v="Incremental"/>
    <s v="Media"/>
    <x v="1"/>
    <x v="2"/>
    <x v="8"/>
    <s v=" Total_JP"/>
    <x v="92"/>
    <n v="0"/>
  </r>
  <r>
    <s v="Incremental"/>
    <s v="Media"/>
    <x v="1"/>
    <x v="2"/>
    <x v="8"/>
    <s v=" Total_JP"/>
    <x v="93"/>
    <n v="0"/>
  </r>
  <r>
    <s v="Incremental"/>
    <s v="Media"/>
    <x v="1"/>
    <x v="2"/>
    <x v="8"/>
    <s v=" Total_JP"/>
    <x v="94"/>
    <n v="0"/>
  </r>
  <r>
    <s v="Incremental"/>
    <s v="Media"/>
    <x v="1"/>
    <x v="2"/>
    <x v="8"/>
    <s v=" Total_JP"/>
    <x v="95"/>
    <n v="0"/>
  </r>
  <r>
    <s v="Incremental"/>
    <s v="Media"/>
    <x v="1"/>
    <x v="2"/>
    <x v="8"/>
    <s v=" Total_JP"/>
    <x v="96"/>
    <n v="0"/>
  </r>
  <r>
    <s v="Incremental"/>
    <s v="Media"/>
    <x v="1"/>
    <x v="2"/>
    <x v="8"/>
    <s v=" Total_JP"/>
    <x v="97"/>
    <n v="0"/>
  </r>
  <r>
    <s v="Incremental"/>
    <s v="Media"/>
    <x v="1"/>
    <x v="2"/>
    <x v="8"/>
    <s v=" Total_JP"/>
    <x v="98"/>
    <n v="0"/>
  </r>
  <r>
    <s v="Incremental"/>
    <s v="Media"/>
    <x v="1"/>
    <x v="2"/>
    <x v="8"/>
    <s v=" Total_JP"/>
    <x v="99"/>
    <n v="0"/>
  </r>
  <r>
    <s v="Incremental"/>
    <s v="Media"/>
    <x v="1"/>
    <x v="2"/>
    <x v="8"/>
    <s v=" Total_JP"/>
    <x v="100"/>
    <n v="0"/>
  </r>
  <r>
    <s v="Incremental"/>
    <s v="Media"/>
    <x v="1"/>
    <x v="2"/>
    <x v="8"/>
    <s v=" Total_JP"/>
    <x v="101"/>
    <n v="0"/>
  </r>
  <r>
    <s v="Incremental"/>
    <s v="Media"/>
    <x v="1"/>
    <x v="2"/>
    <x v="8"/>
    <s v=" Total_JP"/>
    <x v="102"/>
    <n v="0"/>
  </r>
  <r>
    <s v="Incremental"/>
    <s v="Media"/>
    <x v="1"/>
    <x v="2"/>
    <x v="8"/>
    <s v=" Total_JP"/>
    <x v="103"/>
    <n v="0"/>
  </r>
  <r>
    <s v="Incremental"/>
    <s v="Media"/>
    <x v="1"/>
    <x v="2"/>
    <x v="8"/>
    <s v=" Total_JP"/>
    <x v="104"/>
    <n v="0"/>
  </r>
  <r>
    <s v="Incremental"/>
    <s v="Media"/>
    <x v="1"/>
    <x v="2"/>
    <x v="8"/>
    <s v=" Total_JP"/>
    <x v="105"/>
    <n v="0"/>
  </r>
  <r>
    <s v="Incremental"/>
    <s v="Media"/>
    <x v="1"/>
    <x v="2"/>
    <x v="8"/>
    <s v=" Total_JP"/>
    <x v="106"/>
    <n v="0"/>
  </r>
  <r>
    <s v="Incremental"/>
    <s v="Media"/>
    <x v="1"/>
    <x v="2"/>
    <x v="8"/>
    <s v=" Total_JP"/>
    <x v="107"/>
    <n v="0"/>
  </r>
  <r>
    <s v="Incremental"/>
    <s v="Media"/>
    <x v="1"/>
    <x v="2"/>
    <x v="8"/>
    <s v=" Total_JP"/>
    <x v="108"/>
    <n v="0"/>
  </r>
  <r>
    <s v="Incremental"/>
    <s v="Media"/>
    <x v="1"/>
    <x v="2"/>
    <x v="8"/>
    <s v=" Total_JP"/>
    <x v="109"/>
    <n v="0"/>
  </r>
  <r>
    <s v="Incremental"/>
    <s v="Media"/>
    <x v="1"/>
    <x v="2"/>
    <x v="8"/>
    <s v=" Total_JP"/>
    <x v="110"/>
    <n v="0"/>
  </r>
  <r>
    <s v="Incremental"/>
    <s v="Media"/>
    <x v="1"/>
    <x v="2"/>
    <x v="8"/>
    <s v=" Total_JP"/>
    <x v="111"/>
    <n v="0"/>
  </r>
  <r>
    <s v="Incremental"/>
    <s v="Media"/>
    <x v="1"/>
    <x v="2"/>
    <x v="8"/>
    <s v=" Total_JP"/>
    <x v="112"/>
    <n v="0"/>
  </r>
  <r>
    <s v="Incremental"/>
    <s v="Media"/>
    <x v="1"/>
    <x v="2"/>
    <x v="8"/>
    <s v=" Total_JP"/>
    <x v="113"/>
    <n v="0"/>
  </r>
  <r>
    <s v="Incremental"/>
    <s v="Media"/>
    <x v="1"/>
    <x v="2"/>
    <x v="8"/>
    <s v=" Total_JP"/>
    <x v="114"/>
    <n v="0"/>
  </r>
  <r>
    <s v="Incremental"/>
    <s v="Media"/>
    <x v="1"/>
    <x v="2"/>
    <x v="8"/>
    <s v=" Total_JP"/>
    <x v="115"/>
    <n v="0"/>
  </r>
  <r>
    <s v="Incremental"/>
    <s v="Media"/>
    <x v="1"/>
    <x v="2"/>
    <x v="8"/>
    <s v=" Total_JP"/>
    <x v="116"/>
    <n v="0"/>
  </r>
  <r>
    <s v="Incremental"/>
    <s v="Media"/>
    <x v="1"/>
    <x v="2"/>
    <x v="8"/>
    <s v=" Total_JP"/>
    <x v="117"/>
    <n v="0"/>
  </r>
  <r>
    <s v="Incremental"/>
    <s v="Media"/>
    <x v="1"/>
    <x v="2"/>
    <x v="8"/>
    <s v=" Total_JP"/>
    <x v="118"/>
    <n v="0"/>
  </r>
  <r>
    <s v="Incremental"/>
    <s v="Media"/>
    <x v="1"/>
    <x v="2"/>
    <x v="8"/>
    <s v=" Total_JP"/>
    <x v="119"/>
    <n v="0"/>
  </r>
  <r>
    <s v="Incremental"/>
    <s v="Media"/>
    <x v="1"/>
    <x v="2"/>
    <x v="8"/>
    <s v=" Total_JP"/>
    <x v="120"/>
    <n v="0"/>
  </r>
  <r>
    <s v="Incremental"/>
    <s v="Media"/>
    <x v="1"/>
    <x v="2"/>
    <x v="8"/>
    <s v=" Total_JP"/>
    <x v="121"/>
    <n v="0"/>
  </r>
  <r>
    <s v="Incremental"/>
    <s v="Media"/>
    <x v="1"/>
    <x v="2"/>
    <x v="8"/>
    <s v=" Total_JP"/>
    <x v="122"/>
    <n v="0"/>
  </r>
  <r>
    <s v="Incremental"/>
    <s v="Media"/>
    <x v="1"/>
    <x v="2"/>
    <x v="8"/>
    <s v=" Total_JP"/>
    <x v="123"/>
    <n v="0"/>
  </r>
  <r>
    <s v="Incremental"/>
    <s v="Media"/>
    <x v="1"/>
    <x v="2"/>
    <x v="8"/>
    <s v=" Total_JP"/>
    <x v="124"/>
    <n v="0"/>
  </r>
  <r>
    <s v="Incremental"/>
    <s v="Media"/>
    <x v="1"/>
    <x v="2"/>
    <x v="8"/>
    <s v=" Total_JP"/>
    <x v="125"/>
    <n v="0"/>
  </r>
  <r>
    <s v="Incremental"/>
    <s v="Media"/>
    <x v="1"/>
    <x v="2"/>
    <x v="8"/>
    <s v=" Total_JP"/>
    <x v="126"/>
    <n v="0"/>
  </r>
  <r>
    <s v="Incremental"/>
    <s v="Media"/>
    <x v="1"/>
    <x v="2"/>
    <x v="8"/>
    <s v=" Total_JP"/>
    <x v="127"/>
    <n v="0"/>
  </r>
  <r>
    <s v="Incremental"/>
    <s v="Media"/>
    <x v="1"/>
    <x v="2"/>
    <x v="8"/>
    <s v=" Total_JP"/>
    <x v="128"/>
    <n v="0"/>
  </r>
  <r>
    <s v="Incremental"/>
    <s v="Media"/>
    <x v="1"/>
    <x v="2"/>
    <x v="8"/>
    <s v=" Total_JP"/>
    <x v="129"/>
    <n v="0"/>
  </r>
  <r>
    <s v="Incremental"/>
    <s v="Media"/>
    <x v="1"/>
    <x v="2"/>
    <x v="8"/>
    <s v=" Total_JP"/>
    <x v="130"/>
    <n v="0"/>
  </r>
  <r>
    <s v="Incremental"/>
    <s v="Media"/>
    <x v="1"/>
    <x v="2"/>
    <x v="8"/>
    <s v=" Total_JP"/>
    <x v="131"/>
    <n v="0"/>
  </r>
  <r>
    <s v="Incremental"/>
    <s v="Media"/>
    <x v="1"/>
    <x v="2"/>
    <x v="8"/>
    <s v=" Total_JP"/>
    <x v="132"/>
    <n v="0"/>
  </r>
  <r>
    <s v="Incremental"/>
    <s v="Media"/>
    <x v="1"/>
    <x v="2"/>
    <x v="8"/>
    <s v=" Total_JP"/>
    <x v="133"/>
    <n v="0"/>
  </r>
  <r>
    <s v="Incremental"/>
    <s v="Media"/>
    <x v="1"/>
    <x v="2"/>
    <x v="8"/>
    <s v=" Total_JP"/>
    <x v="134"/>
    <n v="0"/>
  </r>
  <r>
    <s v="Incremental"/>
    <s v="Media"/>
    <x v="1"/>
    <x v="2"/>
    <x v="8"/>
    <s v=" Total_JP"/>
    <x v="135"/>
    <n v="0"/>
  </r>
  <r>
    <s v="Incremental"/>
    <s v="Media"/>
    <x v="1"/>
    <x v="2"/>
    <x v="8"/>
    <s v=" Total_JP"/>
    <x v="136"/>
    <n v="0"/>
  </r>
  <r>
    <s v="Incremental"/>
    <s v="Media"/>
    <x v="1"/>
    <x v="2"/>
    <x v="8"/>
    <s v=" Total_JP"/>
    <x v="137"/>
    <n v="0"/>
  </r>
  <r>
    <s v="Incremental"/>
    <s v="Media"/>
    <x v="1"/>
    <x v="2"/>
    <x v="8"/>
    <s v=" Total_JP"/>
    <x v="138"/>
    <n v="0"/>
  </r>
  <r>
    <s v="Incremental"/>
    <s v="Media"/>
    <x v="1"/>
    <x v="2"/>
    <x v="8"/>
    <s v=" Total_JP"/>
    <x v="139"/>
    <n v="0"/>
  </r>
  <r>
    <s v="Incremental"/>
    <s v="Media"/>
    <x v="1"/>
    <x v="2"/>
    <x v="8"/>
    <s v=" Total_JP"/>
    <x v="140"/>
    <n v="0"/>
  </r>
  <r>
    <s v="Incremental"/>
    <s v="Media"/>
    <x v="1"/>
    <x v="2"/>
    <x v="8"/>
    <s v=" Total_JP"/>
    <x v="141"/>
    <n v="0"/>
  </r>
  <r>
    <s v="Incremental"/>
    <s v="Media"/>
    <x v="1"/>
    <x v="2"/>
    <x v="8"/>
    <s v=" Total_JP"/>
    <x v="142"/>
    <n v="0"/>
  </r>
  <r>
    <s v="Incremental"/>
    <s v="Media"/>
    <x v="1"/>
    <x v="2"/>
    <x v="8"/>
    <s v=" Total_JP"/>
    <x v="143"/>
    <n v="0"/>
  </r>
  <r>
    <s v="Incremental"/>
    <s v="Media"/>
    <x v="1"/>
    <x v="2"/>
    <x v="8"/>
    <s v=" Total_JP"/>
    <x v="144"/>
    <n v="0"/>
  </r>
  <r>
    <s v="Incremental"/>
    <s v="Media"/>
    <x v="1"/>
    <x v="2"/>
    <x v="8"/>
    <s v=" Total_JP"/>
    <x v="145"/>
    <n v="0"/>
  </r>
  <r>
    <s v="Incremental"/>
    <s v="Media"/>
    <x v="1"/>
    <x v="2"/>
    <x v="8"/>
    <s v=" Total_JP"/>
    <x v="146"/>
    <n v="0"/>
  </r>
  <r>
    <s v="Incremental"/>
    <s v="Media"/>
    <x v="1"/>
    <x v="2"/>
    <x v="8"/>
    <s v=" Total_JP"/>
    <x v="147"/>
    <n v="0"/>
  </r>
  <r>
    <s v="Incremental"/>
    <s v="Media"/>
    <x v="1"/>
    <x v="2"/>
    <x v="8"/>
    <s v=" Total_JP"/>
    <x v="148"/>
    <n v="0"/>
  </r>
  <r>
    <s v="Incremental"/>
    <s v="Media"/>
    <x v="1"/>
    <x v="2"/>
    <x v="8"/>
    <s v=" Total_JP"/>
    <x v="149"/>
    <n v="0"/>
  </r>
  <r>
    <s v="Incremental"/>
    <s v="Media"/>
    <x v="1"/>
    <x v="2"/>
    <x v="8"/>
    <s v=" Total_JP"/>
    <x v="150"/>
    <n v="8.4493899999999997E-2"/>
  </r>
  <r>
    <s v="Incremental"/>
    <s v="Media"/>
    <x v="1"/>
    <x v="2"/>
    <x v="8"/>
    <s v=" Total_JP"/>
    <x v="151"/>
    <n v="0.2866049"/>
  </r>
  <r>
    <s v="Incremental"/>
    <s v="Media"/>
    <x v="1"/>
    <x v="2"/>
    <x v="8"/>
    <s v=" Total_JP"/>
    <x v="152"/>
    <n v="0.52290029999999998"/>
  </r>
  <r>
    <s v="Incremental"/>
    <s v="Media"/>
    <x v="1"/>
    <x v="2"/>
    <x v="8"/>
    <s v=" Total_JP"/>
    <x v="153"/>
    <n v="0.66018750000000004"/>
  </r>
  <r>
    <s v="Incremental"/>
    <s v="Media"/>
    <x v="1"/>
    <x v="2"/>
    <x v="8"/>
    <s v=" Total_JP"/>
    <x v="154"/>
    <n v="0.65011949999999996"/>
  </r>
  <r>
    <s v="Incremental"/>
    <s v="Media"/>
    <x v="1"/>
    <x v="2"/>
    <x v="8"/>
    <s v=" Total_JP"/>
    <x v="155"/>
    <n v="0.57493499999999997"/>
  </r>
  <r>
    <s v="Incremental"/>
    <s v="Media"/>
    <x v="1"/>
    <x v="2"/>
    <x v="8"/>
    <s v=" Total_JP"/>
    <x v="156"/>
    <n v="0.42500759999999999"/>
  </r>
  <r>
    <s v="Incremental"/>
    <s v="Media"/>
    <x v="1"/>
    <x v="1"/>
    <x v="9"/>
    <s v=" Total_JP"/>
    <x v="0"/>
    <n v="1.3018510999999999"/>
  </r>
  <r>
    <s v="Incremental"/>
    <s v="Media"/>
    <x v="1"/>
    <x v="1"/>
    <x v="9"/>
    <s v=" Total_JP"/>
    <x v="1"/>
    <n v="4.3362695999999996"/>
  </r>
  <r>
    <s v="Incremental"/>
    <s v="Media"/>
    <x v="1"/>
    <x v="1"/>
    <x v="9"/>
    <s v=" Total_JP"/>
    <x v="2"/>
    <n v="5.5944558000000004"/>
  </r>
  <r>
    <s v="Incremental"/>
    <s v="Media"/>
    <x v="1"/>
    <x v="1"/>
    <x v="9"/>
    <s v=" Total_JP"/>
    <x v="3"/>
    <n v="3.4730172000000001"/>
  </r>
  <r>
    <s v="Incremental"/>
    <s v="Media"/>
    <x v="1"/>
    <x v="1"/>
    <x v="9"/>
    <s v=" Total_JP"/>
    <x v="4"/>
    <n v="22.804483900000001"/>
  </r>
  <r>
    <s v="Incremental"/>
    <s v="Media"/>
    <x v="1"/>
    <x v="1"/>
    <x v="9"/>
    <s v=" Total_JP"/>
    <x v="5"/>
    <n v="57.799032799999999"/>
  </r>
  <r>
    <s v="Incremental"/>
    <s v="Media"/>
    <x v="1"/>
    <x v="1"/>
    <x v="9"/>
    <s v=" Total_JP"/>
    <x v="6"/>
    <n v="54.9464051"/>
  </r>
  <r>
    <s v="Incremental"/>
    <s v="Media"/>
    <x v="1"/>
    <x v="1"/>
    <x v="9"/>
    <s v=" Total_JP"/>
    <x v="7"/>
    <n v="41.3245833"/>
  </r>
  <r>
    <s v="Incremental"/>
    <s v="Media"/>
    <x v="1"/>
    <x v="1"/>
    <x v="9"/>
    <s v=" Total_JP"/>
    <x v="8"/>
    <n v="29.428775099999999"/>
  </r>
  <r>
    <s v="Incremental"/>
    <s v="Media"/>
    <x v="1"/>
    <x v="1"/>
    <x v="9"/>
    <s v=" Total_JP"/>
    <x v="9"/>
    <n v="10.9288729"/>
  </r>
  <r>
    <s v="Incremental"/>
    <s v="Media"/>
    <x v="1"/>
    <x v="1"/>
    <x v="9"/>
    <s v=" Total_JP"/>
    <x v="10"/>
    <n v="0"/>
  </r>
  <r>
    <s v="Incremental"/>
    <s v="Media"/>
    <x v="1"/>
    <x v="1"/>
    <x v="9"/>
    <s v=" Total_JP"/>
    <x v="11"/>
    <n v="0"/>
  </r>
  <r>
    <s v="Incremental"/>
    <s v="Media"/>
    <x v="1"/>
    <x v="1"/>
    <x v="9"/>
    <s v=" Total_JP"/>
    <x v="12"/>
    <n v="0"/>
  </r>
  <r>
    <s v="Incremental"/>
    <s v="Media"/>
    <x v="1"/>
    <x v="1"/>
    <x v="9"/>
    <s v=" Total_JP"/>
    <x v="13"/>
    <n v="0"/>
  </r>
  <r>
    <s v="Incremental"/>
    <s v="Media"/>
    <x v="1"/>
    <x v="1"/>
    <x v="9"/>
    <s v=" Total_JP"/>
    <x v="14"/>
    <n v="0"/>
  </r>
  <r>
    <s v="Incremental"/>
    <s v="Media"/>
    <x v="1"/>
    <x v="1"/>
    <x v="9"/>
    <s v=" Total_JP"/>
    <x v="15"/>
    <n v="2.7719719"/>
  </r>
  <r>
    <s v="Incremental"/>
    <s v="Media"/>
    <x v="1"/>
    <x v="1"/>
    <x v="9"/>
    <s v=" Total_JP"/>
    <x v="16"/>
    <n v="9.3632082000000008"/>
  </r>
  <r>
    <s v="Incremental"/>
    <s v="Media"/>
    <x v="1"/>
    <x v="1"/>
    <x v="9"/>
    <s v=" Total_JP"/>
    <x v="17"/>
    <n v="9.2321279999999994"/>
  </r>
  <r>
    <s v="Incremental"/>
    <s v="Media"/>
    <x v="1"/>
    <x v="1"/>
    <x v="9"/>
    <s v=" Total_JP"/>
    <x v="18"/>
    <n v="2.1401042000000001"/>
  </r>
  <r>
    <s v="Incremental"/>
    <s v="Media"/>
    <x v="1"/>
    <x v="1"/>
    <x v="9"/>
    <s v=" Total_JP"/>
    <x v="19"/>
    <n v="0"/>
  </r>
  <r>
    <s v="Incremental"/>
    <s v="Media"/>
    <x v="1"/>
    <x v="1"/>
    <x v="9"/>
    <s v=" Total_JP"/>
    <x v="20"/>
    <n v="0"/>
  </r>
  <r>
    <s v="Incremental"/>
    <s v="Media"/>
    <x v="1"/>
    <x v="1"/>
    <x v="9"/>
    <s v=" Total_JP"/>
    <x v="21"/>
    <n v="0"/>
  </r>
  <r>
    <s v="Incremental"/>
    <s v="Media"/>
    <x v="1"/>
    <x v="1"/>
    <x v="9"/>
    <s v=" Total_JP"/>
    <x v="22"/>
    <n v="0"/>
  </r>
  <r>
    <s v="Incremental"/>
    <s v="Media"/>
    <x v="1"/>
    <x v="1"/>
    <x v="9"/>
    <s v=" Total_JP"/>
    <x v="23"/>
    <n v="0"/>
  </r>
  <r>
    <s v="Incremental"/>
    <s v="Media"/>
    <x v="1"/>
    <x v="1"/>
    <x v="9"/>
    <s v=" Total_JP"/>
    <x v="24"/>
    <n v="0.21669659999999999"/>
  </r>
  <r>
    <s v="Incremental"/>
    <s v="Media"/>
    <x v="1"/>
    <x v="1"/>
    <x v="9"/>
    <s v=" Total_JP"/>
    <x v="25"/>
    <n v="0.43343110000000001"/>
  </r>
  <r>
    <s v="Incremental"/>
    <s v="Media"/>
    <x v="1"/>
    <x v="1"/>
    <x v="9"/>
    <s v=" Total_JP"/>
    <x v="26"/>
    <n v="0.4986699"/>
  </r>
  <r>
    <s v="Incremental"/>
    <s v="Media"/>
    <x v="1"/>
    <x v="1"/>
    <x v="9"/>
    <s v=" Total_JP"/>
    <x v="27"/>
    <n v="0.58306400000000003"/>
  </r>
  <r>
    <s v="Incremental"/>
    <s v="Media"/>
    <x v="1"/>
    <x v="1"/>
    <x v="9"/>
    <s v=" Total_JP"/>
    <x v="28"/>
    <n v="0.34751599999999999"/>
  </r>
  <r>
    <s v="Incremental"/>
    <s v="Media"/>
    <x v="1"/>
    <x v="1"/>
    <x v="9"/>
    <s v=" Total_JP"/>
    <x v="29"/>
    <n v="0.5027625"/>
  </r>
  <r>
    <s v="Incremental"/>
    <s v="Media"/>
    <x v="1"/>
    <x v="1"/>
    <x v="9"/>
    <s v=" Total_JP"/>
    <x v="30"/>
    <n v="0.27764139999999998"/>
  </r>
  <r>
    <s v="Incremental"/>
    <s v="Media"/>
    <x v="1"/>
    <x v="1"/>
    <x v="9"/>
    <s v=" Total_JP"/>
    <x v="31"/>
    <n v="0"/>
  </r>
  <r>
    <s v="Incremental"/>
    <s v="Media"/>
    <x v="1"/>
    <x v="1"/>
    <x v="9"/>
    <s v=" Total_JP"/>
    <x v="32"/>
    <n v="0"/>
  </r>
  <r>
    <s v="Incremental"/>
    <s v="Media"/>
    <x v="1"/>
    <x v="1"/>
    <x v="9"/>
    <s v=" Total_JP"/>
    <x v="33"/>
    <n v="0"/>
  </r>
  <r>
    <s v="Incremental"/>
    <s v="Media"/>
    <x v="1"/>
    <x v="1"/>
    <x v="9"/>
    <s v=" Total_JP"/>
    <x v="34"/>
    <n v="0"/>
  </r>
  <r>
    <s v="Incremental"/>
    <s v="Media"/>
    <x v="1"/>
    <x v="1"/>
    <x v="9"/>
    <s v=" Total_JP"/>
    <x v="35"/>
    <n v="0"/>
  </r>
  <r>
    <s v="Incremental"/>
    <s v="Media"/>
    <x v="1"/>
    <x v="1"/>
    <x v="9"/>
    <s v=" Total_JP"/>
    <x v="36"/>
    <n v="0"/>
  </r>
  <r>
    <s v="Incremental"/>
    <s v="Media"/>
    <x v="1"/>
    <x v="1"/>
    <x v="9"/>
    <s v=" Total_JP"/>
    <x v="37"/>
    <n v="2.1105781000000001"/>
  </r>
  <r>
    <s v="Incremental"/>
    <s v="Media"/>
    <x v="1"/>
    <x v="1"/>
    <x v="9"/>
    <s v=" Total_JP"/>
    <x v="38"/>
    <n v="5.9413502999999999"/>
  </r>
  <r>
    <s v="Incremental"/>
    <s v="Media"/>
    <x v="1"/>
    <x v="1"/>
    <x v="9"/>
    <s v=" Total_JP"/>
    <x v="39"/>
    <n v="4.4095876000000001"/>
  </r>
  <r>
    <s v="Incremental"/>
    <s v="Media"/>
    <x v="1"/>
    <x v="1"/>
    <x v="9"/>
    <s v=" Total_JP"/>
    <x v="40"/>
    <n v="0.35545310000000002"/>
  </r>
  <r>
    <s v="Incremental"/>
    <s v="Media"/>
    <x v="1"/>
    <x v="1"/>
    <x v="9"/>
    <s v=" Total_JP"/>
    <x v="41"/>
    <n v="0"/>
  </r>
  <r>
    <s v="Incremental"/>
    <s v="Media"/>
    <x v="1"/>
    <x v="1"/>
    <x v="9"/>
    <s v=" Total_JP"/>
    <x v="42"/>
    <n v="0"/>
  </r>
  <r>
    <s v="Incremental"/>
    <s v="Media"/>
    <x v="1"/>
    <x v="1"/>
    <x v="9"/>
    <s v=" Total_JP"/>
    <x v="43"/>
    <n v="0"/>
  </r>
  <r>
    <s v="Incremental"/>
    <s v="Media"/>
    <x v="1"/>
    <x v="1"/>
    <x v="9"/>
    <s v=" Total_JP"/>
    <x v="44"/>
    <n v="0"/>
  </r>
  <r>
    <s v="Incremental"/>
    <s v="Media"/>
    <x v="1"/>
    <x v="1"/>
    <x v="9"/>
    <s v=" Total_JP"/>
    <x v="45"/>
    <n v="0"/>
  </r>
  <r>
    <s v="Incremental"/>
    <s v="Media"/>
    <x v="1"/>
    <x v="1"/>
    <x v="9"/>
    <s v=" Total_JP"/>
    <x v="46"/>
    <n v="0"/>
  </r>
  <r>
    <s v="Incremental"/>
    <s v="Media"/>
    <x v="1"/>
    <x v="1"/>
    <x v="9"/>
    <s v=" Total_JP"/>
    <x v="47"/>
    <n v="0"/>
  </r>
  <r>
    <s v="Incremental"/>
    <s v="Media"/>
    <x v="1"/>
    <x v="1"/>
    <x v="9"/>
    <s v=" Total_JP"/>
    <x v="48"/>
    <n v="0"/>
  </r>
  <r>
    <s v="Incremental"/>
    <s v="Media"/>
    <x v="1"/>
    <x v="1"/>
    <x v="9"/>
    <s v=" Total_JP"/>
    <x v="49"/>
    <n v="0"/>
  </r>
  <r>
    <s v="Incremental"/>
    <s v="Media"/>
    <x v="1"/>
    <x v="1"/>
    <x v="9"/>
    <s v=" Total_JP"/>
    <x v="50"/>
    <n v="0"/>
  </r>
  <r>
    <s v="Incremental"/>
    <s v="Media"/>
    <x v="1"/>
    <x v="1"/>
    <x v="9"/>
    <s v=" Total_JP"/>
    <x v="51"/>
    <n v="0"/>
  </r>
  <r>
    <s v="Incremental"/>
    <s v="Media"/>
    <x v="1"/>
    <x v="1"/>
    <x v="9"/>
    <s v=" Total_JP"/>
    <x v="52"/>
    <n v="0"/>
  </r>
  <r>
    <s v="Incremental"/>
    <s v="Media"/>
    <x v="1"/>
    <x v="1"/>
    <x v="9"/>
    <s v=" Total_JP"/>
    <x v="53"/>
    <n v="0"/>
  </r>
  <r>
    <s v="Incremental"/>
    <s v="Media"/>
    <x v="1"/>
    <x v="1"/>
    <x v="9"/>
    <s v=" Total_JP"/>
    <x v="54"/>
    <n v="0"/>
  </r>
  <r>
    <s v="Incremental"/>
    <s v="Media"/>
    <x v="1"/>
    <x v="1"/>
    <x v="9"/>
    <s v=" Total_JP"/>
    <x v="55"/>
    <n v="0"/>
  </r>
  <r>
    <s v="Incremental"/>
    <s v="Media"/>
    <x v="1"/>
    <x v="1"/>
    <x v="9"/>
    <s v=" Total_JP"/>
    <x v="56"/>
    <n v="0"/>
  </r>
  <r>
    <s v="Incremental"/>
    <s v="Media"/>
    <x v="1"/>
    <x v="1"/>
    <x v="9"/>
    <s v=" Total_JP"/>
    <x v="57"/>
    <n v="0"/>
  </r>
  <r>
    <s v="Incremental"/>
    <s v="Media"/>
    <x v="1"/>
    <x v="1"/>
    <x v="9"/>
    <s v=" Total_JP"/>
    <x v="58"/>
    <n v="0"/>
  </r>
  <r>
    <s v="Incremental"/>
    <s v="Media"/>
    <x v="1"/>
    <x v="1"/>
    <x v="9"/>
    <s v=" Total_JP"/>
    <x v="59"/>
    <n v="0"/>
  </r>
  <r>
    <s v="Incremental"/>
    <s v="Media"/>
    <x v="1"/>
    <x v="1"/>
    <x v="9"/>
    <s v=" Total_JP"/>
    <x v="60"/>
    <n v="0"/>
  </r>
  <r>
    <s v="Incremental"/>
    <s v="Media"/>
    <x v="1"/>
    <x v="1"/>
    <x v="9"/>
    <s v=" Total_JP"/>
    <x v="61"/>
    <n v="0"/>
  </r>
  <r>
    <s v="Incremental"/>
    <s v="Media"/>
    <x v="1"/>
    <x v="1"/>
    <x v="9"/>
    <s v=" Total_JP"/>
    <x v="62"/>
    <n v="0"/>
  </r>
  <r>
    <s v="Incremental"/>
    <s v="Media"/>
    <x v="1"/>
    <x v="1"/>
    <x v="9"/>
    <s v=" Total_JP"/>
    <x v="63"/>
    <n v="0"/>
  </r>
  <r>
    <s v="Incremental"/>
    <s v="Media"/>
    <x v="1"/>
    <x v="1"/>
    <x v="9"/>
    <s v=" Total_JP"/>
    <x v="64"/>
    <n v="0"/>
  </r>
  <r>
    <s v="Incremental"/>
    <s v="Media"/>
    <x v="1"/>
    <x v="1"/>
    <x v="9"/>
    <s v=" Total_JP"/>
    <x v="65"/>
    <n v="0"/>
  </r>
  <r>
    <s v="Incremental"/>
    <s v="Media"/>
    <x v="1"/>
    <x v="1"/>
    <x v="9"/>
    <s v=" Total_JP"/>
    <x v="66"/>
    <n v="0"/>
  </r>
  <r>
    <s v="Incremental"/>
    <s v="Media"/>
    <x v="1"/>
    <x v="1"/>
    <x v="9"/>
    <s v=" Total_JP"/>
    <x v="67"/>
    <n v="0"/>
  </r>
  <r>
    <s v="Incremental"/>
    <s v="Media"/>
    <x v="1"/>
    <x v="1"/>
    <x v="9"/>
    <s v=" Total_JP"/>
    <x v="68"/>
    <n v="0"/>
  </r>
  <r>
    <s v="Incremental"/>
    <s v="Media"/>
    <x v="1"/>
    <x v="1"/>
    <x v="9"/>
    <s v=" Total_JP"/>
    <x v="69"/>
    <n v="0"/>
  </r>
  <r>
    <s v="Incremental"/>
    <s v="Media"/>
    <x v="1"/>
    <x v="1"/>
    <x v="9"/>
    <s v=" Total_JP"/>
    <x v="70"/>
    <n v="0"/>
  </r>
  <r>
    <s v="Incremental"/>
    <s v="Media"/>
    <x v="1"/>
    <x v="1"/>
    <x v="9"/>
    <s v=" Total_JP"/>
    <x v="71"/>
    <n v="0"/>
  </r>
  <r>
    <s v="Incremental"/>
    <s v="Media"/>
    <x v="1"/>
    <x v="1"/>
    <x v="9"/>
    <s v=" Total_JP"/>
    <x v="72"/>
    <n v="0"/>
  </r>
  <r>
    <s v="Incremental"/>
    <s v="Media"/>
    <x v="1"/>
    <x v="1"/>
    <x v="9"/>
    <s v=" Total_JP"/>
    <x v="73"/>
    <n v="0"/>
  </r>
  <r>
    <s v="Incremental"/>
    <s v="Media"/>
    <x v="1"/>
    <x v="1"/>
    <x v="9"/>
    <s v=" Total_JP"/>
    <x v="74"/>
    <n v="0"/>
  </r>
  <r>
    <s v="Incremental"/>
    <s v="Media"/>
    <x v="1"/>
    <x v="1"/>
    <x v="9"/>
    <s v=" Total_JP"/>
    <x v="75"/>
    <n v="0"/>
  </r>
  <r>
    <s v="Incremental"/>
    <s v="Media"/>
    <x v="1"/>
    <x v="1"/>
    <x v="9"/>
    <s v=" Total_JP"/>
    <x v="76"/>
    <n v="0"/>
  </r>
  <r>
    <s v="Incremental"/>
    <s v="Media"/>
    <x v="1"/>
    <x v="1"/>
    <x v="9"/>
    <s v=" Total_JP"/>
    <x v="77"/>
    <n v="0"/>
  </r>
  <r>
    <s v="Incremental"/>
    <s v="Media"/>
    <x v="1"/>
    <x v="1"/>
    <x v="9"/>
    <s v=" Total_JP"/>
    <x v="78"/>
    <n v="0"/>
  </r>
  <r>
    <s v="Incremental"/>
    <s v="Media"/>
    <x v="1"/>
    <x v="1"/>
    <x v="9"/>
    <s v=" Total_JP"/>
    <x v="79"/>
    <n v="0"/>
  </r>
  <r>
    <s v="Incremental"/>
    <s v="Media"/>
    <x v="1"/>
    <x v="1"/>
    <x v="9"/>
    <s v=" Total_JP"/>
    <x v="80"/>
    <n v="0"/>
  </r>
  <r>
    <s v="Incremental"/>
    <s v="Media"/>
    <x v="1"/>
    <x v="1"/>
    <x v="9"/>
    <s v=" Total_JP"/>
    <x v="81"/>
    <n v="0"/>
  </r>
  <r>
    <s v="Incremental"/>
    <s v="Media"/>
    <x v="1"/>
    <x v="1"/>
    <x v="9"/>
    <s v=" Total_JP"/>
    <x v="82"/>
    <n v="0"/>
  </r>
  <r>
    <s v="Incremental"/>
    <s v="Media"/>
    <x v="1"/>
    <x v="1"/>
    <x v="9"/>
    <s v=" Total_JP"/>
    <x v="83"/>
    <n v="0"/>
  </r>
  <r>
    <s v="Incremental"/>
    <s v="Media"/>
    <x v="1"/>
    <x v="1"/>
    <x v="9"/>
    <s v=" Total_JP"/>
    <x v="84"/>
    <n v="0"/>
  </r>
  <r>
    <s v="Incremental"/>
    <s v="Media"/>
    <x v="1"/>
    <x v="1"/>
    <x v="9"/>
    <s v=" Total_JP"/>
    <x v="85"/>
    <n v="0"/>
  </r>
  <r>
    <s v="Incremental"/>
    <s v="Media"/>
    <x v="1"/>
    <x v="1"/>
    <x v="9"/>
    <s v=" Total_JP"/>
    <x v="86"/>
    <n v="0"/>
  </r>
  <r>
    <s v="Incremental"/>
    <s v="Media"/>
    <x v="1"/>
    <x v="1"/>
    <x v="9"/>
    <s v=" Total_JP"/>
    <x v="87"/>
    <n v="0"/>
  </r>
  <r>
    <s v="Incremental"/>
    <s v="Media"/>
    <x v="1"/>
    <x v="1"/>
    <x v="9"/>
    <s v=" Total_JP"/>
    <x v="88"/>
    <n v="0"/>
  </r>
  <r>
    <s v="Incremental"/>
    <s v="Media"/>
    <x v="1"/>
    <x v="1"/>
    <x v="9"/>
    <s v=" Total_JP"/>
    <x v="89"/>
    <n v="0"/>
  </r>
  <r>
    <s v="Incremental"/>
    <s v="Media"/>
    <x v="1"/>
    <x v="1"/>
    <x v="9"/>
    <s v=" Total_JP"/>
    <x v="90"/>
    <n v="0"/>
  </r>
  <r>
    <s v="Incremental"/>
    <s v="Media"/>
    <x v="1"/>
    <x v="1"/>
    <x v="9"/>
    <s v=" Total_JP"/>
    <x v="91"/>
    <n v="0"/>
  </r>
  <r>
    <s v="Incremental"/>
    <s v="Media"/>
    <x v="1"/>
    <x v="1"/>
    <x v="9"/>
    <s v=" Total_JP"/>
    <x v="92"/>
    <n v="0"/>
  </r>
  <r>
    <s v="Incremental"/>
    <s v="Media"/>
    <x v="1"/>
    <x v="1"/>
    <x v="9"/>
    <s v=" Total_JP"/>
    <x v="93"/>
    <n v="0"/>
  </r>
  <r>
    <s v="Incremental"/>
    <s v="Media"/>
    <x v="1"/>
    <x v="1"/>
    <x v="9"/>
    <s v=" Total_JP"/>
    <x v="94"/>
    <n v="0"/>
  </r>
  <r>
    <s v="Incremental"/>
    <s v="Media"/>
    <x v="1"/>
    <x v="1"/>
    <x v="9"/>
    <s v=" Total_JP"/>
    <x v="95"/>
    <n v="0"/>
  </r>
  <r>
    <s v="Incremental"/>
    <s v="Media"/>
    <x v="1"/>
    <x v="1"/>
    <x v="9"/>
    <s v=" Total_JP"/>
    <x v="96"/>
    <n v="0"/>
  </r>
  <r>
    <s v="Incremental"/>
    <s v="Media"/>
    <x v="1"/>
    <x v="1"/>
    <x v="9"/>
    <s v=" Total_JP"/>
    <x v="97"/>
    <n v="0"/>
  </r>
  <r>
    <s v="Incremental"/>
    <s v="Media"/>
    <x v="1"/>
    <x v="1"/>
    <x v="9"/>
    <s v=" Total_JP"/>
    <x v="98"/>
    <n v="0"/>
  </r>
  <r>
    <s v="Incremental"/>
    <s v="Media"/>
    <x v="1"/>
    <x v="1"/>
    <x v="9"/>
    <s v=" Total_JP"/>
    <x v="99"/>
    <n v="0"/>
  </r>
  <r>
    <s v="Incremental"/>
    <s v="Media"/>
    <x v="1"/>
    <x v="1"/>
    <x v="9"/>
    <s v=" Total_JP"/>
    <x v="100"/>
    <n v="0"/>
  </r>
  <r>
    <s v="Incremental"/>
    <s v="Media"/>
    <x v="1"/>
    <x v="1"/>
    <x v="9"/>
    <s v=" Total_JP"/>
    <x v="101"/>
    <n v="0"/>
  </r>
  <r>
    <s v="Incremental"/>
    <s v="Media"/>
    <x v="1"/>
    <x v="1"/>
    <x v="9"/>
    <s v=" Total_JP"/>
    <x v="102"/>
    <n v="0"/>
  </r>
  <r>
    <s v="Incremental"/>
    <s v="Media"/>
    <x v="1"/>
    <x v="1"/>
    <x v="9"/>
    <s v=" Total_JP"/>
    <x v="103"/>
    <n v="18.604078300000001"/>
  </r>
  <r>
    <s v="Incremental"/>
    <s v="Media"/>
    <x v="1"/>
    <x v="1"/>
    <x v="9"/>
    <s v=" Total_JP"/>
    <x v="104"/>
    <n v="63.937387299999997"/>
  </r>
  <r>
    <s v="Incremental"/>
    <s v="Media"/>
    <x v="1"/>
    <x v="1"/>
    <x v="9"/>
    <s v=" Total_JP"/>
    <x v="105"/>
    <n v="204.5218701"/>
  </r>
  <r>
    <s v="Incremental"/>
    <s v="Media"/>
    <x v="1"/>
    <x v="1"/>
    <x v="9"/>
    <s v=" Total_JP"/>
    <x v="106"/>
    <n v="223.17955749999999"/>
  </r>
  <r>
    <s v="Incremental"/>
    <s v="Media"/>
    <x v="1"/>
    <x v="1"/>
    <x v="9"/>
    <s v=" Total_JP"/>
    <x v="107"/>
    <n v="0"/>
  </r>
  <r>
    <s v="Incremental"/>
    <s v="Media"/>
    <x v="1"/>
    <x v="1"/>
    <x v="9"/>
    <s v=" Total_JP"/>
    <x v="108"/>
    <n v="0"/>
  </r>
  <r>
    <s v="Incremental"/>
    <s v="Media"/>
    <x v="1"/>
    <x v="1"/>
    <x v="9"/>
    <s v=" Total_JP"/>
    <x v="109"/>
    <n v="0"/>
  </r>
  <r>
    <s v="Incremental"/>
    <s v="Media"/>
    <x v="1"/>
    <x v="1"/>
    <x v="9"/>
    <s v=" Total_JP"/>
    <x v="110"/>
    <n v="0"/>
  </r>
  <r>
    <s v="Incremental"/>
    <s v="Media"/>
    <x v="1"/>
    <x v="1"/>
    <x v="9"/>
    <s v=" Total_JP"/>
    <x v="111"/>
    <n v="0"/>
  </r>
  <r>
    <s v="Incremental"/>
    <s v="Media"/>
    <x v="1"/>
    <x v="1"/>
    <x v="9"/>
    <s v=" Total_JP"/>
    <x v="112"/>
    <n v="0"/>
  </r>
  <r>
    <s v="Incremental"/>
    <s v="Media"/>
    <x v="1"/>
    <x v="1"/>
    <x v="9"/>
    <s v=" Total_JP"/>
    <x v="113"/>
    <n v="0"/>
  </r>
  <r>
    <s v="Incremental"/>
    <s v="Media"/>
    <x v="1"/>
    <x v="1"/>
    <x v="9"/>
    <s v=" Total_JP"/>
    <x v="114"/>
    <n v="0"/>
  </r>
  <r>
    <s v="Incremental"/>
    <s v="Media"/>
    <x v="1"/>
    <x v="1"/>
    <x v="9"/>
    <s v=" Total_JP"/>
    <x v="115"/>
    <n v="0"/>
  </r>
  <r>
    <s v="Incremental"/>
    <s v="Media"/>
    <x v="1"/>
    <x v="1"/>
    <x v="9"/>
    <s v=" Total_JP"/>
    <x v="116"/>
    <n v="0"/>
  </r>
  <r>
    <s v="Incremental"/>
    <s v="Media"/>
    <x v="1"/>
    <x v="1"/>
    <x v="9"/>
    <s v=" Total_JP"/>
    <x v="117"/>
    <n v="0"/>
  </r>
  <r>
    <s v="Incremental"/>
    <s v="Media"/>
    <x v="1"/>
    <x v="1"/>
    <x v="9"/>
    <s v=" Total_JP"/>
    <x v="118"/>
    <n v="0"/>
  </r>
  <r>
    <s v="Incremental"/>
    <s v="Media"/>
    <x v="1"/>
    <x v="1"/>
    <x v="9"/>
    <s v=" Total_JP"/>
    <x v="119"/>
    <n v="0"/>
  </r>
  <r>
    <s v="Incremental"/>
    <s v="Media"/>
    <x v="1"/>
    <x v="1"/>
    <x v="9"/>
    <s v=" Total_JP"/>
    <x v="120"/>
    <n v="0"/>
  </r>
  <r>
    <s v="Incremental"/>
    <s v="Media"/>
    <x v="1"/>
    <x v="1"/>
    <x v="9"/>
    <s v=" Total_JP"/>
    <x v="121"/>
    <n v="0"/>
  </r>
  <r>
    <s v="Incremental"/>
    <s v="Media"/>
    <x v="1"/>
    <x v="1"/>
    <x v="9"/>
    <s v=" Total_JP"/>
    <x v="122"/>
    <n v="0"/>
  </r>
  <r>
    <s v="Incremental"/>
    <s v="Media"/>
    <x v="1"/>
    <x v="1"/>
    <x v="9"/>
    <s v=" Total_JP"/>
    <x v="123"/>
    <n v="0"/>
  </r>
  <r>
    <s v="Incremental"/>
    <s v="Media"/>
    <x v="1"/>
    <x v="1"/>
    <x v="9"/>
    <s v=" Total_JP"/>
    <x v="124"/>
    <n v="0"/>
  </r>
  <r>
    <s v="Incremental"/>
    <s v="Media"/>
    <x v="1"/>
    <x v="1"/>
    <x v="9"/>
    <s v=" Total_JP"/>
    <x v="125"/>
    <n v="0"/>
  </r>
  <r>
    <s v="Incremental"/>
    <s v="Media"/>
    <x v="1"/>
    <x v="1"/>
    <x v="9"/>
    <s v=" Total_JP"/>
    <x v="126"/>
    <n v="0"/>
  </r>
  <r>
    <s v="Incremental"/>
    <s v="Media"/>
    <x v="1"/>
    <x v="1"/>
    <x v="9"/>
    <s v=" Total_JP"/>
    <x v="127"/>
    <n v="0"/>
  </r>
  <r>
    <s v="Incremental"/>
    <s v="Media"/>
    <x v="1"/>
    <x v="1"/>
    <x v="9"/>
    <s v=" Total_JP"/>
    <x v="128"/>
    <n v="0"/>
  </r>
  <r>
    <s v="Incremental"/>
    <s v="Media"/>
    <x v="1"/>
    <x v="1"/>
    <x v="9"/>
    <s v=" Total_JP"/>
    <x v="129"/>
    <n v="0"/>
  </r>
  <r>
    <s v="Incremental"/>
    <s v="Media"/>
    <x v="1"/>
    <x v="1"/>
    <x v="9"/>
    <s v=" Total_JP"/>
    <x v="130"/>
    <n v="0"/>
  </r>
  <r>
    <s v="Incremental"/>
    <s v="Media"/>
    <x v="1"/>
    <x v="1"/>
    <x v="9"/>
    <s v=" Total_JP"/>
    <x v="131"/>
    <n v="0"/>
  </r>
  <r>
    <s v="Incremental"/>
    <s v="Media"/>
    <x v="1"/>
    <x v="1"/>
    <x v="9"/>
    <s v=" Total_JP"/>
    <x v="132"/>
    <n v="0"/>
  </r>
  <r>
    <s v="Incremental"/>
    <s v="Media"/>
    <x v="1"/>
    <x v="1"/>
    <x v="9"/>
    <s v=" Total_JP"/>
    <x v="133"/>
    <n v="0"/>
  </r>
  <r>
    <s v="Incremental"/>
    <s v="Media"/>
    <x v="1"/>
    <x v="1"/>
    <x v="9"/>
    <s v=" Total_JP"/>
    <x v="134"/>
    <n v="0"/>
  </r>
  <r>
    <s v="Incremental"/>
    <s v="Media"/>
    <x v="1"/>
    <x v="1"/>
    <x v="9"/>
    <s v=" Total_JP"/>
    <x v="135"/>
    <n v="0"/>
  </r>
  <r>
    <s v="Incremental"/>
    <s v="Media"/>
    <x v="1"/>
    <x v="1"/>
    <x v="9"/>
    <s v=" Total_JP"/>
    <x v="136"/>
    <n v="0"/>
  </r>
  <r>
    <s v="Incremental"/>
    <s v="Media"/>
    <x v="1"/>
    <x v="1"/>
    <x v="9"/>
    <s v=" Total_JP"/>
    <x v="137"/>
    <n v="0"/>
  </r>
  <r>
    <s v="Incremental"/>
    <s v="Media"/>
    <x v="1"/>
    <x v="1"/>
    <x v="9"/>
    <s v=" Total_JP"/>
    <x v="138"/>
    <n v="0"/>
  </r>
  <r>
    <s v="Incremental"/>
    <s v="Media"/>
    <x v="1"/>
    <x v="1"/>
    <x v="9"/>
    <s v=" Total_JP"/>
    <x v="139"/>
    <n v="0"/>
  </r>
  <r>
    <s v="Incremental"/>
    <s v="Media"/>
    <x v="1"/>
    <x v="1"/>
    <x v="9"/>
    <s v=" Total_JP"/>
    <x v="140"/>
    <n v="0"/>
  </r>
  <r>
    <s v="Incremental"/>
    <s v="Media"/>
    <x v="1"/>
    <x v="1"/>
    <x v="9"/>
    <s v=" Total_JP"/>
    <x v="141"/>
    <n v="0"/>
  </r>
  <r>
    <s v="Incremental"/>
    <s v="Media"/>
    <x v="1"/>
    <x v="1"/>
    <x v="9"/>
    <s v=" Total_JP"/>
    <x v="142"/>
    <n v="0"/>
  </r>
  <r>
    <s v="Incremental"/>
    <s v="Media"/>
    <x v="1"/>
    <x v="1"/>
    <x v="9"/>
    <s v=" Total_JP"/>
    <x v="143"/>
    <n v="0"/>
  </r>
  <r>
    <s v="Incremental"/>
    <s v="Media"/>
    <x v="1"/>
    <x v="1"/>
    <x v="9"/>
    <s v=" Total_JP"/>
    <x v="144"/>
    <n v="0"/>
  </r>
  <r>
    <s v="Incremental"/>
    <s v="Media"/>
    <x v="1"/>
    <x v="1"/>
    <x v="9"/>
    <s v=" Total_JP"/>
    <x v="145"/>
    <n v="0"/>
  </r>
  <r>
    <s v="Incremental"/>
    <s v="Media"/>
    <x v="1"/>
    <x v="1"/>
    <x v="9"/>
    <s v=" Total_JP"/>
    <x v="146"/>
    <n v="0"/>
  </r>
  <r>
    <s v="Incremental"/>
    <s v="Media"/>
    <x v="1"/>
    <x v="1"/>
    <x v="9"/>
    <s v=" Total_JP"/>
    <x v="147"/>
    <n v="0"/>
  </r>
  <r>
    <s v="Incremental"/>
    <s v="Media"/>
    <x v="1"/>
    <x v="1"/>
    <x v="9"/>
    <s v=" Total_JP"/>
    <x v="148"/>
    <n v="0.15495709999999999"/>
  </r>
  <r>
    <s v="Incremental"/>
    <s v="Media"/>
    <x v="1"/>
    <x v="1"/>
    <x v="9"/>
    <s v=" Total_JP"/>
    <x v="149"/>
    <n v="0.39970719999999998"/>
  </r>
  <r>
    <s v="Incremental"/>
    <s v="Media"/>
    <x v="1"/>
    <x v="1"/>
    <x v="9"/>
    <s v=" Total_JP"/>
    <x v="150"/>
    <n v="0.44203510000000001"/>
  </r>
  <r>
    <s v="Incremental"/>
    <s v="Media"/>
    <x v="1"/>
    <x v="1"/>
    <x v="9"/>
    <s v=" Total_JP"/>
    <x v="151"/>
    <n v="0.5177853"/>
  </r>
  <r>
    <s v="Incremental"/>
    <s v="Media"/>
    <x v="1"/>
    <x v="1"/>
    <x v="9"/>
    <s v=" Total_JP"/>
    <x v="152"/>
    <n v="0.54274630000000001"/>
  </r>
  <r>
    <s v="Incremental"/>
    <s v="Media"/>
    <x v="1"/>
    <x v="1"/>
    <x v="9"/>
    <s v=" Total_JP"/>
    <x v="153"/>
    <n v="0.47346630000000001"/>
  </r>
  <r>
    <s v="Incremental"/>
    <s v="Media"/>
    <x v="1"/>
    <x v="1"/>
    <x v="9"/>
    <s v=" Total_JP"/>
    <x v="154"/>
    <n v="0.49377599999999999"/>
  </r>
  <r>
    <s v="Incremental"/>
    <s v="Media"/>
    <x v="1"/>
    <x v="1"/>
    <x v="9"/>
    <s v=" Total_JP"/>
    <x v="155"/>
    <n v="0.51480859999999995"/>
  </r>
  <r>
    <s v="Incremental"/>
    <s v="Media"/>
    <x v="1"/>
    <x v="1"/>
    <x v="9"/>
    <s v=" Total_JP"/>
    <x v="156"/>
    <n v="0.46675509999999998"/>
  </r>
  <r>
    <s v="Incremental"/>
    <s v="Media"/>
    <x v="1"/>
    <x v="2"/>
    <x v="10"/>
    <s v=" Total_JP"/>
    <x v="0"/>
    <n v="0"/>
  </r>
  <r>
    <s v="Incremental"/>
    <s v="Media"/>
    <x v="1"/>
    <x v="2"/>
    <x v="10"/>
    <s v=" Total_JP"/>
    <x v="1"/>
    <n v="0"/>
  </r>
  <r>
    <s v="Incremental"/>
    <s v="Media"/>
    <x v="1"/>
    <x v="2"/>
    <x v="10"/>
    <s v=" Total_JP"/>
    <x v="2"/>
    <n v="0"/>
  </r>
  <r>
    <s v="Incremental"/>
    <s v="Media"/>
    <x v="1"/>
    <x v="2"/>
    <x v="10"/>
    <s v=" Total_JP"/>
    <x v="3"/>
    <n v="0"/>
  </r>
  <r>
    <s v="Incremental"/>
    <s v="Media"/>
    <x v="1"/>
    <x v="2"/>
    <x v="10"/>
    <s v=" Total_JP"/>
    <x v="4"/>
    <n v="0"/>
  </r>
  <r>
    <s v="Incremental"/>
    <s v="Media"/>
    <x v="1"/>
    <x v="2"/>
    <x v="10"/>
    <s v=" Total_JP"/>
    <x v="5"/>
    <n v="0"/>
  </r>
  <r>
    <s v="Incremental"/>
    <s v="Media"/>
    <x v="1"/>
    <x v="2"/>
    <x v="10"/>
    <s v=" Total_JP"/>
    <x v="6"/>
    <n v="0"/>
  </r>
  <r>
    <s v="Incremental"/>
    <s v="Media"/>
    <x v="1"/>
    <x v="2"/>
    <x v="10"/>
    <s v=" Total_JP"/>
    <x v="7"/>
    <n v="0"/>
  </r>
  <r>
    <s v="Incremental"/>
    <s v="Media"/>
    <x v="1"/>
    <x v="2"/>
    <x v="10"/>
    <s v=" Total_JP"/>
    <x v="8"/>
    <n v="0"/>
  </r>
  <r>
    <s v="Incremental"/>
    <s v="Media"/>
    <x v="1"/>
    <x v="2"/>
    <x v="10"/>
    <s v=" Total_JP"/>
    <x v="9"/>
    <n v="0"/>
  </r>
  <r>
    <s v="Incremental"/>
    <s v="Media"/>
    <x v="1"/>
    <x v="2"/>
    <x v="10"/>
    <s v=" Total_JP"/>
    <x v="10"/>
    <n v="0"/>
  </r>
  <r>
    <s v="Incremental"/>
    <s v="Media"/>
    <x v="1"/>
    <x v="2"/>
    <x v="10"/>
    <s v=" Total_JP"/>
    <x v="11"/>
    <n v="0"/>
  </r>
  <r>
    <s v="Incremental"/>
    <s v="Media"/>
    <x v="1"/>
    <x v="2"/>
    <x v="10"/>
    <s v=" Total_JP"/>
    <x v="12"/>
    <n v="0"/>
  </r>
  <r>
    <s v="Incremental"/>
    <s v="Media"/>
    <x v="1"/>
    <x v="2"/>
    <x v="10"/>
    <s v=" Total_JP"/>
    <x v="13"/>
    <n v="0"/>
  </r>
  <r>
    <s v="Incremental"/>
    <s v="Media"/>
    <x v="1"/>
    <x v="2"/>
    <x v="10"/>
    <s v=" Total_JP"/>
    <x v="14"/>
    <n v="0"/>
  </r>
  <r>
    <s v="Incremental"/>
    <s v="Media"/>
    <x v="1"/>
    <x v="2"/>
    <x v="10"/>
    <s v=" Total_JP"/>
    <x v="15"/>
    <n v="0"/>
  </r>
  <r>
    <s v="Incremental"/>
    <s v="Media"/>
    <x v="1"/>
    <x v="2"/>
    <x v="10"/>
    <s v=" Total_JP"/>
    <x v="16"/>
    <n v="0"/>
  </r>
  <r>
    <s v="Incremental"/>
    <s v="Media"/>
    <x v="1"/>
    <x v="2"/>
    <x v="10"/>
    <s v=" Total_JP"/>
    <x v="17"/>
    <n v="0"/>
  </r>
  <r>
    <s v="Incremental"/>
    <s v="Media"/>
    <x v="1"/>
    <x v="2"/>
    <x v="10"/>
    <s v=" Total_JP"/>
    <x v="18"/>
    <n v="0"/>
  </r>
  <r>
    <s v="Incremental"/>
    <s v="Media"/>
    <x v="1"/>
    <x v="2"/>
    <x v="10"/>
    <s v=" Total_JP"/>
    <x v="19"/>
    <n v="0"/>
  </r>
  <r>
    <s v="Incremental"/>
    <s v="Media"/>
    <x v="1"/>
    <x v="2"/>
    <x v="10"/>
    <s v=" Total_JP"/>
    <x v="20"/>
    <n v="0"/>
  </r>
  <r>
    <s v="Incremental"/>
    <s v="Media"/>
    <x v="1"/>
    <x v="2"/>
    <x v="10"/>
    <s v=" Total_JP"/>
    <x v="21"/>
    <n v="0"/>
  </r>
  <r>
    <s v="Incremental"/>
    <s v="Media"/>
    <x v="1"/>
    <x v="2"/>
    <x v="10"/>
    <s v=" Total_JP"/>
    <x v="22"/>
    <n v="0"/>
  </r>
  <r>
    <s v="Incremental"/>
    <s v="Media"/>
    <x v="1"/>
    <x v="2"/>
    <x v="10"/>
    <s v=" Total_JP"/>
    <x v="23"/>
    <n v="0"/>
  </r>
  <r>
    <s v="Incremental"/>
    <s v="Media"/>
    <x v="1"/>
    <x v="2"/>
    <x v="10"/>
    <s v=" Total_JP"/>
    <x v="24"/>
    <n v="0"/>
  </r>
  <r>
    <s v="Incremental"/>
    <s v="Media"/>
    <x v="1"/>
    <x v="2"/>
    <x v="10"/>
    <s v=" Total_JP"/>
    <x v="25"/>
    <n v="0"/>
  </r>
  <r>
    <s v="Incremental"/>
    <s v="Media"/>
    <x v="1"/>
    <x v="2"/>
    <x v="10"/>
    <s v=" Total_JP"/>
    <x v="26"/>
    <n v="0"/>
  </r>
  <r>
    <s v="Incremental"/>
    <s v="Media"/>
    <x v="1"/>
    <x v="2"/>
    <x v="10"/>
    <s v=" Total_JP"/>
    <x v="27"/>
    <n v="0"/>
  </r>
  <r>
    <s v="Incremental"/>
    <s v="Media"/>
    <x v="1"/>
    <x v="2"/>
    <x v="10"/>
    <s v=" Total_JP"/>
    <x v="28"/>
    <n v="0"/>
  </r>
  <r>
    <s v="Incremental"/>
    <s v="Media"/>
    <x v="1"/>
    <x v="2"/>
    <x v="10"/>
    <s v=" Total_JP"/>
    <x v="29"/>
    <n v="0"/>
  </r>
  <r>
    <s v="Incremental"/>
    <s v="Media"/>
    <x v="1"/>
    <x v="2"/>
    <x v="10"/>
    <s v=" Total_JP"/>
    <x v="30"/>
    <n v="0"/>
  </r>
  <r>
    <s v="Incremental"/>
    <s v="Media"/>
    <x v="1"/>
    <x v="2"/>
    <x v="10"/>
    <s v=" Total_JP"/>
    <x v="31"/>
    <n v="0"/>
  </r>
  <r>
    <s v="Incremental"/>
    <s v="Media"/>
    <x v="1"/>
    <x v="2"/>
    <x v="10"/>
    <s v=" Total_JP"/>
    <x v="32"/>
    <n v="0"/>
  </r>
  <r>
    <s v="Incremental"/>
    <s v="Media"/>
    <x v="1"/>
    <x v="2"/>
    <x v="10"/>
    <s v=" Total_JP"/>
    <x v="33"/>
    <n v="0"/>
  </r>
  <r>
    <s v="Incremental"/>
    <s v="Media"/>
    <x v="1"/>
    <x v="2"/>
    <x v="10"/>
    <s v=" Total_JP"/>
    <x v="34"/>
    <n v="0"/>
  </r>
  <r>
    <s v="Incremental"/>
    <s v="Media"/>
    <x v="1"/>
    <x v="2"/>
    <x v="10"/>
    <s v=" Total_JP"/>
    <x v="35"/>
    <n v="0"/>
  </r>
  <r>
    <s v="Incremental"/>
    <s v="Media"/>
    <x v="1"/>
    <x v="2"/>
    <x v="10"/>
    <s v=" Total_JP"/>
    <x v="36"/>
    <n v="0"/>
  </r>
  <r>
    <s v="Incremental"/>
    <s v="Media"/>
    <x v="1"/>
    <x v="2"/>
    <x v="10"/>
    <s v=" Total_JP"/>
    <x v="37"/>
    <n v="0"/>
  </r>
  <r>
    <s v="Incremental"/>
    <s v="Media"/>
    <x v="1"/>
    <x v="2"/>
    <x v="10"/>
    <s v=" Total_JP"/>
    <x v="38"/>
    <n v="0"/>
  </r>
  <r>
    <s v="Incremental"/>
    <s v="Media"/>
    <x v="1"/>
    <x v="2"/>
    <x v="10"/>
    <s v=" Total_JP"/>
    <x v="39"/>
    <n v="0"/>
  </r>
  <r>
    <s v="Incremental"/>
    <s v="Media"/>
    <x v="1"/>
    <x v="2"/>
    <x v="10"/>
    <s v=" Total_JP"/>
    <x v="40"/>
    <n v="0"/>
  </r>
  <r>
    <s v="Incremental"/>
    <s v="Media"/>
    <x v="1"/>
    <x v="2"/>
    <x v="10"/>
    <s v=" Total_JP"/>
    <x v="41"/>
    <n v="0"/>
  </r>
  <r>
    <s v="Incremental"/>
    <s v="Media"/>
    <x v="1"/>
    <x v="2"/>
    <x v="10"/>
    <s v=" Total_JP"/>
    <x v="42"/>
    <n v="0"/>
  </r>
  <r>
    <s v="Incremental"/>
    <s v="Media"/>
    <x v="1"/>
    <x v="2"/>
    <x v="10"/>
    <s v=" Total_JP"/>
    <x v="43"/>
    <n v="0"/>
  </r>
  <r>
    <s v="Incremental"/>
    <s v="Media"/>
    <x v="1"/>
    <x v="2"/>
    <x v="10"/>
    <s v=" Total_JP"/>
    <x v="44"/>
    <n v="0"/>
  </r>
  <r>
    <s v="Incremental"/>
    <s v="Media"/>
    <x v="1"/>
    <x v="2"/>
    <x v="10"/>
    <s v=" Total_JP"/>
    <x v="45"/>
    <n v="0"/>
  </r>
  <r>
    <s v="Incremental"/>
    <s v="Media"/>
    <x v="1"/>
    <x v="2"/>
    <x v="10"/>
    <s v=" Total_JP"/>
    <x v="46"/>
    <n v="0"/>
  </r>
  <r>
    <s v="Incremental"/>
    <s v="Media"/>
    <x v="1"/>
    <x v="2"/>
    <x v="10"/>
    <s v=" Total_JP"/>
    <x v="47"/>
    <n v="0"/>
  </r>
  <r>
    <s v="Incremental"/>
    <s v="Media"/>
    <x v="1"/>
    <x v="2"/>
    <x v="10"/>
    <s v=" Total_JP"/>
    <x v="48"/>
    <n v="0"/>
  </r>
  <r>
    <s v="Incremental"/>
    <s v="Media"/>
    <x v="1"/>
    <x v="2"/>
    <x v="10"/>
    <s v=" Total_JP"/>
    <x v="49"/>
    <n v="0"/>
  </r>
  <r>
    <s v="Incremental"/>
    <s v="Media"/>
    <x v="1"/>
    <x v="2"/>
    <x v="10"/>
    <s v=" Total_JP"/>
    <x v="50"/>
    <n v="0"/>
  </r>
  <r>
    <s v="Incremental"/>
    <s v="Media"/>
    <x v="1"/>
    <x v="2"/>
    <x v="10"/>
    <s v=" Total_JP"/>
    <x v="51"/>
    <n v="0"/>
  </r>
  <r>
    <s v="Incremental"/>
    <s v="Media"/>
    <x v="1"/>
    <x v="2"/>
    <x v="10"/>
    <s v=" Total_JP"/>
    <x v="52"/>
    <n v="0"/>
  </r>
  <r>
    <s v="Incremental"/>
    <s v="Media"/>
    <x v="1"/>
    <x v="2"/>
    <x v="10"/>
    <s v=" Total_JP"/>
    <x v="53"/>
    <n v="0"/>
  </r>
  <r>
    <s v="Incremental"/>
    <s v="Media"/>
    <x v="1"/>
    <x v="2"/>
    <x v="10"/>
    <s v=" Total_JP"/>
    <x v="54"/>
    <n v="0"/>
  </r>
  <r>
    <s v="Incremental"/>
    <s v="Media"/>
    <x v="1"/>
    <x v="2"/>
    <x v="10"/>
    <s v=" Total_JP"/>
    <x v="55"/>
    <n v="0"/>
  </r>
  <r>
    <s v="Incremental"/>
    <s v="Media"/>
    <x v="1"/>
    <x v="2"/>
    <x v="10"/>
    <s v=" Total_JP"/>
    <x v="56"/>
    <n v="0"/>
  </r>
  <r>
    <s v="Incremental"/>
    <s v="Media"/>
    <x v="1"/>
    <x v="2"/>
    <x v="10"/>
    <s v=" Total_JP"/>
    <x v="57"/>
    <n v="0"/>
  </r>
  <r>
    <s v="Incremental"/>
    <s v="Media"/>
    <x v="1"/>
    <x v="2"/>
    <x v="10"/>
    <s v=" Total_JP"/>
    <x v="58"/>
    <n v="0"/>
  </r>
  <r>
    <s v="Incremental"/>
    <s v="Media"/>
    <x v="1"/>
    <x v="2"/>
    <x v="10"/>
    <s v=" Total_JP"/>
    <x v="59"/>
    <n v="0"/>
  </r>
  <r>
    <s v="Incremental"/>
    <s v="Media"/>
    <x v="1"/>
    <x v="2"/>
    <x v="10"/>
    <s v=" Total_JP"/>
    <x v="60"/>
    <n v="0"/>
  </r>
  <r>
    <s v="Incremental"/>
    <s v="Media"/>
    <x v="1"/>
    <x v="2"/>
    <x v="10"/>
    <s v=" Total_JP"/>
    <x v="61"/>
    <n v="0"/>
  </r>
  <r>
    <s v="Incremental"/>
    <s v="Media"/>
    <x v="1"/>
    <x v="2"/>
    <x v="10"/>
    <s v=" Total_JP"/>
    <x v="62"/>
    <n v="0"/>
  </r>
  <r>
    <s v="Incremental"/>
    <s v="Media"/>
    <x v="1"/>
    <x v="2"/>
    <x v="10"/>
    <s v=" Total_JP"/>
    <x v="63"/>
    <n v="0"/>
  </r>
  <r>
    <s v="Incremental"/>
    <s v="Media"/>
    <x v="1"/>
    <x v="2"/>
    <x v="10"/>
    <s v=" Total_JP"/>
    <x v="64"/>
    <n v="0"/>
  </r>
  <r>
    <s v="Incremental"/>
    <s v="Media"/>
    <x v="1"/>
    <x v="2"/>
    <x v="10"/>
    <s v=" Total_JP"/>
    <x v="65"/>
    <n v="0"/>
  </r>
  <r>
    <s v="Incremental"/>
    <s v="Media"/>
    <x v="1"/>
    <x v="2"/>
    <x v="10"/>
    <s v=" Total_JP"/>
    <x v="66"/>
    <n v="0"/>
  </r>
  <r>
    <s v="Incremental"/>
    <s v="Media"/>
    <x v="1"/>
    <x v="2"/>
    <x v="10"/>
    <s v=" Total_JP"/>
    <x v="67"/>
    <n v="0"/>
  </r>
  <r>
    <s v="Incremental"/>
    <s v="Media"/>
    <x v="1"/>
    <x v="2"/>
    <x v="10"/>
    <s v=" Total_JP"/>
    <x v="68"/>
    <n v="0"/>
  </r>
  <r>
    <s v="Incremental"/>
    <s v="Media"/>
    <x v="1"/>
    <x v="2"/>
    <x v="10"/>
    <s v=" Total_JP"/>
    <x v="69"/>
    <n v="0"/>
  </r>
  <r>
    <s v="Incremental"/>
    <s v="Media"/>
    <x v="1"/>
    <x v="2"/>
    <x v="10"/>
    <s v=" Total_JP"/>
    <x v="70"/>
    <n v="0"/>
  </r>
  <r>
    <s v="Incremental"/>
    <s v="Media"/>
    <x v="1"/>
    <x v="2"/>
    <x v="10"/>
    <s v=" Total_JP"/>
    <x v="71"/>
    <n v="0"/>
  </r>
  <r>
    <s v="Incremental"/>
    <s v="Media"/>
    <x v="1"/>
    <x v="2"/>
    <x v="10"/>
    <s v=" Total_JP"/>
    <x v="72"/>
    <n v="0"/>
  </r>
  <r>
    <s v="Incremental"/>
    <s v="Media"/>
    <x v="1"/>
    <x v="2"/>
    <x v="10"/>
    <s v=" Total_JP"/>
    <x v="73"/>
    <n v="0"/>
  </r>
  <r>
    <s v="Incremental"/>
    <s v="Media"/>
    <x v="1"/>
    <x v="2"/>
    <x v="10"/>
    <s v=" Total_JP"/>
    <x v="74"/>
    <n v="0"/>
  </r>
  <r>
    <s v="Incremental"/>
    <s v="Media"/>
    <x v="1"/>
    <x v="2"/>
    <x v="10"/>
    <s v=" Total_JP"/>
    <x v="75"/>
    <n v="0"/>
  </r>
  <r>
    <s v="Incremental"/>
    <s v="Media"/>
    <x v="1"/>
    <x v="2"/>
    <x v="10"/>
    <s v=" Total_JP"/>
    <x v="76"/>
    <n v="0"/>
  </r>
  <r>
    <s v="Incremental"/>
    <s v="Media"/>
    <x v="1"/>
    <x v="2"/>
    <x v="10"/>
    <s v=" Total_JP"/>
    <x v="77"/>
    <n v="0"/>
  </r>
  <r>
    <s v="Incremental"/>
    <s v="Media"/>
    <x v="1"/>
    <x v="2"/>
    <x v="10"/>
    <s v=" Total_JP"/>
    <x v="78"/>
    <n v="0"/>
  </r>
  <r>
    <s v="Incremental"/>
    <s v="Media"/>
    <x v="1"/>
    <x v="2"/>
    <x v="10"/>
    <s v=" Total_JP"/>
    <x v="79"/>
    <n v="0"/>
  </r>
  <r>
    <s v="Incremental"/>
    <s v="Media"/>
    <x v="1"/>
    <x v="2"/>
    <x v="10"/>
    <s v=" Total_JP"/>
    <x v="80"/>
    <n v="0"/>
  </r>
  <r>
    <s v="Incremental"/>
    <s v="Media"/>
    <x v="1"/>
    <x v="2"/>
    <x v="10"/>
    <s v=" Total_JP"/>
    <x v="81"/>
    <n v="0"/>
  </r>
  <r>
    <s v="Incremental"/>
    <s v="Media"/>
    <x v="1"/>
    <x v="2"/>
    <x v="10"/>
    <s v=" Total_JP"/>
    <x v="82"/>
    <n v="0"/>
  </r>
  <r>
    <s v="Incremental"/>
    <s v="Media"/>
    <x v="1"/>
    <x v="2"/>
    <x v="10"/>
    <s v=" Total_JP"/>
    <x v="83"/>
    <n v="0"/>
  </r>
  <r>
    <s v="Incremental"/>
    <s v="Media"/>
    <x v="1"/>
    <x v="2"/>
    <x v="10"/>
    <s v=" Total_JP"/>
    <x v="84"/>
    <n v="0"/>
  </r>
  <r>
    <s v="Incremental"/>
    <s v="Media"/>
    <x v="1"/>
    <x v="2"/>
    <x v="10"/>
    <s v=" Total_JP"/>
    <x v="85"/>
    <n v="0"/>
  </r>
  <r>
    <s v="Incremental"/>
    <s v="Media"/>
    <x v="1"/>
    <x v="2"/>
    <x v="10"/>
    <s v=" Total_JP"/>
    <x v="86"/>
    <n v="0"/>
  </r>
  <r>
    <s v="Incremental"/>
    <s v="Media"/>
    <x v="1"/>
    <x v="2"/>
    <x v="10"/>
    <s v=" Total_JP"/>
    <x v="87"/>
    <n v="0"/>
  </r>
  <r>
    <s v="Incremental"/>
    <s v="Media"/>
    <x v="1"/>
    <x v="2"/>
    <x v="10"/>
    <s v=" Total_JP"/>
    <x v="88"/>
    <n v="0"/>
  </r>
  <r>
    <s v="Incremental"/>
    <s v="Media"/>
    <x v="1"/>
    <x v="2"/>
    <x v="10"/>
    <s v=" Total_JP"/>
    <x v="89"/>
    <n v="0"/>
  </r>
  <r>
    <s v="Incremental"/>
    <s v="Media"/>
    <x v="1"/>
    <x v="2"/>
    <x v="10"/>
    <s v=" Total_JP"/>
    <x v="90"/>
    <n v="0"/>
  </r>
  <r>
    <s v="Incremental"/>
    <s v="Media"/>
    <x v="1"/>
    <x v="2"/>
    <x v="10"/>
    <s v=" Total_JP"/>
    <x v="91"/>
    <n v="0"/>
  </r>
  <r>
    <s v="Incremental"/>
    <s v="Media"/>
    <x v="1"/>
    <x v="2"/>
    <x v="10"/>
    <s v=" Total_JP"/>
    <x v="92"/>
    <n v="0"/>
  </r>
  <r>
    <s v="Incremental"/>
    <s v="Media"/>
    <x v="1"/>
    <x v="2"/>
    <x v="10"/>
    <s v=" Total_JP"/>
    <x v="93"/>
    <n v="0"/>
  </r>
  <r>
    <s v="Incremental"/>
    <s v="Media"/>
    <x v="1"/>
    <x v="2"/>
    <x v="10"/>
    <s v=" Total_JP"/>
    <x v="94"/>
    <n v="0"/>
  </r>
  <r>
    <s v="Incremental"/>
    <s v="Media"/>
    <x v="1"/>
    <x v="2"/>
    <x v="10"/>
    <s v=" Total_JP"/>
    <x v="95"/>
    <n v="0"/>
  </r>
  <r>
    <s v="Incremental"/>
    <s v="Media"/>
    <x v="1"/>
    <x v="2"/>
    <x v="10"/>
    <s v=" Total_JP"/>
    <x v="96"/>
    <n v="0"/>
  </r>
  <r>
    <s v="Incremental"/>
    <s v="Media"/>
    <x v="1"/>
    <x v="2"/>
    <x v="10"/>
    <s v=" Total_JP"/>
    <x v="97"/>
    <n v="0"/>
  </r>
  <r>
    <s v="Incremental"/>
    <s v="Media"/>
    <x v="1"/>
    <x v="2"/>
    <x v="10"/>
    <s v=" Total_JP"/>
    <x v="98"/>
    <n v="0"/>
  </r>
  <r>
    <s v="Incremental"/>
    <s v="Media"/>
    <x v="1"/>
    <x v="2"/>
    <x v="10"/>
    <s v=" Total_JP"/>
    <x v="99"/>
    <n v="0"/>
  </r>
  <r>
    <s v="Incremental"/>
    <s v="Media"/>
    <x v="1"/>
    <x v="2"/>
    <x v="10"/>
    <s v=" Total_JP"/>
    <x v="100"/>
    <n v="0"/>
  </r>
  <r>
    <s v="Incremental"/>
    <s v="Media"/>
    <x v="1"/>
    <x v="2"/>
    <x v="10"/>
    <s v=" Total_JP"/>
    <x v="101"/>
    <n v="0"/>
  </r>
  <r>
    <s v="Incremental"/>
    <s v="Media"/>
    <x v="1"/>
    <x v="2"/>
    <x v="10"/>
    <s v=" Total_JP"/>
    <x v="102"/>
    <n v="0"/>
  </r>
  <r>
    <s v="Incremental"/>
    <s v="Media"/>
    <x v="1"/>
    <x v="2"/>
    <x v="10"/>
    <s v=" Total_JP"/>
    <x v="103"/>
    <n v="0"/>
  </r>
  <r>
    <s v="Incremental"/>
    <s v="Media"/>
    <x v="1"/>
    <x v="2"/>
    <x v="10"/>
    <s v=" Total_JP"/>
    <x v="104"/>
    <n v="0"/>
  </r>
  <r>
    <s v="Incremental"/>
    <s v="Media"/>
    <x v="1"/>
    <x v="2"/>
    <x v="10"/>
    <s v=" Total_JP"/>
    <x v="105"/>
    <n v="0"/>
  </r>
  <r>
    <s v="Incremental"/>
    <s v="Media"/>
    <x v="1"/>
    <x v="2"/>
    <x v="10"/>
    <s v=" Total_JP"/>
    <x v="106"/>
    <n v="0"/>
  </r>
  <r>
    <s v="Incremental"/>
    <s v="Media"/>
    <x v="1"/>
    <x v="2"/>
    <x v="10"/>
    <s v=" Total_JP"/>
    <x v="107"/>
    <n v="0"/>
  </r>
  <r>
    <s v="Incremental"/>
    <s v="Media"/>
    <x v="1"/>
    <x v="2"/>
    <x v="10"/>
    <s v=" Total_JP"/>
    <x v="108"/>
    <n v="0"/>
  </r>
  <r>
    <s v="Incremental"/>
    <s v="Media"/>
    <x v="1"/>
    <x v="2"/>
    <x v="10"/>
    <s v=" Total_JP"/>
    <x v="109"/>
    <n v="0"/>
  </r>
  <r>
    <s v="Incremental"/>
    <s v="Media"/>
    <x v="1"/>
    <x v="2"/>
    <x v="10"/>
    <s v=" Total_JP"/>
    <x v="110"/>
    <n v="0"/>
  </r>
  <r>
    <s v="Incremental"/>
    <s v="Media"/>
    <x v="1"/>
    <x v="2"/>
    <x v="10"/>
    <s v=" Total_JP"/>
    <x v="111"/>
    <n v="0"/>
  </r>
  <r>
    <s v="Incremental"/>
    <s v="Media"/>
    <x v="1"/>
    <x v="2"/>
    <x v="10"/>
    <s v=" Total_JP"/>
    <x v="112"/>
    <n v="0"/>
  </r>
  <r>
    <s v="Incremental"/>
    <s v="Media"/>
    <x v="1"/>
    <x v="2"/>
    <x v="10"/>
    <s v=" Total_JP"/>
    <x v="113"/>
    <n v="0"/>
  </r>
  <r>
    <s v="Incremental"/>
    <s v="Media"/>
    <x v="1"/>
    <x v="2"/>
    <x v="10"/>
    <s v=" Total_JP"/>
    <x v="114"/>
    <n v="0"/>
  </r>
  <r>
    <s v="Incremental"/>
    <s v="Media"/>
    <x v="1"/>
    <x v="2"/>
    <x v="10"/>
    <s v=" Total_JP"/>
    <x v="115"/>
    <n v="0"/>
  </r>
  <r>
    <s v="Incremental"/>
    <s v="Media"/>
    <x v="1"/>
    <x v="2"/>
    <x v="10"/>
    <s v=" Total_JP"/>
    <x v="116"/>
    <n v="0"/>
  </r>
  <r>
    <s v="Incremental"/>
    <s v="Media"/>
    <x v="1"/>
    <x v="2"/>
    <x v="10"/>
    <s v=" Total_JP"/>
    <x v="117"/>
    <n v="0"/>
  </r>
  <r>
    <s v="Incremental"/>
    <s v="Media"/>
    <x v="1"/>
    <x v="2"/>
    <x v="10"/>
    <s v=" Total_JP"/>
    <x v="118"/>
    <n v="0"/>
  </r>
  <r>
    <s v="Incremental"/>
    <s v="Media"/>
    <x v="1"/>
    <x v="2"/>
    <x v="10"/>
    <s v=" Total_JP"/>
    <x v="119"/>
    <n v="0"/>
  </r>
  <r>
    <s v="Incremental"/>
    <s v="Media"/>
    <x v="1"/>
    <x v="2"/>
    <x v="10"/>
    <s v=" Total_JP"/>
    <x v="120"/>
    <n v="0"/>
  </r>
  <r>
    <s v="Incremental"/>
    <s v="Media"/>
    <x v="1"/>
    <x v="2"/>
    <x v="10"/>
    <s v=" Total_JP"/>
    <x v="121"/>
    <n v="0"/>
  </r>
  <r>
    <s v="Incremental"/>
    <s v="Media"/>
    <x v="1"/>
    <x v="2"/>
    <x v="10"/>
    <s v=" Total_JP"/>
    <x v="122"/>
    <n v="0"/>
  </r>
  <r>
    <s v="Incremental"/>
    <s v="Media"/>
    <x v="1"/>
    <x v="2"/>
    <x v="10"/>
    <s v=" Total_JP"/>
    <x v="123"/>
    <n v="0"/>
  </r>
  <r>
    <s v="Incremental"/>
    <s v="Media"/>
    <x v="1"/>
    <x v="2"/>
    <x v="10"/>
    <s v=" Total_JP"/>
    <x v="124"/>
    <n v="0"/>
  </r>
  <r>
    <s v="Incremental"/>
    <s v="Media"/>
    <x v="1"/>
    <x v="2"/>
    <x v="10"/>
    <s v=" Total_JP"/>
    <x v="125"/>
    <n v="0"/>
  </r>
  <r>
    <s v="Incremental"/>
    <s v="Media"/>
    <x v="1"/>
    <x v="2"/>
    <x v="10"/>
    <s v=" Total_JP"/>
    <x v="126"/>
    <n v="0"/>
  </r>
  <r>
    <s v="Incremental"/>
    <s v="Media"/>
    <x v="1"/>
    <x v="2"/>
    <x v="10"/>
    <s v=" Total_JP"/>
    <x v="127"/>
    <n v="0"/>
  </r>
  <r>
    <s v="Incremental"/>
    <s v="Media"/>
    <x v="1"/>
    <x v="2"/>
    <x v="10"/>
    <s v=" Total_JP"/>
    <x v="128"/>
    <n v="0"/>
  </r>
  <r>
    <s v="Incremental"/>
    <s v="Media"/>
    <x v="1"/>
    <x v="2"/>
    <x v="10"/>
    <s v=" Total_JP"/>
    <x v="129"/>
    <n v="0"/>
  </r>
  <r>
    <s v="Incremental"/>
    <s v="Media"/>
    <x v="1"/>
    <x v="2"/>
    <x v="10"/>
    <s v=" Total_JP"/>
    <x v="130"/>
    <n v="0"/>
  </r>
  <r>
    <s v="Incremental"/>
    <s v="Media"/>
    <x v="1"/>
    <x v="2"/>
    <x v="10"/>
    <s v=" Total_JP"/>
    <x v="131"/>
    <n v="0"/>
  </r>
  <r>
    <s v="Incremental"/>
    <s v="Media"/>
    <x v="1"/>
    <x v="2"/>
    <x v="10"/>
    <s v=" Total_JP"/>
    <x v="132"/>
    <n v="0"/>
  </r>
  <r>
    <s v="Incremental"/>
    <s v="Media"/>
    <x v="1"/>
    <x v="2"/>
    <x v="10"/>
    <s v=" Total_JP"/>
    <x v="133"/>
    <n v="0"/>
  </r>
  <r>
    <s v="Incremental"/>
    <s v="Media"/>
    <x v="1"/>
    <x v="2"/>
    <x v="10"/>
    <s v=" Total_JP"/>
    <x v="134"/>
    <n v="0"/>
  </r>
  <r>
    <s v="Incremental"/>
    <s v="Media"/>
    <x v="1"/>
    <x v="2"/>
    <x v="10"/>
    <s v=" Total_JP"/>
    <x v="135"/>
    <n v="0"/>
  </r>
  <r>
    <s v="Incremental"/>
    <s v="Media"/>
    <x v="1"/>
    <x v="2"/>
    <x v="10"/>
    <s v=" Total_JP"/>
    <x v="136"/>
    <n v="0.49543599999999999"/>
  </r>
  <r>
    <s v="Incremental"/>
    <s v="Media"/>
    <x v="1"/>
    <x v="2"/>
    <x v="10"/>
    <s v=" Total_JP"/>
    <x v="137"/>
    <n v="1.5034209999999999"/>
  </r>
  <r>
    <s v="Incremental"/>
    <s v="Media"/>
    <x v="1"/>
    <x v="2"/>
    <x v="10"/>
    <s v=" Total_JP"/>
    <x v="138"/>
    <n v="2.6485856000000001"/>
  </r>
  <r>
    <s v="Incremental"/>
    <s v="Media"/>
    <x v="1"/>
    <x v="2"/>
    <x v="10"/>
    <s v=" Total_JP"/>
    <x v="139"/>
    <n v="3.1366969999999998"/>
  </r>
  <r>
    <s v="Incremental"/>
    <s v="Media"/>
    <x v="1"/>
    <x v="2"/>
    <x v="10"/>
    <s v=" Total_JP"/>
    <x v="140"/>
    <n v="2.6377039999999998"/>
  </r>
  <r>
    <s v="Incremental"/>
    <s v="Media"/>
    <x v="1"/>
    <x v="2"/>
    <x v="10"/>
    <s v=" Total_JP"/>
    <x v="141"/>
    <n v="1.6042387"/>
  </r>
  <r>
    <s v="Incremental"/>
    <s v="Media"/>
    <x v="1"/>
    <x v="2"/>
    <x v="10"/>
    <s v=" Total_JP"/>
    <x v="142"/>
    <n v="0.44968910000000001"/>
  </r>
  <r>
    <s v="Incremental"/>
    <s v="Media"/>
    <x v="1"/>
    <x v="2"/>
    <x v="10"/>
    <s v=" Total_JP"/>
    <x v="143"/>
    <n v="0"/>
  </r>
  <r>
    <s v="Incremental"/>
    <s v="Media"/>
    <x v="1"/>
    <x v="2"/>
    <x v="10"/>
    <s v=" Total_JP"/>
    <x v="144"/>
    <n v="0"/>
  </r>
  <r>
    <s v="Incremental"/>
    <s v="Media"/>
    <x v="1"/>
    <x v="2"/>
    <x v="10"/>
    <s v=" Total_JP"/>
    <x v="145"/>
    <n v="0"/>
  </r>
  <r>
    <s v="Incremental"/>
    <s v="Media"/>
    <x v="1"/>
    <x v="2"/>
    <x v="10"/>
    <s v=" Total_JP"/>
    <x v="146"/>
    <n v="0"/>
  </r>
  <r>
    <s v="Incremental"/>
    <s v="Media"/>
    <x v="1"/>
    <x v="2"/>
    <x v="10"/>
    <s v=" Total_JP"/>
    <x v="147"/>
    <n v="0"/>
  </r>
  <r>
    <s v="Incremental"/>
    <s v="Media"/>
    <x v="1"/>
    <x v="2"/>
    <x v="10"/>
    <s v=" Total_JP"/>
    <x v="148"/>
    <n v="0"/>
  </r>
  <r>
    <s v="Incremental"/>
    <s v="Media"/>
    <x v="1"/>
    <x v="2"/>
    <x v="10"/>
    <s v=" Total_JP"/>
    <x v="149"/>
    <n v="0"/>
  </r>
  <r>
    <s v="Incremental"/>
    <s v="Media"/>
    <x v="1"/>
    <x v="2"/>
    <x v="10"/>
    <s v=" Total_JP"/>
    <x v="150"/>
    <n v="0"/>
  </r>
  <r>
    <s v="Incremental"/>
    <s v="Media"/>
    <x v="1"/>
    <x v="2"/>
    <x v="10"/>
    <s v=" Total_JP"/>
    <x v="151"/>
    <n v="0"/>
  </r>
  <r>
    <s v="Incremental"/>
    <s v="Media"/>
    <x v="1"/>
    <x v="2"/>
    <x v="10"/>
    <s v=" Total_JP"/>
    <x v="152"/>
    <n v="0"/>
  </r>
  <r>
    <s v="Incremental"/>
    <s v="Media"/>
    <x v="1"/>
    <x v="2"/>
    <x v="10"/>
    <s v=" Total_JP"/>
    <x v="153"/>
    <n v="0"/>
  </r>
  <r>
    <s v="Incremental"/>
    <s v="Media"/>
    <x v="1"/>
    <x v="2"/>
    <x v="10"/>
    <s v=" Total_JP"/>
    <x v="154"/>
    <n v="0"/>
  </r>
  <r>
    <s v="Incremental"/>
    <s v="Media"/>
    <x v="1"/>
    <x v="2"/>
    <x v="10"/>
    <s v=" Total_JP"/>
    <x v="155"/>
    <n v="0"/>
  </r>
  <r>
    <s v="Incremental"/>
    <s v="Media"/>
    <x v="1"/>
    <x v="2"/>
    <x v="10"/>
    <s v=" Total_JP"/>
    <x v="156"/>
    <n v="0"/>
  </r>
  <r>
    <s v="Incremental"/>
    <s v="Media"/>
    <x v="1"/>
    <x v="1"/>
    <x v="11"/>
    <s v=" Total_JP"/>
    <x v="0"/>
    <n v="0"/>
  </r>
  <r>
    <s v="Incremental"/>
    <s v="Media"/>
    <x v="1"/>
    <x v="1"/>
    <x v="11"/>
    <s v=" Total_JP"/>
    <x v="1"/>
    <n v="0"/>
  </r>
  <r>
    <s v="Incremental"/>
    <s v="Media"/>
    <x v="1"/>
    <x v="1"/>
    <x v="11"/>
    <s v=" Total_JP"/>
    <x v="2"/>
    <n v="0"/>
  </r>
  <r>
    <s v="Incremental"/>
    <s v="Media"/>
    <x v="1"/>
    <x v="1"/>
    <x v="11"/>
    <s v=" Total_JP"/>
    <x v="3"/>
    <n v="0"/>
  </r>
  <r>
    <s v="Incremental"/>
    <s v="Media"/>
    <x v="1"/>
    <x v="1"/>
    <x v="11"/>
    <s v=" Total_JP"/>
    <x v="4"/>
    <n v="0"/>
  </r>
  <r>
    <s v="Incremental"/>
    <s v="Media"/>
    <x v="1"/>
    <x v="1"/>
    <x v="11"/>
    <s v=" Total_JP"/>
    <x v="5"/>
    <n v="0"/>
  </r>
  <r>
    <s v="Incremental"/>
    <s v="Media"/>
    <x v="1"/>
    <x v="1"/>
    <x v="11"/>
    <s v=" Total_JP"/>
    <x v="6"/>
    <n v="0"/>
  </r>
  <r>
    <s v="Incremental"/>
    <s v="Media"/>
    <x v="1"/>
    <x v="1"/>
    <x v="11"/>
    <s v=" Total_JP"/>
    <x v="7"/>
    <n v="0"/>
  </r>
  <r>
    <s v="Incremental"/>
    <s v="Media"/>
    <x v="1"/>
    <x v="1"/>
    <x v="11"/>
    <s v=" Total_JP"/>
    <x v="8"/>
    <n v="0"/>
  </r>
  <r>
    <s v="Incremental"/>
    <s v="Media"/>
    <x v="1"/>
    <x v="1"/>
    <x v="11"/>
    <s v=" Total_JP"/>
    <x v="9"/>
    <n v="0"/>
  </r>
  <r>
    <s v="Incremental"/>
    <s v="Media"/>
    <x v="1"/>
    <x v="1"/>
    <x v="11"/>
    <s v=" Total_JP"/>
    <x v="10"/>
    <n v="0"/>
  </r>
  <r>
    <s v="Incremental"/>
    <s v="Media"/>
    <x v="1"/>
    <x v="1"/>
    <x v="11"/>
    <s v=" Total_JP"/>
    <x v="11"/>
    <n v="0"/>
  </r>
  <r>
    <s v="Incremental"/>
    <s v="Media"/>
    <x v="1"/>
    <x v="1"/>
    <x v="11"/>
    <s v=" Total_JP"/>
    <x v="12"/>
    <n v="0"/>
  </r>
  <r>
    <s v="Incremental"/>
    <s v="Media"/>
    <x v="1"/>
    <x v="1"/>
    <x v="11"/>
    <s v=" Total_JP"/>
    <x v="13"/>
    <n v="0"/>
  </r>
  <r>
    <s v="Incremental"/>
    <s v="Media"/>
    <x v="1"/>
    <x v="1"/>
    <x v="11"/>
    <s v=" Total_JP"/>
    <x v="14"/>
    <n v="0"/>
  </r>
  <r>
    <s v="Incremental"/>
    <s v="Media"/>
    <x v="1"/>
    <x v="1"/>
    <x v="11"/>
    <s v=" Total_JP"/>
    <x v="15"/>
    <n v="0"/>
  </r>
  <r>
    <s v="Incremental"/>
    <s v="Media"/>
    <x v="1"/>
    <x v="1"/>
    <x v="11"/>
    <s v=" Total_JP"/>
    <x v="16"/>
    <n v="0"/>
  </r>
  <r>
    <s v="Incremental"/>
    <s v="Media"/>
    <x v="1"/>
    <x v="1"/>
    <x v="11"/>
    <s v=" Total_JP"/>
    <x v="17"/>
    <n v="0"/>
  </r>
  <r>
    <s v="Incremental"/>
    <s v="Media"/>
    <x v="1"/>
    <x v="1"/>
    <x v="11"/>
    <s v=" Total_JP"/>
    <x v="18"/>
    <n v="0"/>
  </r>
  <r>
    <s v="Incremental"/>
    <s v="Media"/>
    <x v="1"/>
    <x v="1"/>
    <x v="11"/>
    <s v=" Total_JP"/>
    <x v="19"/>
    <n v="0"/>
  </r>
  <r>
    <s v="Incremental"/>
    <s v="Media"/>
    <x v="1"/>
    <x v="1"/>
    <x v="11"/>
    <s v=" Total_JP"/>
    <x v="20"/>
    <n v="0"/>
  </r>
  <r>
    <s v="Incremental"/>
    <s v="Media"/>
    <x v="1"/>
    <x v="1"/>
    <x v="11"/>
    <s v=" Total_JP"/>
    <x v="21"/>
    <n v="0"/>
  </r>
  <r>
    <s v="Incremental"/>
    <s v="Media"/>
    <x v="1"/>
    <x v="1"/>
    <x v="11"/>
    <s v=" Total_JP"/>
    <x v="22"/>
    <n v="0"/>
  </r>
  <r>
    <s v="Incremental"/>
    <s v="Media"/>
    <x v="1"/>
    <x v="1"/>
    <x v="11"/>
    <s v=" Total_JP"/>
    <x v="23"/>
    <n v="0"/>
  </r>
  <r>
    <s v="Incremental"/>
    <s v="Media"/>
    <x v="1"/>
    <x v="1"/>
    <x v="11"/>
    <s v=" Total_JP"/>
    <x v="24"/>
    <n v="0"/>
  </r>
  <r>
    <s v="Incremental"/>
    <s v="Media"/>
    <x v="1"/>
    <x v="1"/>
    <x v="11"/>
    <s v=" Total_JP"/>
    <x v="25"/>
    <n v="0"/>
  </r>
  <r>
    <s v="Incremental"/>
    <s v="Media"/>
    <x v="1"/>
    <x v="1"/>
    <x v="11"/>
    <s v=" Total_JP"/>
    <x v="26"/>
    <n v="0"/>
  </r>
  <r>
    <s v="Incremental"/>
    <s v="Media"/>
    <x v="1"/>
    <x v="1"/>
    <x v="11"/>
    <s v=" Total_JP"/>
    <x v="27"/>
    <n v="0"/>
  </r>
  <r>
    <s v="Incremental"/>
    <s v="Media"/>
    <x v="1"/>
    <x v="1"/>
    <x v="11"/>
    <s v=" Total_JP"/>
    <x v="28"/>
    <n v="0"/>
  </r>
  <r>
    <s v="Incremental"/>
    <s v="Media"/>
    <x v="1"/>
    <x v="1"/>
    <x v="11"/>
    <s v=" Total_JP"/>
    <x v="29"/>
    <n v="0"/>
  </r>
  <r>
    <s v="Incremental"/>
    <s v="Media"/>
    <x v="1"/>
    <x v="1"/>
    <x v="11"/>
    <s v=" Total_JP"/>
    <x v="30"/>
    <n v="0"/>
  </r>
  <r>
    <s v="Incremental"/>
    <s v="Media"/>
    <x v="1"/>
    <x v="1"/>
    <x v="11"/>
    <s v=" Total_JP"/>
    <x v="31"/>
    <n v="0"/>
  </r>
  <r>
    <s v="Incremental"/>
    <s v="Media"/>
    <x v="1"/>
    <x v="1"/>
    <x v="11"/>
    <s v=" Total_JP"/>
    <x v="32"/>
    <n v="0"/>
  </r>
  <r>
    <s v="Incremental"/>
    <s v="Media"/>
    <x v="1"/>
    <x v="1"/>
    <x v="11"/>
    <s v=" Total_JP"/>
    <x v="33"/>
    <n v="0"/>
  </r>
  <r>
    <s v="Incremental"/>
    <s v="Media"/>
    <x v="1"/>
    <x v="1"/>
    <x v="11"/>
    <s v=" Total_JP"/>
    <x v="34"/>
    <n v="0"/>
  </r>
  <r>
    <s v="Incremental"/>
    <s v="Media"/>
    <x v="1"/>
    <x v="1"/>
    <x v="11"/>
    <s v=" Total_JP"/>
    <x v="35"/>
    <n v="0"/>
  </r>
  <r>
    <s v="Incremental"/>
    <s v="Media"/>
    <x v="1"/>
    <x v="1"/>
    <x v="11"/>
    <s v=" Total_JP"/>
    <x v="36"/>
    <n v="0"/>
  </r>
  <r>
    <s v="Incremental"/>
    <s v="Media"/>
    <x v="1"/>
    <x v="1"/>
    <x v="11"/>
    <s v=" Total_JP"/>
    <x v="37"/>
    <n v="0"/>
  </r>
  <r>
    <s v="Incremental"/>
    <s v="Media"/>
    <x v="1"/>
    <x v="1"/>
    <x v="11"/>
    <s v=" Total_JP"/>
    <x v="38"/>
    <n v="0"/>
  </r>
  <r>
    <s v="Incremental"/>
    <s v="Media"/>
    <x v="1"/>
    <x v="1"/>
    <x v="11"/>
    <s v=" Total_JP"/>
    <x v="39"/>
    <n v="0"/>
  </r>
  <r>
    <s v="Incremental"/>
    <s v="Media"/>
    <x v="1"/>
    <x v="1"/>
    <x v="11"/>
    <s v=" Total_JP"/>
    <x v="40"/>
    <n v="0"/>
  </r>
  <r>
    <s v="Incremental"/>
    <s v="Media"/>
    <x v="1"/>
    <x v="1"/>
    <x v="11"/>
    <s v=" Total_JP"/>
    <x v="41"/>
    <n v="0"/>
  </r>
  <r>
    <s v="Incremental"/>
    <s v="Media"/>
    <x v="1"/>
    <x v="1"/>
    <x v="11"/>
    <s v=" Total_JP"/>
    <x v="42"/>
    <n v="0"/>
  </r>
  <r>
    <s v="Incremental"/>
    <s v="Media"/>
    <x v="1"/>
    <x v="1"/>
    <x v="11"/>
    <s v=" Total_JP"/>
    <x v="43"/>
    <n v="0"/>
  </r>
  <r>
    <s v="Incremental"/>
    <s v="Media"/>
    <x v="1"/>
    <x v="1"/>
    <x v="11"/>
    <s v=" Total_JP"/>
    <x v="44"/>
    <n v="0"/>
  </r>
  <r>
    <s v="Incremental"/>
    <s v="Media"/>
    <x v="1"/>
    <x v="1"/>
    <x v="11"/>
    <s v=" Total_JP"/>
    <x v="45"/>
    <n v="0"/>
  </r>
  <r>
    <s v="Incremental"/>
    <s v="Media"/>
    <x v="1"/>
    <x v="1"/>
    <x v="11"/>
    <s v=" Total_JP"/>
    <x v="46"/>
    <n v="0"/>
  </r>
  <r>
    <s v="Incremental"/>
    <s v="Media"/>
    <x v="1"/>
    <x v="1"/>
    <x v="11"/>
    <s v=" Total_JP"/>
    <x v="47"/>
    <n v="0"/>
  </r>
  <r>
    <s v="Incremental"/>
    <s v="Media"/>
    <x v="1"/>
    <x v="1"/>
    <x v="11"/>
    <s v=" Total_JP"/>
    <x v="48"/>
    <n v="0"/>
  </r>
  <r>
    <s v="Incremental"/>
    <s v="Media"/>
    <x v="1"/>
    <x v="1"/>
    <x v="11"/>
    <s v=" Total_JP"/>
    <x v="49"/>
    <n v="0"/>
  </r>
  <r>
    <s v="Incremental"/>
    <s v="Media"/>
    <x v="1"/>
    <x v="1"/>
    <x v="11"/>
    <s v=" Total_JP"/>
    <x v="50"/>
    <n v="0"/>
  </r>
  <r>
    <s v="Incremental"/>
    <s v="Media"/>
    <x v="1"/>
    <x v="1"/>
    <x v="11"/>
    <s v=" Total_JP"/>
    <x v="51"/>
    <n v="0"/>
  </r>
  <r>
    <s v="Incremental"/>
    <s v="Media"/>
    <x v="1"/>
    <x v="1"/>
    <x v="11"/>
    <s v=" Total_JP"/>
    <x v="52"/>
    <n v="0"/>
  </r>
  <r>
    <s v="Incremental"/>
    <s v="Media"/>
    <x v="1"/>
    <x v="1"/>
    <x v="11"/>
    <s v=" Total_JP"/>
    <x v="53"/>
    <n v="0"/>
  </r>
  <r>
    <s v="Incremental"/>
    <s v="Media"/>
    <x v="1"/>
    <x v="1"/>
    <x v="11"/>
    <s v=" Total_JP"/>
    <x v="54"/>
    <n v="2.9494834999999999"/>
  </r>
  <r>
    <s v="Incremental"/>
    <s v="Media"/>
    <x v="1"/>
    <x v="1"/>
    <x v="11"/>
    <s v=" Total_JP"/>
    <x v="55"/>
    <n v="14.118467600000001"/>
  </r>
  <r>
    <s v="Incremental"/>
    <s v="Media"/>
    <x v="1"/>
    <x v="1"/>
    <x v="11"/>
    <s v=" Total_JP"/>
    <x v="56"/>
    <n v="20.840874400000001"/>
  </r>
  <r>
    <s v="Incremental"/>
    <s v="Media"/>
    <x v="1"/>
    <x v="1"/>
    <x v="11"/>
    <s v=" Total_JP"/>
    <x v="57"/>
    <n v="13.9141186"/>
  </r>
  <r>
    <s v="Incremental"/>
    <s v="Media"/>
    <x v="1"/>
    <x v="1"/>
    <x v="11"/>
    <s v=" Total_JP"/>
    <x v="58"/>
    <n v="9.8598250000000007"/>
  </r>
  <r>
    <s v="Incremental"/>
    <s v="Media"/>
    <x v="1"/>
    <x v="1"/>
    <x v="11"/>
    <s v=" Total_JP"/>
    <x v="59"/>
    <n v="7.9455011999999998"/>
  </r>
  <r>
    <s v="Incremental"/>
    <s v="Media"/>
    <x v="1"/>
    <x v="1"/>
    <x v="11"/>
    <s v=" Total_JP"/>
    <x v="60"/>
    <n v="8.1389855000000004"/>
  </r>
  <r>
    <s v="Incremental"/>
    <s v="Media"/>
    <x v="1"/>
    <x v="1"/>
    <x v="11"/>
    <s v=" Total_JP"/>
    <x v="61"/>
    <n v="6.2096751000000001"/>
  </r>
  <r>
    <s v="Incremental"/>
    <s v="Media"/>
    <x v="1"/>
    <x v="1"/>
    <x v="11"/>
    <s v=" Total_JP"/>
    <x v="62"/>
    <n v="1.7798525000000001"/>
  </r>
  <r>
    <s v="Incremental"/>
    <s v="Media"/>
    <x v="1"/>
    <x v="1"/>
    <x v="11"/>
    <s v=" Total_JP"/>
    <x v="63"/>
    <n v="1.0733520999999999"/>
  </r>
  <r>
    <s v="Incremental"/>
    <s v="Media"/>
    <x v="1"/>
    <x v="1"/>
    <x v="11"/>
    <s v=" Total_JP"/>
    <x v="64"/>
    <n v="1.0156073000000001"/>
  </r>
  <r>
    <s v="Incremental"/>
    <s v="Media"/>
    <x v="1"/>
    <x v="1"/>
    <x v="11"/>
    <s v=" Total_JP"/>
    <x v="65"/>
    <n v="0.7905008"/>
  </r>
  <r>
    <s v="Incremental"/>
    <s v="Media"/>
    <x v="1"/>
    <x v="1"/>
    <x v="11"/>
    <s v=" Total_JP"/>
    <x v="66"/>
    <n v="0.27693329999999999"/>
  </r>
  <r>
    <s v="Incremental"/>
    <s v="Media"/>
    <x v="1"/>
    <x v="1"/>
    <x v="11"/>
    <s v=" Total_JP"/>
    <x v="67"/>
    <n v="0"/>
  </r>
  <r>
    <s v="Incremental"/>
    <s v="Media"/>
    <x v="1"/>
    <x v="1"/>
    <x v="11"/>
    <s v=" Total_JP"/>
    <x v="68"/>
    <n v="0"/>
  </r>
  <r>
    <s v="Incremental"/>
    <s v="Media"/>
    <x v="1"/>
    <x v="1"/>
    <x v="11"/>
    <s v=" Total_JP"/>
    <x v="69"/>
    <n v="0"/>
  </r>
  <r>
    <s v="Incremental"/>
    <s v="Media"/>
    <x v="1"/>
    <x v="1"/>
    <x v="11"/>
    <s v=" Total_JP"/>
    <x v="70"/>
    <n v="0"/>
  </r>
  <r>
    <s v="Incremental"/>
    <s v="Media"/>
    <x v="1"/>
    <x v="1"/>
    <x v="11"/>
    <s v=" Total_JP"/>
    <x v="71"/>
    <n v="0"/>
  </r>
  <r>
    <s v="Incremental"/>
    <s v="Media"/>
    <x v="1"/>
    <x v="1"/>
    <x v="11"/>
    <s v=" Total_JP"/>
    <x v="72"/>
    <n v="0"/>
  </r>
  <r>
    <s v="Incremental"/>
    <s v="Media"/>
    <x v="1"/>
    <x v="1"/>
    <x v="11"/>
    <s v=" Total_JP"/>
    <x v="73"/>
    <n v="0"/>
  </r>
  <r>
    <s v="Incremental"/>
    <s v="Media"/>
    <x v="1"/>
    <x v="1"/>
    <x v="11"/>
    <s v=" Total_JP"/>
    <x v="74"/>
    <n v="0"/>
  </r>
  <r>
    <s v="Incremental"/>
    <s v="Media"/>
    <x v="1"/>
    <x v="1"/>
    <x v="11"/>
    <s v=" Total_JP"/>
    <x v="75"/>
    <n v="0"/>
  </r>
  <r>
    <s v="Incremental"/>
    <s v="Media"/>
    <x v="1"/>
    <x v="1"/>
    <x v="11"/>
    <s v=" Total_JP"/>
    <x v="76"/>
    <n v="0"/>
  </r>
  <r>
    <s v="Incremental"/>
    <s v="Media"/>
    <x v="1"/>
    <x v="1"/>
    <x v="11"/>
    <s v=" Total_JP"/>
    <x v="77"/>
    <n v="0"/>
  </r>
  <r>
    <s v="Incremental"/>
    <s v="Media"/>
    <x v="1"/>
    <x v="1"/>
    <x v="11"/>
    <s v=" Total_JP"/>
    <x v="78"/>
    <n v="0"/>
  </r>
  <r>
    <s v="Incremental"/>
    <s v="Media"/>
    <x v="1"/>
    <x v="1"/>
    <x v="11"/>
    <s v=" Total_JP"/>
    <x v="79"/>
    <n v="0"/>
  </r>
  <r>
    <s v="Incremental"/>
    <s v="Media"/>
    <x v="1"/>
    <x v="1"/>
    <x v="11"/>
    <s v=" Total_JP"/>
    <x v="80"/>
    <n v="0"/>
  </r>
  <r>
    <s v="Incremental"/>
    <s v="Media"/>
    <x v="1"/>
    <x v="1"/>
    <x v="11"/>
    <s v=" Total_JP"/>
    <x v="81"/>
    <n v="0"/>
  </r>
  <r>
    <s v="Incremental"/>
    <s v="Media"/>
    <x v="1"/>
    <x v="1"/>
    <x v="11"/>
    <s v=" Total_JP"/>
    <x v="82"/>
    <n v="0"/>
  </r>
  <r>
    <s v="Incremental"/>
    <s v="Media"/>
    <x v="1"/>
    <x v="1"/>
    <x v="11"/>
    <s v=" Total_JP"/>
    <x v="83"/>
    <n v="0"/>
  </r>
  <r>
    <s v="Incremental"/>
    <s v="Media"/>
    <x v="1"/>
    <x v="1"/>
    <x v="11"/>
    <s v=" Total_JP"/>
    <x v="84"/>
    <n v="0"/>
  </r>
  <r>
    <s v="Incremental"/>
    <s v="Media"/>
    <x v="1"/>
    <x v="1"/>
    <x v="11"/>
    <s v=" Total_JP"/>
    <x v="85"/>
    <n v="0"/>
  </r>
  <r>
    <s v="Incremental"/>
    <s v="Media"/>
    <x v="1"/>
    <x v="1"/>
    <x v="11"/>
    <s v=" Total_JP"/>
    <x v="86"/>
    <n v="0"/>
  </r>
  <r>
    <s v="Incremental"/>
    <s v="Media"/>
    <x v="1"/>
    <x v="1"/>
    <x v="11"/>
    <s v=" Total_JP"/>
    <x v="87"/>
    <n v="0"/>
  </r>
  <r>
    <s v="Incremental"/>
    <s v="Media"/>
    <x v="1"/>
    <x v="1"/>
    <x v="11"/>
    <s v=" Total_JP"/>
    <x v="88"/>
    <n v="0"/>
  </r>
  <r>
    <s v="Incremental"/>
    <s v="Media"/>
    <x v="1"/>
    <x v="1"/>
    <x v="11"/>
    <s v=" Total_JP"/>
    <x v="89"/>
    <n v="0"/>
  </r>
  <r>
    <s v="Incremental"/>
    <s v="Media"/>
    <x v="1"/>
    <x v="1"/>
    <x v="11"/>
    <s v=" Total_JP"/>
    <x v="90"/>
    <n v="0"/>
  </r>
  <r>
    <s v="Incremental"/>
    <s v="Media"/>
    <x v="1"/>
    <x v="1"/>
    <x v="11"/>
    <s v=" Total_JP"/>
    <x v="91"/>
    <n v="0"/>
  </r>
  <r>
    <s v="Incremental"/>
    <s v="Media"/>
    <x v="1"/>
    <x v="1"/>
    <x v="11"/>
    <s v=" Total_JP"/>
    <x v="92"/>
    <n v="0"/>
  </r>
  <r>
    <s v="Incremental"/>
    <s v="Media"/>
    <x v="1"/>
    <x v="1"/>
    <x v="11"/>
    <s v=" Total_JP"/>
    <x v="93"/>
    <n v="0"/>
  </r>
  <r>
    <s v="Incremental"/>
    <s v="Media"/>
    <x v="1"/>
    <x v="1"/>
    <x v="11"/>
    <s v=" Total_JP"/>
    <x v="94"/>
    <n v="0"/>
  </r>
  <r>
    <s v="Incremental"/>
    <s v="Media"/>
    <x v="1"/>
    <x v="1"/>
    <x v="11"/>
    <s v=" Total_JP"/>
    <x v="95"/>
    <n v="0"/>
  </r>
  <r>
    <s v="Incremental"/>
    <s v="Media"/>
    <x v="1"/>
    <x v="1"/>
    <x v="11"/>
    <s v=" Total_JP"/>
    <x v="96"/>
    <n v="0"/>
  </r>
  <r>
    <s v="Incremental"/>
    <s v="Media"/>
    <x v="1"/>
    <x v="1"/>
    <x v="11"/>
    <s v=" Total_JP"/>
    <x v="97"/>
    <n v="0"/>
  </r>
  <r>
    <s v="Incremental"/>
    <s v="Media"/>
    <x v="1"/>
    <x v="1"/>
    <x v="11"/>
    <s v=" Total_JP"/>
    <x v="98"/>
    <n v="0"/>
  </r>
  <r>
    <s v="Incremental"/>
    <s v="Media"/>
    <x v="1"/>
    <x v="1"/>
    <x v="11"/>
    <s v=" Total_JP"/>
    <x v="99"/>
    <n v="0"/>
  </r>
  <r>
    <s v="Incremental"/>
    <s v="Media"/>
    <x v="1"/>
    <x v="1"/>
    <x v="11"/>
    <s v=" Total_JP"/>
    <x v="100"/>
    <n v="0"/>
  </r>
  <r>
    <s v="Incremental"/>
    <s v="Media"/>
    <x v="1"/>
    <x v="1"/>
    <x v="11"/>
    <s v=" Total_JP"/>
    <x v="101"/>
    <n v="0"/>
  </r>
  <r>
    <s v="Incremental"/>
    <s v="Media"/>
    <x v="1"/>
    <x v="1"/>
    <x v="11"/>
    <s v=" Total_JP"/>
    <x v="102"/>
    <n v="0"/>
  </r>
  <r>
    <s v="Incremental"/>
    <s v="Media"/>
    <x v="1"/>
    <x v="1"/>
    <x v="11"/>
    <s v=" Total_JP"/>
    <x v="103"/>
    <n v="0"/>
  </r>
  <r>
    <s v="Incremental"/>
    <s v="Media"/>
    <x v="1"/>
    <x v="1"/>
    <x v="11"/>
    <s v=" Total_JP"/>
    <x v="104"/>
    <n v="0"/>
  </r>
  <r>
    <s v="Incremental"/>
    <s v="Media"/>
    <x v="1"/>
    <x v="1"/>
    <x v="11"/>
    <s v=" Total_JP"/>
    <x v="105"/>
    <n v="0"/>
  </r>
  <r>
    <s v="Incremental"/>
    <s v="Media"/>
    <x v="1"/>
    <x v="1"/>
    <x v="11"/>
    <s v=" Total_JP"/>
    <x v="106"/>
    <n v="0"/>
  </r>
  <r>
    <s v="Incremental"/>
    <s v="Media"/>
    <x v="1"/>
    <x v="1"/>
    <x v="11"/>
    <s v=" Total_JP"/>
    <x v="107"/>
    <n v="0"/>
  </r>
  <r>
    <s v="Incremental"/>
    <s v="Media"/>
    <x v="1"/>
    <x v="1"/>
    <x v="11"/>
    <s v=" Total_JP"/>
    <x v="108"/>
    <n v="0"/>
  </r>
  <r>
    <s v="Incremental"/>
    <s v="Media"/>
    <x v="1"/>
    <x v="1"/>
    <x v="11"/>
    <s v=" Total_JP"/>
    <x v="109"/>
    <n v="0"/>
  </r>
  <r>
    <s v="Incremental"/>
    <s v="Media"/>
    <x v="1"/>
    <x v="1"/>
    <x v="11"/>
    <s v=" Total_JP"/>
    <x v="110"/>
    <n v="0"/>
  </r>
  <r>
    <s v="Incremental"/>
    <s v="Media"/>
    <x v="1"/>
    <x v="1"/>
    <x v="11"/>
    <s v=" Total_JP"/>
    <x v="111"/>
    <n v="0"/>
  </r>
  <r>
    <s v="Incremental"/>
    <s v="Media"/>
    <x v="1"/>
    <x v="1"/>
    <x v="11"/>
    <s v=" Total_JP"/>
    <x v="112"/>
    <n v="0"/>
  </r>
  <r>
    <s v="Incremental"/>
    <s v="Media"/>
    <x v="1"/>
    <x v="1"/>
    <x v="11"/>
    <s v=" Total_JP"/>
    <x v="113"/>
    <n v="0"/>
  </r>
  <r>
    <s v="Incremental"/>
    <s v="Media"/>
    <x v="1"/>
    <x v="1"/>
    <x v="11"/>
    <s v=" Total_JP"/>
    <x v="114"/>
    <n v="0"/>
  </r>
  <r>
    <s v="Incremental"/>
    <s v="Media"/>
    <x v="1"/>
    <x v="1"/>
    <x v="11"/>
    <s v=" Total_JP"/>
    <x v="115"/>
    <n v="0"/>
  </r>
  <r>
    <s v="Incremental"/>
    <s v="Media"/>
    <x v="1"/>
    <x v="1"/>
    <x v="11"/>
    <s v=" Total_JP"/>
    <x v="116"/>
    <n v="0"/>
  </r>
  <r>
    <s v="Incremental"/>
    <s v="Media"/>
    <x v="1"/>
    <x v="1"/>
    <x v="11"/>
    <s v=" Total_JP"/>
    <x v="117"/>
    <n v="0"/>
  </r>
  <r>
    <s v="Incremental"/>
    <s v="Media"/>
    <x v="1"/>
    <x v="1"/>
    <x v="11"/>
    <s v=" Total_JP"/>
    <x v="118"/>
    <n v="0"/>
  </r>
  <r>
    <s v="Incremental"/>
    <s v="Media"/>
    <x v="1"/>
    <x v="1"/>
    <x v="11"/>
    <s v=" Total_JP"/>
    <x v="119"/>
    <n v="0"/>
  </r>
  <r>
    <s v="Incremental"/>
    <s v="Media"/>
    <x v="1"/>
    <x v="1"/>
    <x v="11"/>
    <s v=" Total_JP"/>
    <x v="120"/>
    <n v="0"/>
  </r>
  <r>
    <s v="Incremental"/>
    <s v="Media"/>
    <x v="1"/>
    <x v="1"/>
    <x v="11"/>
    <s v=" Total_JP"/>
    <x v="121"/>
    <n v="0"/>
  </r>
  <r>
    <s v="Incremental"/>
    <s v="Media"/>
    <x v="1"/>
    <x v="1"/>
    <x v="11"/>
    <s v=" Total_JP"/>
    <x v="122"/>
    <n v="0"/>
  </r>
  <r>
    <s v="Incremental"/>
    <s v="Media"/>
    <x v="1"/>
    <x v="1"/>
    <x v="11"/>
    <s v=" Total_JP"/>
    <x v="123"/>
    <n v="0"/>
  </r>
  <r>
    <s v="Incremental"/>
    <s v="Media"/>
    <x v="1"/>
    <x v="1"/>
    <x v="11"/>
    <s v=" Total_JP"/>
    <x v="124"/>
    <n v="0"/>
  </r>
  <r>
    <s v="Incremental"/>
    <s v="Media"/>
    <x v="1"/>
    <x v="1"/>
    <x v="11"/>
    <s v=" Total_JP"/>
    <x v="125"/>
    <n v="0"/>
  </r>
  <r>
    <s v="Incremental"/>
    <s v="Media"/>
    <x v="1"/>
    <x v="1"/>
    <x v="11"/>
    <s v=" Total_JP"/>
    <x v="126"/>
    <n v="0"/>
  </r>
  <r>
    <s v="Incremental"/>
    <s v="Media"/>
    <x v="1"/>
    <x v="1"/>
    <x v="11"/>
    <s v=" Total_JP"/>
    <x v="127"/>
    <n v="0"/>
  </r>
  <r>
    <s v="Incremental"/>
    <s v="Media"/>
    <x v="1"/>
    <x v="1"/>
    <x v="11"/>
    <s v=" Total_JP"/>
    <x v="128"/>
    <n v="0"/>
  </r>
  <r>
    <s v="Incremental"/>
    <s v="Media"/>
    <x v="1"/>
    <x v="1"/>
    <x v="11"/>
    <s v=" Total_JP"/>
    <x v="129"/>
    <n v="0"/>
  </r>
  <r>
    <s v="Incremental"/>
    <s v="Media"/>
    <x v="1"/>
    <x v="1"/>
    <x v="11"/>
    <s v=" Total_JP"/>
    <x v="130"/>
    <n v="0"/>
  </r>
  <r>
    <s v="Incremental"/>
    <s v="Media"/>
    <x v="1"/>
    <x v="1"/>
    <x v="11"/>
    <s v=" Total_JP"/>
    <x v="131"/>
    <n v="0"/>
  </r>
  <r>
    <s v="Incremental"/>
    <s v="Media"/>
    <x v="1"/>
    <x v="1"/>
    <x v="11"/>
    <s v=" Total_JP"/>
    <x v="132"/>
    <n v="0"/>
  </r>
  <r>
    <s v="Incremental"/>
    <s v="Media"/>
    <x v="1"/>
    <x v="1"/>
    <x v="11"/>
    <s v=" Total_JP"/>
    <x v="133"/>
    <n v="0"/>
  </r>
  <r>
    <s v="Incremental"/>
    <s v="Media"/>
    <x v="1"/>
    <x v="1"/>
    <x v="11"/>
    <s v=" Total_JP"/>
    <x v="134"/>
    <n v="0"/>
  </r>
  <r>
    <s v="Incremental"/>
    <s v="Media"/>
    <x v="1"/>
    <x v="1"/>
    <x v="11"/>
    <s v=" Total_JP"/>
    <x v="135"/>
    <n v="0"/>
  </r>
  <r>
    <s v="Incremental"/>
    <s v="Media"/>
    <x v="1"/>
    <x v="1"/>
    <x v="11"/>
    <s v=" Total_JP"/>
    <x v="136"/>
    <n v="0"/>
  </r>
  <r>
    <s v="Incremental"/>
    <s v="Media"/>
    <x v="1"/>
    <x v="1"/>
    <x v="11"/>
    <s v=" Total_JP"/>
    <x v="137"/>
    <n v="0"/>
  </r>
  <r>
    <s v="Incremental"/>
    <s v="Media"/>
    <x v="1"/>
    <x v="1"/>
    <x v="11"/>
    <s v=" Total_JP"/>
    <x v="138"/>
    <n v="0"/>
  </r>
  <r>
    <s v="Incremental"/>
    <s v="Media"/>
    <x v="1"/>
    <x v="1"/>
    <x v="11"/>
    <s v=" Total_JP"/>
    <x v="139"/>
    <n v="0"/>
  </r>
  <r>
    <s v="Incremental"/>
    <s v="Media"/>
    <x v="1"/>
    <x v="1"/>
    <x v="11"/>
    <s v=" Total_JP"/>
    <x v="140"/>
    <n v="0"/>
  </r>
  <r>
    <s v="Incremental"/>
    <s v="Media"/>
    <x v="1"/>
    <x v="1"/>
    <x v="11"/>
    <s v=" Total_JP"/>
    <x v="141"/>
    <n v="0"/>
  </r>
  <r>
    <s v="Incremental"/>
    <s v="Media"/>
    <x v="1"/>
    <x v="1"/>
    <x v="11"/>
    <s v=" Total_JP"/>
    <x v="142"/>
    <n v="0"/>
  </r>
  <r>
    <s v="Incremental"/>
    <s v="Media"/>
    <x v="1"/>
    <x v="1"/>
    <x v="11"/>
    <s v=" Total_JP"/>
    <x v="143"/>
    <n v="0"/>
  </r>
  <r>
    <s v="Incremental"/>
    <s v="Media"/>
    <x v="1"/>
    <x v="1"/>
    <x v="11"/>
    <s v=" Total_JP"/>
    <x v="144"/>
    <n v="0"/>
  </r>
  <r>
    <s v="Incremental"/>
    <s v="Media"/>
    <x v="1"/>
    <x v="1"/>
    <x v="11"/>
    <s v=" Total_JP"/>
    <x v="145"/>
    <n v="0"/>
  </r>
  <r>
    <s v="Incremental"/>
    <s v="Media"/>
    <x v="1"/>
    <x v="1"/>
    <x v="11"/>
    <s v=" Total_JP"/>
    <x v="146"/>
    <n v="0"/>
  </r>
  <r>
    <s v="Incremental"/>
    <s v="Media"/>
    <x v="1"/>
    <x v="1"/>
    <x v="11"/>
    <s v=" Total_JP"/>
    <x v="147"/>
    <n v="0"/>
  </r>
  <r>
    <s v="Incremental"/>
    <s v="Media"/>
    <x v="1"/>
    <x v="1"/>
    <x v="11"/>
    <s v=" Total_JP"/>
    <x v="148"/>
    <n v="0"/>
  </r>
  <r>
    <s v="Incremental"/>
    <s v="Media"/>
    <x v="1"/>
    <x v="1"/>
    <x v="11"/>
    <s v=" Total_JP"/>
    <x v="149"/>
    <n v="0"/>
  </r>
  <r>
    <s v="Incremental"/>
    <s v="Media"/>
    <x v="1"/>
    <x v="1"/>
    <x v="11"/>
    <s v=" Total_JP"/>
    <x v="150"/>
    <n v="0"/>
  </r>
  <r>
    <s v="Incremental"/>
    <s v="Media"/>
    <x v="1"/>
    <x v="1"/>
    <x v="11"/>
    <s v=" Total_JP"/>
    <x v="151"/>
    <n v="0"/>
  </r>
  <r>
    <s v="Incremental"/>
    <s v="Media"/>
    <x v="1"/>
    <x v="1"/>
    <x v="11"/>
    <s v=" Total_JP"/>
    <x v="152"/>
    <n v="0"/>
  </r>
  <r>
    <s v="Incremental"/>
    <s v="Media"/>
    <x v="1"/>
    <x v="1"/>
    <x v="11"/>
    <s v=" Total_JP"/>
    <x v="153"/>
    <n v="0"/>
  </r>
  <r>
    <s v="Incremental"/>
    <s v="Media"/>
    <x v="1"/>
    <x v="1"/>
    <x v="11"/>
    <s v=" Total_JP"/>
    <x v="154"/>
    <n v="0"/>
  </r>
  <r>
    <s v="Incremental"/>
    <s v="Media"/>
    <x v="1"/>
    <x v="1"/>
    <x v="11"/>
    <s v=" Total_JP"/>
    <x v="155"/>
    <n v="0"/>
  </r>
  <r>
    <s v="Incremental"/>
    <s v="Media"/>
    <x v="1"/>
    <x v="1"/>
    <x v="11"/>
    <s v=" Total_JP"/>
    <x v="156"/>
    <n v="0"/>
  </r>
  <r>
    <s v="Incremental"/>
    <s v="Media"/>
    <x v="1"/>
    <x v="1"/>
    <x v="12"/>
    <s v=" Total_JP"/>
    <x v="0"/>
    <n v="0"/>
  </r>
  <r>
    <s v="Incremental"/>
    <s v="Media"/>
    <x v="1"/>
    <x v="1"/>
    <x v="12"/>
    <s v=" Total_JP"/>
    <x v="1"/>
    <n v="0"/>
  </r>
  <r>
    <s v="Incremental"/>
    <s v="Media"/>
    <x v="1"/>
    <x v="1"/>
    <x v="12"/>
    <s v=" Total_JP"/>
    <x v="2"/>
    <n v="0"/>
  </r>
  <r>
    <s v="Incremental"/>
    <s v="Media"/>
    <x v="1"/>
    <x v="1"/>
    <x v="12"/>
    <s v=" Total_JP"/>
    <x v="3"/>
    <n v="0"/>
  </r>
  <r>
    <s v="Incremental"/>
    <s v="Media"/>
    <x v="1"/>
    <x v="1"/>
    <x v="12"/>
    <s v=" Total_JP"/>
    <x v="4"/>
    <n v="0"/>
  </r>
  <r>
    <s v="Incremental"/>
    <s v="Media"/>
    <x v="1"/>
    <x v="1"/>
    <x v="12"/>
    <s v=" Total_JP"/>
    <x v="5"/>
    <n v="0"/>
  </r>
  <r>
    <s v="Incremental"/>
    <s v="Media"/>
    <x v="1"/>
    <x v="1"/>
    <x v="12"/>
    <s v=" Total_JP"/>
    <x v="6"/>
    <n v="0"/>
  </r>
  <r>
    <s v="Incremental"/>
    <s v="Media"/>
    <x v="1"/>
    <x v="1"/>
    <x v="12"/>
    <s v=" Total_JP"/>
    <x v="7"/>
    <n v="0"/>
  </r>
  <r>
    <s v="Incremental"/>
    <s v="Media"/>
    <x v="1"/>
    <x v="1"/>
    <x v="12"/>
    <s v=" Total_JP"/>
    <x v="8"/>
    <n v="0"/>
  </r>
  <r>
    <s v="Incremental"/>
    <s v="Media"/>
    <x v="1"/>
    <x v="1"/>
    <x v="12"/>
    <s v=" Total_JP"/>
    <x v="9"/>
    <n v="21.7451288"/>
  </r>
  <r>
    <s v="Incremental"/>
    <s v="Media"/>
    <x v="1"/>
    <x v="1"/>
    <x v="12"/>
    <s v=" Total_JP"/>
    <x v="10"/>
    <n v="88.7717174"/>
  </r>
  <r>
    <s v="Incremental"/>
    <s v="Media"/>
    <x v="1"/>
    <x v="1"/>
    <x v="12"/>
    <s v=" Total_JP"/>
    <x v="11"/>
    <n v="133.91384729999999"/>
  </r>
  <r>
    <s v="Incremental"/>
    <s v="Media"/>
    <x v="1"/>
    <x v="1"/>
    <x v="12"/>
    <s v=" Total_JP"/>
    <x v="12"/>
    <n v="129.25162510000001"/>
  </r>
  <r>
    <s v="Incremental"/>
    <s v="Media"/>
    <x v="1"/>
    <x v="1"/>
    <x v="12"/>
    <s v=" Total_JP"/>
    <x v="13"/>
    <n v="81.472991899999997"/>
  </r>
  <r>
    <s v="Incremental"/>
    <s v="Media"/>
    <x v="1"/>
    <x v="1"/>
    <x v="12"/>
    <s v=" Total_JP"/>
    <x v="14"/>
    <n v="0"/>
  </r>
  <r>
    <s v="Incremental"/>
    <s v="Media"/>
    <x v="1"/>
    <x v="1"/>
    <x v="12"/>
    <s v=" Total_JP"/>
    <x v="15"/>
    <n v="15.886813999999999"/>
  </r>
  <r>
    <s v="Incremental"/>
    <s v="Media"/>
    <x v="1"/>
    <x v="1"/>
    <x v="12"/>
    <s v=" Total_JP"/>
    <x v="16"/>
    <n v="25.981008500000002"/>
  </r>
  <r>
    <s v="Incremental"/>
    <s v="Media"/>
    <x v="1"/>
    <x v="1"/>
    <x v="12"/>
    <s v=" Total_JP"/>
    <x v="17"/>
    <n v="3.6189355000000001"/>
  </r>
  <r>
    <s v="Incremental"/>
    <s v="Media"/>
    <x v="1"/>
    <x v="1"/>
    <x v="12"/>
    <s v=" Total_JP"/>
    <x v="18"/>
    <n v="0"/>
  </r>
  <r>
    <s v="Incremental"/>
    <s v="Media"/>
    <x v="1"/>
    <x v="1"/>
    <x v="12"/>
    <s v=" Total_JP"/>
    <x v="19"/>
    <n v="0"/>
  </r>
  <r>
    <s v="Incremental"/>
    <s v="Media"/>
    <x v="1"/>
    <x v="1"/>
    <x v="12"/>
    <s v=" Total_JP"/>
    <x v="20"/>
    <n v="0"/>
  </r>
  <r>
    <s v="Incremental"/>
    <s v="Media"/>
    <x v="1"/>
    <x v="1"/>
    <x v="12"/>
    <s v=" Total_JP"/>
    <x v="21"/>
    <n v="0"/>
  </r>
  <r>
    <s v="Incremental"/>
    <s v="Media"/>
    <x v="1"/>
    <x v="1"/>
    <x v="12"/>
    <s v=" Total_JP"/>
    <x v="22"/>
    <n v="0"/>
  </r>
  <r>
    <s v="Incremental"/>
    <s v="Media"/>
    <x v="1"/>
    <x v="1"/>
    <x v="12"/>
    <s v=" Total_JP"/>
    <x v="23"/>
    <n v="0"/>
  </r>
  <r>
    <s v="Incremental"/>
    <s v="Media"/>
    <x v="1"/>
    <x v="1"/>
    <x v="12"/>
    <s v=" Total_JP"/>
    <x v="24"/>
    <n v="0"/>
  </r>
  <r>
    <s v="Incremental"/>
    <s v="Media"/>
    <x v="1"/>
    <x v="1"/>
    <x v="12"/>
    <s v=" Total_JP"/>
    <x v="25"/>
    <n v="0"/>
  </r>
  <r>
    <s v="Incremental"/>
    <s v="Media"/>
    <x v="1"/>
    <x v="1"/>
    <x v="12"/>
    <s v=" Total_JP"/>
    <x v="26"/>
    <n v="0"/>
  </r>
  <r>
    <s v="Incremental"/>
    <s v="Media"/>
    <x v="1"/>
    <x v="1"/>
    <x v="12"/>
    <s v=" Total_JP"/>
    <x v="27"/>
    <n v="0"/>
  </r>
  <r>
    <s v="Incremental"/>
    <s v="Media"/>
    <x v="1"/>
    <x v="1"/>
    <x v="12"/>
    <s v=" Total_JP"/>
    <x v="28"/>
    <n v="0"/>
  </r>
  <r>
    <s v="Incremental"/>
    <s v="Media"/>
    <x v="1"/>
    <x v="1"/>
    <x v="12"/>
    <s v=" Total_JP"/>
    <x v="29"/>
    <n v="0"/>
  </r>
  <r>
    <s v="Incremental"/>
    <s v="Media"/>
    <x v="1"/>
    <x v="1"/>
    <x v="12"/>
    <s v=" Total_JP"/>
    <x v="30"/>
    <n v="0"/>
  </r>
  <r>
    <s v="Incremental"/>
    <s v="Media"/>
    <x v="1"/>
    <x v="1"/>
    <x v="12"/>
    <s v=" Total_JP"/>
    <x v="31"/>
    <n v="0"/>
  </r>
  <r>
    <s v="Incremental"/>
    <s v="Media"/>
    <x v="1"/>
    <x v="1"/>
    <x v="12"/>
    <s v=" Total_JP"/>
    <x v="32"/>
    <n v="0"/>
  </r>
  <r>
    <s v="Incremental"/>
    <s v="Media"/>
    <x v="1"/>
    <x v="1"/>
    <x v="12"/>
    <s v=" Total_JP"/>
    <x v="33"/>
    <n v="0"/>
  </r>
  <r>
    <s v="Incremental"/>
    <s v="Media"/>
    <x v="1"/>
    <x v="1"/>
    <x v="12"/>
    <s v=" Total_JP"/>
    <x v="34"/>
    <n v="0"/>
  </r>
  <r>
    <s v="Incremental"/>
    <s v="Media"/>
    <x v="1"/>
    <x v="1"/>
    <x v="12"/>
    <s v=" Total_JP"/>
    <x v="35"/>
    <n v="0"/>
  </r>
  <r>
    <s v="Incremental"/>
    <s v="Media"/>
    <x v="1"/>
    <x v="1"/>
    <x v="12"/>
    <s v=" Total_JP"/>
    <x v="36"/>
    <n v="0"/>
  </r>
  <r>
    <s v="Incremental"/>
    <s v="Media"/>
    <x v="1"/>
    <x v="1"/>
    <x v="12"/>
    <s v=" Total_JP"/>
    <x v="37"/>
    <n v="0"/>
  </r>
  <r>
    <s v="Incremental"/>
    <s v="Media"/>
    <x v="1"/>
    <x v="1"/>
    <x v="12"/>
    <s v=" Total_JP"/>
    <x v="38"/>
    <n v="0"/>
  </r>
  <r>
    <s v="Incremental"/>
    <s v="Media"/>
    <x v="1"/>
    <x v="1"/>
    <x v="12"/>
    <s v=" Total_JP"/>
    <x v="39"/>
    <n v="0"/>
  </r>
  <r>
    <s v="Incremental"/>
    <s v="Media"/>
    <x v="1"/>
    <x v="1"/>
    <x v="12"/>
    <s v=" Total_JP"/>
    <x v="40"/>
    <n v="0"/>
  </r>
  <r>
    <s v="Incremental"/>
    <s v="Media"/>
    <x v="1"/>
    <x v="1"/>
    <x v="12"/>
    <s v=" Total_JP"/>
    <x v="41"/>
    <n v="0"/>
  </r>
  <r>
    <s v="Incremental"/>
    <s v="Media"/>
    <x v="1"/>
    <x v="1"/>
    <x v="12"/>
    <s v=" Total_JP"/>
    <x v="42"/>
    <n v="0"/>
  </r>
  <r>
    <s v="Incremental"/>
    <s v="Media"/>
    <x v="1"/>
    <x v="1"/>
    <x v="12"/>
    <s v=" Total_JP"/>
    <x v="43"/>
    <n v="0"/>
  </r>
  <r>
    <s v="Incremental"/>
    <s v="Media"/>
    <x v="1"/>
    <x v="1"/>
    <x v="12"/>
    <s v=" Total_JP"/>
    <x v="44"/>
    <n v="0"/>
  </r>
  <r>
    <s v="Incremental"/>
    <s v="Media"/>
    <x v="1"/>
    <x v="1"/>
    <x v="12"/>
    <s v=" Total_JP"/>
    <x v="45"/>
    <n v="0"/>
  </r>
  <r>
    <s v="Incremental"/>
    <s v="Media"/>
    <x v="1"/>
    <x v="1"/>
    <x v="12"/>
    <s v=" Total_JP"/>
    <x v="46"/>
    <n v="0"/>
  </r>
  <r>
    <s v="Incremental"/>
    <s v="Media"/>
    <x v="1"/>
    <x v="1"/>
    <x v="12"/>
    <s v=" Total_JP"/>
    <x v="47"/>
    <n v="0"/>
  </r>
  <r>
    <s v="Incremental"/>
    <s v="Media"/>
    <x v="1"/>
    <x v="1"/>
    <x v="12"/>
    <s v=" Total_JP"/>
    <x v="48"/>
    <n v="0"/>
  </r>
  <r>
    <s v="Incremental"/>
    <s v="Media"/>
    <x v="1"/>
    <x v="1"/>
    <x v="12"/>
    <s v=" Total_JP"/>
    <x v="49"/>
    <n v="0"/>
  </r>
  <r>
    <s v="Incremental"/>
    <s v="Media"/>
    <x v="1"/>
    <x v="1"/>
    <x v="12"/>
    <s v=" Total_JP"/>
    <x v="50"/>
    <n v="0"/>
  </r>
  <r>
    <s v="Incremental"/>
    <s v="Media"/>
    <x v="1"/>
    <x v="1"/>
    <x v="12"/>
    <s v=" Total_JP"/>
    <x v="51"/>
    <n v="0"/>
  </r>
  <r>
    <s v="Incremental"/>
    <s v="Media"/>
    <x v="1"/>
    <x v="1"/>
    <x v="12"/>
    <s v=" Total_JP"/>
    <x v="52"/>
    <n v="0"/>
  </r>
  <r>
    <s v="Incremental"/>
    <s v="Media"/>
    <x v="1"/>
    <x v="1"/>
    <x v="12"/>
    <s v=" Total_JP"/>
    <x v="53"/>
    <n v="0"/>
  </r>
  <r>
    <s v="Incremental"/>
    <s v="Media"/>
    <x v="1"/>
    <x v="1"/>
    <x v="12"/>
    <s v=" Total_JP"/>
    <x v="54"/>
    <n v="0"/>
  </r>
  <r>
    <s v="Incremental"/>
    <s v="Media"/>
    <x v="1"/>
    <x v="1"/>
    <x v="12"/>
    <s v=" Total_JP"/>
    <x v="55"/>
    <n v="0"/>
  </r>
  <r>
    <s v="Incremental"/>
    <s v="Media"/>
    <x v="1"/>
    <x v="1"/>
    <x v="12"/>
    <s v=" Total_JP"/>
    <x v="56"/>
    <n v="0"/>
  </r>
  <r>
    <s v="Incremental"/>
    <s v="Media"/>
    <x v="1"/>
    <x v="1"/>
    <x v="12"/>
    <s v=" Total_JP"/>
    <x v="57"/>
    <n v="0"/>
  </r>
  <r>
    <s v="Incremental"/>
    <s v="Media"/>
    <x v="1"/>
    <x v="1"/>
    <x v="12"/>
    <s v=" Total_JP"/>
    <x v="58"/>
    <n v="0"/>
  </r>
  <r>
    <s v="Incremental"/>
    <s v="Media"/>
    <x v="1"/>
    <x v="1"/>
    <x v="12"/>
    <s v=" Total_JP"/>
    <x v="59"/>
    <n v="0"/>
  </r>
  <r>
    <s v="Incremental"/>
    <s v="Media"/>
    <x v="1"/>
    <x v="1"/>
    <x v="12"/>
    <s v=" Total_JP"/>
    <x v="60"/>
    <n v="0"/>
  </r>
  <r>
    <s v="Incremental"/>
    <s v="Media"/>
    <x v="1"/>
    <x v="1"/>
    <x v="12"/>
    <s v=" Total_JP"/>
    <x v="61"/>
    <n v="0"/>
  </r>
  <r>
    <s v="Incremental"/>
    <s v="Media"/>
    <x v="1"/>
    <x v="1"/>
    <x v="12"/>
    <s v=" Total_JP"/>
    <x v="62"/>
    <n v="0"/>
  </r>
  <r>
    <s v="Incremental"/>
    <s v="Media"/>
    <x v="1"/>
    <x v="1"/>
    <x v="12"/>
    <s v=" Total_JP"/>
    <x v="63"/>
    <n v="0"/>
  </r>
  <r>
    <s v="Incremental"/>
    <s v="Media"/>
    <x v="1"/>
    <x v="1"/>
    <x v="12"/>
    <s v=" Total_JP"/>
    <x v="64"/>
    <n v="0"/>
  </r>
  <r>
    <s v="Incremental"/>
    <s v="Media"/>
    <x v="1"/>
    <x v="1"/>
    <x v="12"/>
    <s v=" Total_JP"/>
    <x v="65"/>
    <n v="0"/>
  </r>
  <r>
    <s v="Incremental"/>
    <s v="Media"/>
    <x v="1"/>
    <x v="1"/>
    <x v="12"/>
    <s v=" Total_JP"/>
    <x v="66"/>
    <n v="0"/>
  </r>
  <r>
    <s v="Incremental"/>
    <s v="Media"/>
    <x v="1"/>
    <x v="1"/>
    <x v="12"/>
    <s v=" Total_JP"/>
    <x v="67"/>
    <n v="0"/>
  </r>
  <r>
    <s v="Incremental"/>
    <s v="Media"/>
    <x v="1"/>
    <x v="1"/>
    <x v="12"/>
    <s v=" Total_JP"/>
    <x v="68"/>
    <n v="0"/>
  </r>
  <r>
    <s v="Incremental"/>
    <s v="Media"/>
    <x v="1"/>
    <x v="1"/>
    <x v="12"/>
    <s v=" Total_JP"/>
    <x v="69"/>
    <n v="0"/>
  </r>
  <r>
    <s v="Incremental"/>
    <s v="Media"/>
    <x v="1"/>
    <x v="1"/>
    <x v="12"/>
    <s v=" Total_JP"/>
    <x v="70"/>
    <n v="0"/>
  </r>
  <r>
    <s v="Incremental"/>
    <s v="Media"/>
    <x v="1"/>
    <x v="1"/>
    <x v="12"/>
    <s v=" Total_JP"/>
    <x v="71"/>
    <n v="0"/>
  </r>
  <r>
    <s v="Incremental"/>
    <s v="Media"/>
    <x v="1"/>
    <x v="1"/>
    <x v="12"/>
    <s v=" Total_JP"/>
    <x v="72"/>
    <n v="0"/>
  </r>
  <r>
    <s v="Incremental"/>
    <s v="Media"/>
    <x v="1"/>
    <x v="1"/>
    <x v="12"/>
    <s v=" Total_JP"/>
    <x v="73"/>
    <n v="0"/>
  </r>
  <r>
    <s v="Incremental"/>
    <s v="Media"/>
    <x v="1"/>
    <x v="1"/>
    <x v="12"/>
    <s v=" Total_JP"/>
    <x v="74"/>
    <n v="0"/>
  </r>
  <r>
    <s v="Incremental"/>
    <s v="Media"/>
    <x v="1"/>
    <x v="1"/>
    <x v="12"/>
    <s v=" Total_JP"/>
    <x v="75"/>
    <n v="0"/>
  </r>
  <r>
    <s v="Incremental"/>
    <s v="Media"/>
    <x v="1"/>
    <x v="1"/>
    <x v="12"/>
    <s v=" Total_JP"/>
    <x v="76"/>
    <n v="0"/>
  </r>
  <r>
    <s v="Incremental"/>
    <s v="Media"/>
    <x v="1"/>
    <x v="1"/>
    <x v="12"/>
    <s v=" Total_JP"/>
    <x v="77"/>
    <n v="0"/>
  </r>
  <r>
    <s v="Incremental"/>
    <s v="Media"/>
    <x v="1"/>
    <x v="1"/>
    <x v="12"/>
    <s v=" Total_JP"/>
    <x v="78"/>
    <n v="0"/>
  </r>
  <r>
    <s v="Incremental"/>
    <s v="Media"/>
    <x v="1"/>
    <x v="1"/>
    <x v="12"/>
    <s v=" Total_JP"/>
    <x v="79"/>
    <n v="0"/>
  </r>
  <r>
    <s v="Incremental"/>
    <s v="Media"/>
    <x v="1"/>
    <x v="1"/>
    <x v="12"/>
    <s v=" Total_JP"/>
    <x v="80"/>
    <n v="0"/>
  </r>
  <r>
    <s v="Incremental"/>
    <s v="Media"/>
    <x v="1"/>
    <x v="1"/>
    <x v="12"/>
    <s v=" Total_JP"/>
    <x v="81"/>
    <n v="0"/>
  </r>
  <r>
    <s v="Incremental"/>
    <s v="Media"/>
    <x v="1"/>
    <x v="1"/>
    <x v="12"/>
    <s v=" Total_JP"/>
    <x v="82"/>
    <n v="0"/>
  </r>
  <r>
    <s v="Incremental"/>
    <s v="Media"/>
    <x v="1"/>
    <x v="1"/>
    <x v="12"/>
    <s v=" Total_JP"/>
    <x v="83"/>
    <n v="0"/>
  </r>
  <r>
    <s v="Incremental"/>
    <s v="Media"/>
    <x v="1"/>
    <x v="1"/>
    <x v="12"/>
    <s v=" Total_JP"/>
    <x v="84"/>
    <n v="0"/>
  </r>
  <r>
    <s v="Incremental"/>
    <s v="Media"/>
    <x v="1"/>
    <x v="1"/>
    <x v="12"/>
    <s v=" Total_JP"/>
    <x v="85"/>
    <n v="0"/>
  </r>
  <r>
    <s v="Incremental"/>
    <s v="Media"/>
    <x v="1"/>
    <x v="1"/>
    <x v="12"/>
    <s v=" Total_JP"/>
    <x v="86"/>
    <n v="0"/>
  </r>
  <r>
    <s v="Incremental"/>
    <s v="Media"/>
    <x v="1"/>
    <x v="1"/>
    <x v="12"/>
    <s v=" Total_JP"/>
    <x v="87"/>
    <n v="0"/>
  </r>
  <r>
    <s v="Incremental"/>
    <s v="Media"/>
    <x v="1"/>
    <x v="1"/>
    <x v="12"/>
    <s v=" Total_JP"/>
    <x v="88"/>
    <n v="0"/>
  </r>
  <r>
    <s v="Incremental"/>
    <s v="Media"/>
    <x v="1"/>
    <x v="1"/>
    <x v="12"/>
    <s v=" Total_JP"/>
    <x v="89"/>
    <n v="0"/>
  </r>
  <r>
    <s v="Incremental"/>
    <s v="Media"/>
    <x v="1"/>
    <x v="1"/>
    <x v="12"/>
    <s v=" Total_JP"/>
    <x v="90"/>
    <n v="0"/>
  </r>
  <r>
    <s v="Incremental"/>
    <s v="Media"/>
    <x v="1"/>
    <x v="1"/>
    <x v="12"/>
    <s v=" Total_JP"/>
    <x v="91"/>
    <n v="0"/>
  </r>
  <r>
    <s v="Incremental"/>
    <s v="Media"/>
    <x v="1"/>
    <x v="1"/>
    <x v="12"/>
    <s v=" Total_JP"/>
    <x v="92"/>
    <n v="0"/>
  </r>
  <r>
    <s v="Incremental"/>
    <s v="Media"/>
    <x v="1"/>
    <x v="1"/>
    <x v="12"/>
    <s v=" Total_JP"/>
    <x v="93"/>
    <n v="0"/>
  </r>
  <r>
    <s v="Incremental"/>
    <s v="Media"/>
    <x v="1"/>
    <x v="1"/>
    <x v="12"/>
    <s v=" Total_JP"/>
    <x v="94"/>
    <n v="0"/>
  </r>
  <r>
    <s v="Incremental"/>
    <s v="Media"/>
    <x v="1"/>
    <x v="1"/>
    <x v="12"/>
    <s v=" Total_JP"/>
    <x v="95"/>
    <n v="0"/>
  </r>
  <r>
    <s v="Incremental"/>
    <s v="Media"/>
    <x v="1"/>
    <x v="1"/>
    <x v="12"/>
    <s v=" Total_JP"/>
    <x v="96"/>
    <n v="0"/>
  </r>
  <r>
    <s v="Incremental"/>
    <s v="Media"/>
    <x v="1"/>
    <x v="1"/>
    <x v="12"/>
    <s v=" Total_JP"/>
    <x v="97"/>
    <n v="0"/>
  </r>
  <r>
    <s v="Incremental"/>
    <s v="Media"/>
    <x v="1"/>
    <x v="1"/>
    <x v="12"/>
    <s v=" Total_JP"/>
    <x v="98"/>
    <n v="0"/>
  </r>
  <r>
    <s v="Incremental"/>
    <s v="Media"/>
    <x v="1"/>
    <x v="1"/>
    <x v="12"/>
    <s v=" Total_JP"/>
    <x v="99"/>
    <n v="0"/>
  </r>
  <r>
    <s v="Incremental"/>
    <s v="Media"/>
    <x v="1"/>
    <x v="1"/>
    <x v="12"/>
    <s v=" Total_JP"/>
    <x v="100"/>
    <n v="0"/>
  </r>
  <r>
    <s v="Incremental"/>
    <s v="Media"/>
    <x v="1"/>
    <x v="1"/>
    <x v="12"/>
    <s v=" Total_JP"/>
    <x v="101"/>
    <n v="0"/>
  </r>
  <r>
    <s v="Incremental"/>
    <s v="Media"/>
    <x v="1"/>
    <x v="1"/>
    <x v="12"/>
    <s v=" Total_JP"/>
    <x v="102"/>
    <n v="0"/>
  </r>
  <r>
    <s v="Incremental"/>
    <s v="Media"/>
    <x v="1"/>
    <x v="1"/>
    <x v="12"/>
    <s v=" Total_JP"/>
    <x v="103"/>
    <n v="0"/>
  </r>
  <r>
    <s v="Incremental"/>
    <s v="Media"/>
    <x v="1"/>
    <x v="1"/>
    <x v="12"/>
    <s v=" Total_JP"/>
    <x v="104"/>
    <n v="0"/>
  </r>
  <r>
    <s v="Incremental"/>
    <s v="Media"/>
    <x v="1"/>
    <x v="1"/>
    <x v="12"/>
    <s v=" Total_JP"/>
    <x v="105"/>
    <n v="0"/>
  </r>
  <r>
    <s v="Incremental"/>
    <s v="Media"/>
    <x v="1"/>
    <x v="1"/>
    <x v="12"/>
    <s v=" Total_JP"/>
    <x v="106"/>
    <n v="0"/>
  </r>
  <r>
    <s v="Incremental"/>
    <s v="Media"/>
    <x v="1"/>
    <x v="1"/>
    <x v="12"/>
    <s v=" Total_JP"/>
    <x v="107"/>
    <n v="0"/>
  </r>
  <r>
    <s v="Incremental"/>
    <s v="Media"/>
    <x v="1"/>
    <x v="1"/>
    <x v="12"/>
    <s v=" Total_JP"/>
    <x v="108"/>
    <n v="0"/>
  </r>
  <r>
    <s v="Incremental"/>
    <s v="Media"/>
    <x v="1"/>
    <x v="1"/>
    <x v="12"/>
    <s v=" Total_JP"/>
    <x v="109"/>
    <n v="0"/>
  </r>
  <r>
    <s v="Incremental"/>
    <s v="Media"/>
    <x v="1"/>
    <x v="1"/>
    <x v="12"/>
    <s v=" Total_JP"/>
    <x v="110"/>
    <n v="0"/>
  </r>
  <r>
    <s v="Incremental"/>
    <s v="Media"/>
    <x v="1"/>
    <x v="1"/>
    <x v="12"/>
    <s v=" Total_JP"/>
    <x v="111"/>
    <n v="0"/>
  </r>
  <r>
    <s v="Incremental"/>
    <s v="Media"/>
    <x v="1"/>
    <x v="1"/>
    <x v="12"/>
    <s v=" Total_JP"/>
    <x v="112"/>
    <n v="0"/>
  </r>
  <r>
    <s v="Incremental"/>
    <s v="Media"/>
    <x v="1"/>
    <x v="1"/>
    <x v="12"/>
    <s v=" Total_JP"/>
    <x v="113"/>
    <n v="0"/>
  </r>
  <r>
    <s v="Incremental"/>
    <s v="Media"/>
    <x v="1"/>
    <x v="1"/>
    <x v="12"/>
    <s v=" Total_JP"/>
    <x v="114"/>
    <n v="0"/>
  </r>
  <r>
    <s v="Incremental"/>
    <s v="Media"/>
    <x v="1"/>
    <x v="1"/>
    <x v="12"/>
    <s v=" Total_JP"/>
    <x v="115"/>
    <n v="0"/>
  </r>
  <r>
    <s v="Incremental"/>
    <s v="Media"/>
    <x v="1"/>
    <x v="1"/>
    <x v="12"/>
    <s v=" Total_JP"/>
    <x v="116"/>
    <n v="0"/>
  </r>
  <r>
    <s v="Incremental"/>
    <s v="Media"/>
    <x v="1"/>
    <x v="1"/>
    <x v="12"/>
    <s v=" Total_JP"/>
    <x v="117"/>
    <n v="0"/>
  </r>
  <r>
    <s v="Incremental"/>
    <s v="Media"/>
    <x v="1"/>
    <x v="1"/>
    <x v="12"/>
    <s v=" Total_JP"/>
    <x v="118"/>
    <n v="0"/>
  </r>
  <r>
    <s v="Incremental"/>
    <s v="Media"/>
    <x v="1"/>
    <x v="1"/>
    <x v="12"/>
    <s v=" Total_JP"/>
    <x v="119"/>
    <n v="0"/>
  </r>
  <r>
    <s v="Incremental"/>
    <s v="Media"/>
    <x v="1"/>
    <x v="1"/>
    <x v="12"/>
    <s v=" Total_JP"/>
    <x v="120"/>
    <n v="0"/>
  </r>
  <r>
    <s v="Incremental"/>
    <s v="Media"/>
    <x v="1"/>
    <x v="1"/>
    <x v="12"/>
    <s v=" Total_JP"/>
    <x v="121"/>
    <n v="0"/>
  </r>
  <r>
    <s v="Incremental"/>
    <s v="Media"/>
    <x v="1"/>
    <x v="1"/>
    <x v="12"/>
    <s v=" Total_JP"/>
    <x v="122"/>
    <n v="0"/>
  </r>
  <r>
    <s v="Incremental"/>
    <s v="Media"/>
    <x v="1"/>
    <x v="1"/>
    <x v="12"/>
    <s v=" Total_JP"/>
    <x v="123"/>
    <n v="0"/>
  </r>
  <r>
    <s v="Incremental"/>
    <s v="Media"/>
    <x v="1"/>
    <x v="1"/>
    <x v="12"/>
    <s v=" Total_JP"/>
    <x v="124"/>
    <n v="0"/>
  </r>
  <r>
    <s v="Incremental"/>
    <s v="Media"/>
    <x v="1"/>
    <x v="1"/>
    <x v="12"/>
    <s v=" Total_JP"/>
    <x v="125"/>
    <n v="0"/>
  </r>
  <r>
    <s v="Incremental"/>
    <s v="Media"/>
    <x v="1"/>
    <x v="1"/>
    <x v="12"/>
    <s v=" Total_JP"/>
    <x v="126"/>
    <n v="0"/>
  </r>
  <r>
    <s v="Incremental"/>
    <s v="Media"/>
    <x v="1"/>
    <x v="1"/>
    <x v="12"/>
    <s v=" Total_JP"/>
    <x v="127"/>
    <n v="0"/>
  </r>
  <r>
    <s v="Incremental"/>
    <s v="Media"/>
    <x v="1"/>
    <x v="1"/>
    <x v="12"/>
    <s v=" Total_JP"/>
    <x v="128"/>
    <n v="2.5892170000000001"/>
  </r>
  <r>
    <s v="Incremental"/>
    <s v="Media"/>
    <x v="1"/>
    <x v="1"/>
    <x v="12"/>
    <s v=" Total_JP"/>
    <x v="129"/>
    <n v="7.5048649000000003"/>
  </r>
  <r>
    <s v="Incremental"/>
    <s v="Media"/>
    <x v="1"/>
    <x v="1"/>
    <x v="12"/>
    <s v=" Total_JP"/>
    <x v="130"/>
    <n v="7.0549207999999997"/>
  </r>
  <r>
    <s v="Incremental"/>
    <s v="Media"/>
    <x v="1"/>
    <x v="1"/>
    <x v="12"/>
    <s v=" Total_JP"/>
    <x v="131"/>
    <n v="2.3993755000000001"/>
  </r>
  <r>
    <s v="Incremental"/>
    <s v="Media"/>
    <x v="1"/>
    <x v="1"/>
    <x v="12"/>
    <s v=" Total_JP"/>
    <x v="132"/>
    <n v="0"/>
  </r>
  <r>
    <s v="Incremental"/>
    <s v="Media"/>
    <x v="1"/>
    <x v="1"/>
    <x v="12"/>
    <s v=" Total_JP"/>
    <x v="133"/>
    <n v="0"/>
  </r>
  <r>
    <s v="Incremental"/>
    <s v="Media"/>
    <x v="1"/>
    <x v="1"/>
    <x v="12"/>
    <s v=" Total_JP"/>
    <x v="134"/>
    <n v="0"/>
  </r>
  <r>
    <s v="Incremental"/>
    <s v="Media"/>
    <x v="1"/>
    <x v="1"/>
    <x v="12"/>
    <s v=" Total_JP"/>
    <x v="135"/>
    <n v="0"/>
  </r>
  <r>
    <s v="Incremental"/>
    <s v="Media"/>
    <x v="1"/>
    <x v="1"/>
    <x v="12"/>
    <s v=" Total_JP"/>
    <x v="136"/>
    <n v="0"/>
  </r>
  <r>
    <s v="Incremental"/>
    <s v="Media"/>
    <x v="1"/>
    <x v="1"/>
    <x v="12"/>
    <s v=" Total_JP"/>
    <x v="137"/>
    <n v="0"/>
  </r>
  <r>
    <s v="Incremental"/>
    <s v="Media"/>
    <x v="1"/>
    <x v="1"/>
    <x v="12"/>
    <s v=" Total_JP"/>
    <x v="138"/>
    <n v="0"/>
  </r>
  <r>
    <s v="Incremental"/>
    <s v="Media"/>
    <x v="1"/>
    <x v="1"/>
    <x v="12"/>
    <s v=" Total_JP"/>
    <x v="139"/>
    <n v="0"/>
  </r>
  <r>
    <s v="Incremental"/>
    <s v="Media"/>
    <x v="1"/>
    <x v="1"/>
    <x v="12"/>
    <s v=" Total_JP"/>
    <x v="140"/>
    <n v="0"/>
  </r>
  <r>
    <s v="Incremental"/>
    <s v="Media"/>
    <x v="1"/>
    <x v="1"/>
    <x v="12"/>
    <s v=" Total_JP"/>
    <x v="141"/>
    <n v="0"/>
  </r>
  <r>
    <s v="Incremental"/>
    <s v="Media"/>
    <x v="1"/>
    <x v="1"/>
    <x v="12"/>
    <s v=" Total_JP"/>
    <x v="142"/>
    <n v="0"/>
  </r>
  <r>
    <s v="Incremental"/>
    <s v="Media"/>
    <x v="1"/>
    <x v="1"/>
    <x v="12"/>
    <s v=" Total_JP"/>
    <x v="143"/>
    <n v="0"/>
  </r>
  <r>
    <s v="Incremental"/>
    <s v="Media"/>
    <x v="1"/>
    <x v="1"/>
    <x v="12"/>
    <s v=" Total_JP"/>
    <x v="144"/>
    <n v="0"/>
  </r>
  <r>
    <s v="Incremental"/>
    <s v="Media"/>
    <x v="1"/>
    <x v="1"/>
    <x v="12"/>
    <s v=" Total_JP"/>
    <x v="145"/>
    <n v="0"/>
  </r>
  <r>
    <s v="Incremental"/>
    <s v="Media"/>
    <x v="1"/>
    <x v="1"/>
    <x v="12"/>
    <s v=" Total_JP"/>
    <x v="146"/>
    <n v="0"/>
  </r>
  <r>
    <s v="Incremental"/>
    <s v="Media"/>
    <x v="1"/>
    <x v="1"/>
    <x v="12"/>
    <s v=" Total_JP"/>
    <x v="147"/>
    <n v="0"/>
  </r>
  <r>
    <s v="Incremental"/>
    <s v="Media"/>
    <x v="1"/>
    <x v="1"/>
    <x v="12"/>
    <s v=" Total_JP"/>
    <x v="148"/>
    <n v="0"/>
  </r>
  <r>
    <s v="Incremental"/>
    <s v="Media"/>
    <x v="1"/>
    <x v="1"/>
    <x v="12"/>
    <s v=" Total_JP"/>
    <x v="149"/>
    <n v="0"/>
  </r>
  <r>
    <s v="Incremental"/>
    <s v="Media"/>
    <x v="1"/>
    <x v="1"/>
    <x v="12"/>
    <s v=" Total_JP"/>
    <x v="150"/>
    <n v="0"/>
  </r>
  <r>
    <s v="Incremental"/>
    <s v="Media"/>
    <x v="1"/>
    <x v="1"/>
    <x v="12"/>
    <s v=" Total_JP"/>
    <x v="151"/>
    <n v="0"/>
  </r>
  <r>
    <s v="Incremental"/>
    <s v="Media"/>
    <x v="1"/>
    <x v="1"/>
    <x v="12"/>
    <s v=" Total_JP"/>
    <x v="152"/>
    <n v="0"/>
  </r>
  <r>
    <s v="Incremental"/>
    <s v="Media"/>
    <x v="1"/>
    <x v="1"/>
    <x v="12"/>
    <s v=" Total_JP"/>
    <x v="153"/>
    <n v="0"/>
  </r>
  <r>
    <s v="Incremental"/>
    <s v="Media"/>
    <x v="1"/>
    <x v="1"/>
    <x v="12"/>
    <s v=" Total_JP"/>
    <x v="154"/>
    <n v="0"/>
  </r>
  <r>
    <s v="Incremental"/>
    <s v="Media"/>
    <x v="1"/>
    <x v="1"/>
    <x v="12"/>
    <s v=" Total_JP"/>
    <x v="155"/>
    <n v="0"/>
  </r>
  <r>
    <s v="Incremental"/>
    <s v="Media"/>
    <x v="1"/>
    <x v="1"/>
    <x v="12"/>
    <s v=" Total_JP"/>
    <x v="156"/>
    <n v="0"/>
  </r>
  <r>
    <s v="Incremental"/>
    <s v="Media"/>
    <x v="1"/>
    <x v="2"/>
    <x v="13"/>
    <s v=" Total_JP"/>
    <x v="0"/>
    <n v="0"/>
  </r>
  <r>
    <s v="Incremental"/>
    <s v="Media"/>
    <x v="1"/>
    <x v="2"/>
    <x v="13"/>
    <s v=" Total_JP"/>
    <x v="1"/>
    <n v="0"/>
  </r>
  <r>
    <s v="Incremental"/>
    <s v="Media"/>
    <x v="1"/>
    <x v="2"/>
    <x v="13"/>
    <s v=" Total_JP"/>
    <x v="2"/>
    <n v="0"/>
  </r>
  <r>
    <s v="Incremental"/>
    <s v="Media"/>
    <x v="1"/>
    <x v="2"/>
    <x v="13"/>
    <s v=" Total_JP"/>
    <x v="3"/>
    <n v="0"/>
  </r>
  <r>
    <s v="Incremental"/>
    <s v="Media"/>
    <x v="1"/>
    <x v="2"/>
    <x v="13"/>
    <s v=" Total_JP"/>
    <x v="4"/>
    <n v="0"/>
  </r>
  <r>
    <s v="Incremental"/>
    <s v="Media"/>
    <x v="1"/>
    <x v="2"/>
    <x v="13"/>
    <s v=" Total_JP"/>
    <x v="5"/>
    <n v="0"/>
  </r>
  <r>
    <s v="Incremental"/>
    <s v="Media"/>
    <x v="1"/>
    <x v="2"/>
    <x v="13"/>
    <s v=" Total_JP"/>
    <x v="6"/>
    <n v="0"/>
  </r>
  <r>
    <s v="Incremental"/>
    <s v="Media"/>
    <x v="1"/>
    <x v="2"/>
    <x v="13"/>
    <s v=" Total_JP"/>
    <x v="7"/>
    <n v="0"/>
  </r>
  <r>
    <s v="Incremental"/>
    <s v="Media"/>
    <x v="1"/>
    <x v="2"/>
    <x v="13"/>
    <s v=" Total_JP"/>
    <x v="8"/>
    <n v="0"/>
  </r>
  <r>
    <s v="Incremental"/>
    <s v="Media"/>
    <x v="1"/>
    <x v="2"/>
    <x v="13"/>
    <s v=" Total_JP"/>
    <x v="9"/>
    <n v="0"/>
  </r>
  <r>
    <s v="Incremental"/>
    <s v="Media"/>
    <x v="1"/>
    <x v="2"/>
    <x v="13"/>
    <s v=" Total_JP"/>
    <x v="10"/>
    <n v="0"/>
  </r>
  <r>
    <s v="Incremental"/>
    <s v="Media"/>
    <x v="1"/>
    <x v="2"/>
    <x v="13"/>
    <s v=" Total_JP"/>
    <x v="11"/>
    <n v="0"/>
  </r>
  <r>
    <s v="Incremental"/>
    <s v="Media"/>
    <x v="1"/>
    <x v="2"/>
    <x v="13"/>
    <s v=" Total_JP"/>
    <x v="12"/>
    <n v="0"/>
  </r>
  <r>
    <s v="Incremental"/>
    <s v="Media"/>
    <x v="1"/>
    <x v="2"/>
    <x v="13"/>
    <s v=" Total_JP"/>
    <x v="13"/>
    <n v="0"/>
  </r>
  <r>
    <s v="Incremental"/>
    <s v="Media"/>
    <x v="1"/>
    <x v="2"/>
    <x v="13"/>
    <s v=" Total_JP"/>
    <x v="14"/>
    <n v="0"/>
  </r>
  <r>
    <s v="Incremental"/>
    <s v="Media"/>
    <x v="1"/>
    <x v="2"/>
    <x v="13"/>
    <s v=" Total_JP"/>
    <x v="15"/>
    <n v="0"/>
  </r>
  <r>
    <s v="Incremental"/>
    <s v="Media"/>
    <x v="1"/>
    <x v="2"/>
    <x v="13"/>
    <s v=" Total_JP"/>
    <x v="16"/>
    <n v="0"/>
  </r>
  <r>
    <s v="Incremental"/>
    <s v="Media"/>
    <x v="1"/>
    <x v="2"/>
    <x v="13"/>
    <s v=" Total_JP"/>
    <x v="17"/>
    <n v="0"/>
  </r>
  <r>
    <s v="Incremental"/>
    <s v="Media"/>
    <x v="1"/>
    <x v="2"/>
    <x v="13"/>
    <s v=" Total_JP"/>
    <x v="18"/>
    <n v="0"/>
  </r>
  <r>
    <s v="Incremental"/>
    <s v="Media"/>
    <x v="1"/>
    <x v="2"/>
    <x v="13"/>
    <s v=" Total_JP"/>
    <x v="19"/>
    <n v="0"/>
  </r>
  <r>
    <s v="Incremental"/>
    <s v="Media"/>
    <x v="1"/>
    <x v="2"/>
    <x v="13"/>
    <s v=" Total_JP"/>
    <x v="20"/>
    <n v="0"/>
  </r>
  <r>
    <s v="Incremental"/>
    <s v="Media"/>
    <x v="1"/>
    <x v="2"/>
    <x v="13"/>
    <s v=" Total_JP"/>
    <x v="21"/>
    <n v="0"/>
  </r>
  <r>
    <s v="Incremental"/>
    <s v="Media"/>
    <x v="1"/>
    <x v="2"/>
    <x v="13"/>
    <s v=" Total_JP"/>
    <x v="22"/>
    <n v="0"/>
  </r>
  <r>
    <s v="Incremental"/>
    <s v="Media"/>
    <x v="1"/>
    <x v="2"/>
    <x v="13"/>
    <s v=" Total_JP"/>
    <x v="23"/>
    <n v="0"/>
  </r>
  <r>
    <s v="Incremental"/>
    <s v="Media"/>
    <x v="1"/>
    <x v="2"/>
    <x v="13"/>
    <s v=" Total_JP"/>
    <x v="24"/>
    <n v="0"/>
  </r>
  <r>
    <s v="Incremental"/>
    <s v="Media"/>
    <x v="1"/>
    <x v="2"/>
    <x v="13"/>
    <s v=" Total_JP"/>
    <x v="25"/>
    <n v="0"/>
  </r>
  <r>
    <s v="Incremental"/>
    <s v="Media"/>
    <x v="1"/>
    <x v="2"/>
    <x v="13"/>
    <s v=" Total_JP"/>
    <x v="26"/>
    <n v="0"/>
  </r>
  <r>
    <s v="Incremental"/>
    <s v="Media"/>
    <x v="1"/>
    <x v="2"/>
    <x v="13"/>
    <s v=" Total_JP"/>
    <x v="27"/>
    <n v="0"/>
  </r>
  <r>
    <s v="Incremental"/>
    <s v="Media"/>
    <x v="1"/>
    <x v="2"/>
    <x v="13"/>
    <s v=" Total_JP"/>
    <x v="28"/>
    <n v="0"/>
  </r>
  <r>
    <s v="Incremental"/>
    <s v="Media"/>
    <x v="1"/>
    <x v="2"/>
    <x v="13"/>
    <s v=" Total_JP"/>
    <x v="29"/>
    <n v="0"/>
  </r>
  <r>
    <s v="Incremental"/>
    <s v="Media"/>
    <x v="1"/>
    <x v="2"/>
    <x v="13"/>
    <s v=" Total_JP"/>
    <x v="30"/>
    <n v="0"/>
  </r>
  <r>
    <s v="Incremental"/>
    <s v="Media"/>
    <x v="1"/>
    <x v="2"/>
    <x v="13"/>
    <s v=" Total_JP"/>
    <x v="31"/>
    <n v="0"/>
  </r>
  <r>
    <s v="Incremental"/>
    <s v="Media"/>
    <x v="1"/>
    <x v="2"/>
    <x v="13"/>
    <s v=" Total_JP"/>
    <x v="32"/>
    <n v="0"/>
  </r>
  <r>
    <s v="Incremental"/>
    <s v="Media"/>
    <x v="1"/>
    <x v="2"/>
    <x v="13"/>
    <s v=" Total_JP"/>
    <x v="33"/>
    <n v="0"/>
  </r>
  <r>
    <s v="Incremental"/>
    <s v="Media"/>
    <x v="1"/>
    <x v="2"/>
    <x v="13"/>
    <s v=" Total_JP"/>
    <x v="34"/>
    <n v="0"/>
  </r>
  <r>
    <s v="Incremental"/>
    <s v="Media"/>
    <x v="1"/>
    <x v="2"/>
    <x v="13"/>
    <s v=" Total_JP"/>
    <x v="35"/>
    <n v="0"/>
  </r>
  <r>
    <s v="Incremental"/>
    <s v="Media"/>
    <x v="1"/>
    <x v="2"/>
    <x v="13"/>
    <s v=" Total_JP"/>
    <x v="36"/>
    <n v="0"/>
  </r>
  <r>
    <s v="Incremental"/>
    <s v="Media"/>
    <x v="1"/>
    <x v="2"/>
    <x v="13"/>
    <s v=" Total_JP"/>
    <x v="37"/>
    <n v="0"/>
  </r>
  <r>
    <s v="Incremental"/>
    <s v="Media"/>
    <x v="1"/>
    <x v="2"/>
    <x v="13"/>
    <s v=" Total_JP"/>
    <x v="38"/>
    <n v="0"/>
  </r>
  <r>
    <s v="Incremental"/>
    <s v="Media"/>
    <x v="1"/>
    <x v="2"/>
    <x v="13"/>
    <s v=" Total_JP"/>
    <x v="39"/>
    <n v="0"/>
  </r>
  <r>
    <s v="Incremental"/>
    <s v="Media"/>
    <x v="1"/>
    <x v="2"/>
    <x v="13"/>
    <s v=" Total_JP"/>
    <x v="40"/>
    <n v="0"/>
  </r>
  <r>
    <s v="Incremental"/>
    <s v="Media"/>
    <x v="1"/>
    <x v="2"/>
    <x v="13"/>
    <s v=" Total_JP"/>
    <x v="41"/>
    <n v="0"/>
  </r>
  <r>
    <s v="Incremental"/>
    <s v="Media"/>
    <x v="1"/>
    <x v="2"/>
    <x v="13"/>
    <s v=" Total_JP"/>
    <x v="42"/>
    <n v="0"/>
  </r>
  <r>
    <s v="Incremental"/>
    <s v="Media"/>
    <x v="1"/>
    <x v="2"/>
    <x v="13"/>
    <s v=" Total_JP"/>
    <x v="43"/>
    <n v="0"/>
  </r>
  <r>
    <s v="Incremental"/>
    <s v="Media"/>
    <x v="1"/>
    <x v="2"/>
    <x v="13"/>
    <s v=" Total_JP"/>
    <x v="44"/>
    <n v="0"/>
  </r>
  <r>
    <s v="Incremental"/>
    <s v="Media"/>
    <x v="1"/>
    <x v="2"/>
    <x v="13"/>
    <s v=" Total_JP"/>
    <x v="45"/>
    <n v="0"/>
  </r>
  <r>
    <s v="Incremental"/>
    <s v="Media"/>
    <x v="1"/>
    <x v="2"/>
    <x v="13"/>
    <s v=" Total_JP"/>
    <x v="46"/>
    <n v="0"/>
  </r>
  <r>
    <s v="Incremental"/>
    <s v="Media"/>
    <x v="1"/>
    <x v="2"/>
    <x v="13"/>
    <s v=" Total_JP"/>
    <x v="47"/>
    <n v="0"/>
  </r>
  <r>
    <s v="Incremental"/>
    <s v="Media"/>
    <x v="1"/>
    <x v="2"/>
    <x v="13"/>
    <s v=" Total_JP"/>
    <x v="48"/>
    <n v="0"/>
  </r>
  <r>
    <s v="Incremental"/>
    <s v="Media"/>
    <x v="1"/>
    <x v="2"/>
    <x v="13"/>
    <s v=" Total_JP"/>
    <x v="49"/>
    <n v="0"/>
  </r>
  <r>
    <s v="Incremental"/>
    <s v="Media"/>
    <x v="1"/>
    <x v="2"/>
    <x v="13"/>
    <s v=" Total_JP"/>
    <x v="50"/>
    <n v="0"/>
  </r>
  <r>
    <s v="Incremental"/>
    <s v="Media"/>
    <x v="1"/>
    <x v="2"/>
    <x v="13"/>
    <s v=" Total_JP"/>
    <x v="51"/>
    <n v="0"/>
  </r>
  <r>
    <s v="Incremental"/>
    <s v="Media"/>
    <x v="1"/>
    <x v="2"/>
    <x v="13"/>
    <s v=" Total_JP"/>
    <x v="52"/>
    <n v="0"/>
  </r>
  <r>
    <s v="Incremental"/>
    <s v="Media"/>
    <x v="1"/>
    <x v="2"/>
    <x v="13"/>
    <s v=" Total_JP"/>
    <x v="53"/>
    <n v="0"/>
  </r>
  <r>
    <s v="Incremental"/>
    <s v="Media"/>
    <x v="1"/>
    <x v="2"/>
    <x v="13"/>
    <s v=" Total_JP"/>
    <x v="54"/>
    <n v="0"/>
  </r>
  <r>
    <s v="Incremental"/>
    <s v="Media"/>
    <x v="1"/>
    <x v="2"/>
    <x v="13"/>
    <s v=" Total_JP"/>
    <x v="55"/>
    <n v="0"/>
  </r>
  <r>
    <s v="Incremental"/>
    <s v="Media"/>
    <x v="1"/>
    <x v="2"/>
    <x v="13"/>
    <s v=" Total_JP"/>
    <x v="56"/>
    <n v="0"/>
  </r>
  <r>
    <s v="Incremental"/>
    <s v="Media"/>
    <x v="1"/>
    <x v="2"/>
    <x v="13"/>
    <s v=" Total_JP"/>
    <x v="57"/>
    <n v="0"/>
  </r>
  <r>
    <s v="Incremental"/>
    <s v="Media"/>
    <x v="1"/>
    <x v="2"/>
    <x v="13"/>
    <s v=" Total_JP"/>
    <x v="58"/>
    <n v="0"/>
  </r>
  <r>
    <s v="Incremental"/>
    <s v="Media"/>
    <x v="1"/>
    <x v="2"/>
    <x v="13"/>
    <s v=" Total_JP"/>
    <x v="59"/>
    <n v="0"/>
  </r>
  <r>
    <s v="Incremental"/>
    <s v="Media"/>
    <x v="1"/>
    <x v="2"/>
    <x v="13"/>
    <s v=" Total_JP"/>
    <x v="60"/>
    <n v="0"/>
  </r>
  <r>
    <s v="Incremental"/>
    <s v="Media"/>
    <x v="1"/>
    <x v="2"/>
    <x v="13"/>
    <s v=" Total_JP"/>
    <x v="61"/>
    <n v="0"/>
  </r>
  <r>
    <s v="Incremental"/>
    <s v="Media"/>
    <x v="1"/>
    <x v="2"/>
    <x v="13"/>
    <s v=" Total_JP"/>
    <x v="62"/>
    <n v="0"/>
  </r>
  <r>
    <s v="Incremental"/>
    <s v="Media"/>
    <x v="1"/>
    <x v="2"/>
    <x v="13"/>
    <s v=" Total_JP"/>
    <x v="63"/>
    <n v="0"/>
  </r>
  <r>
    <s v="Incremental"/>
    <s v="Media"/>
    <x v="1"/>
    <x v="2"/>
    <x v="13"/>
    <s v=" Total_JP"/>
    <x v="64"/>
    <n v="0"/>
  </r>
  <r>
    <s v="Incremental"/>
    <s v="Media"/>
    <x v="1"/>
    <x v="2"/>
    <x v="13"/>
    <s v=" Total_JP"/>
    <x v="65"/>
    <n v="0"/>
  </r>
  <r>
    <s v="Incremental"/>
    <s v="Media"/>
    <x v="1"/>
    <x v="2"/>
    <x v="13"/>
    <s v=" Total_JP"/>
    <x v="66"/>
    <n v="0"/>
  </r>
  <r>
    <s v="Incremental"/>
    <s v="Media"/>
    <x v="1"/>
    <x v="2"/>
    <x v="13"/>
    <s v=" Total_JP"/>
    <x v="67"/>
    <n v="0"/>
  </r>
  <r>
    <s v="Incremental"/>
    <s v="Media"/>
    <x v="1"/>
    <x v="2"/>
    <x v="13"/>
    <s v=" Total_JP"/>
    <x v="68"/>
    <n v="0"/>
  </r>
  <r>
    <s v="Incremental"/>
    <s v="Media"/>
    <x v="1"/>
    <x v="2"/>
    <x v="13"/>
    <s v=" Total_JP"/>
    <x v="69"/>
    <n v="0"/>
  </r>
  <r>
    <s v="Incremental"/>
    <s v="Media"/>
    <x v="1"/>
    <x v="2"/>
    <x v="13"/>
    <s v=" Total_JP"/>
    <x v="70"/>
    <n v="0"/>
  </r>
  <r>
    <s v="Incremental"/>
    <s v="Media"/>
    <x v="1"/>
    <x v="2"/>
    <x v="13"/>
    <s v=" Total_JP"/>
    <x v="71"/>
    <n v="0"/>
  </r>
  <r>
    <s v="Incremental"/>
    <s v="Media"/>
    <x v="1"/>
    <x v="2"/>
    <x v="13"/>
    <s v=" Total_JP"/>
    <x v="72"/>
    <n v="0"/>
  </r>
  <r>
    <s v="Incremental"/>
    <s v="Media"/>
    <x v="1"/>
    <x v="2"/>
    <x v="13"/>
    <s v=" Total_JP"/>
    <x v="73"/>
    <n v="0"/>
  </r>
  <r>
    <s v="Incremental"/>
    <s v="Media"/>
    <x v="1"/>
    <x v="2"/>
    <x v="13"/>
    <s v=" Total_JP"/>
    <x v="74"/>
    <n v="0"/>
  </r>
  <r>
    <s v="Incremental"/>
    <s v="Media"/>
    <x v="1"/>
    <x v="2"/>
    <x v="13"/>
    <s v=" Total_JP"/>
    <x v="75"/>
    <n v="0"/>
  </r>
  <r>
    <s v="Incremental"/>
    <s v="Media"/>
    <x v="1"/>
    <x v="2"/>
    <x v="13"/>
    <s v=" Total_JP"/>
    <x v="76"/>
    <n v="0"/>
  </r>
  <r>
    <s v="Incremental"/>
    <s v="Media"/>
    <x v="1"/>
    <x v="2"/>
    <x v="13"/>
    <s v=" Total_JP"/>
    <x v="77"/>
    <n v="0"/>
  </r>
  <r>
    <s v="Incremental"/>
    <s v="Media"/>
    <x v="1"/>
    <x v="2"/>
    <x v="13"/>
    <s v=" Total_JP"/>
    <x v="78"/>
    <n v="0"/>
  </r>
  <r>
    <s v="Incremental"/>
    <s v="Media"/>
    <x v="1"/>
    <x v="2"/>
    <x v="13"/>
    <s v=" Total_JP"/>
    <x v="79"/>
    <n v="0"/>
  </r>
  <r>
    <s v="Incremental"/>
    <s v="Media"/>
    <x v="1"/>
    <x v="2"/>
    <x v="13"/>
    <s v=" Total_JP"/>
    <x v="80"/>
    <n v="0"/>
  </r>
  <r>
    <s v="Incremental"/>
    <s v="Media"/>
    <x v="1"/>
    <x v="2"/>
    <x v="13"/>
    <s v=" Total_JP"/>
    <x v="81"/>
    <n v="0"/>
  </r>
  <r>
    <s v="Incremental"/>
    <s v="Media"/>
    <x v="1"/>
    <x v="2"/>
    <x v="13"/>
    <s v=" Total_JP"/>
    <x v="82"/>
    <n v="0"/>
  </r>
  <r>
    <s v="Incremental"/>
    <s v="Media"/>
    <x v="1"/>
    <x v="2"/>
    <x v="13"/>
    <s v=" Total_JP"/>
    <x v="83"/>
    <n v="0"/>
  </r>
  <r>
    <s v="Incremental"/>
    <s v="Media"/>
    <x v="1"/>
    <x v="2"/>
    <x v="13"/>
    <s v=" Total_JP"/>
    <x v="84"/>
    <n v="0"/>
  </r>
  <r>
    <s v="Incremental"/>
    <s v="Media"/>
    <x v="1"/>
    <x v="2"/>
    <x v="13"/>
    <s v=" Total_JP"/>
    <x v="85"/>
    <n v="0"/>
  </r>
  <r>
    <s v="Incremental"/>
    <s v="Media"/>
    <x v="1"/>
    <x v="2"/>
    <x v="13"/>
    <s v=" Total_JP"/>
    <x v="86"/>
    <n v="0"/>
  </r>
  <r>
    <s v="Incremental"/>
    <s v="Media"/>
    <x v="1"/>
    <x v="2"/>
    <x v="13"/>
    <s v=" Total_JP"/>
    <x v="87"/>
    <n v="0"/>
  </r>
  <r>
    <s v="Incremental"/>
    <s v="Media"/>
    <x v="1"/>
    <x v="2"/>
    <x v="13"/>
    <s v=" Total_JP"/>
    <x v="88"/>
    <n v="0"/>
  </r>
  <r>
    <s v="Incremental"/>
    <s v="Media"/>
    <x v="1"/>
    <x v="2"/>
    <x v="13"/>
    <s v=" Total_JP"/>
    <x v="89"/>
    <n v="0"/>
  </r>
  <r>
    <s v="Incremental"/>
    <s v="Media"/>
    <x v="1"/>
    <x v="2"/>
    <x v="13"/>
    <s v=" Total_JP"/>
    <x v="90"/>
    <n v="0"/>
  </r>
  <r>
    <s v="Incremental"/>
    <s v="Media"/>
    <x v="1"/>
    <x v="2"/>
    <x v="13"/>
    <s v=" Total_JP"/>
    <x v="91"/>
    <n v="0"/>
  </r>
  <r>
    <s v="Incremental"/>
    <s v="Media"/>
    <x v="1"/>
    <x v="2"/>
    <x v="13"/>
    <s v=" Total_JP"/>
    <x v="92"/>
    <n v="0"/>
  </r>
  <r>
    <s v="Incremental"/>
    <s v="Media"/>
    <x v="1"/>
    <x v="2"/>
    <x v="13"/>
    <s v=" Total_JP"/>
    <x v="93"/>
    <n v="0"/>
  </r>
  <r>
    <s v="Incremental"/>
    <s v="Media"/>
    <x v="1"/>
    <x v="2"/>
    <x v="13"/>
    <s v=" Total_JP"/>
    <x v="94"/>
    <n v="0"/>
  </r>
  <r>
    <s v="Incremental"/>
    <s v="Media"/>
    <x v="1"/>
    <x v="2"/>
    <x v="13"/>
    <s v=" Total_JP"/>
    <x v="95"/>
    <n v="0"/>
  </r>
  <r>
    <s v="Incremental"/>
    <s v="Media"/>
    <x v="1"/>
    <x v="2"/>
    <x v="13"/>
    <s v=" Total_JP"/>
    <x v="96"/>
    <n v="0"/>
  </r>
  <r>
    <s v="Incremental"/>
    <s v="Media"/>
    <x v="1"/>
    <x v="2"/>
    <x v="13"/>
    <s v=" Total_JP"/>
    <x v="97"/>
    <n v="0"/>
  </r>
  <r>
    <s v="Incremental"/>
    <s v="Media"/>
    <x v="1"/>
    <x v="2"/>
    <x v="13"/>
    <s v=" Total_JP"/>
    <x v="98"/>
    <n v="0"/>
  </r>
  <r>
    <s v="Incremental"/>
    <s v="Media"/>
    <x v="1"/>
    <x v="2"/>
    <x v="13"/>
    <s v=" Total_JP"/>
    <x v="99"/>
    <n v="0"/>
  </r>
  <r>
    <s v="Incremental"/>
    <s v="Media"/>
    <x v="1"/>
    <x v="2"/>
    <x v="13"/>
    <s v=" Total_JP"/>
    <x v="100"/>
    <n v="0"/>
  </r>
  <r>
    <s v="Incremental"/>
    <s v="Media"/>
    <x v="1"/>
    <x v="2"/>
    <x v="13"/>
    <s v=" Total_JP"/>
    <x v="101"/>
    <n v="0"/>
  </r>
  <r>
    <s v="Incremental"/>
    <s v="Media"/>
    <x v="1"/>
    <x v="2"/>
    <x v="13"/>
    <s v=" Total_JP"/>
    <x v="102"/>
    <n v="0"/>
  </r>
  <r>
    <s v="Incremental"/>
    <s v="Media"/>
    <x v="1"/>
    <x v="2"/>
    <x v="13"/>
    <s v=" Total_JP"/>
    <x v="103"/>
    <n v="0"/>
  </r>
  <r>
    <s v="Incremental"/>
    <s v="Media"/>
    <x v="1"/>
    <x v="2"/>
    <x v="13"/>
    <s v=" Total_JP"/>
    <x v="104"/>
    <n v="0"/>
  </r>
  <r>
    <s v="Incremental"/>
    <s v="Media"/>
    <x v="1"/>
    <x v="2"/>
    <x v="13"/>
    <s v=" Total_JP"/>
    <x v="105"/>
    <n v="0"/>
  </r>
  <r>
    <s v="Incremental"/>
    <s v="Media"/>
    <x v="1"/>
    <x v="2"/>
    <x v="13"/>
    <s v=" Total_JP"/>
    <x v="106"/>
    <n v="0"/>
  </r>
  <r>
    <s v="Incremental"/>
    <s v="Media"/>
    <x v="1"/>
    <x v="2"/>
    <x v="13"/>
    <s v=" Total_JP"/>
    <x v="107"/>
    <n v="0"/>
  </r>
  <r>
    <s v="Incremental"/>
    <s v="Media"/>
    <x v="1"/>
    <x v="2"/>
    <x v="13"/>
    <s v=" Total_JP"/>
    <x v="108"/>
    <n v="0"/>
  </r>
  <r>
    <s v="Incremental"/>
    <s v="Media"/>
    <x v="1"/>
    <x v="2"/>
    <x v="13"/>
    <s v=" Total_JP"/>
    <x v="109"/>
    <n v="0"/>
  </r>
  <r>
    <s v="Incremental"/>
    <s v="Media"/>
    <x v="1"/>
    <x v="2"/>
    <x v="13"/>
    <s v=" Total_JP"/>
    <x v="110"/>
    <n v="0"/>
  </r>
  <r>
    <s v="Incremental"/>
    <s v="Media"/>
    <x v="1"/>
    <x v="2"/>
    <x v="13"/>
    <s v=" Total_JP"/>
    <x v="111"/>
    <n v="0"/>
  </r>
  <r>
    <s v="Incremental"/>
    <s v="Media"/>
    <x v="1"/>
    <x v="2"/>
    <x v="13"/>
    <s v=" Total_JP"/>
    <x v="112"/>
    <n v="0"/>
  </r>
  <r>
    <s v="Incremental"/>
    <s v="Media"/>
    <x v="1"/>
    <x v="2"/>
    <x v="13"/>
    <s v=" Total_JP"/>
    <x v="113"/>
    <n v="0"/>
  </r>
  <r>
    <s v="Incremental"/>
    <s v="Media"/>
    <x v="1"/>
    <x v="2"/>
    <x v="13"/>
    <s v=" Total_JP"/>
    <x v="114"/>
    <n v="0"/>
  </r>
  <r>
    <s v="Incremental"/>
    <s v="Media"/>
    <x v="1"/>
    <x v="2"/>
    <x v="13"/>
    <s v=" Total_JP"/>
    <x v="115"/>
    <n v="0"/>
  </r>
  <r>
    <s v="Incremental"/>
    <s v="Media"/>
    <x v="1"/>
    <x v="2"/>
    <x v="13"/>
    <s v=" Total_JP"/>
    <x v="116"/>
    <n v="0"/>
  </r>
  <r>
    <s v="Incremental"/>
    <s v="Media"/>
    <x v="1"/>
    <x v="2"/>
    <x v="13"/>
    <s v=" Total_JP"/>
    <x v="117"/>
    <n v="0"/>
  </r>
  <r>
    <s v="Incremental"/>
    <s v="Media"/>
    <x v="1"/>
    <x v="2"/>
    <x v="13"/>
    <s v=" Total_JP"/>
    <x v="118"/>
    <n v="0"/>
  </r>
  <r>
    <s v="Incremental"/>
    <s v="Media"/>
    <x v="1"/>
    <x v="2"/>
    <x v="13"/>
    <s v=" Total_JP"/>
    <x v="119"/>
    <n v="0"/>
  </r>
  <r>
    <s v="Incremental"/>
    <s v="Media"/>
    <x v="1"/>
    <x v="2"/>
    <x v="13"/>
    <s v=" Total_JP"/>
    <x v="120"/>
    <n v="0"/>
  </r>
  <r>
    <s v="Incremental"/>
    <s v="Media"/>
    <x v="1"/>
    <x v="2"/>
    <x v="13"/>
    <s v=" Total_JP"/>
    <x v="121"/>
    <n v="0"/>
  </r>
  <r>
    <s v="Incremental"/>
    <s v="Media"/>
    <x v="1"/>
    <x v="2"/>
    <x v="13"/>
    <s v=" Total_JP"/>
    <x v="122"/>
    <n v="0"/>
  </r>
  <r>
    <s v="Incremental"/>
    <s v="Media"/>
    <x v="1"/>
    <x v="2"/>
    <x v="13"/>
    <s v=" Total_JP"/>
    <x v="123"/>
    <n v="0"/>
  </r>
  <r>
    <s v="Incremental"/>
    <s v="Media"/>
    <x v="1"/>
    <x v="2"/>
    <x v="13"/>
    <s v=" Total_JP"/>
    <x v="124"/>
    <n v="0"/>
  </r>
  <r>
    <s v="Incremental"/>
    <s v="Media"/>
    <x v="1"/>
    <x v="2"/>
    <x v="13"/>
    <s v=" Total_JP"/>
    <x v="125"/>
    <n v="0"/>
  </r>
  <r>
    <s v="Incremental"/>
    <s v="Media"/>
    <x v="1"/>
    <x v="2"/>
    <x v="13"/>
    <s v=" Total_JP"/>
    <x v="126"/>
    <n v="0"/>
  </r>
  <r>
    <s v="Incremental"/>
    <s v="Media"/>
    <x v="1"/>
    <x v="2"/>
    <x v="13"/>
    <s v=" Total_JP"/>
    <x v="127"/>
    <n v="0"/>
  </r>
  <r>
    <s v="Incremental"/>
    <s v="Media"/>
    <x v="1"/>
    <x v="2"/>
    <x v="13"/>
    <s v=" Total_JP"/>
    <x v="128"/>
    <n v="69.804026899999997"/>
  </r>
  <r>
    <s v="Incremental"/>
    <s v="Media"/>
    <x v="1"/>
    <x v="2"/>
    <x v="13"/>
    <s v=" Total_JP"/>
    <x v="129"/>
    <n v="150.6980499"/>
  </r>
  <r>
    <s v="Incremental"/>
    <s v="Media"/>
    <x v="1"/>
    <x v="2"/>
    <x v="13"/>
    <s v=" Total_JP"/>
    <x v="130"/>
    <n v="92.378507799999994"/>
  </r>
  <r>
    <s v="Incremental"/>
    <s v="Media"/>
    <x v="1"/>
    <x v="2"/>
    <x v="13"/>
    <s v=" Total_JP"/>
    <x v="131"/>
    <n v="21.1908876"/>
  </r>
  <r>
    <s v="Incremental"/>
    <s v="Media"/>
    <x v="1"/>
    <x v="2"/>
    <x v="13"/>
    <s v=" Total_JP"/>
    <x v="132"/>
    <n v="0"/>
  </r>
  <r>
    <s v="Incremental"/>
    <s v="Media"/>
    <x v="1"/>
    <x v="2"/>
    <x v="13"/>
    <s v=" Total_JP"/>
    <x v="133"/>
    <n v="0"/>
  </r>
  <r>
    <s v="Incremental"/>
    <s v="Media"/>
    <x v="1"/>
    <x v="2"/>
    <x v="13"/>
    <s v=" Total_JP"/>
    <x v="134"/>
    <n v="0"/>
  </r>
  <r>
    <s v="Incremental"/>
    <s v="Media"/>
    <x v="1"/>
    <x v="2"/>
    <x v="13"/>
    <s v=" Total_JP"/>
    <x v="135"/>
    <n v="0"/>
  </r>
  <r>
    <s v="Incremental"/>
    <s v="Media"/>
    <x v="1"/>
    <x v="2"/>
    <x v="13"/>
    <s v=" Total_JP"/>
    <x v="136"/>
    <n v="0"/>
  </r>
  <r>
    <s v="Incremental"/>
    <s v="Media"/>
    <x v="1"/>
    <x v="2"/>
    <x v="13"/>
    <s v=" Total_JP"/>
    <x v="137"/>
    <n v="0"/>
  </r>
  <r>
    <s v="Incremental"/>
    <s v="Media"/>
    <x v="1"/>
    <x v="2"/>
    <x v="13"/>
    <s v=" Total_JP"/>
    <x v="138"/>
    <n v="0"/>
  </r>
  <r>
    <s v="Incremental"/>
    <s v="Media"/>
    <x v="1"/>
    <x v="2"/>
    <x v="13"/>
    <s v=" Total_JP"/>
    <x v="139"/>
    <n v="0"/>
  </r>
  <r>
    <s v="Incremental"/>
    <s v="Media"/>
    <x v="1"/>
    <x v="2"/>
    <x v="13"/>
    <s v=" Total_JP"/>
    <x v="140"/>
    <n v="0"/>
  </r>
  <r>
    <s v="Incremental"/>
    <s v="Media"/>
    <x v="1"/>
    <x v="2"/>
    <x v="13"/>
    <s v=" Total_JP"/>
    <x v="141"/>
    <n v="0"/>
  </r>
  <r>
    <s v="Incremental"/>
    <s v="Media"/>
    <x v="1"/>
    <x v="2"/>
    <x v="13"/>
    <s v=" Total_JP"/>
    <x v="142"/>
    <n v="0"/>
  </r>
  <r>
    <s v="Incremental"/>
    <s v="Media"/>
    <x v="1"/>
    <x v="2"/>
    <x v="13"/>
    <s v=" Total_JP"/>
    <x v="143"/>
    <n v="0"/>
  </r>
  <r>
    <s v="Incremental"/>
    <s v="Media"/>
    <x v="1"/>
    <x v="2"/>
    <x v="13"/>
    <s v=" Total_JP"/>
    <x v="144"/>
    <n v="0"/>
  </r>
  <r>
    <s v="Incremental"/>
    <s v="Media"/>
    <x v="1"/>
    <x v="2"/>
    <x v="13"/>
    <s v=" Total_JP"/>
    <x v="145"/>
    <n v="0"/>
  </r>
  <r>
    <s v="Incremental"/>
    <s v="Media"/>
    <x v="1"/>
    <x v="2"/>
    <x v="13"/>
    <s v=" Total_JP"/>
    <x v="146"/>
    <n v="0"/>
  </r>
  <r>
    <s v="Incremental"/>
    <s v="Media"/>
    <x v="1"/>
    <x v="2"/>
    <x v="13"/>
    <s v=" Total_JP"/>
    <x v="147"/>
    <n v="0"/>
  </r>
  <r>
    <s v="Incremental"/>
    <s v="Media"/>
    <x v="1"/>
    <x v="2"/>
    <x v="13"/>
    <s v=" Total_JP"/>
    <x v="148"/>
    <n v="0"/>
  </r>
  <r>
    <s v="Incremental"/>
    <s v="Media"/>
    <x v="1"/>
    <x v="2"/>
    <x v="13"/>
    <s v=" Total_JP"/>
    <x v="149"/>
    <n v="0"/>
  </r>
  <r>
    <s v="Incremental"/>
    <s v="Media"/>
    <x v="1"/>
    <x v="2"/>
    <x v="13"/>
    <s v=" Total_JP"/>
    <x v="150"/>
    <n v="0"/>
  </r>
  <r>
    <s v="Incremental"/>
    <s v="Media"/>
    <x v="1"/>
    <x v="2"/>
    <x v="13"/>
    <s v=" Total_JP"/>
    <x v="151"/>
    <n v="0"/>
  </r>
  <r>
    <s v="Incremental"/>
    <s v="Media"/>
    <x v="1"/>
    <x v="2"/>
    <x v="13"/>
    <s v=" Total_JP"/>
    <x v="152"/>
    <n v="0"/>
  </r>
  <r>
    <s v="Incremental"/>
    <s v="Media"/>
    <x v="1"/>
    <x v="2"/>
    <x v="13"/>
    <s v=" Total_JP"/>
    <x v="153"/>
    <n v="0"/>
  </r>
  <r>
    <s v="Incremental"/>
    <s v="Media"/>
    <x v="1"/>
    <x v="2"/>
    <x v="13"/>
    <s v=" Total_JP"/>
    <x v="154"/>
    <n v="0"/>
  </r>
  <r>
    <s v="Incremental"/>
    <s v="Media"/>
    <x v="1"/>
    <x v="2"/>
    <x v="13"/>
    <s v=" Total_JP"/>
    <x v="155"/>
    <n v="0"/>
  </r>
  <r>
    <s v="Incremental"/>
    <s v="Media"/>
    <x v="1"/>
    <x v="2"/>
    <x v="13"/>
    <s v=" Total_JP"/>
    <x v="156"/>
    <n v="0"/>
  </r>
  <r>
    <s v="Incremental"/>
    <s v="Media"/>
    <x v="1"/>
    <x v="2"/>
    <x v="14"/>
    <s v=" Total_JP"/>
    <x v="0"/>
    <n v="0"/>
  </r>
  <r>
    <s v="Incremental"/>
    <s v="Media"/>
    <x v="1"/>
    <x v="2"/>
    <x v="14"/>
    <s v=" Total_JP"/>
    <x v="1"/>
    <n v="0"/>
  </r>
  <r>
    <s v="Incremental"/>
    <s v="Media"/>
    <x v="1"/>
    <x v="2"/>
    <x v="14"/>
    <s v=" Total_JP"/>
    <x v="2"/>
    <n v="0"/>
  </r>
  <r>
    <s v="Incremental"/>
    <s v="Media"/>
    <x v="1"/>
    <x v="2"/>
    <x v="14"/>
    <s v=" Total_JP"/>
    <x v="3"/>
    <n v="0"/>
  </r>
  <r>
    <s v="Incremental"/>
    <s v="Media"/>
    <x v="1"/>
    <x v="2"/>
    <x v="14"/>
    <s v=" Total_JP"/>
    <x v="4"/>
    <n v="2.4373556999999999"/>
  </r>
  <r>
    <s v="Incremental"/>
    <s v="Media"/>
    <x v="1"/>
    <x v="2"/>
    <x v="14"/>
    <s v=" Total_JP"/>
    <x v="5"/>
    <n v="8.2620260000000005"/>
  </r>
  <r>
    <s v="Incremental"/>
    <s v="Media"/>
    <x v="1"/>
    <x v="2"/>
    <x v="14"/>
    <s v=" Total_JP"/>
    <x v="6"/>
    <n v="10.0037954"/>
  </r>
  <r>
    <s v="Incremental"/>
    <s v="Media"/>
    <x v="1"/>
    <x v="2"/>
    <x v="14"/>
    <s v=" Total_JP"/>
    <x v="7"/>
    <n v="9.0957877000000007"/>
  </r>
  <r>
    <s v="Incremental"/>
    <s v="Media"/>
    <x v="1"/>
    <x v="2"/>
    <x v="14"/>
    <s v=" Total_JP"/>
    <x v="8"/>
    <n v="5.7042564000000002"/>
  </r>
  <r>
    <s v="Incremental"/>
    <s v="Media"/>
    <x v="1"/>
    <x v="2"/>
    <x v="14"/>
    <s v=" Total_JP"/>
    <x v="9"/>
    <n v="0.78372620000000004"/>
  </r>
  <r>
    <s v="Incremental"/>
    <s v="Media"/>
    <x v="1"/>
    <x v="2"/>
    <x v="14"/>
    <s v=" Total_JP"/>
    <x v="10"/>
    <n v="0"/>
  </r>
  <r>
    <s v="Incremental"/>
    <s v="Media"/>
    <x v="1"/>
    <x v="2"/>
    <x v="14"/>
    <s v=" Total_JP"/>
    <x v="11"/>
    <n v="0"/>
  </r>
  <r>
    <s v="Incremental"/>
    <s v="Media"/>
    <x v="1"/>
    <x v="2"/>
    <x v="14"/>
    <s v=" Total_JP"/>
    <x v="12"/>
    <n v="0"/>
  </r>
  <r>
    <s v="Incremental"/>
    <s v="Media"/>
    <x v="1"/>
    <x v="2"/>
    <x v="14"/>
    <s v=" Total_JP"/>
    <x v="13"/>
    <n v="0"/>
  </r>
  <r>
    <s v="Incremental"/>
    <s v="Media"/>
    <x v="1"/>
    <x v="2"/>
    <x v="14"/>
    <s v=" Total_JP"/>
    <x v="14"/>
    <n v="0"/>
  </r>
  <r>
    <s v="Incremental"/>
    <s v="Media"/>
    <x v="1"/>
    <x v="2"/>
    <x v="14"/>
    <s v=" Total_JP"/>
    <x v="15"/>
    <n v="0"/>
  </r>
  <r>
    <s v="Incremental"/>
    <s v="Media"/>
    <x v="1"/>
    <x v="2"/>
    <x v="14"/>
    <s v=" Total_JP"/>
    <x v="16"/>
    <n v="4.3685783000000002"/>
  </r>
  <r>
    <s v="Incremental"/>
    <s v="Media"/>
    <x v="1"/>
    <x v="2"/>
    <x v="14"/>
    <s v=" Total_JP"/>
    <x v="17"/>
    <n v="7.3246206999999997"/>
  </r>
  <r>
    <s v="Incremental"/>
    <s v="Media"/>
    <x v="1"/>
    <x v="2"/>
    <x v="14"/>
    <s v=" Total_JP"/>
    <x v="18"/>
    <n v="7.2781038999999996"/>
  </r>
  <r>
    <s v="Incremental"/>
    <s v="Media"/>
    <x v="1"/>
    <x v="2"/>
    <x v="14"/>
    <s v=" Total_JP"/>
    <x v="19"/>
    <n v="6.1342090000000002"/>
  </r>
  <r>
    <s v="Incremental"/>
    <s v="Media"/>
    <x v="1"/>
    <x v="2"/>
    <x v="14"/>
    <s v=" Total_JP"/>
    <x v="20"/>
    <n v="1.8075928999999999"/>
  </r>
  <r>
    <s v="Incremental"/>
    <s v="Media"/>
    <x v="1"/>
    <x v="2"/>
    <x v="14"/>
    <s v=" Total_JP"/>
    <x v="21"/>
    <n v="0"/>
  </r>
  <r>
    <s v="Incremental"/>
    <s v="Media"/>
    <x v="1"/>
    <x v="2"/>
    <x v="14"/>
    <s v=" Total_JP"/>
    <x v="22"/>
    <n v="0"/>
  </r>
  <r>
    <s v="Incremental"/>
    <s v="Media"/>
    <x v="1"/>
    <x v="2"/>
    <x v="14"/>
    <s v=" Total_JP"/>
    <x v="23"/>
    <n v="0"/>
  </r>
  <r>
    <s v="Incremental"/>
    <s v="Media"/>
    <x v="1"/>
    <x v="2"/>
    <x v="14"/>
    <s v=" Total_JP"/>
    <x v="24"/>
    <n v="0"/>
  </r>
  <r>
    <s v="Incremental"/>
    <s v="Media"/>
    <x v="1"/>
    <x v="2"/>
    <x v="14"/>
    <s v=" Total_JP"/>
    <x v="25"/>
    <n v="0"/>
  </r>
  <r>
    <s v="Incremental"/>
    <s v="Media"/>
    <x v="1"/>
    <x v="2"/>
    <x v="14"/>
    <s v=" Total_JP"/>
    <x v="26"/>
    <n v="0"/>
  </r>
  <r>
    <s v="Incremental"/>
    <s v="Media"/>
    <x v="1"/>
    <x v="2"/>
    <x v="14"/>
    <s v=" Total_JP"/>
    <x v="27"/>
    <n v="0"/>
  </r>
  <r>
    <s v="Incremental"/>
    <s v="Media"/>
    <x v="1"/>
    <x v="2"/>
    <x v="14"/>
    <s v=" Total_JP"/>
    <x v="28"/>
    <n v="0"/>
  </r>
  <r>
    <s v="Incremental"/>
    <s v="Media"/>
    <x v="1"/>
    <x v="2"/>
    <x v="14"/>
    <s v=" Total_JP"/>
    <x v="29"/>
    <n v="0"/>
  </r>
  <r>
    <s v="Incremental"/>
    <s v="Media"/>
    <x v="1"/>
    <x v="2"/>
    <x v="14"/>
    <s v=" Total_JP"/>
    <x v="30"/>
    <n v="0"/>
  </r>
  <r>
    <s v="Incremental"/>
    <s v="Media"/>
    <x v="1"/>
    <x v="2"/>
    <x v="14"/>
    <s v=" Total_JP"/>
    <x v="31"/>
    <n v="0"/>
  </r>
  <r>
    <s v="Incremental"/>
    <s v="Media"/>
    <x v="1"/>
    <x v="2"/>
    <x v="14"/>
    <s v=" Total_JP"/>
    <x v="32"/>
    <n v="0"/>
  </r>
  <r>
    <s v="Incremental"/>
    <s v="Media"/>
    <x v="1"/>
    <x v="2"/>
    <x v="14"/>
    <s v=" Total_JP"/>
    <x v="33"/>
    <n v="0"/>
  </r>
  <r>
    <s v="Incremental"/>
    <s v="Media"/>
    <x v="1"/>
    <x v="2"/>
    <x v="14"/>
    <s v=" Total_JP"/>
    <x v="34"/>
    <n v="0"/>
  </r>
  <r>
    <s v="Incremental"/>
    <s v="Media"/>
    <x v="1"/>
    <x v="2"/>
    <x v="14"/>
    <s v=" Total_JP"/>
    <x v="35"/>
    <n v="0"/>
  </r>
  <r>
    <s v="Incremental"/>
    <s v="Media"/>
    <x v="1"/>
    <x v="2"/>
    <x v="14"/>
    <s v=" Total_JP"/>
    <x v="36"/>
    <n v="0"/>
  </r>
  <r>
    <s v="Incremental"/>
    <s v="Media"/>
    <x v="1"/>
    <x v="2"/>
    <x v="14"/>
    <s v=" Total_JP"/>
    <x v="37"/>
    <n v="0"/>
  </r>
  <r>
    <s v="Incremental"/>
    <s v="Media"/>
    <x v="1"/>
    <x v="2"/>
    <x v="14"/>
    <s v=" Total_JP"/>
    <x v="38"/>
    <n v="0"/>
  </r>
  <r>
    <s v="Incremental"/>
    <s v="Media"/>
    <x v="1"/>
    <x v="2"/>
    <x v="14"/>
    <s v=" Total_JP"/>
    <x v="39"/>
    <n v="0"/>
  </r>
  <r>
    <s v="Incremental"/>
    <s v="Media"/>
    <x v="1"/>
    <x v="2"/>
    <x v="14"/>
    <s v=" Total_JP"/>
    <x v="40"/>
    <n v="0"/>
  </r>
  <r>
    <s v="Incremental"/>
    <s v="Media"/>
    <x v="1"/>
    <x v="2"/>
    <x v="14"/>
    <s v=" Total_JP"/>
    <x v="41"/>
    <n v="0"/>
  </r>
  <r>
    <s v="Incremental"/>
    <s v="Media"/>
    <x v="1"/>
    <x v="2"/>
    <x v="14"/>
    <s v=" Total_JP"/>
    <x v="42"/>
    <n v="0"/>
  </r>
  <r>
    <s v="Incremental"/>
    <s v="Media"/>
    <x v="1"/>
    <x v="2"/>
    <x v="14"/>
    <s v=" Total_JP"/>
    <x v="43"/>
    <n v="0"/>
  </r>
  <r>
    <s v="Incremental"/>
    <s v="Media"/>
    <x v="1"/>
    <x v="2"/>
    <x v="14"/>
    <s v=" Total_JP"/>
    <x v="44"/>
    <n v="0"/>
  </r>
  <r>
    <s v="Incremental"/>
    <s v="Media"/>
    <x v="1"/>
    <x v="2"/>
    <x v="14"/>
    <s v=" Total_JP"/>
    <x v="45"/>
    <n v="0"/>
  </r>
  <r>
    <s v="Incremental"/>
    <s v="Media"/>
    <x v="1"/>
    <x v="2"/>
    <x v="14"/>
    <s v=" Total_JP"/>
    <x v="46"/>
    <n v="0"/>
  </r>
  <r>
    <s v="Incremental"/>
    <s v="Media"/>
    <x v="1"/>
    <x v="2"/>
    <x v="14"/>
    <s v=" Total_JP"/>
    <x v="47"/>
    <n v="0"/>
  </r>
  <r>
    <s v="Incremental"/>
    <s v="Media"/>
    <x v="1"/>
    <x v="2"/>
    <x v="14"/>
    <s v=" Total_JP"/>
    <x v="48"/>
    <n v="0"/>
  </r>
  <r>
    <s v="Incremental"/>
    <s v="Media"/>
    <x v="1"/>
    <x v="2"/>
    <x v="14"/>
    <s v=" Total_JP"/>
    <x v="49"/>
    <n v="0"/>
  </r>
  <r>
    <s v="Incremental"/>
    <s v="Media"/>
    <x v="1"/>
    <x v="2"/>
    <x v="14"/>
    <s v=" Total_JP"/>
    <x v="50"/>
    <n v="0"/>
  </r>
  <r>
    <s v="Incremental"/>
    <s v="Media"/>
    <x v="1"/>
    <x v="2"/>
    <x v="14"/>
    <s v=" Total_JP"/>
    <x v="51"/>
    <n v="0"/>
  </r>
  <r>
    <s v="Incremental"/>
    <s v="Media"/>
    <x v="1"/>
    <x v="2"/>
    <x v="14"/>
    <s v=" Total_JP"/>
    <x v="52"/>
    <n v="0"/>
  </r>
  <r>
    <s v="Incremental"/>
    <s v="Media"/>
    <x v="1"/>
    <x v="2"/>
    <x v="14"/>
    <s v=" Total_JP"/>
    <x v="53"/>
    <n v="0"/>
  </r>
  <r>
    <s v="Incremental"/>
    <s v="Media"/>
    <x v="1"/>
    <x v="2"/>
    <x v="14"/>
    <s v=" Total_JP"/>
    <x v="54"/>
    <n v="0"/>
  </r>
  <r>
    <s v="Incremental"/>
    <s v="Media"/>
    <x v="1"/>
    <x v="2"/>
    <x v="14"/>
    <s v=" Total_JP"/>
    <x v="55"/>
    <n v="0"/>
  </r>
  <r>
    <s v="Incremental"/>
    <s v="Media"/>
    <x v="1"/>
    <x v="2"/>
    <x v="14"/>
    <s v=" Total_JP"/>
    <x v="56"/>
    <n v="0"/>
  </r>
  <r>
    <s v="Incremental"/>
    <s v="Media"/>
    <x v="1"/>
    <x v="2"/>
    <x v="14"/>
    <s v=" Total_JP"/>
    <x v="57"/>
    <n v="0"/>
  </r>
  <r>
    <s v="Incremental"/>
    <s v="Media"/>
    <x v="1"/>
    <x v="2"/>
    <x v="14"/>
    <s v=" Total_JP"/>
    <x v="58"/>
    <n v="0"/>
  </r>
  <r>
    <s v="Incremental"/>
    <s v="Media"/>
    <x v="1"/>
    <x v="2"/>
    <x v="14"/>
    <s v=" Total_JP"/>
    <x v="59"/>
    <n v="0"/>
  </r>
  <r>
    <s v="Incremental"/>
    <s v="Media"/>
    <x v="1"/>
    <x v="2"/>
    <x v="14"/>
    <s v=" Total_JP"/>
    <x v="60"/>
    <n v="0"/>
  </r>
  <r>
    <s v="Incremental"/>
    <s v="Media"/>
    <x v="1"/>
    <x v="2"/>
    <x v="14"/>
    <s v=" Total_JP"/>
    <x v="61"/>
    <n v="0"/>
  </r>
  <r>
    <s v="Incremental"/>
    <s v="Media"/>
    <x v="1"/>
    <x v="2"/>
    <x v="14"/>
    <s v=" Total_JP"/>
    <x v="62"/>
    <n v="0"/>
  </r>
  <r>
    <s v="Incremental"/>
    <s v="Media"/>
    <x v="1"/>
    <x v="2"/>
    <x v="14"/>
    <s v=" Total_JP"/>
    <x v="63"/>
    <n v="0"/>
  </r>
  <r>
    <s v="Incremental"/>
    <s v="Media"/>
    <x v="1"/>
    <x v="2"/>
    <x v="14"/>
    <s v=" Total_JP"/>
    <x v="64"/>
    <n v="0"/>
  </r>
  <r>
    <s v="Incremental"/>
    <s v="Media"/>
    <x v="1"/>
    <x v="2"/>
    <x v="14"/>
    <s v=" Total_JP"/>
    <x v="65"/>
    <n v="0"/>
  </r>
  <r>
    <s v="Incremental"/>
    <s v="Media"/>
    <x v="1"/>
    <x v="2"/>
    <x v="14"/>
    <s v=" Total_JP"/>
    <x v="66"/>
    <n v="0"/>
  </r>
  <r>
    <s v="Incremental"/>
    <s v="Media"/>
    <x v="1"/>
    <x v="2"/>
    <x v="14"/>
    <s v=" Total_JP"/>
    <x v="67"/>
    <n v="0"/>
  </r>
  <r>
    <s v="Incremental"/>
    <s v="Media"/>
    <x v="1"/>
    <x v="2"/>
    <x v="14"/>
    <s v=" Total_JP"/>
    <x v="68"/>
    <n v="0"/>
  </r>
  <r>
    <s v="Incremental"/>
    <s v="Media"/>
    <x v="1"/>
    <x v="2"/>
    <x v="14"/>
    <s v=" Total_JP"/>
    <x v="69"/>
    <n v="0"/>
  </r>
  <r>
    <s v="Incremental"/>
    <s v="Media"/>
    <x v="1"/>
    <x v="2"/>
    <x v="14"/>
    <s v=" Total_JP"/>
    <x v="70"/>
    <n v="0"/>
  </r>
  <r>
    <s v="Incremental"/>
    <s v="Media"/>
    <x v="1"/>
    <x v="2"/>
    <x v="14"/>
    <s v=" Total_JP"/>
    <x v="71"/>
    <n v="0"/>
  </r>
  <r>
    <s v="Incremental"/>
    <s v="Media"/>
    <x v="1"/>
    <x v="2"/>
    <x v="14"/>
    <s v=" Total_JP"/>
    <x v="72"/>
    <n v="0"/>
  </r>
  <r>
    <s v="Incremental"/>
    <s v="Media"/>
    <x v="1"/>
    <x v="2"/>
    <x v="14"/>
    <s v=" Total_JP"/>
    <x v="73"/>
    <n v="0"/>
  </r>
  <r>
    <s v="Incremental"/>
    <s v="Media"/>
    <x v="1"/>
    <x v="2"/>
    <x v="14"/>
    <s v=" Total_JP"/>
    <x v="74"/>
    <n v="0"/>
  </r>
  <r>
    <s v="Incremental"/>
    <s v="Media"/>
    <x v="1"/>
    <x v="2"/>
    <x v="14"/>
    <s v=" Total_JP"/>
    <x v="75"/>
    <n v="0"/>
  </r>
  <r>
    <s v="Incremental"/>
    <s v="Media"/>
    <x v="1"/>
    <x v="2"/>
    <x v="14"/>
    <s v=" Total_JP"/>
    <x v="76"/>
    <n v="0"/>
  </r>
  <r>
    <s v="Incremental"/>
    <s v="Media"/>
    <x v="1"/>
    <x v="2"/>
    <x v="14"/>
    <s v=" Total_JP"/>
    <x v="77"/>
    <n v="0"/>
  </r>
  <r>
    <s v="Incremental"/>
    <s v="Media"/>
    <x v="1"/>
    <x v="2"/>
    <x v="14"/>
    <s v=" Total_JP"/>
    <x v="78"/>
    <n v="0"/>
  </r>
  <r>
    <s v="Incremental"/>
    <s v="Media"/>
    <x v="1"/>
    <x v="2"/>
    <x v="14"/>
    <s v=" Total_JP"/>
    <x v="79"/>
    <n v="0"/>
  </r>
  <r>
    <s v="Incremental"/>
    <s v="Media"/>
    <x v="1"/>
    <x v="2"/>
    <x v="14"/>
    <s v=" Total_JP"/>
    <x v="80"/>
    <n v="0"/>
  </r>
  <r>
    <s v="Incremental"/>
    <s v="Media"/>
    <x v="1"/>
    <x v="2"/>
    <x v="14"/>
    <s v=" Total_JP"/>
    <x v="81"/>
    <n v="0"/>
  </r>
  <r>
    <s v="Incremental"/>
    <s v="Media"/>
    <x v="1"/>
    <x v="2"/>
    <x v="14"/>
    <s v=" Total_JP"/>
    <x v="82"/>
    <n v="0"/>
  </r>
  <r>
    <s v="Incremental"/>
    <s v="Media"/>
    <x v="1"/>
    <x v="2"/>
    <x v="14"/>
    <s v=" Total_JP"/>
    <x v="83"/>
    <n v="0"/>
  </r>
  <r>
    <s v="Incremental"/>
    <s v="Media"/>
    <x v="1"/>
    <x v="2"/>
    <x v="14"/>
    <s v=" Total_JP"/>
    <x v="84"/>
    <n v="0"/>
  </r>
  <r>
    <s v="Incremental"/>
    <s v="Media"/>
    <x v="1"/>
    <x v="2"/>
    <x v="14"/>
    <s v=" Total_JP"/>
    <x v="85"/>
    <n v="0"/>
  </r>
  <r>
    <s v="Incremental"/>
    <s v="Media"/>
    <x v="1"/>
    <x v="2"/>
    <x v="14"/>
    <s v=" Total_JP"/>
    <x v="86"/>
    <n v="0"/>
  </r>
  <r>
    <s v="Incremental"/>
    <s v="Media"/>
    <x v="1"/>
    <x v="2"/>
    <x v="14"/>
    <s v=" Total_JP"/>
    <x v="87"/>
    <n v="0"/>
  </r>
  <r>
    <s v="Incremental"/>
    <s v="Media"/>
    <x v="1"/>
    <x v="2"/>
    <x v="14"/>
    <s v=" Total_JP"/>
    <x v="88"/>
    <n v="0"/>
  </r>
  <r>
    <s v="Incremental"/>
    <s v="Media"/>
    <x v="1"/>
    <x v="2"/>
    <x v="14"/>
    <s v=" Total_JP"/>
    <x v="89"/>
    <n v="0"/>
  </r>
  <r>
    <s v="Incremental"/>
    <s v="Media"/>
    <x v="1"/>
    <x v="2"/>
    <x v="14"/>
    <s v=" Total_JP"/>
    <x v="90"/>
    <n v="0"/>
  </r>
  <r>
    <s v="Incremental"/>
    <s v="Media"/>
    <x v="1"/>
    <x v="2"/>
    <x v="14"/>
    <s v=" Total_JP"/>
    <x v="91"/>
    <n v="0"/>
  </r>
  <r>
    <s v="Incremental"/>
    <s v="Media"/>
    <x v="1"/>
    <x v="2"/>
    <x v="14"/>
    <s v=" Total_JP"/>
    <x v="92"/>
    <n v="0"/>
  </r>
  <r>
    <s v="Incremental"/>
    <s v="Media"/>
    <x v="1"/>
    <x v="2"/>
    <x v="14"/>
    <s v=" Total_JP"/>
    <x v="93"/>
    <n v="0"/>
  </r>
  <r>
    <s v="Incremental"/>
    <s v="Media"/>
    <x v="1"/>
    <x v="2"/>
    <x v="14"/>
    <s v=" Total_JP"/>
    <x v="94"/>
    <n v="0"/>
  </r>
  <r>
    <s v="Incremental"/>
    <s v="Media"/>
    <x v="1"/>
    <x v="2"/>
    <x v="14"/>
    <s v=" Total_JP"/>
    <x v="95"/>
    <n v="0"/>
  </r>
  <r>
    <s v="Incremental"/>
    <s v="Media"/>
    <x v="1"/>
    <x v="2"/>
    <x v="14"/>
    <s v=" Total_JP"/>
    <x v="96"/>
    <n v="0"/>
  </r>
  <r>
    <s v="Incremental"/>
    <s v="Media"/>
    <x v="1"/>
    <x v="2"/>
    <x v="14"/>
    <s v=" Total_JP"/>
    <x v="97"/>
    <n v="0"/>
  </r>
  <r>
    <s v="Incremental"/>
    <s v="Media"/>
    <x v="1"/>
    <x v="2"/>
    <x v="14"/>
    <s v=" Total_JP"/>
    <x v="98"/>
    <n v="0"/>
  </r>
  <r>
    <s v="Incremental"/>
    <s v="Media"/>
    <x v="1"/>
    <x v="2"/>
    <x v="14"/>
    <s v=" Total_JP"/>
    <x v="99"/>
    <n v="0"/>
  </r>
  <r>
    <s v="Incremental"/>
    <s v="Media"/>
    <x v="1"/>
    <x v="2"/>
    <x v="14"/>
    <s v=" Total_JP"/>
    <x v="100"/>
    <n v="0"/>
  </r>
  <r>
    <s v="Incremental"/>
    <s v="Media"/>
    <x v="1"/>
    <x v="2"/>
    <x v="14"/>
    <s v=" Total_JP"/>
    <x v="101"/>
    <n v="0"/>
  </r>
  <r>
    <s v="Incremental"/>
    <s v="Media"/>
    <x v="1"/>
    <x v="2"/>
    <x v="14"/>
    <s v=" Total_JP"/>
    <x v="102"/>
    <n v="0"/>
  </r>
  <r>
    <s v="Incremental"/>
    <s v="Media"/>
    <x v="1"/>
    <x v="2"/>
    <x v="14"/>
    <s v=" Total_JP"/>
    <x v="103"/>
    <n v="0"/>
  </r>
  <r>
    <s v="Incremental"/>
    <s v="Media"/>
    <x v="1"/>
    <x v="2"/>
    <x v="14"/>
    <s v=" Total_JP"/>
    <x v="104"/>
    <n v="0"/>
  </r>
  <r>
    <s v="Incremental"/>
    <s v="Media"/>
    <x v="1"/>
    <x v="2"/>
    <x v="14"/>
    <s v=" Total_JP"/>
    <x v="105"/>
    <n v="0"/>
  </r>
  <r>
    <s v="Incremental"/>
    <s v="Media"/>
    <x v="1"/>
    <x v="2"/>
    <x v="14"/>
    <s v=" Total_JP"/>
    <x v="106"/>
    <n v="0"/>
  </r>
  <r>
    <s v="Incremental"/>
    <s v="Media"/>
    <x v="1"/>
    <x v="2"/>
    <x v="14"/>
    <s v=" Total_JP"/>
    <x v="107"/>
    <n v="0"/>
  </r>
  <r>
    <s v="Incremental"/>
    <s v="Media"/>
    <x v="1"/>
    <x v="2"/>
    <x v="14"/>
    <s v=" Total_JP"/>
    <x v="108"/>
    <n v="0"/>
  </r>
  <r>
    <s v="Incremental"/>
    <s v="Media"/>
    <x v="1"/>
    <x v="2"/>
    <x v="14"/>
    <s v=" Total_JP"/>
    <x v="109"/>
    <n v="0"/>
  </r>
  <r>
    <s v="Incremental"/>
    <s v="Media"/>
    <x v="1"/>
    <x v="2"/>
    <x v="14"/>
    <s v=" Total_JP"/>
    <x v="110"/>
    <n v="0"/>
  </r>
  <r>
    <s v="Incremental"/>
    <s v="Media"/>
    <x v="1"/>
    <x v="2"/>
    <x v="14"/>
    <s v=" Total_JP"/>
    <x v="111"/>
    <n v="0"/>
  </r>
  <r>
    <s v="Incremental"/>
    <s v="Media"/>
    <x v="1"/>
    <x v="2"/>
    <x v="14"/>
    <s v=" Total_JP"/>
    <x v="112"/>
    <n v="0"/>
  </r>
  <r>
    <s v="Incremental"/>
    <s v="Media"/>
    <x v="1"/>
    <x v="2"/>
    <x v="14"/>
    <s v=" Total_JP"/>
    <x v="113"/>
    <n v="0"/>
  </r>
  <r>
    <s v="Incremental"/>
    <s v="Media"/>
    <x v="1"/>
    <x v="2"/>
    <x v="14"/>
    <s v=" Total_JP"/>
    <x v="114"/>
    <n v="0"/>
  </r>
  <r>
    <s v="Incremental"/>
    <s v="Media"/>
    <x v="1"/>
    <x v="2"/>
    <x v="14"/>
    <s v=" Total_JP"/>
    <x v="115"/>
    <n v="0"/>
  </r>
  <r>
    <s v="Incremental"/>
    <s v="Media"/>
    <x v="1"/>
    <x v="2"/>
    <x v="14"/>
    <s v=" Total_JP"/>
    <x v="116"/>
    <n v="0"/>
  </r>
  <r>
    <s v="Incremental"/>
    <s v="Media"/>
    <x v="1"/>
    <x v="2"/>
    <x v="14"/>
    <s v=" Total_JP"/>
    <x v="117"/>
    <n v="0"/>
  </r>
  <r>
    <s v="Incremental"/>
    <s v="Media"/>
    <x v="1"/>
    <x v="2"/>
    <x v="14"/>
    <s v=" Total_JP"/>
    <x v="118"/>
    <n v="0"/>
  </r>
  <r>
    <s v="Incremental"/>
    <s v="Media"/>
    <x v="1"/>
    <x v="2"/>
    <x v="14"/>
    <s v=" Total_JP"/>
    <x v="119"/>
    <n v="0"/>
  </r>
  <r>
    <s v="Incremental"/>
    <s v="Media"/>
    <x v="1"/>
    <x v="2"/>
    <x v="14"/>
    <s v=" Total_JP"/>
    <x v="120"/>
    <n v="0"/>
  </r>
  <r>
    <s v="Incremental"/>
    <s v="Media"/>
    <x v="1"/>
    <x v="2"/>
    <x v="14"/>
    <s v=" Total_JP"/>
    <x v="121"/>
    <n v="0"/>
  </r>
  <r>
    <s v="Incremental"/>
    <s v="Media"/>
    <x v="1"/>
    <x v="2"/>
    <x v="14"/>
    <s v=" Total_JP"/>
    <x v="122"/>
    <n v="0"/>
  </r>
  <r>
    <s v="Incremental"/>
    <s v="Media"/>
    <x v="1"/>
    <x v="2"/>
    <x v="14"/>
    <s v=" Total_JP"/>
    <x v="123"/>
    <n v="0"/>
  </r>
  <r>
    <s v="Incremental"/>
    <s v="Media"/>
    <x v="1"/>
    <x v="2"/>
    <x v="14"/>
    <s v=" Total_JP"/>
    <x v="124"/>
    <n v="0"/>
  </r>
  <r>
    <s v="Incremental"/>
    <s v="Media"/>
    <x v="1"/>
    <x v="2"/>
    <x v="14"/>
    <s v=" Total_JP"/>
    <x v="125"/>
    <n v="0"/>
  </r>
  <r>
    <s v="Incremental"/>
    <s v="Media"/>
    <x v="1"/>
    <x v="2"/>
    <x v="14"/>
    <s v=" Total_JP"/>
    <x v="126"/>
    <n v="0"/>
  </r>
  <r>
    <s v="Incremental"/>
    <s v="Media"/>
    <x v="1"/>
    <x v="2"/>
    <x v="14"/>
    <s v=" Total_JP"/>
    <x v="127"/>
    <n v="0"/>
  </r>
  <r>
    <s v="Incremental"/>
    <s v="Media"/>
    <x v="1"/>
    <x v="2"/>
    <x v="14"/>
    <s v=" Total_JP"/>
    <x v="128"/>
    <n v="1.5649538000000001"/>
  </r>
  <r>
    <s v="Incremental"/>
    <s v="Media"/>
    <x v="1"/>
    <x v="2"/>
    <x v="14"/>
    <s v=" Total_JP"/>
    <x v="129"/>
    <n v="4.3519278999999997"/>
  </r>
  <r>
    <s v="Incremental"/>
    <s v="Media"/>
    <x v="1"/>
    <x v="2"/>
    <x v="14"/>
    <s v=" Total_JP"/>
    <x v="130"/>
    <n v="5.6539837999999998"/>
  </r>
  <r>
    <s v="Incremental"/>
    <s v="Media"/>
    <x v="1"/>
    <x v="2"/>
    <x v="14"/>
    <s v=" Total_JP"/>
    <x v="131"/>
    <n v="5.2576441999999997"/>
  </r>
  <r>
    <s v="Incremental"/>
    <s v="Media"/>
    <x v="1"/>
    <x v="2"/>
    <x v="14"/>
    <s v=" Total_JP"/>
    <x v="132"/>
    <n v="3.2388930999999999"/>
  </r>
  <r>
    <s v="Incremental"/>
    <s v="Media"/>
    <x v="1"/>
    <x v="2"/>
    <x v="14"/>
    <s v=" Total_JP"/>
    <x v="133"/>
    <n v="0.84837899999999999"/>
  </r>
  <r>
    <s v="Incremental"/>
    <s v="Media"/>
    <x v="1"/>
    <x v="2"/>
    <x v="14"/>
    <s v=" Total_JP"/>
    <x v="134"/>
    <n v="0"/>
  </r>
  <r>
    <s v="Incremental"/>
    <s v="Media"/>
    <x v="1"/>
    <x v="2"/>
    <x v="14"/>
    <s v=" Total_JP"/>
    <x v="135"/>
    <n v="0"/>
  </r>
  <r>
    <s v="Incremental"/>
    <s v="Media"/>
    <x v="1"/>
    <x v="2"/>
    <x v="14"/>
    <s v=" Total_JP"/>
    <x v="136"/>
    <n v="0"/>
  </r>
  <r>
    <s v="Incremental"/>
    <s v="Media"/>
    <x v="1"/>
    <x v="2"/>
    <x v="14"/>
    <s v=" Total_JP"/>
    <x v="137"/>
    <n v="0"/>
  </r>
  <r>
    <s v="Incremental"/>
    <s v="Media"/>
    <x v="1"/>
    <x v="2"/>
    <x v="14"/>
    <s v=" Total_JP"/>
    <x v="138"/>
    <n v="0"/>
  </r>
  <r>
    <s v="Incremental"/>
    <s v="Media"/>
    <x v="1"/>
    <x v="2"/>
    <x v="14"/>
    <s v=" Total_JP"/>
    <x v="139"/>
    <n v="0"/>
  </r>
  <r>
    <s v="Incremental"/>
    <s v="Media"/>
    <x v="1"/>
    <x v="2"/>
    <x v="14"/>
    <s v=" Total_JP"/>
    <x v="140"/>
    <n v="0"/>
  </r>
  <r>
    <s v="Incremental"/>
    <s v="Media"/>
    <x v="1"/>
    <x v="2"/>
    <x v="14"/>
    <s v=" Total_JP"/>
    <x v="141"/>
    <n v="0"/>
  </r>
  <r>
    <s v="Incremental"/>
    <s v="Media"/>
    <x v="1"/>
    <x v="2"/>
    <x v="14"/>
    <s v=" Total_JP"/>
    <x v="142"/>
    <n v="0"/>
  </r>
  <r>
    <s v="Incremental"/>
    <s v="Media"/>
    <x v="1"/>
    <x v="2"/>
    <x v="14"/>
    <s v=" Total_JP"/>
    <x v="143"/>
    <n v="0"/>
  </r>
  <r>
    <s v="Incremental"/>
    <s v="Media"/>
    <x v="1"/>
    <x v="2"/>
    <x v="14"/>
    <s v=" Total_JP"/>
    <x v="144"/>
    <n v="0"/>
  </r>
  <r>
    <s v="Incremental"/>
    <s v="Media"/>
    <x v="1"/>
    <x v="2"/>
    <x v="14"/>
    <s v=" Total_JP"/>
    <x v="145"/>
    <n v="0"/>
  </r>
  <r>
    <s v="Incremental"/>
    <s v="Media"/>
    <x v="1"/>
    <x v="2"/>
    <x v="14"/>
    <s v=" Total_JP"/>
    <x v="146"/>
    <n v="0"/>
  </r>
  <r>
    <s v="Incremental"/>
    <s v="Media"/>
    <x v="1"/>
    <x v="2"/>
    <x v="14"/>
    <s v=" Total_JP"/>
    <x v="147"/>
    <n v="0"/>
  </r>
  <r>
    <s v="Incremental"/>
    <s v="Media"/>
    <x v="1"/>
    <x v="2"/>
    <x v="14"/>
    <s v=" Total_JP"/>
    <x v="148"/>
    <n v="0"/>
  </r>
  <r>
    <s v="Incremental"/>
    <s v="Media"/>
    <x v="1"/>
    <x v="2"/>
    <x v="14"/>
    <s v=" Total_JP"/>
    <x v="149"/>
    <n v="0"/>
  </r>
  <r>
    <s v="Incremental"/>
    <s v="Media"/>
    <x v="1"/>
    <x v="2"/>
    <x v="14"/>
    <s v=" Total_JP"/>
    <x v="150"/>
    <n v="0"/>
  </r>
  <r>
    <s v="Incremental"/>
    <s v="Media"/>
    <x v="1"/>
    <x v="2"/>
    <x v="14"/>
    <s v=" Total_JP"/>
    <x v="151"/>
    <n v="1.8273743"/>
  </r>
  <r>
    <s v="Incremental"/>
    <s v="Media"/>
    <x v="1"/>
    <x v="2"/>
    <x v="14"/>
    <s v=" Total_JP"/>
    <x v="152"/>
    <n v="8.5186075999999993"/>
  </r>
  <r>
    <s v="Incremental"/>
    <s v="Media"/>
    <x v="1"/>
    <x v="2"/>
    <x v="14"/>
    <s v=" Total_JP"/>
    <x v="153"/>
    <n v="11.600682900000001"/>
  </r>
  <r>
    <s v="Incremental"/>
    <s v="Media"/>
    <x v="1"/>
    <x v="2"/>
    <x v="14"/>
    <s v=" Total_JP"/>
    <x v="154"/>
    <n v="12.8927233"/>
  </r>
  <r>
    <s v="Incremental"/>
    <s v="Media"/>
    <x v="1"/>
    <x v="2"/>
    <x v="14"/>
    <s v=" Total_JP"/>
    <x v="155"/>
    <n v="12.058765299999999"/>
  </r>
  <r>
    <s v="Incremental"/>
    <s v="Media"/>
    <x v="1"/>
    <x v="2"/>
    <x v="14"/>
    <s v=" Total_JP"/>
    <x v="156"/>
    <n v="8.0348314999999992"/>
  </r>
  <r>
    <s v="Incremental"/>
    <s v="Media"/>
    <x v="1"/>
    <x v="2"/>
    <x v="15"/>
    <s v=" Total_JP"/>
    <x v="0"/>
    <n v="0"/>
  </r>
  <r>
    <s v="Incremental"/>
    <s v="Media"/>
    <x v="1"/>
    <x v="2"/>
    <x v="15"/>
    <s v=" Total_JP"/>
    <x v="1"/>
    <n v="0"/>
  </r>
  <r>
    <s v="Incremental"/>
    <s v="Media"/>
    <x v="1"/>
    <x v="2"/>
    <x v="15"/>
    <s v=" Total_JP"/>
    <x v="2"/>
    <n v="0"/>
  </r>
  <r>
    <s v="Incremental"/>
    <s v="Media"/>
    <x v="1"/>
    <x v="2"/>
    <x v="15"/>
    <s v=" Total_JP"/>
    <x v="3"/>
    <n v="0"/>
  </r>
  <r>
    <s v="Incremental"/>
    <s v="Media"/>
    <x v="1"/>
    <x v="2"/>
    <x v="15"/>
    <s v=" Total_JP"/>
    <x v="4"/>
    <n v="0"/>
  </r>
  <r>
    <s v="Incremental"/>
    <s v="Media"/>
    <x v="1"/>
    <x v="2"/>
    <x v="15"/>
    <s v=" Total_JP"/>
    <x v="5"/>
    <n v="0"/>
  </r>
  <r>
    <s v="Incremental"/>
    <s v="Media"/>
    <x v="1"/>
    <x v="2"/>
    <x v="15"/>
    <s v=" Total_JP"/>
    <x v="6"/>
    <n v="0"/>
  </r>
  <r>
    <s v="Incremental"/>
    <s v="Media"/>
    <x v="1"/>
    <x v="2"/>
    <x v="15"/>
    <s v=" Total_JP"/>
    <x v="7"/>
    <n v="0"/>
  </r>
  <r>
    <s v="Incremental"/>
    <s v="Media"/>
    <x v="1"/>
    <x v="2"/>
    <x v="15"/>
    <s v=" Total_JP"/>
    <x v="8"/>
    <n v="0"/>
  </r>
  <r>
    <s v="Incremental"/>
    <s v="Media"/>
    <x v="1"/>
    <x v="2"/>
    <x v="15"/>
    <s v=" Total_JP"/>
    <x v="9"/>
    <n v="0"/>
  </r>
  <r>
    <s v="Incremental"/>
    <s v="Media"/>
    <x v="1"/>
    <x v="2"/>
    <x v="15"/>
    <s v=" Total_JP"/>
    <x v="10"/>
    <n v="0"/>
  </r>
  <r>
    <s v="Incremental"/>
    <s v="Media"/>
    <x v="1"/>
    <x v="2"/>
    <x v="15"/>
    <s v=" Total_JP"/>
    <x v="11"/>
    <n v="0"/>
  </r>
  <r>
    <s v="Incremental"/>
    <s v="Media"/>
    <x v="1"/>
    <x v="2"/>
    <x v="15"/>
    <s v=" Total_JP"/>
    <x v="12"/>
    <n v="0"/>
  </r>
  <r>
    <s v="Incremental"/>
    <s v="Media"/>
    <x v="1"/>
    <x v="2"/>
    <x v="15"/>
    <s v=" Total_JP"/>
    <x v="13"/>
    <n v="0"/>
  </r>
  <r>
    <s v="Incremental"/>
    <s v="Media"/>
    <x v="1"/>
    <x v="2"/>
    <x v="15"/>
    <s v=" Total_JP"/>
    <x v="14"/>
    <n v="0"/>
  </r>
  <r>
    <s v="Incremental"/>
    <s v="Media"/>
    <x v="1"/>
    <x v="2"/>
    <x v="15"/>
    <s v=" Total_JP"/>
    <x v="15"/>
    <n v="0"/>
  </r>
  <r>
    <s v="Incremental"/>
    <s v="Media"/>
    <x v="1"/>
    <x v="2"/>
    <x v="15"/>
    <s v=" Total_JP"/>
    <x v="16"/>
    <n v="0"/>
  </r>
  <r>
    <s v="Incremental"/>
    <s v="Media"/>
    <x v="1"/>
    <x v="2"/>
    <x v="15"/>
    <s v=" Total_JP"/>
    <x v="17"/>
    <n v="0"/>
  </r>
  <r>
    <s v="Incremental"/>
    <s v="Media"/>
    <x v="1"/>
    <x v="2"/>
    <x v="15"/>
    <s v=" Total_JP"/>
    <x v="18"/>
    <n v="0"/>
  </r>
  <r>
    <s v="Incremental"/>
    <s v="Media"/>
    <x v="1"/>
    <x v="2"/>
    <x v="15"/>
    <s v=" Total_JP"/>
    <x v="19"/>
    <n v="0"/>
  </r>
  <r>
    <s v="Incremental"/>
    <s v="Media"/>
    <x v="1"/>
    <x v="2"/>
    <x v="15"/>
    <s v=" Total_JP"/>
    <x v="20"/>
    <n v="0"/>
  </r>
  <r>
    <s v="Incremental"/>
    <s v="Media"/>
    <x v="1"/>
    <x v="2"/>
    <x v="15"/>
    <s v=" Total_JP"/>
    <x v="21"/>
    <n v="0"/>
  </r>
  <r>
    <s v="Incremental"/>
    <s v="Media"/>
    <x v="1"/>
    <x v="2"/>
    <x v="15"/>
    <s v=" Total_JP"/>
    <x v="22"/>
    <n v="0"/>
  </r>
  <r>
    <s v="Incremental"/>
    <s v="Media"/>
    <x v="1"/>
    <x v="2"/>
    <x v="15"/>
    <s v=" Total_JP"/>
    <x v="23"/>
    <n v="0"/>
  </r>
  <r>
    <s v="Incremental"/>
    <s v="Media"/>
    <x v="1"/>
    <x v="2"/>
    <x v="15"/>
    <s v=" Total_JP"/>
    <x v="24"/>
    <n v="0"/>
  </r>
  <r>
    <s v="Incremental"/>
    <s v="Media"/>
    <x v="1"/>
    <x v="2"/>
    <x v="15"/>
    <s v=" Total_JP"/>
    <x v="25"/>
    <n v="0"/>
  </r>
  <r>
    <s v="Incremental"/>
    <s v="Media"/>
    <x v="1"/>
    <x v="2"/>
    <x v="15"/>
    <s v=" Total_JP"/>
    <x v="26"/>
    <n v="0"/>
  </r>
  <r>
    <s v="Incremental"/>
    <s v="Media"/>
    <x v="1"/>
    <x v="2"/>
    <x v="15"/>
    <s v=" Total_JP"/>
    <x v="27"/>
    <n v="0"/>
  </r>
  <r>
    <s v="Incremental"/>
    <s v="Media"/>
    <x v="1"/>
    <x v="2"/>
    <x v="15"/>
    <s v=" Total_JP"/>
    <x v="28"/>
    <n v="0"/>
  </r>
  <r>
    <s v="Incremental"/>
    <s v="Media"/>
    <x v="1"/>
    <x v="2"/>
    <x v="15"/>
    <s v=" Total_JP"/>
    <x v="29"/>
    <n v="0"/>
  </r>
  <r>
    <s v="Incremental"/>
    <s v="Media"/>
    <x v="1"/>
    <x v="2"/>
    <x v="15"/>
    <s v=" Total_JP"/>
    <x v="30"/>
    <n v="0"/>
  </r>
  <r>
    <s v="Incremental"/>
    <s v="Media"/>
    <x v="1"/>
    <x v="2"/>
    <x v="15"/>
    <s v=" Total_JP"/>
    <x v="31"/>
    <n v="0"/>
  </r>
  <r>
    <s v="Incremental"/>
    <s v="Media"/>
    <x v="1"/>
    <x v="2"/>
    <x v="15"/>
    <s v=" Total_JP"/>
    <x v="32"/>
    <n v="0"/>
  </r>
  <r>
    <s v="Incremental"/>
    <s v="Media"/>
    <x v="1"/>
    <x v="2"/>
    <x v="15"/>
    <s v=" Total_JP"/>
    <x v="33"/>
    <n v="0"/>
  </r>
  <r>
    <s v="Incremental"/>
    <s v="Media"/>
    <x v="1"/>
    <x v="2"/>
    <x v="15"/>
    <s v=" Total_JP"/>
    <x v="34"/>
    <n v="0"/>
  </r>
  <r>
    <s v="Incremental"/>
    <s v="Media"/>
    <x v="1"/>
    <x v="2"/>
    <x v="15"/>
    <s v=" Total_JP"/>
    <x v="35"/>
    <n v="0"/>
  </r>
  <r>
    <s v="Incremental"/>
    <s v="Media"/>
    <x v="1"/>
    <x v="2"/>
    <x v="15"/>
    <s v=" Total_JP"/>
    <x v="36"/>
    <n v="0"/>
  </r>
  <r>
    <s v="Incremental"/>
    <s v="Media"/>
    <x v="1"/>
    <x v="2"/>
    <x v="15"/>
    <s v=" Total_JP"/>
    <x v="37"/>
    <n v="0"/>
  </r>
  <r>
    <s v="Incremental"/>
    <s v="Media"/>
    <x v="1"/>
    <x v="2"/>
    <x v="15"/>
    <s v=" Total_JP"/>
    <x v="38"/>
    <n v="0"/>
  </r>
  <r>
    <s v="Incremental"/>
    <s v="Media"/>
    <x v="1"/>
    <x v="2"/>
    <x v="15"/>
    <s v=" Total_JP"/>
    <x v="39"/>
    <n v="0"/>
  </r>
  <r>
    <s v="Incremental"/>
    <s v="Media"/>
    <x v="1"/>
    <x v="2"/>
    <x v="15"/>
    <s v=" Total_JP"/>
    <x v="40"/>
    <n v="0"/>
  </r>
  <r>
    <s v="Incremental"/>
    <s v="Media"/>
    <x v="1"/>
    <x v="2"/>
    <x v="15"/>
    <s v=" Total_JP"/>
    <x v="41"/>
    <n v="0"/>
  </r>
  <r>
    <s v="Incremental"/>
    <s v="Media"/>
    <x v="1"/>
    <x v="2"/>
    <x v="15"/>
    <s v=" Total_JP"/>
    <x v="42"/>
    <n v="0"/>
  </r>
  <r>
    <s v="Incremental"/>
    <s v="Media"/>
    <x v="1"/>
    <x v="2"/>
    <x v="15"/>
    <s v=" Total_JP"/>
    <x v="43"/>
    <n v="0"/>
  </r>
  <r>
    <s v="Incremental"/>
    <s v="Media"/>
    <x v="1"/>
    <x v="2"/>
    <x v="15"/>
    <s v=" Total_JP"/>
    <x v="44"/>
    <n v="0"/>
  </r>
  <r>
    <s v="Incremental"/>
    <s v="Media"/>
    <x v="1"/>
    <x v="2"/>
    <x v="15"/>
    <s v=" Total_JP"/>
    <x v="45"/>
    <n v="0"/>
  </r>
  <r>
    <s v="Incremental"/>
    <s v="Media"/>
    <x v="1"/>
    <x v="2"/>
    <x v="15"/>
    <s v=" Total_JP"/>
    <x v="46"/>
    <n v="0"/>
  </r>
  <r>
    <s v="Incremental"/>
    <s v="Media"/>
    <x v="1"/>
    <x v="2"/>
    <x v="15"/>
    <s v=" Total_JP"/>
    <x v="47"/>
    <n v="0"/>
  </r>
  <r>
    <s v="Incremental"/>
    <s v="Media"/>
    <x v="1"/>
    <x v="2"/>
    <x v="15"/>
    <s v=" Total_JP"/>
    <x v="48"/>
    <n v="0"/>
  </r>
  <r>
    <s v="Incremental"/>
    <s v="Media"/>
    <x v="1"/>
    <x v="2"/>
    <x v="15"/>
    <s v=" Total_JP"/>
    <x v="49"/>
    <n v="0"/>
  </r>
  <r>
    <s v="Incremental"/>
    <s v="Media"/>
    <x v="1"/>
    <x v="2"/>
    <x v="15"/>
    <s v=" Total_JP"/>
    <x v="50"/>
    <n v="0"/>
  </r>
  <r>
    <s v="Incremental"/>
    <s v="Media"/>
    <x v="1"/>
    <x v="2"/>
    <x v="15"/>
    <s v=" Total_JP"/>
    <x v="51"/>
    <n v="0"/>
  </r>
  <r>
    <s v="Incremental"/>
    <s v="Media"/>
    <x v="1"/>
    <x v="2"/>
    <x v="15"/>
    <s v=" Total_JP"/>
    <x v="52"/>
    <n v="0"/>
  </r>
  <r>
    <s v="Incremental"/>
    <s v="Media"/>
    <x v="1"/>
    <x v="2"/>
    <x v="15"/>
    <s v=" Total_JP"/>
    <x v="53"/>
    <n v="0"/>
  </r>
  <r>
    <s v="Incremental"/>
    <s v="Media"/>
    <x v="1"/>
    <x v="2"/>
    <x v="15"/>
    <s v=" Total_JP"/>
    <x v="54"/>
    <n v="0"/>
  </r>
  <r>
    <s v="Incremental"/>
    <s v="Media"/>
    <x v="1"/>
    <x v="2"/>
    <x v="15"/>
    <s v=" Total_JP"/>
    <x v="55"/>
    <n v="0"/>
  </r>
  <r>
    <s v="Incremental"/>
    <s v="Media"/>
    <x v="1"/>
    <x v="2"/>
    <x v="15"/>
    <s v=" Total_JP"/>
    <x v="56"/>
    <n v="0"/>
  </r>
  <r>
    <s v="Incremental"/>
    <s v="Media"/>
    <x v="1"/>
    <x v="2"/>
    <x v="15"/>
    <s v=" Total_JP"/>
    <x v="57"/>
    <n v="0"/>
  </r>
  <r>
    <s v="Incremental"/>
    <s v="Media"/>
    <x v="1"/>
    <x v="2"/>
    <x v="15"/>
    <s v=" Total_JP"/>
    <x v="58"/>
    <n v="0"/>
  </r>
  <r>
    <s v="Incremental"/>
    <s v="Media"/>
    <x v="1"/>
    <x v="2"/>
    <x v="15"/>
    <s v=" Total_JP"/>
    <x v="59"/>
    <n v="0"/>
  </r>
  <r>
    <s v="Incremental"/>
    <s v="Media"/>
    <x v="1"/>
    <x v="2"/>
    <x v="15"/>
    <s v=" Total_JP"/>
    <x v="60"/>
    <n v="0"/>
  </r>
  <r>
    <s v="Incremental"/>
    <s v="Media"/>
    <x v="1"/>
    <x v="2"/>
    <x v="15"/>
    <s v=" Total_JP"/>
    <x v="61"/>
    <n v="0"/>
  </r>
  <r>
    <s v="Incremental"/>
    <s v="Media"/>
    <x v="1"/>
    <x v="2"/>
    <x v="15"/>
    <s v=" Total_JP"/>
    <x v="62"/>
    <n v="0"/>
  </r>
  <r>
    <s v="Incremental"/>
    <s v="Media"/>
    <x v="1"/>
    <x v="2"/>
    <x v="15"/>
    <s v=" Total_JP"/>
    <x v="63"/>
    <n v="0"/>
  </r>
  <r>
    <s v="Incremental"/>
    <s v="Media"/>
    <x v="1"/>
    <x v="2"/>
    <x v="15"/>
    <s v=" Total_JP"/>
    <x v="64"/>
    <n v="0"/>
  </r>
  <r>
    <s v="Incremental"/>
    <s v="Media"/>
    <x v="1"/>
    <x v="2"/>
    <x v="15"/>
    <s v=" Total_JP"/>
    <x v="65"/>
    <n v="0"/>
  </r>
  <r>
    <s v="Incremental"/>
    <s v="Media"/>
    <x v="1"/>
    <x v="2"/>
    <x v="15"/>
    <s v=" Total_JP"/>
    <x v="66"/>
    <n v="0"/>
  </r>
  <r>
    <s v="Incremental"/>
    <s v="Media"/>
    <x v="1"/>
    <x v="2"/>
    <x v="15"/>
    <s v=" Total_JP"/>
    <x v="67"/>
    <n v="0"/>
  </r>
  <r>
    <s v="Incremental"/>
    <s v="Media"/>
    <x v="1"/>
    <x v="2"/>
    <x v="15"/>
    <s v=" Total_JP"/>
    <x v="68"/>
    <n v="0"/>
  </r>
  <r>
    <s v="Incremental"/>
    <s v="Media"/>
    <x v="1"/>
    <x v="2"/>
    <x v="15"/>
    <s v=" Total_JP"/>
    <x v="69"/>
    <n v="0"/>
  </r>
  <r>
    <s v="Incremental"/>
    <s v="Media"/>
    <x v="1"/>
    <x v="2"/>
    <x v="15"/>
    <s v=" Total_JP"/>
    <x v="70"/>
    <n v="0"/>
  </r>
  <r>
    <s v="Incremental"/>
    <s v="Media"/>
    <x v="1"/>
    <x v="2"/>
    <x v="15"/>
    <s v=" Total_JP"/>
    <x v="71"/>
    <n v="0"/>
  </r>
  <r>
    <s v="Incremental"/>
    <s v="Media"/>
    <x v="1"/>
    <x v="2"/>
    <x v="15"/>
    <s v=" Total_JP"/>
    <x v="72"/>
    <n v="0"/>
  </r>
  <r>
    <s v="Incremental"/>
    <s v="Media"/>
    <x v="1"/>
    <x v="2"/>
    <x v="15"/>
    <s v=" Total_JP"/>
    <x v="73"/>
    <n v="0"/>
  </r>
  <r>
    <s v="Incremental"/>
    <s v="Media"/>
    <x v="1"/>
    <x v="2"/>
    <x v="15"/>
    <s v=" Total_JP"/>
    <x v="74"/>
    <n v="0"/>
  </r>
  <r>
    <s v="Incremental"/>
    <s v="Media"/>
    <x v="1"/>
    <x v="2"/>
    <x v="15"/>
    <s v=" Total_JP"/>
    <x v="75"/>
    <n v="0"/>
  </r>
  <r>
    <s v="Incremental"/>
    <s v="Media"/>
    <x v="1"/>
    <x v="2"/>
    <x v="15"/>
    <s v=" Total_JP"/>
    <x v="76"/>
    <n v="0"/>
  </r>
  <r>
    <s v="Incremental"/>
    <s v="Media"/>
    <x v="1"/>
    <x v="2"/>
    <x v="15"/>
    <s v=" Total_JP"/>
    <x v="77"/>
    <n v="0"/>
  </r>
  <r>
    <s v="Incremental"/>
    <s v="Media"/>
    <x v="1"/>
    <x v="2"/>
    <x v="15"/>
    <s v=" Total_JP"/>
    <x v="78"/>
    <n v="0"/>
  </r>
  <r>
    <s v="Incremental"/>
    <s v="Media"/>
    <x v="1"/>
    <x v="2"/>
    <x v="15"/>
    <s v=" Total_JP"/>
    <x v="79"/>
    <n v="0"/>
  </r>
  <r>
    <s v="Incremental"/>
    <s v="Media"/>
    <x v="1"/>
    <x v="2"/>
    <x v="15"/>
    <s v=" Total_JP"/>
    <x v="80"/>
    <n v="0"/>
  </r>
  <r>
    <s v="Incremental"/>
    <s v="Media"/>
    <x v="1"/>
    <x v="2"/>
    <x v="15"/>
    <s v=" Total_JP"/>
    <x v="81"/>
    <n v="0"/>
  </r>
  <r>
    <s v="Incremental"/>
    <s v="Media"/>
    <x v="1"/>
    <x v="2"/>
    <x v="15"/>
    <s v=" Total_JP"/>
    <x v="82"/>
    <n v="0"/>
  </r>
  <r>
    <s v="Incremental"/>
    <s v="Media"/>
    <x v="1"/>
    <x v="2"/>
    <x v="15"/>
    <s v=" Total_JP"/>
    <x v="83"/>
    <n v="0"/>
  </r>
  <r>
    <s v="Incremental"/>
    <s v="Media"/>
    <x v="1"/>
    <x v="2"/>
    <x v="15"/>
    <s v=" Total_JP"/>
    <x v="84"/>
    <n v="0"/>
  </r>
  <r>
    <s v="Incremental"/>
    <s v="Media"/>
    <x v="1"/>
    <x v="2"/>
    <x v="15"/>
    <s v=" Total_JP"/>
    <x v="85"/>
    <n v="0"/>
  </r>
  <r>
    <s v="Incremental"/>
    <s v="Media"/>
    <x v="1"/>
    <x v="2"/>
    <x v="15"/>
    <s v=" Total_JP"/>
    <x v="86"/>
    <n v="0"/>
  </r>
  <r>
    <s v="Incremental"/>
    <s v="Media"/>
    <x v="1"/>
    <x v="2"/>
    <x v="15"/>
    <s v=" Total_JP"/>
    <x v="87"/>
    <n v="0"/>
  </r>
  <r>
    <s v="Incremental"/>
    <s v="Media"/>
    <x v="1"/>
    <x v="2"/>
    <x v="15"/>
    <s v=" Total_JP"/>
    <x v="88"/>
    <n v="0"/>
  </r>
  <r>
    <s v="Incremental"/>
    <s v="Media"/>
    <x v="1"/>
    <x v="2"/>
    <x v="15"/>
    <s v=" Total_JP"/>
    <x v="89"/>
    <n v="0"/>
  </r>
  <r>
    <s v="Incremental"/>
    <s v="Media"/>
    <x v="1"/>
    <x v="2"/>
    <x v="15"/>
    <s v=" Total_JP"/>
    <x v="90"/>
    <n v="0"/>
  </r>
  <r>
    <s v="Incremental"/>
    <s v="Media"/>
    <x v="1"/>
    <x v="2"/>
    <x v="15"/>
    <s v=" Total_JP"/>
    <x v="91"/>
    <n v="0"/>
  </r>
  <r>
    <s v="Incremental"/>
    <s v="Media"/>
    <x v="1"/>
    <x v="2"/>
    <x v="15"/>
    <s v=" Total_JP"/>
    <x v="92"/>
    <n v="0"/>
  </r>
  <r>
    <s v="Incremental"/>
    <s v="Media"/>
    <x v="1"/>
    <x v="2"/>
    <x v="15"/>
    <s v=" Total_JP"/>
    <x v="93"/>
    <n v="0"/>
  </r>
  <r>
    <s v="Incremental"/>
    <s v="Media"/>
    <x v="1"/>
    <x v="2"/>
    <x v="15"/>
    <s v=" Total_JP"/>
    <x v="94"/>
    <n v="0"/>
  </r>
  <r>
    <s v="Incremental"/>
    <s v="Media"/>
    <x v="1"/>
    <x v="2"/>
    <x v="15"/>
    <s v=" Total_JP"/>
    <x v="95"/>
    <n v="0"/>
  </r>
  <r>
    <s v="Incremental"/>
    <s v="Media"/>
    <x v="1"/>
    <x v="2"/>
    <x v="15"/>
    <s v=" Total_JP"/>
    <x v="96"/>
    <n v="0"/>
  </r>
  <r>
    <s v="Incremental"/>
    <s v="Media"/>
    <x v="1"/>
    <x v="2"/>
    <x v="15"/>
    <s v=" Total_JP"/>
    <x v="97"/>
    <n v="0"/>
  </r>
  <r>
    <s v="Incremental"/>
    <s v="Media"/>
    <x v="1"/>
    <x v="2"/>
    <x v="15"/>
    <s v=" Total_JP"/>
    <x v="98"/>
    <n v="0"/>
  </r>
  <r>
    <s v="Incremental"/>
    <s v="Media"/>
    <x v="1"/>
    <x v="2"/>
    <x v="15"/>
    <s v=" Total_JP"/>
    <x v="99"/>
    <n v="0"/>
  </r>
  <r>
    <s v="Incremental"/>
    <s v="Media"/>
    <x v="1"/>
    <x v="2"/>
    <x v="15"/>
    <s v=" Total_JP"/>
    <x v="100"/>
    <n v="0"/>
  </r>
  <r>
    <s v="Incremental"/>
    <s v="Media"/>
    <x v="1"/>
    <x v="2"/>
    <x v="15"/>
    <s v=" Total_JP"/>
    <x v="101"/>
    <n v="0"/>
  </r>
  <r>
    <s v="Incremental"/>
    <s v="Media"/>
    <x v="1"/>
    <x v="2"/>
    <x v="15"/>
    <s v=" Total_JP"/>
    <x v="102"/>
    <n v="0"/>
  </r>
  <r>
    <s v="Incremental"/>
    <s v="Media"/>
    <x v="1"/>
    <x v="2"/>
    <x v="15"/>
    <s v=" Total_JP"/>
    <x v="103"/>
    <n v="0"/>
  </r>
  <r>
    <s v="Incremental"/>
    <s v="Media"/>
    <x v="1"/>
    <x v="2"/>
    <x v="15"/>
    <s v=" Total_JP"/>
    <x v="104"/>
    <n v="0"/>
  </r>
  <r>
    <s v="Incremental"/>
    <s v="Media"/>
    <x v="1"/>
    <x v="2"/>
    <x v="15"/>
    <s v=" Total_JP"/>
    <x v="105"/>
    <n v="0"/>
  </r>
  <r>
    <s v="Incremental"/>
    <s v="Media"/>
    <x v="1"/>
    <x v="2"/>
    <x v="15"/>
    <s v=" Total_JP"/>
    <x v="106"/>
    <n v="0"/>
  </r>
  <r>
    <s v="Incremental"/>
    <s v="Media"/>
    <x v="1"/>
    <x v="2"/>
    <x v="15"/>
    <s v=" Total_JP"/>
    <x v="107"/>
    <n v="0"/>
  </r>
  <r>
    <s v="Incremental"/>
    <s v="Media"/>
    <x v="1"/>
    <x v="2"/>
    <x v="15"/>
    <s v=" Total_JP"/>
    <x v="108"/>
    <n v="0"/>
  </r>
  <r>
    <s v="Incremental"/>
    <s v="Media"/>
    <x v="1"/>
    <x v="2"/>
    <x v="15"/>
    <s v=" Total_JP"/>
    <x v="109"/>
    <n v="0"/>
  </r>
  <r>
    <s v="Incremental"/>
    <s v="Media"/>
    <x v="1"/>
    <x v="2"/>
    <x v="15"/>
    <s v=" Total_JP"/>
    <x v="110"/>
    <n v="0"/>
  </r>
  <r>
    <s v="Incremental"/>
    <s v="Media"/>
    <x v="1"/>
    <x v="2"/>
    <x v="15"/>
    <s v=" Total_JP"/>
    <x v="111"/>
    <n v="0"/>
  </r>
  <r>
    <s v="Incremental"/>
    <s v="Media"/>
    <x v="1"/>
    <x v="2"/>
    <x v="15"/>
    <s v=" Total_JP"/>
    <x v="112"/>
    <n v="0"/>
  </r>
  <r>
    <s v="Incremental"/>
    <s v="Media"/>
    <x v="1"/>
    <x v="2"/>
    <x v="15"/>
    <s v=" Total_JP"/>
    <x v="113"/>
    <n v="0"/>
  </r>
  <r>
    <s v="Incremental"/>
    <s v="Media"/>
    <x v="1"/>
    <x v="2"/>
    <x v="15"/>
    <s v=" Total_JP"/>
    <x v="114"/>
    <n v="0"/>
  </r>
  <r>
    <s v="Incremental"/>
    <s v="Media"/>
    <x v="1"/>
    <x v="2"/>
    <x v="15"/>
    <s v=" Total_JP"/>
    <x v="115"/>
    <n v="0"/>
  </r>
  <r>
    <s v="Incremental"/>
    <s v="Media"/>
    <x v="1"/>
    <x v="2"/>
    <x v="15"/>
    <s v=" Total_JP"/>
    <x v="116"/>
    <n v="0"/>
  </r>
  <r>
    <s v="Incremental"/>
    <s v="Media"/>
    <x v="1"/>
    <x v="2"/>
    <x v="15"/>
    <s v=" Total_JP"/>
    <x v="117"/>
    <n v="0"/>
  </r>
  <r>
    <s v="Incremental"/>
    <s v="Media"/>
    <x v="1"/>
    <x v="2"/>
    <x v="15"/>
    <s v=" Total_JP"/>
    <x v="118"/>
    <n v="0"/>
  </r>
  <r>
    <s v="Incremental"/>
    <s v="Media"/>
    <x v="1"/>
    <x v="2"/>
    <x v="15"/>
    <s v=" Total_JP"/>
    <x v="119"/>
    <n v="0"/>
  </r>
  <r>
    <s v="Incremental"/>
    <s v="Media"/>
    <x v="1"/>
    <x v="2"/>
    <x v="15"/>
    <s v=" Total_JP"/>
    <x v="120"/>
    <n v="0"/>
  </r>
  <r>
    <s v="Incremental"/>
    <s v="Media"/>
    <x v="1"/>
    <x v="2"/>
    <x v="15"/>
    <s v=" Total_JP"/>
    <x v="121"/>
    <n v="0"/>
  </r>
  <r>
    <s v="Incremental"/>
    <s v="Media"/>
    <x v="1"/>
    <x v="2"/>
    <x v="15"/>
    <s v=" Total_JP"/>
    <x v="122"/>
    <n v="0"/>
  </r>
  <r>
    <s v="Incremental"/>
    <s v="Media"/>
    <x v="1"/>
    <x v="2"/>
    <x v="15"/>
    <s v=" Total_JP"/>
    <x v="123"/>
    <n v="0"/>
  </r>
  <r>
    <s v="Incremental"/>
    <s v="Media"/>
    <x v="1"/>
    <x v="2"/>
    <x v="15"/>
    <s v=" Total_JP"/>
    <x v="124"/>
    <n v="0"/>
  </r>
  <r>
    <s v="Incremental"/>
    <s v="Media"/>
    <x v="1"/>
    <x v="2"/>
    <x v="15"/>
    <s v=" Total_JP"/>
    <x v="125"/>
    <n v="0"/>
  </r>
  <r>
    <s v="Incremental"/>
    <s v="Media"/>
    <x v="1"/>
    <x v="2"/>
    <x v="15"/>
    <s v=" Total_JP"/>
    <x v="126"/>
    <n v="0"/>
  </r>
  <r>
    <s v="Incremental"/>
    <s v="Media"/>
    <x v="1"/>
    <x v="2"/>
    <x v="15"/>
    <s v=" Total_JP"/>
    <x v="127"/>
    <n v="0"/>
  </r>
  <r>
    <s v="Incremental"/>
    <s v="Media"/>
    <x v="1"/>
    <x v="2"/>
    <x v="15"/>
    <s v=" Total_JP"/>
    <x v="128"/>
    <n v="0"/>
  </r>
  <r>
    <s v="Incremental"/>
    <s v="Media"/>
    <x v="1"/>
    <x v="2"/>
    <x v="15"/>
    <s v=" Total_JP"/>
    <x v="129"/>
    <n v="0"/>
  </r>
  <r>
    <s v="Incremental"/>
    <s v="Media"/>
    <x v="1"/>
    <x v="2"/>
    <x v="15"/>
    <s v=" Total_JP"/>
    <x v="130"/>
    <n v="0"/>
  </r>
  <r>
    <s v="Incremental"/>
    <s v="Media"/>
    <x v="1"/>
    <x v="2"/>
    <x v="15"/>
    <s v=" Total_JP"/>
    <x v="131"/>
    <n v="0"/>
  </r>
  <r>
    <s v="Incremental"/>
    <s v="Media"/>
    <x v="1"/>
    <x v="2"/>
    <x v="15"/>
    <s v=" Total_JP"/>
    <x v="132"/>
    <n v="0"/>
  </r>
  <r>
    <s v="Incremental"/>
    <s v="Media"/>
    <x v="1"/>
    <x v="2"/>
    <x v="15"/>
    <s v=" Total_JP"/>
    <x v="133"/>
    <n v="0"/>
  </r>
  <r>
    <s v="Incremental"/>
    <s v="Media"/>
    <x v="1"/>
    <x v="2"/>
    <x v="15"/>
    <s v=" Total_JP"/>
    <x v="134"/>
    <n v="0"/>
  </r>
  <r>
    <s v="Incremental"/>
    <s v="Media"/>
    <x v="1"/>
    <x v="2"/>
    <x v="15"/>
    <s v=" Total_JP"/>
    <x v="135"/>
    <n v="0"/>
  </r>
  <r>
    <s v="Incremental"/>
    <s v="Media"/>
    <x v="1"/>
    <x v="2"/>
    <x v="15"/>
    <s v=" Total_JP"/>
    <x v="136"/>
    <n v="0"/>
  </r>
  <r>
    <s v="Incremental"/>
    <s v="Media"/>
    <x v="1"/>
    <x v="2"/>
    <x v="15"/>
    <s v=" Total_JP"/>
    <x v="137"/>
    <n v="0"/>
  </r>
  <r>
    <s v="Incremental"/>
    <s v="Media"/>
    <x v="1"/>
    <x v="2"/>
    <x v="15"/>
    <s v=" Total_JP"/>
    <x v="138"/>
    <n v="0"/>
  </r>
  <r>
    <s v="Incremental"/>
    <s v="Media"/>
    <x v="1"/>
    <x v="2"/>
    <x v="15"/>
    <s v=" Total_JP"/>
    <x v="139"/>
    <n v="0"/>
  </r>
  <r>
    <s v="Incremental"/>
    <s v="Media"/>
    <x v="1"/>
    <x v="2"/>
    <x v="15"/>
    <s v=" Total_JP"/>
    <x v="140"/>
    <n v="0"/>
  </r>
  <r>
    <s v="Incremental"/>
    <s v="Media"/>
    <x v="1"/>
    <x v="2"/>
    <x v="15"/>
    <s v=" Total_JP"/>
    <x v="141"/>
    <n v="0"/>
  </r>
  <r>
    <s v="Incremental"/>
    <s v="Media"/>
    <x v="1"/>
    <x v="2"/>
    <x v="15"/>
    <s v=" Total_JP"/>
    <x v="142"/>
    <n v="0"/>
  </r>
  <r>
    <s v="Incremental"/>
    <s v="Media"/>
    <x v="1"/>
    <x v="2"/>
    <x v="15"/>
    <s v=" Total_JP"/>
    <x v="143"/>
    <n v="0"/>
  </r>
  <r>
    <s v="Incremental"/>
    <s v="Media"/>
    <x v="1"/>
    <x v="2"/>
    <x v="15"/>
    <s v=" Total_JP"/>
    <x v="144"/>
    <n v="0"/>
  </r>
  <r>
    <s v="Incremental"/>
    <s v="Media"/>
    <x v="1"/>
    <x v="2"/>
    <x v="15"/>
    <s v=" Total_JP"/>
    <x v="145"/>
    <n v="0"/>
  </r>
  <r>
    <s v="Incremental"/>
    <s v="Media"/>
    <x v="1"/>
    <x v="2"/>
    <x v="15"/>
    <s v=" Total_JP"/>
    <x v="146"/>
    <n v="0"/>
  </r>
  <r>
    <s v="Incremental"/>
    <s v="Media"/>
    <x v="1"/>
    <x v="2"/>
    <x v="15"/>
    <s v=" Total_JP"/>
    <x v="147"/>
    <n v="0"/>
  </r>
  <r>
    <s v="Incremental"/>
    <s v="Media"/>
    <x v="1"/>
    <x v="2"/>
    <x v="15"/>
    <s v=" Total_JP"/>
    <x v="148"/>
    <n v="0"/>
  </r>
  <r>
    <s v="Incremental"/>
    <s v="Media"/>
    <x v="1"/>
    <x v="2"/>
    <x v="15"/>
    <s v=" Total_JP"/>
    <x v="149"/>
    <n v="0"/>
  </r>
  <r>
    <s v="Incremental"/>
    <s v="Media"/>
    <x v="1"/>
    <x v="2"/>
    <x v="15"/>
    <s v=" Total_JP"/>
    <x v="150"/>
    <n v="0"/>
  </r>
  <r>
    <s v="Incremental"/>
    <s v="Media"/>
    <x v="1"/>
    <x v="2"/>
    <x v="15"/>
    <s v=" Total_JP"/>
    <x v="151"/>
    <n v="0"/>
  </r>
  <r>
    <s v="Incremental"/>
    <s v="Media"/>
    <x v="1"/>
    <x v="2"/>
    <x v="15"/>
    <s v=" Total_JP"/>
    <x v="152"/>
    <n v="0"/>
  </r>
  <r>
    <s v="Incremental"/>
    <s v="Media"/>
    <x v="1"/>
    <x v="2"/>
    <x v="15"/>
    <s v=" Total_JP"/>
    <x v="153"/>
    <n v="0"/>
  </r>
  <r>
    <s v="Incremental"/>
    <s v="Media"/>
    <x v="1"/>
    <x v="2"/>
    <x v="15"/>
    <s v=" Total_JP"/>
    <x v="154"/>
    <n v="103.8226768"/>
  </r>
  <r>
    <s v="Incremental"/>
    <s v="Media"/>
    <x v="1"/>
    <x v="2"/>
    <x v="15"/>
    <s v=" Total_JP"/>
    <x v="155"/>
    <n v="294.74785910000003"/>
  </r>
  <r>
    <s v="Incremental"/>
    <s v="Media"/>
    <x v="1"/>
    <x v="2"/>
    <x v="15"/>
    <s v=" Total_JP"/>
    <x v="156"/>
    <n v="234.6968431"/>
  </r>
  <r>
    <s v="Incremental"/>
    <s v="Media"/>
    <x v="1"/>
    <x v="1"/>
    <x v="16"/>
    <s v=" Total_JP"/>
    <x v="0"/>
    <n v="0"/>
  </r>
  <r>
    <s v="Incremental"/>
    <s v="Media"/>
    <x v="1"/>
    <x v="1"/>
    <x v="16"/>
    <s v=" Total_JP"/>
    <x v="1"/>
    <n v="0"/>
  </r>
  <r>
    <s v="Incremental"/>
    <s v="Media"/>
    <x v="1"/>
    <x v="1"/>
    <x v="16"/>
    <s v=" Total_JP"/>
    <x v="2"/>
    <n v="0"/>
  </r>
  <r>
    <s v="Incremental"/>
    <s v="Media"/>
    <x v="1"/>
    <x v="1"/>
    <x v="16"/>
    <s v=" Total_JP"/>
    <x v="3"/>
    <n v="0"/>
  </r>
  <r>
    <s v="Incremental"/>
    <s v="Media"/>
    <x v="1"/>
    <x v="1"/>
    <x v="16"/>
    <s v=" Total_JP"/>
    <x v="4"/>
    <n v="0"/>
  </r>
  <r>
    <s v="Incremental"/>
    <s v="Media"/>
    <x v="1"/>
    <x v="1"/>
    <x v="16"/>
    <s v=" Total_JP"/>
    <x v="5"/>
    <n v="0"/>
  </r>
  <r>
    <s v="Incremental"/>
    <s v="Media"/>
    <x v="1"/>
    <x v="1"/>
    <x v="16"/>
    <s v=" Total_JP"/>
    <x v="6"/>
    <n v="0"/>
  </r>
  <r>
    <s v="Incremental"/>
    <s v="Media"/>
    <x v="1"/>
    <x v="1"/>
    <x v="16"/>
    <s v=" Total_JP"/>
    <x v="7"/>
    <n v="0"/>
  </r>
  <r>
    <s v="Incremental"/>
    <s v="Media"/>
    <x v="1"/>
    <x v="1"/>
    <x v="16"/>
    <s v=" Total_JP"/>
    <x v="8"/>
    <n v="0"/>
  </r>
  <r>
    <s v="Incremental"/>
    <s v="Media"/>
    <x v="1"/>
    <x v="1"/>
    <x v="16"/>
    <s v=" Total_JP"/>
    <x v="9"/>
    <n v="0"/>
  </r>
  <r>
    <s v="Incremental"/>
    <s v="Media"/>
    <x v="1"/>
    <x v="1"/>
    <x v="16"/>
    <s v=" Total_JP"/>
    <x v="10"/>
    <n v="0"/>
  </r>
  <r>
    <s v="Incremental"/>
    <s v="Media"/>
    <x v="1"/>
    <x v="1"/>
    <x v="16"/>
    <s v=" Total_JP"/>
    <x v="11"/>
    <n v="4.8697299999999999E-2"/>
  </r>
  <r>
    <s v="Incremental"/>
    <s v="Media"/>
    <x v="1"/>
    <x v="1"/>
    <x v="16"/>
    <s v=" Total_JP"/>
    <x v="12"/>
    <n v="0.100316"/>
  </r>
  <r>
    <s v="Incremental"/>
    <s v="Media"/>
    <x v="1"/>
    <x v="1"/>
    <x v="16"/>
    <s v=" Total_JP"/>
    <x v="13"/>
    <n v="4.1729299999999997E-2"/>
  </r>
  <r>
    <s v="Incremental"/>
    <s v="Media"/>
    <x v="1"/>
    <x v="1"/>
    <x v="16"/>
    <s v=" Total_JP"/>
    <x v="14"/>
    <n v="0"/>
  </r>
  <r>
    <s v="Incremental"/>
    <s v="Media"/>
    <x v="1"/>
    <x v="1"/>
    <x v="16"/>
    <s v=" Total_JP"/>
    <x v="15"/>
    <n v="3.2033179999999999"/>
  </r>
  <r>
    <s v="Incremental"/>
    <s v="Media"/>
    <x v="1"/>
    <x v="1"/>
    <x v="16"/>
    <s v=" Total_JP"/>
    <x v="16"/>
    <n v="9.4230760999999994"/>
  </r>
  <r>
    <s v="Incremental"/>
    <s v="Media"/>
    <x v="1"/>
    <x v="1"/>
    <x v="16"/>
    <s v=" Total_JP"/>
    <x v="17"/>
    <n v="12.663460000000001"/>
  </r>
  <r>
    <s v="Incremental"/>
    <s v="Media"/>
    <x v="1"/>
    <x v="1"/>
    <x v="16"/>
    <s v=" Total_JP"/>
    <x v="18"/>
    <n v="12.765031799999999"/>
  </r>
  <r>
    <s v="Incremental"/>
    <s v="Media"/>
    <x v="1"/>
    <x v="1"/>
    <x v="16"/>
    <s v=" Total_JP"/>
    <x v="19"/>
    <n v="8.4782434999999996"/>
  </r>
  <r>
    <s v="Incremental"/>
    <s v="Media"/>
    <x v="1"/>
    <x v="1"/>
    <x v="16"/>
    <s v=" Total_JP"/>
    <x v="20"/>
    <n v="6.0730883999999996"/>
  </r>
  <r>
    <s v="Incremental"/>
    <s v="Media"/>
    <x v="1"/>
    <x v="1"/>
    <x v="16"/>
    <s v=" Total_JP"/>
    <x v="21"/>
    <n v="9.1200802000000003"/>
  </r>
  <r>
    <s v="Incremental"/>
    <s v="Media"/>
    <x v="1"/>
    <x v="1"/>
    <x v="16"/>
    <s v=" Total_JP"/>
    <x v="22"/>
    <n v="11.492939700000001"/>
  </r>
  <r>
    <s v="Incremental"/>
    <s v="Media"/>
    <x v="1"/>
    <x v="1"/>
    <x v="16"/>
    <s v=" Total_JP"/>
    <x v="23"/>
    <n v="7.1738664999999999"/>
  </r>
  <r>
    <s v="Incremental"/>
    <s v="Media"/>
    <x v="1"/>
    <x v="1"/>
    <x v="16"/>
    <s v=" Total_JP"/>
    <x v="24"/>
    <n v="1.1655949999999999"/>
  </r>
  <r>
    <s v="Incremental"/>
    <s v="Media"/>
    <x v="1"/>
    <x v="1"/>
    <x v="16"/>
    <s v=" Total_JP"/>
    <x v="25"/>
    <n v="0"/>
  </r>
  <r>
    <s v="Incremental"/>
    <s v="Media"/>
    <x v="1"/>
    <x v="1"/>
    <x v="16"/>
    <s v=" Total_JP"/>
    <x v="26"/>
    <n v="0"/>
  </r>
  <r>
    <s v="Incremental"/>
    <s v="Media"/>
    <x v="1"/>
    <x v="1"/>
    <x v="16"/>
    <s v=" Total_JP"/>
    <x v="27"/>
    <n v="0"/>
  </r>
  <r>
    <s v="Incremental"/>
    <s v="Media"/>
    <x v="1"/>
    <x v="1"/>
    <x v="16"/>
    <s v=" Total_JP"/>
    <x v="28"/>
    <n v="0"/>
  </r>
  <r>
    <s v="Incremental"/>
    <s v="Media"/>
    <x v="1"/>
    <x v="1"/>
    <x v="16"/>
    <s v=" Total_JP"/>
    <x v="29"/>
    <n v="0"/>
  </r>
  <r>
    <s v="Incremental"/>
    <s v="Media"/>
    <x v="1"/>
    <x v="1"/>
    <x v="16"/>
    <s v=" Total_JP"/>
    <x v="30"/>
    <n v="0"/>
  </r>
  <r>
    <s v="Incremental"/>
    <s v="Media"/>
    <x v="1"/>
    <x v="1"/>
    <x v="16"/>
    <s v=" Total_JP"/>
    <x v="31"/>
    <n v="0"/>
  </r>
  <r>
    <s v="Incremental"/>
    <s v="Media"/>
    <x v="1"/>
    <x v="1"/>
    <x v="16"/>
    <s v=" Total_JP"/>
    <x v="32"/>
    <n v="0"/>
  </r>
  <r>
    <s v="Incremental"/>
    <s v="Media"/>
    <x v="1"/>
    <x v="1"/>
    <x v="16"/>
    <s v=" Total_JP"/>
    <x v="33"/>
    <n v="0"/>
  </r>
  <r>
    <s v="Incremental"/>
    <s v="Media"/>
    <x v="1"/>
    <x v="1"/>
    <x v="16"/>
    <s v=" Total_JP"/>
    <x v="34"/>
    <n v="0"/>
  </r>
  <r>
    <s v="Incremental"/>
    <s v="Media"/>
    <x v="1"/>
    <x v="1"/>
    <x v="16"/>
    <s v=" Total_JP"/>
    <x v="35"/>
    <n v="0"/>
  </r>
  <r>
    <s v="Incremental"/>
    <s v="Media"/>
    <x v="1"/>
    <x v="1"/>
    <x v="16"/>
    <s v=" Total_JP"/>
    <x v="36"/>
    <n v="0"/>
  </r>
  <r>
    <s v="Incremental"/>
    <s v="Media"/>
    <x v="1"/>
    <x v="1"/>
    <x v="16"/>
    <s v=" Total_JP"/>
    <x v="37"/>
    <n v="0"/>
  </r>
  <r>
    <s v="Incremental"/>
    <s v="Media"/>
    <x v="1"/>
    <x v="1"/>
    <x v="16"/>
    <s v=" Total_JP"/>
    <x v="38"/>
    <n v="0"/>
  </r>
  <r>
    <s v="Incremental"/>
    <s v="Media"/>
    <x v="1"/>
    <x v="1"/>
    <x v="16"/>
    <s v=" Total_JP"/>
    <x v="39"/>
    <n v="0"/>
  </r>
  <r>
    <s v="Incremental"/>
    <s v="Media"/>
    <x v="1"/>
    <x v="1"/>
    <x v="16"/>
    <s v=" Total_JP"/>
    <x v="40"/>
    <n v="0"/>
  </r>
  <r>
    <s v="Incremental"/>
    <s v="Media"/>
    <x v="1"/>
    <x v="1"/>
    <x v="16"/>
    <s v=" Total_JP"/>
    <x v="41"/>
    <n v="0"/>
  </r>
  <r>
    <s v="Incremental"/>
    <s v="Media"/>
    <x v="1"/>
    <x v="1"/>
    <x v="16"/>
    <s v=" Total_JP"/>
    <x v="42"/>
    <n v="0"/>
  </r>
  <r>
    <s v="Incremental"/>
    <s v="Media"/>
    <x v="1"/>
    <x v="1"/>
    <x v="16"/>
    <s v=" Total_JP"/>
    <x v="43"/>
    <n v="0"/>
  </r>
  <r>
    <s v="Incremental"/>
    <s v="Media"/>
    <x v="1"/>
    <x v="1"/>
    <x v="16"/>
    <s v=" Total_JP"/>
    <x v="44"/>
    <n v="0"/>
  </r>
  <r>
    <s v="Incremental"/>
    <s v="Media"/>
    <x v="1"/>
    <x v="1"/>
    <x v="16"/>
    <s v=" Total_JP"/>
    <x v="45"/>
    <n v="0"/>
  </r>
  <r>
    <s v="Incremental"/>
    <s v="Media"/>
    <x v="1"/>
    <x v="1"/>
    <x v="16"/>
    <s v=" Total_JP"/>
    <x v="46"/>
    <n v="0"/>
  </r>
  <r>
    <s v="Incremental"/>
    <s v="Media"/>
    <x v="1"/>
    <x v="1"/>
    <x v="16"/>
    <s v=" Total_JP"/>
    <x v="47"/>
    <n v="0"/>
  </r>
  <r>
    <s v="Incremental"/>
    <s v="Media"/>
    <x v="1"/>
    <x v="1"/>
    <x v="16"/>
    <s v=" Total_JP"/>
    <x v="48"/>
    <n v="0"/>
  </r>
  <r>
    <s v="Incremental"/>
    <s v="Media"/>
    <x v="1"/>
    <x v="1"/>
    <x v="16"/>
    <s v=" Total_JP"/>
    <x v="49"/>
    <n v="0"/>
  </r>
  <r>
    <s v="Incremental"/>
    <s v="Media"/>
    <x v="1"/>
    <x v="1"/>
    <x v="16"/>
    <s v=" Total_JP"/>
    <x v="50"/>
    <n v="0"/>
  </r>
  <r>
    <s v="Incremental"/>
    <s v="Media"/>
    <x v="1"/>
    <x v="1"/>
    <x v="16"/>
    <s v=" Total_JP"/>
    <x v="51"/>
    <n v="0"/>
  </r>
  <r>
    <s v="Incremental"/>
    <s v="Media"/>
    <x v="1"/>
    <x v="1"/>
    <x v="16"/>
    <s v=" Total_JP"/>
    <x v="52"/>
    <n v="0"/>
  </r>
  <r>
    <s v="Incremental"/>
    <s v="Media"/>
    <x v="1"/>
    <x v="1"/>
    <x v="16"/>
    <s v=" Total_JP"/>
    <x v="53"/>
    <n v="0"/>
  </r>
  <r>
    <s v="Incremental"/>
    <s v="Media"/>
    <x v="1"/>
    <x v="1"/>
    <x v="16"/>
    <s v=" Total_JP"/>
    <x v="54"/>
    <n v="0"/>
  </r>
  <r>
    <s v="Incremental"/>
    <s v="Media"/>
    <x v="1"/>
    <x v="1"/>
    <x v="16"/>
    <s v=" Total_JP"/>
    <x v="55"/>
    <n v="0"/>
  </r>
  <r>
    <s v="Incremental"/>
    <s v="Media"/>
    <x v="1"/>
    <x v="1"/>
    <x v="16"/>
    <s v=" Total_JP"/>
    <x v="56"/>
    <n v="0"/>
  </r>
  <r>
    <s v="Incremental"/>
    <s v="Media"/>
    <x v="1"/>
    <x v="1"/>
    <x v="16"/>
    <s v=" Total_JP"/>
    <x v="57"/>
    <n v="0"/>
  </r>
  <r>
    <s v="Incremental"/>
    <s v="Media"/>
    <x v="1"/>
    <x v="1"/>
    <x v="16"/>
    <s v=" Total_JP"/>
    <x v="58"/>
    <n v="0"/>
  </r>
  <r>
    <s v="Incremental"/>
    <s v="Media"/>
    <x v="1"/>
    <x v="1"/>
    <x v="16"/>
    <s v=" Total_JP"/>
    <x v="59"/>
    <n v="0"/>
  </r>
  <r>
    <s v="Incremental"/>
    <s v="Media"/>
    <x v="1"/>
    <x v="1"/>
    <x v="16"/>
    <s v=" Total_JP"/>
    <x v="60"/>
    <n v="0"/>
  </r>
  <r>
    <s v="Incremental"/>
    <s v="Media"/>
    <x v="1"/>
    <x v="1"/>
    <x v="16"/>
    <s v=" Total_JP"/>
    <x v="61"/>
    <n v="0"/>
  </r>
  <r>
    <s v="Incremental"/>
    <s v="Media"/>
    <x v="1"/>
    <x v="1"/>
    <x v="16"/>
    <s v=" Total_JP"/>
    <x v="62"/>
    <n v="0"/>
  </r>
  <r>
    <s v="Incremental"/>
    <s v="Media"/>
    <x v="1"/>
    <x v="1"/>
    <x v="16"/>
    <s v=" Total_JP"/>
    <x v="63"/>
    <n v="0"/>
  </r>
  <r>
    <s v="Incremental"/>
    <s v="Media"/>
    <x v="1"/>
    <x v="1"/>
    <x v="16"/>
    <s v=" Total_JP"/>
    <x v="64"/>
    <n v="0"/>
  </r>
  <r>
    <s v="Incremental"/>
    <s v="Media"/>
    <x v="1"/>
    <x v="1"/>
    <x v="16"/>
    <s v=" Total_JP"/>
    <x v="65"/>
    <n v="0"/>
  </r>
  <r>
    <s v="Incremental"/>
    <s v="Media"/>
    <x v="1"/>
    <x v="1"/>
    <x v="16"/>
    <s v=" Total_JP"/>
    <x v="66"/>
    <n v="0"/>
  </r>
  <r>
    <s v="Incremental"/>
    <s v="Media"/>
    <x v="1"/>
    <x v="1"/>
    <x v="16"/>
    <s v=" Total_JP"/>
    <x v="67"/>
    <n v="0"/>
  </r>
  <r>
    <s v="Incremental"/>
    <s v="Media"/>
    <x v="1"/>
    <x v="1"/>
    <x v="16"/>
    <s v=" Total_JP"/>
    <x v="68"/>
    <n v="0"/>
  </r>
  <r>
    <s v="Incremental"/>
    <s v="Media"/>
    <x v="1"/>
    <x v="1"/>
    <x v="16"/>
    <s v=" Total_JP"/>
    <x v="69"/>
    <n v="0"/>
  </r>
  <r>
    <s v="Incremental"/>
    <s v="Media"/>
    <x v="1"/>
    <x v="1"/>
    <x v="16"/>
    <s v=" Total_JP"/>
    <x v="70"/>
    <n v="0"/>
  </r>
  <r>
    <s v="Incremental"/>
    <s v="Media"/>
    <x v="1"/>
    <x v="1"/>
    <x v="16"/>
    <s v=" Total_JP"/>
    <x v="71"/>
    <n v="0"/>
  </r>
  <r>
    <s v="Incremental"/>
    <s v="Media"/>
    <x v="1"/>
    <x v="1"/>
    <x v="16"/>
    <s v=" Total_JP"/>
    <x v="72"/>
    <n v="0"/>
  </r>
  <r>
    <s v="Incremental"/>
    <s v="Media"/>
    <x v="1"/>
    <x v="1"/>
    <x v="16"/>
    <s v=" Total_JP"/>
    <x v="73"/>
    <n v="0"/>
  </r>
  <r>
    <s v="Incremental"/>
    <s v="Media"/>
    <x v="1"/>
    <x v="1"/>
    <x v="16"/>
    <s v=" Total_JP"/>
    <x v="74"/>
    <n v="0"/>
  </r>
  <r>
    <s v="Incremental"/>
    <s v="Media"/>
    <x v="1"/>
    <x v="1"/>
    <x v="16"/>
    <s v=" Total_JP"/>
    <x v="75"/>
    <n v="0"/>
  </r>
  <r>
    <s v="Incremental"/>
    <s v="Media"/>
    <x v="1"/>
    <x v="1"/>
    <x v="16"/>
    <s v=" Total_JP"/>
    <x v="76"/>
    <n v="0"/>
  </r>
  <r>
    <s v="Incremental"/>
    <s v="Media"/>
    <x v="1"/>
    <x v="1"/>
    <x v="16"/>
    <s v=" Total_JP"/>
    <x v="77"/>
    <n v="0"/>
  </r>
  <r>
    <s v="Incremental"/>
    <s v="Media"/>
    <x v="1"/>
    <x v="1"/>
    <x v="16"/>
    <s v=" Total_JP"/>
    <x v="78"/>
    <n v="0"/>
  </r>
  <r>
    <s v="Incremental"/>
    <s v="Media"/>
    <x v="1"/>
    <x v="1"/>
    <x v="16"/>
    <s v=" Total_JP"/>
    <x v="79"/>
    <n v="0"/>
  </r>
  <r>
    <s v="Incremental"/>
    <s v="Media"/>
    <x v="1"/>
    <x v="1"/>
    <x v="16"/>
    <s v=" Total_JP"/>
    <x v="80"/>
    <n v="0"/>
  </r>
  <r>
    <s v="Incremental"/>
    <s v="Media"/>
    <x v="1"/>
    <x v="1"/>
    <x v="16"/>
    <s v=" Total_JP"/>
    <x v="81"/>
    <n v="0"/>
  </r>
  <r>
    <s v="Incremental"/>
    <s v="Media"/>
    <x v="1"/>
    <x v="1"/>
    <x v="16"/>
    <s v=" Total_JP"/>
    <x v="82"/>
    <n v="0"/>
  </r>
  <r>
    <s v="Incremental"/>
    <s v="Media"/>
    <x v="1"/>
    <x v="1"/>
    <x v="16"/>
    <s v=" Total_JP"/>
    <x v="83"/>
    <n v="0"/>
  </r>
  <r>
    <s v="Incremental"/>
    <s v="Media"/>
    <x v="1"/>
    <x v="1"/>
    <x v="16"/>
    <s v=" Total_JP"/>
    <x v="84"/>
    <n v="0"/>
  </r>
  <r>
    <s v="Incremental"/>
    <s v="Media"/>
    <x v="1"/>
    <x v="1"/>
    <x v="16"/>
    <s v=" Total_JP"/>
    <x v="85"/>
    <n v="0"/>
  </r>
  <r>
    <s v="Incremental"/>
    <s v="Media"/>
    <x v="1"/>
    <x v="1"/>
    <x v="16"/>
    <s v=" Total_JP"/>
    <x v="86"/>
    <n v="0"/>
  </r>
  <r>
    <s v="Incremental"/>
    <s v="Media"/>
    <x v="1"/>
    <x v="1"/>
    <x v="16"/>
    <s v=" Total_JP"/>
    <x v="87"/>
    <n v="0"/>
  </r>
  <r>
    <s v="Incremental"/>
    <s v="Media"/>
    <x v="1"/>
    <x v="1"/>
    <x v="16"/>
    <s v=" Total_JP"/>
    <x v="88"/>
    <n v="0"/>
  </r>
  <r>
    <s v="Incremental"/>
    <s v="Media"/>
    <x v="1"/>
    <x v="1"/>
    <x v="16"/>
    <s v=" Total_JP"/>
    <x v="89"/>
    <n v="0"/>
  </r>
  <r>
    <s v="Incremental"/>
    <s v="Media"/>
    <x v="1"/>
    <x v="1"/>
    <x v="16"/>
    <s v=" Total_JP"/>
    <x v="90"/>
    <n v="0"/>
  </r>
  <r>
    <s v="Incremental"/>
    <s v="Media"/>
    <x v="1"/>
    <x v="1"/>
    <x v="16"/>
    <s v=" Total_JP"/>
    <x v="91"/>
    <n v="0"/>
  </r>
  <r>
    <s v="Incremental"/>
    <s v="Media"/>
    <x v="1"/>
    <x v="1"/>
    <x v="16"/>
    <s v=" Total_JP"/>
    <x v="92"/>
    <n v="0"/>
  </r>
  <r>
    <s v="Incremental"/>
    <s v="Media"/>
    <x v="1"/>
    <x v="1"/>
    <x v="16"/>
    <s v=" Total_JP"/>
    <x v="93"/>
    <n v="0"/>
  </r>
  <r>
    <s v="Incremental"/>
    <s v="Media"/>
    <x v="1"/>
    <x v="1"/>
    <x v="16"/>
    <s v=" Total_JP"/>
    <x v="94"/>
    <n v="0"/>
  </r>
  <r>
    <s v="Incremental"/>
    <s v="Media"/>
    <x v="1"/>
    <x v="1"/>
    <x v="16"/>
    <s v=" Total_JP"/>
    <x v="95"/>
    <n v="0"/>
  </r>
  <r>
    <s v="Incremental"/>
    <s v="Media"/>
    <x v="1"/>
    <x v="1"/>
    <x v="16"/>
    <s v=" Total_JP"/>
    <x v="96"/>
    <n v="0"/>
  </r>
  <r>
    <s v="Incremental"/>
    <s v="Media"/>
    <x v="1"/>
    <x v="1"/>
    <x v="16"/>
    <s v=" Total_JP"/>
    <x v="97"/>
    <n v="0"/>
  </r>
  <r>
    <s v="Incremental"/>
    <s v="Media"/>
    <x v="1"/>
    <x v="1"/>
    <x v="16"/>
    <s v=" Total_JP"/>
    <x v="98"/>
    <n v="0"/>
  </r>
  <r>
    <s v="Incremental"/>
    <s v="Media"/>
    <x v="1"/>
    <x v="1"/>
    <x v="16"/>
    <s v=" Total_JP"/>
    <x v="99"/>
    <n v="0"/>
  </r>
  <r>
    <s v="Incremental"/>
    <s v="Media"/>
    <x v="1"/>
    <x v="1"/>
    <x v="16"/>
    <s v=" Total_JP"/>
    <x v="100"/>
    <n v="0"/>
  </r>
  <r>
    <s v="Incremental"/>
    <s v="Media"/>
    <x v="1"/>
    <x v="1"/>
    <x v="16"/>
    <s v=" Total_JP"/>
    <x v="101"/>
    <n v="0"/>
  </r>
  <r>
    <s v="Incremental"/>
    <s v="Media"/>
    <x v="1"/>
    <x v="1"/>
    <x v="16"/>
    <s v=" Total_JP"/>
    <x v="102"/>
    <n v="0"/>
  </r>
  <r>
    <s v="Incremental"/>
    <s v="Media"/>
    <x v="1"/>
    <x v="1"/>
    <x v="16"/>
    <s v=" Total_JP"/>
    <x v="103"/>
    <n v="0"/>
  </r>
  <r>
    <s v="Incremental"/>
    <s v="Media"/>
    <x v="1"/>
    <x v="1"/>
    <x v="16"/>
    <s v=" Total_JP"/>
    <x v="104"/>
    <n v="0"/>
  </r>
  <r>
    <s v="Incremental"/>
    <s v="Media"/>
    <x v="1"/>
    <x v="1"/>
    <x v="16"/>
    <s v=" Total_JP"/>
    <x v="105"/>
    <n v="0"/>
  </r>
  <r>
    <s v="Incremental"/>
    <s v="Media"/>
    <x v="1"/>
    <x v="1"/>
    <x v="16"/>
    <s v=" Total_JP"/>
    <x v="106"/>
    <n v="0"/>
  </r>
  <r>
    <s v="Incremental"/>
    <s v="Media"/>
    <x v="1"/>
    <x v="1"/>
    <x v="16"/>
    <s v=" Total_JP"/>
    <x v="107"/>
    <n v="0"/>
  </r>
  <r>
    <s v="Incremental"/>
    <s v="Media"/>
    <x v="1"/>
    <x v="1"/>
    <x v="16"/>
    <s v=" Total_JP"/>
    <x v="108"/>
    <n v="0"/>
  </r>
  <r>
    <s v="Incremental"/>
    <s v="Media"/>
    <x v="1"/>
    <x v="1"/>
    <x v="16"/>
    <s v=" Total_JP"/>
    <x v="109"/>
    <n v="0"/>
  </r>
  <r>
    <s v="Incremental"/>
    <s v="Media"/>
    <x v="1"/>
    <x v="1"/>
    <x v="16"/>
    <s v=" Total_JP"/>
    <x v="110"/>
    <n v="0"/>
  </r>
  <r>
    <s v="Incremental"/>
    <s v="Media"/>
    <x v="1"/>
    <x v="1"/>
    <x v="16"/>
    <s v=" Total_JP"/>
    <x v="111"/>
    <n v="0"/>
  </r>
  <r>
    <s v="Incremental"/>
    <s v="Media"/>
    <x v="1"/>
    <x v="1"/>
    <x v="16"/>
    <s v=" Total_JP"/>
    <x v="112"/>
    <n v="0"/>
  </r>
  <r>
    <s v="Incremental"/>
    <s v="Media"/>
    <x v="1"/>
    <x v="1"/>
    <x v="16"/>
    <s v=" Total_JP"/>
    <x v="113"/>
    <n v="0"/>
  </r>
  <r>
    <s v="Incremental"/>
    <s v="Media"/>
    <x v="1"/>
    <x v="1"/>
    <x v="16"/>
    <s v=" Total_JP"/>
    <x v="114"/>
    <n v="0"/>
  </r>
  <r>
    <s v="Incremental"/>
    <s v="Media"/>
    <x v="1"/>
    <x v="1"/>
    <x v="16"/>
    <s v=" Total_JP"/>
    <x v="115"/>
    <n v="0"/>
  </r>
  <r>
    <s v="Incremental"/>
    <s v="Media"/>
    <x v="1"/>
    <x v="1"/>
    <x v="16"/>
    <s v=" Total_JP"/>
    <x v="116"/>
    <n v="0"/>
  </r>
  <r>
    <s v="Incremental"/>
    <s v="Media"/>
    <x v="1"/>
    <x v="1"/>
    <x v="16"/>
    <s v=" Total_JP"/>
    <x v="117"/>
    <n v="0"/>
  </r>
  <r>
    <s v="Incremental"/>
    <s v="Media"/>
    <x v="1"/>
    <x v="1"/>
    <x v="16"/>
    <s v=" Total_JP"/>
    <x v="118"/>
    <n v="0"/>
  </r>
  <r>
    <s v="Incremental"/>
    <s v="Media"/>
    <x v="1"/>
    <x v="1"/>
    <x v="16"/>
    <s v=" Total_JP"/>
    <x v="119"/>
    <n v="0"/>
  </r>
  <r>
    <s v="Incremental"/>
    <s v="Media"/>
    <x v="1"/>
    <x v="1"/>
    <x v="16"/>
    <s v=" Total_JP"/>
    <x v="120"/>
    <n v="0"/>
  </r>
  <r>
    <s v="Incremental"/>
    <s v="Media"/>
    <x v="1"/>
    <x v="1"/>
    <x v="16"/>
    <s v=" Total_JP"/>
    <x v="121"/>
    <n v="0"/>
  </r>
  <r>
    <s v="Incremental"/>
    <s v="Media"/>
    <x v="1"/>
    <x v="1"/>
    <x v="16"/>
    <s v=" Total_JP"/>
    <x v="122"/>
    <n v="0"/>
  </r>
  <r>
    <s v="Incremental"/>
    <s v="Media"/>
    <x v="1"/>
    <x v="1"/>
    <x v="16"/>
    <s v=" Total_JP"/>
    <x v="123"/>
    <n v="0"/>
  </r>
  <r>
    <s v="Incremental"/>
    <s v="Media"/>
    <x v="1"/>
    <x v="1"/>
    <x v="16"/>
    <s v=" Total_JP"/>
    <x v="124"/>
    <n v="0"/>
  </r>
  <r>
    <s v="Incremental"/>
    <s v="Media"/>
    <x v="1"/>
    <x v="1"/>
    <x v="16"/>
    <s v=" Total_JP"/>
    <x v="125"/>
    <n v="0"/>
  </r>
  <r>
    <s v="Incremental"/>
    <s v="Media"/>
    <x v="1"/>
    <x v="1"/>
    <x v="16"/>
    <s v=" Total_JP"/>
    <x v="126"/>
    <n v="0"/>
  </r>
  <r>
    <s v="Incremental"/>
    <s v="Media"/>
    <x v="1"/>
    <x v="1"/>
    <x v="16"/>
    <s v=" Total_JP"/>
    <x v="127"/>
    <n v="0"/>
  </r>
  <r>
    <s v="Incremental"/>
    <s v="Media"/>
    <x v="1"/>
    <x v="1"/>
    <x v="16"/>
    <s v=" Total_JP"/>
    <x v="128"/>
    <n v="0"/>
  </r>
  <r>
    <s v="Incremental"/>
    <s v="Media"/>
    <x v="1"/>
    <x v="1"/>
    <x v="16"/>
    <s v=" Total_JP"/>
    <x v="129"/>
    <n v="0"/>
  </r>
  <r>
    <s v="Incremental"/>
    <s v="Media"/>
    <x v="1"/>
    <x v="1"/>
    <x v="16"/>
    <s v=" Total_JP"/>
    <x v="130"/>
    <n v="0"/>
  </r>
  <r>
    <s v="Incremental"/>
    <s v="Media"/>
    <x v="1"/>
    <x v="1"/>
    <x v="16"/>
    <s v=" Total_JP"/>
    <x v="131"/>
    <n v="0"/>
  </r>
  <r>
    <s v="Incremental"/>
    <s v="Media"/>
    <x v="1"/>
    <x v="1"/>
    <x v="16"/>
    <s v=" Total_JP"/>
    <x v="132"/>
    <n v="0"/>
  </r>
  <r>
    <s v="Incremental"/>
    <s v="Media"/>
    <x v="1"/>
    <x v="1"/>
    <x v="16"/>
    <s v=" Total_JP"/>
    <x v="133"/>
    <n v="0"/>
  </r>
  <r>
    <s v="Incremental"/>
    <s v="Media"/>
    <x v="1"/>
    <x v="1"/>
    <x v="16"/>
    <s v=" Total_JP"/>
    <x v="134"/>
    <n v="0"/>
  </r>
  <r>
    <s v="Incremental"/>
    <s v="Media"/>
    <x v="1"/>
    <x v="1"/>
    <x v="16"/>
    <s v=" Total_JP"/>
    <x v="135"/>
    <n v="0"/>
  </r>
  <r>
    <s v="Incremental"/>
    <s v="Media"/>
    <x v="1"/>
    <x v="1"/>
    <x v="16"/>
    <s v=" Total_JP"/>
    <x v="136"/>
    <n v="0"/>
  </r>
  <r>
    <s v="Incremental"/>
    <s v="Media"/>
    <x v="1"/>
    <x v="1"/>
    <x v="16"/>
    <s v=" Total_JP"/>
    <x v="137"/>
    <n v="0"/>
  </r>
  <r>
    <s v="Incremental"/>
    <s v="Media"/>
    <x v="1"/>
    <x v="1"/>
    <x v="16"/>
    <s v=" Total_JP"/>
    <x v="138"/>
    <n v="0"/>
  </r>
  <r>
    <s v="Incremental"/>
    <s v="Media"/>
    <x v="1"/>
    <x v="1"/>
    <x v="16"/>
    <s v=" Total_JP"/>
    <x v="139"/>
    <n v="0"/>
  </r>
  <r>
    <s v="Incremental"/>
    <s v="Media"/>
    <x v="1"/>
    <x v="1"/>
    <x v="16"/>
    <s v=" Total_JP"/>
    <x v="140"/>
    <n v="0"/>
  </r>
  <r>
    <s v="Incremental"/>
    <s v="Media"/>
    <x v="1"/>
    <x v="1"/>
    <x v="16"/>
    <s v=" Total_JP"/>
    <x v="141"/>
    <n v="0"/>
  </r>
  <r>
    <s v="Incremental"/>
    <s v="Media"/>
    <x v="1"/>
    <x v="1"/>
    <x v="16"/>
    <s v=" Total_JP"/>
    <x v="142"/>
    <n v="0"/>
  </r>
  <r>
    <s v="Incremental"/>
    <s v="Media"/>
    <x v="1"/>
    <x v="1"/>
    <x v="16"/>
    <s v=" Total_JP"/>
    <x v="143"/>
    <n v="0"/>
  </r>
  <r>
    <s v="Incremental"/>
    <s v="Media"/>
    <x v="1"/>
    <x v="1"/>
    <x v="16"/>
    <s v=" Total_JP"/>
    <x v="144"/>
    <n v="0"/>
  </r>
  <r>
    <s v="Incremental"/>
    <s v="Media"/>
    <x v="1"/>
    <x v="1"/>
    <x v="16"/>
    <s v=" Total_JP"/>
    <x v="145"/>
    <n v="0"/>
  </r>
  <r>
    <s v="Incremental"/>
    <s v="Media"/>
    <x v="1"/>
    <x v="1"/>
    <x v="16"/>
    <s v=" Total_JP"/>
    <x v="146"/>
    <n v="0"/>
  </r>
  <r>
    <s v="Incremental"/>
    <s v="Media"/>
    <x v="1"/>
    <x v="1"/>
    <x v="16"/>
    <s v=" Total_JP"/>
    <x v="147"/>
    <n v="0"/>
  </r>
  <r>
    <s v="Incremental"/>
    <s v="Media"/>
    <x v="1"/>
    <x v="1"/>
    <x v="16"/>
    <s v=" Total_JP"/>
    <x v="148"/>
    <n v="0"/>
  </r>
  <r>
    <s v="Incremental"/>
    <s v="Media"/>
    <x v="1"/>
    <x v="1"/>
    <x v="16"/>
    <s v=" Total_JP"/>
    <x v="149"/>
    <n v="0"/>
  </r>
  <r>
    <s v="Incremental"/>
    <s v="Media"/>
    <x v="1"/>
    <x v="1"/>
    <x v="16"/>
    <s v=" Total_JP"/>
    <x v="150"/>
    <n v="2.2521605999999998"/>
  </r>
  <r>
    <s v="Incremental"/>
    <s v="Media"/>
    <x v="1"/>
    <x v="1"/>
    <x v="16"/>
    <s v=" Total_JP"/>
    <x v="151"/>
    <n v="7.2900102000000002"/>
  </r>
  <r>
    <s v="Incremental"/>
    <s v="Media"/>
    <x v="1"/>
    <x v="1"/>
    <x v="16"/>
    <s v=" Total_JP"/>
    <x v="152"/>
    <n v="8.9818919000000008"/>
  </r>
  <r>
    <s v="Incremental"/>
    <s v="Media"/>
    <x v="1"/>
    <x v="1"/>
    <x v="16"/>
    <s v=" Total_JP"/>
    <x v="153"/>
    <n v="7.8827644000000001"/>
  </r>
  <r>
    <s v="Incremental"/>
    <s v="Media"/>
    <x v="1"/>
    <x v="1"/>
    <x v="16"/>
    <s v=" Total_JP"/>
    <x v="154"/>
    <n v="9.3629876000000003"/>
  </r>
  <r>
    <s v="Incremental"/>
    <s v="Media"/>
    <x v="1"/>
    <x v="1"/>
    <x v="16"/>
    <s v=" Total_JP"/>
    <x v="155"/>
    <n v="20.100518300000001"/>
  </r>
  <r>
    <s v="Incremental"/>
    <s v="Media"/>
    <x v="1"/>
    <x v="1"/>
    <x v="16"/>
    <s v=" Total_JP"/>
    <x v="156"/>
    <n v="27.898046699999998"/>
  </r>
  <r>
    <s v="Incremental"/>
    <s v="Media"/>
    <x v="1"/>
    <x v="2"/>
    <x v="17"/>
    <s v=" Total_JP"/>
    <x v="0"/>
    <n v="0"/>
  </r>
  <r>
    <s v="Incremental"/>
    <s v="Media"/>
    <x v="1"/>
    <x v="2"/>
    <x v="17"/>
    <s v=" Total_JP"/>
    <x v="1"/>
    <n v="0"/>
  </r>
  <r>
    <s v="Incremental"/>
    <s v="Media"/>
    <x v="1"/>
    <x v="2"/>
    <x v="17"/>
    <s v=" Total_JP"/>
    <x v="2"/>
    <n v="0"/>
  </r>
  <r>
    <s v="Incremental"/>
    <s v="Media"/>
    <x v="1"/>
    <x v="2"/>
    <x v="17"/>
    <s v=" Total_JP"/>
    <x v="3"/>
    <n v="0"/>
  </r>
  <r>
    <s v="Incremental"/>
    <s v="Media"/>
    <x v="1"/>
    <x v="2"/>
    <x v="17"/>
    <s v=" Total_JP"/>
    <x v="4"/>
    <n v="0"/>
  </r>
  <r>
    <s v="Incremental"/>
    <s v="Media"/>
    <x v="1"/>
    <x v="2"/>
    <x v="17"/>
    <s v=" Total_JP"/>
    <x v="5"/>
    <n v="0"/>
  </r>
  <r>
    <s v="Incremental"/>
    <s v="Media"/>
    <x v="1"/>
    <x v="2"/>
    <x v="17"/>
    <s v=" Total_JP"/>
    <x v="6"/>
    <n v="0"/>
  </r>
  <r>
    <s v="Incremental"/>
    <s v="Media"/>
    <x v="1"/>
    <x v="2"/>
    <x v="17"/>
    <s v=" Total_JP"/>
    <x v="7"/>
    <n v="0"/>
  </r>
  <r>
    <s v="Incremental"/>
    <s v="Media"/>
    <x v="1"/>
    <x v="2"/>
    <x v="17"/>
    <s v=" Total_JP"/>
    <x v="8"/>
    <n v="0"/>
  </r>
  <r>
    <s v="Incremental"/>
    <s v="Media"/>
    <x v="1"/>
    <x v="2"/>
    <x v="17"/>
    <s v=" Total_JP"/>
    <x v="9"/>
    <n v="0"/>
  </r>
  <r>
    <s v="Incremental"/>
    <s v="Media"/>
    <x v="1"/>
    <x v="2"/>
    <x v="17"/>
    <s v=" Total_JP"/>
    <x v="10"/>
    <n v="0"/>
  </r>
  <r>
    <s v="Incremental"/>
    <s v="Media"/>
    <x v="1"/>
    <x v="2"/>
    <x v="17"/>
    <s v=" Total_JP"/>
    <x v="11"/>
    <n v="0"/>
  </r>
  <r>
    <s v="Incremental"/>
    <s v="Media"/>
    <x v="1"/>
    <x v="2"/>
    <x v="17"/>
    <s v=" Total_JP"/>
    <x v="12"/>
    <n v="0"/>
  </r>
  <r>
    <s v="Incremental"/>
    <s v="Media"/>
    <x v="1"/>
    <x v="2"/>
    <x v="17"/>
    <s v=" Total_JP"/>
    <x v="13"/>
    <n v="0"/>
  </r>
  <r>
    <s v="Incremental"/>
    <s v="Media"/>
    <x v="1"/>
    <x v="2"/>
    <x v="17"/>
    <s v=" Total_JP"/>
    <x v="14"/>
    <n v="0"/>
  </r>
  <r>
    <s v="Incremental"/>
    <s v="Media"/>
    <x v="1"/>
    <x v="2"/>
    <x v="17"/>
    <s v=" Total_JP"/>
    <x v="15"/>
    <n v="0"/>
  </r>
  <r>
    <s v="Incremental"/>
    <s v="Media"/>
    <x v="1"/>
    <x v="2"/>
    <x v="17"/>
    <s v=" Total_JP"/>
    <x v="16"/>
    <n v="0"/>
  </r>
  <r>
    <s v="Incremental"/>
    <s v="Media"/>
    <x v="1"/>
    <x v="2"/>
    <x v="17"/>
    <s v=" Total_JP"/>
    <x v="17"/>
    <n v="0"/>
  </r>
  <r>
    <s v="Incremental"/>
    <s v="Media"/>
    <x v="1"/>
    <x v="2"/>
    <x v="17"/>
    <s v=" Total_JP"/>
    <x v="18"/>
    <n v="0"/>
  </r>
  <r>
    <s v="Incremental"/>
    <s v="Media"/>
    <x v="1"/>
    <x v="2"/>
    <x v="17"/>
    <s v=" Total_JP"/>
    <x v="19"/>
    <n v="0"/>
  </r>
  <r>
    <s v="Incremental"/>
    <s v="Media"/>
    <x v="1"/>
    <x v="2"/>
    <x v="17"/>
    <s v=" Total_JP"/>
    <x v="20"/>
    <n v="0"/>
  </r>
  <r>
    <s v="Incremental"/>
    <s v="Media"/>
    <x v="1"/>
    <x v="2"/>
    <x v="17"/>
    <s v=" Total_JP"/>
    <x v="21"/>
    <n v="0"/>
  </r>
  <r>
    <s v="Incremental"/>
    <s v="Media"/>
    <x v="1"/>
    <x v="2"/>
    <x v="17"/>
    <s v=" Total_JP"/>
    <x v="22"/>
    <n v="0"/>
  </r>
  <r>
    <s v="Incremental"/>
    <s v="Media"/>
    <x v="1"/>
    <x v="2"/>
    <x v="17"/>
    <s v=" Total_JP"/>
    <x v="23"/>
    <n v="0"/>
  </r>
  <r>
    <s v="Incremental"/>
    <s v="Media"/>
    <x v="1"/>
    <x v="2"/>
    <x v="17"/>
    <s v=" Total_JP"/>
    <x v="24"/>
    <n v="0"/>
  </r>
  <r>
    <s v="Incremental"/>
    <s v="Media"/>
    <x v="1"/>
    <x v="2"/>
    <x v="17"/>
    <s v=" Total_JP"/>
    <x v="25"/>
    <n v="0"/>
  </r>
  <r>
    <s v="Incremental"/>
    <s v="Media"/>
    <x v="1"/>
    <x v="2"/>
    <x v="17"/>
    <s v=" Total_JP"/>
    <x v="26"/>
    <n v="0"/>
  </r>
  <r>
    <s v="Incremental"/>
    <s v="Media"/>
    <x v="1"/>
    <x v="2"/>
    <x v="17"/>
    <s v=" Total_JP"/>
    <x v="27"/>
    <n v="0"/>
  </r>
  <r>
    <s v="Incremental"/>
    <s v="Media"/>
    <x v="1"/>
    <x v="2"/>
    <x v="17"/>
    <s v=" Total_JP"/>
    <x v="28"/>
    <n v="0"/>
  </r>
  <r>
    <s v="Incremental"/>
    <s v="Media"/>
    <x v="1"/>
    <x v="2"/>
    <x v="17"/>
    <s v=" Total_JP"/>
    <x v="29"/>
    <n v="0"/>
  </r>
  <r>
    <s v="Incremental"/>
    <s v="Media"/>
    <x v="1"/>
    <x v="2"/>
    <x v="17"/>
    <s v=" Total_JP"/>
    <x v="30"/>
    <n v="0"/>
  </r>
  <r>
    <s v="Incremental"/>
    <s v="Media"/>
    <x v="1"/>
    <x v="2"/>
    <x v="17"/>
    <s v=" Total_JP"/>
    <x v="31"/>
    <n v="0"/>
  </r>
  <r>
    <s v="Incremental"/>
    <s v="Media"/>
    <x v="1"/>
    <x v="2"/>
    <x v="17"/>
    <s v=" Total_JP"/>
    <x v="32"/>
    <n v="0"/>
  </r>
  <r>
    <s v="Incremental"/>
    <s v="Media"/>
    <x v="1"/>
    <x v="2"/>
    <x v="17"/>
    <s v=" Total_JP"/>
    <x v="33"/>
    <n v="0"/>
  </r>
  <r>
    <s v="Incremental"/>
    <s v="Media"/>
    <x v="1"/>
    <x v="2"/>
    <x v="17"/>
    <s v=" Total_JP"/>
    <x v="34"/>
    <n v="0"/>
  </r>
  <r>
    <s v="Incremental"/>
    <s v="Media"/>
    <x v="1"/>
    <x v="2"/>
    <x v="17"/>
    <s v=" Total_JP"/>
    <x v="35"/>
    <n v="0"/>
  </r>
  <r>
    <s v="Incremental"/>
    <s v="Media"/>
    <x v="1"/>
    <x v="2"/>
    <x v="17"/>
    <s v=" Total_JP"/>
    <x v="36"/>
    <n v="0"/>
  </r>
  <r>
    <s v="Incremental"/>
    <s v="Media"/>
    <x v="1"/>
    <x v="2"/>
    <x v="17"/>
    <s v=" Total_JP"/>
    <x v="37"/>
    <n v="0"/>
  </r>
  <r>
    <s v="Incremental"/>
    <s v="Media"/>
    <x v="1"/>
    <x v="2"/>
    <x v="17"/>
    <s v=" Total_JP"/>
    <x v="38"/>
    <n v="0"/>
  </r>
  <r>
    <s v="Incremental"/>
    <s v="Media"/>
    <x v="1"/>
    <x v="2"/>
    <x v="17"/>
    <s v=" Total_JP"/>
    <x v="39"/>
    <n v="0"/>
  </r>
  <r>
    <s v="Incremental"/>
    <s v="Media"/>
    <x v="1"/>
    <x v="2"/>
    <x v="17"/>
    <s v=" Total_JP"/>
    <x v="40"/>
    <n v="0"/>
  </r>
  <r>
    <s v="Incremental"/>
    <s v="Media"/>
    <x v="1"/>
    <x v="2"/>
    <x v="17"/>
    <s v=" Total_JP"/>
    <x v="41"/>
    <n v="0"/>
  </r>
  <r>
    <s v="Incremental"/>
    <s v="Media"/>
    <x v="1"/>
    <x v="2"/>
    <x v="17"/>
    <s v=" Total_JP"/>
    <x v="42"/>
    <n v="0"/>
  </r>
  <r>
    <s v="Incremental"/>
    <s v="Media"/>
    <x v="1"/>
    <x v="2"/>
    <x v="17"/>
    <s v=" Total_JP"/>
    <x v="43"/>
    <n v="0"/>
  </r>
  <r>
    <s v="Incremental"/>
    <s v="Media"/>
    <x v="1"/>
    <x v="2"/>
    <x v="17"/>
    <s v=" Total_JP"/>
    <x v="44"/>
    <n v="0"/>
  </r>
  <r>
    <s v="Incremental"/>
    <s v="Media"/>
    <x v="1"/>
    <x v="2"/>
    <x v="17"/>
    <s v=" Total_JP"/>
    <x v="45"/>
    <n v="0"/>
  </r>
  <r>
    <s v="Incremental"/>
    <s v="Media"/>
    <x v="1"/>
    <x v="2"/>
    <x v="17"/>
    <s v=" Total_JP"/>
    <x v="46"/>
    <n v="0"/>
  </r>
  <r>
    <s v="Incremental"/>
    <s v="Media"/>
    <x v="1"/>
    <x v="2"/>
    <x v="17"/>
    <s v=" Total_JP"/>
    <x v="47"/>
    <n v="0"/>
  </r>
  <r>
    <s v="Incremental"/>
    <s v="Media"/>
    <x v="1"/>
    <x v="2"/>
    <x v="17"/>
    <s v=" Total_JP"/>
    <x v="48"/>
    <n v="0"/>
  </r>
  <r>
    <s v="Incremental"/>
    <s v="Media"/>
    <x v="1"/>
    <x v="2"/>
    <x v="17"/>
    <s v=" Total_JP"/>
    <x v="49"/>
    <n v="0"/>
  </r>
  <r>
    <s v="Incremental"/>
    <s v="Media"/>
    <x v="1"/>
    <x v="2"/>
    <x v="17"/>
    <s v=" Total_JP"/>
    <x v="50"/>
    <n v="0"/>
  </r>
  <r>
    <s v="Incremental"/>
    <s v="Media"/>
    <x v="1"/>
    <x v="2"/>
    <x v="17"/>
    <s v=" Total_JP"/>
    <x v="51"/>
    <n v="0"/>
  </r>
  <r>
    <s v="Incremental"/>
    <s v="Media"/>
    <x v="1"/>
    <x v="2"/>
    <x v="17"/>
    <s v=" Total_JP"/>
    <x v="52"/>
    <n v="0"/>
  </r>
  <r>
    <s v="Incremental"/>
    <s v="Media"/>
    <x v="1"/>
    <x v="2"/>
    <x v="17"/>
    <s v=" Total_JP"/>
    <x v="53"/>
    <n v="0"/>
  </r>
  <r>
    <s v="Incremental"/>
    <s v="Media"/>
    <x v="1"/>
    <x v="2"/>
    <x v="17"/>
    <s v=" Total_JP"/>
    <x v="54"/>
    <n v="0"/>
  </r>
  <r>
    <s v="Incremental"/>
    <s v="Media"/>
    <x v="1"/>
    <x v="2"/>
    <x v="17"/>
    <s v=" Total_JP"/>
    <x v="55"/>
    <n v="0"/>
  </r>
  <r>
    <s v="Incremental"/>
    <s v="Media"/>
    <x v="1"/>
    <x v="2"/>
    <x v="17"/>
    <s v=" Total_JP"/>
    <x v="56"/>
    <n v="0"/>
  </r>
  <r>
    <s v="Incremental"/>
    <s v="Media"/>
    <x v="1"/>
    <x v="2"/>
    <x v="17"/>
    <s v=" Total_JP"/>
    <x v="57"/>
    <n v="0"/>
  </r>
  <r>
    <s v="Incremental"/>
    <s v="Media"/>
    <x v="1"/>
    <x v="2"/>
    <x v="17"/>
    <s v=" Total_JP"/>
    <x v="58"/>
    <n v="0"/>
  </r>
  <r>
    <s v="Incremental"/>
    <s v="Media"/>
    <x v="1"/>
    <x v="2"/>
    <x v="17"/>
    <s v=" Total_JP"/>
    <x v="59"/>
    <n v="0"/>
  </r>
  <r>
    <s v="Incremental"/>
    <s v="Media"/>
    <x v="1"/>
    <x v="2"/>
    <x v="17"/>
    <s v=" Total_JP"/>
    <x v="60"/>
    <n v="0"/>
  </r>
  <r>
    <s v="Incremental"/>
    <s v="Media"/>
    <x v="1"/>
    <x v="2"/>
    <x v="17"/>
    <s v=" Total_JP"/>
    <x v="61"/>
    <n v="0"/>
  </r>
  <r>
    <s v="Incremental"/>
    <s v="Media"/>
    <x v="1"/>
    <x v="2"/>
    <x v="17"/>
    <s v=" Total_JP"/>
    <x v="62"/>
    <n v="0"/>
  </r>
  <r>
    <s v="Incremental"/>
    <s v="Media"/>
    <x v="1"/>
    <x v="2"/>
    <x v="17"/>
    <s v=" Total_JP"/>
    <x v="63"/>
    <n v="0"/>
  </r>
  <r>
    <s v="Incremental"/>
    <s v="Media"/>
    <x v="1"/>
    <x v="2"/>
    <x v="17"/>
    <s v=" Total_JP"/>
    <x v="64"/>
    <n v="0"/>
  </r>
  <r>
    <s v="Incremental"/>
    <s v="Media"/>
    <x v="1"/>
    <x v="2"/>
    <x v="17"/>
    <s v=" Total_JP"/>
    <x v="65"/>
    <n v="0"/>
  </r>
  <r>
    <s v="Incremental"/>
    <s v="Media"/>
    <x v="1"/>
    <x v="2"/>
    <x v="17"/>
    <s v=" Total_JP"/>
    <x v="66"/>
    <n v="0"/>
  </r>
  <r>
    <s v="Incremental"/>
    <s v="Media"/>
    <x v="1"/>
    <x v="2"/>
    <x v="17"/>
    <s v=" Total_JP"/>
    <x v="67"/>
    <n v="0"/>
  </r>
  <r>
    <s v="Incremental"/>
    <s v="Media"/>
    <x v="1"/>
    <x v="2"/>
    <x v="17"/>
    <s v=" Total_JP"/>
    <x v="68"/>
    <n v="0"/>
  </r>
  <r>
    <s v="Incremental"/>
    <s v="Media"/>
    <x v="1"/>
    <x v="2"/>
    <x v="17"/>
    <s v=" Total_JP"/>
    <x v="69"/>
    <n v="0"/>
  </r>
  <r>
    <s v="Incremental"/>
    <s v="Media"/>
    <x v="1"/>
    <x v="2"/>
    <x v="17"/>
    <s v=" Total_JP"/>
    <x v="70"/>
    <n v="0"/>
  </r>
  <r>
    <s v="Incremental"/>
    <s v="Media"/>
    <x v="1"/>
    <x v="2"/>
    <x v="17"/>
    <s v=" Total_JP"/>
    <x v="71"/>
    <n v="0"/>
  </r>
  <r>
    <s v="Incremental"/>
    <s v="Media"/>
    <x v="1"/>
    <x v="2"/>
    <x v="17"/>
    <s v=" Total_JP"/>
    <x v="72"/>
    <n v="0"/>
  </r>
  <r>
    <s v="Incremental"/>
    <s v="Media"/>
    <x v="1"/>
    <x v="2"/>
    <x v="17"/>
    <s v=" Total_JP"/>
    <x v="73"/>
    <n v="0"/>
  </r>
  <r>
    <s v="Incremental"/>
    <s v="Media"/>
    <x v="1"/>
    <x v="2"/>
    <x v="17"/>
    <s v=" Total_JP"/>
    <x v="74"/>
    <n v="0"/>
  </r>
  <r>
    <s v="Incremental"/>
    <s v="Media"/>
    <x v="1"/>
    <x v="2"/>
    <x v="17"/>
    <s v=" Total_JP"/>
    <x v="75"/>
    <n v="0"/>
  </r>
  <r>
    <s v="Incremental"/>
    <s v="Media"/>
    <x v="1"/>
    <x v="2"/>
    <x v="17"/>
    <s v=" Total_JP"/>
    <x v="76"/>
    <n v="0"/>
  </r>
  <r>
    <s v="Incremental"/>
    <s v="Media"/>
    <x v="1"/>
    <x v="2"/>
    <x v="17"/>
    <s v=" Total_JP"/>
    <x v="77"/>
    <n v="0"/>
  </r>
  <r>
    <s v="Incremental"/>
    <s v="Media"/>
    <x v="1"/>
    <x v="2"/>
    <x v="17"/>
    <s v=" Total_JP"/>
    <x v="78"/>
    <n v="0"/>
  </r>
  <r>
    <s v="Incremental"/>
    <s v="Media"/>
    <x v="1"/>
    <x v="2"/>
    <x v="17"/>
    <s v=" Total_JP"/>
    <x v="79"/>
    <n v="0"/>
  </r>
  <r>
    <s v="Incremental"/>
    <s v="Media"/>
    <x v="1"/>
    <x v="2"/>
    <x v="17"/>
    <s v=" Total_JP"/>
    <x v="80"/>
    <n v="0"/>
  </r>
  <r>
    <s v="Incremental"/>
    <s v="Media"/>
    <x v="1"/>
    <x v="2"/>
    <x v="17"/>
    <s v=" Total_JP"/>
    <x v="81"/>
    <n v="0"/>
  </r>
  <r>
    <s v="Incremental"/>
    <s v="Media"/>
    <x v="1"/>
    <x v="2"/>
    <x v="17"/>
    <s v=" Total_JP"/>
    <x v="82"/>
    <n v="0"/>
  </r>
  <r>
    <s v="Incremental"/>
    <s v="Media"/>
    <x v="1"/>
    <x v="2"/>
    <x v="17"/>
    <s v=" Total_JP"/>
    <x v="83"/>
    <n v="0"/>
  </r>
  <r>
    <s v="Incremental"/>
    <s v="Media"/>
    <x v="1"/>
    <x v="2"/>
    <x v="17"/>
    <s v=" Total_JP"/>
    <x v="84"/>
    <n v="0"/>
  </r>
  <r>
    <s v="Incremental"/>
    <s v="Media"/>
    <x v="1"/>
    <x v="2"/>
    <x v="17"/>
    <s v=" Total_JP"/>
    <x v="85"/>
    <n v="0"/>
  </r>
  <r>
    <s v="Incremental"/>
    <s v="Media"/>
    <x v="1"/>
    <x v="2"/>
    <x v="17"/>
    <s v=" Total_JP"/>
    <x v="86"/>
    <n v="0"/>
  </r>
  <r>
    <s v="Incremental"/>
    <s v="Media"/>
    <x v="1"/>
    <x v="2"/>
    <x v="17"/>
    <s v=" Total_JP"/>
    <x v="87"/>
    <n v="0"/>
  </r>
  <r>
    <s v="Incremental"/>
    <s v="Media"/>
    <x v="1"/>
    <x v="2"/>
    <x v="17"/>
    <s v=" Total_JP"/>
    <x v="88"/>
    <n v="0"/>
  </r>
  <r>
    <s v="Incremental"/>
    <s v="Media"/>
    <x v="1"/>
    <x v="2"/>
    <x v="17"/>
    <s v=" Total_JP"/>
    <x v="89"/>
    <n v="0"/>
  </r>
  <r>
    <s v="Incremental"/>
    <s v="Media"/>
    <x v="1"/>
    <x v="2"/>
    <x v="17"/>
    <s v=" Total_JP"/>
    <x v="90"/>
    <n v="0"/>
  </r>
  <r>
    <s v="Incremental"/>
    <s v="Media"/>
    <x v="1"/>
    <x v="2"/>
    <x v="17"/>
    <s v=" Total_JP"/>
    <x v="91"/>
    <n v="0"/>
  </r>
  <r>
    <s v="Incremental"/>
    <s v="Media"/>
    <x v="1"/>
    <x v="2"/>
    <x v="17"/>
    <s v=" Total_JP"/>
    <x v="92"/>
    <n v="0"/>
  </r>
  <r>
    <s v="Incremental"/>
    <s v="Media"/>
    <x v="1"/>
    <x v="2"/>
    <x v="17"/>
    <s v=" Total_JP"/>
    <x v="93"/>
    <n v="0"/>
  </r>
  <r>
    <s v="Incremental"/>
    <s v="Media"/>
    <x v="1"/>
    <x v="2"/>
    <x v="17"/>
    <s v=" Total_JP"/>
    <x v="94"/>
    <n v="0"/>
  </r>
  <r>
    <s v="Incremental"/>
    <s v="Media"/>
    <x v="1"/>
    <x v="2"/>
    <x v="17"/>
    <s v=" Total_JP"/>
    <x v="95"/>
    <n v="0"/>
  </r>
  <r>
    <s v="Incremental"/>
    <s v="Media"/>
    <x v="1"/>
    <x v="2"/>
    <x v="17"/>
    <s v=" Total_JP"/>
    <x v="96"/>
    <n v="0"/>
  </r>
  <r>
    <s v="Incremental"/>
    <s v="Media"/>
    <x v="1"/>
    <x v="2"/>
    <x v="17"/>
    <s v=" Total_JP"/>
    <x v="97"/>
    <n v="0"/>
  </r>
  <r>
    <s v="Incremental"/>
    <s v="Media"/>
    <x v="1"/>
    <x v="2"/>
    <x v="17"/>
    <s v=" Total_JP"/>
    <x v="98"/>
    <n v="0"/>
  </r>
  <r>
    <s v="Incremental"/>
    <s v="Media"/>
    <x v="1"/>
    <x v="2"/>
    <x v="17"/>
    <s v=" Total_JP"/>
    <x v="99"/>
    <n v="0"/>
  </r>
  <r>
    <s v="Incremental"/>
    <s v="Media"/>
    <x v="1"/>
    <x v="2"/>
    <x v="17"/>
    <s v=" Total_JP"/>
    <x v="100"/>
    <n v="0"/>
  </r>
  <r>
    <s v="Incremental"/>
    <s v="Media"/>
    <x v="1"/>
    <x v="2"/>
    <x v="17"/>
    <s v=" Total_JP"/>
    <x v="101"/>
    <n v="0"/>
  </r>
  <r>
    <s v="Incremental"/>
    <s v="Media"/>
    <x v="1"/>
    <x v="2"/>
    <x v="17"/>
    <s v=" Total_JP"/>
    <x v="102"/>
    <n v="0"/>
  </r>
  <r>
    <s v="Incremental"/>
    <s v="Media"/>
    <x v="1"/>
    <x v="2"/>
    <x v="17"/>
    <s v=" Total_JP"/>
    <x v="103"/>
    <n v="0"/>
  </r>
  <r>
    <s v="Incremental"/>
    <s v="Media"/>
    <x v="1"/>
    <x v="2"/>
    <x v="17"/>
    <s v=" Total_JP"/>
    <x v="104"/>
    <n v="0"/>
  </r>
  <r>
    <s v="Incremental"/>
    <s v="Media"/>
    <x v="1"/>
    <x v="2"/>
    <x v="17"/>
    <s v=" Total_JP"/>
    <x v="105"/>
    <n v="0"/>
  </r>
  <r>
    <s v="Incremental"/>
    <s v="Media"/>
    <x v="1"/>
    <x v="2"/>
    <x v="17"/>
    <s v=" Total_JP"/>
    <x v="106"/>
    <n v="0"/>
  </r>
  <r>
    <s v="Incremental"/>
    <s v="Media"/>
    <x v="1"/>
    <x v="2"/>
    <x v="17"/>
    <s v=" Total_JP"/>
    <x v="107"/>
    <n v="0"/>
  </r>
  <r>
    <s v="Incremental"/>
    <s v="Media"/>
    <x v="1"/>
    <x v="2"/>
    <x v="17"/>
    <s v=" Total_JP"/>
    <x v="108"/>
    <n v="0"/>
  </r>
  <r>
    <s v="Incremental"/>
    <s v="Media"/>
    <x v="1"/>
    <x v="2"/>
    <x v="17"/>
    <s v=" Total_JP"/>
    <x v="109"/>
    <n v="0"/>
  </r>
  <r>
    <s v="Incremental"/>
    <s v="Media"/>
    <x v="1"/>
    <x v="2"/>
    <x v="17"/>
    <s v=" Total_JP"/>
    <x v="110"/>
    <n v="0"/>
  </r>
  <r>
    <s v="Incremental"/>
    <s v="Media"/>
    <x v="1"/>
    <x v="2"/>
    <x v="17"/>
    <s v=" Total_JP"/>
    <x v="111"/>
    <n v="0"/>
  </r>
  <r>
    <s v="Incremental"/>
    <s v="Media"/>
    <x v="1"/>
    <x v="2"/>
    <x v="17"/>
    <s v=" Total_JP"/>
    <x v="112"/>
    <n v="0"/>
  </r>
  <r>
    <s v="Incremental"/>
    <s v="Media"/>
    <x v="1"/>
    <x v="2"/>
    <x v="17"/>
    <s v=" Total_JP"/>
    <x v="113"/>
    <n v="0"/>
  </r>
  <r>
    <s v="Incremental"/>
    <s v="Media"/>
    <x v="1"/>
    <x v="2"/>
    <x v="17"/>
    <s v=" Total_JP"/>
    <x v="114"/>
    <n v="0"/>
  </r>
  <r>
    <s v="Incremental"/>
    <s v="Media"/>
    <x v="1"/>
    <x v="2"/>
    <x v="17"/>
    <s v=" Total_JP"/>
    <x v="115"/>
    <n v="0"/>
  </r>
  <r>
    <s v="Incremental"/>
    <s v="Media"/>
    <x v="1"/>
    <x v="2"/>
    <x v="17"/>
    <s v=" Total_JP"/>
    <x v="116"/>
    <n v="0"/>
  </r>
  <r>
    <s v="Incremental"/>
    <s v="Media"/>
    <x v="1"/>
    <x v="2"/>
    <x v="17"/>
    <s v=" Total_JP"/>
    <x v="117"/>
    <n v="0"/>
  </r>
  <r>
    <s v="Incremental"/>
    <s v="Media"/>
    <x v="1"/>
    <x v="2"/>
    <x v="17"/>
    <s v=" Total_JP"/>
    <x v="118"/>
    <n v="0"/>
  </r>
  <r>
    <s v="Incremental"/>
    <s v="Media"/>
    <x v="1"/>
    <x v="2"/>
    <x v="17"/>
    <s v=" Total_JP"/>
    <x v="119"/>
    <n v="0"/>
  </r>
  <r>
    <s v="Incremental"/>
    <s v="Media"/>
    <x v="1"/>
    <x v="2"/>
    <x v="17"/>
    <s v=" Total_JP"/>
    <x v="120"/>
    <n v="0"/>
  </r>
  <r>
    <s v="Incremental"/>
    <s v="Media"/>
    <x v="1"/>
    <x v="2"/>
    <x v="17"/>
    <s v=" Total_JP"/>
    <x v="121"/>
    <n v="0"/>
  </r>
  <r>
    <s v="Incremental"/>
    <s v="Media"/>
    <x v="1"/>
    <x v="2"/>
    <x v="17"/>
    <s v=" Total_JP"/>
    <x v="122"/>
    <n v="0"/>
  </r>
  <r>
    <s v="Incremental"/>
    <s v="Media"/>
    <x v="1"/>
    <x v="2"/>
    <x v="17"/>
    <s v=" Total_JP"/>
    <x v="123"/>
    <n v="0"/>
  </r>
  <r>
    <s v="Incremental"/>
    <s v="Media"/>
    <x v="1"/>
    <x v="2"/>
    <x v="17"/>
    <s v=" Total_JP"/>
    <x v="124"/>
    <n v="0"/>
  </r>
  <r>
    <s v="Incremental"/>
    <s v="Media"/>
    <x v="1"/>
    <x v="2"/>
    <x v="17"/>
    <s v=" Total_JP"/>
    <x v="125"/>
    <n v="4.5519705999999998"/>
  </r>
  <r>
    <s v="Incremental"/>
    <s v="Media"/>
    <x v="1"/>
    <x v="2"/>
    <x v="17"/>
    <s v=" Total_JP"/>
    <x v="126"/>
    <n v="12.026892"/>
  </r>
  <r>
    <s v="Incremental"/>
    <s v="Media"/>
    <x v="1"/>
    <x v="2"/>
    <x v="17"/>
    <s v=" Total_JP"/>
    <x v="127"/>
    <n v="14.0737548"/>
  </r>
  <r>
    <s v="Incremental"/>
    <s v="Media"/>
    <x v="1"/>
    <x v="2"/>
    <x v="17"/>
    <s v=" Total_JP"/>
    <x v="128"/>
    <n v="13.110035"/>
  </r>
  <r>
    <s v="Incremental"/>
    <s v="Media"/>
    <x v="1"/>
    <x v="2"/>
    <x v="17"/>
    <s v=" Total_JP"/>
    <x v="129"/>
    <n v="9.6604834000000004"/>
  </r>
  <r>
    <s v="Incremental"/>
    <s v="Media"/>
    <x v="1"/>
    <x v="2"/>
    <x v="17"/>
    <s v=" Total_JP"/>
    <x v="130"/>
    <n v="5.5369986000000004"/>
  </r>
  <r>
    <s v="Incremental"/>
    <s v="Media"/>
    <x v="1"/>
    <x v="2"/>
    <x v="17"/>
    <s v=" Total_JP"/>
    <x v="131"/>
    <n v="1.8431436999999999"/>
  </r>
  <r>
    <s v="Incremental"/>
    <s v="Media"/>
    <x v="1"/>
    <x v="2"/>
    <x v="17"/>
    <s v=" Total_JP"/>
    <x v="132"/>
    <n v="0"/>
  </r>
  <r>
    <s v="Incremental"/>
    <s v="Media"/>
    <x v="1"/>
    <x v="2"/>
    <x v="17"/>
    <s v=" Total_JP"/>
    <x v="133"/>
    <n v="0"/>
  </r>
  <r>
    <s v="Incremental"/>
    <s v="Media"/>
    <x v="1"/>
    <x v="2"/>
    <x v="17"/>
    <s v=" Total_JP"/>
    <x v="134"/>
    <n v="0"/>
  </r>
  <r>
    <s v="Incremental"/>
    <s v="Media"/>
    <x v="1"/>
    <x v="2"/>
    <x v="17"/>
    <s v=" Total_JP"/>
    <x v="135"/>
    <n v="0"/>
  </r>
  <r>
    <s v="Incremental"/>
    <s v="Media"/>
    <x v="1"/>
    <x v="2"/>
    <x v="17"/>
    <s v=" Total_JP"/>
    <x v="136"/>
    <n v="0"/>
  </r>
  <r>
    <s v="Incremental"/>
    <s v="Media"/>
    <x v="1"/>
    <x v="2"/>
    <x v="17"/>
    <s v=" Total_JP"/>
    <x v="137"/>
    <n v="0"/>
  </r>
  <r>
    <s v="Incremental"/>
    <s v="Media"/>
    <x v="1"/>
    <x v="2"/>
    <x v="17"/>
    <s v=" Total_JP"/>
    <x v="138"/>
    <n v="0"/>
  </r>
  <r>
    <s v="Incremental"/>
    <s v="Media"/>
    <x v="1"/>
    <x v="2"/>
    <x v="17"/>
    <s v=" Total_JP"/>
    <x v="139"/>
    <n v="0"/>
  </r>
  <r>
    <s v="Incremental"/>
    <s v="Media"/>
    <x v="1"/>
    <x v="2"/>
    <x v="17"/>
    <s v=" Total_JP"/>
    <x v="140"/>
    <n v="0"/>
  </r>
  <r>
    <s v="Incremental"/>
    <s v="Media"/>
    <x v="1"/>
    <x v="2"/>
    <x v="17"/>
    <s v=" Total_JP"/>
    <x v="141"/>
    <n v="0"/>
  </r>
  <r>
    <s v="Incremental"/>
    <s v="Media"/>
    <x v="1"/>
    <x v="2"/>
    <x v="17"/>
    <s v=" Total_JP"/>
    <x v="142"/>
    <n v="0"/>
  </r>
  <r>
    <s v="Incremental"/>
    <s v="Media"/>
    <x v="1"/>
    <x v="2"/>
    <x v="17"/>
    <s v=" Total_JP"/>
    <x v="143"/>
    <n v="0"/>
  </r>
  <r>
    <s v="Incremental"/>
    <s v="Media"/>
    <x v="1"/>
    <x v="2"/>
    <x v="17"/>
    <s v=" Total_JP"/>
    <x v="144"/>
    <n v="0"/>
  </r>
  <r>
    <s v="Incremental"/>
    <s v="Media"/>
    <x v="1"/>
    <x v="2"/>
    <x v="17"/>
    <s v=" Total_JP"/>
    <x v="145"/>
    <n v="0"/>
  </r>
  <r>
    <s v="Incremental"/>
    <s v="Media"/>
    <x v="1"/>
    <x v="2"/>
    <x v="17"/>
    <s v=" Total_JP"/>
    <x v="146"/>
    <n v="0"/>
  </r>
  <r>
    <s v="Incremental"/>
    <s v="Media"/>
    <x v="1"/>
    <x v="2"/>
    <x v="17"/>
    <s v=" Total_JP"/>
    <x v="147"/>
    <n v="0"/>
  </r>
  <r>
    <s v="Incremental"/>
    <s v="Media"/>
    <x v="1"/>
    <x v="2"/>
    <x v="17"/>
    <s v=" Total_JP"/>
    <x v="148"/>
    <n v="0"/>
  </r>
  <r>
    <s v="Incremental"/>
    <s v="Media"/>
    <x v="1"/>
    <x v="2"/>
    <x v="17"/>
    <s v=" Total_JP"/>
    <x v="149"/>
    <n v="0"/>
  </r>
  <r>
    <s v="Incremental"/>
    <s v="Media"/>
    <x v="1"/>
    <x v="2"/>
    <x v="17"/>
    <s v=" Total_JP"/>
    <x v="150"/>
    <n v="0"/>
  </r>
  <r>
    <s v="Incremental"/>
    <s v="Media"/>
    <x v="1"/>
    <x v="2"/>
    <x v="17"/>
    <s v=" Total_JP"/>
    <x v="151"/>
    <n v="0"/>
  </r>
  <r>
    <s v="Incremental"/>
    <s v="Media"/>
    <x v="1"/>
    <x v="2"/>
    <x v="17"/>
    <s v=" Total_JP"/>
    <x v="152"/>
    <n v="0"/>
  </r>
  <r>
    <s v="Incremental"/>
    <s v="Media"/>
    <x v="1"/>
    <x v="2"/>
    <x v="17"/>
    <s v=" Total_JP"/>
    <x v="153"/>
    <n v="0"/>
  </r>
  <r>
    <s v="Incremental"/>
    <s v="Media"/>
    <x v="1"/>
    <x v="2"/>
    <x v="17"/>
    <s v=" Total_JP"/>
    <x v="154"/>
    <n v="0"/>
  </r>
  <r>
    <s v="Incremental"/>
    <s v="Media"/>
    <x v="1"/>
    <x v="2"/>
    <x v="17"/>
    <s v=" Total_JP"/>
    <x v="155"/>
    <n v="0"/>
  </r>
  <r>
    <s v="Incremental"/>
    <s v="Media"/>
    <x v="1"/>
    <x v="2"/>
    <x v="17"/>
    <s v=" Total_JP"/>
    <x v="156"/>
    <n v="0"/>
  </r>
  <r>
    <s v="Incremental"/>
    <s v="Media"/>
    <x v="1"/>
    <x v="1"/>
    <x v="18"/>
    <s v=" Total_JP"/>
    <x v="0"/>
    <n v="0"/>
  </r>
  <r>
    <s v="Incremental"/>
    <s v="Media"/>
    <x v="1"/>
    <x v="1"/>
    <x v="18"/>
    <s v=" Total_JP"/>
    <x v="1"/>
    <n v="0"/>
  </r>
  <r>
    <s v="Incremental"/>
    <s v="Media"/>
    <x v="1"/>
    <x v="1"/>
    <x v="18"/>
    <s v=" Total_JP"/>
    <x v="2"/>
    <n v="0"/>
  </r>
  <r>
    <s v="Incremental"/>
    <s v="Media"/>
    <x v="1"/>
    <x v="1"/>
    <x v="18"/>
    <s v=" Total_JP"/>
    <x v="3"/>
    <n v="0"/>
  </r>
  <r>
    <s v="Incremental"/>
    <s v="Media"/>
    <x v="1"/>
    <x v="1"/>
    <x v="18"/>
    <s v=" Total_JP"/>
    <x v="4"/>
    <n v="0"/>
  </r>
  <r>
    <s v="Incremental"/>
    <s v="Media"/>
    <x v="1"/>
    <x v="1"/>
    <x v="18"/>
    <s v=" Total_JP"/>
    <x v="5"/>
    <n v="0"/>
  </r>
  <r>
    <s v="Incremental"/>
    <s v="Media"/>
    <x v="1"/>
    <x v="1"/>
    <x v="18"/>
    <s v=" Total_JP"/>
    <x v="6"/>
    <n v="0"/>
  </r>
  <r>
    <s v="Incremental"/>
    <s v="Media"/>
    <x v="1"/>
    <x v="1"/>
    <x v="18"/>
    <s v=" Total_JP"/>
    <x v="7"/>
    <n v="0"/>
  </r>
  <r>
    <s v="Incremental"/>
    <s v="Media"/>
    <x v="1"/>
    <x v="1"/>
    <x v="18"/>
    <s v=" Total_JP"/>
    <x v="8"/>
    <n v="0"/>
  </r>
  <r>
    <s v="Incremental"/>
    <s v="Media"/>
    <x v="1"/>
    <x v="1"/>
    <x v="18"/>
    <s v=" Total_JP"/>
    <x v="9"/>
    <n v="0"/>
  </r>
  <r>
    <s v="Incremental"/>
    <s v="Media"/>
    <x v="1"/>
    <x v="1"/>
    <x v="18"/>
    <s v=" Total_JP"/>
    <x v="10"/>
    <n v="0"/>
  </r>
  <r>
    <s v="Incremental"/>
    <s v="Media"/>
    <x v="1"/>
    <x v="1"/>
    <x v="18"/>
    <s v=" Total_JP"/>
    <x v="11"/>
    <n v="175.79118700000001"/>
  </r>
  <r>
    <s v="Incremental"/>
    <s v="Media"/>
    <x v="1"/>
    <x v="1"/>
    <x v="18"/>
    <s v=" Total_JP"/>
    <x v="12"/>
    <n v="17.579118699999999"/>
  </r>
  <r>
    <s v="Incremental"/>
    <s v="Media"/>
    <x v="1"/>
    <x v="1"/>
    <x v="18"/>
    <s v=" Total_JP"/>
    <x v="13"/>
    <n v="1.7579119000000001"/>
  </r>
  <r>
    <s v="Incremental"/>
    <s v="Media"/>
    <x v="1"/>
    <x v="1"/>
    <x v="18"/>
    <s v=" Total_JP"/>
    <x v="14"/>
    <n v="0.17579120000000001"/>
  </r>
  <r>
    <s v="Incremental"/>
    <s v="Media"/>
    <x v="1"/>
    <x v="1"/>
    <x v="18"/>
    <s v=" Total_JP"/>
    <x v="15"/>
    <n v="1.75791E-2"/>
  </r>
  <r>
    <s v="Incremental"/>
    <s v="Media"/>
    <x v="1"/>
    <x v="1"/>
    <x v="18"/>
    <s v=" Total_JP"/>
    <x v="16"/>
    <n v="1.7579E-3"/>
  </r>
  <r>
    <s v="Incremental"/>
    <s v="Media"/>
    <x v="1"/>
    <x v="1"/>
    <x v="18"/>
    <s v=" Total_JP"/>
    <x v="17"/>
    <n v="1.7579999999999999E-4"/>
  </r>
  <r>
    <s v="Incremental"/>
    <s v="Media"/>
    <x v="1"/>
    <x v="1"/>
    <x v="18"/>
    <s v=" Total_JP"/>
    <x v="18"/>
    <n v="1.7600000000000001E-5"/>
  </r>
  <r>
    <s v="Incremental"/>
    <s v="Media"/>
    <x v="1"/>
    <x v="1"/>
    <x v="18"/>
    <s v=" Total_JP"/>
    <x v="19"/>
    <n v="1.7999999999999999E-6"/>
  </r>
  <r>
    <s v="Incremental"/>
    <s v="Media"/>
    <x v="1"/>
    <x v="1"/>
    <x v="18"/>
    <s v=" Total_JP"/>
    <x v="20"/>
    <n v="1.9999999999999999E-7"/>
  </r>
  <r>
    <s v="Incremental"/>
    <s v="Media"/>
    <x v="1"/>
    <x v="1"/>
    <x v="18"/>
    <s v=" Total_JP"/>
    <x v="21"/>
    <n v="0"/>
  </r>
  <r>
    <s v="Incremental"/>
    <s v="Media"/>
    <x v="1"/>
    <x v="1"/>
    <x v="18"/>
    <s v=" Total_JP"/>
    <x v="22"/>
    <n v="0"/>
  </r>
  <r>
    <s v="Incremental"/>
    <s v="Media"/>
    <x v="1"/>
    <x v="1"/>
    <x v="18"/>
    <s v=" Total_JP"/>
    <x v="23"/>
    <n v="0"/>
  </r>
  <r>
    <s v="Incremental"/>
    <s v="Media"/>
    <x v="1"/>
    <x v="1"/>
    <x v="18"/>
    <s v=" Total_JP"/>
    <x v="24"/>
    <n v="0"/>
  </r>
  <r>
    <s v="Incremental"/>
    <s v="Media"/>
    <x v="1"/>
    <x v="1"/>
    <x v="18"/>
    <s v=" Total_JP"/>
    <x v="25"/>
    <n v="0"/>
  </r>
  <r>
    <s v="Incremental"/>
    <s v="Media"/>
    <x v="1"/>
    <x v="1"/>
    <x v="18"/>
    <s v=" Total_JP"/>
    <x v="26"/>
    <n v="0"/>
  </r>
  <r>
    <s v="Incremental"/>
    <s v="Media"/>
    <x v="1"/>
    <x v="1"/>
    <x v="18"/>
    <s v=" Total_JP"/>
    <x v="27"/>
    <n v="0"/>
  </r>
  <r>
    <s v="Incremental"/>
    <s v="Media"/>
    <x v="1"/>
    <x v="1"/>
    <x v="18"/>
    <s v=" Total_JP"/>
    <x v="28"/>
    <n v="0"/>
  </r>
  <r>
    <s v="Incremental"/>
    <s v="Media"/>
    <x v="1"/>
    <x v="1"/>
    <x v="18"/>
    <s v=" Total_JP"/>
    <x v="29"/>
    <n v="0"/>
  </r>
  <r>
    <s v="Incremental"/>
    <s v="Media"/>
    <x v="1"/>
    <x v="1"/>
    <x v="18"/>
    <s v=" Total_JP"/>
    <x v="30"/>
    <n v="0"/>
  </r>
  <r>
    <s v="Incremental"/>
    <s v="Media"/>
    <x v="1"/>
    <x v="1"/>
    <x v="18"/>
    <s v=" Total_JP"/>
    <x v="31"/>
    <n v="0"/>
  </r>
  <r>
    <s v="Incremental"/>
    <s v="Media"/>
    <x v="1"/>
    <x v="1"/>
    <x v="18"/>
    <s v=" Total_JP"/>
    <x v="32"/>
    <n v="0"/>
  </r>
  <r>
    <s v="Incremental"/>
    <s v="Media"/>
    <x v="1"/>
    <x v="1"/>
    <x v="18"/>
    <s v=" Total_JP"/>
    <x v="33"/>
    <n v="0"/>
  </r>
  <r>
    <s v="Incremental"/>
    <s v="Media"/>
    <x v="1"/>
    <x v="1"/>
    <x v="18"/>
    <s v=" Total_JP"/>
    <x v="34"/>
    <n v="0"/>
  </r>
  <r>
    <s v="Incremental"/>
    <s v="Media"/>
    <x v="1"/>
    <x v="1"/>
    <x v="18"/>
    <s v=" Total_JP"/>
    <x v="35"/>
    <n v="0"/>
  </r>
  <r>
    <s v="Incremental"/>
    <s v="Media"/>
    <x v="1"/>
    <x v="1"/>
    <x v="18"/>
    <s v=" Total_JP"/>
    <x v="36"/>
    <n v="0"/>
  </r>
  <r>
    <s v="Incremental"/>
    <s v="Media"/>
    <x v="1"/>
    <x v="1"/>
    <x v="18"/>
    <s v=" Total_JP"/>
    <x v="37"/>
    <n v="0"/>
  </r>
  <r>
    <s v="Incremental"/>
    <s v="Media"/>
    <x v="1"/>
    <x v="1"/>
    <x v="18"/>
    <s v=" Total_JP"/>
    <x v="38"/>
    <n v="0"/>
  </r>
  <r>
    <s v="Incremental"/>
    <s v="Media"/>
    <x v="1"/>
    <x v="1"/>
    <x v="18"/>
    <s v=" Total_JP"/>
    <x v="39"/>
    <n v="0"/>
  </r>
  <r>
    <s v="Incremental"/>
    <s v="Media"/>
    <x v="1"/>
    <x v="1"/>
    <x v="18"/>
    <s v=" Total_JP"/>
    <x v="40"/>
    <n v="0"/>
  </r>
  <r>
    <s v="Incremental"/>
    <s v="Media"/>
    <x v="1"/>
    <x v="1"/>
    <x v="18"/>
    <s v=" Total_JP"/>
    <x v="41"/>
    <n v="0"/>
  </r>
  <r>
    <s v="Incremental"/>
    <s v="Media"/>
    <x v="1"/>
    <x v="1"/>
    <x v="18"/>
    <s v=" Total_JP"/>
    <x v="42"/>
    <n v="0"/>
  </r>
  <r>
    <s v="Incremental"/>
    <s v="Media"/>
    <x v="1"/>
    <x v="1"/>
    <x v="18"/>
    <s v=" Total_JP"/>
    <x v="43"/>
    <n v="0"/>
  </r>
  <r>
    <s v="Incremental"/>
    <s v="Media"/>
    <x v="1"/>
    <x v="1"/>
    <x v="18"/>
    <s v=" Total_JP"/>
    <x v="44"/>
    <n v="0"/>
  </r>
  <r>
    <s v="Incremental"/>
    <s v="Media"/>
    <x v="1"/>
    <x v="1"/>
    <x v="18"/>
    <s v=" Total_JP"/>
    <x v="45"/>
    <n v="0"/>
  </r>
  <r>
    <s v="Incremental"/>
    <s v="Media"/>
    <x v="1"/>
    <x v="1"/>
    <x v="18"/>
    <s v=" Total_JP"/>
    <x v="46"/>
    <n v="0"/>
  </r>
  <r>
    <s v="Incremental"/>
    <s v="Media"/>
    <x v="1"/>
    <x v="1"/>
    <x v="18"/>
    <s v=" Total_JP"/>
    <x v="47"/>
    <n v="0"/>
  </r>
  <r>
    <s v="Incremental"/>
    <s v="Media"/>
    <x v="1"/>
    <x v="1"/>
    <x v="18"/>
    <s v=" Total_JP"/>
    <x v="48"/>
    <n v="0"/>
  </r>
  <r>
    <s v="Incremental"/>
    <s v="Media"/>
    <x v="1"/>
    <x v="1"/>
    <x v="18"/>
    <s v=" Total_JP"/>
    <x v="49"/>
    <n v="0"/>
  </r>
  <r>
    <s v="Incremental"/>
    <s v="Media"/>
    <x v="1"/>
    <x v="1"/>
    <x v="18"/>
    <s v=" Total_JP"/>
    <x v="50"/>
    <n v="0"/>
  </r>
  <r>
    <s v="Incremental"/>
    <s v="Media"/>
    <x v="1"/>
    <x v="1"/>
    <x v="18"/>
    <s v=" Total_JP"/>
    <x v="51"/>
    <n v="0"/>
  </r>
  <r>
    <s v="Incremental"/>
    <s v="Media"/>
    <x v="1"/>
    <x v="1"/>
    <x v="18"/>
    <s v=" Total_JP"/>
    <x v="52"/>
    <n v="0"/>
  </r>
  <r>
    <s v="Incremental"/>
    <s v="Media"/>
    <x v="1"/>
    <x v="1"/>
    <x v="18"/>
    <s v=" Total_JP"/>
    <x v="53"/>
    <n v="0"/>
  </r>
  <r>
    <s v="Incremental"/>
    <s v="Media"/>
    <x v="1"/>
    <x v="1"/>
    <x v="18"/>
    <s v=" Total_JP"/>
    <x v="54"/>
    <n v="0"/>
  </r>
  <r>
    <s v="Incremental"/>
    <s v="Media"/>
    <x v="1"/>
    <x v="1"/>
    <x v="18"/>
    <s v=" Total_JP"/>
    <x v="55"/>
    <n v="0"/>
  </r>
  <r>
    <s v="Incremental"/>
    <s v="Media"/>
    <x v="1"/>
    <x v="1"/>
    <x v="18"/>
    <s v=" Total_JP"/>
    <x v="56"/>
    <n v="0"/>
  </r>
  <r>
    <s v="Incremental"/>
    <s v="Media"/>
    <x v="1"/>
    <x v="1"/>
    <x v="18"/>
    <s v=" Total_JP"/>
    <x v="57"/>
    <n v="0"/>
  </r>
  <r>
    <s v="Incremental"/>
    <s v="Media"/>
    <x v="1"/>
    <x v="1"/>
    <x v="18"/>
    <s v=" Total_JP"/>
    <x v="58"/>
    <n v="0"/>
  </r>
  <r>
    <s v="Incremental"/>
    <s v="Media"/>
    <x v="1"/>
    <x v="1"/>
    <x v="18"/>
    <s v=" Total_JP"/>
    <x v="59"/>
    <n v="0"/>
  </r>
  <r>
    <s v="Incremental"/>
    <s v="Media"/>
    <x v="1"/>
    <x v="1"/>
    <x v="18"/>
    <s v=" Total_JP"/>
    <x v="60"/>
    <n v="0"/>
  </r>
  <r>
    <s v="Incremental"/>
    <s v="Media"/>
    <x v="1"/>
    <x v="1"/>
    <x v="18"/>
    <s v=" Total_JP"/>
    <x v="61"/>
    <n v="0"/>
  </r>
  <r>
    <s v="Incremental"/>
    <s v="Media"/>
    <x v="1"/>
    <x v="1"/>
    <x v="18"/>
    <s v=" Total_JP"/>
    <x v="62"/>
    <n v="0"/>
  </r>
  <r>
    <s v="Incremental"/>
    <s v="Media"/>
    <x v="1"/>
    <x v="1"/>
    <x v="18"/>
    <s v=" Total_JP"/>
    <x v="63"/>
    <n v="0"/>
  </r>
  <r>
    <s v="Incremental"/>
    <s v="Media"/>
    <x v="1"/>
    <x v="1"/>
    <x v="18"/>
    <s v=" Total_JP"/>
    <x v="64"/>
    <n v="0"/>
  </r>
  <r>
    <s v="Incremental"/>
    <s v="Media"/>
    <x v="1"/>
    <x v="1"/>
    <x v="18"/>
    <s v=" Total_JP"/>
    <x v="65"/>
    <n v="0"/>
  </r>
  <r>
    <s v="Incremental"/>
    <s v="Media"/>
    <x v="1"/>
    <x v="1"/>
    <x v="18"/>
    <s v=" Total_JP"/>
    <x v="66"/>
    <n v="0"/>
  </r>
  <r>
    <s v="Incremental"/>
    <s v="Media"/>
    <x v="1"/>
    <x v="1"/>
    <x v="18"/>
    <s v=" Total_JP"/>
    <x v="67"/>
    <n v="0"/>
  </r>
  <r>
    <s v="Incremental"/>
    <s v="Media"/>
    <x v="1"/>
    <x v="1"/>
    <x v="18"/>
    <s v=" Total_JP"/>
    <x v="68"/>
    <n v="0"/>
  </r>
  <r>
    <s v="Incremental"/>
    <s v="Media"/>
    <x v="1"/>
    <x v="1"/>
    <x v="18"/>
    <s v=" Total_JP"/>
    <x v="69"/>
    <n v="0"/>
  </r>
  <r>
    <s v="Incremental"/>
    <s v="Media"/>
    <x v="1"/>
    <x v="1"/>
    <x v="18"/>
    <s v=" Total_JP"/>
    <x v="70"/>
    <n v="0"/>
  </r>
  <r>
    <s v="Incremental"/>
    <s v="Media"/>
    <x v="1"/>
    <x v="1"/>
    <x v="18"/>
    <s v=" Total_JP"/>
    <x v="71"/>
    <n v="0"/>
  </r>
  <r>
    <s v="Incremental"/>
    <s v="Media"/>
    <x v="1"/>
    <x v="1"/>
    <x v="18"/>
    <s v=" Total_JP"/>
    <x v="72"/>
    <n v="0"/>
  </r>
  <r>
    <s v="Incremental"/>
    <s v="Media"/>
    <x v="1"/>
    <x v="1"/>
    <x v="18"/>
    <s v=" Total_JP"/>
    <x v="73"/>
    <n v="0"/>
  </r>
  <r>
    <s v="Incremental"/>
    <s v="Media"/>
    <x v="1"/>
    <x v="1"/>
    <x v="18"/>
    <s v=" Total_JP"/>
    <x v="74"/>
    <n v="0"/>
  </r>
  <r>
    <s v="Incremental"/>
    <s v="Media"/>
    <x v="1"/>
    <x v="1"/>
    <x v="18"/>
    <s v=" Total_JP"/>
    <x v="75"/>
    <n v="0"/>
  </r>
  <r>
    <s v="Incremental"/>
    <s v="Media"/>
    <x v="1"/>
    <x v="1"/>
    <x v="18"/>
    <s v=" Total_JP"/>
    <x v="76"/>
    <n v="0"/>
  </r>
  <r>
    <s v="Incremental"/>
    <s v="Media"/>
    <x v="1"/>
    <x v="1"/>
    <x v="18"/>
    <s v=" Total_JP"/>
    <x v="77"/>
    <n v="0"/>
  </r>
  <r>
    <s v="Incremental"/>
    <s v="Media"/>
    <x v="1"/>
    <x v="1"/>
    <x v="18"/>
    <s v=" Total_JP"/>
    <x v="78"/>
    <n v="0"/>
  </r>
  <r>
    <s v="Incremental"/>
    <s v="Media"/>
    <x v="1"/>
    <x v="1"/>
    <x v="18"/>
    <s v=" Total_JP"/>
    <x v="79"/>
    <n v="0"/>
  </r>
  <r>
    <s v="Incremental"/>
    <s v="Media"/>
    <x v="1"/>
    <x v="1"/>
    <x v="18"/>
    <s v=" Total_JP"/>
    <x v="80"/>
    <n v="0"/>
  </r>
  <r>
    <s v="Incremental"/>
    <s v="Media"/>
    <x v="1"/>
    <x v="1"/>
    <x v="18"/>
    <s v=" Total_JP"/>
    <x v="81"/>
    <n v="0"/>
  </r>
  <r>
    <s v="Incremental"/>
    <s v="Media"/>
    <x v="1"/>
    <x v="1"/>
    <x v="18"/>
    <s v=" Total_JP"/>
    <x v="82"/>
    <n v="0"/>
  </r>
  <r>
    <s v="Incremental"/>
    <s v="Media"/>
    <x v="1"/>
    <x v="1"/>
    <x v="18"/>
    <s v=" Total_JP"/>
    <x v="83"/>
    <n v="0"/>
  </r>
  <r>
    <s v="Incremental"/>
    <s v="Media"/>
    <x v="1"/>
    <x v="1"/>
    <x v="18"/>
    <s v=" Total_JP"/>
    <x v="84"/>
    <n v="0"/>
  </r>
  <r>
    <s v="Incremental"/>
    <s v="Media"/>
    <x v="1"/>
    <x v="1"/>
    <x v="18"/>
    <s v=" Total_JP"/>
    <x v="85"/>
    <n v="0"/>
  </r>
  <r>
    <s v="Incremental"/>
    <s v="Media"/>
    <x v="1"/>
    <x v="1"/>
    <x v="18"/>
    <s v=" Total_JP"/>
    <x v="86"/>
    <n v="0"/>
  </r>
  <r>
    <s v="Incremental"/>
    <s v="Media"/>
    <x v="1"/>
    <x v="1"/>
    <x v="18"/>
    <s v=" Total_JP"/>
    <x v="87"/>
    <n v="0"/>
  </r>
  <r>
    <s v="Incremental"/>
    <s v="Media"/>
    <x v="1"/>
    <x v="1"/>
    <x v="18"/>
    <s v=" Total_JP"/>
    <x v="88"/>
    <n v="0"/>
  </r>
  <r>
    <s v="Incremental"/>
    <s v="Media"/>
    <x v="1"/>
    <x v="1"/>
    <x v="18"/>
    <s v=" Total_JP"/>
    <x v="89"/>
    <n v="0"/>
  </r>
  <r>
    <s v="Incremental"/>
    <s v="Media"/>
    <x v="1"/>
    <x v="1"/>
    <x v="18"/>
    <s v=" Total_JP"/>
    <x v="90"/>
    <n v="0"/>
  </r>
  <r>
    <s v="Incremental"/>
    <s v="Media"/>
    <x v="1"/>
    <x v="1"/>
    <x v="18"/>
    <s v=" Total_JP"/>
    <x v="91"/>
    <n v="0"/>
  </r>
  <r>
    <s v="Incremental"/>
    <s v="Media"/>
    <x v="1"/>
    <x v="1"/>
    <x v="18"/>
    <s v=" Total_JP"/>
    <x v="92"/>
    <n v="0"/>
  </r>
  <r>
    <s v="Incremental"/>
    <s v="Media"/>
    <x v="1"/>
    <x v="1"/>
    <x v="18"/>
    <s v=" Total_JP"/>
    <x v="93"/>
    <n v="0"/>
  </r>
  <r>
    <s v="Incremental"/>
    <s v="Media"/>
    <x v="1"/>
    <x v="1"/>
    <x v="18"/>
    <s v=" Total_JP"/>
    <x v="94"/>
    <n v="0"/>
  </r>
  <r>
    <s v="Incremental"/>
    <s v="Media"/>
    <x v="1"/>
    <x v="1"/>
    <x v="18"/>
    <s v=" Total_JP"/>
    <x v="95"/>
    <n v="0"/>
  </r>
  <r>
    <s v="Incremental"/>
    <s v="Media"/>
    <x v="1"/>
    <x v="1"/>
    <x v="18"/>
    <s v=" Total_JP"/>
    <x v="96"/>
    <n v="0"/>
  </r>
  <r>
    <s v="Incremental"/>
    <s v="Media"/>
    <x v="1"/>
    <x v="1"/>
    <x v="18"/>
    <s v=" Total_JP"/>
    <x v="97"/>
    <n v="0"/>
  </r>
  <r>
    <s v="Incremental"/>
    <s v="Media"/>
    <x v="1"/>
    <x v="1"/>
    <x v="18"/>
    <s v=" Total_JP"/>
    <x v="98"/>
    <n v="0"/>
  </r>
  <r>
    <s v="Incremental"/>
    <s v="Media"/>
    <x v="1"/>
    <x v="1"/>
    <x v="18"/>
    <s v=" Total_JP"/>
    <x v="99"/>
    <n v="0"/>
  </r>
  <r>
    <s v="Incremental"/>
    <s v="Media"/>
    <x v="1"/>
    <x v="1"/>
    <x v="18"/>
    <s v=" Total_JP"/>
    <x v="100"/>
    <n v="0"/>
  </r>
  <r>
    <s v="Incremental"/>
    <s v="Media"/>
    <x v="1"/>
    <x v="1"/>
    <x v="18"/>
    <s v=" Total_JP"/>
    <x v="101"/>
    <n v="0"/>
  </r>
  <r>
    <s v="Incremental"/>
    <s v="Media"/>
    <x v="1"/>
    <x v="1"/>
    <x v="18"/>
    <s v=" Total_JP"/>
    <x v="102"/>
    <n v="0"/>
  </r>
  <r>
    <s v="Incremental"/>
    <s v="Media"/>
    <x v="1"/>
    <x v="1"/>
    <x v="18"/>
    <s v=" Total_JP"/>
    <x v="103"/>
    <n v="0"/>
  </r>
  <r>
    <s v="Incremental"/>
    <s v="Media"/>
    <x v="1"/>
    <x v="1"/>
    <x v="18"/>
    <s v=" Total_JP"/>
    <x v="104"/>
    <n v="0"/>
  </r>
  <r>
    <s v="Incremental"/>
    <s v="Media"/>
    <x v="1"/>
    <x v="1"/>
    <x v="18"/>
    <s v=" Total_JP"/>
    <x v="105"/>
    <n v="0"/>
  </r>
  <r>
    <s v="Incremental"/>
    <s v="Media"/>
    <x v="1"/>
    <x v="1"/>
    <x v="18"/>
    <s v=" Total_JP"/>
    <x v="106"/>
    <n v="0"/>
  </r>
  <r>
    <s v="Incremental"/>
    <s v="Media"/>
    <x v="1"/>
    <x v="1"/>
    <x v="18"/>
    <s v=" Total_JP"/>
    <x v="107"/>
    <n v="0"/>
  </r>
  <r>
    <s v="Incremental"/>
    <s v="Media"/>
    <x v="1"/>
    <x v="1"/>
    <x v="18"/>
    <s v=" Total_JP"/>
    <x v="108"/>
    <n v="0"/>
  </r>
  <r>
    <s v="Incremental"/>
    <s v="Media"/>
    <x v="1"/>
    <x v="1"/>
    <x v="18"/>
    <s v=" Total_JP"/>
    <x v="109"/>
    <n v="0"/>
  </r>
  <r>
    <s v="Incremental"/>
    <s v="Media"/>
    <x v="1"/>
    <x v="1"/>
    <x v="18"/>
    <s v=" Total_JP"/>
    <x v="110"/>
    <n v="0"/>
  </r>
  <r>
    <s v="Incremental"/>
    <s v="Media"/>
    <x v="1"/>
    <x v="1"/>
    <x v="18"/>
    <s v=" Total_JP"/>
    <x v="111"/>
    <n v="0"/>
  </r>
  <r>
    <s v="Incremental"/>
    <s v="Media"/>
    <x v="1"/>
    <x v="1"/>
    <x v="18"/>
    <s v=" Total_JP"/>
    <x v="112"/>
    <n v="0"/>
  </r>
  <r>
    <s v="Incremental"/>
    <s v="Media"/>
    <x v="1"/>
    <x v="1"/>
    <x v="18"/>
    <s v=" Total_JP"/>
    <x v="113"/>
    <n v="0"/>
  </r>
  <r>
    <s v="Incremental"/>
    <s v="Media"/>
    <x v="1"/>
    <x v="1"/>
    <x v="18"/>
    <s v=" Total_JP"/>
    <x v="114"/>
    <n v="0"/>
  </r>
  <r>
    <s v="Incremental"/>
    <s v="Media"/>
    <x v="1"/>
    <x v="1"/>
    <x v="18"/>
    <s v=" Total_JP"/>
    <x v="115"/>
    <n v="0"/>
  </r>
  <r>
    <s v="Incremental"/>
    <s v="Media"/>
    <x v="1"/>
    <x v="1"/>
    <x v="18"/>
    <s v=" Total_JP"/>
    <x v="116"/>
    <n v="0"/>
  </r>
  <r>
    <s v="Incremental"/>
    <s v="Media"/>
    <x v="1"/>
    <x v="1"/>
    <x v="18"/>
    <s v=" Total_JP"/>
    <x v="117"/>
    <n v="0"/>
  </r>
  <r>
    <s v="Incremental"/>
    <s v="Media"/>
    <x v="1"/>
    <x v="1"/>
    <x v="18"/>
    <s v=" Total_JP"/>
    <x v="118"/>
    <n v="0"/>
  </r>
  <r>
    <s v="Incremental"/>
    <s v="Media"/>
    <x v="1"/>
    <x v="1"/>
    <x v="18"/>
    <s v=" Total_JP"/>
    <x v="119"/>
    <n v="0"/>
  </r>
  <r>
    <s v="Incremental"/>
    <s v="Media"/>
    <x v="1"/>
    <x v="1"/>
    <x v="18"/>
    <s v=" Total_JP"/>
    <x v="120"/>
    <n v="0"/>
  </r>
  <r>
    <s v="Incremental"/>
    <s v="Media"/>
    <x v="1"/>
    <x v="1"/>
    <x v="18"/>
    <s v=" Total_JP"/>
    <x v="121"/>
    <n v="0"/>
  </r>
  <r>
    <s v="Incremental"/>
    <s v="Media"/>
    <x v="1"/>
    <x v="1"/>
    <x v="18"/>
    <s v=" Total_JP"/>
    <x v="122"/>
    <n v="0"/>
  </r>
  <r>
    <s v="Incremental"/>
    <s v="Media"/>
    <x v="1"/>
    <x v="1"/>
    <x v="18"/>
    <s v=" Total_JP"/>
    <x v="123"/>
    <n v="0"/>
  </r>
  <r>
    <s v="Incremental"/>
    <s v="Media"/>
    <x v="1"/>
    <x v="1"/>
    <x v="18"/>
    <s v=" Total_JP"/>
    <x v="124"/>
    <n v="0"/>
  </r>
  <r>
    <s v="Incremental"/>
    <s v="Media"/>
    <x v="1"/>
    <x v="1"/>
    <x v="18"/>
    <s v=" Total_JP"/>
    <x v="125"/>
    <n v="0"/>
  </r>
  <r>
    <s v="Incremental"/>
    <s v="Media"/>
    <x v="1"/>
    <x v="1"/>
    <x v="18"/>
    <s v=" Total_JP"/>
    <x v="126"/>
    <n v="0"/>
  </r>
  <r>
    <s v="Incremental"/>
    <s v="Media"/>
    <x v="1"/>
    <x v="1"/>
    <x v="18"/>
    <s v=" Total_JP"/>
    <x v="127"/>
    <n v="0"/>
  </r>
  <r>
    <s v="Incremental"/>
    <s v="Media"/>
    <x v="1"/>
    <x v="1"/>
    <x v="18"/>
    <s v=" Total_JP"/>
    <x v="128"/>
    <n v="0"/>
  </r>
  <r>
    <s v="Incremental"/>
    <s v="Media"/>
    <x v="1"/>
    <x v="1"/>
    <x v="18"/>
    <s v=" Total_JP"/>
    <x v="129"/>
    <n v="0"/>
  </r>
  <r>
    <s v="Incremental"/>
    <s v="Media"/>
    <x v="1"/>
    <x v="1"/>
    <x v="18"/>
    <s v=" Total_JP"/>
    <x v="130"/>
    <n v="0"/>
  </r>
  <r>
    <s v="Incremental"/>
    <s v="Media"/>
    <x v="1"/>
    <x v="1"/>
    <x v="18"/>
    <s v=" Total_JP"/>
    <x v="131"/>
    <n v="0"/>
  </r>
  <r>
    <s v="Incremental"/>
    <s v="Media"/>
    <x v="1"/>
    <x v="1"/>
    <x v="18"/>
    <s v=" Total_JP"/>
    <x v="132"/>
    <n v="0"/>
  </r>
  <r>
    <s v="Incremental"/>
    <s v="Media"/>
    <x v="1"/>
    <x v="1"/>
    <x v="18"/>
    <s v=" Total_JP"/>
    <x v="133"/>
    <n v="0"/>
  </r>
  <r>
    <s v="Incremental"/>
    <s v="Media"/>
    <x v="1"/>
    <x v="1"/>
    <x v="18"/>
    <s v=" Total_JP"/>
    <x v="134"/>
    <n v="0"/>
  </r>
  <r>
    <s v="Incremental"/>
    <s v="Media"/>
    <x v="1"/>
    <x v="1"/>
    <x v="18"/>
    <s v=" Total_JP"/>
    <x v="135"/>
    <n v="0"/>
  </r>
  <r>
    <s v="Incremental"/>
    <s v="Media"/>
    <x v="1"/>
    <x v="1"/>
    <x v="18"/>
    <s v=" Total_JP"/>
    <x v="136"/>
    <n v="0"/>
  </r>
  <r>
    <s v="Incremental"/>
    <s v="Media"/>
    <x v="1"/>
    <x v="1"/>
    <x v="18"/>
    <s v=" Total_JP"/>
    <x v="137"/>
    <n v="0"/>
  </r>
  <r>
    <s v="Incremental"/>
    <s v="Media"/>
    <x v="1"/>
    <x v="1"/>
    <x v="18"/>
    <s v=" Total_JP"/>
    <x v="138"/>
    <n v="0"/>
  </r>
  <r>
    <s v="Incremental"/>
    <s v="Media"/>
    <x v="1"/>
    <x v="1"/>
    <x v="18"/>
    <s v=" Total_JP"/>
    <x v="139"/>
    <n v="0"/>
  </r>
  <r>
    <s v="Incremental"/>
    <s v="Media"/>
    <x v="1"/>
    <x v="1"/>
    <x v="18"/>
    <s v=" Total_JP"/>
    <x v="140"/>
    <n v="0"/>
  </r>
  <r>
    <s v="Incremental"/>
    <s v="Media"/>
    <x v="1"/>
    <x v="1"/>
    <x v="18"/>
    <s v=" Total_JP"/>
    <x v="141"/>
    <n v="0"/>
  </r>
  <r>
    <s v="Incremental"/>
    <s v="Media"/>
    <x v="1"/>
    <x v="1"/>
    <x v="18"/>
    <s v=" Total_JP"/>
    <x v="142"/>
    <n v="0"/>
  </r>
  <r>
    <s v="Incremental"/>
    <s v="Media"/>
    <x v="1"/>
    <x v="1"/>
    <x v="18"/>
    <s v=" Total_JP"/>
    <x v="143"/>
    <n v="0"/>
  </r>
  <r>
    <s v="Incremental"/>
    <s v="Media"/>
    <x v="1"/>
    <x v="1"/>
    <x v="18"/>
    <s v=" Total_JP"/>
    <x v="144"/>
    <n v="0"/>
  </r>
  <r>
    <s v="Incremental"/>
    <s v="Media"/>
    <x v="1"/>
    <x v="1"/>
    <x v="18"/>
    <s v=" Total_JP"/>
    <x v="145"/>
    <n v="0"/>
  </r>
  <r>
    <s v="Incremental"/>
    <s v="Media"/>
    <x v="1"/>
    <x v="1"/>
    <x v="18"/>
    <s v=" Total_JP"/>
    <x v="146"/>
    <n v="0"/>
  </r>
  <r>
    <s v="Incremental"/>
    <s v="Media"/>
    <x v="1"/>
    <x v="1"/>
    <x v="18"/>
    <s v=" Total_JP"/>
    <x v="147"/>
    <n v="0"/>
  </r>
  <r>
    <s v="Incremental"/>
    <s v="Media"/>
    <x v="1"/>
    <x v="1"/>
    <x v="18"/>
    <s v=" Total_JP"/>
    <x v="148"/>
    <n v="0"/>
  </r>
  <r>
    <s v="Incremental"/>
    <s v="Media"/>
    <x v="1"/>
    <x v="1"/>
    <x v="18"/>
    <s v=" Total_JP"/>
    <x v="149"/>
    <n v="0"/>
  </r>
  <r>
    <s v="Incremental"/>
    <s v="Media"/>
    <x v="1"/>
    <x v="1"/>
    <x v="18"/>
    <s v=" Total_JP"/>
    <x v="150"/>
    <n v="0"/>
  </r>
  <r>
    <s v="Incremental"/>
    <s v="Media"/>
    <x v="1"/>
    <x v="1"/>
    <x v="18"/>
    <s v=" Total_JP"/>
    <x v="151"/>
    <n v="0"/>
  </r>
  <r>
    <s v="Incremental"/>
    <s v="Media"/>
    <x v="1"/>
    <x v="1"/>
    <x v="18"/>
    <s v=" Total_JP"/>
    <x v="152"/>
    <n v="0"/>
  </r>
  <r>
    <s v="Incremental"/>
    <s v="Media"/>
    <x v="1"/>
    <x v="1"/>
    <x v="18"/>
    <s v=" Total_JP"/>
    <x v="153"/>
    <n v="0"/>
  </r>
  <r>
    <s v="Incremental"/>
    <s v="Media"/>
    <x v="1"/>
    <x v="1"/>
    <x v="18"/>
    <s v=" Total_JP"/>
    <x v="154"/>
    <n v="0"/>
  </r>
  <r>
    <s v="Incremental"/>
    <s v="Media"/>
    <x v="1"/>
    <x v="1"/>
    <x v="18"/>
    <s v=" Total_JP"/>
    <x v="155"/>
    <n v="0"/>
  </r>
  <r>
    <s v="Incremental"/>
    <s v="Media"/>
    <x v="1"/>
    <x v="1"/>
    <x v="18"/>
    <s v=" Total_JP"/>
    <x v="156"/>
    <n v="0"/>
  </r>
  <r>
    <s v="Incremental"/>
    <s v="Media"/>
    <x v="1"/>
    <x v="1"/>
    <x v="19"/>
    <s v=" Total_JP"/>
    <x v="0"/>
    <n v="0"/>
  </r>
  <r>
    <s v="Incremental"/>
    <s v="Media"/>
    <x v="1"/>
    <x v="1"/>
    <x v="19"/>
    <s v=" Total_JP"/>
    <x v="1"/>
    <n v="0"/>
  </r>
  <r>
    <s v="Incremental"/>
    <s v="Media"/>
    <x v="1"/>
    <x v="1"/>
    <x v="19"/>
    <s v=" Total_JP"/>
    <x v="2"/>
    <n v="0"/>
  </r>
  <r>
    <s v="Incremental"/>
    <s v="Media"/>
    <x v="1"/>
    <x v="1"/>
    <x v="19"/>
    <s v=" Total_JP"/>
    <x v="3"/>
    <n v="0"/>
  </r>
  <r>
    <s v="Incremental"/>
    <s v="Media"/>
    <x v="1"/>
    <x v="1"/>
    <x v="19"/>
    <s v=" Total_JP"/>
    <x v="4"/>
    <n v="0"/>
  </r>
  <r>
    <s v="Incremental"/>
    <s v="Media"/>
    <x v="1"/>
    <x v="1"/>
    <x v="19"/>
    <s v=" Total_JP"/>
    <x v="5"/>
    <n v="0"/>
  </r>
  <r>
    <s v="Incremental"/>
    <s v="Media"/>
    <x v="1"/>
    <x v="1"/>
    <x v="19"/>
    <s v=" Total_JP"/>
    <x v="6"/>
    <n v="0"/>
  </r>
  <r>
    <s v="Incremental"/>
    <s v="Media"/>
    <x v="1"/>
    <x v="1"/>
    <x v="19"/>
    <s v=" Total_JP"/>
    <x v="7"/>
    <n v="0"/>
  </r>
  <r>
    <s v="Incremental"/>
    <s v="Media"/>
    <x v="1"/>
    <x v="1"/>
    <x v="19"/>
    <s v=" Total_JP"/>
    <x v="8"/>
    <n v="0"/>
  </r>
  <r>
    <s v="Incremental"/>
    <s v="Media"/>
    <x v="1"/>
    <x v="1"/>
    <x v="19"/>
    <s v=" Total_JP"/>
    <x v="9"/>
    <n v="0"/>
  </r>
  <r>
    <s v="Incremental"/>
    <s v="Media"/>
    <x v="1"/>
    <x v="1"/>
    <x v="19"/>
    <s v=" Total_JP"/>
    <x v="10"/>
    <n v="0"/>
  </r>
  <r>
    <s v="Incremental"/>
    <s v="Media"/>
    <x v="1"/>
    <x v="1"/>
    <x v="19"/>
    <s v=" Total_JP"/>
    <x v="11"/>
    <n v="0"/>
  </r>
  <r>
    <s v="Incremental"/>
    <s v="Media"/>
    <x v="1"/>
    <x v="1"/>
    <x v="19"/>
    <s v=" Total_JP"/>
    <x v="12"/>
    <n v="0"/>
  </r>
  <r>
    <s v="Incremental"/>
    <s v="Media"/>
    <x v="1"/>
    <x v="1"/>
    <x v="19"/>
    <s v=" Total_JP"/>
    <x v="13"/>
    <n v="0"/>
  </r>
  <r>
    <s v="Incremental"/>
    <s v="Media"/>
    <x v="1"/>
    <x v="1"/>
    <x v="19"/>
    <s v=" Total_JP"/>
    <x v="14"/>
    <n v="0"/>
  </r>
  <r>
    <s v="Incremental"/>
    <s v="Media"/>
    <x v="1"/>
    <x v="1"/>
    <x v="19"/>
    <s v=" Total_JP"/>
    <x v="15"/>
    <n v="0"/>
  </r>
  <r>
    <s v="Incremental"/>
    <s v="Media"/>
    <x v="1"/>
    <x v="1"/>
    <x v="19"/>
    <s v=" Total_JP"/>
    <x v="16"/>
    <n v="0"/>
  </r>
  <r>
    <s v="Incremental"/>
    <s v="Media"/>
    <x v="1"/>
    <x v="1"/>
    <x v="19"/>
    <s v=" Total_JP"/>
    <x v="17"/>
    <n v="0"/>
  </r>
  <r>
    <s v="Incremental"/>
    <s v="Media"/>
    <x v="1"/>
    <x v="1"/>
    <x v="19"/>
    <s v=" Total_JP"/>
    <x v="18"/>
    <n v="0"/>
  </r>
  <r>
    <s v="Incremental"/>
    <s v="Media"/>
    <x v="1"/>
    <x v="1"/>
    <x v="19"/>
    <s v=" Total_JP"/>
    <x v="19"/>
    <n v="0"/>
  </r>
  <r>
    <s v="Incremental"/>
    <s v="Media"/>
    <x v="1"/>
    <x v="1"/>
    <x v="19"/>
    <s v=" Total_JP"/>
    <x v="20"/>
    <n v="0"/>
  </r>
  <r>
    <s v="Incremental"/>
    <s v="Media"/>
    <x v="1"/>
    <x v="1"/>
    <x v="19"/>
    <s v=" Total_JP"/>
    <x v="21"/>
    <n v="0"/>
  </r>
  <r>
    <s v="Incremental"/>
    <s v="Media"/>
    <x v="1"/>
    <x v="1"/>
    <x v="19"/>
    <s v=" Total_JP"/>
    <x v="22"/>
    <n v="0"/>
  </r>
  <r>
    <s v="Incremental"/>
    <s v="Media"/>
    <x v="1"/>
    <x v="1"/>
    <x v="19"/>
    <s v=" Total_JP"/>
    <x v="23"/>
    <n v="0"/>
  </r>
  <r>
    <s v="Incremental"/>
    <s v="Media"/>
    <x v="1"/>
    <x v="1"/>
    <x v="19"/>
    <s v=" Total_JP"/>
    <x v="24"/>
    <n v="0"/>
  </r>
  <r>
    <s v="Incremental"/>
    <s v="Media"/>
    <x v="1"/>
    <x v="1"/>
    <x v="19"/>
    <s v=" Total_JP"/>
    <x v="25"/>
    <n v="0"/>
  </r>
  <r>
    <s v="Incremental"/>
    <s v="Media"/>
    <x v="1"/>
    <x v="1"/>
    <x v="19"/>
    <s v=" Total_JP"/>
    <x v="26"/>
    <n v="0"/>
  </r>
  <r>
    <s v="Incremental"/>
    <s v="Media"/>
    <x v="1"/>
    <x v="1"/>
    <x v="19"/>
    <s v=" Total_JP"/>
    <x v="27"/>
    <n v="0"/>
  </r>
  <r>
    <s v="Incremental"/>
    <s v="Media"/>
    <x v="1"/>
    <x v="1"/>
    <x v="19"/>
    <s v=" Total_JP"/>
    <x v="28"/>
    <n v="0"/>
  </r>
  <r>
    <s v="Incremental"/>
    <s v="Media"/>
    <x v="1"/>
    <x v="1"/>
    <x v="19"/>
    <s v=" Total_JP"/>
    <x v="29"/>
    <n v="0"/>
  </r>
  <r>
    <s v="Incremental"/>
    <s v="Media"/>
    <x v="1"/>
    <x v="1"/>
    <x v="19"/>
    <s v=" Total_JP"/>
    <x v="30"/>
    <n v="0"/>
  </r>
  <r>
    <s v="Incremental"/>
    <s v="Media"/>
    <x v="1"/>
    <x v="1"/>
    <x v="19"/>
    <s v=" Total_JP"/>
    <x v="31"/>
    <n v="0"/>
  </r>
  <r>
    <s v="Incremental"/>
    <s v="Media"/>
    <x v="1"/>
    <x v="1"/>
    <x v="19"/>
    <s v=" Total_JP"/>
    <x v="32"/>
    <n v="0"/>
  </r>
  <r>
    <s v="Incremental"/>
    <s v="Media"/>
    <x v="1"/>
    <x v="1"/>
    <x v="19"/>
    <s v=" Total_JP"/>
    <x v="33"/>
    <n v="0"/>
  </r>
  <r>
    <s v="Incremental"/>
    <s v="Media"/>
    <x v="1"/>
    <x v="1"/>
    <x v="19"/>
    <s v=" Total_JP"/>
    <x v="34"/>
    <n v="0"/>
  </r>
  <r>
    <s v="Incremental"/>
    <s v="Media"/>
    <x v="1"/>
    <x v="1"/>
    <x v="19"/>
    <s v=" Total_JP"/>
    <x v="35"/>
    <n v="0"/>
  </r>
  <r>
    <s v="Incremental"/>
    <s v="Media"/>
    <x v="1"/>
    <x v="1"/>
    <x v="19"/>
    <s v=" Total_JP"/>
    <x v="36"/>
    <n v="0"/>
  </r>
  <r>
    <s v="Incremental"/>
    <s v="Media"/>
    <x v="1"/>
    <x v="1"/>
    <x v="19"/>
    <s v=" Total_JP"/>
    <x v="37"/>
    <n v="0"/>
  </r>
  <r>
    <s v="Incremental"/>
    <s v="Media"/>
    <x v="1"/>
    <x v="1"/>
    <x v="19"/>
    <s v=" Total_JP"/>
    <x v="38"/>
    <n v="0"/>
  </r>
  <r>
    <s v="Incremental"/>
    <s v="Media"/>
    <x v="1"/>
    <x v="1"/>
    <x v="19"/>
    <s v=" Total_JP"/>
    <x v="39"/>
    <n v="0"/>
  </r>
  <r>
    <s v="Incremental"/>
    <s v="Media"/>
    <x v="1"/>
    <x v="1"/>
    <x v="19"/>
    <s v=" Total_JP"/>
    <x v="40"/>
    <n v="0"/>
  </r>
  <r>
    <s v="Incremental"/>
    <s v="Media"/>
    <x v="1"/>
    <x v="1"/>
    <x v="19"/>
    <s v=" Total_JP"/>
    <x v="41"/>
    <n v="0"/>
  </r>
  <r>
    <s v="Incremental"/>
    <s v="Media"/>
    <x v="1"/>
    <x v="1"/>
    <x v="19"/>
    <s v=" Total_JP"/>
    <x v="42"/>
    <n v="0"/>
  </r>
  <r>
    <s v="Incremental"/>
    <s v="Media"/>
    <x v="1"/>
    <x v="1"/>
    <x v="19"/>
    <s v=" Total_JP"/>
    <x v="43"/>
    <n v="0"/>
  </r>
  <r>
    <s v="Incremental"/>
    <s v="Media"/>
    <x v="1"/>
    <x v="1"/>
    <x v="19"/>
    <s v=" Total_JP"/>
    <x v="44"/>
    <n v="0"/>
  </r>
  <r>
    <s v="Incremental"/>
    <s v="Media"/>
    <x v="1"/>
    <x v="1"/>
    <x v="19"/>
    <s v=" Total_JP"/>
    <x v="45"/>
    <n v="0"/>
  </r>
  <r>
    <s v="Incremental"/>
    <s v="Media"/>
    <x v="1"/>
    <x v="1"/>
    <x v="19"/>
    <s v=" Total_JP"/>
    <x v="46"/>
    <n v="0"/>
  </r>
  <r>
    <s v="Incremental"/>
    <s v="Media"/>
    <x v="1"/>
    <x v="1"/>
    <x v="19"/>
    <s v=" Total_JP"/>
    <x v="47"/>
    <n v="0"/>
  </r>
  <r>
    <s v="Incremental"/>
    <s v="Media"/>
    <x v="1"/>
    <x v="1"/>
    <x v="19"/>
    <s v=" Total_JP"/>
    <x v="48"/>
    <n v="0"/>
  </r>
  <r>
    <s v="Incremental"/>
    <s v="Media"/>
    <x v="1"/>
    <x v="1"/>
    <x v="19"/>
    <s v=" Total_JP"/>
    <x v="49"/>
    <n v="0"/>
  </r>
  <r>
    <s v="Incremental"/>
    <s v="Media"/>
    <x v="1"/>
    <x v="1"/>
    <x v="19"/>
    <s v=" Total_JP"/>
    <x v="50"/>
    <n v="0"/>
  </r>
  <r>
    <s v="Incremental"/>
    <s v="Media"/>
    <x v="1"/>
    <x v="1"/>
    <x v="19"/>
    <s v=" Total_JP"/>
    <x v="51"/>
    <n v="0"/>
  </r>
  <r>
    <s v="Incremental"/>
    <s v="Media"/>
    <x v="1"/>
    <x v="1"/>
    <x v="19"/>
    <s v=" Total_JP"/>
    <x v="52"/>
    <n v="0"/>
  </r>
  <r>
    <s v="Incremental"/>
    <s v="Media"/>
    <x v="1"/>
    <x v="1"/>
    <x v="19"/>
    <s v=" Total_JP"/>
    <x v="53"/>
    <n v="0"/>
  </r>
  <r>
    <s v="Incremental"/>
    <s v="Media"/>
    <x v="1"/>
    <x v="1"/>
    <x v="19"/>
    <s v=" Total_JP"/>
    <x v="54"/>
    <n v="0"/>
  </r>
  <r>
    <s v="Incremental"/>
    <s v="Media"/>
    <x v="1"/>
    <x v="1"/>
    <x v="19"/>
    <s v=" Total_JP"/>
    <x v="55"/>
    <n v="1.9946E-3"/>
  </r>
  <r>
    <s v="Incremental"/>
    <s v="Media"/>
    <x v="1"/>
    <x v="1"/>
    <x v="19"/>
    <s v=" Total_JP"/>
    <x v="56"/>
    <n v="4.2411600000000001E-2"/>
  </r>
  <r>
    <s v="Incremental"/>
    <s v="Media"/>
    <x v="1"/>
    <x v="1"/>
    <x v="19"/>
    <s v=" Total_JP"/>
    <x v="57"/>
    <n v="0.17103640000000001"/>
  </r>
  <r>
    <s v="Incremental"/>
    <s v="Media"/>
    <x v="1"/>
    <x v="1"/>
    <x v="19"/>
    <s v=" Total_JP"/>
    <x v="58"/>
    <n v="0.40800900000000001"/>
  </r>
  <r>
    <s v="Incremental"/>
    <s v="Media"/>
    <x v="1"/>
    <x v="1"/>
    <x v="19"/>
    <s v=" Total_JP"/>
    <x v="59"/>
    <n v="0.87056619999999996"/>
  </r>
  <r>
    <s v="Incremental"/>
    <s v="Media"/>
    <x v="1"/>
    <x v="1"/>
    <x v="19"/>
    <s v=" Total_JP"/>
    <x v="60"/>
    <n v="1.5457552000000001"/>
  </r>
  <r>
    <s v="Incremental"/>
    <s v="Media"/>
    <x v="1"/>
    <x v="1"/>
    <x v="19"/>
    <s v=" Total_JP"/>
    <x v="61"/>
    <n v="2.1981766999999999"/>
  </r>
  <r>
    <s v="Incremental"/>
    <s v="Media"/>
    <x v="1"/>
    <x v="1"/>
    <x v="19"/>
    <s v=" Total_JP"/>
    <x v="62"/>
    <n v="2.6804668"/>
  </r>
  <r>
    <s v="Incremental"/>
    <s v="Media"/>
    <x v="1"/>
    <x v="1"/>
    <x v="19"/>
    <s v=" Total_JP"/>
    <x v="63"/>
    <n v="2.9005388999999999"/>
  </r>
  <r>
    <s v="Incremental"/>
    <s v="Media"/>
    <x v="1"/>
    <x v="1"/>
    <x v="19"/>
    <s v=" Total_JP"/>
    <x v="64"/>
    <n v="2.8849094000000002"/>
  </r>
  <r>
    <s v="Incremental"/>
    <s v="Media"/>
    <x v="1"/>
    <x v="1"/>
    <x v="19"/>
    <s v=" Total_JP"/>
    <x v="65"/>
    <n v="2.2207682000000002"/>
  </r>
  <r>
    <s v="Incremental"/>
    <s v="Media"/>
    <x v="1"/>
    <x v="1"/>
    <x v="19"/>
    <s v=" Total_JP"/>
    <x v="66"/>
    <n v="1.2987674"/>
  </r>
  <r>
    <s v="Incremental"/>
    <s v="Media"/>
    <x v="1"/>
    <x v="1"/>
    <x v="19"/>
    <s v=" Total_JP"/>
    <x v="67"/>
    <n v="0.97305260000000005"/>
  </r>
  <r>
    <s v="Incremental"/>
    <s v="Media"/>
    <x v="1"/>
    <x v="1"/>
    <x v="19"/>
    <s v=" Total_JP"/>
    <x v="68"/>
    <n v="0.6318897"/>
  </r>
  <r>
    <s v="Incremental"/>
    <s v="Media"/>
    <x v="1"/>
    <x v="1"/>
    <x v="19"/>
    <s v=" Total_JP"/>
    <x v="69"/>
    <n v="0.28483310000000001"/>
  </r>
  <r>
    <s v="Incremental"/>
    <s v="Media"/>
    <x v="1"/>
    <x v="1"/>
    <x v="19"/>
    <s v=" Total_JP"/>
    <x v="70"/>
    <n v="8.6300100000000005E-2"/>
  </r>
  <r>
    <s v="Incremental"/>
    <s v="Media"/>
    <x v="1"/>
    <x v="1"/>
    <x v="19"/>
    <s v=" Total_JP"/>
    <x v="71"/>
    <n v="0"/>
  </r>
  <r>
    <s v="Incremental"/>
    <s v="Media"/>
    <x v="1"/>
    <x v="1"/>
    <x v="19"/>
    <s v=" Total_JP"/>
    <x v="72"/>
    <n v="0"/>
  </r>
  <r>
    <s v="Incremental"/>
    <s v="Media"/>
    <x v="1"/>
    <x v="1"/>
    <x v="19"/>
    <s v=" Total_JP"/>
    <x v="73"/>
    <n v="0"/>
  </r>
  <r>
    <s v="Incremental"/>
    <s v="Media"/>
    <x v="1"/>
    <x v="1"/>
    <x v="19"/>
    <s v=" Total_JP"/>
    <x v="74"/>
    <n v="0"/>
  </r>
  <r>
    <s v="Incremental"/>
    <s v="Media"/>
    <x v="1"/>
    <x v="1"/>
    <x v="19"/>
    <s v=" Total_JP"/>
    <x v="75"/>
    <n v="0"/>
  </r>
  <r>
    <s v="Incremental"/>
    <s v="Media"/>
    <x v="1"/>
    <x v="1"/>
    <x v="19"/>
    <s v=" Total_JP"/>
    <x v="76"/>
    <n v="0"/>
  </r>
  <r>
    <s v="Incremental"/>
    <s v="Media"/>
    <x v="1"/>
    <x v="1"/>
    <x v="19"/>
    <s v=" Total_JP"/>
    <x v="77"/>
    <n v="0"/>
  </r>
  <r>
    <s v="Incremental"/>
    <s v="Media"/>
    <x v="1"/>
    <x v="1"/>
    <x v="19"/>
    <s v=" Total_JP"/>
    <x v="78"/>
    <n v="0"/>
  </r>
  <r>
    <s v="Incremental"/>
    <s v="Media"/>
    <x v="1"/>
    <x v="1"/>
    <x v="19"/>
    <s v=" Total_JP"/>
    <x v="79"/>
    <n v="0"/>
  </r>
  <r>
    <s v="Incremental"/>
    <s v="Media"/>
    <x v="1"/>
    <x v="1"/>
    <x v="19"/>
    <s v=" Total_JP"/>
    <x v="80"/>
    <n v="0"/>
  </r>
  <r>
    <s v="Incremental"/>
    <s v="Media"/>
    <x v="1"/>
    <x v="1"/>
    <x v="19"/>
    <s v=" Total_JP"/>
    <x v="81"/>
    <n v="0"/>
  </r>
  <r>
    <s v="Incremental"/>
    <s v="Media"/>
    <x v="1"/>
    <x v="1"/>
    <x v="19"/>
    <s v=" Total_JP"/>
    <x v="82"/>
    <n v="0"/>
  </r>
  <r>
    <s v="Incremental"/>
    <s v="Media"/>
    <x v="1"/>
    <x v="1"/>
    <x v="19"/>
    <s v=" Total_JP"/>
    <x v="83"/>
    <n v="0"/>
  </r>
  <r>
    <s v="Incremental"/>
    <s v="Media"/>
    <x v="1"/>
    <x v="1"/>
    <x v="19"/>
    <s v=" Total_JP"/>
    <x v="84"/>
    <n v="0"/>
  </r>
  <r>
    <s v="Incremental"/>
    <s v="Media"/>
    <x v="1"/>
    <x v="1"/>
    <x v="19"/>
    <s v=" Total_JP"/>
    <x v="85"/>
    <n v="0"/>
  </r>
  <r>
    <s v="Incremental"/>
    <s v="Media"/>
    <x v="1"/>
    <x v="1"/>
    <x v="19"/>
    <s v=" Total_JP"/>
    <x v="86"/>
    <n v="0"/>
  </r>
  <r>
    <s v="Incremental"/>
    <s v="Media"/>
    <x v="1"/>
    <x v="1"/>
    <x v="19"/>
    <s v=" Total_JP"/>
    <x v="87"/>
    <n v="0"/>
  </r>
  <r>
    <s v="Incremental"/>
    <s v="Media"/>
    <x v="1"/>
    <x v="1"/>
    <x v="19"/>
    <s v=" Total_JP"/>
    <x v="88"/>
    <n v="0"/>
  </r>
  <r>
    <s v="Incremental"/>
    <s v="Media"/>
    <x v="1"/>
    <x v="1"/>
    <x v="19"/>
    <s v=" Total_JP"/>
    <x v="89"/>
    <n v="0"/>
  </r>
  <r>
    <s v="Incremental"/>
    <s v="Media"/>
    <x v="1"/>
    <x v="1"/>
    <x v="19"/>
    <s v=" Total_JP"/>
    <x v="90"/>
    <n v="0"/>
  </r>
  <r>
    <s v="Incremental"/>
    <s v="Media"/>
    <x v="1"/>
    <x v="1"/>
    <x v="19"/>
    <s v=" Total_JP"/>
    <x v="91"/>
    <n v="0"/>
  </r>
  <r>
    <s v="Incremental"/>
    <s v="Media"/>
    <x v="1"/>
    <x v="1"/>
    <x v="19"/>
    <s v=" Total_JP"/>
    <x v="92"/>
    <n v="0"/>
  </r>
  <r>
    <s v="Incremental"/>
    <s v="Media"/>
    <x v="1"/>
    <x v="1"/>
    <x v="19"/>
    <s v=" Total_JP"/>
    <x v="93"/>
    <n v="0"/>
  </r>
  <r>
    <s v="Incremental"/>
    <s v="Media"/>
    <x v="1"/>
    <x v="1"/>
    <x v="19"/>
    <s v=" Total_JP"/>
    <x v="94"/>
    <n v="0"/>
  </r>
  <r>
    <s v="Incremental"/>
    <s v="Media"/>
    <x v="1"/>
    <x v="1"/>
    <x v="19"/>
    <s v=" Total_JP"/>
    <x v="95"/>
    <n v="0"/>
  </r>
  <r>
    <s v="Incremental"/>
    <s v="Media"/>
    <x v="1"/>
    <x v="1"/>
    <x v="19"/>
    <s v=" Total_JP"/>
    <x v="96"/>
    <n v="0"/>
  </r>
  <r>
    <s v="Incremental"/>
    <s v="Media"/>
    <x v="1"/>
    <x v="1"/>
    <x v="19"/>
    <s v=" Total_JP"/>
    <x v="97"/>
    <n v="0"/>
  </r>
  <r>
    <s v="Incremental"/>
    <s v="Media"/>
    <x v="1"/>
    <x v="1"/>
    <x v="19"/>
    <s v=" Total_JP"/>
    <x v="98"/>
    <n v="0"/>
  </r>
  <r>
    <s v="Incremental"/>
    <s v="Media"/>
    <x v="1"/>
    <x v="1"/>
    <x v="19"/>
    <s v=" Total_JP"/>
    <x v="99"/>
    <n v="0"/>
  </r>
  <r>
    <s v="Incremental"/>
    <s v="Media"/>
    <x v="1"/>
    <x v="1"/>
    <x v="19"/>
    <s v=" Total_JP"/>
    <x v="100"/>
    <n v="0"/>
  </r>
  <r>
    <s v="Incremental"/>
    <s v="Media"/>
    <x v="1"/>
    <x v="1"/>
    <x v="19"/>
    <s v=" Total_JP"/>
    <x v="101"/>
    <n v="0"/>
  </r>
  <r>
    <s v="Incremental"/>
    <s v="Media"/>
    <x v="1"/>
    <x v="1"/>
    <x v="19"/>
    <s v=" Total_JP"/>
    <x v="102"/>
    <n v="0"/>
  </r>
  <r>
    <s v="Incremental"/>
    <s v="Media"/>
    <x v="1"/>
    <x v="1"/>
    <x v="19"/>
    <s v=" Total_JP"/>
    <x v="103"/>
    <n v="0"/>
  </r>
  <r>
    <s v="Incremental"/>
    <s v="Media"/>
    <x v="1"/>
    <x v="1"/>
    <x v="19"/>
    <s v=" Total_JP"/>
    <x v="104"/>
    <n v="0"/>
  </r>
  <r>
    <s v="Incremental"/>
    <s v="Media"/>
    <x v="1"/>
    <x v="1"/>
    <x v="19"/>
    <s v=" Total_JP"/>
    <x v="105"/>
    <n v="0"/>
  </r>
  <r>
    <s v="Incremental"/>
    <s v="Media"/>
    <x v="1"/>
    <x v="1"/>
    <x v="19"/>
    <s v=" Total_JP"/>
    <x v="106"/>
    <n v="0"/>
  </r>
  <r>
    <s v="Incremental"/>
    <s v="Media"/>
    <x v="1"/>
    <x v="1"/>
    <x v="19"/>
    <s v=" Total_JP"/>
    <x v="107"/>
    <n v="0"/>
  </r>
  <r>
    <s v="Incremental"/>
    <s v="Media"/>
    <x v="1"/>
    <x v="1"/>
    <x v="19"/>
    <s v=" Total_JP"/>
    <x v="108"/>
    <n v="0"/>
  </r>
  <r>
    <s v="Incremental"/>
    <s v="Media"/>
    <x v="1"/>
    <x v="1"/>
    <x v="19"/>
    <s v=" Total_JP"/>
    <x v="109"/>
    <n v="0"/>
  </r>
  <r>
    <s v="Incremental"/>
    <s v="Media"/>
    <x v="1"/>
    <x v="1"/>
    <x v="19"/>
    <s v=" Total_JP"/>
    <x v="110"/>
    <n v="0"/>
  </r>
  <r>
    <s v="Incremental"/>
    <s v="Media"/>
    <x v="1"/>
    <x v="1"/>
    <x v="19"/>
    <s v=" Total_JP"/>
    <x v="111"/>
    <n v="0"/>
  </r>
  <r>
    <s v="Incremental"/>
    <s v="Media"/>
    <x v="1"/>
    <x v="1"/>
    <x v="19"/>
    <s v=" Total_JP"/>
    <x v="112"/>
    <n v="0"/>
  </r>
  <r>
    <s v="Incremental"/>
    <s v="Media"/>
    <x v="1"/>
    <x v="1"/>
    <x v="19"/>
    <s v=" Total_JP"/>
    <x v="113"/>
    <n v="0"/>
  </r>
  <r>
    <s v="Incremental"/>
    <s v="Media"/>
    <x v="1"/>
    <x v="1"/>
    <x v="19"/>
    <s v=" Total_JP"/>
    <x v="114"/>
    <n v="0"/>
  </r>
  <r>
    <s v="Incremental"/>
    <s v="Media"/>
    <x v="1"/>
    <x v="1"/>
    <x v="19"/>
    <s v=" Total_JP"/>
    <x v="115"/>
    <n v="0"/>
  </r>
  <r>
    <s v="Incremental"/>
    <s v="Media"/>
    <x v="1"/>
    <x v="1"/>
    <x v="19"/>
    <s v=" Total_JP"/>
    <x v="116"/>
    <n v="0"/>
  </r>
  <r>
    <s v="Incremental"/>
    <s v="Media"/>
    <x v="1"/>
    <x v="1"/>
    <x v="19"/>
    <s v=" Total_JP"/>
    <x v="117"/>
    <n v="0"/>
  </r>
  <r>
    <s v="Incremental"/>
    <s v="Media"/>
    <x v="1"/>
    <x v="1"/>
    <x v="19"/>
    <s v=" Total_JP"/>
    <x v="118"/>
    <n v="0"/>
  </r>
  <r>
    <s v="Incremental"/>
    <s v="Media"/>
    <x v="1"/>
    <x v="1"/>
    <x v="19"/>
    <s v=" Total_JP"/>
    <x v="119"/>
    <n v="0"/>
  </r>
  <r>
    <s v="Incremental"/>
    <s v="Media"/>
    <x v="1"/>
    <x v="1"/>
    <x v="19"/>
    <s v=" Total_JP"/>
    <x v="120"/>
    <n v="0"/>
  </r>
  <r>
    <s v="Incremental"/>
    <s v="Media"/>
    <x v="1"/>
    <x v="1"/>
    <x v="19"/>
    <s v=" Total_JP"/>
    <x v="121"/>
    <n v="0"/>
  </r>
  <r>
    <s v="Incremental"/>
    <s v="Media"/>
    <x v="1"/>
    <x v="1"/>
    <x v="19"/>
    <s v=" Total_JP"/>
    <x v="122"/>
    <n v="0"/>
  </r>
  <r>
    <s v="Incremental"/>
    <s v="Media"/>
    <x v="1"/>
    <x v="1"/>
    <x v="19"/>
    <s v=" Total_JP"/>
    <x v="123"/>
    <n v="0"/>
  </r>
  <r>
    <s v="Incremental"/>
    <s v="Media"/>
    <x v="1"/>
    <x v="1"/>
    <x v="19"/>
    <s v=" Total_JP"/>
    <x v="124"/>
    <n v="0"/>
  </r>
  <r>
    <s v="Incremental"/>
    <s v="Media"/>
    <x v="1"/>
    <x v="1"/>
    <x v="19"/>
    <s v=" Total_JP"/>
    <x v="125"/>
    <n v="0"/>
  </r>
  <r>
    <s v="Incremental"/>
    <s v="Media"/>
    <x v="1"/>
    <x v="1"/>
    <x v="19"/>
    <s v=" Total_JP"/>
    <x v="126"/>
    <n v="0"/>
  </r>
  <r>
    <s v="Incremental"/>
    <s v="Media"/>
    <x v="1"/>
    <x v="1"/>
    <x v="19"/>
    <s v=" Total_JP"/>
    <x v="127"/>
    <n v="0"/>
  </r>
  <r>
    <s v="Incremental"/>
    <s v="Media"/>
    <x v="1"/>
    <x v="1"/>
    <x v="19"/>
    <s v=" Total_JP"/>
    <x v="128"/>
    <n v="0"/>
  </r>
  <r>
    <s v="Incremental"/>
    <s v="Media"/>
    <x v="1"/>
    <x v="1"/>
    <x v="19"/>
    <s v=" Total_JP"/>
    <x v="129"/>
    <n v="0"/>
  </r>
  <r>
    <s v="Incremental"/>
    <s v="Media"/>
    <x v="1"/>
    <x v="1"/>
    <x v="19"/>
    <s v=" Total_JP"/>
    <x v="130"/>
    <n v="0"/>
  </r>
  <r>
    <s v="Incremental"/>
    <s v="Media"/>
    <x v="1"/>
    <x v="1"/>
    <x v="19"/>
    <s v=" Total_JP"/>
    <x v="131"/>
    <n v="0"/>
  </r>
  <r>
    <s v="Incremental"/>
    <s v="Media"/>
    <x v="1"/>
    <x v="1"/>
    <x v="19"/>
    <s v=" Total_JP"/>
    <x v="132"/>
    <n v="0"/>
  </r>
  <r>
    <s v="Incremental"/>
    <s v="Media"/>
    <x v="1"/>
    <x v="1"/>
    <x v="19"/>
    <s v=" Total_JP"/>
    <x v="133"/>
    <n v="0"/>
  </r>
  <r>
    <s v="Incremental"/>
    <s v="Media"/>
    <x v="1"/>
    <x v="1"/>
    <x v="19"/>
    <s v=" Total_JP"/>
    <x v="134"/>
    <n v="0"/>
  </r>
  <r>
    <s v="Incremental"/>
    <s v="Media"/>
    <x v="1"/>
    <x v="1"/>
    <x v="19"/>
    <s v=" Total_JP"/>
    <x v="135"/>
    <n v="0"/>
  </r>
  <r>
    <s v="Incremental"/>
    <s v="Media"/>
    <x v="1"/>
    <x v="1"/>
    <x v="19"/>
    <s v=" Total_JP"/>
    <x v="136"/>
    <n v="0"/>
  </r>
  <r>
    <s v="Incremental"/>
    <s v="Media"/>
    <x v="1"/>
    <x v="1"/>
    <x v="19"/>
    <s v=" Total_JP"/>
    <x v="137"/>
    <n v="0"/>
  </r>
  <r>
    <s v="Incremental"/>
    <s v="Media"/>
    <x v="1"/>
    <x v="1"/>
    <x v="19"/>
    <s v=" Total_JP"/>
    <x v="138"/>
    <n v="0"/>
  </r>
  <r>
    <s v="Incremental"/>
    <s v="Media"/>
    <x v="1"/>
    <x v="1"/>
    <x v="19"/>
    <s v=" Total_JP"/>
    <x v="139"/>
    <n v="0"/>
  </r>
  <r>
    <s v="Incremental"/>
    <s v="Media"/>
    <x v="1"/>
    <x v="1"/>
    <x v="19"/>
    <s v=" Total_JP"/>
    <x v="140"/>
    <n v="0"/>
  </r>
  <r>
    <s v="Incremental"/>
    <s v="Media"/>
    <x v="1"/>
    <x v="1"/>
    <x v="19"/>
    <s v=" Total_JP"/>
    <x v="141"/>
    <n v="0"/>
  </r>
  <r>
    <s v="Incremental"/>
    <s v="Media"/>
    <x v="1"/>
    <x v="1"/>
    <x v="19"/>
    <s v=" Total_JP"/>
    <x v="142"/>
    <n v="0"/>
  </r>
  <r>
    <s v="Incremental"/>
    <s v="Media"/>
    <x v="1"/>
    <x v="1"/>
    <x v="19"/>
    <s v=" Total_JP"/>
    <x v="143"/>
    <n v="0"/>
  </r>
  <r>
    <s v="Incremental"/>
    <s v="Media"/>
    <x v="1"/>
    <x v="1"/>
    <x v="19"/>
    <s v=" Total_JP"/>
    <x v="144"/>
    <n v="0"/>
  </r>
  <r>
    <s v="Incremental"/>
    <s v="Media"/>
    <x v="1"/>
    <x v="1"/>
    <x v="19"/>
    <s v=" Total_JP"/>
    <x v="145"/>
    <n v="0"/>
  </r>
  <r>
    <s v="Incremental"/>
    <s v="Media"/>
    <x v="1"/>
    <x v="1"/>
    <x v="19"/>
    <s v=" Total_JP"/>
    <x v="146"/>
    <n v="0"/>
  </r>
  <r>
    <s v="Incremental"/>
    <s v="Media"/>
    <x v="1"/>
    <x v="1"/>
    <x v="19"/>
    <s v=" Total_JP"/>
    <x v="147"/>
    <n v="0"/>
  </r>
  <r>
    <s v="Incremental"/>
    <s v="Media"/>
    <x v="1"/>
    <x v="1"/>
    <x v="19"/>
    <s v=" Total_JP"/>
    <x v="148"/>
    <n v="0"/>
  </r>
  <r>
    <s v="Incremental"/>
    <s v="Media"/>
    <x v="1"/>
    <x v="1"/>
    <x v="19"/>
    <s v=" Total_JP"/>
    <x v="149"/>
    <n v="0"/>
  </r>
  <r>
    <s v="Incremental"/>
    <s v="Media"/>
    <x v="1"/>
    <x v="1"/>
    <x v="19"/>
    <s v=" Total_JP"/>
    <x v="150"/>
    <n v="0"/>
  </r>
  <r>
    <s v="Incremental"/>
    <s v="Media"/>
    <x v="1"/>
    <x v="1"/>
    <x v="19"/>
    <s v=" Total_JP"/>
    <x v="151"/>
    <n v="0"/>
  </r>
  <r>
    <s v="Incremental"/>
    <s v="Media"/>
    <x v="1"/>
    <x v="1"/>
    <x v="19"/>
    <s v=" Total_JP"/>
    <x v="152"/>
    <n v="0"/>
  </r>
  <r>
    <s v="Incremental"/>
    <s v="Media"/>
    <x v="1"/>
    <x v="1"/>
    <x v="19"/>
    <s v=" Total_JP"/>
    <x v="153"/>
    <n v="0.36150260000000001"/>
  </r>
  <r>
    <s v="Incremental"/>
    <s v="Media"/>
    <x v="1"/>
    <x v="1"/>
    <x v="19"/>
    <s v=" Total_JP"/>
    <x v="154"/>
    <n v="1.537766"/>
  </r>
  <r>
    <s v="Incremental"/>
    <s v="Media"/>
    <x v="1"/>
    <x v="1"/>
    <x v="19"/>
    <s v=" Total_JP"/>
    <x v="155"/>
    <n v="4.9279728"/>
  </r>
  <r>
    <s v="Incremental"/>
    <s v="Media"/>
    <x v="1"/>
    <x v="1"/>
    <x v="19"/>
    <s v=" Total_JP"/>
    <x v="156"/>
    <n v="9.3881245999999994"/>
  </r>
  <r>
    <s v="Incremental"/>
    <s v="Media"/>
    <x v="1"/>
    <x v="3"/>
    <x v="20"/>
    <s v=" Total_JP"/>
    <x v="0"/>
    <n v="1.0689346"/>
  </r>
  <r>
    <s v="Incremental"/>
    <s v="Media"/>
    <x v="1"/>
    <x v="3"/>
    <x v="20"/>
    <s v=" Total_JP"/>
    <x v="1"/>
    <n v="2.6847563000000001"/>
  </r>
  <r>
    <s v="Incremental"/>
    <s v="Media"/>
    <x v="1"/>
    <x v="3"/>
    <x v="20"/>
    <s v=" Total_JP"/>
    <x v="2"/>
    <n v="2.8064947"/>
  </r>
  <r>
    <s v="Incremental"/>
    <s v="Media"/>
    <x v="1"/>
    <x v="3"/>
    <x v="20"/>
    <s v=" Total_JP"/>
    <x v="3"/>
    <n v="2.8270827999999999"/>
  </r>
  <r>
    <s v="Incremental"/>
    <s v="Media"/>
    <x v="1"/>
    <x v="3"/>
    <x v="20"/>
    <s v=" Total_JP"/>
    <x v="4"/>
    <n v="2.7357980999999998"/>
  </r>
  <r>
    <s v="Incremental"/>
    <s v="Media"/>
    <x v="1"/>
    <x v="3"/>
    <x v="20"/>
    <s v=" Total_JP"/>
    <x v="5"/>
    <n v="2.7942885999999998"/>
  </r>
  <r>
    <s v="Incremental"/>
    <s v="Media"/>
    <x v="1"/>
    <x v="3"/>
    <x v="20"/>
    <s v=" Total_JP"/>
    <x v="6"/>
    <n v="2.8200170999999998"/>
  </r>
  <r>
    <s v="Incremental"/>
    <s v="Media"/>
    <x v="1"/>
    <x v="3"/>
    <x v="20"/>
    <s v=" Total_JP"/>
    <x v="7"/>
    <n v="2.8946950999999999"/>
  </r>
  <r>
    <s v="Incremental"/>
    <s v="Media"/>
    <x v="1"/>
    <x v="3"/>
    <x v="20"/>
    <s v=" Total_JP"/>
    <x v="8"/>
    <n v="2.8213442"/>
  </r>
  <r>
    <s v="Incremental"/>
    <s v="Media"/>
    <x v="1"/>
    <x v="3"/>
    <x v="20"/>
    <s v=" Total_JP"/>
    <x v="9"/>
    <n v="2.5147563000000002"/>
  </r>
  <r>
    <s v="Incremental"/>
    <s v="Media"/>
    <x v="1"/>
    <x v="3"/>
    <x v="20"/>
    <s v=" Total_JP"/>
    <x v="10"/>
    <n v="2.6208410999999998"/>
  </r>
  <r>
    <s v="Incremental"/>
    <s v="Media"/>
    <x v="1"/>
    <x v="3"/>
    <x v="20"/>
    <s v=" Total_JP"/>
    <x v="11"/>
    <n v="3.3601603"/>
  </r>
  <r>
    <s v="Incremental"/>
    <s v="Media"/>
    <x v="1"/>
    <x v="3"/>
    <x v="20"/>
    <s v=" Total_JP"/>
    <x v="12"/>
    <n v="3.3662212"/>
  </r>
  <r>
    <s v="Incremental"/>
    <s v="Media"/>
    <x v="1"/>
    <x v="3"/>
    <x v="20"/>
    <s v=" Total_JP"/>
    <x v="13"/>
    <n v="2.5633433000000001"/>
  </r>
  <r>
    <s v="Incremental"/>
    <s v="Media"/>
    <x v="1"/>
    <x v="3"/>
    <x v="20"/>
    <s v=" Total_JP"/>
    <x v="14"/>
    <n v="6.5344305"/>
  </r>
  <r>
    <s v="Incremental"/>
    <s v="Media"/>
    <x v="1"/>
    <x v="3"/>
    <x v="20"/>
    <s v=" Total_JP"/>
    <x v="15"/>
    <n v="11.003539200000001"/>
  </r>
  <r>
    <s v="Incremental"/>
    <s v="Media"/>
    <x v="1"/>
    <x v="3"/>
    <x v="20"/>
    <s v=" Total_JP"/>
    <x v="16"/>
    <n v="7.0178548999999997"/>
  </r>
  <r>
    <s v="Incremental"/>
    <s v="Media"/>
    <x v="1"/>
    <x v="3"/>
    <x v="20"/>
    <s v=" Total_JP"/>
    <x v="17"/>
    <n v="4.8965991999999998"/>
  </r>
  <r>
    <s v="Incremental"/>
    <s v="Media"/>
    <x v="1"/>
    <x v="3"/>
    <x v="20"/>
    <s v=" Total_JP"/>
    <x v="18"/>
    <n v="4.9882603000000003"/>
  </r>
  <r>
    <s v="Incremental"/>
    <s v="Media"/>
    <x v="1"/>
    <x v="3"/>
    <x v="20"/>
    <s v=" Total_JP"/>
    <x v="19"/>
    <n v="5.6839386999999997"/>
  </r>
  <r>
    <s v="Incremental"/>
    <s v="Media"/>
    <x v="1"/>
    <x v="3"/>
    <x v="20"/>
    <s v=" Total_JP"/>
    <x v="20"/>
    <n v="6.3962288999999997"/>
  </r>
  <r>
    <s v="Incremental"/>
    <s v="Media"/>
    <x v="1"/>
    <x v="3"/>
    <x v="20"/>
    <s v=" Total_JP"/>
    <x v="21"/>
    <n v="6.7844423999999997"/>
  </r>
  <r>
    <s v="Incremental"/>
    <s v="Media"/>
    <x v="1"/>
    <x v="3"/>
    <x v="20"/>
    <s v=" Total_JP"/>
    <x v="22"/>
    <n v="6.7277579000000003"/>
  </r>
  <r>
    <s v="Incremental"/>
    <s v="Media"/>
    <x v="1"/>
    <x v="3"/>
    <x v="20"/>
    <s v=" Total_JP"/>
    <x v="23"/>
    <n v="5.0917465000000002"/>
  </r>
  <r>
    <s v="Incremental"/>
    <s v="Media"/>
    <x v="1"/>
    <x v="3"/>
    <x v="20"/>
    <s v=" Total_JP"/>
    <x v="24"/>
    <n v="2.7996346999999999"/>
  </r>
  <r>
    <s v="Incremental"/>
    <s v="Media"/>
    <x v="1"/>
    <x v="3"/>
    <x v="20"/>
    <s v=" Total_JP"/>
    <x v="25"/>
    <n v="2.3737330999999999"/>
  </r>
  <r>
    <s v="Incremental"/>
    <s v="Media"/>
    <x v="1"/>
    <x v="3"/>
    <x v="20"/>
    <s v=" Total_JP"/>
    <x v="26"/>
    <n v="2.4515468999999999"/>
  </r>
  <r>
    <s v="Incremental"/>
    <s v="Media"/>
    <x v="1"/>
    <x v="3"/>
    <x v="20"/>
    <s v=" Total_JP"/>
    <x v="27"/>
    <n v="2.4517739000000001"/>
  </r>
  <r>
    <s v="Incremental"/>
    <s v="Media"/>
    <x v="1"/>
    <x v="3"/>
    <x v="20"/>
    <s v=" Total_JP"/>
    <x v="28"/>
    <n v="2.2077567"/>
  </r>
  <r>
    <s v="Incremental"/>
    <s v="Media"/>
    <x v="1"/>
    <x v="3"/>
    <x v="20"/>
    <s v=" Total_JP"/>
    <x v="29"/>
    <n v="1.7637836"/>
  </r>
  <r>
    <s v="Incremental"/>
    <s v="Media"/>
    <x v="1"/>
    <x v="3"/>
    <x v="20"/>
    <s v=" Total_JP"/>
    <x v="30"/>
    <n v="1.5932656000000001"/>
  </r>
  <r>
    <s v="Incremental"/>
    <s v="Media"/>
    <x v="1"/>
    <x v="3"/>
    <x v="20"/>
    <s v=" Total_JP"/>
    <x v="31"/>
    <n v="1.5368714999999999"/>
  </r>
  <r>
    <s v="Incremental"/>
    <s v="Media"/>
    <x v="1"/>
    <x v="3"/>
    <x v="20"/>
    <s v=" Total_JP"/>
    <x v="32"/>
    <n v="1.3980707999999999"/>
  </r>
  <r>
    <s v="Incremental"/>
    <s v="Media"/>
    <x v="1"/>
    <x v="3"/>
    <x v="20"/>
    <s v=" Total_JP"/>
    <x v="33"/>
    <n v="1.4099307999999999"/>
  </r>
  <r>
    <s v="Incremental"/>
    <s v="Media"/>
    <x v="1"/>
    <x v="3"/>
    <x v="20"/>
    <s v=" Total_JP"/>
    <x v="34"/>
    <n v="1.4644166999999999"/>
  </r>
  <r>
    <s v="Incremental"/>
    <s v="Media"/>
    <x v="1"/>
    <x v="3"/>
    <x v="20"/>
    <s v=" Total_JP"/>
    <x v="35"/>
    <n v="1.5327986"/>
  </r>
  <r>
    <s v="Incremental"/>
    <s v="Media"/>
    <x v="1"/>
    <x v="3"/>
    <x v="20"/>
    <s v=" Total_JP"/>
    <x v="36"/>
    <n v="1.5617171000000001"/>
  </r>
  <r>
    <s v="Incremental"/>
    <s v="Media"/>
    <x v="1"/>
    <x v="3"/>
    <x v="20"/>
    <s v=" Total_JP"/>
    <x v="37"/>
    <n v="1.5468127"/>
  </r>
  <r>
    <s v="Incremental"/>
    <s v="Media"/>
    <x v="1"/>
    <x v="3"/>
    <x v="20"/>
    <s v=" Total_JP"/>
    <x v="38"/>
    <n v="1.6235785"/>
  </r>
  <r>
    <s v="Incremental"/>
    <s v="Media"/>
    <x v="1"/>
    <x v="3"/>
    <x v="20"/>
    <s v=" Total_JP"/>
    <x v="39"/>
    <n v="1.757943"/>
  </r>
  <r>
    <s v="Incremental"/>
    <s v="Media"/>
    <x v="1"/>
    <x v="3"/>
    <x v="20"/>
    <s v=" Total_JP"/>
    <x v="40"/>
    <n v="1.8721839"/>
  </r>
  <r>
    <s v="Incremental"/>
    <s v="Media"/>
    <x v="1"/>
    <x v="3"/>
    <x v="20"/>
    <s v=" Total_JP"/>
    <x v="41"/>
    <n v="1.482899"/>
  </r>
  <r>
    <s v="Incremental"/>
    <s v="Media"/>
    <x v="1"/>
    <x v="3"/>
    <x v="20"/>
    <s v=" Total_JP"/>
    <x v="42"/>
    <n v="0.86822829999999995"/>
  </r>
  <r>
    <s v="Incremental"/>
    <s v="Media"/>
    <x v="1"/>
    <x v="3"/>
    <x v="20"/>
    <s v=" Total_JP"/>
    <x v="43"/>
    <n v="0.52434159999999996"/>
  </r>
  <r>
    <s v="Incremental"/>
    <s v="Media"/>
    <x v="1"/>
    <x v="3"/>
    <x v="20"/>
    <s v=" Total_JP"/>
    <x v="44"/>
    <n v="0.44937070000000001"/>
  </r>
  <r>
    <s v="Incremental"/>
    <s v="Media"/>
    <x v="1"/>
    <x v="3"/>
    <x v="20"/>
    <s v=" Total_JP"/>
    <x v="45"/>
    <n v="0.66868649999999996"/>
  </r>
  <r>
    <s v="Incremental"/>
    <s v="Media"/>
    <x v="1"/>
    <x v="3"/>
    <x v="20"/>
    <s v=" Total_JP"/>
    <x v="46"/>
    <n v="0.96449189999999996"/>
  </r>
  <r>
    <s v="Incremental"/>
    <s v="Media"/>
    <x v="1"/>
    <x v="3"/>
    <x v="20"/>
    <s v=" Total_JP"/>
    <x v="47"/>
    <n v="1.0321391"/>
  </r>
  <r>
    <s v="Incremental"/>
    <s v="Media"/>
    <x v="1"/>
    <x v="3"/>
    <x v="20"/>
    <s v=" Total_JP"/>
    <x v="48"/>
    <n v="1.1379764000000001"/>
  </r>
  <r>
    <s v="Incremental"/>
    <s v="Media"/>
    <x v="1"/>
    <x v="3"/>
    <x v="20"/>
    <s v=" Total_JP"/>
    <x v="49"/>
    <n v="1.2104870000000001"/>
  </r>
  <r>
    <s v="Incremental"/>
    <s v="Media"/>
    <x v="1"/>
    <x v="3"/>
    <x v="20"/>
    <s v=" Total_JP"/>
    <x v="50"/>
    <n v="0.95225119999999996"/>
  </r>
  <r>
    <s v="Incremental"/>
    <s v="Media"/>
    <x v="1"/>
    <x v="3"/>
    <x v="20"/>
    <s v=" Total_JP"/>
    <x v="51"/>
    <n v="0.59935689999999997"/>
  </r>
  <r>
    <s v="Incremental"/>
    <s v="Media"/>
    <x v="1"/>
    <x v="3"/>
    <x v="20"/>
    <s v=" Total_JP"/>
    <x v="52"/>
    <n v="0.77256610000000003"/>
  </r>
  <r>
    <s v="Incremental"/>
    <s v="Media"/>
    <x v="1"/>
    <x v="3"/>
    <x v="20"/>
    <s v=" Total_JP"/>
    <x v="53"/>
    <n v="1.4106293999999999"/>
  </r>
  <r>
    <s v="Incremental"/>
    <s v="Media"/>
    <x v="1"/>
    <x v="3"/>
    <x v="20"/>
    <s v=" Total_JP"/>
    <x v="54"/>
    <n v="1.6881427"/>
  </r>
  <r>
    <s v="Incremental"/>
    <s v="Media"/>
    <x v="1"/>
    <x v="3"/>
    <x v="20"/>
    <s v=" Total_JP"/>
    <x v="55"/>
    <n v="1.9260584999999999"/>
  </r>
  <r>
    <s v="Incremental"/>
    <s v="Media"/>
    <x v="1"/>
    <x v="3"/>
    <x v="20"/>
    <s v=" Total_JP"/>
    <x v="56"/>
    <n v="2.1299961000000001"/>
  </r>
  <r>
    <s v="Incremental"/>
    <s v="Media"/>
    <x v="1"/>
    <x v="3"/>
    <x v="20"/>
    <s v=" Total_JP"/>
    <x v="57"/>
    <n v="2.2572451999999998"/>
  </r>
  <r>
    <s v="Incremental"/>
    <s v="Media"/>
    <x v="1"/>
    <x v="3"/>
    <x v="20"/>
    <s v=" Total_JP"/>
    <x v="58"/>
    <n v="2.3296587"/>
  </r>
  <r>
    <s v="Incremental"/>
    <s v="Media"/>
    <x v="1"/>
    <x v="3"/>
    <x v="20"/>
    <s v=" Total_JP"/>
    <x v="59"/>
    <n v="2.3223538000000001"/>
  </r>
  <r>
    <s v="Incremental"/>
    <s v="Media"/>
    <x v="1"/>
    <x v="3"/>
    <x v="20"/>
    <s v=" Total_JP"/>
    <x v="60"/>
    <n v="2.3886267999999999"/>
  </r>
  <r>
    <s v="Incremental"/>
    <s v="Media"/>
    <x v="1"/>
    <x v="3"/>
    <x v="20"/>
    <s v=" Total_JP"/>
    <x v="61"/>
    <n v="3.7746575999999998"/>
  </r>
  <r>
    <s v="Incremental"/>
    <s v="Media"/>
    <x v="1"/>
    <x v="3"/>
    <x v="20"/>
    <s v=" Total_JP"/>
    <x v="62"/>
    <n v="4.8623742999999999"/>
  </r>
  <r>
    <s v="Incremental"/>
    <s v="Media"/>
    <x v="1"/>
    <x v="3"/>
    <x v="20"/>
    <s v=" Total_JP"/>
    <x v="63"/>
    <n v="3.3960349999999999"/>
  </r>
  <r>
    <s v="Incremental"/>
    <s v="Media"/>
    <x v="1"/>
    <x v="3"/>
    <x v="20"/>
    <s v=" Total_JP"/>
    <x v="64"/>
    <n v="2.9514163999999998"/>
  </r>
  <r>
    <s v="Incremental"/>
    <s v="Media"/>
    <x v="1"/>
    <x v="3"/>
    <x v="20"/>
    <s v=" Total_JP"/>
    <x v="65"/>
    <n v="3.1276386"/>
  </r>
  <r>
    <s v="Incremental"/>
    <s v="Media"/>
    <x v="1"/>
    <x v="3"/>
    <x v="20"/>
    <s v=" Total_JP"/>
    <x v="66"/>
    <n v="3.4099724999999999"/>
  </r>
  <r>
    <s v="Incremental"/>
    <s v="Media"/>
    <x v="1"/>
    <x v="3"/>
    <x v="20"/>
    <s v=" Total_JP"/>
    <x v="67"/>
    <n v="4.0773424"/>
  </r>
  <r>
    <s v="Incremental"/>
    <s v="Media"/>
    <x v="1"/>
    <x v="3"/>
    <x v="20"/>
    <s v=" Total_JP"/>
    <x v="68"/>
    <n v="4.4697617000000003"/>
  </r>
  <r>
    <s v="Incremental"/>
    <s v="Media"/>
    <x v="1"/>
    <x v="3"/>
    <x v="20"/>
    <s v=" Total_JP"/>
    <x v="69"/>
    <n v="4.4643195000000002"/>
  </r>
  <r>
    <s v="Incremental"/>
    <s v="Media"/>
    <x v="1"/>
    <x v="3"/>
    <x v="20"/>
    <s v=" Total_JP"/>
    <x v="70"/>
    <n v="4.4896699"/>
  </r>
  <r>
    <s v="Incremental"/>
    <s v="Media"/>
    <x v="1"/>
    <x v="3"/>
    <x v="20"/>
    <s v=" Total_JP"/>
    <x v="71"/>
    <n v="4.5834299999999999"/>
  </r>
  <r>
    <s v="Incremental"/>
    <s v="Media"/>
    <x v="1"/>
    <x v="3"/>
    <x v="20"/>
    <s v=" Total_JP"/>
    <x v="72"/>
    <n v="4.3155044"/>
  </r>
  <r>
    <s v="Incremental"/>
    <s v="Media"/>
    <x v="1"/>
    <x v="3"/>
    <x v="20"/>
    <s v=" Total_JP"/>
    <x v="73"/>
    <n v="3.8079035000000001"/>
  </r>
  <r>
    <s v="Incremental"/>
    <s v="Media"/>
    <x v="1"/>
    <x v="3"/>
    <x v="20"/>
    <s v=" Total_JP"/>
    <x v="74"/>
    <n v="2.9444697"/>
  </r>
  <r>
    <s v="Incremental"/>
    <s v="Media"/>
    <x v="1"/>
    <x v="3"/>
    <x v="20"/>
    <s v=" Total_JP"/>
    <x v="75"/>
    <n v="2.4895094000000002"/>
  </r>
  <r>
    <s v="Incremental"/>
    <s v="Media"/>
    <x v="1"/>
    <x v="3"/>
    <x v="20"/>
    <s v=" Total_JP"/>
    <x v="76"/>
    <n v="2.4857005000000001"/>
  </r>
  <r>
    <s v="Incremental"/>
    <s v="Media"/>
    <x v="1"/>
    <x v="3"/>
    <x v="20"/>
    <s v=" Total_JP"/>
    <x v="77"/>
    <n v="2.3979249999999999"/>
  </r>
  <r>
    <s v="Incremental"/>
    <s v="Media"/>
    <x v="1"/>
    <x v="3"/>
    <x v="20"/>
    <s v=" Total_JP"/>
    <x v="78"/>
    <n v="1.7427828999999999"/>
  </r>
  <r>
    <s v="Incremental"/>
    <s v="Media"/>
    <x v="1"/>
    <x v="3"/>
    <x v="20"/>
    <s v=" Total_JP"/>
    <x v="79"/>
    <n v="0.75984499999999999"/>
  </r>
  <r>
    <s v="Incremental"/>
    <s v="Media"/>
    <x v="1"/>
    <x v="3"/>
    <x v="20"/>
    <s v=" Total_JP"/>
    <x v="80"/>
    <n v="0.53355719999999995"/>
  </r>
  <r>
    <s v="Incremental"/>
    <s v="Media"/>
    <x v="1"/>
    <x v="3"/>
    <x v="20"/>
    <s v=" Total_JP"/>
    <x v="81"/>
    <n v="0.35830529999999999"/>
  </r>
  <r>
    <s v="Incremental"/>
    <s v="Media"/>
    <x v="1"/>
    <x v="3"/>
    <x v="20"/>
    <s v=" Total_JP"/>
    <x v="82"/>
    <n v="0.12638550000000001"/>
  </r>
  <r>
    <s v="Incremental"/>
    <s v="Media"/>
    <x v="1"/>
    <x v="3"/>
    <x v="20"/>
    <s v=" Total_JP"/>
    <x v="83"/>
    <n v="0.28305520000000001"/>
  </r>
  <r>
    <s v="Incremental"/>
    <s v="Media"/>
    <x v="1"/>
    <x v="3"/>
    <x v="20"/>
    <s v=" Total_JP"/>
    <x v="84"/>
    <n v="0.44739200000000001"/>
  </r>
  <r>
    <s v="Incremental"/>
    <s v="Media"/>
    <x v="1"/>
    <x v="3"/>
    <x v="20"/>
    <s v=" Total_JP"/>
    <x v="85"/>
    <n v="0.43364180000000002"/>
  </r>
  <r>
    <s v="Incremental"/>
    <s v="Media"/>
    <x v="1"/>
    <x v="3"/>
    <x v="20"/>
    <s v=" Total_JP"/>
    <x v="86"/>
    <n v="0.44979849999999999"/>
  </r>
  <r>
    <s v="Incremental"/>
    <s v="Media"/>
    <x v="1"/>
    <x v="3"/>
    <x v="20"/>
    <s v=" Total_JP"/>
    <x v="87"/>
    <n v="0.43810969999999999"/>
  </r>
  <r>
    <s v="Incremental"/>
    <s v="Media"/>
    <x v="1"/>
    <x v="3"/>
    <x v="20"/>
    <s v=" Total_JP"/>
    <x v="88"/>
    <n v="0.46097379999999999"/>
  </r>
  <r>
    <s v="Incremental"/>
    <s v="Media"/>
    <x v="1"/>
    <x v="3"/>
    <x v="20"/>
    <s v=" Total_JP"/>
    <x v="89"/>
    <n v="0.49580869999999999"/>
  </r>
  <r>
    <s v="Incremental"/>
    <s v="Media"/>
    <x v="1"/>
    <x v="3"/>
    <x v="20"/>
    <s v=" Total_JP"/>
    <x v="90"/>
    <n v="0.46927079999999999"/>
  </r>
  <r>
    <s v="Incremental"/>
    <s v="Media"/>
    <x v="1"/>
    <x v="3"/>
    <x v="20"/>
    <s v=" Total_JP"/>
    <x v="91"/>
    <n v="0.50955950000000005"/>
  </r>
  <r>
    <s v="Incremental"/>
    <s v="Media"/>
    <x v="1"/>
    <x v="3"/>
    <x v="20"/>
    <s v=" Total_JP"/>
    <x v="92"/>
    <n v="0.78284989999999999"/>
  </r>
  <r>
    <s v="Incremental"/>
    <s v="Media"/>
    <x v="1"/>
    <x v="3"/>
    <x v="20"/>
    <s v=" Total_JP"/>
    <x v="93"/>
    <n v="1.0172597999999999"/>
  </r>
  <r>
    <s v="Incremental"/>
    <s v="Media"/>
    <x v="1"/>
    <x v="3"/>
    <x v="20"/>
    <s v=" Total_JP"/>
    <x v="94"/>
    <n v="0.98564090000000004"/>
  </r>
  <r>
    <s v="Incremental"/>
    <s v="Media"/>
    <x v="1"/>
    <x v="3"/>
    <x v="20"/>
    <s v=" Total_JP"/>
    <x v="95"/>
    <n v="0.96672429999999998"/>
  </r>
  <r>
    <s v="Incremental"/>
    <s v="Media"/>
    <x v="1"/>
    <x v="3"/>
    <x v="20"/>
    <s v=" Total_JP"/>
    <x v="96"/>
    <n v="0.98096930000000004"/>
  </r>
  <r>
    <s v="Incremental"/>
    <s v="Media"/>
    <x v="1"/>
    <x v="3"/>
    <x v="20"/>
    <s v=" Total_JP"/>
    <x v="97"/>
    <n v="0.99311190000000005"/>
  </r>
  <r>
    <s v="Incremental"/>
    <s v="Media"/>
    <x v="1"/>
    <x v="3"/>
    <x v="20"/>
    <s v=" Total_JP"/>
    <x v="98"/>
    <n v="1.0051762"/>
  </r>
  <r>
    <s v="Incremental"/>
    <s v="Media"/>
    <x v="1"/>
    <x v="3"/>
    <x v="20"/>
    <s v=" Total_JP"/>
    <x v="99"/>
    <n v="1.0211101"/>
  </r>
  <r>
    <s v="Incremental"/>
    <s v="Media"/>
    <x v="1"/>
    <x v="3"/>
    <x v="20"/>
    <s v=" Total_JP"/>
    <x v="100"/>
    <n v="0.99819389999999997"/>
  </r>
  <r>
    <s v="Incremental"/>
    <s v="Media"/>
    <x v="1"/>
    <x v="3"/>
    <x v="20"/>
    <s v=" Total_JP"/>
    <x v="101"/>
    <n v="1.0224264000000001"/>
  </r>
  <r>
    <s v="Incremental"/>
    <s v="Media"/>
    <x v="1"/>
    <x v="3"/>
    <x v="20"/>
    <s v=" Total_JP"/>
    <x v="102"/>
    <n v="1.0575300000000001"/>
  </r>
  <r>
    <s v="Incremental"/>
    <s v="Media"/>
    <x v="1"/>
    <x v="3"/>
    <x v="20"/>
    <s v=" Total_JP"/>
    <x v="103"/>
    <n v="0.9102479"/>
  </r>
  <r>
    <s v="Incremental"/>
    <s v="Media"/>
    <x v="1"/>
    <x v="3"/>
    <x v="20"/>
    <s v=" Total_JP"/>
    <x v="104"/>
    <n v="0.80847720000000001"/>
  </r>
  <r>
    <s v="Incremental"/>
    <s v="Media"/>
    <x v="1"/>
    <x v="3"/>
    <x v="20"/>
    <s v=" Total_JP"/>
    <x v="105"/>
    <n v="0.65918520000000003"/>
  </r>
  <r>
    <s v="Incremental"/>
    <s v="Media"/>
    <x v="1"/>
    <x v="3"/>
    <x v="20"/>
    <s v=" Total_JP"/>
    <x v="106"/>
    <n v="0.54856039999999995"/>
  </r>
  <r>
    <s v="Incremental"/>
    <s v="Media"/>
    <x v="1"/>
    <x v="3"/>
    <x v="20"/>
    <s v=" Total_JP"/>
    <x v="107"/>
    <n v="0.60315589999999997"/>
  </r>
  <r>
    <s v="Incremental"/>
    <s v="Media"/>
    <x v="1"/>
    <x v="3"/>
    <x v="20"/>
    <s v=" Total_JP"/>
    <x v="108"/>
    <n v="0.59920300000000004"/>
  </r>
  <r>
    <s v="Incremental"/>
    <s v="Media"/>
    <x v="1"/>
    <x v="3"/>
    <x v="20"/>
    <s v=" Total_JP"/>
    <x v="109"/>
    <n v="0.57293669999999997"/>
  </r>
  <r>
    <s v="Incremental"/>
    <s v="Media"/>
    <x v="1"/>
    <x v="3"/>
    <x v="20"/>
    <s v=" Total_JP"/>
    <x v="110"/>
    <n v="0.56786409999999998"/>
  </r>
  <r>
    <s v="Incremental"/>
    <s v="Media"/>
    <x v="1"/>
    <x v="3"/>
    <x v="20"/>
    <s v=" Total_JP"/>
    <x v="111"/>
    <n v="0.58177369999999995"/>
  </r>
  <r>
    <s v="Incremental"/>
    <s v="Media"/>
    <x v="1"/>
    <x v="3"/>
    <x v="20"/>
    <s v=" Total_JP"/>
    <x v="112"/>
    <n v="0.59664470000000003"/>
  </r>
  <r>
    <s v="Incremental"/>
    <s v="Media"/>
    <x v="1"/>
    <x v="3"/>
    <x v="20"/>
    <s v=" Total_JP"/>
    <x v="113"/>
    <n v="0.5757466"/>
  </r>
  <r>
    <s v="Incremental"/>
    <s v="Media"/>
    <x v="1"/>
    <x v="3"/>
    <x v="20"/>
    <s v=" Total_JP"/>
    <x v="114"/>
    <n v="0.56574040000000003"/>
  </r>
  <r>
    <s v="Incremental"/>
    <s v="Media"/>
    <x v="1"/>
    <x v="3"/>
    <x v="20"/>
    <s v=" Total_JP"/>
    <x v="115"/>
    <n v="0.5392498"/>
  </r>
  <r>
    <s v="Incremental"/>
    <s v="Media"/>
    <x v="1"/>
    <x v="3"/>
    <x v="20"/>
    <s v=" Total_JP"/>
    <x v="116"/>
    <n v="0.33402179999999998"/>
  </r>
  <r>
    <s v="Incremental"/>
    <s v="Media"/>
    <x v="1"/>
    <x v="3"/>
    <x v="20"/>
    <s v=" Total_JP"/>
    <x v="117"/>
    <n v="3.0029299999999998E-2"/>
  </r>
  <r>
    <s v="Incremental"/>
    <s v="Media"/>
    <x v="1"/>
    <x v="3"/>
    <x v="20"/>
    <s v=" Total_JP"/>
    <x v="118"/>
    <n v="0"/>
  </r>
  <r>
    <s v="Incremental"/>
    <s v="Media"/>
    <x v="1"/>
    <x v="3"/>
    <x v="20"/>
    <s v=" Total_JP"/>
    <x v="119"/>
    <n v="0"/>
  </r>
  <r>
    <s v="Incremental"/>
    <s v="Media"/>
    <x v="1"/>
    <x v="3"/>
    <x v="20"/>
    <s v=" Total_JP"/>
    <x v="120"/>
    <n v="0"/>
  </r>
  <r>
    <s v="Incremental"/>
    <s v="Media"/>
    <x v="1"/>
    <x v="3"/>
    <x v="20"/>
    <s v=" Total_JP"/>
    <x v="121"/>
    <n v="0"/>
  </r>
  <r>
    <s v="Incremental"/>
    <s v="Media"/>
    <x v="1"/>
    <x v="3"/>
    <x v="20"/>
    <s v=" Total_JP"/>
    <x v="122"/>
    <n v="0"/>
  </r>
  <r>
    <s v="Incremental"/>
    <s v="Media"/>
    <x v="1"/>
    <x v="3"/>
    <x v="20"/>
    <s v=" Total_JP"/>
    <x v="123"/>
    <n v="0"/>
  </r>
  <r>
    <s v="Incremental"/>
    <s v="Media"/>
    <x v="1"/>
    <x v="3"/>
    <x v="20"/>
    <s v=" Total_JP"/>
    <x v="124"/>
    <n v="0.13708049999999999"/>
  </r>
  <r>
    <s v="Incremental"/>
    <s v="Media"/>
    <x v="1"/>
    <x v="3"/>
    <x v="20"/>
    <s v=" Total_JP"/>
    <x v="125"/>
    <n v="0.39900989999999997"/>
  </r>
  <r>
    <s v="Incremental"/>
    <s v="Media"/>
    <x v="1"/>
    <x v="3"/>
    <x v="20"/>
    <s v=" Total_JP"/>
    <x v="126"/>
    <n v="0.4740104"/>
  </r>
  <r>
    <s v="Incremental"/>
    <s v="Media"/>
    <x v="1"/>
    <x v="3"/>
    <x v="20"/>
    <s v=" Total_JP"/>
    <x v="127"/>
    <n v="0.44066319999999998"/>
  </r>
  <r>
    <s v="Incremental"/>
    <s v="Media"/>
    <x v="1"/>
    <x v="3"/>
    <x v="20"/>
    <s v=" Total_JP"/>
    <x v="128"/>
    <n v="0.42126130000000001"/>
  </r>
  <r>
    <s v="Incremental"/>
    <s v="Media"/>
    <x v="1"/>
    <x v="3"/>
    <x v="20"/>
    <s v=" Total_JP"/>
    <x v="129"/>
    <n v="0.40886050000000002"/>
  </r>
  <r>
    <s v="Incremental"/>
    <s v="Media"/>
    <x v="1"/>
    <x v="3"/>
    <x v="20"/>
    <s v=" Total_JP"/>
    <x v="130"/>
    <n v="0.3711295"/>
  </r>
  <r>
    <s v="Incremental"/>
    <s v="Media"/>
    <x v="1"/>
    <x v="3"/>
    <x v="20"/>
    <s v=" Total_JP"/>
    <x v="131"/>
    <n v="0.35222199999999998"/>
  </r>
  <r>
    <s v="Incremental"/>
    <s v="Media"/>
    <x v="1"/>
    <x v="3"/>
    <x v="20"/>
    <s v=" Total_JP"/>
    <x v="132"/>
    <n v="0.34517300000000001"/>
  </r>
  <r>
    <s v="Incremental"/>
    <s v="Media"/>
    <x v="1"/>
    <x v="3"/>
    <x v="20"/>
    <s v=" Total_JP"/>
    <x v="133"/>
    <n v="0.32815689999999997"/>
  </r>
  <r>
    <s v="Incremental"/>
    <s v="Media"/>
    <x v="1"/>
    <x v="3"/>
    <x v="20"/>
    <s v=" Total_JP"/>
    <x v="134"/>
    <n v="0.3062706"/>
  </r>
  <r>
    <s v="Incremental"/>
    <s v="Media"/>
    <x v="1"/>
    <x v="3"/>
    <x v="20"/>
    <s v=" Total_JP"/>
    <x v="135"/>
    <n v="0.2931667"/>
  </r>
  <r>
    <s v="Incremental"/>
    <s v="Media"/>
    <x v="1"/>
    <x v="3"/>
    <x v="20"/>
    <s v=" Total_JP"/>
    <x v="136"/>
    <n v="0.31066959999999999"/>
  </r>
  <r>
    <s v="Incremental"/>
    <s v="Media"/>
    <x v="1"/>
    <x v="3"/>
    <x v="20"/>
    <s v=" Total_JP"/>
    <x v="137"/>
    <n v="0.33077230000000002"/>
  </r>
  <r>
    <s v="Incremental"/>
    <s v="Media"/>
    <x v="1"/>
    <x v="3"/>
    <x v="20"/>
    <s v=" Total_JP"/>
    <x v="138"/>
    <n v="0.32848250000000001"/>
  </r>
  <r>
    <s v="Incremental"/>
    <s v="Media"/>
    <x v="1"/>
    <x v="3"/>
    <x v="20"/>
    <s v=" Total_JP"/>
    <x v="139"/>
    <n v="0.3515334"/>
  </r>
  <r>
    <s v="Incremental"/>
    <s v="Media"/>
    <x v="1"/>
    <x v="3"/>
    <x v="20"/>
    <s v=" Total_JP"/>
    <x v="140"/>
    <n v="0.3853297"/>
  </r>
  <r>
    <s v="Incremental"/>
    <s v="Media"/>
    <x v="1"/>
    <x v="3"/>
    <x v="20"/>
    <s v=" Total_JP"/>
    <x v="141"/>
    <n v="0.40434989999999998"/>
  </r>
  <r>
    <s v="Incremental"/>
    <s v="Media"/>
    <x v="1"/>
    <x v="3"/>
    <x v="20"/>
    <s v=" Total_JP"/>
    <x v="142"/>
    <n v="0.43588250000000001"/>
  </r>
  <r>
    <s v="Incremental"/>
    <s v="Media"/>
    <x v="1"/>
    <x v="3"/>
    <x v="20"/>
    <s v=" Total_JP"/>
    <x v="143"/>
    <n v="0.41921510000000001"/>
  </r>
  <r>
    <s v="Incremental"/>
    <s v="Media"/>
    <x v="1"/>
    <x v="3"/>
    <x v="20"/>
    <s v=" Total_JP"/>
    <x v="144"/>
    <n v="0.33001989999999998"/>
  </r>
  <r>
    <s v="Incremental"/>
    <s v="Media"/>
    <x v="1"/>
    <x v="3"/>
    <x v="20"/>
    <s v=" Total_JP"/>
    <x v="145"/>
    <n v="0.39480340000000003"/>
  </r>
  <r>
    <s v="Incremental"/>
    <s v="Media"/>
    <x v="1"/>
    <x v="3"/>
    <x v="20"/>
    <s v=" Total_JP"/>
    <x v="146"/>
    <n v="0.44907979999999997"/>
  </r>
  <r>
    <s v="Incremental"/>
    <s v="Media"/>
    <x v="1"/>
    <x v="3"/>
    <x v="20"/>
    <s v=" Total_JP"/>
    <x v="147"/>
    <n v="0.41007250000000001"/>
  </r>
  <r>
    <s v="Incremental"/>
    <s v="Media"/>
    <x v="1"/>
    <x v="3"/>
    <x v="20"/>
    <s v=" Total_JP"/>
    <x v="148"/>
    <n v="0.41661569999999998"/>
  </r>
  <r>
    <s v="Incremental"/>
    <s v="Media"/>
    <x v="1"/>
    <x v="3"/>
    <x v="20"/>
    <s v=" Total_JP"/>
    <x v="149"/>
    <n v="0.43671959999999999"/>
  </r>
  <r>
    <s v="Incremental"/>
    <s v="Media"/>
    <x v="1"/>
    <x v="3"/>
    <x v="20"/>
    <s v=" Total_JP"/>
    <x v="150"/>
    <n v="0.45088460000000002"/>
  </r>
  <r>
    <s v="Incremental"/>
    <s v="Media"/>
    <x v="1"/>
    <x v="3"/>
    <x v="20"/>
    <s v=" Total_JP"/>
    <x v="151"/>
    <n v="0.49528"/>
  </r>
  <r>
    <s v="Incremental"/>
    <s v="Media"/>
    <x v="1"/>
    <x v="3"/>
    <x v="20"/>
    <s v=" Total_JP"/>
    <x v="152"/>
    <n v="0.54263790000000001"/>
  </r>
  <r>
    <s v="Incremental"/>
    <s v="Media"/>
    <x v="1"/>
    <x v="3"/>
    <x v="20"/>
    <s v=" Total_JP"/>
    <x v="153"/>
    <n v="0.51844060000000003"/>
  </r>
  <r>
    <s v="Incremental"/>
    <s v="Media"/>
    <x v="1"/>
    <x v="3"/>
    <x v="20"/>
    <s v=" Total_JP"/>
    <x v="154"/>
    <n v="0.47380260000000002"/>
  </r>
  <r>
    <s v="Incremental"/>
    <s v="Media"/>
    <x v="1"/>
    <x v="3"/>
    <x v="20"/>
    <s v=" Total_JP"/>
    <x v="155"/>
    <n v="0.46952080000000002"/>
  </r>
  <r>
    <s v="Incremental"/>
    <s v="Media"/>
    <x v="1"/>
    <x v="3"/>
    <x v="20"/>
    <s v=" Total_JP"/>
    <x v="156"/>
    <n v="0.40285500000000002"/>
  </r>
  <r>
    <s v="Incremental"/>
    <s v="Media"/>
    <x v="1"/>
    <x v="3"/>
    <x v="21"/>
    <s v=" Total_JP"/>
    <x v="0"/>
    <n v="0.1779423"/>
  </r>
  <r>
    <s v="Incremental"/>
    <s v="Media"/>
    <x v="1"/>
    <x v="3"/>
    <x v="21"/>
    <s v=" Total_JP"/>
    <x v="1"/>
    <n v="0.67652080000000003"/>
  </r>
  <r>
    <s v="Incremental"/>
    <s v="Media"/>
    <x v="1"/>
    <x v="3"/>
    <x v="21"/>
    <s v=" Total_JP"/>
    <x v="2"/>
    <n v="1.0161822"/>
  </r>
  <r>
    <s v="Incremental"/>
    <s v="Media"/>
    <x v="1"/>
    <x v="3"/>
    <x v="21"/>
    <s v=" Total_JP"/>
    <x v="3"/>
    <n v="2.5087134"/>
  </r>
  <r>
    <s v="Incremental"/>
    <s v="Media"/>
    <x v="1"/>
    <x v="3"/>
    <x v="21"/>
    <s v=" Total_JP"/>
    <x v="4"/>
    <n v="3.5870367999999999"/>
  </r>
  <r>
    <s v="Incremental"/>
    <s v="Media"/>
    <x v="1"/>
    <x v="3"/>
    <x v="21"/>
    <s v=" Total_JP"/>
    <x v="5"/>
    <n v="7.6095385000000002"/>
  </r>
  <r>
    <s v="Incremental"/>
    <s v="Media"/>
    <x v="1"/>
    <x v="3"/>
    <x v="21"/>
    <s v=" Total_JP"/>
    <x v="6"/>
    <n v="12.4204933"/>
  </r>
  <r>
    <s v="Incremental"/>
    <s v="Media"/>
    <x v="1"/>
    <x v="3"/>
    <x v="21"/>
    <s v=" Total_JP"/>
    <x v="7"/>
    <n v="3.8376853"/>
  </r>
  <r>
    <s v="Incremental"/>
    <s v="Media"/>
    <x v="1"/>
    <x v="3"/>
    <x v="21"/>
    <s v=" Total_JP"/>
    <x v="8"/>
    <n v="3.5961386000000002"/>
  </r>
  <r>
    <s v="Incremental"/>
    <s v="Media"/>
    <x v="1"/>
    <x v="3"/>
    <x v="21"/>
    <s v=" Total_JP"/>
    <x v="9"/>
    <n v="1.7938254"/>
  </r>
  <r>
    <s v="Incremental"/>
    <s v="Media"/>
    <x v="1"/>
    <x v="3"/>
    <x v="21"/>
    <s v=" Total_JP"/>
    <x v="10"/>
    <n v="0.8915189"/>
  </r>
  <r>
    <s v="Incremental"/>
    <s v="Media"/>
    <x v="1"/>
    <x v="3"/>
    <x v="21"/>
    <s v=" Total_JP"/>
    <x v="11"/>
    <n v="0.94353109999999996"/>
  </r>
  <r>
    <s v="Incremental"/>
    <s v="Media"/>
    <x v="1"/>
    <x v="3"/>
    <x v="21"/>
    <s v=" Total_JP"/>
    <x v="12"/>
    <n v="0.9029509"/>
  </r>
  <r>
    <s v="Incremental"/>
    <s v="Media"/>
    <x v="1"/>
    <x v="3"/>
    <x v="21"/>
    <s v=" Total_JP"/>
    <x v="13"/>
    <n v="0.84728369999999997"/>
  </r>
  <r>
    <s v="Incremental"/>
    <s v="Media"/>
    <x v="1"/>
    <x v="3"/>
    <x v="21"/>
    <s v=" Total_JP"/>
    <x v="14"/>
    <n v="1.0238685999999999"/>
  </r>
  <r>
    <s v="Incremental"/>
    <s v="Media"/>
    <x v="1"/>
    <x v="3"/>
    <x v="21"/>
    <s v=" Total_JP"/>
    <x v="15"/>
    <n v="1.0819547"/>
  </r>
  <r>
    <s v="Incremental"/>
    <s v="Media"/>
    <x v="1"/>
    <x v="3"/>
    <x v="21"/>
    <s v=" Total_JP"/>
    <x v="16"/>
    <n v="1.0622166"/>
  </r>
  <r>
    <s v="Incremental"/>
    <s v="Media"/>
    <x v="1"/>
    <x v="3"/>
    <x v="21"/>
    <s v=" Total_JP"/>
    <x v="17"/>
    <n v="0.91168280000000002"/>
  </r>
  <r>
    <s v="Incremental"/>
    <s v="Media"/>
    <x v="1"/>
    <x v="3"/>
    <x v="21"/>
    <s v=" Total_JP"/>
    <x v="18"/>
    <n v="0.85999689999999995"/>
  </r>
  <r>
    <s v="Incremental"/>
    <s v="Media"/>
    <x v="1"/>
    <x v="3"/>
    <x v="21"/>
    <s v=" Total_JP"/>
    <x v="19"/>
    <n v="0.778972"/>
  </r>
  <r>
    <s v="Incremental"/>
    <s v="Media"/>
    <x v="1"/>
    <x v="3"/>
    <x v="21"/>
    <s v=" Total_JP"/>
    <x v="20"/>
    <n v="0.58548219999999995"/>
  </r>
  <r>
    <s v="Incremental"/>
    <s v="Media"/>
    <x v="1"/>
    <x v="3"/>
    <x v="21"/>
    <s v=" Total_JP"/>
    <x v="21"/>
    <n v="0.60919469999999998"/>
  </r>
  <r>
    <s v="Incremental"/>
    <s v="Media"/>
    <x v="1"/>
    <x v="3"/>
    <x v="21"/>
    <s v=" Total_JP"/>
    <x v="22"/>
    <n v="0.61224020000000001"/>
  </r>
  <r>
    <s v="Incremental"/>
    <s v="Media"/>
    <x v="1"/>
    <x v="3"/>
    <x v="21"/>
    <s v=" Total_JP"/>
    <x v="23"/>
    <n v="0.51497720000000002"/>
  </r>
  <r>
    <s v="Incremental"/>
    <s v="Media"/>
    <x v="1"/>
    <x v="3"/>
    <x v="21"/>
    <s v=" Total_JP"/>
    <x v="24"/>
    <n v="0.43825560000000002"/>
  </r>
  <r>
    <s v="Incremental"/>
    <s v="Media"/>
    <x v="1"/>
    <x v="3"/>
    <x v="21"/>
    <s v=" Total_JP"/>
    <x v="25"/>
    <n v="0.36326190000000003"/>
  </r>
  <r>
    <s v="Incremental"/>
    <s v="Media"/>
    <x v="1"/>
    <x v="3"/>
    <x v="21"/>
    <s v=" Total_JP"/>
    <x v="26"/>
    <n v="0.2468351"/>
  </r>
  <r>
    <s v="Incremental"/>
    <s v="Media"/>
    <x v="1"/>
    <x v="3"/>
    <x v="21"/>
    <s v=" Total_JP"/>
    <x v="27"/>
    <n v="0.40423049999999999"/>
  </r>
  <r>
    <s v="Incremental"/>
    <s v="Media"/>
    <x v="1"/>
    <x v="3"/>
    <x v="21"/>
    <s v=" Total_JP"/>
    <x v="28"/>
    <n v="0.3571491"/>
  </r>
  <r>
    <s v="Incremental"/>
    <s v="Media"/>
    <x v="1"/>
    <x v="3"/>
    <x v="21"/>
    <s v=" Total_JP"/>
    <x v="29"/>
    <n v="0.34805799999999998"/>
  </r>
  <r>
    <s v="Incremental"/>
    <s v="Media"/>
    <x v="1"/>
    <x v="3"/>
    <x v="21"/>
    <s v=" Total_JP"/>
    <x v="30"/>
    <n v="0.33299479999999998"/>
  </r>
  <r>
    <s v="Incremental"/>
    <s v="Media"/>
    <x v="1"/>
    <x v="3"/>
    <x v="21"/>
    <s v=" Total_JP"/>
    <x v="31"/>
    <n v="0.23500180000000001"/>
  </r>
  <r>
    <s v="Incremental"/>
    <s v="Media"/>
    <x v="1"/>
    <x v="3"/>
    <x v="21"/>
    <s v=" Total_JP"/>
    <x v="32"/>
    <n v="0.22373370000000001"/>
  </r>
  <r>
    <s v="Incremental"/>
    <s v="Media"/>
    <x v="1"/>
    <x v="3"/>
    <x v="21"/>
    <s v=" Total_JP"/>
    <x v="33"/>
    <n v="0.24575449999999999"/>
  </r>
  <r>
    <s v="Incremental"/>
    <s v="Media"/>
    <x v="1"/>
    <x v="3"/>
    <x v="21"/>
    <s v=" Total_JP"/>
    <x v="34"/>
    <n v="0.24126790000000001"/>
  </r>
  <r>
    <s v="Incremental"/>
    <s v="Media"/>
    <x v="1"/>
    <x v="3"/>
    <x v="21"/>
    <s v=" Total_JP"/>
    <x v="35"/>
    <n v="0.25186409999999998"/>
  </r>
  <r>
    <s v="Incremental"/>
    <s v="Media"/>
    <x v="1"/>
    <x v="3"/>
    <x v="21"/>
    <s v=" Total_JP"/>
    <x v="36"/>
    <n v="0.28359889999999999"/>
  </r>
  <r>
    <s v="Incremental"/>
    <s v="Media"/>
    <x v="1"/>
    <x v="3"/>
    <x v="21"/>
    <s v=" Total_JP"/>
    <x v="37"/>
    <n v="0.2639339"/>
  </r>
  <r>
    <s v="Incremental"/>
    <s v="Media"/>
    <x v="1"/>
    <x v="3"/>
    <x v="21"/>
    <s v=" Total_JP"/>
    <x v="38"/>
    <n v="0.40381020000000001"/>
  </r>
  <r>
    <s v="Incremental"/>
    <s v="Media"/>
    <x v="1"/>
    <x v="3"/>
    <x v="21"/>
    <s v=" Total_JP"/>
    <x v="39"/>
    <n v="0.43902740000000001"/>
  </r>
  <r>
    <s v="Incremental"/>
    <s v="Media"/>
    <x v="1"/>
    <x v="3"/>
    <x v="21"/>
    <s v=" Total_JP"/>
    <x v="40"/>
    <n v="0.3986459"/>
  </r>
  <r>
    <s v="Incremental"/>
    <s v="Media"/>
    <x v="1"/>
    <x v="3"/>
    <x v="21"/>
    <s v=" Total_JP"/>
    <x v="41"/>
    <n v="0.41095979999999999"/>
  </r>
  <r>
    <s v="Incremental"/>
    <s v="Media"/>
    <x v="1"/>
    <x v="3"/>
    <x v="21"/>
    <s v=" Total_JP"/>
    <x v="42"/>
    <n v="0.45620430000000001"/>
  </r>
  <r>
    <s v="Incremental"/>
    <s v="Media"/>
    <x v="1"/>
    <x v="3"/>
    <x v="21"/>
    <s v=" Total_JP"/>
    <x v="43"/>
    <n v="0.4002386"/>
  </r>
  <r>
    <s v="Incremental"/>
    <s v="Media"/>
    <x v="1"/>
    <x v="3"/>
    <x v="21"/>
    <s v=" Total_JP"/>
    <x v="44"/>
    <n v="0.32908720000000002"/>
  </r>
  <r>
    <s v="Incremental"/>
    <s v="Media"/>
    <x v="1"/>
    <x v="3"/>
    <x v="21"/>
    <s v=" Total_JP"/>
    <x v="45"/>
    <n v="0.3643246"/>
  </r>
  <r>
    <s v="Incremental"/>
    <s v="Media"/>
    <x v="1"/>
    <x v="3"/>
    <x v="21"/>
    <s v=" Total_JP"/>
    <x v="46"/>
    <n v="0.40728890000000001"/>
  </r>
  <r>
    <s v="Incremental"/>
    <s v="Media"/>
    <x v="1"/>
    <x v="3"/>
    <x v="21"/>
    <s v=" Total_JP"/>
    <x v="47"/>
    <n v="0.53776520000000005"/>
  </r>
  <r>
    <s v="Incremental"/>
    <s v="Media"/>
    <x v="1"/>
    <x v="3"/>
    <x v="21"/>
    <s v=" Total_JP"/>
    <x v="48"/>
    <n v="0.47656700000000002"/>
  </r>
  <r>
    <s v="Incremental"/>
    <s v="Media"/>
    <x v="1"/>
    <x v="3"/>
    <x v="21"/>
    <s v=" Total_JP"/>
    <x v="49"/>
    <n v="0.30464479999999999"/>
  </r>
  <r>
    <s v="Incremental"/>
    <s v="Media"/>
    <x v="1"/>
    <x v="3"/>
    <x v="21"/>
    <s v=" Total_JP"/>
    <x v="50"/>
    <n v="0.30283579999999999"/>
  </r>
  <r>
    <s v="Incremental"/>
    <s v="Media"/>
    <x v="1"/>
    <x v="3"/>
    <x v="21"/>
    <s v=" Total_JP"/>
    <x v="51"/>
    <n v="0.21289269999999999"/>
  </r>
  <r>
    <s v="Incremental"/>
    <s v="Media"/>
    <x v="1"/>
    <x v="3"/>
    <x v="21"/>
    <s v=" Total_JP"/>
    <x v="52"/>
    <n v="0.33556970000000003"/>
  </r>
  <r>
    <s v="Incremental"/>
    <s v="Media"/>
    <x v="1"/>
    <x v="3"/>
    <x v="21"/>
    <s v=" Total_JP"/>
    <x v="53"/>
    <n v="0.52202669999999995"/>
  </r>
  <r>
    <s v="Incremental"/>
    <s v="Media"/>
    <x v="1"/>
    <x v="3"/>
    <x v="21"/>
    <s v=" Total_JP"/>
    <x v="54"/>
    <n v="0.4714043"/>
  </r>
  <r>
    <s v="Incremental"/>
    <s v="Media"/>
    <x v="1"/>
    <x v="3"/>
    <x v="21"/>
    <s v=" Total_JP"/>
    <x v="55"/>
    <n v="0.99531599999999998"/>
  </r>
  <r>
    <s v="Incremental"/>
    <s v="Media"/>
    <x v="1"/>
    <x v="3"/>
    <x v="21"/>
    <s v=" Total_JP"/>
    <x v="56"/>
    <n v="1.8139890000000001"/>
  </r>
  <r>
    <s v="Incremental"/>
    <s v="Media"/>
    <x v="1"/>
    <x v="3"/>
    <x v="21"/>
    <s v=" Total_JP"/>
    <x v="57"/>
    <n v="1.9239174999999999"/>
  </r>
  <r>
    <s v="Incremental"/>
    <s v="Media"/>
    <x v="1"/>
    <x v="3"/>
    <x v="21"/>
    <s v=" Total_JP"/>
    <x v="58"/>
    <n v="1.2060363999999999"/>
  </r>
  <r>
    <s v="Incremental"/>
    <s v="Media"/>
    <x v="1"/>
    <x v="3"/>
    <x v="21"/>
    <s v=" Total_JP"/>
    <x v="59"/>
    <n v="0.23072309999999999"/>
  </r>
  <r>
    <s v="Incremental"/>
    <s v="Media"/>
    <x v="1"/>
    <x v="3"/>
    <x v="21"/>
    <s v=" Total_JP"/>
    <x v="60"/>
    <n v="0.20997650000000001"/>
  </r>
  <r>
    <s v="Incremental"/>
    <s v="Media"/>
    <x v="1"/>
    <x v="3"/>
    <x v="21"/>
    <s v=" Total_JP"/>
    <x v="61"/>
    <n v="0.17016619999999999"/>
  </r>
  <r>
    <s v="Incremental"/>
    <s v="Media"/>
    <x v="1"/>
    <x v="3"/>
    <x v="21"/>
    <s v=" Total_JP"/>
    <x v="62"/>
    <n v="0.21439079999999999"/>
  </r>
  <r>
    <s v="Incremental"/>
    <s v="Media"/>
    <x v="1"/>
    <x v="3"/>
    <x v="21"/>
    <s v=" Total_JP"/>
    <x v="63"/>
    <n v="0.2247924"/>
  </r>
  <r>
    <s v="Incremental"/>
    <s v="Media"/>
    <x v="1"/>
    <x v="3"/>
    <x v="21"/>
    <s v=" Total_JP"/>
    <x v="64"/>
    <n v="0.18416479999999999"/>
  </r>
  <r>
    <s v="Incremental"/>
    <s v="Media"/>
    <x v="1"/>
    <x v="3"/>
    <x v="21"/>
    <s v=" Total_JP"/>
    <x v="65"/>
    <n v="0.22820599999999999"/>
  </r>
  <r>
    <s v="Incremental"/>
    <s v="Media"/>
    <x v="1"/>
    <x v="3"/>
    <x v="21"/>
    <s v=" Total_JP"/>
    <x v="66"/>
    <n v="0.31468040000000003"/>
  </r>
  <r>
    <s v="Incremental"/>
    <s v="Media"/>
    <x v="1"/>
    <x v="3"/>
    <x v="21"/>
    <s v=" Total_JP"/>
    <x v="67"/>
    <n v="0.3980321"/>
  </r>
  <r>
    <s v="Incremental"/>
    <s v="Media"/>
    <x v="1"/>
    <x v="3"/>
    <x v="21"/>
    <s v=" Total_JP"/>
    <x v="68"/>
    <n v="0.50441970000000003"/>
  </r>
  <r>
    <s v="Incremental"/>
    <s v="Media"/>
    <x v="1"/>
    <x v="3"/>
    <x v="21"/>
    <s v=" Total_JP"/>
    <x v="69"/>
    <n v="0.41986230000000002"/>
  </r>
  <r>
    <s v="Incremental"/>
    <s v="Media"/>
    <x v="1"/>
    <x v="3"/>
    <x v="21"/>
    <s v=" Total_JP"/>
    <x v="70"/>
    <n v="0.1914315"/>
  </r>
  <r>
    <s v="Incremental"/>
    <s v="Media"/>
    <x v="1"/>
    <x v="3"/>
    <x v="21"/>
    <s v=" Total_JP"/>
    <x v="71"/>
    <n v="0.1283378"/>
  </r>
  <r>
    <s v="Incremental"/>
    <s v="Media"/>
    <x v="1"/>
    <x v="3"/>
    <x v="21"/>
    <s v=" Total_JP"/>
    <x v="72"/>
    <n v="0.1145074"/>
  </r>
  <r>
    <s v="Incremental"/>
    <s v="Media"/>
    <x v="1"/>
    <x v="3"/>
    <x v="21"/>
    <s v=" Total_JP"/>
    <x v="73"/>
    <n v="0.1118411"/>
  </r>
  <r>
    <s v="Incremental"/>
    <s v="Media"/>
    <x v="1"/>
    <x v="3"/>
    <x v="21"/>
    <s v=" Total_JP"/>
    <x v="74"/>
    <n v="8.5501199999999999E-2"/>
  </r>
  <r>
    <s v="Incremental"/>
    <s v="Media"/>
    <x v="1"/>
    <x v="3"/>
    <x v="21"/>
    <s v=" Total_JP"/>
    <x v="75"/>
    <n v="6.1725599999999999E-2"/>
  </r>
  <r>
    <s v="Incremental"/>
    <s v="Media"/>
    <x v="1"/>
    <x v="3"/>
    <x v="21"/>
    <s v=" Total_JP"/>
    <x v="76"/>
    <n v="6.0005999999999997E-2"/>
  </r>
  <r>
    <s v="Incremental"/>
    <s v="Media"/>
    <x v="1"/>
    <x v="3"/>
    <x v="21"/>
    <s v=" Total_JP"/>
    <x v="77"/>
    <n v="6.5712699999999999E-2"/>
  </r>
  <r>
    <s v="Incremental"/>
    <s v="Media"/>
    <x v="1"/>
    <x v="3"/>
    <x v="21"/>
    <s v=" Total_JP"/>
    <x v="78"/>
    <n v="0.1101009"/>
  </r>
  <r>
    <s v="Incremental"/>
    <s v="Media"/>
    <x v="1"/>
    <x v="3"/>
    <x v="21"/>
    <s v=" Total_JP"/>
    <x v="79"/>
    <n v="0.15512980000000001"/>
  </r>
  <r>
    <s v="Incremental"/>
    <s v="Media"/>
    <x v="1"/>
    <x v="3"/>
    <x v="21"/>
    <s v=" Total_JP"/>
    <x v="80"/>
    <n v="0"/>
  </r>
  <r>
    <s v="Incremental"/>
    <s v="Media"/>
    <x v="1"/>
    <x v="3"/>
    <x v="21"/>
    <s v=" Total_JP"/>
    <x v="81"/>
    <n v="0"/>
  </r>
  <r>
    <s v="Incremental"/>
    <s v="Media"/>
    <x v="1"/>
    <x v="3"/>
    <x v="21"/>
    <s v=" Total_JP"/>
    <x v="82"/>
    <n v="1.78356E-2"/>
  </r>
  <r>
    <s v="Incremental"/>
    <s v="Media"/>
    <x v="1"/>
    <x v="3"/>
    <x v="21"/>
    <s v=" Total_JP"/>
    <x v="83"/>
    <n v="2.9204999999999998E-2"/>
  </r>
  <r>
    <s v="Incremental"/>
    <s v="Media"/>
    <x v="1"/>
    <x v="3"/>
    <x v="21"/>
    <s v=" Total_JP"/>
    <x v="84"/>
    <n v="0"/>
  </r>
  <r>
    <s v="Incremental"/>
    <s v="Media"/>
    <x v="1"/>
    <x v="3"/>
    <x v="21"/>
    <s v=" Total_JP"/>
    <x v="85"/>
    <n v="0"/>
  </r>
  <r>
    <s v="Incremental"/>
    <s v="Media"/>
    <x v="1"/>
    <x v="3"/>
    <x v="21"/>
    <s v=" Total_JP"/>
    <x v="86"/>
    <n v="0"/>
  </r>
  <r>
    <s v="Incremental"/>
    <s v="Media"/>
    <x v="1"/>
    <x v="3"/>
    <x v="21"/>
    <s v=" Total_JP"/>
    <x v="87"/>
    <n v="0"/>
  </r>
  <r>
    <s v="Incremental"/>
    <s v="Media"/>
    <x v="1"/>
    <x v="3"/>
    <x v="21"/>
    <s v=" Total_JP"/>
    <x v="88"/>
    <n v="0"/>
  </r>
  <r>
    <s v="Incremental"/>
    <s v="Media"/>
    <x v="1"/>
    <x v="3"/>
    <x v="21"/>
    <s v=" Total_JP"/>
    <x v="89"/>
    <n v="0"/>
  </r>
  <r>
    <s v="Incremental"/>
    <s v="Media"/>
    <x v="1"/>
    <x v="3"/>
    <x v="21"/>
    <s v=" Total_JP"/>
    <x v="90"/>
    <n v="0"/>
  </r>
  <r>
    <s v="Incremental"/>
    <s v="Media"/>
    <x v="1"/>
    <x v="3"/>
    <x v="21"/>
    <s v=" Total_JP"/>
    <x v="91"/>
    <n v="3.5562099999999999E-2"/>
  </r>
  <r>
    <s v="Incremental"/>
    <s v="Media"/>
    <x v="1"/>
    <x v="3"/>
    <x v="21"/>
    <s v=" Total_JP"/>
    <x v="92"/>
    <n v="5.8231499999999999E-2"/>
  </r>
  <r>
    <s v="Incremental"/>
    <s v="Media"/>
    <x v="1"/>
    <x v="3"/>
    <x v="21"/>
    <s v=" Total_JP"/>
    <x v="93"/>
    <n v="0"/>
  </r>
  <r>
    <s v="Incremental"/>
    <s v="Media"/>
    <x v="1"/>
    <x v="3"/>
    <x v="21"/>
    <s v=" Total_JP"/>
    <x v="94"/>
    <n v="0"/>
  </r>
  <r>
    <s v="Incremental"/>
    <s v="Media"/>
    <x v="1"/>
    <x v="3"/>
    <x v="21"/>
    <s v=" Total_JP"/>
    <x v="95"/>
    <n v="0.20738999999999999"/>
  </r>
  <r>
    <s v="Incremental"/>
    <s v="Media"/>
    <x v="1"/>
    <x v="3"/>
    <x v="21"/>
    <s v=" Total_JP"/>
    <x v="96"/>
    <n v="0.33959309999999998"/>
  </r>
  <r>
    <s v="Incremental"/>
    <s v="Media"/>
    <x v="1"/>
    <x v="3"/>
    <x v="21"/>
    <s v=" Total_JP"/>
    <x v="97"/>
    <n v="0"/>
  </r>
  <r>
    <s v="Incremental"/>
    <s v="Media"/>
    <x v="1"/>
    <x v="3"/>
    <x v="21"/>
    <s v=" Total_JP"/>
    <x v="98"/>
    <n v="0"/>
  </r>
  <r>
    <s v="Incremental"/>
    <s v="Media"/>
    <x v="1"/>
    <x v="3"/>
    <x v="21"/>
    <s v=" Total_JP"/>
    <x v="99"/>
    <n v="0"/>
  </r>
  <r>
    <s v="Incremental"/>
    <s v="Media"/>
    <x v="1"/>
    <x v="3"/>
    <x v="21"/>
    <s v=" Total_JP"/>
    <x v="100"/>
    <n v="0.34610380000000002"/>
  </r>
  <r>
    <s v="Incremental"/>
    <s v="Media"/>
    <x v="1"/>
    <x v="3"/>
    <x v="21"/>
    <s v=" Total_JP"/>
    <x v="101"/>
    <n v="0.5667316"/>
  </r>
  <r>
    <s v="Incremental"/>
    <s v="Media"/>
    <x v="1"/>
    <x v="3"/>
    <x v="21"/>
    <s v=" Total_JP"/>
    <x v="102"/>
    <n v="0"/>
  </r>
  <r>
    <s v="Incremental"/>
    <s v="Media"/>
    <x v="1"/>
    <x v="3"/>
    <x v="21"/>
    <s v=" Total_JP"/>
    <x v="103"/>
    <n v="0"/>
  </r>
  <r>
    <s v="Incremental"/>
    <s v="Media"/>
    <x v="1"/>
    <x v="3"/>
    <x v="21"/>
    <s v=" Total_JP"/>
    <x v="104"/>
    <n v="0.37496350000000001"/>
  </r>
  <r>
    <s v="Incremental"/>
    <s v="Media"/>
    <x v="1"/>
    <x v="3"/>
    <x v="21"/>
    <s v=" Total_JP"/>
    <x v="105"/>
    <n v="0.61398819999999998"/>
  </r>
  <r>
    <s v="Incremental"/>
    <s v="Media"/>
    <x v="1"/>
    <x v="3"/>
    <x v="21"/>
    <s v=" Total_JP"/>
    <x v="106"/>
    <n v="0"/>
  </r>
  <r>
    <s v="Incremental"/>
    <s v="Media"/>
    <x v="1"/>
    <x v="3"/>
    <x v="21"/>
    <s v=" Total_JP"/>
    <x v="107"/>
    <n v="0"/>
  </r>
  <r>
    <s v="Incremental"/>
    <s v="Media"/>
    <x v="1"/>
    <x v="3"/>
    <x v="21"/>
    <s v=" Total_JP"/>
    <x v="108"/>
    <n v="0"/>
  </r>
  <r>
    <s v="Incremental"/>
    <s v="Media"/>
    <x v="1"/>
    <x v="3"/>
    <x v="21"/>
    <s v=" Total_JP"/>
    <x v="109"/>
    <n v="0.40949980000000002"/>
  </r>
  <r>
    <s v="Incremental"/>
    <s v="Media"/>
    <x v="1"/>
    <x v="3"/>
    <x v="21"/>
    <s v=" Total_JP"/>
    <x v="110"/>
    <n v="0.67054020000000003"/>
  </r>
  <r>
    <s v="Incremental"/>
    <s v="Media"/>
    <x v="1"/>
    <x v="3"/>
    <x v="21"/>
    <s v=" Total_JP"/>
    <x v="111"/>
    <n v="0"/>
  </r>
  <r>
    <s v="Incremental"/>
    <s v="Media"/>
    <x v="1"/>
    <x v="3"/>
    <x v="21"/>
    <s v=" Total_JP"/>
    <x v="112"/>
    <n v="0"/>
  </r>
  <r>
    <s v="Incremental"/>
    <s v="Media"/>
    <x v="1"/>
    <x v="3"/>
    <x v="21"/>
    <s v=" Total_JP"/>
    <x v="113"/>
    <n v="0.2907246"/>
  </r>
  <r>
    <s v="Incremental"/>
    <s v="Media"/>
    <x v="1"/>
    <x v="3"/>
    <x v="21"/>
    <s v=" Total_JP"/>
    <x v="114"/>
    <n v="0.47605039999999998"/>
  </r>
  <r>
    <s v="Incremental"/>
    <s v="Media"/>
    <x v="1"/>
    <x v="3"/>
    <x v="21"/>
    <s v=" Total_JP"/>
    <x v="115"/>
    <n v="0"/>
  </r>
  <r>
    <s v="Incremental"/>
    <s v="Media"/>
    <x v="1"/>
    <x v="3"/>
    <x v="21"/>
    <s v=" Total_JP"/>
    <x v="116"/>
    <n v="0"/>
  </r>
  <r>
    <s v="Incremental"/>
    <s v="Media"/>
    <x v="1"/>
    <x v="3"/>
    <x v="21"/>
    <s v=" Total_JP"/>
    <x v="117"/>
    <n v="0.21169099999999999"/>
  </r>
  <r>
    <s v="Incremental"/>
    <s v="Media"/>
    <x v="1"/>
    <x v="3"/>
    <x v="21"/>
    <s v=" Total_JP"/>
    <x v="118"/>
    <n v="0.3466359"/>
  </r>
  <r>
    <s v="Incremental"/>
    <s v="Media"/>
    <x v="1"/>
    <x v="3"/>
    <x v="21"/>
    <s v=" Total_JP"/>
    <x v="119"/>
    <n v="0"/>
  </r>
  <r>
    <s v="Incremental"/>
    <s v="Media"/>
    <x v="1"/>
    <x v="3"/>
    <x v="21"/>
    <s v=" Total_JP"/>
    <x v="120"/>
    <n v="0"/>
  </r>
  <r>
    <s v="Incremental"/>
    <s v="Media"/>
    <x v="1"/>
    <x v="3"/>
    <x v="21"/>
    <s v=" Total_JP"/>
    <x v="121"/>
    <n v="9.9530999999999994E-2"/>
  </r>
  <r>
    <s v="Incremental"/>
    <s v="Media"/>
    <x v="1"/>
    <x v="3"/>
    <x v="21"/>
    <s v=" Total_JP"/>
    <x v="122"/>
    <n v="0.16297819999999999"/>
  </r>
  <r>
    <s v="Incremental"/>
    <s v="Media"/>
    <x v="1"/>
    <x v="3"/>
    <x v="21"/>
    <s v=" Total_JP"/>
    <x v="123"/>
    <n v="0"/>
  </r>
  <r>
    <s v="Incremental"/>
    <s v="Media"/>
    <x v="1"/>
    <x v="3"/>
    <x v="21"/>
    <s v=" Total_JP"/>
    <x v="124"/>
    <n v="0"/>
  </r>
  <r>
    <s v="Incremental"/>
    <s v="Media"/>
    <x v="1"/>
    <x v="3"/>
    <x v="21"/>
    <s v=" Total_JP"/>
    <x v="125"/>
    <n v="0"/>
  </r>
  <r>
    <s v="Incremental"/>
    <s v="Media"/>
    <x v="1"/>
    <x v="3"/>
    <x v="21"/>
    <s v=" Total_JP"/>
    <x v="126"/>
    <n v="0.2154296"/>
  </r>
  <r>
    <s v="Incremental"/>
    <s v="Media"/>
    <x v="1"/>
    <x v="3"/>
    <x v="21"/>
    <s v=" Total_JP"/>
    <x v="127"/>
    <n v="0.35275770000000001"/>
  </r>
  <r>
    <s v="Incremental"/>
    <s v="Media"/>
    <x v="1"/>
    <x v="3"/>
    <x v="21"/>
    <s v=" Total_JP"/>
    <x v="128"/>
    <n v="0"/>
  </r>
  <r>
    <s v="Incremental"/>
    <s v="Media"/>
    <x v="1"/>
    <x v="3"/>
    <x v="21"/>
    <s v=" Total_JP"/>
    <x v="129"/>
    <n v="0"/>
  </r>
  <r>
    <s v="Incremental"/>
    <s v="Media"/>
    <x v="1"/>
    <x v="3"/>
    <x v="21"/>
    <s v=" Total_JP"/>
    <x v="130"/>
    <n v="0.25064740000000002"/>
  </r>
  <r>
    <s v="Incremental"/>
    <s v="Media"/>
    <x v="1"/>
    <x v="3"/>
    <x v="21"/>
    <s v=" Total_JP"/>
    <x v="131"/>
    <n v="0.4104255"/>
  </r>
  <r>
    <s v="Incremental"/>
    <s v="Media"/>
    <x v="1"/>
    <x v="3"/>
    <x v="21"/>
    <s v=" Total_JP"/>
    <x v="132"/>
    <n v="0"/>
  </r>
  <r>
    <s v="Incremental"/>
    <s v="Media"/>
    <x v="1"/>
    <x v="3"/>
    <x v="21"/>
    <s v=" Total_JP"/>
    <x v="133"/>
    <n v="0"/>
  </r>
  <r>
    <s v="Incremental"/>
    <s v="Media"/>
    <x v="1"/>
    <x v="3"/>
    <x v="21"/>
    <s v=" Total_JP"/>
    <x v="134"/>
    <n v="0.212587"/>
  </r>
  <r>
    <s v="Incremental"/>
    <s v="Media"/>
    <x v="1"/>
    <x v="3"/>
    <x v="21"/>
    <s v=" Total_JP"/>
    <x v="135"/>
    <n v="0.348103"/>
  </r>
  <r>
    <s v="Incremental"/>
    <s v="Media"/>
    <x v="1"/>
    <x v="3"/>
    <x v="21"/>
    <s v=" Total_JP"/>
    <x v="136"/>
    <n v="0"/>
  </r>
  <r>
    <s v="Incremental"/>
    <s v="Media"/>
    <x v="1"/>
    <x v="3"/>
    <x v="21"/>
    <s v=" Total_JP"/>
    <x v="137"/>
    <n v="0"/>
  </r>
  <r>
    <s v="Incremental"/>
    <s v="Media"/>
    <x v="1"/>
    <x v="3"/>
    <x v="21"/>
    <s v=" Total_JP"/>
    <x v="138"/>
    <n v="0"/>
  </r>
  <r>
    <s v="Incremental"/>
    <s v="Media"/>
    <x v="1"/>
    <x v="3"/>
    <x v="21"/>
    <s v=" Total_JP"/>
    <x v="139"/>
    <n v="0.25366420000000001"/>
  </r>
  <r>
    <s v="Incremental"/>
    <s v="Media"/>
    <x v="1"/>
    <x v="3"/>
    <x v="21"/>
    <s v=" Total_JP"/>
    <x v="140"/>
    <n v="0.4153654"/>
  </r>
  <r>
    <s v="Incremental"/>
    <s v="Media"/>
    <x v="1"/>
    <x v="3"/>
    <x v="21"/>
    <s v=" Total_JP"/>
    <x v="141"/>
    <n v="0"/>
  </r>
  <r>
    <s v="Incremental"/>
    <s v="Media"/>
    <x v="1"/>
    <x v="3"/>
    <x v="21"/>
    <s v=" Total_JP"/>
    <x v="142"/>
    <n v="0"/>
  </r>
  <r>
    <s v="Incremental"/>
    <s v="Media"/>
    <x v="1"/>
    <x v="3"/>
    <x v="21"/>
    <s v=" Total_JP"/>
    <x v="143"/>
    <n v="0.32735760000000003"/>
  </r>
  <r>
    <s v="Incremental"/>
    <s v="Media"/>
    <x v="1"/>
    <x v="3"/>
    <x v="21"/>
    <s v=" Total_JP"/>
    <x v="144"/>
    <n v="0.53603540000000005"/>
  </r>
  <r>
    <s v="Incremental"/>
    <s v="Media"/>
    <x v="1"/>
    <x v="3"/>
    <x v="21"/>
    <s v=" Total_JP"/>
    <x v="145"/>
    <n v="0"/>
  </r>
  <r>
    <s v="Incremental"/>
    <s v="Media"/>
    <x v="1"/>
    <x v="3"/>
    <x v="21"/>
    <s v=" Total_JP"/>
    <x v="146"/>
    <n v="0"/>
  </r>
  <r>
    <s v="Incremental"/>
    <s v="Media"/>
    <x v="1"/>
    <x v="3"/>
    <x v="21"/>
    <s v=" Total_JP"/>
    <x v="147"/>
    <n v="0"/>
  </r>
  <r>
    <s v="Incremental"/>
    <s v="Media"/>
    <x v="1"/>
    <x v="3"/>
    <x v="21"/>
    <s v=" Total_JP"/>
    <x v="148"/>
    <n v="0.3252546"/>
  </r>
  <r>
    <s v="Incremental"/>
    <s v="Media"/>
    <x v="1"/>
    <x v="3"/>
    <x v="21"/>
    <s v=" Total_JP"/>
    <x v="149"/>
    <n v="0.53259190000000001"/>
  </r>
  <r>
    <s v="Incremental"/>
    <s v="Media"/>
    <x v="1"/>
    <x v="3"/>
    <x v="21"/>
    <s v=" Total_JP"/>
    <x v="150"/>
    <n v="0"/>
  </r>
  <r>
    <s v="Incremental"/>
    <s v="Media"/>
    <x v="1"/>
    <x v="3"/>
    <x v="21"/>
    <s v=" Total_JP"/>
    <x v="151"/>
    <n v="0"/>
  </r>
  <r>
    <s v="Incremental"/>
    <s v="Media"/>
    <x v="1"/>
    <x v="3"/>
    <x v="21"/>
    <s v=" Total_JP"/>
    <x v="152"/>
    <n v="0.40680309999999997"/>
  </r>
  <r>
    <s v="Incremental"/>
    <s v="Media"/>
    <x v="1"/>
    <x v="3"/>
    <x v="21"/>
    <s v=" Total_JP"/>
    <x v="153"/>
    <n v="0.66612450000000001"/>
  </r>
  <r>
    <s v="Incremental"/>
    <s v="Media"/>
    <x v="1"/>
    <x v="3"/>
    <x v="21"/>
    <s v=" Total_JP"/>
    <x v="154"/>
    <n v="0"/>
  </r>
  <r>
    <s v="Incremental"/>
    <s v="Media"/>
    <x v="1"/>
    <x v="3"/>
    <x v="21"/>
    <s v=" Total_JP"/>
    <x v="155"/>
    <n v="0"/>
  </r>
  <r>
    <s v="Incremental"/>
    <s v="Media"/>
    <x v="1"/>
    <x v="3"/>
    <x v="21"/>
    <s v=" Total_JP"/>
    <x v="156"/>
    <n v="0"/>
  </r>
  <r>
    <s v="Incremental"/>
    <s v="Media"/>
    <x v="1"/>
    <x v="3"/>
    <x v="22"/>
    <s v=" Total_JP"/>
    <x v="0"/>
    <n v="0.33668799999999999"/>
  </r>
  <r>
    <s v="Incremental"/>
    <s v="Media"/>
    <x v="1"/>
    <x v="3"/>
    <x v="22"/>
    <s v=" Total_JP"/>
    <x v="1"/>
    <n v="0.83553730000000004"/>
  </r>
  <r>
    <s v="Incremental"/>
    <s v="Media"/>
    <x v="1"/>
    <x v="3"/>
    <x v="22"/>
    <s v=" Total_JP"/>
    <x v="2"/>
    <n v="1.3898722999999999"/>
  </r>
  <r>
    <s v="Incremental"/>
    <s v="Media"/>
    <x v="1"/>
    <x v="3"/>
    <x v="22"/>
    <s v=" Total_JP"/>
    <x v="3"/>
    <n v="1.9374207999999999"/>
  </r>
  <r>
    <s v="Incremental"/>
    <s v="Media"/>
    <x v="1"/>
    <x v="3"/>
    <x v="22"/>
    <s v=" Total_JP"/>
    <x v="4"/>
    <n v="1.9528810000000001"/>
  </r>
  <r>
    <s v="Incremental"/>
    <s v="Media"/>
    <x v="1"/>
    <x v="3"/>
    <x v="22"/>
    <s v=" Total_JP"/>
    <x v="5"/>
    <n v="1.9964009"/>
  </r>
  <r>
    <s v="Incremental"/>
    <s v="Media"/>
    <x v="1"/>
    <x v="3"/>
    <x v="22"/>
    <s v=" Total_JP"/>
    <x v="6"/>
    <n v="2.0523969000000002"/>
  </r>
  <r>
    <s v="Incremental"/>
    <s v="Media"/>
    <x v="1"/>
    <x v="3"/>
    <x v="22"/>
    <s v=" Total_JP"/>
    <x v="7"/>
    <n v="2.1114782999999999"/>
  </r>
  <r>
    <s v="Incremental"/>
    <s v="Media"/>
    <x v="1"/>
    <x v="3"/>
    <x v="22"/>
    <s v=" Total_JP"/>
    <x v="8"/>
    <n v="2.1295415000000002"/>
  </r>
  <r>
    <s v="Incremental"/>
    <s v="Media"/>
    <x v="1"/>
    <x v="3"/>
    <x v="22"/>
    <s v=" Total_JP"/>
    <x v="9"/>
    <n v="2.0860216"/>
  </r>
  <r>
    <s v="Incremental"/>
    <s v="Media"/>
    <x v="1"/>
    <x v="3"/>
    <x v="22"/>
    <s v=" Total_JP"/>
    <x v="10"/>
    <n v="2.0300256000000001"/>
  </r>
  <r>
    <s v="Incremental"/>
    <s v="Media"/>
    <x v="1"/>
    <x v="3"/>
    <x v="22"/>
    <s v=" Total_JP"/>
    <x v="11"/>
    <n v="1.9709441999999999"/>
  </r>
  <r>
    <s v="Incremental"/>
    <s v="Media"/>
    <x v="1"/>
    <x v="3"/>
    <x v="22"/>
    <s v=" Total_JP"/>
    <x v="12"/>
    <n v="1.9374207999999999"/>
  </r>
  <r>
    <s v="Incremental"/>
    <s v="Media"/>
    <x v="1"/>
    <x v="3"/>
    <x v="22"/>
    <s v=" Total_JP"/>
    <x v="13"/>
    <n v="1.6007328000000001"/>
  </r>
  <r>
    <s v="Incremental"/>
    <s v="Media"/>
    <x v="1"/>
    <x v="3"/>
    <x v="22"/>
    <s v=" Total_JP"/>
    <x v="14"/>
    <n v="1.1018835"/>
  </r>
  <r>
    <s v="Incremental"/>
    <s v="Media"/>
    <x v="1"/>
    <x v="3"/>
    <x v="22"/>
    <s v=" Total_JP"/>
    <x v="15"/>
    <n v="0.54754860000000005"/>
  </r>
  <r>
    <s v="Incremental"/>
    <s v="Media"/>
    <x v="1"/>
    <x v="3"/>
    <x v="22"/>
    <s v=" Total_JP"/>
    <x v="16"/>
    <n v="0"/>
  </r>
  <r>
    <s v="Incremental"/>
    <s v="Media"/>
    <x v="1"/>
    <x v="3"/>
    <x v="22"/>
    <s v=" Total_JP"/>
    <x v="17"/>
    <n v="0"/>
  </r>
  <r>
    <s v="Incremental"/>
    <s v="Media"/>
    <x v="1"/>
    <x v="3"/>
    <x v="22"/>
    <s v=" Total_JP"/>
    <x v="18"/>
    <n v="0"/>
  </r>
  <r>
    <s v="Incremental"/>
    <s v="Media"/>
    <x v="1"/>
    <x v="3"/>
    <x v="22"/>
    <s v=" Total_JP"/>
    <x v="19"/>
    <n v="0"/>
  </r>
  <r>
    <s v="Incremental"/>
    <s v="Media"/>
    <x v="1"/>
    <x v="3"/>
    <x v="22"/>
    <s v=" Total_JP"/>
    <x v="20"/>
    <n v="0"/>
  </r>
  <r>
    <s v="Incremental"/>
    <s v="Media"/>
    <x v="1"/>
    <x v="3"/>
    <x v="22"/>
    <s v=" Total_JP"/>
    <x v="21"/>
    <n v="0"/>
  </r>
  <r>
    <s v="Incremental"/>
    <s v="Media"/>
    <x v="1"/>
    <x v="3"/>
    <x v="22"/>
    <s v=" Total_JP"/>
    <x v="22"/>
    <n v="0"/>
  </r>
  <r>
    <s v="Incremental"/>
    <s v="Media"/>
    <x v="1"/>
    <x v="3"/>
    <x v="22"/>
    <s v=" Total_JP"/>
    <x v="23"/>
    <n v="0"/>
  </r>
  <r>
    <s v="Incremental"/>
    <s v="Media"/>
    <x v="1"/>
    <x v="3"/>
    <x v="22"/>
    <s v=" Total_JP"/>
    <x v="24"/>
    <n v="0"/>
  </r>
  <r>
    <s v="Incremental"/>
    <s v="Media"/>
    <x v="1"/>
    <x v="3"/>
    <x v="22"/>
    <s v=" Total_JP"/>
    <x v="25"/>
    <n v="0"/>
  </r>
  <r>
    <s v="Incremental"/>
    <s v="Media"/>
    <x v="1"/>
    <x v="3"/>
    <x v="22"/>
    <s v=" Total_JP"/>
    <x v="26"/>
    <n v="0"/>
  </r>
  <r>
    <s v="Incremental"/>
    <s v="Media"/>
    <x v="1"/>
    <x v="3"/>
    <x v="22"/>
    <s v=" Total_JP"/>
    <x v="27"/>
    <n v="0"/>
  </r>
  <r>
    <s v="Incremental"/>
    <s v="Media"/>
    <x v="1"/>
    <x v="3"/>
    <x v="22"/>
    <s v=" Total_JP"/>
    <x v="28"/>
    <n v="0"/>
  </r>
  <r>
    <s v="Incremental"/>
    <s v="Media"/>
    <x v="1"/>
    <x v="3"/>
    <x v="22"/>
    <s v=" Total_JP"/>
    <x v="29"/>
    <n v="0"/>
  </r>
  <r>
    <s v="Incremental"/>
    <s v="Media"/>
    <x v="1"/>
    <x v="3"/>
    <x v="22"/>
    <s v=" Total_JP"/>
    <x v="30"/>
    <n v="0"/>
  </r>
  <r>
    <s v="Incremental"/>
    <s v="Media"/>
    <x v="1"/>
    <x v="3"/>
    <x v="22"/>
    <s v=" Total_JP"/>
    <x v="31"/>
    <n v="0"/>
  </r>
  <r>
    <s v="Incremental"/>
    <s v="Media"/>
    <x v="1"/>
    <x v="3"/>
    <x v="22"/>
    <s v=" Total_JP"/>
    <x v="32"/>
    <n v="0"/>
  </r>
  <r>
    <s v="Incremental"/>
    <s v="Media"/>
    <x v="1"/>
    <x v="3"/>
    <x v="22"/>
    <s v=" Total_JP"/>
    <x v="33"/>
    <n v="0"/>
  </r>
  <r>
    <s v="Incremental"/>
    <s v="Media"/>
    <x v="1"/>
    <x v="3"/>
    <x v="22"/>
    <s v=" Total_JP"/>
    <x v="34"/>
    <n v="0"/>
  </r>
  <r>
    <s v="Incremental"/>
    <s v="Media"/>
    <x v="1"/>
    <x v="3"/>
    <x v="22"/>
    <s v=" Total_JP"/>
    <x v="35"/>
    <n v="0"/>
  </r>
  <r>
    <s v="Incremental"/>
    <s v="Media"/>
    <x v="1"/>
    <x v="3"/>
    <x v="22"/>
    <s v=" Total_JP"/>
    <x v="36"/>
    <n v="0"/>
  </r>
  <r>
    <s v="Incremental"/>
    <s v="Media"/>
    <x v="1"/>
    <x v="3"/>
    <x v="22"/>
    <s v=" Total_JP"/>
    <x v="37"/>
    <n v="0"/>
  </r>
  <r>
    <s v="Incremental"/>
    <s v="Media"/>
    <x v="1"/>
    <x v="3"/>
    <x v="22"/>
    <s v=" Total_JP"/>
    <x v="38"/>
    <n v="0"/>
  </r>
  <r>
    <s v="Incremental"/>
    <s v="Media"/>
    <x v="1"/>
    <x v="3"/>
    <x v="22"/>
    <s v=" Total_JP"/>
    <x v="39"/>
    <n v="0"/>
  </r>
  <r>
    <s v="Incremental"/>
    <s v="Media"/>
    <x v="1"/>
    <x v="3"/>
    <x v="22"/>
    <s v=" Total_JP"/>
    <x v="40"/>
    <n v="0"/>
  </r>
  <r>
    <s v="Incremental"/>
    <s v="Media"/>
    <x v="1"/>
    <x v="3"/>
    <x v="22"/>
    <s v=" Total_JP"/>
    <x v="41"/>
    <n v="0"/>
  </r>
  <r>
    <s v="Incremental"/>
    <s v="Media"/>
    <x v="1"/>
    <x v="3"/>
    <x v="22"/>
    <s v=" Total_JP"/>
    <x v="42"/>
    <n v="0"/>
  </r>
  <r>
    <s v="Incremental"/>
    <s v="Media"/>
    <x v="1"/>
    <x v="3"/>
    <x v="22"/>
    <s v=" Total_JP"/>
    <x v="43"/>
    <n v="0"/>
  </r>
  <r>
    <s v="Incremental"/>
    <s v="Media"/>
    <x v="1"/>
    <x v="3"/>
    <x v="22"/>
    <s v=" Total_JP"/>
    <x v="44"/>
    <n v="0"/>
  </r>
  <r>
    <s v="Incremental"/>
    <s v="Media"/>
    <x v="1"/>
    <x v="3"/>
    <x v="22"/>
    <s v=" Total_JP"/>
    <x v="45"/>
    <n v="0"/>
  </r>
  <r>
    <s v="Incremental"/>
    <s v="Media"/>
    <x v="1"/>
    <x v="3"/>
    <x v="22"/>
    <s v=" Total_JP"/>
    <x v="46"/>
    <n v="0"/>
  </r>
  <r>
    <s v="Incremental"/>
    <s v="Media"/>
    <x v="1"/>
    <x v="3"/>
    <x v="22"/>
    <s v=" Total_JP"/>
    <x v="47"/>
    <n v="0"/>
  </r>
  <r>
    <s v="Incremental"/>
    <s v="Media"/>
    <x v="1"/>
    <x v="3"/>
    <x v="22"/>
    <s v=" Total_JP"/>
    <x v="48"/>
    <n v="0"/>
  </r>
  <r>
    <s v="Incremental"/>
    <s v="Media"/>
    <x v="1"/>
    <x v="3"/>
    <x v="22"/>
    <s v=" Total_JP"/>
    <x v="49"/>
    <n v="0"/>
  </r>
  <r>
    <s v="Incremental"/>
    <s v="Media"/>
    <x v="1"/>
    <x v="3"/>
    <x v="22"/>
    <s v=" Total_JP"/>
    <x v="50"/>
    <n v="0"/>
  </r>
  <r>
    <s v="Incremental"/>
    <s v="Media"/>
    <x v="1"/>
    <x v="3"/>
    <x v="22"/>
    <s v=" Total_JP"/>
    <x v="51"/>
    <n v="0"/>
  </r>
  <r>
    <s v="Incremental"/>
    <s v="Media"/>
    <x v="1"/>
    <x v="3"/>
    <x v="22"/>
    <s v=" Total_JP"/>
    <x v="52"/>
    <n v="0"/>
  </r>
  <r>
    <s v="Incremental"/>
    <s v="Media"/>
    <x v="1"/>
    <x v="3"/>
    <x v="22"/>
    <s v=" Total_JP"/>
    <x v="53"/>
    <n v="0"/>
  </r>
  <r>
    <s v="Incremental"/>
    <s v="Media"/>
    <x v="1"/>
    <x v="3"/>
    <x v="22"/>
    <s v=" Total_JP"/>
    <x v="54"/>
    <n v="0"/>
  </r>
  <r>
    <s v="Incremental"/>
    <s v="Media"/>
    <x v="1"/>
    <x v="3"/>
    <x v="22"/>
    <s v=" Total_JP"/>
    <x v="55"/>
    <n v="0"/>
  </r>
  <r>
    <s v="Incremental"/>
    <s v="Media"/>
    <x v="1"/>
    <x v="3"/>
    <x v="22"/>
    <s v=" Total_JP"/>
    <x v="56"/>
    <n v="0"/>
  </r>
  <r>
    <s v="Incremental"/>
    <s v="Media"/>
    <x v="1"/>
    <x v="3"/>
    <x v="22"/>
    <s v=" Total_JP"/>
    <x v="57"/>
    <n v="0"/>
  </r>
  <r>
    <s v="Incremental"/>
    <s v="Media"/>
    <x v="1"/>
    <x v="3"/>
    <x v="22"/>
    <s v=" Total_JP"/>
    <x v="58"/>
    <n v="0"/>
  </r>
  <r>
    <s v="Incremental"/>
    <s v="Media"/>
    <x v="1"/>
    <x v="3"/>
    <x v="22"/>
    <s v=" Total_JP"/>
    <x v="59"/>
    <n v="0"/>
  </r>
  <r>
    <s v="Incremental"/>
    <s v="Media"/>
    <x v="1"/>
    <x v="3"/>
    <x v="22"/>
    <s v=" Total_JP"/>
    <x v="60"/>
    <n v="0"/>
  </r>
  <r>
    <s v="Incremental"/>
    <s v="Media"/>
    <x v="1"/>
    <x v="3"/>
    <x v="22"/>
    <s v=" Total_JP"/>
    <x v="61"/>
    <n v="0"/>
  </r>
  <r>
    <s v="Incremental"/>
    <s v="Media"/>
    <x v="1"/>
    <x v="3"/>
    <x v="22"/>
    <s v=" Total_JP"/>
    <x v="62"/>
    <n v="0"/>
  </r>
  <r>
    <s v="Incremental"/>
    <s v="Media"/>
    <x v="1"/>
    <x v="3"/>
    <x v="22"/>
    <s v=" Total_JP"/>
    <x v="63"/>
    <n v="0"/>
  </r>
  <r>
    <s v="Incremental"/>
    <s v="Media"/>
    <x v="1"/>
    <x v="3"/>
    <x v="22"/>
    <s v=" Total_JP"/>
    <x v="64"/>
    <n v="0"/>
  </r>
  <r>
    <s v="Incremental"/>
    <s v="Media"/>
    <x v="1"/>
    <x v="3"/>
    <x v="22"/>
    <s v=" Total_JP"/>
    <x v="65"/>
    <n v="0"/>
  </r>
  <r>
    <s v="Incremental"/>
    <s v="Media"/>
    <x v="1"/>
    <x v="3"/>
    <x v="22"/>
    <s v=" Total_JP"/>
    <x v="66"/>
    <n v="0"/>
  </r>
  <r>
    <s v="Incremental"/>
    <s v="Media"/>
    <x v="1"/>
    <x v="3"/>
    <x v="22"/>
    <s v=" Total_JP"/>
    <x v="67"/>
    <n v="0"/>
  </r>
  <r>
    <s v="Incremental"/>
    <s v="Media"/>
    <x v="1"/>
    <x v="3"/>
    <x v="22"/>
    <s v=" Total_JP"/>
    <x v="68"/>
    <n v="0"/>
  </r>
  <r>
    <s v="Incremental"/>
    <s v="Media"/>
    <x v="1"/>
    <x v="3"/>
    <x v="22"/>
    <s v=" Total_JP"/>
    <x v="69"/>
    <n v="0"/>
  </r>
  <r>
    <s v="Incremental"/>
    <s v="Media"/>
    <x v="1"/>
    <x v="3"/>
    <x v="22"/>
    <s v=" Total_JP"/>
    <x v="70"/>
    <n v="0"/>
  </r>
  <r>
    <s v="Incremental"/>
    <s v="Media"/>
    <x v="1"/>
    <x v="3"/>
    <x v="22"/>
    <s v=" Total_JP"/>
    <x v="71"/>
    <n v="0"/>
  </r>
  <r>
    <s v="Incremental"/>
    <s v="Media"/>
    <x v="1"/>
    <x v="3"/>
    <x v="22"/>
    <s v=" Total_JP"/>
    <x v="72"/>
    <n v="0"/>
  </r>
  <r>
    <s v="Incremental"/>
    <s v="Media"/>
    <x v="1"/>
    <x v="3"/>
    <x v="22"/>
    <s v=" Total_JP"/>
    <x v="73"/>
    <n v="0"/>
  </r>
  <r>
    <s v="Incremental"/>
    <s v="Media"/>
    <x v="1"/>
    <x v="3"/>
    <x v="22"/>
    <s v=" Total_JP"/>
    <x v="74"/>
    <n v="0"/>
  </r>
  <r>
    <s v="Incremental"/>
    <s v="Media"/>
    <x v="1"/>
    <x v="3"/>
    <x v="22"/>
    <s v=" Total_JP"/>
    <x v="75"/>
    <n v="0"/>
  </r>
  <r>
    <s v="Incremental"/>
    <s v="Media"/>
    <x v="1"/>
    <x v="3"/>
    <x v="22"/>
    <s v=" Total_JP"/>
    <x v="76"/>
    <n v="0"/>
  </r>
  <r>
    <s v="Incremental"/>
    <s v="Media"/>
    <x v="1"/>
    <x v="3"/>
    <x v="22"/>
    <s v=" Total_JP"/>
    <x v="77"/>
    <n v="0"/>
  </r>
  <r>
    <s v="Incremental"/>
    <s v="Media"/>
    <x v="1"/>
    <x v="3"/>
    <x v="22"/>
    <s v=" Total_JP"/>
    <x v="78"/>
    <n v="0"/>
  </r>
  <r>
    <s v="Incremental"/>
    <s v="Media"/>
    <x v="1"/>
    <x v="3"/>
    <x v="22"/>
    <s v=" Total_JP"/>
    <x v="79"/>
    <n v="0"/>
  </r>
  <r>
    <s v="Incremental"/>
    <s v="Media"/>
    <x v="1"/>
    <x v="3"/>
    <x v="22"/>
    <s v=" Total_JP"/>
    <x v="80"/>
    <n v="0"/>
  </r>
  <r>
    <s v="Incremental"/>
    <s v="Media"/>
    <x v="1"/>
    <x v="3"/>
    <x v="22"/>
    <s v=" Total_JP"/>
    <x v="81"/>
    <n v="0"/>
  </r>
  <r>
    <s v="Incremental"/>
    <s v="Media"/>
    <x v="1"/>
    <x v="3"/>
    <x v="22"/>
    <s v=" Total_JP"/>
    <x v="82"/>
    <n v="0"/>
  </r>
  <r>
    <s v="Incremental"/>
    <s v="Media"/>
    <x v="1"/>
    <x v="3"/>
    <x v="22"/>
    <s v=" Total_JP"/>
    <x v="83"/>
    <n v="0"/>
  </r>
  <r>
    <s v="Incremental"/>
    <s v="Media"/>
    <x v="1"/>
    <x v="3"/>
    <x v="22"/>
    <s v=" Total_JP"/>
    <x v="84"/>
    <n v="0"/>
  </r>
  <r>
    <s v="Incremental"/>
    <s v="Media"/>
    <x v="1"/>
    <x v="3"/>
    <x v="22"/>
    <s v=" Total_JP"/>
    <x v="85"/>
    <n v="0"/>
  </r>
  <r>
    <s v="Incremental"/>
    <s v="Media"/>
    <x v="1"/>
    <x v="3"/>
    <x v="22"/>
    <s v=" Total_JP"/>
    <x v="86"/>
    <n v="0"/>
  </r>
  <r>
    <s v="Incremental"/>
    <s v="Media"/>
    <x v="1"/>
    <x v="3"/>
    <x v="22"/>
    <s v=" Total_JP"/>
    <x v="87"/>
    <n v="0"/>
  </r>
  <r>
    <s v="Incremental"/>
    <s v="Media"/>
    <x v="1"/>
    <x v="3"/>
    <x v="22"/>
    <s v=" Total_JP"/>
    <x v="88"/>
    <n v="0"/>
  </r>
  <r>
    <s v="Incremental"/>
    <s v="Media"/>
    <x v="1"/>
    <x v="3"/>
    <x v="22"/>
    <s v=" Total_JP"/>
    <x v="89"/>
    <n v="0"/>
  </r>
  <r>
    <s v="Incremental"/>
    <s v="Media"/>
    <x v="1"/>
    <x v="3"/>
    <x v="22"/>
    <s v=" Total_JP"/>
    <x v="90"/>
    <n v="0"/>
  </r>
  <r>
    <s v="Incremental"/>
    <s v="Media"/>
    <x v="1"/>
    <x v="3"/>
    <x v="22"/>
    <s v=" Total_JP"/>
    <x v="91"/>
    <n v="0"/>
  </r>
  <r>
    <s v="Incremental"/>
    <s v="Media"/>
    <x v="1"/>
    <x v="3"/>
    <x v="22"/>
    <s v=" Total_JP"/>
    <x v="92"/>
    <n v="0"/>
  </r>
  <r>
    <s v="Incremental"/>
    <s v="Media"/>
    <x v="1"/>
    <x v="3"/>
    <x v="22"/>
    <s v=" Total_JP"/>
    <x v="93"/>
    <n v="0"/>
  </r>
  <r>
    <s v="Incremental"/>
    <s v="Media"/>
    <x v="1"/>
    <x v="3"/>
    <x v="22"/>
    <s v=" Total_JP"/>
    <x v="94"/>
    <n v="0"/>
  </r>
  <r>
    <s v="Incremental"/>
    <s v="Media"/>
    <x v="1"/>
    <x v="3"/>
    <x v="22"/>
    <s v=" Total_JP"/>
    <x v="95"/>
    <n v="0"/>
  </r>
  <r>
    <s v="Incremental"/>
    <s v="Media"/>
    <x v="1"/>
    <x v="3"/>
    <x v="22"/>
    <s v=" Total_JP"/>
    <x v="96"/>
    <n v="0"/>
  </r>
  <r>
    <s v="Incremental"/>
    <s v="Media"/>
    <x v="1"/>
    <x v="3"/>
    <x v="22"/>
    <s v=" Total_JP"/>
    <x v="97"/>
    <n v="0"/>
  </r>
  <r>
    <s v="Incremental"/>
    <s v="Media"/>
    <x v="1"/>
    <x v="3"/>
    <x v="22"/>
    <s v=" Total_JP"/>
    <x v="98"/>
    <n v="0"/>
  </r>
  <r>
    <s v="Incremental"/>
    <s v="Media"/>
    <x v="1"/>
    <x v="3"/>
    <x v="22"/>
    <s v=" Total_JP"/>
    <x v="99"/>
    <n v="0"/>
  </r>
  <r>
    <s v="Incremental"/>
    <s v="Media"/>
    <x v="1"/>
    <x v="3"/>
    <x v="22"/>
    <s v=" Total_JP"/>
    <x v="100"/>
    <n v="0"/>
  </r>
  <r>
    <s v="Incremental"/>
    <s v="Media"/>
    <x v="1"/>
    <x v="3"/>
    <x v="22"/>
    <s v=" Total_JP"/>
    <x v="101"/>
    <n v="0"/>
  </r>
  <r>
    <s v="Incremental"/>
    <s v="Media"/>
    <x v="1"/>
    <x v="3"/>
    <x v="22"/>
    <s v=" Total_JP"/>
    <x v="102"/>
    <n v="0"/>
  </r>
  <r>
    <s v="Incremental"/>
    <s v="Media"/>
    <x v="1"/>
    <x v="3"/>
    <x v="22"/>
    <s v=" Total_JP"/>
    <x v="103"/>
    <n v="0"/>
  </r>
  <r>
    <s v="Incremental"/>
    <s v="Media"/>
    <x v="1"/>
    <x v="3"/>
    <x v="22"/>
    <s v=" Total_JP"/>
    <x v="104"/>
    <n v="0"/>
  </r>
  <r>
    <s v="Incremental"/>
    <s v="Media"/>
    <x v="1"/>
    <x v="3"/>
    <x v="22"/>
    <s v=" Total_JP"/>
    <x v="105"/>
    <n v="0"/>
  </r>
  <r>
    <s v="Incremental"/>
    <s v="Media"/>
    <x v="1"/>
    <x v="3"/>
    <x v="22"/>
    <s v=" Total_JP"/>
    <x v="106"/>
    <n v="0"/>
  </r>
  <r>
    <s v="Incremental"/>
    <s v="Media"/>
    <x v="1"/>
    <x v="3"/>
    <x v="22"/>
    <s v=" Total_JP"/>
    <x v="107"/>
    <n v="0"/>
  </r>
  <r>
    <s v="Incremental"/>
    <s v="Media"/>
    <x v="1"/>
    <x v="3"/>
    <x v="22"/>
    <s v=" Total_JP"/>
    <x v="108"/>
    <n v="0"/>
  </r>
  <r>
    <s v="Incremental"/>
    <s v="Media"/>
    <x v="1"/>
    <x v="3"/>
    <x v="22"/>
    <s v=" Total_JP"/>
    <x v="109"/>
    <n v="0"/>
  </r>
  <r>
    <s v="Incremental"/>
    <s v="Media"/>
    <x v="1"/>
    <x v="3"/>
    <x v="22"/>
    <s v=" Total_JP"/>
    <x v="110"/>
    <n v="0"/>
  </r>
  <r>
    <s v="Incremental"/>
    <s v="Media"/>
    <x v="1"/>
    <x v="3"/>
    <x v="22"/>
    <s v=" Total_JP"/>
    <x v="111"/>
    <n v="0"/>
  </r>
  <r>
    <s v="Incremental"/>
    <s v="Media"/>
    <x v="1"/>
    <x v="3"/>
    <x v="22"/>
    <s v=" Total_JP"/>
    <x v="112"/>
    <n v="0"/>
  </r>
  <r>
    <s v="Incremental"/>
    <s v="Media"/>
    <x v="1"/>
    <x v="3"/>
    <x v="22"/>
    <s v=" Total_JP"/>
    <x v="113"/>
    <n v="0"/>
  </r>
  <r>
    <s v="Incremental"/>
    <s v="Media"/>
    <x v="1"/>
    <x v="3"/>
    <x v="22"/>
    <s v=" Total_JP"/>
    <x v="114"/>
    <n v="0"/>
  </r>
  <r>
    <s v="Incremental"/>
    <s v="Media"/>
    <x v="1"/>
    <x v="3"/>
    <x v="22"/>
    <s v=" Total_JP"/>
    <x v="115"/>
    <n v="0"/>
  </r>
  <r>
    <s v="Incremental"/>
    <s v="Media"/>
    <x v="1"/>
    <x v="3"/>
    <x v="22"/>
    <s v=" Total_JP"/>
    <x v="116"/>
    <n v="0"/>
  </r>
  <r>
    <s v="Incremental"/>
    <s v="Media"/>
    <x v="1"/>
    <x v="3"/>
    <x v="22"/>
    <s v=" Total_JP"/>
    <x v="117"/>
    <n v="0"/>
  </r>
  <r>
    <s v="Incremental"/>
    <s v="Media"/>
    <x v="1"/>
    <x v="3"/>
    <x v="22"/>
    <s v=" Total_JP"/>
    <x v="118"/>
    <n v="0"/>
  </r>
  <r>
    <s v="Incremental"/>
    <s v="Media"/>
    <x v="1"/>
    <x v="3"/>
    <x v="22"/>
    <s v=" Total_JP"/>
    <x v="119"/>
    <n v="0"/>
  </r>
  <r>
    <s v="Incremental"/>
    <s v="Media"/>
    <x v="1"/>
    <x v="3"/>
    <x v="22"/>
    <s v=" Total_JP"/>
    <x v="120"/>
    <n v="0"/>
  </r>
  <r>
    <s v="Incremental"/>
    <s v="Media"/>
    <x v="1"/>
    <x v="3"/>
    <x v="22"/>
    <s v=" Total_JP"/>
    <x v="121"/>
    <n v="0"/>
  </r>
  <r>
    <s v="Incremental"/>
    <s v="Media"/>
    <x v="1"/>
    <x v="3"/>
    <x v="22"/>
    <s v=" Total_JP"/>
    <x v="122"/>
    <n v="0"/>
  </r>
  <r>
    <s v="Incremental"/>
    <s v="Media"/>
    <x v="1"/>
    <x v="3"/>
    <x v="22"/>
    <s v=" Total_JP"/>
    <x v="123"/>
    <n v="0"/>
  </r>
  <r>
    <s v="Incremental"/>
    <s v="Media"/>
    <x v="1"/>
    <x v="3"/>
    <x v="22"/>
    <s v=" Total_JP"/>
    <x v="124"/>
    <n v="0"/>
  </r>
  <r>
    <s v="Incremental"/>
    <s v="Media"/>
    <x v="1"/>
    <x v="3"/>
    <x v="22"/>
    <s v=" Total_JP"/>
    <x v="125"/>
    <n v="0"/>
  </r>
  <r>
    <s v="Incremental"/>
    <s v="Media"/>
    <x v="1"/>
    <x v="3"/>
    <x v="22"/>
    <s v=" Total_JP"/>
    <x v="126"/>
    <n v="0"/>
  </r>
  <r>
    <s v="Incremental"/>
    <s v="Media"/>
    <x v="1"/>
    <x v="3"/>
    <x v="22"/>
    <s v=" Total_JP"/>
    <x v="127"/>
    <n v="0"/>
  </r>
  <r>
    <s v="Incremental"/>
    <s v="Media"/>
    <x v="1"/>
    <x v="3"/>
    <x v="22"/>
    <s v=" Total_JP"/>
    <x v="128"/>
    <n v="0"/>
  </r>
  <r>
    <s v="Incremental"/>
    <s v="Media"/>
    <x v="1"/>
    <x v="3"/>
    <x v="22"/>
    <s v=" Total_JP"/>
    <x v="129"/>
    <n v="0"/>
  </r>
  <r>
    <s v="Incremental"/>
    <s v="Media"/>
    <x v="1"/>
    <x v="3"/>
    <x v="22"/>
    <s v=" Total_JP"/>
    <x v="130"/>
    <n v="0"/>
  </r>
  <r>
    <s v="Incremental"/>
    <s v="Media"/>
    <x v="1"/>
    <x v="3"/>
    <x v="22"/>
    <s v=" Total_JP"/>
    <x v="131"/>
    <n v="0"/>
  </r>
  <r>
    <s v="Incremental"/>
    <s v="Media"/>
    <x v="1"/>
    <x v="3"/>
    <x v="22"/>
    <s v=" Total_JP"/>
    <x v="132"/>
    <n v="0"/>
  </r>
  <r>
    <s v="Incremental"/>
    <s v="Media"/>
    <x v="1"/>
    <x v="3"/>
    <x v="22"/>
    <s v=" Total_JP"/>
    <x v="133"/>
    <n v="0"/>
  </r>
  <r>
    <s v="Incremental"/>
    <s v="Media"/>
    <x v="1"/>
    <x v="3"/>
    <x v="22"/>
    <s v=" Total_JP"/>
    <x v="134"/>
    <n v="0"/>
  </r>
  <r>
    <s v="Incremental"/>
    <s v="Media"/>
    <x v="1"/>
    <x v="3"/>
    <x v="22"/>
    <s v=" Total_JP"/>
    <x v="135"/>
    <n v="0"/>
  </r>
  <r>
    <s v="Incremental"/>
    <s v="Media"/>
    <x v="1"/>
    <x v="3"/>
    <x v="22"/>
    <s v=" Total_JP"/>
    <x v="136"/>
    <n v="0"/>
  </r>
  <r>
    <s v="Incremental"/>
    <s v="Media"/>
    <x v="1"/>
    <x v="3"/>
    <x v="22"/>
    <s v=" Total_JP"/>
    <x v="137"/>
    <n v="0"/>
  </r>
  <r>
    <s v="Incremental"/>
    <s v="Media"/>
    <x v="1"/>
    <x v="3"/>
    <x v="22"/>
    <s v=" Total_JP"/>
    <x v="138"/>
    <n v="0"/>
  </r>
  <r>
    <s v="Incremental"/>
    <s v="Media"/>
    <x v="1"/>
    <x v="3"/>
    <x v="22"/>
    <s v=" Total_JP"/>
    <x v="139"/>
    <n v="0"/>
  </r>
  <r>
    <s v="Incremental"/>
    <s v="Media"/>
    <x v="1"/>
    <x v="3"/>
    <x v="22"/>
    <s v=" Total_JP"/>
    <x v="140"/>
    <n v="0"/>
  </r>
  <r>
    <s v="Incremental"/>
    <s v="Media"/>
    <x v="1"/>
    <x v="3"/>
    <x v="22"/>
    <s v=" Total_JP"/>
    <x v="141"/>
    <n v="0"/>
  </r>
  <r>
    <s v="Incremental"/>
    <s v="Media"/>
    <x v="1"/>
    <x v="3"/>
    <x v="22"/>
    <s v=" Total_JP"/>
    <x v="142"/>
    <n v="0"/>
  </r>
  <r>
    <s v="Incremental"/>
    <s v="Media"/>
    <x v="1"/>
    <x v="3"/>
    <x v="22"/>
    <s v=" Total_JP"/>
    <x v="143"/>
    <n v="0"/>
  </r>
  <r>
    <s v="Incremental"/>
    <s v="Media"/>
    <x v="1"/>
    <x v="3"/>
    <x v="22"/>
    <s v=" Total_JP"/>
    <x v="144"/>
    <n v="0"/>
  </r>
  <r>
    <s v="Incremental"/>
    <s v="Media"/>
    <x v="1"/>
    <x v="3"/>
    <x v="22"/>
    <s v=" Total_JP"/>
    <x v="145"/>
    <n v="0"/>
  </r>
  <r>
    <s v="Incremental"/>
    <s v="Media"/>
    <x v="1"/>
    <x v="3"/>
    <x v="22"/>
    <s v=" Total_JP"/>
    <x v="146"/>
    <n v="0"/>
  </r>
  <r>
    <s v="Incremental"/>
    <s v="Media"/>
    <x v="1"/>
    <x v="3"/>
    <x v="22"/>
    <s v=" Total_JP"/>
    <x v="147"/>
    <n v="0"/>
  </r>
  <r>
    <s v="Incremental"/>
    <s v="Media"/>
    <x v="1"/>
    <x v="3"/>
    <x v="22"/>
    <s v=" Total_JP"/>
    <x v="148"/>
    <n v="0"/>
  </r>
  <r>
    <s v="Incremental"/>
    <s v="Media"/>
    <x v="1"/>
    <x v="3"/>
    <x v="22"/>
    <s v=" Total_JP"/>
    <x v="149"/>
    <n v="0"/>
  </r>
  <r>
    <s v="Incremental"/>
    <s v="Media"/>
    <x v="1"/>
    <x v="3"/>
    <x v="22"/>
    <s v=" Total_JP"/>
    <x v="150"/>
    <n v="0"/>
  </r>
  <r>
    <s v="Incremental"/>
    <s v="Media"/>
    <x v="1"/>
    <x v="3"/>
    <x v="22"/>
    <s v=" Total_JP"/>
    <x v="151"/>
    <n v="0"/>
  </r>
  <r>
    <s v="Incremental"/>
    <s v="Media"/>
    <x v="1"/>
    <x v="3"/>
    <x v="22"/>
    <s v=" Total_JP"/>
    <x v="152"/>
    <n v="0"/>
  </r>
  <r>
    <s v="Incremental"/>
    <s v="Media"/>
    <x v="1"/>
    <x v="3"/>
    <x v="22"/>
    <s v=" Total_JP"/>
    <x v="153"/>
    <n v="0"/>
  </r>
  <r>
    <s v="Incremental"/>
    <s v="Media"/>
    <x v="1"/>
    <x v="3"/>
    <x v="22"/>
    <s v=" Total_JP"/>
    <x v="154"/>
    <n v="0"/>
  </r>
  <r>
    <s v="Incremental"/>
    <s v="Media"/>
    <x v="1"/>
    <x v="3"/>
    <x v="22"/>
    <s v=" Total_JP"/>
    <x v="155"/>
    <n v="0"/>
  </r>
  <r>
    <s v="Incremental"/>
    <s v="Media"/>
    <x v="1"/>
    <x v="3"/>
    <x v="22"/>
    <s v=" Total_JP"/>
    <x v="156"/>
    <n v="0"/>
  </r>
  <r>
    <s v="Incremental"/>
    <s v="NonMedia"/>
    <x v="0"/>
    <x v="0"/>
    <x v="23"/>
    <s v=" Total_JP"/>
    <x v="0"/>
    <n v="0"/>
  </r>
  <r>
    <s v="Incremental"/>
    <s v="NonMedia"/>
    <x v="0"/>
    <x v="0"/>
    <x v="23"/>
    <s v=" Total_JP"/>
    <x v="1"/>
    <n v="0"/>
  </r>
  <r>
    <s v="Incremental"/>
    <s v="NonMedia"/>
    <x v="0"/>
    <x v="0"/>
    <x v="23"/>
    <s v=" Total_JP"/>
    <x v="2"/>
    <n v="0"/>
  </r>
  <r>
    <s v="Incremental"/>
    <s v="NonMedia"/>
    <x v="0"/>
    <x v="0"/>
    <x v="23"/>
    <s v=" Total_JP"/>
    <x v="3"/>
    <n v="0"/>
  </r>
  <r>
    <s v="Incremental"/>
    <s v="NonMedia"/>
    <x v="0"/>
    <x v="0"/>
    <x v="23"/>
    <s v=" Total_JP"/>
    <x v="4"/>
    <n v="0"/>
  </r>
  <r>
    <s v="Incremental"/>
    <s v="NonMedia"/>
    <x v="0"/>
    <x v="0"/>
    <x v="23"/>
    <s v=" Total_JP"/>
    <x v="5"/>
    <n v="0"/>
  </r>
  <r>
    <s v="Incremental"/>
    <s v="NonMedia"/>
    <x v="0"/>
    <x v="0"/>
    <x v="23"/>
    <s v=" Total_JP"/>
    <x v="6"/>
    <n v="0"/>
  </r>
  <r>
    <s v="Incremental"/>
    <s v="NonMedia"/>
    <x v="0"/>
    <x v="0"/>
    <x v="23"/>
    <s v=" Total_JP"/>
    <x v="7"/>
    <n v="0"/>
  </r>
  <r>
    <s v="Incremental"/>
    <s v="NonMedia"/>
    <x v="0"/>
    <x v="0"/>
    <x v="23"/>
    <s v=" Total_JP"/>
    <x v="8"/>
    <n v="0"/>
  </r>
  <r>
    <s v="Incremental"/>
    <s v="NonMedia"/>
    <x v="0"/>
    <x v="0"/>
    <x v="23"/>
    <s v=" Total_JP"/>
    <x v="9"/>
    <n v="66.782167599999994"/>
  </r>
  <r>
    <s v="Incremental"/>
    <s v="NonMedia"/>
    <x v="0"/>
    <x v="0"/>
    <x v="23"/>
    <s v=" Total_JP"/>
    <x v="10"/>
    <n v="66.782167599999994"/>
  </r>
  <r>
    <s v="Incremental"/>
    <s v="NonMedia"/>
    <x v="0"/>
    <x v="0"/>
    <x v="23"/>
    <s v=" Total_JP"/>
    <x v="11"/>
    <n v="66.782167599999994"/>
  </r>
  <r>
    <s v="Incremental"/>
    <s v="NonMedia"/>
    <x v="0"/>
    <x v="0"/>
    <x v="23"/>
    <s v=" Total_JP"/>
    <x v="12"/>
    <n v="66.782167599999994"/>
  </r>
  <r>
    <s v="Incremental"/>
    <s v="NonMedia"/>
    <x v="0"/>
    <x v="0"/>
    <x v="23"/>
    <s v=" Total_JP"/>
    <x v="13"/>
    <n v="15.5825058"/>
  </r>
  <r>
    <s v="Incremental"/>
    <s v="NonMedia"/>
    <x v="0"/>
    <x v="0"/>
    <x v="23"/>
    <s v=" Total_JP"/>
    <x v="14"/>
    <n v="15.5825058"/>
  </r>
  <r>
    <s v="Incremental"/>
    <s v="NonMedia"/>
    <x v="0"/>
    <x v="0"/>
    <x v="23"/>
    <s v=" Total_JP"/>
    <x v="15"/>
    <n v="15.5825058"/>
  </r>
  <r>
    <s v="Incremental"/>
    <s v="NonMedia"/>
    <x v="0"/>
    <x v="0"/>
    <x v="23"/>
    <s v=" Total_JP"/>
    <x v="16"/>
    <n v="15.5825058"/>
  </r>
  <r>
    <s v="Incremental"/>
    <s v="NonMedia"/>
    <x v="0"/>
    <x v="0"/>
    <x v="23"/>
    <s v=" Total_JP"/>
    <x v="17"/>
    <n v="15.5825058"/>
  </r>
  <r>
    <s v="Incremental"/>
    <s v="NonMedia"/>
    <x v="0"/>
    <x v="0"/>
    <x v="23"/>
    <s v=" Total_JP"/>
    <x v="18"/>
    <n v="563.19628049999994"/>
  </r>
  <r>
    <s v="Incremental"/>
    <s v="NonMedia"/>
    <x v="0"/>
    <x v="0"/>
    <x v="23"/>
    <s v=" Total_JP"/>
    <x v="19"/>
    <n v="563.19628049999994"/>
  </r>
  <r>
    <s v="Incremental"/>
    <s v="NonMedia"/>
    <x v="0"/>
    <x v="0"/>
    <x v="23"/>
    <s v=" Total_JP"/>
    <x v="20"/>
    <n v="563.19628049999994"/>
  </r>
  <r>
    <s v="Incremental"/>
    <s v="NonMedia"/>
    <x v="0"/>
    <x v="0"/>
    <x v="23"/>
    <s v=" Total_JP"/>
    <x v="21"/>
    <n v="563.19628049999994"/>
  </r>
  <r>
    <s v="Incremental"/>
    <s v="NonMedia"/>
    <x v="0"/>
    <x v="0"/>
    <x v="23"/>
    <s v=" Total_JP"/>
    <x v="22"/>
    <n v="77.912528899999998"/>
  </r>
  <r>
    <s v="Incremental"/>
    <s v="NonMedia"/>
    <x v="0"/>
    <x v="0"/>
    <x v="23"/>
    <s v=" Total_JP"/>
    <x v="23"/>
    <n v="77.912528899999998"/>
  </r>
  <r>
    <s v="Incremental"/>
    <s v="NonMedia"/>
    <x v="0"/>
    <x v="0"/>
    <x v="23"/>
    <s v=" Total_JP"/>
    <x v="24"/>
    <n v="77.912528899999998"/>
  </r>
  <r>
    <s v="Incremental"/>
    <s v="NonMedia"/>
    <x v="0"/>
    <x v="0"/>
    <x v="23"/>
    <s v=" Total_JP"/>
    <x v="25"/>
    <n v="77.912528899999998"/>
  </r>
  <r>
    <s v="Incremental"/>
    <s v="NonMedia"/>
    <x v="0"/>
    <x v="0"/>
    <x v="23"/>
    <s v=" Total_JP"/>
    <x v="26"/>
    <n v="0"/>
  </r>
  <r>
    <s v="Incremental"/>
    <s v="NonMedia"/>
    <x v="0"/>
    <x v="0"/>
    <x v="23"/>
    <s v=" Total_JP"/>
    <x v="27"/>
    <n v="0"/>
  </r>
  <r>
    <s v="Incremental"/>
    <s v="NonMedia"/>
    <x v="0"/>
    <x v="0"/>
    <x v="23"/>
    <s v=" Total_JP"/>
    <x v="28"/>
    <n v="0"/>
  </r>
  <r>
    <s v="Incremental"/>
    <s v="NonMedia"/>
    <x v="0"/>
    <x v="0"/>
    <x v="23"/>
    <s v=" Total_JP"/>
    <x v="29"/>
    <n v="0"/>
  </r>
  <r>
    <s v="Incremental"/>
    <s v="NonMedia"/>
    <x v="0"/>
    <x v="0"/>
    <x v="23"/>
    <s v=" Total_JP"/>
    <x v="30"/>
    <n v="0"/>
  </r>
  <r>
    <s v="Incremental"/>
    <s v="NonMedia"/>
    <x v="0"/>
    <x v="0"/>
    <x v="23"/>
    <s v=" Total_JP"/>
    <x v="31"/>
    <n v="0"/>
  </r>
  <r>
    <s v="Incremental"/>
    <s v="NonMedia"/>
    <x v="0"/>
    <x v="0"/>
    <x v="23"/>
    <s v=" Total_JP"/>
    <x v="32"/>
    <n v="0"/>
  </r>
  <r>
    <s v="Incremental"/>
    <s v="NonMedia"/>
    <x v="0"/>
    <x v="0"/>
    <x v="23"/>
    <s v=" Total_JP"/>
    <x v="33"/>
    <n v="0"/>
  </r>
  <r>
    <s v="Incremental"/>
    <s v="NonMedia"/>
    <x v="0"/>
    <x v="0"/>
    <x v="23"/>
    <s v=" Total_JP"/>
    <x v="34"/>
    <n v="0"/>
  </r>
  <r>
    <s v="Incremental"/>
    <s v="NonMedia"/>
    <x v="0"/>
    <x v="0"/>
    <x v="23"/>
    <s v=" Total_JP"/>
    <x v="35"/>
    <n v="0"/>
  </r>
  <r>
    <s v="Incremental"/>
    <s v="NonMedia"/>
    <x v="0"/>
    <x v="0"/>
    <x v="23"/>
    <s v=" Total_JP"/>
    <x v="36"/>
    <n v="0"/>
  </r>
  <r>
    <s v="Incremental"/>
    <s v="NonMedia"/>
    <x v="0"/>
    <x v="0"/>
    <x v="23"/>
    <s v=" Total_JP"/>
    <x v="37"/>
    <n v="0"/>
  </r>
  <r>
    <s v="Incremental"/>
    <s v="NonMedia"/>
    <x v="0"/>
    <x v="0"/>
    <x v="23"/>
    <s v=" Total_JP"/>
    <x v="38"/>
    <n v="0"/>
  </r>
  <r>
    <s v="Incremental"/>
    <s v="NonMedia"/>
    <x v="0"/>
    <x v="0"/>
    <x v="23"/>
    <s v=" Total_JP"/>
    <x v="39"/>
    <n v="0"/>
  </r>
  <r>
    <s v="Incremental"/>
    <s v="NonMedia"/>
    <x v="0"/>
    <x v="0"/>
    <x v="23"/>
    <s v=" Total_JP"/>
    <x v="40"/>
    <n v="66.782167599999994"/>
  </r>
  <r>
    <s v="Incremental"/>
    <s v="NonMedia"/>
    <x v="0"/>
    <x v="0"/>
    <x v="23"/>
    <s v=" Total_JP"/>
    <x v="41"/>
    <n v="66.782167599999994"/>
  </r>
  <r>
    <s v="Incremental"/>
    <s v="NonMedia"/>
    <x v="0"/>
    <x v="0"/>
    <x v="23"/>
    <s v=" Total_JP"/>
    <x v="42"/>
    <n v="66.782167599999994"/>
  </r>
  <r>
    <s v="Incremental"/>
    <s v="NonMedia"/>
    <x v="0"/>
    <x v="0"/>
    <x v="23"/>
    <s v=" Total_JP"/>
    <x v="43"/>
    <n v="66.782167599999994"/>
  </r>
  <r>
    <s v="Incremental"/>
    <s v="NonMedia"/>
    <x v="0"/>
    <x v="0"/>
    <x v="23"/>
    <s v=" Total_JP"/>
    <x v="44"/>
    <n v="2.2260722999999998"/>
  </r>
  <r>
    <s v="Incremental"/>
    <s v="NonMedia"/>
    <x v="0"/>
    <x v="0"/>
    <x v="23"/>
    <s v=" Total_JP"/>
    <x v="45"/>
    <n v="2.2260722999999998"/>
  </r>
  <r>
    <s v="Incremental"/>
    <s v="NonMedia"/>
    <x v="0"/>
    <x v="0"/>
    <x v="23"/>
    <s v=" Total_JP"/>
    <x v="46"/>
    <n v="2.2260722999999998"/>
  </r>
  <r>
    <s v="Incremental"/>
    <s v="NonMedia"/>
    <x v="0"/>
    <x v="0"/>
    <x v="23"/>
    <s v=" Total_JP"/>
    <x v="47"/>
    <n v="2.2260722999999998"/>
  </r>
  <r>
    <s v="Incremental"/>
    <s v="NonMedia"/>
    <x v="0"/>
    <x v="0"/>
    <x v="23"/>
    <s v=" Total_JP"/>
    <x v="48"/>
    <n v="1275.5394020000001"/>
  </r>
  <r>
    <s v="Incremental"/>
    <s v="NonMedia"/>
    <x v="0"/>
    <x v="0"/>
    <x v="23"/>
    <s v=" Total_JP"/>
    <x v="49"/>
    <n v="1275.5394020000001"/>
  </r>
  <r>
    <s v="Incremental"/>
    <s v="NonMedia"/>
    <x v="0"/>
    <x v="0"/>
    <x v="23"/>
    <s v=" Total_JP"/>
    <x v="50"/>
    <n v="1275.5394020000001"/>
  </r>
  <r>
    <s v="Incremental"/>
    <s v="NonMedia"/>
    <x v="0"/>
    <x v="0"/>
    <x v="23"/>
    <s v=" Total_JP"/>
    <x v="51"/>
    <n v="1275.5394020000001"/>
  </r>
  <r>
    <s v="Incremental"/>
    <s v="NonMedia"/>
    <x v="0"/>
    <x v="0"/>
    <x v="23"/>
    <s v=" Total_JP"/>
    <x v="52"/>
    <n v="1275.5394020000001"/>
  </r>
  <r>
    <s v="Incremental"/>
    <s v="NonMedia"/>
    <x v="0"/>
    <x v="0"/>
    <x v="23"/>
    <s v=" Total_JP"/>
    <x v="53"/>
    <n v="18.9216142"/>
  </r>
  <r>
    <s v="Incremental"/>
    <s v="NonMedia"/>
    <x v="0"/>
    <x v="0"/>
    <x v="23"/>
    <s v=" Total_JP"/>
    <x v="54"/>
    <n v="18.9216142"/>
  </r>
  <r>
    <s v="Incremental"/>
    <s v="NonMedia"/>
    <x v="0"/>
    <x v="0"/>
    <x v="23"/>
    <s v=" Total_JP"/>
    <x v="55"/>
    <n v="18.9216142"/>
  </r>
  <r>
    <s v="Incremental"/>
    <s v="NonMedia"/>
    <x v="0"/>
    <x v="0"/>
    <x v="23"/>
    <s v=" Total_JP"/>
    <x v="56"/>
    <n v="18.9216142"/>
  </r>
  <r>
    <s v="Incremental"/>
    <s v="NonMedia"/>
    <x v="0"/>
    <x v="0"/>
    <x v="23"/>
    <s v=" Total_JP"/>
    <x v="57"/>
    <n v="0"/>
  </r>
  <r>
    <s v="Incremental"/>
    <s v="NonMedia"/>
    <x v="0"/>
    <x v="0"/>
    <x v="23"/>
    <s v=" Total_JP"/>
    <x v="58"/>
    <n v="0"/>
  </r>
  <r>
    <s v="Incremental"/>
    <s v="NonMedia"/>
    <x v="0"/>
    <x v="0"/>
    <x v="23"/>
    <s v=" Total_JP"/>
    <x v="59"/>
    <n v="0"/>
  </r>
  <r>
    <s v="Incremental"/>
    <s v="NonMedia"/>
    <x v="0"/>
    <x v="0"/>
    <x v="23"/>
    <s v=" Total_JP"/>
    <x v="60"/>
    <n v="0"/>
  </r>
  <r>
    <s v="Incremental"/>
    <s v="NonMedia"/>
    <x v="0"/>
    <x v="0"/>
    <x v="23"/>
    <s v=" Total_JP"/>
    <x v="61"/>
    <n v="0"/>
  </r>
  <r>
    <s v="Incremental"/>
    <s v="NonMedia"/>
    <x v="0"/>
    <x v="0"/>
    <x v="23"/>
    <s v=" Total_JP"/>
    <x v="62"/>
    <n v="0"/>
  </r>
  <r>
    <s v="Incremental"/>
    <s v="NonMedia"/>
    <x v="0"/>
    <x v="0"/>
    <x v="23"/>
    <s v=" Total_JP"/>
    <x v="63"/>
    <n v="0"/>
  </r>
  <r>
    <s v="Incremental"/>
    <s v="NonMedia"/>
    <x v="0"/>
    <x v="0"/>
    <x v="23"/>
    <s v=" Total_JP"/>
    <x v="64"/>
    <n v="0"/>
  </r>
  <r>
    <s v="Incremental"/>
    <s v="NonMedia"/>
    <x v="0"/>
    <x v="0"/>
    <x v="23"/>
    <s v=" Total_JP"/>
    <x v="65"/>
    <n v="0"/>
  </r>
  <r>
    <s v="Incremental"/>
    <s v="NonMedia"/>
    <x v="0"/>
    <x v="0"/>
    <x v="23"/>
    <s v=" Total_JP"/>
    <x v="66"/>
    <n v="228.17240609999999"/>
  </r>
  <r>
    <s v="Incremental"/>
    <s v="NonMedia"/>
    <x v="0"/>
    <x v="0"/>
    <x v="23"/>
    <s v=" Total_JP"/>
    <x v="67"/>
    <n v="228.17240609999999"/>
  </r>
  <r>
    <s v="Incremental"/>
    <s v="NonMedia"/>
    <x v="0"/>
    <x v="0"/>
    <x v="23"/>
    <s v=" Total_JP"/>
    <x v="68"/>
    <n v="228.17240609999999"/>
  </r>
  <r>
    <s v="Incremental"/>
    <s v="NonMedia"/>
    <x v="0"/>
    <x v="0"/>
    <x v="23"/>
    <s v=" Total_JP"/>
    <x v="69"/>
    <n v="228.17240609999999"/>
  </r>
  <r>
    <s v="Incremental"/>
    <s v="NonMedia"/>
    <x v="0"/>
    <x v="0"/>
    <x v="23"/>
    <s v=" Total_JP"/>
    <x v="70"/>
    <n v="1.1130361"/>
  </r>
  <r>
    <s v="Incremental"/>
    <s v="NonMedia"/>
    <x v="0"/>
    <x v="0"/>
    <x v="23"/>
    <s v=" Total_JP"/>
    <x v="71"/>
    <n v="1.1130361"/>
  </r>
  <r>
    <s v="Incremental"/>
    <s v="NonMedia"/>
    <x v="0"/>
    <x v="0"/>
    <x v="23"/>
    <s v=" Total_JP"/>
    <x v="72"/>
    <n v="1.1130361"/>
  </r>
  <r>
    <s v="Incremental"/>
    <s v="NonMedia"/>
    <x v="0"/>
    <x v="0"/>
    <x v="23"/>
    <s v=" Total_JP"/>
    <x v="73"/>
    <n v="1.1130361"/>
  </r>
  <r>
    <s v="Incremental"/>
    <s v="NonMedia"/>
    <x v="0"/>
    <x v="0"/>
    <x v="23"/>
    <s v=" Total_JP"/>
    <x v="74"/>
    <n v="89.042890200000002"/>
  </r>
  <r>
    <s v="Incremental"/>
    <s v="NonMedia"/>
    <x v="0"/>
    <x v="0"/>
    <x v="23"/>
    <s v=" Total_JP"/>
    <x v="75"/>
    <n v="89.042890200000002"/>
  </r>
  <r>
    <s v="Incremental"/>
    <s v="NonMedia"/>
    <x v="0"/>
    <x v="0"/>
    <x v="23"/>
    <s v=" Total_JP"/>
    <x v="76"/>
    <n v="89.042890200000002"/>
  </r>
  <r>
    <s v="Incremental"/>
    <s v="NonMedia"/>
    <x v="0"/>
    <x v="0"/>
    <x v="23"/>
    <s v=" Total_JP"/>
    <x v="77"/>
    <n v="89.042890200000002"/>
  </r>
  <r>
    <s v="Incremental"/>
    <s v="NonMedia"/>
    <x v="0"/>
    <x v="0"/>
    <x v="23"/>
    <s v=" Total_JP"/>
    <x v="78"/>
    <n v="89.042890200000002"/>
  </r>
  <r>
    <s v="Incremental"/>
    <s v="NonMedia"/>
    <x v="0"/>
    <x v="0"/>
    <x v="23"/>
    <s v=" Total_JP"/>
    <x v="79"/>
    <n v="0"/>
  </r>
  <r>
    <s v="Incremental"/>
    <s v="NonMedia"/>
    <x v="0"/>
    <x v="0"/>
    <x v="23"/>
    <s v=" Total_JP"/>
    <x v="80"/>
    <n v="0"/>
  </r>
  <r>
    <s v="Incremental"/>
    <s v="NonMedia"/>
    <x v="0"/>
    <x v="0"/>
    <x v="23"/>
    <s v=" Total_JP"/>
    <x v="81"/>
    <n v="0"/>
  </r>
  <r>
    <s v="Incremental"/>
    <s v="NonMedia"/>
    <x v="0"/>
    <x v="0"/>
    <x v="23"/>
    <s v=" Total_JP"/>
    <x v="82"/>
    <n v="0"/>
  </r>
  <r>
    <s v="Incremental"/>
    <s v="NonMedia"/>
    <x v="0"/>
    <x v="0"/>
    <x v="23"/>
    <s v=" Total_JP"/>
    <x v="83"/>
    <n v="0"/>
  </r>
  <r>
    <s v="Incremental"/>
    <s v="NonMedia"/>
    <x v="0"/>
    <x v="0"/>
    <x v="23"/>
    <s v=" Total_JP"/>
    <x v="84"/>
    <n v="0"/>
  </r>
  <r>
    <s v="Incremental"/>
    <s v="NonMedia"/>
    <x v="0"/>
    <x v="0"/>
    <x v="23"/>
    <s v=" Total_JP"/>
    <x v="85"/>
    <n v="0"/>
  </r>
  <r>
    <s v="Incremental"/>
    <s v="NonMedia"/>
    <x v="0"/>
    <x v="0"/>
    <x v="23"/>
    <s v=" Total_JP"/>
    <x v="86"/>
    <n v="0"/>
  </r>
  <r>
    <s v="Incremental"/>
    <s v="NonMedia"/>
    <x v="0"/>
    <x v="0"/>
    <x v="23"/>
    <s v=" Total_JP"/>
    <x v="87"/>
    <n v="0"/>
  </r>
  <r>
    <s v="Incremental"/>
    <s v="NonMedia"/>
    <x v="0"/>
    <x v="0"/>
    <x v="23"/>
    <s v=" Total_JP"/>
    <x v="88"/>
    <n v="0"/>
  </r>
  <r>
    <s v="Incremental"/>
    <s v="NonMedia"/>
    <x v="0"/>
    <x v="0"/>
    <x v="23"/>
    <s v=" Total_JP"/>
    <x v="89"/>
    <n v="0"/>
  </r>
  <r>
    <s v="Incremental"/>
    <s v="NonMedia"/>
    <x v="0"/>
    <x v="0"/>
    <x v="23"/>
    <s v=" Total_JP"/>
    <x v="90"/>
    <n v="0"/>
  </r>
  <r>
    <s v="Incremental"/>
    <s v="NonMedia"/>
    <x v="0"/>
    <x v="0"/>
    <x v="23"/>
    <s v=" Total_JP"/>
    <x v="91"/>
    <n v="0"/>
  </r>
  <r>
    <s v="Incremental"/>
    <s v="NonMedia"/>
    <x v="0"/>
    <x v="0"/>
    <x v="23"/>
    <s v=" Total_JP"/>
    <x v="92"/>
    <n v="0"/>
  </r>
  <r>
    <s v="Incremental"/>
    <s v="NonMedia"/>
    <x v="0"/>
    <x v="0"/>
    <x v="23"/>
    <s v=" Total_JP"/>
    <x v="93"/>
    <n v="0"/>
  </r>
  <r>
    <s v="Incremental"/>
    <s v="NonMedia"/>
    <x v="0"/>
    <x v="0"/>
    <x v="23"/>
    <s v=" Total_JP"/>
    <x v="94"/>
    <n v="0"/>
  </r>
  <r>
    <s v="Incremental"/>
    <s v="NonMedia"/>
    <x v="0"/>
    <x v="0"/>
    <x v="23"/>
    <s v=" Total_JP"/>
    <x v="95"/>
    <n v="0"/>
  </r>
  <r>
    <s v="Incremental"/>
    <s v="NonMedia"/>
    <x v="0"/>
    <x v="0"/>
    <x v="23"/>
    <s v=" Total_JP"/>
    <x v="96"/>
    <n v="0"/>
  </r>
  <r>
    <s v="Incremental"/>
    <s v="NonMedia"/>
    <x v="0"/>
    <x v="0"/>
    <x v="23"/>
    <s v=" Total_JP"/>
    <x v="97"/>
    <n v="0"/>
  </r>
  <r>
    <s v="Incremental"/>
    <s v="NonMedia"/>
    <x v="0"/>
    <x v="0"/>
    <x v="23"/>
    <s v=" Total_JP"/>
    <x v="98"/>
    <n v="0"/>
  </r>
  <r>
    <s v="Incremental"/>
    <s v="NonMedia"/>
    <x v="0"/>
    <x v="0"/>
    <x v="23"/>
    <s v=" Total_JP"/>
    <x v="99"/>
    <n v="0"/>
  </r>
  <r>
    <s v="Incremental"/>
    <s v="NonMedia"/>
    <x v="0"/>
    <x v="0"/>
    <x v="23"/>
    <s v=" Total_JP"/>
    <x v="100"/>
    <n v="0"/>
  </r>
  <r>
    <s v="Incremental"/>
    <s v="NonMedia"/>
    <x v="0"/>
    <x v="0"/>
    <x v="23"/>
    <s v=" Total_JP"/>
    <x v="101"/>
    <n v="528.6921605"/>
  </r>
  <r>
    <s v="Incremental"/>
    <s v="NonMedia"/>
    <x v="0"/>
    <x v="0"/>
    <x v="23"/>
    <s v=" Total_JP"/>
    <x v="102"/>
    <n v="528.6921605"/>
  </r>
  <r>
    <s v="Incremental"/>
    <s v="NonMedia"/>
    <x v="0"/>
    <x v="0"/>
    <x v="23"/>
    <s v=" Total_JP"/>
    <x v="103"/>
    <n v="528.6921605"/>
  </r>
  <r>
    <s v="Incremental"/>
    <s v="NonMedia"/>
    <x v="0"/>
    <x v="0"/>
    <x v="23"/>
    <s v=" Total_JP"/>
    <x v="104"/>
    <n v="528.6921605"/>
  </r>
  <r>
    <s v="Incremental"/>
    <s v="NonMedia"/>
    <x v="0"/>
    <x v="0"/>
    <x v="23"/>
    <s v=" Total_JP"/>
    <x v="105"/>
    <n v="0"/>
  </r>
  <r>
    <s v="Incremental"/>
    <s v="NonMedia"/>
    <x v="0"/>
    <x v="0"/>
    <x v="23"/>
    <s v=" Total_JP"/>
    <x v="106"/>
    <n v="0"/>
  </r>
  <r>
    <s v="Incremental"/>
    <s v="NonMedia"/>
    <x v="0"/>
    <x v="0"/>
    <x v="23"/>
    <s v=" Total_JP"/>
    <x v="107"/>
    <n v="0"/>
  </r>
  <r>
    <s v="Incremental"/>
    <s v="NonMedia"/>
    <x v="0"/>
    <x v="0"/>
    <x v="23"/>
    <s v=" Total_JP"/>
    <x v="108"/>
    <n v="0"/>
  </r>
  <r>
    <s v="Incremental"/>
    <s v="NonMedia"/>
    <x v="0"/>
    <x v="0"/>
    <x v="23"/>
    <s v=" Total_JP"/>
    <x v="109"/>
    <n v="0"/>
  </r>
  <r>
    <s v="Incremental"/>
    <s v="NonMedia"/>
    <x v="0"/>
    <x v="0"/>
    <x v="23"/>
    <s v=" Total_JP"/>
    <x v="110"/>
    <n v="0"/>
  </r>
  <r>
    <s v="Incremental"/>
    <s v="NonMedia"/>
    <x v="0"/>
    <x v="0"/>
    <x v="23"/>
    <s v=" Total_JP"/>
    <x v="111"/>
    <n v="0"/>
  </r>
  <r>
    <s v="Incremental"/>
    <s v="NonMedia"/>
    <x v="0"/>
    <x v="0"/>
    <x v="23"/>
    <s v=" Total_JP"/>
    <x v="112"/>
    <n v="0"/>
  </r>
  <r>
    <s v="Incremental"/>
    <s v="NonMedia"/>
    <x v="0"/>
    <x v="0"/>
    <x v="23"/>
    <s v=" Total_JP"/>
    <x v="113"/>
    <n v="0"/>
  </r>
  <r>
    <s v="Incremental"/>
    <s v="NonMedia"/>
    <x v="0"/>
    <x v="0"/>
    <x v="23"/>
    <s v=" Total_JP"/>
    <x v="114"/>
    <n v="0"/>
  </r>
  <r>
    <s v="Incremental"/>
    <s v="NonMedia"/>
    <x v="0"/>
    <x v="0"/>
    <x v="23"/>
    <s v=" Total_JP"/>
    <x v="115"/>
    <n v="0"/>
  </r>
  <r>
    <s v="Incremental"/>
    <s v="NonMedia"/>
    <x v="0"/>
    <x v="0"/>
    <x v="23"/>
    <s v=" Total_JP"/>
    <x v="116"/>
    <n v="0"/>
  </r>
  <r>
    <s v="Incremental"/>
    <s v="NonMedia"/>
    <x v="0"/>
    <x v="0"/>
    <x v="23"/>
    <s v=" Total_JP"/>
    <x v="117"/>
    <n v="0"/>
  </r>
  <r>
    <s v="Incremental"/>
    <s v="NonMedia"/>
    <x v="0"/>
    <x v="0"/>
    <x v="23"/>
    <s v=" Total_JP"/>
    <x v="118"/>
    <n v="0"/>
  </r>
  <r>
    <s v="Incremental"/>
    <s v="NonMedia"/>
    <x v="0"/>
    <x v="0"/>
    <x v="23"/>
    <s v=" Total_JP"/>
    <x v="119"/>
    <n v="0"/>
  </r>
  <r>
    <s v="Incremental"/>
    <s v="NonMedia"/>
    <x v="0"/>
    <x v="0"/>
    <x v="23"/>
    <s v=" Total_JP"/>
    <x v="120"/>
    <n v="0"/>
  </r>
  <r>
    <s v="Incremental"/>
    <s v="NonMedia"/>
    <x v="0"/>
    <x v="0"/>
    <x v="23"/>
    <s v=" Total_JP"/>
    <x v="121"/>
    <n v="0"/>
  </r>
  <r>
    <s v="Incremental"/>
    <s v="NonMedia"/>
    <x v="0"/>
    <x v="0"/>
    <x v="23"/>
    <s v=" Total_JP"/>
    <x v="122"/>
    <n v="0"/>
  </r>
  <r>
    <s v="Incremental"/>
    <s v="NonMedia"/>
    <x v="0"/>
    <x v="0"/>
    <x v="23"/>
    <s v=" Total_JP"/>
    <x v="123"/>
    <n v="0"/>
  </r>
  <r>
    <s v="Incremental"/>
    <s v="NonMedia"/>
    <x v="0"/>
    <x v="0"/>
    <x v="23"/>
    <s v=" Total_JP"/>
    <x v="124"/>
    <n v="0"/>
  </r>
  <r>
    <s v="Incremental"/>
    <s v="NonMedia"/>
    <x v="0"/>
    <x v="0"/>
    <x v="23"/>
    <s v=" Total_JP"/>
    <x v="125"/>
    <n v="0"/>
  </r>
  <r>
    <s v="Incremental"/>
    <s v="NonMedia"/>
    <x v="0"/>
    <x v="0"/>
    <x v="23"/>
    <s v=" Total_JP"/>
    <x v="126"/>
    <n v="0"/>
  </r>
  <r>
    <s v="Incremental"/>
    <s v="NonMedia"/>
    <x v="0"/>
    <x v="0"/>
    <x v="23"/>
    <s v=" Total_JP"/>
    <x v="127"/>
    <n v="0"/>
  </r>
  <r>
    <s v="Incremental"/>
    <s v="NonMedia"/>
    <x v="0"/>
    <x v="0"/>
    <x v="23"/>
    <s v=" Total_JP"/>
    <x v="128"/>
    <n v="0"/>
  </r>
  <r>
    <s v="Incremental"/>
    <s v="NonMedia"/>
    <x v="0"/>
    <x v="0"/>
    <x v="23"/>
    <s v=" Total_JP"/>
    <x v="129"/>
    <n v="0"/>
  </r>
  <r>
    <s v="Incremental"/>
    <s v="NonMedia"/>
    <x v="0"/>
    <x v="0"/>
    <x v="23"/>
    <s v=" Total_JP"/>
    <x v="130"/>
    <n v="0"/>
  </r>
  <r>
    <s v="Incremental"/>
    <s v="NonMedia"/>
    <x v="0"/>
    <x v="0"/>
    <x v="23"/>
    <s v=" Total_JP"/>
    <x v="131"/>
    <n v="0"/>
  </r>
  <r>
    <s v="Incremental"/>
    <s v="NonMedia"/>
    <x v="0"/>
    <x v="0"/>
    <x v="23"/>
    <s v=" Total_JP"/>
    <x v="132"/>
    <n v="0"/>
  </r>
  <r>
    <s v="Incremental"/>
    <s v="NonMedia"/>
    <x v="0"/>
    <x v="0"/>
    <x v="23"/>
    <s v=" Total_JP"/>
    <x v="133"/>
    <n v="0"/>
  </r>
  <r>
    <s v="Incremental"/>
    <s v="NonMedia"/>
    <x v="0"/>
    <x v="0"/>
    <x v="23"/>
    <s v=" Total_JP"/>
    <x v="134"/>
    <n v="0"/>
  </r>
  <r>
    <s v="Incremental"/>
    <s v="NonMedia"/>
    <x v="0"/>
    <x v="0"/>
    <x v="23"/>
    <s v=" Total_JP"/>
    <x v="135"/>
    <n v="0"/>
  </r>
  <r>
    <s v="Incremental"/>
    <s v="NonMedia"/>
    <x v="0"/>
    <x v="0"/>
    <x v="23"/>
    <s v=" Total_JP"/>
    <x v="136"/>
    <n v="0"/>
  </r>
  <r>
    <s v="Incremental"/>
    <s v="NonMedia"/>
    <x v="0"/>
    <x v="0"/>
    <x v="23"/>
    <s v=" Total_JP"/>
    <x v="137"/>
    <n v="0"/>
  </r>
  <r>
    <s v="Incremental"/>
    <s v="NonMedia"/>
    <x v="0"/>
    <x v="0"/>
    <x v="23"/>
    <s v=" Total_JP"/>
    <x v="138"/>
    <n v="0"/>
  </r>
  <r>
    <s v="Incremental"/>
    <s v="NonMedia"/>
    <x v="0"/>
    <x v="0"/>
    <x v="23"/>
    <s v=" Total_JP"/>
    <x v="139"/>
    <n v="0"/>
  </r>
  <r>
    <s v="Incremental"/>
    <s v="NonMedia"/>
    <x v="0"/>
    <x v="0"/>
    <x v="23"/>
    <s v=" Total_JP"/>
    <x v="140"/>
    <n v="0"/>
  </r>
  <r>
    <s v="Incremental"/>
    <s v="NonMedia"/>
    <x v="0"/>
    <x v="0"/>
    <x v="23"/>
    <s v=" Total_JP"/>
    <x v="141"/>
    <n v="0"/>
  </r>
  <r>
    <s v="Incremental"/>
    <s v="NonMedia"/>
    <x v="0"/>
    <x v="0"/>
    <x v="23"/>
    <s v=" Total_JP"/>
    <x v="142"/>
    <n v="0"/>
  </r>
  <r>
    <s v="Incremental"/>
    <s v="NonMedia"/>
    <x v="0"/>
    <x v="0"/>
    <x v="23"/>
    <s v=" Total_JP"/>
    <x v="143"/>
    <n v="0"/>
  </r>
  <r>
    <s v="Incremental"/>
    <s v="NonMedia"/>
    <x v="0"/>
    <x v="0"/>
    <x v="23"/>
    <s v=" Total_JP"/>
    <x v="144"/>
    <n v="0"/>
  </r>
  <r>
    <s v="Incremental"/>
    <s v="NonMedia"/>
    <x v="0"/>
    <x v="0"/>
    <x v="23"/>
    <s v=" Total_JP"/>
    <x v="145"/>
    <n v="0"/>
  </r>
  <r>
    <s v="Incremental"/>
    <s v="NonMedia"/>
    <x v="0"/>
    <x v="0"/>
    <x v="23"/>
    <s v=" Total_JP"/>
    <x v="146"/>
    <n v="0"/>
  </r>
  <r>
    <s v="Incremental"/>
    <s v="NonMedia"/>
    <x v="0"/>
    <x v="0"/>
    <x v="23"/>
    <s v=" Total_JP"/>
    <x v="147"/>
    <n v="0"/>
  </r>
  <r>
    <s v="Incremental"/>
    <s v="NonMedia"/>
    <x v="0"/>
    <x v="0"/>
    <x v="23"/>
    <s v=" Total_JP"/>
    <x v="148"/>
    <n v="0"/>
  </r>
  <r>
    <s v="Incremental"/>
    <s v="NonMedia"/>
    <x v="0"/>
    <x v="0"/>
    <x v="23"/>
    <s v=" Total_JP"/>
    <x v="149"/>
    <n v="0"/>
  </r>
  <r>
    <s v="Incremental"/>
    <s v="NonMedia"/>
    <x v="0"/>
    <x v="0"/>
    <x v="23"/>
    <s v=" Total_JP"/>
    <x v="150"/>
    <n v="0"/>
  </r>
  <r>
    <s v="Incremental"/>
    <s v="NonMedia"/>
    <x v="0"/>
    <x v="0"/>
    <x v="23"/>
    <s v=" Total_JP"/>
    <x v="151"/>
    <n v="0"/>
  </r>
  <r>
    <s v="Incremental"/>
    <s v="NonMedia"/>
    <x v="0"/>
    <x v="0"/>
    <x v="23"/>
    <s v=" Total_JP"/>
    <x v="152"/>
    <n v="0"/>
  </r>
  <r>
    <s v="Incremental"/>
    <s v="NonMedia"/>
    <x v="0"/>
    <x v="0"/>
    <x v="23"/>
    <s v=" Total_JP"/>
    <x v="153"/>
    <n v="0"/>
  </r>
  <r>
    <s v="Incremental"/>
    <s v="NonMedia"/>
    <x v="0"/>
    <x v="0"/>
    <x v="23"/>
    <s v=" Total_JP"/>
    <x v="154"/>
    <n v="0"/>
  </r>
  <r>
    <s v="Incremental"/>
    <s v="NonMedia"/>
    <x v="0"/>
    <x v="0"/>
    <x v="23"/>
    <s v=" Total_JP"/>
    <x v="155"/>
    <n v="0"/>
  </r>
  <r>
    <s v="Incremental"/>
    <s v="NonMedia"/>
    <x v="0"/>
    <x v="0"/>
    <x v="23"/>
    <s v=" Total_JP"/>
    <x v="156"/>
    <n v="0"/>
  </r>
  <r>
    <s v="Incremental"/>
    <s v="NonMedia"/>
    <x v="0"/>
    <x v="0"/>
    <x v="24"/>
    <s v=" Total_JP"/>
    <x v="0"/>
    <n v="0"/>
  </r>
  <r>
    <s v="Incremental"/>
    <s v="NonMedia"/>
    <x v="0"/>
    <x v="0"/>
    <x v="24"/>
    <s v=" Total_JP"/>
    <x v="1"/>
    <n v="17.271198099999999"/>
  </r>
  <r>
    <s v="Incremental"/>
    <s v="NonMedia"/>
    <x v="0"/>
    <x v="0"/>
    <x v="24"/>
    <s v=" Total_JP"/>
    <x v="2"/>
    <n v="17.271198099999999"/>
  </r>
  <r>
    <s v="Incremental"/>
    <s v="NonMedia"/>
    <x v="0"/>
    <x v="0"/>
    <x v="24"/>
    <s v=" Total_JP"/>
    <x v="3"/>
    <n v="17.271198099999999"/>
  </r>
  <r>
    <s v="Incremental"/>
    <s v="NonMedia"/>
    <x v="0"/>
    <x v="0"/>
    <x v="24"/>
    <s v=" Total_JP"/>
    <x v="4"/>
    <n v="17.271198099999999"/>
  </r>
  <r>
    <s v="Incremental"/>
    <s v="NonMedia"/>
    <x v="0"/>
    <x v="0"/>
    <x v="24"/>
    <s v=" Total_JP"/>
    <x v="5"/>
    <n v="20.9854342"/>
  </r>
  <r>
    <s v="Incremental"/>
    <s v="NonMedia"/>
    <x v="0"/>
    <x v="0"/>
    <x v="24"/>
    <s v=" Total_JP"/>
    <x v="6"/>
    <n v="20.9854342"/>
  </r>
  <r>
    <s v="Incremental"/>
    <s v="NonMedia"/>
    <x v="0"/>
    <x v="0"/>
    <x v="24"/>
    <s v=" Total_JP"/>
    <x v="7"/>
    <n v="20.9854342"/>
  </r>
  <r>
    <s v="Incremental"/>
    <s v="NonMedia"/>
    <x v="0"/>
    <x v="0"/>
    <x v="24"/>
    <s v=" Total_JP"/>
    <x v="8"/>
    <n v="20.9854342"/>
  </r>
  <r>
    <s v="Incremental"/>
    <s v="NonMedia"/>
    <x v="0"/>
    <x v="0"/>
    <x v="24"/>
    <s v=" Total_JP"/>
    <x v="9"/>
    <n v="20.836864800000001"/>
  </r>
  <r>
    <s v="Incremental"/>
    <s v="NonMedia"/>
    <x v="0"/>
    <x v="0"/>
    <x v="24"/>
    <s v=" Total_JP"/>
    <x v="10"/>
    <n v="20.836864800000001"/>
  </r>
  <r>
    <s v="Incremental"/>
    <s v="NonMedia"/>
    <x v="0"/>
    <x v="0"/>
    <x v="24"/>
    <s v=" Total_JP"/>
    <x v="11"/>
    <n v="20.836864800000001"/>
  </r>
  <r>
    <s v="Incremental"/>
    <s v="NonMedia"/>
    <x v="0"/>
    <x v="0"/>
    <x v="24"/>
    <s v=" Total_JP"/>
    <x v="12"/>
    <n v="20.836864800000001"/>
  </r>
  <r>
    <s v="Incremental"/>
    <s v="NonMedia"/>
    <x v="0"/>
    <x v="0"/>
    <x v="24"/>
    <s v=" Total_JP"/>
    <x v="13"/>
    <n v="13.2226807"/>
  </r>
  <r>
    <s v="Incremental"/>
    <s v="NonMedia"/>
    <x v="0"/>
    <x v="0"/>
    <x v="24"/>
    <s v=" Total_JP"/>
    <x v="14"/>
    <n v="13.2226807"/>
  </r>
  <r>
    <s v="Incremental"/>
    <s v="NonMedia"/>
    <x v="0"/>
    <x v="0"/>
    <x v="24"/>
    <s v=" Total_JP"/>
    <x v="15"/>
    <n v="13.2226807"/>
  </r>
  <r>
    <s v="Incremental"/>
    <s v="NonMedia"/>
    <x v="0"/>
    <x v="0"/>
    <x v="24"/>
    <s v=" Total_JP"/>
    <x v="16"/>
    <n v="13.2226807"/>
  </r>
  <r>
    <s v="Incremental"/>
    <s v="NonMedia"/>
    <x v="0"/>
    <x v="0"/>
    <x v="24"/>
    <s v=" Total_JP"/>
    <x v="17"/>
    <n v="13.2226807"/>
  </r>
  <r>
    <s v="Incremental"/>
    <s v="NonMedia"/>
    <x v="0"/>
    <x v="0"/>
    <x v="24"/>
    <s v=" Total_JP"/>
    <x v="18"/>
    <n v="12.1084098"/>
  </r>
  <r>
    <s v="Incremental"/>
    <s v="NonMedia"/>
    <x v="0"/>
    <x v="0"/>
    <x v="24"/>
    <s v=" Total_JP"/>
    <x v="19"/>
    <n v="12.1084098"/>
  </r>
  <r>
    <s v="Incremental"/>
    <s v="NonMedia"/>
    <x v="0"/>
    <x v="0"/>
    <x v="24"/>
    <s v=" Total_JP"/>
    <x v="20"/>
    <n v="12.1084098"/>
  </r>
  <r>
    <s v="Incremental"/>
    <s v="NonMedia"/>
    <x v="0"/>
    <x v="0"/>
    <x v="24"/>
    <s v=" Total_JP"/>
    <x v="21"/>
    <n v="12.1084098"/>
  </r>
  <r>
    <s v="Incremental"/>
    <s v="NonMedia"/>
    <x v="0"/>
    <x v="0"/>
    <x v="24"/>
    <s v=" Total_JP"/>
    <x v="22"/>
    <n v="9.2855904000000002"/>
  </r>
  <r>
    <s v="Incremental"/>
    <s v="NonMedia"/>
    <x v="0"/>
    <x v="0"/>
    <x v="24"/>
    <s v=" Total_JP"/>
    <x v="23"/>
    <n v="9.2855904000000002"/>
  </r>
  <r>
    <s v="Incremental"/>
    <s v="NonMedia"/>
    <x v="0"/>
    <x v="0"/>
    <x v="24"/>
    <s v=" Total_JP"/>
    <x v="24"/>
    <n v="9.2855904000000002"/>
  </r>
  <r>
    <s v="Incremental"/>
    <s v="NonMedia"/>
    <x v="0"/>
    <x v="0"/>
    <x v="24"/>
    <s v=" Total_JP"/>
    <x v="25"/>
    <n v="9.2855904000000002"/>
  </r>
  <r>
    <s v="Incremental"/>
    <s v="NonMedia"/>
    <x v="0"/>
    <x v="0"/>
    <x v="24"/>
    <s v=" Total_JP"/>
    <x v="26"/>
    <n v="5.3484999999999996"/>
  </r>
  <r>
    <s v="Incremental"/>
    <s v="NonMedia"/>
    <x v="0"/>
    <x v="0"/>
    <x v="24"/>
    <s v=" Total_JP"/>
    <x v="27"/>
    <n v="5.3484999999999996"/>
  </r>
  <r>
    <s v="Incremental"/>
    <s v="NonMedia"/>
    <x v="0"/>
    <x v="0"/>
    <x v="24"/>
    <s v=" Total_JP"/>
    <x v="28"/>
    <n v="5.3484999999999996"/>
  </r>
  <r>
    <s v="Incremental"/>
    <s v="NonMedia"/>
    <x v="0"/>
    <x v="0"/>
    <x v="24"/>
    <s v=" Total_JP"/>
    <x v="29"/>
    <n v="5.3484999999999996"/>
  </r>
  <r>
    <s v="Incremental"/>
    <s v="NonMedia"/>
    <x v="0"/>
    <x v="0"/>
    <x v="24"/>
    <s v=" Total_JP"/>
    <x v="30"/>
    <n v="5.3484999999999996"/>
  </r>
  <r>
    <s v="Incremental"/>
    <s v="NonMedia"/>
    <x v="0"/>
    <x v="0"/>
    <x v="24"/>
    <s v=" Total_JP"/>
    <x v="31"/>
    <n v="5.8313506999999998"/>
  </r>
  <r>
    <s v="Incremental"/>
    <s v="NonMedia"/>
    <x v="0"/>
    <x v="0"/>
    <x v="24"/>
    <s v=" Total_JP"/>
    <x v="32"/>
    <n v="5.8313506999999998"/>
  </r>
  <r>
    <s v="Incremental"/>
    <s v="NonMedia"/>
    <x v="0"/>
    <x v="0"/>
    <x v="24"/>
    <s v=" Total_JP"/>
    <x v="33"/>
    <n v="5.8313506999999998"/>
  </r>
  <r>
    <s v="Incremental"/>
    <s v="NonMedia"/>
    <x v="0"/>
    <x v="0"/>
    <x v="24"/>
    <s v=" Total_JP"/>
    <x v="34"/>
    <n v="5.8313506999999998"/>
  </r>
  <r>
    <s v="Incremental"/>
    <s v="NonMedia"/>
    <x v="0"/>
    <x v="0"/>
    <x v="24"/>
    <s v=" Total_JP"/>
    <x v="35"/>
    <n v="4.0113750000000001"/>
  </r>
  <r>
    <s v="Incremental"/>
    <s v="NonMedia"/>
    <x v="0"/>
    <x v="0"/>
    <x v="24"/>
    <s v=" Total_JP"/>
    <x v="36"/>
    <n v="4.0113750000000001"/>
  </r>
  <r>
    <s v="Incremental"/>
    <s v="NonMedia"/>
    <x v="0"/>
    <x v="0"/>
    <x v="24"/>
    <s v=" Total_JP"/>
    <x v="37"/>
    <n v="4.0113750000000001"/>
  </r>
  <r>
    <s v="Incremental"/>
    <s v="NonMedia"/>
    <x v="0"/>
    <x v="0"/>
    <x v="24"/>
    <s v=" Total_JP"/>
    <x v="38"/>
    <n v="4.0113750000000001"/>
  </r>
  <r>
    <s v="Incremental"/>
    <s v="NonMedia"/>
    <x v="0"/>
    <x v="0"/>
    <x v="24"/>
    <s v=" Total_JP"/>
    <x v="39"/>
    <n v="4.0113750000000001"/>
  </r>
  <r>
    <s v="Incremental"/>
    <s v="NonMedia"/>
    <x v="0"/>
    <x v="0"/>
    <x v="24"/>
    <s v=" Total_JP"/>
    <x v="40"/>
    <n v="5.4970695000000003"/>
  </r>
  <r>
    <s v="Incremental"/>
    <s v="NonMedia"/>
    <x v="0"/>
    <x v="0"/>
    <x v="24"/>
    <s v=" Total_JP"/>
    <x v="41"/>
    <n v="5.4970695000000003"/>
  </r>
  <r>
    <s v="Incremental"/>
    <s v="NonMedia"/>
    <x v="0"/>
    <x v="0"/>
    <x v="24"/>
    <s v=" Total_JP"/>
    <x v="42"/>
    <n v="5.4970695000000003"/>
  </r>
  <r>
    <s v="Incremental"/>
    <s v="NonMedia"/>
    <x v="0"/>
    <x v="0"/>
    <x v="24"/>
    <s v=" Total_JP"/>
    <x v="43"/>
    <n v="5.4970695000000003"/>
  </r>
  <r>
    <s v="Incremental"/>
    <s v="NonMedia"/>
    <x v="0"/>
    <x v="0"/>
    <x v="24"/>
    <s v=" Total_JP"/>
    <x v="44"/>
    <n v="6.5370556000000004"/>
  </r>
  <r>
    <s v="Incremental"/>
    <s v="NonMedia"/>
    <x v="0"/>
    <x v="0"/>
    <x v="24"/>
    <s v=" Total_JP"/>
    <x v="45"/>
    <n v="6.5370556000000004"/>
  </r>
  <r>
    <s v="Incremental"/>
    <s v="NonMedia"/>
    <x v="0"/>
    <x v="0"/>
    <x v="24"/>
    <s v=" Total_JP"/>
    <x v="46"/>
    <n v="6.5370556000000004"/>
  </r>
  <r>
    <s v="Incremental"/>
    <s v="NonMedia"/>
    <x v="0"/>
    <x v="0"/>
    <x v="24"/>
    <s v=" Total_JP"/>
    <x v="47"/>
    <n v="6.5370556000000004"/>
  </r>
  <r>
    <s v="Incremental"/>
    <s v="NonMedia"/>
    <x v="0"/>
    <x v="0"/>
    <x v="24"/>
    <s v=" Total_JP"/>
    <x v="48"/>
    <n v="6.7227674000000004"/>
  </r>
  <r>
    <s v="Incremental"/>
    <s v="NonMedia"/>
    <x v="0"/>
    <x v="0"/>
    <x v="24"/>
    <s v=" Total_JP"/>
    <x v="49"/>
    <n v="6.7227674000000004"/>
  </r>
  <r>
    <s v="Incremental"/>
    <s v="NonMedia"/>
    <x v="0"/>
    <x v="0"/>
    <x v="24"/>
    <s v=" Total_JP"/>
    <x v="50"/>
    <n v="6.7227674000000004"/>
  </r>
  <r>
    <s v="Incremental"/>
    <s v="NonMedia"/>
    <x v="0"/>
    <x v="0"/>
    <x v="24"/>
    <s v=" Total_JP"/>
    <x v="51"/>
    <n v="6.7227674000000004"/>
  </r>
  <r>
    <s v="Incremental"/>
    <s v="NonMedia"/>
    <x v="0"/>
    <x v="0"/>
    <x v="24"/>
    <s v=" Total_JP"/>
    <x v="52"/>
    <n v="6.7227674000000004"/>
  </r>
  <r>
    <s v="Incremental"/>
    <s v="NonMedia"/>
    <x v="0"/>
    <x v="0"/>
    <x v="24"/>
    <s v=" Total_JP"/>
    <x v="53"/>
    <n v="15.4976503"/>
  </r>
  <r>
    <s v="Incremental"/>
    <s v="NonMedia"/>
    <x v="0"/>
    <x v="0"/>
    <x v="24"/>
    <s v=" Total_JP"/>
    <x v="54"/>
    <n v="15.4976503"/>
  </r>
  <r>
    <s v="Incremental"/>
    <s v="NonMedia"/>
    <x v="0"/>
    <x v="0"/>
    <x v="24"/>
    <s v=" Total_JP"/>
    <x v="55"/>
    <n v="15.4976503"/>
  </r>
  <r>
    <s v="Incremental"/>
    <s v="NonMedia"/>
    <x v="0"/>
    <x v="0"/>
    <x v="24"/>
    <s v=" Total_JP"/>
    <x v="56"/>
    <n v="15.4976503"/>
  </r>
  <r>
    <s v="Incremental"/>
    <s v="NonMedia"/>
    <x v="0"/>
    <x v="0"/>
    <x v="24"/>
    <s v=" Total_JP"/>
    <x v="57"/>
    <n v="14.9869428"/>
  </r>
  <r>
    <s v="Incremental"/>
    <s v="NonMedia"/>
    <x v="0"/>
    <x v="0"/>
    <x v="24"/>
    <s v=" Total_JP"/>
    <x v="58"/>
    <n v="14.9869428"/>
  </r>
  <r>
    <s v="Incremental"/>
    <s v="NonMedia"/>
    <x v="0"/>
    <x v="0"/>
    <x v="24"/>
    <s v=" Total_JP"/>
    <x v="59"/>
    <n v="14.9869428"/>
  </r>
  <r>
    <s v="Incremental"/>
    <s v="NonMedia"/>
    <x v="0"/>
    <x v="0"/>
    <x v="24"/>
    <s v=" Total_JP"/>
    <x v="60"/>
    <n v="14.9869428"/>
  </r>
  <r>
    <s v="Incremental"/>
    <s v="NonMedia"/>
    <x v="0"/>
    <x v="0"/>
    <x v="24"/>
    <s v=" Total_JP"/>
    <x v="61"/>
    <n v="8.0896062999999998"/>
  </r>
  <r>
    <s v="Incremental"/>
    <s v="NonMedia"/>
    <x v="0"/>
    <x v="0"/>
    <x v="24"/>
    <s v=" Total_JP"/>
    <x v="62"/>
    <n v="8.0896062999999998"/>
  </r>
  <r>
    <s v="Incremental"/>
    <s v="NonMedia"/>
    <x v="0"/>
    <x v="0"/>
    <x v="24"/>
    <s v=" Total_JP"/>
    <x v="63"/>
    <n v="8.0896062999999998"/>
  </r>
  <r>
    <s v="Incremental"/>
    <s v="NonMedia"/>
    <x v="0"/>
    <x v="0"/>
    <x v="24"/>
    <s v=" Total_JP"/>
    <x v="64"/>
    <n v="8.0896062999999998"/>
  </r>
  <r>
    <s v="Incremental"/>
    <s v="NonMedia"/>
    <x v="0"/>
    <x v="0"/>
    <x v="24"/>
    <s v=" Total_JP"/>
    <x v="65"/>
    <n v="8.0896062999999998"/>
  </r>
  <r>
    <s v="Incremental"/>
    <s v="NonMedia"/>
    <x v="0"/>
    <x v="0"/>
    <x v="24"/>
    <s v=" Total_JP"/>
    <x v="66"/>
    <n v="0.84498870000000004"/>
  </r>
  <r>
    <s v="Incremental"/>
    <s v="NonMedia"/>
    <x v="0"/>
    <x v="0"/>
    <x v="24"/>
    <s v=" Total_JP"/>
    <x v="67"/>
    <n v="0.84498870000000004"/>
  </r>
  <r>
    <s v="Incremental"/>
    <s v="NonMedia"/>
    <x v="0"/>
    <x v="0"/>
    <x v="24"/>
    <s v=" Total_JP"/>
    <x v="68"/>
    <n v="0.84498870000000004"/>
  </r>
  <r>
    <s v="Incremental"/>
    <s v="NonMedia"/>
    <x v="0"/>
    <x v="0"/>
    <x v="24"/>
    <s v=" Total_JP"/>
    <x v="69"/>
    <n v="0.84498870000000004"/>
  </r>
  <r>
    <s v="Incremental"/>
    <s v="NonMedia"/>
    <x v="0"/>
    <x v="0"/>
    <x v="24"/>
    <s v=" Total_JP"/>
    <x v="70"/>
    <n v="0.1671406"/>
  </r>
  <r>
    <s v="Incremental"/>
    <s v="NonMedia"/>
    <x v="0"/>
    <x v="0"/>
    <x v="24"/>
    <s v=" Total_JP"/>
    <x v="71"/>
    <n v="0.1671406"/>
  </r>
  <r>
    <s v="Incremental"/>
    <s v="NonMedia"/>
    <x v="0"/>
    <x v="0"/>
    <x v="24"/>
    <s v=" Total_JP"/>
    <x v="72"/>
    <n v="0.1671406"/>
  </r>
  <r>
    <s v="Incremental"/>
    <s v="NonMedia"/>
    <x v="0"/>
    <x v="0"/>
    <x v="24"/>
    <s v=" Total_JP"/>
    <x v="73"/>
    <n v="0.1671406"/>
  </r>
  <r>
    <s v="Incremental"/>
    <s v="NonMedia"/>
    <x v="0"/>
    <x v="0"/>
    <x v="24"/>
    <s v=" Total_JP"/>
    <x v="74"/>
    <n v="0.28971039999999998"/>
  </r>
  <r>
    <s v="Incremental"/>
    <s v="NonMedia"/>
    <x v="0"/>
    <x v="0"/>
    <x v="24"/>
    <s v=" Total_JP"/>
    <x v="75"/>
    <n v="0.28971039999999998"/>
  </r>
  <r>
    <s v="Incremental"/>
    <s v="NonMedia"/>
    <x v="0"/>
    <x v="0"/>
    <x v="24"/>
    <s v=" Total_JP"/>
    <x v="76"/>
    <n v="0.28971039999999998"/>
  </r>
  <r>
    <s v="Incremental"/>
    <s v="NonMedia"/>
    <x v="0"/>
    <x v="0"/>
    <x v="24"/>
    <s v=" Total_JP"/>
    <x v="77"/>
    <n v="0.28971039999999998"/>
  </r>
  <r>
    <s v="Incremental"/>
    <s v="NonMedia"/>
    <x v="0"/>
    <x v="0"/>
    <x v="24"/>
    <s v=" Total_JP"/>
    <x v="78"/>
    <n v="0.28971039999999998"/>
  </r>
  <r>
    <s v="Incremental"/>
    <s v="NonMedia"/>
    <x v="0"/>
    <x v="0"/>
    <x v="24"/>
    <s v=" Total_JP"/>
    <x v="79"/>
    <n v="0.42713719999999999"/>
  </r>
  <r>
    <s v="Incremental"/>
    <s v="NonMedia"/>
    <x v="0"/>
    <x v="0"/>
    <x v="24"/>
    <s v=" Total_JP"/>
    <x v="80"/>
    <n v="0.42713719999999999"/>
  </r>
  <r>
    <s v="Incremental"/>
    <s v="NonMedia"/>
    <x v="0"/>
    <x v="0"/>
    <x v="24"/>
    <s v=" Total_JP"/>
    <x v="81"/>
    <n v="0.42713719999999999"/>
  </r>
  <r>
    <s v="Incremental"/>
    <s v="NonMedia"/>
    <x v="0"/>
    <x v="0"/>
    <x v="24"/>
    <s v=" Total_JP"/>
    <x v="82"/>
    <n v="0.42713719999999999"/>
  </r>
  <r>
    <s v="Incremental"/>
    <s v="NonMedia"/>
    <x v="0"/>
    <x v="0"/>
    <x v="24"/>
    <s v=" Total_JP"/>
    <x v="83"/>
    <n v="0.37142360000000002"/>
  </r>
  <r>
    <s v="Incremental"/>
    <s v="NonMedia"/>
    <x v="0"/>
    <x v="0"/>
    <x v="24"/>
    <s v=" Total_JP"/>
    <x v="84"/>
    <n v="0.37142360000000002"/>
  </r>
  <r>
    <s v="Incremental"/>
    <s v="NonMedia"/>
    <x v="0"/>
    <x v="0"/>
    <x v="24"/>
    <s v=" Total_JP"/>
    <x v="85"/>
    <n v="0.37142360000000002"/>
  </r>
  <r>
    <s v="Incremental"/>
    <s v="NonMedia"/>
    <x v="0"/>
    <x v="0"/>
    <x v="24"/>
    <s v=" Total_JP"/>
    <x v="86"/>
    <n v="0.37142360000000002"/>
  </r>
  <r>
    <s v="Incremental"/>
    <s v="NonMedia"/>
    <x v="0"/>
    <x v="0"/>
    <x v="24"/>
    <s v=" Total_JP"/>
    <x v="87"/>
    <n v="0.37142360000000002"/>
  </r>
  <r>
    <s v="Incremental"/>
    <s v="NonMedia"/>
    <x v="0"/>
    <x v="0"/>
    <x v="24"/>
    <s v=" Total_JP"/>
    <x v="88"/>
    <n v="0.46427950000000001"/>
  </r>
  <r>
    <s v="Incremental"/>
    <s v="NonMedia"/>
    <x v="0"/>
    <x v="0"/>
    <x v="24"/>
    <s v=" Total_JP"/>
    <x v="89"/>
    <n v="0.46427950000000001"/>
  </r>
  <r>
    <s v="Incremental"/>
    <s v="NonMedia"/>
    <x v="0"/>
    <x v="0"/>
    <x v="24"/>
    <s v=" Total_JP"/>
    <x v="90"/>
    <n v="0.46427950000000001"/>
  </r>
  <r>
    <s v="Incremental"/>
    <s v="NonMedia"/>
    <x v="0"/>
    <x v="0"/>
    <x v="24"/>
    <s v=" Total_JP"/>
    <x v="91"/>
    <n v="0.46427950000000001"/>
  </r>
  <r>
    <s v="Incremental"/>
    <s v="NonMedia"/>
    <x v="0"/>
    <x v="0"/>
    <x v="24"/>
    <s v=" Total_JP"/>
    <x v="92"/>
    <n v="0.41785159999999999"/>
  </r>
  <r>
    <s v="Incremental"/>
    <s v="NonMedia"/>
    <x v="0"/>
    <x v="0"/>
    <x v="24"/>
    <s v=" Total_JP"/>
    <x v="93"/>
    <n v="0.41785159999999999"/>
  </r>
  <r>
    <s v="Incremental"/>
    <s v="NonMedia"/>
    <x v="0"/>
    <x v="0"/>
    <x v="24"/>
    <s v=" Total_JP"/>
    <x v="94"/>
    <n v="0.41785159999999999"/>
  </r>
  <r>
    <s v="Incremental"/>
    <s v="NonMedia"/>
    <x v="0"/>
    <x v="0"/>
    <x v="24"/>
    <s v=" Total_JP"/>
    <x v="95"/>
    <n v="0.41785159999999999"/>
  </r>
  <r>
    <s v="Incremental"/>
    <s v="NonMedia"/>
    <x v="0"/>
    <x v="0"/>
    <x v="24"/>
    <s v=" Total_JP"/>
    <x v="96"/>
    <n v="0.37142360000000002"/>
  </r>
  <r>
    <s v="Incremental"/>
    <s v="NonMedia"/>
    <x v="0"/>
    <x v="0"/>
    <x v="24"/>
    <s v=" Total_JP"/>
    <x v="97"/>
    <n v="0.37142360000000002"/>
  </r>
  <r>
    <s v="Incremental"/>
    <s v="NonMedia"/>
    <x v="0"/>
    <x v="0"/>
    <x v="24"/>
    <s v=" Total_JP"/>
    <x v="98"/>
    <n v="0.37142360000000002"/>
  </r>
  <r>
    <s v="Incremental"/>
    <s v="NonMedia"/>
    <x v="0"/>
    <x v="0"/>
    <x v="24"/>
    <s v=" Total_JP"/>
    <x v="99"/>
    <n v="0.37142360000000002"/>
  </r>
  <r>
    <s v="Incremental"/>
    <s v="NonMedia"/>
    <x v="0"/>
    <x v="0"/>
    <x v="24"/>
    <s v=" Total_JP"/>
    <x v="100"/>
    <n v="0.37142360000000002"/>
  </r>
  <r>
    <s v="Incremental"/>
    <s v="NonMedia"/>
    <x v="0"/>
    <x v="0"/>
    <x v="24"/>
    <s v=" Total_JP"/>
    <x v="101"/>
    <n v="2.6463933000000002"/>
  </r>
  <r>
    <s v="Incremental"/>
    <s v="NonMedia"/>
    <x v="0"/>
    <x v="0"/>
    <x v="24"/>
    <s v=" Total_JP"/>
    <x v="102"/>
    <n v="2.6463933000000002"/>
  </r>
  <r>
    <s v="Incremental"/>
    <s v="NonMedia"/>
    <x v="0"/>
    <x v="0"/>
    <x v="24"/>
    <s v=" Total_JP"/>
    <x v="103"/>
    <n v="2.6463933000000002"/>
  </r>
  <r>
    <s v="Incremental"/>
    <s v="NonMedia"/>
    <x v="0"/>
    <x v="0"/>
    <x v="24"/>
    <s v=" Total_JP"/>
    <x v="104"/>
    <n v="2.6463933000000002"/>
  </r>
  <r>
    <s v="Incremental"/>
    <s v="NonMedia"/>
    <x v="0"/>
    <x v="0"/>
    <x v="24"/>
    <s v=" Total_JP"/>
    <x v="105"/>
    <n v="7.9206086000000004"/>
  </r>
  <r>
    <s v="Incremental"/>
    <s v="NonMedia"/>
    <x v="0"/>
    <x v="0"/>
    <x v="24"/>
    <s v=" Total_JP"/>
    <x v="106"/>
    <n v="7.9206086000000004"/>
  </r>
  <r>
    <s v="Incremental"/>
    <s v="NonMedia"/>
    <x v="0"/>
    <x v="0"/>
    <x v="24"/>
    <s v=" Total_JP"/>
    <x v="107"/>
    <n v="7.9206086000000004"/>
  </r>
  <r>
    <s v="Incremental"/>
    <s v="NonMedia"/>
    <x v="0"/>
    <x v="0"/>
    <x v="24"/>
    <s v=" Total_JP"/>
    <x v="108"/>
    <n v="7.9206086000000004"/>
  </r>
  <r>
    <s v="Incremental"/>
    <s v="NonMedia"/>
    <x v="0"/>
    <x v="0"/>
    <x v="24"/>
    <s v=" Total_JP"/>
    <x v="109"/>
    <n v="10.3998612"/>
  </r>
  <r>
    <s v="Incremental"/>
    <s v="NonMedia"/>
    <x v="0"/>
    <x v="0"/>
    <x v="24"/>
    <s v=" Total_JP"/>
    <x v="110"/>
    <n v="10.3998612"/>
  </r>
  <r>
    <s v="Incremental"/>
    <s v="NonMedia"/>
    <x v="0"/>
    <x v="0"/>
    <x v="24"/>
    <s v=" Total_JP"/>
    <x v="111"/>
    <n v="10.3998612"/>
  </r>
  <r>
    <s v="Incremental"/>
    <s v="NonMedia"/>
    <x v="0"/>
    <x v="0"/>
    <x v="24"/>
    <s v=" Total_JP"/>
    <x v="112"/>
    <n v="10.3998612"/>
  </r>
  <r>
    <s v="Incremental"/>
    <s v="NonMedia"/>
    <x v="0"/>
    <x v="0"/>
    <x v="24"/>
    <s v=" Total_JP"/>
    <x v="113"/>
    <n v="9.2707333999999992"/>
  </r>
  <r>
    <s v="Incremental"/>
    <s v="NonMedia"/>
    <x v="0"/>
    <x v="0"/>
    <x v="24"/>
    <s v=" Total_JP"/>
    <x v="114"/>
    <n v="9.2707333999999992"/>
  </r>
  <r>
    <s v="Incremental"/>
    <s v="NonMedia"/>
    <x v="0"/>
    <x v="0"/>
    <x v="24"/>
    <s v=" Total_JP"/>
    <x v="115"/>
    <n v="9.2707333999999992"/>
  </r>
  <r>
    <s v="Incremental"/>
    <s v="NonMedia"/>
    <x v="0"/>
    <x v="0"/>
    <x v="24"/>
    <s v=" Total_JP"/>
    <x v="116"/>
    <n v="9.2707333999999992"/>
  </r>
  <r>
    <s v="Incremental"/>
    <s v="NonMedia"/>
    <x v="0"/>
    <x v="0"/>
    <x v="24"/>
    <s v=" Total_JP"/>
    <x v="117"/>
    <n v="9.2707333999999992"/>
  </r>
  <r>
    <s v="Incremental"/>
    <s v="NonMedia"/>
    <x v="0"/>
    <x v="0"/>
    <x v="24"/>
    <s v=" Total_JP"/>
    <x v="118"/>
    <n v="3.7142399999999999E-2"/>
  </r>
  <r>
    <s v="Incremental"/>
    <s v="NonMedia"/>
    <x v="0"/>
    <x v="0"/>
    <x v="24"/>
    <s v=" Total_JP"/>
    <x v="119"/>
    <n v="3.7142399999999999E-2"/>
  </r>
  <r>
    <s v="Incremental"/>
    <s v="NonMedia"/>
    <x v="0"/>
    <x v="0"/>
    <x v="24"/>
    <s v=" Total_JP"/>
    <x v="120"/>
    <n v="3.7142399999999999E-2"/>
  </r>
  <r>
    <s v="Incremental"/>
    <s v="NonMedia"/>
    <x v="0"/>
    <x v="0"/>
    <x v="24"/>
    <s v=" Total_JP"/>
    <x v="121"/>
    <n v="3.7142399999999999E-2"/>
  </r>
  <r>
    <s v="Incremental"/>
    <s v="NonMedia"/>
    <x v="0"/>
    <x v="0"/>
    <x v="24"/>
    <s v=" Total_JP"/>
    <x v="122"/>
    <n v="2.9268181000000002"/>
  </r>
  <r>
    <s v="Incremental"/>
    <s v="NonMedia"/>
    <x v="0"/>
    <x v="0"/>
    <x v="24"/>
    <s v=" Total_JP"/>
    <x v="123"/>
    <n v="2.9268181000000002"/>
  </r>
  <r>
    <s v="Incremental"/>
    <s v="NonMedia"/>
    <x v="0"/>
    <x v="0"/>
    <x v="24"/>
    <s v=" Total_JP"/>
    <x v="124"/>
    <n v="2.9268181000000002"/>
  </r>
  <r>
    <s v="Incremental"/>
    <s v="NonMedia"/>
    <x v="0"/>
    <x v="0"/>
    <x v="24"/>
    <s v=" Total_JP"/>
    <x v="125"/>
    <n v="2.9268181000000002"/>
  </r>
  <r>
    <s v="Incremental"/>
    <s v="NonMedia"/>
    <x v="0"/>
    <x v="0"/>
    <x v="24"/>
    <s v=" Total_JP"/>
    <x v="126"/>
    <n v="2.9268181000000002"/>
  </r>
  <r>
    <s v="Incremental"/>
    <s v="NonMedia"/>
    <x v="0"/>
    <x v="0"/>
    <x v="24"/>
    <s v=" Total_JP"/>
    <x v="127"/>
    <n v="7.1499046000000002"/>
  </r>
  <r>
    <s v="Incremental"/>
    <s v="NonMedia"/>
    <x v="0"/>
    <x v="0"/>
    <x v="24"/>
    <s v=" Total_JP"/>
    <x v="128"/>
    <n v="7.1499046000000002"/>
  </r>
  <r>
    <s v="Incremental"/>
    <s v="NonMedia"/>
    <x v="0"/>
    <x v="0"/>
    <x v="24"/>
    <s v=" Total_JP"/>
    <x v="129"/>
    <n v="7.1499046000000002"/>
  </r>
  <r>
    <s v="Incremental"/>
    <s v="NonMedia"/>
    <x v="0"/>
    <x v="0"/>
    <x v="24"/>
    <s v=" Total_JP"/>
    <x v="130"/>
    <n v="7.1499046000000002"/>
  </r>
  <r>
    <s v="Incremental"/>
    <s v="NonMedia"/>
    <x v="0"/>
    <x v="0"/>
    <x v="24"/>
    <s v=" Total_JP"/>
    <x v="131"/>
    <n v="7.8834662"/>
  </r>
  <r>
    <s v="Incremental"/>
    <s v="NonMedia"/>
    <x v="0"/>
    <x v="0"/>
    <x v="24"/>
    <s v=" Total_JP"/>
    <x v="132"/>
    <n v="7.8834662"/>
  </r>
  <r>
    <s v="Incremental"/>
    <s v="NonMedia"/>
    <x v="0"/>
    <x v="0"/>
    <x v="24"/>
    <s v=" Total_JP"/>
    <x v="133"/>
    <n v="7.8834662"/>
  </r>
  <r>
    <s v="Incremental"/>
    <s v="NonMedia"/>
    <x v="0"/>
    <x v="0"/>
    <x v="24"/>
    <s v=" Total_JP"/>
    <x v="134"/>
    <n v="7.8834662"/>
  </r>
  <r>
    <s v="Incremental"/>
    <s v="NonMedia"/>
    <x v="0"/>
    <x v="0"/>
    <x v="24"/>
    <s v=" Total_JP"/>
    <x v="135"/>
    <n v="6.9159077"/>
  </r>
  <r>
    <s v="Incremental"/>
    <s v="NonMedia"/>
    <x v="0"/>
    <x v="0"/>
    <x v="24"/>
    <s v=" Total_JP"/>
    <x v="136"/>
    <n v="6.9159077"/>
  </r>
  <r>
    <s v="Incremental"/>
    <s v="NonMedia"/>
    <x v="0"/>
    <x v="0"/>
    <x v="24"/>
    <s v=" Total_JP"/>
    <x v="137"/>
    <n v="6.9159077"/>
  </r>
  <r>
    <s v="Incremental"/>
    <s v="NonMedia"/>
    <x v="0"/>
    <x v="0"/>
    <x v="24"/>
    <s v=" Total_JP"/>
    <x v="138"/>
    <n v="6.9159077"/>
  </r>
  <r>
    <s v="Incremental"/>
    <s v="NonMedia"/>
    <x v="0"/>
    <x v="0"/>
    <x v="24"/>
    <s v=" Total_JP"/>
    <x v="139"/>
    <n v="6.9159077"/>
  </r>
  <r>
    <s v="Incremental"/>
    <s v="NonMedia"/>
    <x v="0"/>
    <x v="0"/>
    <x v="24"/>
    <s v=" Total_JP"/>
    <x v="140"/>
    <n v="12.1919801"/>
  </r>
  <r>
    <s v="Incremental"/>
    <s v="NonMedia"/>
    <x v="0"/>
    <x v="0"/>
    <x v="24"/>
    <s v=" Total_JP"/>
    <x v="141"/>
    <n v="12.1919801"/>
  </r>
  <r>
    <s v="Incremental"/>
    <s v="NonMedia"/>
    <x v="0"/>
    <x v="0"/>
    <x v="24"/>
    <s v=" Total_JP"/>
    <x v="142"/>
    <n v="12.1919801"/>
  </r>
  <r>
    <s v="Incremental"/>
    <s v="NonMedia"/>
    <x v="0"/>
    <x v="0"/>
    <x v="24"/>
    <s v=" Total_JP"/>
    <x v="143"/>
    <n v="12.1919801"/>
  </r>
  <r>
    <s v="Incremental"/>
    <s v="NonMedia"/>
    <x v="0"/>
    <x v="0"/>
    <x v="24"/>
    <s v=" Total_JP"/>
    <x v="144"/>
    <n v="13.928385499999999"/>
  </r>
  <r>
    <s v="Incremental"/>
    <s v="NonMedia"/>
    <x v="0"/>
    <x v="0"/>
    <x v="24"/>
    <s v=" Total_JP"/>
    <x v="145"/>
    <n v="13.928385499999999"/>
  </r>
  <r>
    <s v="Incremental"/>
    <s v="NonMedia"/>
    <x v="0"/>
    <x v="0"/>
    <x v="24"/>
    <s v=" Total_JP"/>
    <x v="146"/>
    <n v="13.928385499999999"/>
  </r>
  <r>
    <s v="Incremental"/>
    <s v="NonMedia"/>
    <x v="0"/>
    <x v="0"/>
    <x v="24"/>
    <s v=" Total_JP"/>
    <x v="147"/>
    <n v="13.928385499999999"/>
  </r>
  <r>
    <s v="Incremental"/>
    <s v="NonMedia"/>
    <x v="0"/>
    <x v="0"/>
    <x v="24"/>
    <s v=" Total_JP"/>
    <x v="148"/>
    <n v="13.735245300000001"/>
  </r>
  <r>
    <s v="Incremental"/>
    <s v="NonMedia"/>
    <x v="0"/>
    <x v="0"/>
    <x v="24"/>
    <s v=" Total_JP"/>
    <x v="149"/>
    <n v="13.735245300000001"/>
  </r>
  <r>
    <s v="Incremental"/>
    <s v="NonMedia"/>
    <x v="0"/>
    <x v="0"/>
    <x v="24"/>
    <s v=" Total_JP"/>
    <x v="150"/>
    <n v="13.735245300000001"/>
  </r>
  <r>
    <s v="Incremental"/>
    <s v="NonMedia"/>
    <x v="0"/>
    <x v="0"/>
    <x v="24"/>
    <s v=" Total_JP"/>
    <x v="151"/>
    <n v="13.735245300000001"/>
  </r>
  <r>
    <s v="Incremental"/>
    <s v="NonMedia"/>
    <x v="0"/>
    <x v="0"/>
    <x v="24"/>
    <s v=" Total_JP"/>
    <x v="152"/>
    <n v="13.735245300000001"/>
  </r>
  <r>
    <s v="Incremental"/>
    <s v="NonMedia"/>
    <x v="0"/>
    <x v="0"/>
    <x v="24"/>
    <s v=" Total_JP"/>
    <x v="153"/>
    <n v="17.642621699999999"/>
  </r>
  <r>
    <s v="Incremental"/>
    <s v="NonMedia"/>
    <x v="0"/>
    <x v="0"/>
    <x v="24"/>
    <s v=" Total_JP"/>
    <x v="154"/>
    <n v="17.642621699999999"/>
  </r>
  <r>
    <s v="Incremental"/>
    <s v="NonMedia"/>
    <x v="0"/>
    <x v="0"/>
    <x v="24"/>
    <s v=" Total_JP"/>
    <x v="155"/>
    <n v="17.642621699999999"/>
  </r>
  <r>
    <s v="Incremental"/>
    <s v="NonMedia"/>
    <x v="0"/>
    <x v="0"/>
    <x v="24"/>
    <s v=" Total_JP"/>
    <x v="156"/>
    <n v="17.642621699999999"/>
  </r>
  <r>
    <s v="Incremental"/>
    <s v="NonMedia"/>
    <x v="0"/>
    <x v="0"/>
    <x v="25"/>
    <s v=" Total_JP"/>
    <x v="0"/>
    <n v="0"/>
  </r>
  <r>
    <s v="Incremental"/>
    <s v="NonMedia"/>
    <x v="0"/>
    <x v="0"/>
    <x v="25"/>
    <s v=" Total_JP"/>
    <x v="1"/>
    <n v="-191.63195909999999"/>
  </r>
  <r>
    <s v="Incremental"/>
    <s v="NonMedia"/>
    <x v="0"/>
    <x v="0"/>
    <x v="25"/>
    <s v=" Total_JP"/>
    <x v="2"/>
    <n v="-191.63195909999999"/>
  </r>
  <r>
    <s v="Incremental"/>
    <s v="NonMedia"/>
    <x v="0"/>
    <x v="0"/>
    <x v="25"/>
    <s v=" Total_JP"/>
    <x v="3"/>
    <n v="-191.63195909999999"/>
  </r>
  <r>
    <s v="Incremental"/>
    <s v="NonMedia"/>
    <x v="0"/>
    <x v="0"/>
    <x v="25"/>
    <s v=" Total_JP"/>
    <x v="4"/>
    <n v="-191.63195909999999"/>
  </r>
  <r>
    <s v="Incremental"/>
    <s v="NonMedia"/>
    <x v="0"/>
    <x v="0"/>
    <x v="25"/>
    <s v=" Total_JP"/>
    <x v="5"/>
    <n v="-228.48425889999999"/>
  </r>
  <r>
    <s v="Incremental"/>
    <s v="NonMedia"/>
    <x v="0"/>
    <x v="0"/>
    <x v="25"/>
    <s v=" Total_JP"/>
    <x v="6"/>
    <n v="-228.48425889999999"/>
  </r>
  <r>
    <s v="Incremental"/>
    <s v="NonMedia"/>
    <x v="0"/>
    <x v="0"/>
    <x v="25"/>
    <s v=" Total_JP"/>
    <x v="7"/>
    <n v="-228.48425889999999"/>
  </r>
  <r>
    <s v="Incremental"/>
    <s v="NonMedia"/>
    <x v="0"/>
    <x v="0"/>
    <x v="25"/>
    <s v=" Total_JP"/>
    <x v="8"/>
    <n v="-228.48425889999999"/>
  </r>
  <r>
    <s v="Incremental"/>
    <s v="NonMedia"/>
    <x v="0"/>
    <x v="0"/>
    <x v="25"/>
    <s v=" Total_JP"/>
    <x v="9"/>
    <n v="-567.52541729999996"/>
  </r>
  <r>
    <s v="Incremental"/>
    <s v="NonMedia"/>
    <x v="0"/>
    <x v="0"/>
    <x v="25"/>
    <s v=" Total_JP"/>
    <x v="10"/>
    <n v="-567.52541729999996"/>
  </r>
  <r>
    <s v="Incremental"/>
    <s v="NonMedia"/>
    <x v="0"/>
    <x v="0"/>
    <x v="25"/>
    <s v=" Total_JP"/>
    <x v="11"/>
    <n v="-567.52541729999996"/>
  </r>
  <r>
    <s v="Incremental"/>
    <s v="NonMedia"/>
    <x v="0"/>
    <x v="0"/>
    <x v="25"/>
    <s v=" Total_JP"/>
    <x v="12"/>
    <n v="-567.52541729999996"/>
  </r>
  <r>
    <s v="Incremental"/>
    <s v="NonMedia"/>
    <x v="0"/>
    <x v="0"/>
    <x v="25"/>
    <s v=" Total_JP"/>
    <x v="13"/>
    <n v="-375.8934582"/>
  </r>
  <r>
    <s v="Incremental"/>
    <s v="NonMedia"/>
    <x v="0"/>
    <x v="0"/>
    <x v="25"/>
    <s v=" Total_JP"/>
    <x v="14"/>
    <n v="-375.8934582"/>
  </r>
  <r>
    <s v="Incremental"/>
    <s v="NonMedia"/>
    <x v="0"/>
    <x v="0"/>
    <x v="25"/>
    <s v=" Total_JP"/>
    <x v="15"/>
    <n v="-375.8934582"/>
  </r>
  <r>
    <s v="Incremental"/>
    <s v="NonMedia"/>
    <x v="0"/>
    <x v="0"/>
    <x v="25"/>
    <s v=" Total_JP"/>
    <x v="16"/>
    <n v="-375.8934582"/>
  </r>
  <r>
    <s v="Incremental"/>
    <s v="NonMedia"/>
    <x v="0"/>
    <x v="0"/>
    <x v="25"/>
    <s v=" Total_JP"/>
    <x v="17"/>
    <n v="-375.8934582"/>
  </r>
  <r>
    <s v="Incremental"/>
    <s v="NonMedia"/>
    <x v="0"/>
    <x v="0"/>
    <x v="25"/>
    <s v=" Total_JP"/>
    <x v="18"/>
    <n v="-493.8208176"/>
  </r>
  <r>
    <s v="Incremental"/>
    <s v="NonMedia"/>
    <x v="0"/>
    <x v="0"/>
    <x v="25"/>
    <s v=" Total_JP"/>
    <x v="19"/>
    <n v="-493.8208176"/>
  </r>
  <r>
    <s v="Incremental"/>
    <s v="NonMedia"/>
    <x v="0"/>
    <x v="0"/>
    <x v="25"/>
    <s v=" Total_JP"/>
    <x v="20"/>
    <n v="-493.8208176"/>
  </r>
  <r>
    <s v="Incremental"/>
    <s v="NonMedia"/>
    <x v="0"/>
    <x v="0"/>
    <x v="25"/>
    <s v=" Total_JP"/>
    <x v="21"/>
    <n v="-493.8208176"/>
  </r>
  <r>
    <s v="Incremental"/>
    <s v="NonMedia"/>
    <x v="0"/>
    <x v="0"/>
    <x v="25"/>
    <s v=" Total_JP"/>
    <x v="22"/>
    <n v="-619.11863700000004"/>
  </r>
  <r>
    <s v="Incremental"/>
    <s v="NonMedia"/>
    <x v="0"/>
    <x v="0"/>
    <x v="25"/>
    <s v=" Total_JP"/>
    <x v="23"/>
    <n v="-619.11863700000004"/>
  </r>
  <r>
    <s v="Incremental"/>
    <s v="NonMedia"/>
    <x v="0"/>
    <x v="0"/>
    <x v="25"/>
    <s v=" Total_JP"/>
    <x v="24"/>
    <n v="-619.11863700000004"/>
  </r>
  <r>
    <s v="Incremental"/>
    <s v="NonMedia"/>
    <x v="0"/>
    <x v="0"/>
    <x v="25"/>
    <s v=" Total_JP"/>
    <x v="25"/>
    <n v="-619.11863700000004"/>
  </r>
  <r>
    <s v="Incremental"/>
    <s v="NonMedia"/>
    <x v="0"/>
    <x v="0"/>
    <x v="25"/>
    <s v=" Total_JP"/>
    <x v="26"/>
    <n v="-250.59563879999999"/>
  </r>
  <r>
    <s v="Incremental"/>
    <s v="NonMedia"/>
    <x v="0"/>
    <x v="0"/>
    <x v="25"/>
    <s v=" Total_JP"/>
    <x v="27"/>
    <n v="-250.59563879999999"/>
  </r>
  <r>
    <s v="Incremental"/>
    <s v="NonMedia"/>
    <x v="0"/>
    <x v="0"/>
    <x v="25"/>
    <s v=" Total_JP"/>
    <x v="28"/>
    <n v="-250.59563879999999"/>
  </r>
  <r>
    <s v="Incremental"/>
    <s v="NonMedia"/>
    <x v="0"/>
    <x v="0"/>
    <x v="25"/>
    <s v=" Total_JP"/>
    <x v="29"/>
    <n v="-250.59563879999999"/>
  </r>
  <r>
    <s v="Incremental"/>
    <s v="NonMedia"/>
    <x v="0"/>
    <x v="0"/>
    <x v="25"/>
    <s v=" Total_JP"/>
    <x v="30"/>
    <n v="-250.59563879999999"/>
  </r>
  <r>
    <s v="Incremental"/>
    <s v="NonMedia"/>
    <x v="0"/>
    <x v="0"/>
    <x v="25"/>
    <s v=" Total_JP"/>
    <x v="31"/>
    <n v="-346.41161829999999"/>
  </r>
  <r>
    <s v="Incremental"/>
    <s v="NonMedia"/>
    <x v="0"/>
    <x v="0"/>
    <x v="25"/>
    <s v=" Total_JP"/>
    <x v="32"/>
    <n v="-346.41161829999999"/>
  </r>
  <r>
    <s v="Incremental"/>
    <s v="NonMedia"/>
    <x v="0"/>
    <x v="0"/>
    <x v="25"/>
    <s v=" Total_JP"/>
    <x v="33"/>
    <n v="-346.41161829999999"/>
  </r>
  <r>
    <s v="Incremental"/>
    <s v="NonMedia"/>
    <x v="0"/>
    <x v="0"/>
    <x v="25"/>
    <s v=" Total_JP"/>
    <x v="34"/>
    <n v="-346.41161829999999"/>
  </r>
  <r>
    <s v="Incremental"/>
    <s v="NonMedia"/>
    <x v="0"/>
    <x v="0"/>
    <x v="25"/>
    <s v=" Total_JP"/>
    <x v="35"/>
    <n v="-383.26391819999998"/>
  </r>
  <r>
    <s v="Incremental"/>
    <s v="NonMedia"/>
    <x v="0"/>
    <x v="0"/>
    <x v="25"/>
    <s v=" Total_JP"/>
    <x v="36"/>
    <n v="-383.26391819999998"/>
  </r>
  <r>
    <s v="Incremental"/>
    <s v="NonMedia"/>
    <x v="0"/>
    <x v="0"/>
    <x v="25"/>
    <s v=" Total_JP"/>
    <x v="37"/>
    <n v="-383.26391819999998"/>
  </r>
  <r>
    <s v="Incremental"/>
    <s v="NonMedia"/>
    <x v="0"/>
    <x v="0"/>
    <x v="25"/>
    <s v=" Total_JP"/>
    <x v="38"/>
    <n v="-383.26391819999998"/>
  </r>
  <r>
    <s v="Incremental"/>
    <s v="NonMedia"/>
    <x v="0"/>
    <x v="0"/>
    <x v="25"/>
    <s v=" Total_JP"/>
    <x v="39"/>
    <n v="-383.26391819999998"/>
  </r>
  <r>
    <s v="Incremental"/>
    <s v="NonMedia"/>
    <x v="0"/>
    <x v="0"/>
    <x v="25"/>
    <s v=" Total_JP"/>
    <x v="40"/>
    <n v="-339.04115839999997"/>
  </r>
  <r>
    <s v="Incremental"/>
    <s v="NonMedia"/>
    <x v="0"/>
    <x v="0"/>
    <x v="25"/>
    <s v=" Total_JP"/>
    <x v="41"/>
    <n v="-339.04115839999997"/>
  </r>
  <r>
    <s v="Incremental"/>
    <s v="NonMedia"/>
    <x v="0"/>
    <x v="0"/>
    <x v="25"/>
    <s v=" Total_JP"/>
    <x v="42"/>
    <n v="-339.04115839999997"/>
  </r>
  <r>
    <s v="Incremental"/>
    <s v="NonMedia"/>
    <x v="0"/>
    <x v="0"/>
    <x v="25"/>
    <s v=" Total_JP"/>
    <x v="43"/>
    <n v="-339.04115839999997"/>
  </r>
  <r>
    <s v="Incremental"/>
    <s v="NonMedia"/>
    <x v="0"/>
    <x v="0"/>
    <x v="25"/>
    <s v=" Total_JP"/>
    <x v="44"/>
    <n v="-375.8934582"/>
  </r>
  <r>
    <s v="Incremental"/>
    <s v="NonMedia"/>
    <x v="0"/>
    <x v="0"/>
    <x v="25"/>
    <s v=" Total_JP"/>
    <x v="45"/>
    <n v="-375.8934582"/>
  </r>
  <r>
    <s v="Incremental"/>
    <s v="NonMedia"/>
    <x v="0"/>
    <x v="0"/>
    <x v="25"/>
    <s v=" Total_JP"/>
    <x v="46"/>
    <n v="-375.8934582"/>
  </r>
  <r>
    <s v="Incremental"/>
    <s v="NonMedia"/>
    <x v="0"/>
    <x v="0"/>
    <x v="25"/>
    <s v=" Total_JP"/>
    <x v="47"/>
    <n v="-375.8934582"/>
  </r>
  <r>
    <s v="Incremental"/>
    <s v="NonMedia"/>
    <x v="0"/>
    <x v="0"/>
    <x v="25"/>
    <s v=" Total_JP"/>
    <x v="48"/>
    <n v="-383.26391819999998"/>
  </r>
  <r>
    <s v="Incremental"/>
    <s v="NonMedia"/>
    <x v="0"/>
    <x v="0"/>
    <x v="25"/>
    <s v=" Total_JP"/>
    <x v="49"/>
    <n v="-383.26391819999998"/>
  </r>
  <r>
    <s v="Incremental"/>
    <s v="NonMedia"/>
    <x v="0"/>
    <x v="0"/>
    <x v="25"/>
    <s v=" Total_JP"/>
    <x v="50"/>
    <n v="-383.26391819999998"/>
  </r>
  <r>
    <s v="Incremental"/>
    <s v="NonMedia"/>
    <x v="0"/>
    <x v="0"/>
    <x v="25"/>
    <s v=" Total_JP"/>
    <x v="51"/>
    <n v="-383.26391819999998"/>
  </r>
  <r>
    <s v="Incremental"/>
    <s v="NonMedia"/>
    <x v="0"/>
    <x v="0"/>
    <x v="25"/>
    <s v=" Total_JP"/>
    <x v="52"/>
    <n v="-383.26391819999998"/>
  </r>
  <r>
    <s v="Incremental"/>
    <s v="NonMedia"/>
    <x v="0"/>
    <x v="0"/>
    <x v="25"/>
    <s v=" Total_JP"/>
    <x v="53"/>
    <n v="-250.59563879999999"/>
  </r>
  <r>
    <s v="Incremental"/>
    <s v="NonMedia"/>
    <x v="0"/>
    <x v="0"/>
    <x v="25"/>
    <s v=" Total_JP"/>
    <x v="54"/>
    <n v="-250.59563879999999"/>
  </r>
  <r>
    <s v="Incremental"/>
    <s v="NonMedia"/>
    <x v="0"/>
    <x v="0"/>
    <x v="25"/>
    <s v=" Total_JP"/>
    <x v="55"/>
    <n v="-250.59563879999999"/>
  </r>
  <r>
    <s v="Incremental"/>
    <s v="NonMedia"/>
    <x v="0"/>
    <x v="0"/>
    <x v="25"/>
    <s v=" Total_JP"/>
    <x v="56"/>
    <n v="-250.59563879999999"/>
  </r>
  <r>
    <s v="Incremental"/>
    <s v="NonMedia"/>
    <x v="0"/>
    <x v="0"/>
    <x v="25"/>
    <s v=" Total_JP"/>
    <x v="57"/>
    <n v="-526.98788750000006"/>
  </r>
  <r>
    <s v="Incremental"/>
    <s v="NonMedia"/>
    <x v="0"/>
    <x v="0"/>
    <x v="25"/>
    <s v=" Total_JP"/>
    <x v="58"/>
    <n v="-526.98788750000006"/>
  </r>
  <r>
    <s v="Incremental"/>
    <s v="NonMedia"/>
    <x v="0"/>
    <x v="0"/>
    <x v="25"/>
    <s v=" Total_JP"/>
    <x v="59"/>
    <n v="-526.98788750000006"/>
  </r>
  <r>
    <s v="Incremental"/>
    <s v="NonMedia"/>
    <x v="0"/>
    <x v="0"/>
    <x v="25"/>
    <s v=" Total_JP"/>
    <x v="60"/>
    <n v="-526.98788750000006"/>
  </r>
  <r>
    <s v="Incremental"/>
    <s v="NonMedia"/>
    <x v="0"/>
    <x v="0"/>
    <x v="25"/>
    <s v=" Total_JP"/>
    <x v="61"/>
    <n v="-148.8832913"/>
  </r>
  <r>
    <s v="Incremental"/>
    <s v="NonMedia"/>
    <x v="0"/>
    <x v="0"/>
    <x v="25"/>
    <s v=" Total_JP"/>
    <x v="62"/>
    <n v="-148.8832913"/>
  </r>
  <r>
    <s v="Incremental"/>
    <s v="NonMedia"/>
    <x v="0"/>
    <x v="0"/>
    <x v="25"/>
    <s v=" Total_JP"/>
    <x v="63"/>
    <n v="-148.8832913"/>
  </r>
  <r>
    <s v="Incremental"/>
    <s v="NonMedia"/>
    <x v="0"/>
    <x v="0"/>
    <x v="25"/>
    <s v=" Total_JP"/>
    <x v="64"/>
    <n v="-148.8832913"/>
  </r>
  <r>
    <s v="Incremental"/>
    <s v="NonMedia"/>
    <x v="0"/>
    <x v="0"/>
    <x v="25"/>
    <s v=" Total_JP"/>
    <x v="65"/>
    <n v="-148.8832913"/>
  </r>
  <r>
    <s v="Incremental"/>
    <s v="NonMedia"/>
    <x v="0"/>
    <x v="0"/>
    <x v="25"/>
    <s v=" Total_JP"/>
    <x v="66"/>
    <n v="0"/>
  </r>
  <r>
    <s v="Incremental"/>
    <s v="NonMedia"/>
    <x v="0"/>
    <x v="0"/>
    <x v="25"/>
    <s v=" Total_JP"/>
    <x v="67"/>
    <n v="0"/>
  </r>
  <r>
    <s v="Incremental"/>
    <s v="NonMedia"/>
    <x v="0"/>
    <x v="0"/>
    <x v="25"/>
    <s v=" Total_JP"/>
    <x v="68"/>
    <n v="0"/>
  </r>
  <r>
    <s v="Incremental"/>
    <s v="NonMedia"/>
    <x v="0"/>
    <x v="0"/>
    <x v="25"/>
    <s v=" Total_JP"/>
    <x v="69"/>
    <n v="0"/>
  </r>
  <r>
    <s v="Incremental"/>
    <s v="NonMedia"/>
    <x v="0"/>
    <x v="0"/>
    <x v="25"/>
    <s v=" Total_JP"/>
    <x v="70"/>
    <n v="0"/>
  </r>
  <r>
    <s v="Incremental"/>
    <s v="NonMedia"/>
    <x v="0"/>
    <x v="0"/>
    <x v="25"/>
    <s v=" Total_JP"/>
    <x v="71"/>
    <n v="0"/>
  </r>
  <r>
    <s v="Incremental"/>
    <s v="NonMedia"/>
    <x v="0"/>
    <x v="0"/>
    <x v="25"/>
    <s v=" Total_JP"/>
    <x v="72"/>
    <n v="0"/>
  </r>
  <r>
    <s v="Incremental"/>
    <s v="NonMedia"/>
    <x v="0"/>
    <x v="0"/>
    <x v="25"/>
    <s v=" Total_JP"/>
    <x v="73"/>
    <n v="0"/>
  </r>
  <r>
    <s v="Incremental"/>
    <s v="NonMedia"/>
    <x v="0"/>
    <x v="0"/>
    <x v="25"/>
    <s v=" Total_JP"/>
    <x v="74"/>
    <n v="0"/>
  </r>
  <r>
    <s v="Incremental"/>
    <s v="NonMedia"/>
    <x v="0"/>
    <x v="0"/>
    <x v="25"/>
    <s v=" Total_JP"/>
    <x v="75"/>
    <n v="0"/>
  </r>
  <r>
    <s v="Incremental"/>
    <s v="NonMedia"/>
    <x v="0"/>
    <x v="0"/>
    <x v="25"/>
    <s v=" Total_JP"/>
    <x v="76"/>
    <n v="0"/>
  </r>
  <r>
    <s v="Incremental"/>
    <s v="NonMedia"/>
    <x v="0"/>
    <x v="0"/>
    <x v="25"/>
    <s v=" Total_JP"/>
    <x v="77"/>
    <n v="0"/>
  </r>
  <r>
    <s v="Incremental"/>
    <s v="NonMedia"/>
    <x v="0"/>
    <x v="0"/>
    <x v="25"/>
    <s v=" Total_JP"/>
    <x v="78"/>
    <n v="0"/>
  </r>
  <r>
    <s v="Incremental"/>
    <s v="NonMedia"/>
    <x v="0"/>
    <x v="0"/>
    <x v="25"/>
    <s v=" Total_JP"/>
    <x v="79"/>
    <n v="0"/>
  </r>
  <r>
    <s v="Incremental"/>
    <s v="NonMedia"/>
    <x v="0"/>
    <x v="0"/>
    <x v="25"/>
    <s v=" Total_JP"/>
    <x v="80"/>
    <n v="0"/>
  </r>
  <r>
    <s v="Incremental"/>
    <s v="NonMedia"/>
    <x v="0"/>
    <x v="0"/>
    <x v="25"/>
    <s v=" Total_JP"/>
    <x v="81"/>
    <n v="0"/>
  </r>
  <r>
    <s v="Incremental"/>
    <s v="NonMedia"/>
    <x v="0"/>
    <x v="0"/>
    <x v="25"/>
    <s v=" Total_JP"/>
    <x v="82"/>
    <n v="0"/>
  </r>
  <r>
    <s v="Incremental"/>
    <s v="NonMedia"/>
    <x v="0"/>
    <x v="0"/>
    <x v="25"/>
    <s v=" Total_JP"/>
    <x v="83"/>
    <n v="0"/>
  </r>
  <r>
    <s v="Incremental"/>
    <s v="NonMedia"/>
    <x v="0"/>
    <x v="0"/>
    <x v="25"/>
    <s v=" Total_JP"/>
    <x v="84"/>
    <n v="0"/>
  </r>
  <r>
    <s v="Incremental"/>
    <s v="NonMedia"/>
    <x v="0"/>
    <x v="0"/>
    <x v="25"/>
    <s v=" Total_JP"/>
    <x v="85"/>
    <n v="0"/>
  </r>
  <r>
    <s v="Incremental"/>
    <s v="NonMedia"/>
    <x v="0"/>
    <x v="0"/>
    <x v="25"/>
    <s v=" Total_JP"/>
    <x v="86"/>
    <n v="0"/>
  </r>
  <r>
    <s v="Incremental"/>
    <s v="NonMedia"/>
    <x v="0"/>
    <x v="0"/>
    <x v="25"/>
    <s v=" Total_JP"/>
    <x v="87"/>
    <n v="0"/>
  </r>
  <r>
    <s v="Incremental"/>
    <s v="NonMedia"/>
    <x v="0"/>
    <x v="0"/>
    <x v="25"/>
    <s v=" Total_JP"/>
    <x v="88"/>
    <n v="0"/>
  </r>
  <r>
    <s v="Incremental"/>
    <s v="NonMedia"/>
    <x v="0"/>
    <x v="0"/>
    <x v="25"/>
    <s v=" Total_JP"/>
    <x v="89"/>
    <n v="0"/>
  </r>
  <r>
    <s v="Incremental"/>
    <s v="NonMedia"/>
    <x v="0"/>
    <x v="0"/>
    <x v="25"/>
    <s v=" Total_JP"/>
    <x v="90"/>
    <n v="0"/>
  </r>
  <r>
    <s v="Incremental"/>
    <s v="NonMedia"/>
    <x v="0"/>
    <x v="0"/>
    <x v="25"/>
    <s v=" Total_JP"/>
    <x v="91"/>
    <n v="0"/>
  </r>
  <r>
    <s v="Incremental"/>
    <s v="NonMedia"/>
    <x v="0"/>
    <x v="0"/>
    <x v="25"/>
    <s v=" Total_JP"/>
    <x v="92"/>
    <n v="0"/>
  </r>
  <r>
    <s v="Incremental"/>
    <s v="NonMedia"/>
    <x v="0"/>
    <x v="0"/>
    <x v="25"/>
    <s v=" Total_JP"/>
    <x v="93"/>
    <n v="0"/>
  </r>
  <r>
    <s v="Incremental"/>
    <s v="NonMedia"/>
    <x v="0"/>
    <x v="0"/>
    <x v="25"/>
    <s v=" Total_JP"/>
    <x v="94"/>
    <n v="0"/>
  </r>
  <r>
    <s v="Incremental"/>
    <s v="NonMedia"/>
    <x v="0"/>
    <x v="0"/>
    <x v="25"/>
    <s v=" Total_JP"/>
    <x v="95"/>
    <n v="0"/>
  </r>
  <r>
    <s v="Incremental"/>
    <s v="NonMedia"/>
    <x v="0"/>
    <x v="0"/>
    <x v="25"/>
    <s v=" Total_JP"/>
    <x v="96"/>
    <n v="-50.119127800000001"/>
  </r>
  <r>
    <s v="Incremental"/>
    <s v="NonMedia"/>
    <x v="0"/>
    <x v="0"/>
    <x v="25"/>
    <s v=" Total_JP"/>
    <x v="97"/>
    <n v="-50.119127800000001"/>
  </r>
  <r>
    <s v="Incremental"/>
    <s v="NonMedia"/>
    <x v="0"/>
    <x v="0"/>
    <x v="25"/>
    <s v=" Total_JP"/>
    <x v="98"/>
    <n v="-50.119127800000001"/>
  </r>
  <r>
    <s v="Incremental"/>
    <s v="NonMedia"/>
    <x v="0"/>
    <x v="0"/>
    <x v="25"/>
    <s v=" Total_JP"/>
    <x v="99"/>
    <n v="-50.119127800000001"/>
  </r>
  <r>
    <s v="Incremental"/>
    <s v="NonMedia"/>
    <x v="0"/>
    <x v="0"/>
    <x v="25"/>
    <s v=" Total_JP"/>
    <x v="100"/>
    <n v="-50.119127800000001"/>
  </r>
  <r>
    <s v="Incremental"/>
    <s v="NonMedia"/>
    <x v="0"/>
    <x v="0"/>
    <x v="25"/>
    <s v=" Total_JP"/>
    <x v="101"/>
    <n v="-215.58595399999999"/>
  </r>
  <r>
    <s v="Incremental"/>
    <s v="NonMedia"/>
    <x v="0"/>
    <x v="0"/>
    <x v="25"/>
    <s v=" Total_JP"/>
    <x v="102"/>
    <n v="-215.58595399999999"/>
  </r>
  <r>
    <s v="Incremental"/>
    <s v="NonMedia"/>
    <x v="0"/>
    <x v="0"/>
    <x v="25"/>
    <s v=" Total_JP"/>
    <x v="103"/>
    <n v="-215.58595399999999"/>
  </r>
  <r>
    <s v="Incremental"/>
    <s v="NonMedia"/>
    <x v="0"/>
    <x v="0"/>
    <x v="25"/>
    <s v=" Total_JP"/>
    <x v="104"/>
    <n v="-215.58595399999999"/>
  </r>
  <r>
    <s v="Incremental"/>
    <s v="NonMedia"/>
    <x v="0"/>
    <x v="0"/>
    <x v="25"/>
    <s v=" Total_JP"/>
    <x v="105"/>
    <n v="-342.7263883"/>
  </r>
  <r>
    <s v="Incremental"/>
    <s v="NonMedia"/>
    <x v="0"/>
    <x v="0"/>
    <x v="25"/>
    <s v=" Total_JP"/>
    <x v="106"/>
    <n v="-342.7263883"/>
  </r>
  <r>
    <s v="Incremental"/>
    <s v="NonMedia"/>
    <x v="0"/>
    <x v="0"/>
    <x v="25"/>
    <s v=" Total_JP"/>
    <x v="107"/>
    <n v="-342.7263883"/>
  </r>
  <r>
    <s v="Incremental"/>
    <s v="NonMedia"/>
    <x v="0"/>
    <x v="0"/>
    <x v="25"/>
    <s v=" Total_JP"/>
    <x v="108"/>
    <n v="-342.7263883"/>
  </r>
  <r>
    <s v="Incremental"/>
    <s v="NonMedia"/>
    <x v="0"/>
    <x v="0"/>
    <x v="25"/>
    <s v=" Total_JP"/>
    <x v="109"/>
    <n v="-296.66101359999999"/>
  </r>
  <r>
    <s v="Incremental"/>
    <s v="NonMedia"/>
    <x v="0"/>
    <x v="0"/>
    <x v="25"/>
    <s v=" Total_JP"/>
    <x v="110"/>
    <n v="-296.66101359999999"/>
  </r>
  <r>
    <s v="Incremental"/>
    <s v="NonMedia"/>
    <x v="0"/>
    <x v="0"/>
    <x v="25"/>
    <s v=" Total_JP"/>
    <x v="111"/>
    <n v="-296.66101359999999"/>
  </r>
  <r>
    <s v="Incremental"/>
    <s v="NonMedia"/>
    <x v="0"/>
    <x v="0"/>
    <x v="25"/>
    <s v=" Total_JP"/>
    <x v="112"/>
    <n v="-296.66101359999999"/>
  </r>
  <r>
    <s v="Incremental"/>
    <s v="NonMedia"/>
    <x v="0"/>
    <x v="0"/>
    <x v="25"/>
    <s v=" Total_JP"/>
    <x v="113"/>
    <n v="-347.88571030000003"/>
  </r>
  <r>
    <s v="Incremental"/>
    <s v="NonMedia"/>
    <x v="0"/>
    <x v="0"/>
    <x v="25"/>
    <s v=" Total_JP"/>
    <x v="114"/>
    <n v="-347.88571030000003"/>
  </r>
  <r>
    <s v="Incremental"/>
    <s v="NonMedia"/>
    <x v="0"/>
    <x v="0"/>
    <x v="25"/>
    <s v=" Total_JP"/>
    <x v="115"/>
    <n v="-347.88571030000003"/>
  </r>
  <r>
    <s v="Incremental"/>
    <s v="NonMedia"/>
    <x v="0"/>
    <x v="0"/>
    <x v="25"/>
    <s v=" Total_JP"/>
    <x v="116"/>
    <n v="-347.88571030000003"/>
  </r>
  <r>
    <s v="Incremental"/>
    <s v="NonMedia"/>
    <x v="0"/>
    <x v="0"/>
    <x v="25"/>
    <s v=" Total_JP"/>
    <x v="117"/>
    <n v="-347.88571030000003"/>
  </r>
  <r>
    <s v="Incremental"/>
    <s v="NonMedia"/>
    <x v="0"/>
    <x v="0"/>
    <x v="25"/>
    <s v=" Total_JP"/>
    <x v="118"/>
    <n v="-598.84987209999997"/>
  </r>
  <r>
    <s v="Incremental"/>
    <s v="NonMedia"/>
    <x v="0"/>
    <x v="0"/>
    <x v="25"/>
    <s v=" Total_JP"/>
    <x v="119"/>
    <n v="-598.84987209999997"/>
  </r>
  <r>
    <s v="Incremental"/>
    <s v="NonMedia"/>
    <x v="0"/>
    <x v="0"/>
    <x v="25"/>
    <s v=" Total_JP"/>
    <x v="120"/>
    <n v="-598.84987209999997"/>
  </r>
  <r>
    <s v="Incremental"/>
    <s v="NonMedia"/>
    <x v="0"/>
    <x v="0"/>
    <x v="25"/>
    <s v=" Total_JP"/>
    <x v="121"/>
    <n v="-598.84987209999997"/>
  </r>
  <r>
    <s v="Incremental"/>
    <s v="NonMedia"/>
    <x v="0"/>
    <x v="0"/>
    <x v="25"/>
    <s v=" Total_JP"/>
    <x v="122"/>
    <n v="-474.65762169999999"/>
  </r>
  <r>
    <s v="Incremental"/>
    <s v="NonMedia"/>
    <x v="0"/>
    <x v="0"/>
    <x v="25"/>
    <s v=" Total_JP"/>
    <x v="123"/>
    <n v="-474.65762169999999"/>
  </r>
  <r>
    <s v="Incremental"/>
    <s v="NonMedia"/>
    <x v="0"/>
    <x v="0"/>
    <x v="25"/>
    <s v=" Total_JP"/>
    <x v="124"/>
    <n v="-474.65762169999999"/>
  </r>
  <r>
    <s v="Incremental"/>
    <s v="NonMedia"/>
    <x v="0"/>
    <x v="0"/>
    <x v="25"/>
    <s v=" Total_JP"/>
    <x v="125"/>
    <n v="-474.65762169999999"/>
  </r>
  <r>
    <s v="Incremental"/>
    <s v="NonMedia"/>
    <x v="0"/>
    <x v="0"/>
    <x v="25"/>
    <s v=" Total_JP"/>
    <x v="126"/>
    <n v="-474.65762169999999"/>
  </r>
  <r>
    <s v="Incremental"/>
    <s v="NonMedia"/>
    <x v="0"/>
    <x v="0"/>
    <x v="25"/>
    <s v=" Total_JP"/>
    <x v="127"/>
    <n v="-526.98788750000006"/>
  </r>
  <r>
    <s v="Incremental"/>
    <s v="NonMedia"/>
    <x v="0"/>
    <x v="0"/>
    <x v="25"/>
    <s v=" Total_JP"/>
    <x v="128"/>
    <n v="-526.98788750000006"/>
  </r>
  <r>
    <s v="Incremental"/>
    <s v="NonMedia"/>
    <x v="0"/>
    <x v="0"/>
    <x v="25"/>
    <s v=" Total_JP"/>
    <x v="129"/>
    <n v="-526.98788750000006"/>
  </r>
  <r>
    <s v="Incremental"/>
    <s v="NonMedia"/>
    <x v="0"/>
    <x v="0"/>
    <x v="25"/>
    <s v=" Total_JP"/>
    <x v="130"/>
    <n v="-526.98788750000006"/>
  </r>
  <r>
    <s v="Incremental"/>
    <s v="NonMedia"/>
    <x v="0"/>
    <x v="0"/>
    <x v="25"/>
    <s v=" Total_JP"/>
    <x v="131"/>
    <n v="-547.25665240000001"/>
  </r>
  <r>
    <s v="Incremental"/>
    <s v="NonMedia"/>
    <x v="0"/>
    <x v="0"/>
    <x v="25"/>
    <s v=" Total_JP"/>
    <x v="132"/>
    <n v="-547.25665240000001"/>
  </r>
  <r>
    <s v="Incremental"/>
    <s v="NonMedia"/>
    <x v="0"/>
    <x v="0"/>
    <x v="25"/>
    <s v=" Total_JP"/>
    <x v="133"/>
    <n v="-547.25665240000001"/>
  </r>
  <r>
    <s v="Incremental"/>
    <s v="NonMedia"/>
    <x v="0"/>
    <x v="0"/>
    <x v="25"/>
    <s v=" Total_JP"/>
    <x v="134"/>
    <n v="-547.25665240000001"/>
  </r>
  <r>
    <s v="Incremental"/>
    <s v="NonMedia"/>
    <x v="0"/>
    <x v="0"/>
    <x v="25"/>
    <s v=" Total_JP"/>
    <x v="135"/>
    <n v="-182.7874071"/>
  </r>
  <r>
    <s v="Incremental"/>
    <s v="NonMedia"/>
    <x v="0"/>
    <x v="0"/>
    <x v="25"/>
    <s v=" Total_JP"/>
    <x v="136"/>
    <n v="-182.7874071"/>
  </r>
  <r>
    <s v="Incremental"/>
    <s v="NonMedia"/>
    <x v="0"/>
    <x v="0"/>
    <x v="25"/>
    <s v=" Total_JP"/>
    <x v="137"/>
    <n v="-182.7874071"/>
  </r>
  <r>
    <s v="Incremental"/>
    <s v="NonMedia"/>
    <x v="0"/>
    <x v="0"/>
    <x v="25"/>
    <s v=" Total_JP"/>
    <x v="138"/>
    <n v="-182.7874071"/>
  </r>
  <r>
    <s v="Incremental"/>
    <s v="NonMedia"/>
    <x v="0"/>
    <x v="0"/>
    <x v="25"/>
    <s v=" Total_JP"/>
    <x v="139"/>
    <n v="-182.7874071"/>
  </r>
  <r>
    <s v="Incremental"/>
    <s v="NonMedia"/>
    <x v="0"/>
    <x v="0"/>
    <x v="25"/>
    <s v=" Total_JP"/>
    <x v="140"/>
    <n v="-372.20822820000001"/>
  </r>
  <r>
    <s v="Incremental"/>
    <s v="NonMedia"/>
    <x v="0"/>
    <x v="0"/>
    <x v="25"/>
    <s v=" Total_JP"/>
    <x v="141"/>
    <n v="-372.20822820000001"/>
  </r>
  <r>
    <s v="Incremental"/>
    <s v="NonMedia"/>
    <x v="0"/>
    <x v="0"/>
    <x v="25"/>
    <s v=" Total_JP"/>
    <x v="142"/>
    <n v="-372.20822820000001"/>
  </r>
  <r>
    <s v="Incremental"/>
    <s v="NonMedia"/>
    <x v="0"/>
    <x v="0"/>
    <x v="25"/>
    <s v=" Total_JP"/>
    <x v="143"/>
    <n v="-372.20822820000001"/>
  </r>
  <r>
    <s v="Incremental"/>
    <s v="NonMedia"/>
    <x v="0"/>
    <x v="0"/>
    <x v="25"/>
    <s v=" Total_JP"/>
    <x v="144"/>
    <n v="-584.10895219999998"/>
  </r>
  <r>
    <s v="Incremental"/>
    <s v="NonMedia"/>
    <x v="0"/>
    <x v="0"/>
    <x v="25"/>
    <s v=" Total_JP"/>
    <x v="145"/>
    <n v="-584.10895219999998"/>
  </r>
  <r>
    <s v="Incremental"/>
    <s v="NonMedia"/>
    <x v="0"/>
    <x v="0"/>
    <x v="25"/>
    <s v=" Total_JP"/>
    <x v="146"/>
    <n v="-584.10895219999998"/>
  </r>
  <r>
    <s v="Incremental"/>
    <s v="NonMedia"/>
    <x v="0"/>
    <x v="0"/>
    <x v="25"/>
    <s v=" Total_JP"/>
    <x v="147"/>
    <n v="-584.10895219999998"/>
  </r>
  <r>
    <s v="Incremental"/>
    <s v="NonMedia"/>
    <x v="0"/>
    <x v="0"/>
    <x v="25"/>
    <s v=" Total_JP"/>
    <x v="148"/>
    <n v="-526.25084149999998"/>
  </r>
  <r>
    <s v="Incremental"/>
    <s v="NonMedia"/>
    <x v="0"/>
    <x v="0"/>
    <x v="25"/>
    <s v=" Total_JP"/>
    <x v="149"/>
    <n v="-526.25084149999998"/>
  </r>
  <r>
    <s v="Incremental"/>
    <s v="NonMedia"/>
    <x v="0"/>
    <x v="0"/>
    <x v="25"/>
    <s v=" Total_JP"/>
    <x v="150"/>
    <n v="-526.25084149999998"/>
  </r>
  <r>
    <s v="Incremental"/>
    <s v="NonMedia"/>
    <x v="0"/>
    <x v="0"/>
    <x v="25"/>
    <s v=" Total_JP"/>
    <x v="151"/>
    <n v="-526.25084149999998"/>
  </r>
  <r>
    <s v="Incremental"/>
    <s v="NonMedia"/>
    <x v="0"/>
    <x v="0"/>
    <x v="25"/>
    <s v=" Total_JP"/>
    <x v="152"/>
    <n v="-526.25084149999998"/>
  </r>
  <r>
    <s v="Incremental"/>
    <s v="NonMedia"/>
    <x v="0"/>
    <x v="0"/>
    <x v="25"/>
    <s v=" Total_JP"/>
    <x v="153"/>
    <n v="-954.47456539999996"/>
  </r>
  <r>
    <s v="Incremental"/>
    <s v="NonMedia"/>
    <x v="0"/>
    <x v="0"/>
    <x v="25"/>
    <s v=" Total_JP"/>
    <x v="154"/>
    <n v="-954.47456539999996"/>
  </r>
  <r>
    <s v="Incremental"/>
    <s v="NonMedia"/>
    <x v="0"/>
    <x v="0"/>
    <x v="25"/>
    <s v=" Total_JP"/>
    <x v="155"/>
    <n v="-954.47456539999996"/>
  </r>
  <r>
    <s v="Incremental"/>
    <s v="NonMedia"/>
    <x v="0"/>
    <x v="0"/>
    <x v="25"/>
    <s v=" Total_JP"/>
    <x v="156"/>
    <n v="-954.47456539999996"/>
  </r>
  <r>
    <s v="Incremental"/>
    <s v="NonMedia"/>
    <x v="0"/>
    <x v="0"/>
    <x v="26"/>
    <s v=" Total_JP"/>
    <x v="0"/>
    <n v="0"/>
  </r>
  <r>
    <s v="Incremental"/>
    <s v="NonMedia"/>
    <x v="0"/>
    <x v="0"/>
    <x v="26"/>
    <s v=" Total_JP"/>
    <x v="1"/>
    <n v="0"/>
  </r>
  <r>
    <s v="Incremental"/>
    <s v="NonMedia"/>
    <x v="0"/>
    <x v="0"/>
    <x v="26"/>
    <s v=" Total_JP"/>
    <x v="2"/>
    <n v="555.2414162"/>
  </r>
  <r>
    <s v="Incremental"/>
    <s v="NonMedia"/>
    <x v="0"/>
    <x v="0"/>
    <x v="26"/>
    <s v=" Total_JP"/>
    <x v="3"/>
    <n v="555.2414162"/>
  </r>
  <r>
    <s v="Incremental"/>
    <s v="NonMedia"/>
    <x v="0"/>
    <x v="0"/>
    <x v="26"/>
    <s v=" Total_JP"/>
    <x v="4"/>
    <n v="605.71790850000002"/>
  </r>
  <r>
    <s v="Incremental"/>
    <s v="NonMedia"/>
    <x v="0"/>
    <x v="0"/>
    <x v="26"/>
    <s v=" Total_JP"/>
    <x v="5"/>
    <n v="555.2414162"/>
  </r>
  <r>
    <s v="Incremental"/>
    <s v="NonMedia"/>
    <x v="0"/>
    <x v="0"/>
    <x v="26"/>
    <s v=" Total_JP"/>
    <x v="6"/>
    <n v="504.76492380000002"/>
  </r>
  <r>
    <s v="Incremental"/>
    <s v="NonMedia"/>
    <x v="0"/>
    <x v="0"/>
    <x v="26"/>
    <s v=" Total_JP"/>
    <x v="7"/>
    <n v="605.71790850000002"/>
  </r>
  <r>
    <s v="Incremental"/>
    <s v="NonMedia"/>
    <x v="0"/>
    <x v="0"/>
    <x v="26"/>
    <s v=" Total_JP"/>
    <x v="8"/>
    <n v="504.76492380000002"/>
  </r>
  <r>
    <s v="Incremental"/>
    <s v="NonMedia"/>
    <x v="0"/>
    <x v="0"/>
    <x v="26"/>
    <s v=" Total_JP"/>
    <x v="9"/>
    <n v="504.76492380000002"/>
  </r>
  <r>
    <s v="Incremental"/>
    <s v="NonMedia"/>
    <x v="0"/>
    <x v="0"/>
    <x v="26"/>
    <s v=" Total_JP"/>
    <x v="10"/>
    <n v="504.76492380000002"/>
  </r>
  <r>
    <s v="Incremental"/>
    <s v="NonMedia"/>
    <x v="0"/>
    <x v="0"/>
    <x v="26"/>
    <s v=" Total_JP"/>
    <x v="11"/>
    <n v="605.71790850000002"/>
  </r>
  <r>
    <s v="Incremental"/>
    <s v="NonMedia"/>
    <x v="0"/>
    <x v="0"/>
    <x v="26"/>
    <s v=" Total_JP"/>
    <x v="12"/>
    <n v="555.2414162"/>
  </r>
  <r>
    <s v="Incremental"/>
    <s v="NonMedia"/>
    <x v="0"/>
    <x v="0"/>
    <x v="26"/>
    <s v=" Total_JP"/>
    <x v="13"/>
    <n v="555.2414162"/>
  </r>
  <r>
    <s v="Incremental"/>
    <s v="NonMedia"/>
    <x v="0"/>
    <x v="0"/>
    <x v="26"/>
    <s v=" Total_JP"/>
    <x v="14"/>
    <n v="555.2414162"/>
  </r>
  <r>
    <s v="Incremental"/>
    <s v="NonMedia"/>
    <x v="0"/>
    <x v="0"/>
    <x v="26"/>
    <s v=" Total_JP"/>
    <x v="15"/>
    <n v="504.76492380000002"/>
  </r>
  <r>
    <s v="Incremental"/>
    <s v="NonMedia"/>
    <x v="0"/>
    <x v="0"/>
    <x v="26"/>
    <s v=" Total_JP"/>
    <x v="16"/>
    <n v="605.71790850000002"/>
  </r>
  <r>
    <s v="Incremental"/>
    <s v="NonMedia"/>
    <x v="0"/>
    <x v="0"/>
    <x v="26"/>
    <s v=" Total_JP"/>
    <x v="17"/>
    <n v="504.76492380000002"/>
  </r>
  <r>
    <s v="Incremental"/>
    <s v="NonMedia"/>
    <x v="0"/>
    <x v="0"/>
    <x v="26"/>
    <s v=" Total_JP"/>
    <x v="18"/>
    <n v="454.28843139999998"/>
  </r>
  <r>
    <s v="Incremental"/>
    <s v="NonMedia"/>
    <x v="0"/>
    <x v="0"/>
    <x v="26"/>
    <s v=" Total_JP"/>
    <x v="19"/>
    <n v="605.71790850000002"/>
  </r>
  <r>
    <s v="Incremental"/>
    <s v="NonMedia"/>
    <x v="0"/>
    <x v="0"/>
    <x v="26"/>
    <s v=" Total_JP"/>
    <x v="20"/>
    <n v="504.76492380000002"/>
  </r>
  <r>
    <s v="Incremental"/>
    <s v="NonMedia"/>
    <x v="0"/>
    <x v="0"/>
    <x v="26"/>
    <s v=" Total_JP"/>
    <x v="21"/>
    <n v="454.28843139999998"/>
  </r>
  <r>
    <s v="Incremental"/>
    <s v="NonMedia"/>
    <x v="0"/>
    <x v="0"/>
    <x v="26"/>
    <s v=" Total_JP"/>
    <x v="22"/>
    <n v="555.2414162"/>
  </r>
  <r>
    <s v="Incremental"/>
    <s v="NonMedia"/>
    <x v="0"/>
    <x v="0"/>
    <x v="26"/>
    <s v=" Total_JP"/>
    <x v="23"/>
    <n v="555.2414162"/>
  </r>
  <r>
    <s v="Incremental"/>
    <s v="NonMedia"/>
    <x v="0"/>
    <x v="0"/>
    <x v="26"/>
    <s v=" Total_JP"/>
    <x v="24"/>
    <n v="504.76492380000002"/>
  </r>
  <r>
    <s v="Incremental"/>
    <s v="NonMedia"/>
    <x v="0"/>
    <x v="0"/>
    <x v="26"/>
    <s v=" Total_JP"/>
    <x v="25"/>
    <n v="605.71790850000002"/>
  </r>
  <r>
    <s v="Incremental"/>
    <s v="NonMedia"/>
    <x v="0"/>
    <x v="0"/>
    <x v="26"/>
    <s v=" Total_JP"/>
    <x v="26"/>
    <n v="605.71790850000002"/>
  </r>
  <r>
    <s v="Incremental"/>
    <s v="NonMedia"/>
    <x v="0"/>
    <x v="0"/>
    <x v="26"/>
    <s v=" Total_JP"/>
    <x v="27"/>
    <n v="555.2414162"/>
  </r>
  <r>
    <s v="Incremental"/>
    <s v="NonMedia"/>
    <x v="0"/>
    <x v="0"/>
    <x v="26"/>
    <s v=" Total_JP"/>
    <x v="28"/>
    <n v="504.76492380000002"/>
  </r>
  <r>
    <s v="Incremental"/>
    <s v="NonMedia"/>
    <x v="0"/>
    <x v="0"/>
    <x v="26"/>
    <s v=" Total_JP"/>
    <x v="29"/>
    <n v="504.76492380000002"/>
  </r>
  <r>
    <s v="Incremental"/>
    <s v="NonMedia"/>
    <x v="0"/>
    <x v="0"/>
    <x v="26"/>
    <s v=" Total_JP"/>
    <x v="30"/>
    <n v="504.76492380000002"/>
  </r>
  <r>
    <s v="Incremental"/>
    <s v="NonMedia"/>
    <x v="0"/>
    <x v="0"/>
    <x v="26"/>
    <s v=" Total_JP"/>
    <x v="31"/>
    <n v="605.71790850000002"/>
  </r>
  <r>
    <s v="Incremental"/>
    <s v="NonMedia"/>
    <x v="0"/>
    <x v="0"/>
    <x v="26"/>
    <s v=" Total_JP"/>
    <x v="32"/>
    <n v="656.19440090000001"/>
  </r>
  <r>
    <s v="Incremental"/>
    <s v="NonMedia"/>
    <x v="0"/>
    <x v="0"/>
    <x v="26"/>
    <s v=" Total_JP"/>
    <x v="33"/>
    <n v="656.19440090000001"/>
  </r>
  <r>
    <s v="Incremental"/>
    <s v="NonMedia"/>
    <x v="0"/>
    <x v="0"/>
    <x v="26"/>
    <s v=" Total_JP"/>
    <x v="34"/>
    <n v="656.19440090000001"/>
  </r>
  <r>
    <s v="Incremental"/>
    <s v="NonMedia"/>
    <x v="0"/>
    <x v="0"/>
    <x v="26"/>
    <s v=" Total_JP"/>
    <x v="35"/>
    <n v="656.19440090000001"/>
  </r>
  <r>
    <s v="Incremental"/>
    <s v="NonMedia"/>
    <x v="0"/>
    <x v="0"/>
    <x v="26"/>
    <s v=" Total_JP"/>
    <x v="36"/>
    <n v="656.19440090000001"/>
  </r>
  <r>
    <s v="Incremental"/>
    <s v="NonMedia"/>
    <x v="0"/>
    <x v="0"/>
    <x v="26"/>
    <s v=" Total_JP"/>
    <x v="37"/>
    <n v="706.67089329999999"/>
  </r>
  <r>
    <s v="Incremental"/>
    <s v="NonMedia"/>
    <x v="0"/>
    <x v="0"/>
    <x v="26"/>
    <s v=" Total_JP"/>
    <x v="38"/>
    <n v="706.67089329999999"/>
  </r>
  <r>
    <s v="Incremental"/>
    <s v="NonMedia"/>
    <x v="0"/>
    <x v="0"/>
    <x v="26"/>
    <s v=" Total_JP"/>
    <x v="39"/>
    <n v="706.67089329999999"/>
  </r>
  <r>
    <s v="Incremental"/>
    <s v="NonMedia"/>
    <x v="0"/>
    <x v="0"/>
    <x v="26"/>
    <s v=" Total_JP"/>
    <x v="40"/>
    <n v="656.19440090000001"/>
  </r>
  <r>
    <s v="Incremental"/>
    <s v="NonMedia"/>
    <x v="0"/>
    <x v="0"/>
    <x v="26"/>
    <s v=" Total_JP"/>
    <x v="41"/>
    <n v="757.14738569999997"/>
  </r>
  <r>
    <s v="Incremental"/>
    <s v="NonMedia"/>
    <x v="0"/>
    <x v="0"/>
    <x v="26"/>
    <s v=" Total_JP"/>
    <x v="42"/>
    <n v="656.19440090000001"/>
  </r>
  <r>
    <s v="Incremental"/>
    <s v="NonMedia"/>
    <x v="0"/>
    <x v="0"/>
    <x v="26"/>
    <s v=" Total_JP"/>
    <x v="43"/>
    <n v="656.19440090000001"/>
  </r>
  <r>
    <s v="Incremental"/>
    <s v="NonMedia"/>
    <x v="0"/>
    <x v="0"/>
    <x v="26"/>
    <s v=" Total_JP"/>
    <x v="44"/>
    <n v="706.67089329999999"/>
  </r>
  <r>
    <s v="Incremental"/>
    <s v="NonMedia"/>
    <x v="0"/>
    <x v="0"/>
    <x v="26"/>
    <s v=" Total_JP"/>
    <x v="45"/>
    <n v="757.14738569999997"/>
  </r>
  <r>
    <s v="Incremental"/>
    <s v="NonMedia"/>
    <x v="0"/>
    <x v="0"/>
    <x v="26"/>
    <s v=" Total_JP"/>
    <x v="46"/>
    <n v="706.67089329999999"/>
  </r>
  <r>
    <s v="Incremental"/>
    <s v="NonMedia"/>
    <x v="0"/>
    <x v="0"/>
    <x v="26"/>
    <s v=" Total_JP"/>
    <x v="47"/>
    <n v="656.19440090000001"/>
  </r>
  <r>
    <s v="Incremental"/>
    <s v="NonMedia"/>
    <x v="0"/>
    <x v="0"/>
    <x v="26"/>
    <s v=" Total_JP"/>
    <x v="48"/>
    <n v="706.67089329999999"/>
  </r>
  <r>
    <s v="Incremental"/>
    <s v="NonMedia"/>
    <x v="0"/>
    <x v="0"/>
    <x v="26"/>
    <s v=" Total_JP"/>
    <x v="49"/>
    <n v="757.14738569999997"/>
  </r>
  <r>
    <s v="Incremental"/>
    <s v="NonMedia"/>
    <x v="0"/>
    <x v="0"/>
    <x v="26"/>
    <s v=" Total_JP"/>
    <x v="50"/>
    <n v="706.67089329999999"/>
  </r>
  <r>
    <s v="Incremental"/>
    <s v="NonMedia"/>
    <x v="0"/>
    <x v="0"/>
    <x v="26"/>
    <s v=" Total_JP"/>
    <x v="51"/>
    <n v="656.19440090000001"/>
  </r>
  <r>
    <s v="Incremental"/>
    <s v="NonMedia"/>
    <x v="0"/>
    <x v="0"/>
    <x v="26"/>
    <s v=" Total_JP"/>
    <x v="52"/>
    <n v="706.67089329999999"/>
  </r>
  <r>
    <s v="Incremental"/>
    <s v="NonMedia"/>
    <x v="0"/>
    <x v="0"/>
    <x v="26"/>
    <s v=" Total_JP"/>
    <x v="53"/>
    <n v="605.71790850000002"/>
  </r>
  <r>
    <s v="Incremental"/>
    <s v="NonMedia"/>
    <x v="0"/>
    <x v="0"/>
    <x v="26"/>
    <s v=" Total_JP"/>
    <x v="54"/>
    <n v="656.19440090000001"/>
  </r>
  <r>
    <s v="Incremental"/>
    <s v="NonMedia"/>
    <x v="0"/>
    <x v="0"/>
    <x v="26"/>
    <s v=" Total_JP"/>
    <x v="55"/>
    <n v="656.19440090000001"/>
  </r>
  <r>
    <s v="Incremental"/>
    <s v="NonMedia"/>
    <x v="0"/>
    <x v="0"/>
    <x v="26"/>
    <s v=" Total_JP"/>
    <x v="56"/>
    <n v="605.71790850000002"/>
  </r>
  <r>
    <s v="Incremental"/>
    <s v="NonMedia"/>
    <x v="0"/>
    <x v="0"/>
    <x v="26"/>
    <s v=" Total_JP"/>
    <x v="57"/>
    <n v="605.71790850000002"/>
  </r>
  <r>
    <s v="Incremental"/>
    <s v="NonMedia"/>
    <x v="0"/>
    <x v="0"/>
    <x v="26"/>
    <s v=" Total_JP"/>
    <x v="58"/>
    <n v="706.67089329999999"/>
  </r>
  <r>
    <s v="Incremental"/>
    <s v="NonMedia"/>
    <x v="0"/>
    <x v="0"/>
    <x v="26"/>
    <s v=" Total_JP"/>
    <x v="59"/>
    <n v="656.19440090000001"/>
  </r>
  <r>
    <s v="Incremental"/>
    <s v="NonMedia"/>
    <x v="0"/>
    <x v="0"/>
    <x v="26"/>
    <s v=" Total_JP"/>
    <x v="60"/>
    <n v="656.19440090000001"/>
  </r>
  <r>
    <s v="Incremental"/>
    <s v="NonMedia"/>
    <x v="0"/>
    <x v="0"/>
    <x v="26"/>
    <s v=" Total_JP"/>
    <x v="61"/>
    <n v="706.67089329999999"/>
  </r>
  <r>
    <s v="Incremental"/>
    <s v="NonMedia"/>
    <x v="0"/>
    <x v="0"/>
    <x v="26"/>
    <s v=" Total_JP"/>
    <x v="62"/>
    <n v="656.19440090000001"/>
  </r>
  <r>
    <s v="Incremental"/>
    <s v="NonMedia"/>
    <x v="0"/>
    <x v="0"/>
    <x v="26"/>
    <s v=" Total_JP"/>
    <x v="63"/>
    <n v="656.19440090000001"/>
  </r>
  <r>
    <s v="Incremental"/>
    <s v="NonMedia"/>
    <x v="0"/>
    <x v="0"/>
    <x v="26"/>
    <s v=" Total_JP"/>
    <x v="64"/>
    <n v="656.19440090000001"/>
  </r>
  <r>
    <s v="Incremental"/>
    <s v="NonMedia"/>
    <x v="0"/>
    <x v="0"/>
    <x v="26"/>
    <s v=" Total_JP"/>
    <x v="65"/>
    <n v="605.71790850000002"/>
  </r>
  <r>
    <s v="Incremental"/>
    <s v="NonMedia"/>
    <x v="0"/>
    <x v="0"/>
    <x v="26"/>
    <s v=" Total_JP"/>
    <x v="66"/>
    <n v="605.71790850000002"/>
  </r>
  <r>
    <s v="Incremental"/>
    <s v="NonMedia"/>
    <x v="0"/>
    <x v="0"/>
    <x v="26"/>
    <s v=" Total_JP"/>
    <x v="67"/>
    <n v="656.19440090000001"/>
  </r>
  <r>
    <s v="Incremental"/>
    <s v="NonMedia"/>
    <x v="0"/>
    <x v="0"/>
    <x v="26"/>
    <s v=" Total_JP"/>
    <x v="68"/>
    <n v="706.67089329999999"/>
  </r>
  <r>
    <s v="Incremental"/>
    <s v="NonMedia"/>
    <x v="0"/>
    <x v="0"/>
    <x v="26"/>
    <s v=" Total_JP"/>
    <x v="69"/>
    <n v="656.19440090000001"/>
  </r>
  <r>
    <s v="Incremental"/>
    <s v="NonMedia"/>
    <x v="0"/>
    <x v="0"/>
    <x v="26"/>
    <s v=" Total_JP"/>
    <x v="70"/>
    <n v="757.14738569999997"/>
  </r>
  <r>
    <s v="Incremental"/>
    <s v="NonMedia"/>
    <x v="0"/>
    <x v="0"/>
    <x v="26"/>
    <s v=" Total_JP"/>
    <x v="71"/>
    <n v="656.19440090000001"/>
  </r>
  <r>
    <s v="Incremental"/>
    <s v="NonMedia"/>
    <x v="0"/>
    <x v="0"/>
    <x v="26"/>
    <s v=" Total_JP"/>
    <x v="72"/>
    <n v="656.19440090000001"/>
  </r>
  <r>
    <s v="Incremental"/>
    <s v="NonMedia"/>
    <x v="0"/>
    <x v="0"/>
    <x v="26"/>
    <s v=" Total_JP"/>
    <x v="73"/>
    <n v="656.19440090000001"/>
  </r>
  <r>
    <s v="Incremental"/>
    <s v="NonMedia"/>
    <x v="0"/>
    <x v="0"/>
    <x v="26"/>
    <s v=" Total_JP"/>
    <x v="74"/>
    <n v="706.67089329999999"/>
  </r>
  <r>
    <s v="Incremental"/>
    <s v="NonMedia"/>
    <x v="0"/>
    <x v="0"/>
    <x v="26"/>
    <s v=" Total_JP"/>
    <x v="75"/>
    <n v="656.19440090000001"/>
  </r>
  <r>
    <s v="Incremental"/>
    <s v="NonMedia"/>
    <x v="0"/>
    <x v="0"/>
    <x v="26"/>
    <s v=" Total_JP"/>
    <x v="76"/>
    <n v="706.67089329999999"/>
  </r>
  <r>
    <s v="Incremental"/>
    <s v="NonMedia"/>
    <x v="0"/>
    <x v="0"/>
    <x v="26"/>
    <s v=" Total_JP"/>
    <x v="77"/>
    <n v="656.19440090000001"/>
  </r>
  <r>
    <s v="Incremental"/>
    <s v="NonMedia"/>
    <x v="0"/>
    <x v="0"/>
    <x v="26"/>
    <s v=" Total_JP"/>
    <x v="78"/>
    <n v="656.19440090000001"/>
  </r>
  <r>
    <s v="Incremental"/>
    <s v="NonMedia"/>
    <x v="0"/>
    <x v="0"/>
    <x v="26"/>
    <s v=" Total_JP"/>
    <x v="79"/>
    <n v="757.14738569999997"/>
  </r>
  <r>
    <s v="Incremental"/>
    <s v="NonMedia"/>
    <x v="0"/>
    <x v="0"/>
    <x v="26"/>
    <s v=" Total_JP"/>
    <x v="80"/>
    <n v="656.19440090000001"/>
  </r>
  <r>
    <s v="Incremental"/>
    <s v="NonMedia"/>
    <x v="0"/>
    <x v="0"/>
    <x v="26"/>
    <s v=" Total_JP"/>
    <x v="81"/>
    <n v="605.71790850000002"/>
  </r>
  <r>
    <s v="Incremental"/>
    <s v="NonMedia"/>
    <x v="0"/>
    <x v="0"/>
    <x v="26"/>
    <s v=" Total_JP"/>
    <x v="82"/>
    <n v="605.71790850000002"/>
  </r>
  <r>
    <s v="Incremental"/>
    <s v="NonMedia"/>
    <x v="0"/>
    <x v="0"/>
    <x v="26"/>
    <s v=" Total_JP"/>
    <x v="83"/>
    <n v="656.19440090000001"/>
  </r>
  <r>
    <s v="Incremental"/>
    <s v="NonMedia"/>
    <x v="0"/>
    <x v="0"/>
    <x v="26"/>
    <s v=" Total_JP"/>
    <x v="84"/>
    <n v="656.19440090000001"/>
  </r>
  <r>
    <s v="Incremental"/>
    <s v="NonMedia"/>
    <x v="0"/>
    <x v="0"/>
    <x v="26"/>
    <s v=" Total_JP"/>
    <x v="85"/>
    <n v="656.19440090000001"/>
  </r>
  <r>
    <s v="Incremental"/>
    <s v="NonMedia"/>
    <x v="0"/>
    <x v="0"/>
    <x v="26"/>
    <s v=" Total_JP"/>
    <x v="86"/>
    <n v="555.2414162"/>
  </r>
  <r>
    <s v="Incremental"/>
    <s v="NonMedia"/>
    <x v="0"/>
    <x v="0"/>
    <x v="26"/>
    <s v=" Total_JP"/>
    <x v="87"/>
    <n v="656.19440090000001"/>
  </r>
  <r>
    <s v="Incremental"/>
    <s v="NonMedia"/>
    <x v="0"/>
    <x v="0"/>
    <x v="26"/>
    <s v=" Total_JP"/>
    <x v="88"/>
    <n v="605.71790850000002"/>
  </r>
  <r>
    <s v="Incremental"/>
    <s v="NonMedia"/>
    <x v="0"/>
    <x v="0"/>
    <x v="26"/>
    <s v=" Total_JP"/>
    <x v="89"/>
    <n v="706.67089329999999"/>
  </r>
  <r>
    <s v="Incremental"/>
    <s v="NonMedia"/>
    <x v="0"/>
    <x v="0"/>
    <x v="26"/>
    <s v=" Total_JP"/>
    <x v="90"/>
    <n v="555.2414162"/>
  </r>
  <r>
    <s v="Incremental"/>
    <s v="NonMedia"/>
    <x v="0"/>
    <x v="0"/>
    <x v="26"/>
    <s v=" Total_JP"/>
    <x v="91"/>
    <n v="656.19440090000001"/>
  </r>
  <r>
    <s v="Incremental"/>
    <s v="NonMedia"/>
    <x v="0"/>
    <x v="0"/>
    <x v="26"/>
    <s v=" Total_JP"/>
    <x v="92"/>
    <n v="555.2414162"/>
  </r>
  <r>
    <s v="Incremental"/>
    <s v="NonMedia"/>
    <x v="0"/>
    <x v="0"/>
    <x v="26"/>
    <s v=" Total_JP"/>
    <x v="93"/>
    <n v="656.19440090000001"/>
  </r>
  <r>
    <s v="Incremental"/>
    <s v="NonMedia"/>
    <x v="0"/>
    <x v="0"/>
    <x v="26"/>
    <s v=" Total_JP"/>
    <x v="94"/>
    <n v="605.71790850000002"/>
  </r>
  <r>
    <s v="Incremental"/>
    <s v="NonMedia"/>
    <x v="0"/>
    <x v="0"/>
    <x v="26"/>
    <s v=" Total_JP"/>
    <x v="95"/>
    <n v="605.71790850000002"/>
  </r>
  <r>
    <s v="Incremental"/>
    <s v="NonMedia"/>
    <x v="0"/>
    <x v="0"/>
    <x v="26"/>
    <s v=" Total_JP"/>
    <x v="96"/>
    <n v="605.71790850000002"/>
  </r>
  <r>
    <s v="Incremental"/>
    <s v="NonMedia"/>
    <x v="0"/>
    <x v="0"/>
    <x v="26"/>
    <s v=" Total_JP"/>
    <x v="97"/>
    <n v="656.19440090000001"/>
  </r>
  <r>
    <s v="Incremental"/>
    <s v="NonMedia"/>
    <x v="0"/>
    <x v="0"/>
    <x v="26"/>
    <s v=" Total_JP"/>
    <x v="98"/>
    <n v="706.67089329999999"/>
  </r>
  <r>
    <s v="Incremental"/>
    <s v="NonMedia"/>
    <x v="0"/>
    <x v="0"/>
    <x v="26"/>
    <s v=" Total_JP"/>
    <x v="99"/>
    <n v="656.19440090000001"/>
  </r>
  <r>
    <s v="Incremental"/>
    <s v="NonMedia"/>
    <x v="0"/>
    <x v="0"/>
    <x v="26"/>
    <s v=" Total_JP"/>
    <x v="100"/>
    <n v="605.71790850000002"/>
  </r>
  <r>
    <s v="Incremental"/>
    <s v="NonMedia"/>
    <x v="0"/>
    <x v="0"/>
    <x v="26"/>
    <s v=" Total_JP"/>
    <x v="101"/>
    <n v="605.71790850000002"/>
  </r>
  <r>
    <s v="Incremental"/>
    <s v="NonMedia"/>
    <x v="0"/>
    <x v="0"/>
    <x v="26"/>
    <s v=" Total_JP"/>
    <x v="102"/>
    <n v="605.71790850000002"/>
  </r>
  <r>
    <s v="Incremental"/>
    <s v="NonMedia"/>
    <x v="0"/>
    <x v="0"/>
    <x v="26"/>
    <s v=" Total_JP"/>
    <x v="103"/>
    <n v="605.71790850000002"/>
  </r>
  <r>
    <s v="Incremental"/>
    <s v="NonMedia"/>
    <x v="0"/>
    <x v="0"/>
    <x v="26"/>
    <s v=" Total_JP"/>
    <x v="104"/>
    <n v="555.2414162"/>
  </r>
  <r>
    <s v="Incremental"/>
    <s v="NonMedia"/>
    <x v="0"/>
    <x v="0"/>
    <x v="26"/>
    <s v=" Total_JP"/>
    <x v="105"/>
    <n v="555.2414162"/>
  </r>
  <r>
    <s v="Incremental"/>
    <s v="NonMedia"/>
    <x v="0"/>
    <x v="0"/>
    <x v="26"/>
    <s v=" Total_JP"/>
    <x v="106"/>
    <n v="656.19440090000001"/>
  </r>
  <r>
    <s v="Incremental"/>
    <s v="NonMedia"/>
    <x v="0"/>
    <x v="0"/>
    <x v="26"/>
    <s v=" Total_JP"/>
    <x v="107"/>
    <n v="656.19440090000001"/>
  </r>
  <r>
    <s v="Incremental"/>
    <s v="NonMedia"/>
    <x v="0"/>
    <x v="0"/>
    <x v="26"/>
    <s v=" Total_JP"/>
    <x v="108"/>
    <n v="605.71790850000002"/>
  </r>
  <r>
    <s v="Incremental"/>
    <s v="NonMedia"/>
    <x v="0"/>
    <x v="0"/>
    <x v="26"/>
    <s v=" Total_JP"/>
    <x v="109"/>
    <n v="656.19440090000001"/>
  </r>
  <r>
    <s v="Incremental"/>
    <s v="NonMedia"/>
    <x v="0"/>
    <x v="0"/>
    <x v="26"/>
    <s v=" Total_JP"/>
    <x v="110"/>
    <n v="504.76492380000002"/>
  </r>
  <r>
    <s v="Incremental"/>
    <s v="NonMedia"/>
    <x v="0"/>
    <x v="0"/>
    <x v="26"/>
    <s v=" Total_JP"/>
    <x v="111"/>
    <n v="605.71790850000002"/>
  </r>
  <r>
    <s v="Incremental"/>
    <s v="NonMedia"/>
    <x v="0"/>
    <x v="0"/>
    <x v="26"/>
    <s v=" Total_JP"/>
    <x v="112"/>
    <n v="605.71790850000002"/>
  </r>
  <r>
    <s v="Incremental"/>
    <s v="NonMedia"/>
    <x v="0"/>
    <x v="0"/>
    <x v="26"/>
    <s v=" Total_JP"/>
    <x v="113"/>
    <n v="757.14738569999997"/>
  </r>
  <r>
    <s v="Incremental"/>
    <s v="NonMedia"/>
    <x v="0"/>
    <x v="0"/>
    <x v="26"/>
    <s v=" Total_JP"/>
    <x v="114"/>
    <n v="656.19440090000001"/>
  </r>
  <r>
    <s v="Incremental"/>
    <s v="NonMedia"/>
    <x v="0"/>
    <x v="0"/>
    <x v="26"/>
    <s v=" Total_JP"/>
    <x v="115"/>
    <n v="656.19440090000001"/>
  </r>
  <r>
    <s v="Incremental"/>
    <s v="NonMedia"/>
    <x v="0"/>
    <x v="0"/>
    <x v="26"/>
    <s v=" Total_JP"/>
    <x v="116"/>
    <n v="706.67089329999999"/>
  </r>
  <r>
    <s v="Incremental"/>
    <s v="NonMedia"/>
    <x v="0"/>
    <x v="0"/>
    <x v="26"/>
    <s v=" Total_JP"/>
    <x v="117"/>
    <n v="656.19440090000001"/>
  </r>
  <r>
    <s v="Incremental"/>
    <s v="NonMedia"/>
    <x v="0"/>
    <x v="0"/>
    <x v="26"/>
    <s v=" Total_JP"/>
    <x v="118"/>
    <n v="656.19440090000001"/>
  </r>
  <r>
    <s v="Incremental"/>
    <s v="NonMedia"/>
    <x v="0"/>
    <x v="0"/>
    <x v="26"/>
    <s v=" Total_JP"/>
    <x v="119"/>
    <n v="656.19440090000001"/>
  </r>
  <r>
    <s v="Incremental"/>
    <s v="NonMedia"/>
    <x v="0"/>
    <x v="0"/>
    <x v="26"/>
    <s v=" Total_JP"/>
    <x v="120"/>
    <n v="605.71790850000002"/>
  </r>
  <r>
    <s v="Incremental"/>
    <s v="NonMedia"/>
    <x v="0"/>
    <x v="0"/>
    <x v="26"/>
    <s v=" Total_JP"/>
    <x v="121"/>
    <n v="656.19440090000001"/>
  </r>
  <r>
    <s v="Incremental"/>
    <s v="NonMedia"/>
    <x v="0"/>
    <x v="0"/>
    <x v="26"/>
    <s v=" Total_JP"/>
    <x v="122"/>
    <n v="706.67089329999999"/>
  </r>
  <r>
    <s v="Incremental"/>
    <s v="NonMedia"/>
    <x v="0"/>
    <x v="0"/>
    <x v="26"/>
    <s v=" Total_JP"/>
    <x v="123"/>
    <n v="605.71790850000002"/>
  </r>
  <r>
    <s v="Incremental"/>
    <s v="NonMedia"/>
    <x v="0"/>
    <x v="0"/>
    <x v="26"/>
    <s v=" Total_JP"/>
    <x v="124"/>
    <n v="656.19440090000001"/>
  </r>
  <r>
    <s v="Incremental"/>
    <s v="NonMedia"/>
    <x v="0"/>
    <x v="0"/>
    <x v="26"/>
    <s v=" Total_JP"/>
    <x v="125"/>
    <n v="656.19440090000001"/>
  </r>
  <r>
    <s v="Incremental"/>
    <s v="NonMedia"/>
    <x v="0"/>
    <x v="0"/>
    <x v="26"/>
    <s v=" Total_JP"/>
    <x v="126"/>
    <n v="555.2414162"/>
  </r>
  <r>
    <s v="Incremental"/>
    <s v="NonMedia"/>
    <x v="0"/>
    <x v="0"/>
    <x v="26"/>
    <s v=" Total_JP"/>
    <x v="127"/>
    <n v="706.67089329999999"/>
  </r>
  <r>
    <s v="Incremental"/>
    <s v="NonMedia"/>
    <x v="0"/>
    <x v="0"/>
    <x v="26"/>
    <s v=" Total_JP"/>
    <x v="128"/>
    <n v="605.71790850000002"/>
  </r>
  <r>
    <s v="Incremental"/>
    <s v="NonMedia"/>
    <x v="0"/>
    <x v="0"/>
    <x v="26"/>
    <s v=" Total_JP"/>
    <x v="129"/>
    <n v="605.71790850000002"/>
  </r>
  <r>
    <s v="Incremental"/>
    <s v="NonMedia"/>
    <x v="0"/>
    <x v="0"/>
    <x v="26"/>
    <s v=" Total_JP"/>
    <x v="130"/>
    <n v="555.2414162"/>
  </r>
  <r>
    <s v="Incremental"/>
    <s v="NonMedia"/>
    <x v="0"/>
    <x v="0"/>
    <x v="26"/>
    <s v=" Total_JP"/>
    <x v="131"/>
    <n v="605.71790850000002"/>
  </r>
  <r>
    <s v="Incremental"/>
    <s v="NonMedia"/>
    <x v="0"/>
    <x v="0"/>
    <x v="26"/>
    <s v=" Total_JP"/>
    <x v="132"/>
    <n v="504.76492380000002"/>
  </r>
  <r>
    <s v="Incremental"/>
    <s v="NonMedia"/>
    <x v="0"/>
    <x v="0"/>
    <x v="26"/>
    <s v=" Total_JP"/>
    <x v="133"/>
    <n v="605.71790850000002"/>
  </r>
  <r>
    <s v="Incremental"/>
    <s v="NonMedia"/>
    <x v="0"/>
    <x v="0"/>
    <x v="26"/>
    <s v=" Total_JP"/>
    <x v="134"/>
    <n v="504.76492380000002"/>
  </r>
  <r>
    <s v="Incremental"/>
    <s v="NonMedia"/>
    <x v="0"/>
    <x v="0"/>
    <x v="26"/>
    <s v=" Total_JP"/>
    <x v="135"/>
    <n v="605.71790850000002"/>
  </r>
  <r>
    <s v="Incremental"/>
    <s v="NonMedia"/>
    <x v="0"/>
    <x v="0"/>
    <x v="26"/>
    <s v=" Total_JP"/>
    <x v="136"/>
    <n v="605.71790850000002"/>
  </r>
  <r>
    <s v="Incremental"/>
    <s v="NonMedia"/>
    <x v="0"/>
    <x v="0"/>
    <x v="26"/>
    <s v=" Total_JP"/>
    <x v="137"/>
    <n v="605.71790850000002"/>
  </r>
  <r>
    <s v="Incremental"/>
    <s v="NonMedia"/>
    <x v="0"/>
    <x v="0"/>
    <x v="26"/>
    <s v=" Total_JP"/>
    <x v="138"/>
    <n v="555.2414162"/>
  </r>
  <r>
    <s v="Incremental"/>
    <s v="NonMedia"/>
    <x v="0"/>
    <x v="0"/>
    <x v="26"/>
    <s v=" Total_JP"/>
    <x v="139"/>
    <n v="555.2414162"/>
  </r>
  <r>
    <s v="Incremental"/>
    <s v="NonMedia"/>
    <x v="0"/>
    <x v="0"/>
    <x v="26"/>
    <s v=" Total_JP"/>
    <x v="140"/>
    <n v="605.71790850000002"/>
  </r>
  <r>
    <s v="Incremental"/>
    <s v="NonMedia"/>
    <x v="0"/>
    <x v="0"/>
    <x v="26"/>
    <s v=" Total_JP"/>
    <x v="141"/>
    <n v="605.71790850000002"/>
  </r>
  <r>
    <s v="Incremental"/>
    <s v="NonMedia"/>
    <x v="0"/>
    <x v="0"/>
    <x v="26"/>
    <s v=" Total_JP"/>
    <x v="142"/>
    <n v="555.2414162"/>
  </r>
  <r>
    <s v="Incremental"/>
    <s v="NonMedia"/>
    <x v="0"/>
    <x v="0"/>
    <x v="26"/>
    <s v=" Total_JP"/>
    <x v="143"/>
    <n v="605.71790850000002"/>
  </r>
  <r>
    <s v="Incremental"/>
    <s v="NonMedia"/>
    <x v="0"/>
    <x v="0"/>
    <x v="26"/>
    <s v=" Total_JP"/>
    <x v="144"/>
    <n v="605.71790850000002"/>
  </r>
  <r>
    <s v="Incremental"/>
    <s v="NonMedia"/>
    <x v="0"/>
    <x v="0"/>
    <x v="26"/>
    <s v=" Total_JP"/>
    <x v="145"/>
    <n v="656.19440090000001"/>
  </r>
  <r>
    <s v="Incremental"/>
    <s v="NonMedia"/>
    <x v="0"/>
    <x v="0"/>
    <x v="26"/>
    <s v=" Total_JP"/>
    <x v="146"/>
    <n v="656.19440090000001"/>
  </r>
  <r>
    <s v="Incremental"/>
    <s v="NonMedia"/>
    <x v="0"/>
    <x v="0"/>
    <x v="26"/>
    <s v=" Total_JP"/>
    <x v="147"/>
    <n v="605.71790850000002"/>
  </r>
  <r>
    <s v="Incremental"/>
    <s v="NonMedia"/>
    <x v="0"/>
    <x v="0"/>
    <x v="26"/>
    <s v=" Total_JP"/>
    <x v="148"/>
    <n v="605.71790850000002"/>
  </r>
  <r>
    <s v="Incremental"/>
    <s v="NonMedia"/>
    <x v="0"/>
    <x v="0"/>
    <x v="26"/>
    <s v=" Total_JP"/>
    <x v="149"/>
    <n v="706.67089329999999"/>
  </r>
  <r>
    <s v="Incremental"/>
    <s v="NonMedia"/>
    <x v="0"/>
    <x v="0"/>
    <x v="26"/>
    <s v=" Total_JP"/>
    <x v="150"/>
    <n v="605.71790850000002"/>
  </r>
  <r>
    <s v="Incremental"/>
    <s v="NonMedia"/>
    <x v="0"/>
    <x v="0"/>
    <x v="26"/>
    <s v=" Total_JP"/>
    <x v="151"/>
    <n v="605.71790850000002"/>
  </r>
  <r>
    <s v="Incremental"/>
    <s v="NonMedia"/>
    <x v="0"/>
    <x v="0"/>
    <x v="26"/>
    <s v=" Total_JP"/>
    <x v="152"/>
    <n v="656.19440090000001"/>
  </r>
  <r>
    <s v="Incremental"/>
    <s v="NonMedia"/>
    <x v="0"/>
    <x v="0"/>
    <x v="26"/>
    <s v=" Total_JP"/>
    <x v="153"/>
    <n v="605.71790850000002"/>
  </r>
  <r>
    <s v="Incremental"/>
    <s v="NonMedia"/>
    <x v="0"/>
    <x v="0"/>
    <x v="26"/>
    <s v=" Total_JP"/>
    <x v="154"/>
    <n v="706.67089329999999"/>
  </r>
  <r>
    <s v="Incremental"/>
    <s v="NonMedia"/>
    <x v="0"/>
    <x v="0"/>
    <x v="26"/>
    <s v=" Total_JP"/>
    <x v="155"/>
    <n v="807.62387809999996"/>
  </r>
  <r>
    <s v="Incremental"/>
    <s v="NonMedia"/>
    <x v="0"/>
    <x v="0"/>
    <x v="26"/>
    <s v=" Total_JP"/>
    <x v="156"/>
    <n v="656.19440090000001"/>
  </r>
  <r>
    <s v="Baseline"/>
    <s v="Base"/>
    <x v="0"/>
    <x v="0"/>
    <x v="27"/>
    <s v=" Total_JP"/>
    <x v="0"/>
    <n v="6963.1561807999997"/>
  </r>
  <r>
    <s v="Baseline"/>
    <s v="Base"/>
    <x v="0"/>
    <x v="0"/>
    <x v="27"/>
    <s v=" Total_JP"/>
    <x v="1"/>
    <n v="3280.5533341999999"/>
  </r>
  <r>
    <s v="Baseline"/>
    <s v="Base"/>
    <x v="0"/>
    <x v="0"/>
    <x v="27"/>
    <s v=" Total_JP"/>
    <x v="2"/>
    <n v="3211.1953715999998"/>
  </r>
  <r>
    <s v="Baseline"/>
    <s v="Base"/>
    <x v="0"/>
    <x v="0"/>
    <x v="27"/>
    <s v=" Total_JP"/>
    <x v="3"/>
    <n v="2845.0398856000002"/>
  </r>
  <r>
    <s v="Baseline"/>
    <s v="Base"/>
    <x v="0"/>
    <x v="0"/>
    <x v="27"/>
    <s v=" Total_JP"/>
    <x v="4"/>
    <n v="2769.2408061000001"/>
  </r>
  <r>
    <s v="Baseline"/>
    <s v="Base"/>
    <x v="0"/>
    <x v="0"/>
    <x v="27"/>
    <s v=" Total_JP"/>
    <x v="5"/>
    <n v="2600.5636110999999"/>
  </r>
  <r>
    <s v="Baseline"/>
    <s v="Base"/>
    <x v="0"/>
    <x v="0"/>
    <x v="27"/>
    <s v=" Total_JP"/>
    <x v="6"/>
    <n v="2748.7877932000001"/>
  </r>
  <r>
    <s v="Baseline"/>
    <s v="Base"/>
    <x v="0"/>
    <x v="0"/>
    <x v="27"/>
    <s v=" Total_JP"/>
    <x v="7"/>
    <n v="2584.1393413000001"/>
  </r>
  <r>
    <s v="Baseline"/>
    <s v="Base"/>
    <x v="0"/>
    <x v="0"/>
    <x v="27"/>
    <s v=" Total_JP"/>
    <x v="8"/>
    <n v="2639.4130660999999"/>
  </r>
  <r>
    <s v="Baseline"/>
    <s v="Base"/>
    <x v="0"/>
    <x v="0"/>
    <x v="27"/>
    <s v=" Total_JP"/>
    <x v="9"/>
    <n v="2751.6214220000002"/>
  </r>
  <r>
    <s v="Baseline"/>
    <s v="Base"/>
    <x v="0"/>
    <x v="0"/>
    <x v="27"/>
    <s v=" Total_JP"/>
    <x v="10"/>
    <n v="2900.8155732"/>
  </r>
  <r>
    <s v="Baseline"/>
    <s v="Base"/>
    <x v="0"/>
    <x v="0"/>
    <x v="27"/>
    <s v=" Total_JP"/>
    <x v="11"/>
    <n v="2952.1176409999998"/>
  </r>
  <r>
    <s v="Baseline"/>
    <s v="Base"/>
    <x v="0"/>
    <x v="0"/>
    <x v="27"/>
    <s v=" Total_JP"/>
    <x v="12"/>
    <n v="2971.7867062"/>
  </r>
  <r>
    <s v="Baseline"/>
    <s v="Base"/>
    <x v="0"/>
    <x v="0"/>
    <x v="27"/>
    <s v=" Total_JP"/>
    <x v="13"/>
    <n v="2657.1008550000001"/>
  </r>
  <r>
    <s v="Baseline"/>
    <s v="Base"/>
    <x v="0"/>
    <x v="0"/>
    <x v="27"/>
    <s v=" Total_JP"/>
    <x v="14"/>
    <n v="2317.7563304"/>
  </r>
  <r>
    <s v="Baseline"/>
    <s v="Base"/>
    <x v="0"/>
    <x v="0"/>
    <x v="27"/>
    <s v=" Total_JP"/>
    <x v="15"/>
    <n v="2462.9849760000002"/>
  </r>
  <r>
    <s v="Baseline"/>
    <s v="Base"/>
    <x v="0"/>
    <x v="0"/>
    <x v="27"/>
    <s v=" Total_JP"/>
    <x v="16"/>
    <n v="2459.1053453999998"/>
  </r>
  <r>
    <s v="Baseline"/>
    <s v="Base"/>
    <x v="0"/>
    <x v="0"/>
    <x v="27"/>
    <s v=" Total_JP"/>
    <x v="17"/>
    <n v="2971.4026063000001"/>
  </r>
  <r>
    <s v="Baseline"/>
    <s v="Base"/>
    <x v="0"/>
    <x v="0"/>
    <x v="27"/>
    <s v=" Total_JP"/>
    <x v="18"/>
    <n v="3289.0232172000001"/>
  </r>
  <r>
    <s v="Baseline"/>
    <s v="Base"/>
    <x v="0"/>
    <x v="0"/>
    <x v="27"/>
    <s v=" Total_JP"/>
    <x v="19"/>
    <n v="2076.7381854999999"/>
  </r>
  <r>
    <s v="Baseline"/>
    <s v="Base"/>
    <x v="0"/>
    <x v="0"/>
    <x v="27"/>
    <s v=" Total_JP"/>
    <x v="20"/>
    <n v="1742.4359259"/>
  </r>
  <r>
    <s v="Baseline"/>
    <s v="Base"/>
    <x v="0"/>
    <x v="0"/>
    <x v="27"/>
    <s v=" Total_JP"/>
    <x v="21"/>
    <n v="1917.0109368999999"/>
  </r>
  <r>
    <s v="Baseline"/>
    <s v="Base"/>
    <x v="0"/>
    <x v="0"/>
    <x v="27"/>
    <s v=" Total_JP"/>
    <x v="22"/>
    <n v="1936.7459463"/>
  </r>
  <r>
    <s v="Baseline"/>
    <s v="Base"/>
    <x v="0"/>
    <x v="0"/>
    <x v="27"/>
    <s v=" Total_JP"/>
    <x v="23"/>
    <n v="2105.8591597999998"/>
  </r>
  <r>
    <s v="Baseline"/>
    <s v="Base"/>
    <x v="0"/>
    <x v="0"/>
    <x v="27"/>
    <s v=" Total_JP"/>
    <x v="24"/>
    <n v="1968.0733421"/>
  </r>
  <r>
    <s v="Baseline"/>
    <s v="Base"/>
    <x v="0"/>
    <x v="0"/>
    <x v="27"/>
    <s v=" Total_JP"/>
    <x v="25"/>
    <n v="1806.1618174"/>
  </r>
  <r>
    <s v="Baseline"/>
    <s v="Base"/>
    <x v="0"/>
    <x v="0"/>
    <x v="27"/>
    <s v=" Total_JP"/>
    <x v="26"/>
    <n v="1790.2181029999999"/>
  </r>
  <r>
    <s v="Baseline"/>
    <s v="Base"/>
    <x v="0"/>
    <x v="0"/>
    <x v="27"/>
    <s v=" Total_JP"/>
    <x v="27"/>
    <n v="1794.6752368"/>
  </r>
  <r>
    <s v="Baseline"/>
    <s v="Base"/>
    <x v="0"/>
    <x v="0"/>
    <x v="27"/>
    <s v=" Total_JP"/>
    <x v="28"/>
    <n v="1781.9118501"/>
  </r>
  <r>
    <s v="Baseline"/>
    <s v="Base"/>
    <x v="0"/>
    <x v="0"/>
    <x v="27"/>
    <s v=" Total_JP"/>
    <x v="29"/>
    <n v="1949.5452577999999"/>
  </r>
  <r>
    <s v="Baseline"/>
    <s v="Base"/>
    <x v="0"/>
    <x v="0"/>
    <x v="27"/>
    <s v=" Total_JP"/>
    <x v="30"/>
    <n v="1458.2831882"/>
  </r>
  <r>
    <s v="Baseline"/>
    <s v="Base"/>
    <x v="0"/>
    <x v="0"/>
    <x v="27"/>
    <s v=" Total_JP"/>
    <x v="31"/>
    <n v="1378.9784896000001"/>
  </r>
  <r>
    <s v="Baseline"/>
    <s v="Base"/>
    <x v="0"/>
    <x v="0"/>
    <x v="27"/>
    <s v=" Total_JP"/>
    <x v="32"/>
    <n v="1659.3608472999999"/>
  </r>
  <r>
    <s v="Baseline"/>
    <s v="Base"/>
    <x v="0"/>
    <x v="0"/>
    <x v="27"/>
    <s v=" Total_JP"/>
    <x v="33"/>
    <n v="1479.1788634"/>
  </r>
  <r>
    <s v="Baseline"/>
    <s v="Base"/>
    <x v="0"/>
    <x v="0"/>
    <x v="27"/>
    <s v=" Total_JP"/>
    <x v="34"/>
    <n v="1527.3488313"/>
  </r>
  <r>
    <s v="Baseline"/>
    <s v="Base"/>
    <x v="0"/>
    <x v="0"/>
    <x v="27"/>
    <s v=" Total_JP"/>
    <x v="35"/>
    <n v="1883.5452783000001"/>
  </r>
  <r>
    <s v="Baseline"/>
    <s v="Base"/>
    <x v="0"/>
    <x v="0"/>
    <x v="27"/>
    <s v=" Total_JP"/>
    <x v="36"/>
    <n v="1729.3415881999999"/>
  </r>
  <r>
    <s v="Baseline"/>
    <s v="Base"/>
    <x v="0"/>
    <x v="0"/>
    <x v="27"/>
    <s v=" Total_JP"/>
    <x v="37"/>
    <n v="1891.5001573"/>
  </r>
  <r>
    <s v="Baseline"/>
    <s v="Base"/>
    <x v="0"/>
    <x v="0"/>
    <x v="27"/>
    <s v=" Total_JP"/>
    <x v="38"/>
    <n v="2241.4082907000002"/>
  </r>
  <r>
    <s v="Baseline"/>
    <s v="Base"/>
    <x v="0"/>
    <x v="0"/>
    <x v="27"/>
    <s v=" Total_JP"/>
    <x v="39"/>
    <n v="1928.9505142"/>
  </r>
  <r>
    <s v="Baseline"/>
    <s v="Base"/>
    <x v="0"/>
    <x v="0"/>
    <x v="27"/>
    <s v=" Total_JP"/>
    <x v="40"/>
    <n v="1887.9539382"/>
  </r>
  <r>
    <s v="Baseline"/>
    <s v="Base"/>
    <x v="0"/>
    <x v="0"/>
    <x v="27"/>
    <s v=" Total_JP"/>
    <x v="41"/>
    <n v="2040.2506619999999"/>
  </r>
  <r>
    <s v="Baseline"/>
    <s v="Base"/>
    <x v="0"/>
    <x v="0"/>
    <x v="27"/>
    <s v=" Total_JP"/>
    <x v="42"/>
    <n v="2261.535766"/>
  </r>
  <r>
    <s v="Baseline"/>
    <s v="Base"/>
    <x v="0"/>
    <x v="0"/>
    <x v="27"/>
    <s v=" Total_JP"/>
    <x v="43"/>
    <n v="2112.6646918000001"/>
  </r>
  <r>
    <s v="Baseline"/>
    <s v="Base"/>
    <x v="0"/>
    <x v="0"/>
    <x v="27"/>
    <s v=" Total_JP"/>
    <x v="44"/>
    <n v="2409.178754"/>
  </r>
  <r>
    <s v="Baseline"/>
    <s v="Base"/>
    <x v="0"/>
    <x v="0"/>
    <x v="27"/>
    <s v=" Total_JP"/>
    <x v="45"/>
    <n v="2341.1527150000002"/>
  </r>
  <r>
    <s v="Baseline"/>
    <s v="Base"/>
    <x v="0"/>
    <x v="0"/>
    <x v="27"/>
    <s v=" Total_JP"/>
    <x v="46"/>
    <n v="2379.744299"/>
  </r>
  <r>
    <s v="Baseline"/>
    <s v="Base"/>
    <x v="0"/>
    <x v="0"/>
    <x v="27"/>
    <s v=" Total_JP"/>
    <x v="47"/>
    <n v="2713.7557155"/>
  </r>
  <r>
    <s v="Baseline"/>
    <s v="Base"/>
    <x v="0"/>
    <x v="0"/>
    <x v="27"/>
    <s v=" Total_JP"/>
    <x v="48"/>
    <n v="3146.5784961999998"/>
  </r>
  <r>
    <s v="Baseline"/>
    <s v="Base"/>
    <x v="0"/>
    <x v="0"/>
    <x v="27"/>
    <s v=" Total_JP"/>
    <x v="49"/>
    <n v="3514.9273625999999"/>
  </r>
  <r>
    <s v="Baseline"/>
    <s v="Base"/>
    <x v="0"/>
    <x v="0"/>
    <x v="27"/>
    <s v=" Total_JP"/>
    <x v="50"/>
    <n v="3879.8092412000001"/>
  </r>
  <r>
    <s v="Baseline"/>
    <s v="Base"/>
    <x v="0"/>
    <x v="0"/>
    <x v="27"/>
    <s v=" Total_JP"/>
    <x v="51"/>
    <n v="4379.0953326999997"/>
  </r>
  <r>
    <s v="Baseline"/>
    <s v="Base"/>
    <x v="0"/>
    <x v="0"/>
    <x v="27"/>
    <s v=" Total_JP"/>
    <x v="52"/>
    <n v="6963.1561807999997"/>
  </r>
  <r>
    <s v="Baseline"/>
    <s v="Base"/>
    <x v="0"/>
    <x v="0"/>
    <x v="27"/>
    <s v=" Total_JP"/>
    <x v="53"/>
    <n v="3280.5533341999999"/>
  </r>
  <r>
    <s v="Baseline"/>
    <s v="Base"/>
    <x v="0"/>
    <x v="0"/>
    <x v="27"/>
    <s v=" Total_JP"/>
    <x v="54"/>
    <n v="3211.1953715999998"/>
  </r>
  <r>
    <s v="Baseline"/>
    <s v="Base"/>
    <x v="0"/>
    <x v="0"/>
    <x v="27"/>
    <s v=" Total_JP"/>
    <x v="55"/>
    <n v="2845.0398856000002"/>
  </r>
  <r>
    <s v="Baseline"/>
    <s v="Base"/>
    <x v="0"/>
    <x v="0"/>
    <x v="27"/>
    <s v=" Total_JP"/>
    <x v="56"/>
    <n v="2769.2408061000001"/>
  </r>
  <r>
    <s v="Baseline"/>
    <s v="Base"/>
    <x v="0"/>
    <x v="0"/>
    <x v="27"/>
    <s v=" Total_JP"/>
    <x v="57"/>
    <n v="2600.5636110999999"/>
  </r>
  <r>
    <s v="Baseline"/>
    <s v="Base"/>
    <x v="0"/>
    <x v="0"/>
    <x v="27"/>
    <s v=" Total_JP"/>
    <x v="58"/>
    <n v="2748.7877932000001"/>
  </r>
  <r>
    <s v="Baseline"/>
    <s v="Base"/>
    <x v="0"/>
    <x v="0"/>
    <x v="27"/>
    <s v=" Total_JP"/>
    <x v="59"/>
    <n v="2584.1393413000001"/>
  </r>
  <r>
    <s v="Baseline"/>
    <s v="Base"/>
    <x v="0"/>
    <x v="0"/>
    <x v="27"/>
    <s v=" Total_JP"/>
    <x v="60"/>
    <n v="2639.4130660999999"/>
  </r>
  <r>
    <s v="Baseline"/>
    <s v="Base"/>
    <x v="0"/>
    <x v="0"/>
    <x v="27"/>
    <s v=" Total_JP"/>
    <x v="61"/>
    <n v="2751.6214220000002"/>
  </r>
  <r>
    <s v="Baseline"/>
    <s v="Base"/>
    <x v="0"/>
    <x v="0"/>
    <x v="27"/>
    <s v=" Total_JP"/>
    <x v="62"/>
    <n v="2900.8155732"/>
  </r>
  <r>
    <s v="Baseline"/>
    <s v="Base"/>
    <x v="0"/>
    <x v="0"/>
    <x v="27"/>
    <s v=" Total_JP"/>
    <x v="63"/>
    <n v="2952.1176409999998"/>
  </r>
  <r>
    <s v="Baseline"/>
    <s v="Base"/>
    <x v="0"/>
    <x v="0"/>
    <x v="27"/>
    <s v=" Total_JP"/>
    <x v="64"/>
    <n v="2971.7867062"/>
  </r>
  <r>
    <s v="Baseline"/>
    <s v="Base"/>
    <x v="0"/>
    <x v="0"/>
    <x v="27"/>
    <s v=" Total_JP"/>
    <x v="65"/>
    <n v="2657.1008550000001"/>
  </r>
  <r>
    <s v="Baseline"/>
    <s v="Base"/>
    <x v="0"/>
    <x v="0"/>
    <x v="27"/>
    <s v=" Total_JP"/>
    <x v="66"/>
    <n v="2317.7563304"/>
  </r>
  <r>
    <s v="Baseline"/>
    <s v="Base"/>
    <x v="0"/>
    <x v="0"/>
    <x v="27"/>
    <s v=" Total_JP"/>
    <x v="67"/>
    <n v="2462.9849760000002"/>
  </r>
  <r>
    <s v="Baseline"/>
    <s v="Base"/>
    <x v="0"/>
    <x v="0"/>
    <x v="27"/>
    <s v=" Total_JP"/>
    <x v="68"/>
    <n v="2459.1053453999998"/>
  </r>
  <r>
    <s v="Baseline"/>
    <s v="Base"/>
    <x v="0"/>
    <x v="0"/>
    <x v="27"/>
    <s v=" Total_JP"/>
    <x v="69"/>
    <n v="2971.4026063000001"/>
  </r>
  <r>
    <s v="Baseline"/>
    <s v="Base"/>
    <x v="0"/>
    <x v="0"/>
    <x v="27"/>
    <s v=" Total_JP"/>
    <x v="70"/>
    <n v="3289.0232172000001"/>
  </r>
  <r>
    <s v="Baseline"/>
    <s v="Base"/>
    <x v="0"/>
    <x v="0"/>
    <x v="27"/>
    <s v=" Total_JP"/>
    <x v="71"/>
    <n v="2076.7381854999999"/>
  </r>
  <r>
    <s v="Baseline"/>
    <s v="Base"/>
    <x v="0"/>
    <x v="0"/>
    <x v="27"/>
    <s v=" Total_JP"/>
    <x v="72"/>
    <n v="1742.4359259"/>
  </r>
  <r>
    <s v="Baseline"/>
    <s v="Base"/>
    <x v="0"/>
    <x v="0"/>
    <x v="27"/>
    <s v=" Total_JP"/>
    <x v="73"/>
    <n v="1917.0109368999999"/>
  </r>
  <r>
    <s v="Baseline"/>
    <s v="Base"/>
    <x v="0"/>
    <x v="0"/>
    <x v="27"/>
    <s v=" Total_JP"/>
    <x v="74"/>
    <n v="1936.7459463"/>
  </r>
  <r>
    <s v="Baseline"/>
    <s v="Base"/>
    <x v="0"/>
    <x v="0"/>
    <x v="27"/>
    <s v=" Total_JP"/>
    <x v="75"/>
    <n v="2105.8591597999998"/>
  </r>
  <r>
    <s v="Baseline"/>
    <s v="Base"/>
    <x v="0"/>
    <x v="0"/>
    <x v="27"/>
    <s v=" Total_JP"/>
    <x v="76"/>
    <n v="1968.0733421"/>
  </r>
  <r>
    <s v="Baseline"/>
    <s v="Base"/>
    <x v="0"/>
    <x v="0"/>
    <x v="27"/>
    <s v=" Total_JP"/>
    <x v="77"/>
    <n v="1806.1618174"/>
  </r>
  <r>
    <s v="Baseline"/>
    <s v="Base"/>
    <x v="0"/>
    <x v="0"/>
    <x v="27"/>
    <s v=" Total_JP"/>
    <x v="78"/>
    <n v="1790.2181029999999"/>
  </r>
  <r>
    <s v="Baseline"/>
    <s v="Base"/>
    <x v="0"/>
    <x v="0"/>
    <x v="27"/>
    <s v=" Total_JP"/>
    <x v="79"/>
    <n v="1794.6752368"/>
  </r>
  <r>
    <s v="Baseline"/>
    <s v="Base"/>
    <x v="0"/>
    <x v="0"/>
    <x v="27"/>
    <s v=" Total_JP"/>
    <x v="80"/>
    <n v="1781.9118501"/>
  </r>
  <r>
    <s v="Baseline"/>
    <s v="Base"/>
    <x v="0"/>
    <x v="0"/>
    <x v="27"/>
    <s v=" Total_JP"/>
    <x v="81"/>
    <n v="1949.5452577999999"/>
  </r>
  <r>
    <s v="Baseline"/>
    <s v="Base"/>
    <x v="0"/>
    <x v="0"/>
    <x v="27"/>
    <s v=" Total_JP"/>
    <x v="82"/>
    <n v="1458.2831882"/>
  </r>
  <r>
    <s v="Baseline"/>
    <s v="Base"/>
    <x v="0"/>
    <x v="0"/>
    <x v="27"/>
    <s v=" Total_JP"/>
    <x v="83"/>
    <n v="1378.9784896000001"/>
  </r>
  <r>
    <s v="Baseline"/>
    <s v="Base"/>
    <x v="0"/>
    <x v="0"/>
    <x v="27"/>
    <s v=" Total_JP"/>
    <x v="84"/>
    <n v="1659.3608472999999"/>
  </r>
  <r>
    <s v="Baseline"/>
    <s v="Base"/>
    <x v="0"/>
    <x v="0"/>
    <x v="27"/>
    <s v=" Total_JP"/>
    <x v="85"/>
    <n v="1479.1788634"/>
  </r>
  <r>
    <s v="Baseline"/>
    <s v="Base"/>
    <x v="0"/>
    <x v="0"/>
    <x v="27"/>
    <s v=" Total_JP"/>
    <x v="86"/>
    <n v="1527.3488313"/>
  </r>
  <r>
    <s v="Baseline"/>
    <s v="Base"/>
    <x v="0"/>
    <x v="0"/>
    <x v="27"/>
    <s v=" Total_JP"/>
    <x v="87"/>
    <n v="1883.5452783000001"/>
  </r>
  <r>
    <s v="Baseline"/>
    <s v="Base"/>
    <x v="0"/>
    <x v="0"/>
    <x v="27"/>
    <s v=" Total_JP"/>
    <x v="88"/>
    <n v="1729.3415881999999"/>
  </r>
  <r>
    <s v="Baseline"/>
    <s v="Base"/>
    <x v="0"/>
    <x v="0"/>
    <x v="27"/>
    <s v=" Total_JP"/>
    <x v="89"/>
    <n v="1891.5001573"/>
  </r>
  <r>
    <s v="Baseline"/>
    <s v="Base"/>
    <x v="0"/>
    <x v="0"/>
    <x v="27"/>
    <s v=" Total_JP"/>
    <x v="90"/>
    <n v="2241.4082907000002"/>
  </r>
  <r>
    <s v="Baseline"/>
    <s v="Base"/>
    <x v="0"/>
    <x v="0"/>
    <x v="27"/>
    <s v=" Total_JP"/>
    <x v="91"/>
    <n v="1928.9505142"/>
  </r>
  <r>
    <s v="Baseline"/>
    <s v="Base"/>
    <x v="0"/>
    <x v="0"/>
    <x v="27"/>
    <s v=" Total_JP"/>
    <x v="92"/>
    <n v="1887.9539382"/>
  </r>
  <r>
    <s v="Baseline"/>
    <s v="Base"/>
    <x v="0"/>
    <x v="0"/>
    <x v="27"/>
    <s v=" Total_JP"/>
    <x v="93"/>
    <n v="2040.2506619999999"/>
  </r>
  <r>
    <s v="Baseline"/>
    <s v="Base"/>
    <x v="0"/>
    <x v="0"/>
    <x v="27"/>
    <s v=" Total_JP"/>
    <x v="94"/>
    <n v="2261.535766"/>
  </r>
  <r>
    <s v="Baseline"/>
    <s v="Base"/>
    <x v="0"/>
    <x v="0"/>
    <x v="27"/>
    <s v=" Total_JP"/>
    <x v="95"/>
    <n v="2112.6646918000001"/>
  </r>
  <r>
    <s v="Baseline"/>
    <s v="Base"/>
    <x v="0"/>
    <x v="0"/>
    <x v="27"/>
    <s v=" Total_JP"/>
    <x v="96"/>
    <n v="2409.178754"/>
  </r>
  <r>
    <s v="Baseline"/>
    <s v="Base"/>
    <x v="0"/>
    <x v="0"/>
    <x v="27"/>
    <s v=" Total_JP"/>
    <x v="97"/>
    <n v="2341.1527150000002"/>
  </r>
  <r>
    <s v="Baseline"/>
    <s v="Base"/>
    <x v="0"/>
    <x v="0"/>
    <x v="27"/>
    <s v=" Total_JP"/>
    <x v="98"/>
    <n v="2379.744299"/>
  </r>
  <r>
    <s v="Baseline"/>
    <s v="Base"/>
    <x v="0"/>
    <x v="0"/>
    <x v="27"/>
    <s v=" Total_JP"/>
    <x v="99"/>
    <n v="2713.7557155"/>
  </r>
  <r>
    <s v="Baseline"/>
    <s v="Base"/>
    <x v="0"/>
    <x v="0"/>
    <x v="27"/>
    <s v=" Total_JP"/>
    <x v="100"/>
    <n v="3146.5784961999998"/>
  </r>
  <r>
    <s v="Baseline"/>
    <s v="Base"/>
    <x v="0"/>
    <x v="0"/>
    <x v="27"/>
    <s v=" Total_JP"/>
    <x v="101"/>
    <n v="3514.9273625999999"/>
  </r>
  <r>
    <s v="Baseline"/>
    <s v="Base"/>
    <x v="0"/>
    <x v="0"/>
    <x v="27"/>
    <s v=" Total_JP"/>
    <x v="102"/>
    <n v="3879.8092412000001"/>
  </r>
  <r>
    <s v="Baseline"/>
    <s v="Base"/>
    <x v="0"/>
    <x v="0"/>
    <x v="27"/>
    <s v=" Total_JP"/>
    <x v="103"/>
    <n v="4379.0953326999997"/>
  </r>
  <r>
    <s v="Baseline"/>
    <s v="Base"/>
    <x v="0"/>
    <x v="0"/>
    <x v="27"/>
    <s v=" Total_JP"/>
    <x v="104"/>
    <n v="3904.2213621000001"/>
  </r>
  <r>
    <s v="Baseline"/>
    <s v="Base"/>
    <x v="0"/>
    <x v="0"/>
    <x v="27"/>
    <s v=" Total_JP"/>
    <x v="105"/>
    <n v="3280.5533341999999"/>
  </r>
  <r>
    <s v="Baseline"/>
    <s v="Base"/>
    <x v="0"/>
    <x v="0"/>
    <x v="27"/>
    <s v=" Total_JP"/>
    <x v="106"/>
    <n v="3211.1953715999998"/>
  </r>
  <r>
    <s v="Baseline"/>
    <s v="Base"/>
    <x v="0"/>
    <x v="0"/>
    <x v="27"/>
    <s v=" Total_JP"/>
    <x v="107"/>
    <n v="2845.0398856000002"/>
  </r>
  <r>
    <s v="Baseline"/>
    <s v="Base"/>
    <x v="0"/>
    <x v="0"/>
    <x v="27"/>
    <s v=" Total_JP"/>
    <x v="108"/>
    <n v="2769.2408061000001"/>
  </r>
  <r>
    <s v="Baseline"/>
    <s v="Base"/>
    <x v="0"/>
    <x v="0"/>
    <x v="27"/>
    <s v=" Total_JP"/>
    <x v="109"/>
    <n v="2600.5636110999999"/>
  </r>
  <r>
    <s v="Baseline"/>
    <s v="Base"/>
    <x v="0"/>
    <x v="0"/>
    <x v="27"/>
    <s v=" Total_JP"/>
    <x v="110"/>
    <n v="2748.7877932000001"/>
  </r>
  <r>
    <s v="Baseline"/>
    <s v="Base"/>
    <x v="0"/>
    <x v="0"/>
    <x v="27"/>
    <s v=" Total_JP"/>
    <x v="111"/>
    <n v="2584.1393413000001"/>
  </r>
  <r>
    <s v="Baseline"/>
    <s v="Base"/>
    <x v="0"/>
    <x v="0"/>
    <x v="27"/>
    <s v=" Total_JP"/>
    <x v="112"/>
    <n v="2639.4130660999999"/>
  </r>
  <r>
    <s v="Baseline"/>
    <s v="Base"/>
    <x v="0"/>
    <x v="0"/>
    <x v="27"/>
    <s v=" Total_JP"/>
    <x v="113"/>
    <n v="2751.6214220000002"/>
  </r>
  <r>
    <s v="Baseline"/>
    <s v="Base"/>
    <x v="0"/>
    <x v="0"/>
    <x v="27"/>
    <s v=" Total_JP"/>
    <x v="114"/>
    <n v="2900.8155732"/>
  </r>
  <r>
    <s v="Baseline"/>
    <s v="Base"/>
    <x v="0"/>
    <x v="0"/>
    <x v="27"/>
    <s v=" Total_JP"/>
    <x v="115"/>
    <n v="2952.1176409999998"/>
  </r>
  <r>
    <s v="Baseline"/>
    <s v="Base"/>
    <x v="0"/>
    <x v="0"/>
    <x v="27"/>
    <s v=" Total_JP"/>
    <x v="116"/>
    <n v="2971.7867062"/>
  </r>
  <r>
    <s v="Baseline"/>
    <s v="Base"/>
    <x v="0"/>
    <x v="0"/>
    <x v="27"/>
    <s v=" Total_JP"/>
    <x v="117"/>
    <n v="2657.1008550000001"/>
  </r>
  <r>
    <s v="Baseline"/>
    <s v="Base"/>
    <x v="0"/>
    <x v="0"/>
    <x v="27"/>
    <s v=" Total_JP"/>
    <x v="118"/>
    <n v="2317.7563304"/>
  </r>
  <r>
    <s v="Baseline"/>
    <s v="Base"/>
    <x v="0"/>
    <x v="0"/>
    <x v="27"/>
    <s v=" Total_JP"/>
    <x v="119"/>
    <n v="2462.9849760000002"/>
  </r>
  <r>
    <s v="Baseline"/>
    <s v="Base"/>
    <x v="0"/>
    <x v="0"/>
    <x v="27"/>
    <s v=" Total_JP"/>
    <x v="120"/>
    <n v="2459.1053453999998"/>
  </r>
  <r>
    <s v="Baseline"/>
    <s v="Base"/>
    <x v="0"/>
    <x v="0"/>
    <x v="27"/>
    <s v=" Total_JP"/>
    <x v="121"/>
    <n v="2971.4026063000001"/>
  </r>
  <r>
    <s v="Baseline"/>
    <s v="Base"/>
    <x v="0"/>
    <x v="0"/>
    <x v="27"/>
    <s v=" Total_JP"/>
    <x v="122"/>
    <n v="3289.0232172000001"/>
  </r>
  <r>
    <s v="Baseline"/>
    <s v="Base"/>
    <x v="0"/>
    <x v="0"/>
    <x v="27"/>
    <s v=" Total_JP"/>
    <x v="123"/>
    <n v="2076.7381854999999"/>
  </r>
  <r>
    <s v="Baseline"/>
    <s v="Base"/>
    <x v="0"/>
    <x v="0"/>
    <x v="27"/>
    <s v=" Total_JP"/>
    <x v="124"/>
    <n v="1742.4359259"/>
  </r>
  <r>
    <s v="Baseline"/>
    <s v="Base"/>
    <x v="0"/>
    <x v="0"/>
    <x v="27"/>
    <s v=" Total_JP"/>
    <x v="125"/>
    <n v="1917.0109368999999"/>
  </r>
  <r>
    <s v="Baseline"/>
    <s v="Base"/>
    <x v="0"/>
    <x v="0"/>
    <x v="27"/>
    <s v=" Total_JP"/>
    <x v="126"/>
    <n v="1936.7459463"/>
  </r>
  <r>
    <s v="Baseline"/>
    <s v="Base"/>
    <x v="0"/>
    <x v="0"/>
    <x v="27"/>
    <s v=" Total_JP"/>
    <x v="127"/>
    <n v="2105.8591597999998"/>
  </r>
  <r>
    <s v="Baseline"/>
    <s v="Base"/>
    <x v="0"/>
    <x v="0"/>
    <x v="27"/>
    <s v=" Total_JP"/>
    <x v="128"/>
    <n v="1968.0733421"/>
  </r>
  <r>
    <s v="Baseline"/>
    <s v="Base"/>
    <x v="0"/>
    <x v="0"/>
    <x v="27"/>
    <s v=" Total_JP"/>
    <x v="129"/>
    <n v="1806.1618174"/>
  </r>
  <r>
    <s v="Baseline"/>
    <s v="Base"/>
    <x v="0"/>
    <x v="0"/>
    <x v="27"/>
    <s v=" Total_JP"/>
    <x v="130"/>
    <n v="1790.2181029999999"/>
  </r>
  <r>
    <s v="Baseline"/>
    <s v="Base"/>
    <x v="0"/>
    <x v="0"/>
    <x v="27"/>
    <s v=" Total_JP"/>
    <x v="131"/>
    <n v="1794.6752368"/>
  </r>
  <r>
    <s v="Baseline"/>
    <s v="Base"/>
    <x v="0"/>
    <x v="0"/>
    <x v="27"/>
    <s v=" Total_JP"/>
    <x v="132"/>
    <n v="1781.9118501"/>
  </r>
  <r>
    <s v="Baseline"/>
    <s v="Base"/>
    <x v="0"/>
    <x v="0"/>
    <x v="27"/>
    <s v=" Total_JP"/>
    <x v="133"/>
    <n v="1949.5452577999999"/>
  </r>
  <r>
    <s v="Baseline"/>
    <s v="Base"/>
    <x v="0"/>
    <x v="0"/>
    <x v="27"/>
    <s v=" Total_JP"/>
    <x v="134"/>
    <n v="1458.2831882"/>
  </r>
  <r>
    <s v="Baseline"/>
    <s v="Base"/>
    <x v="0"/>
    <x v="0"/>
    <x v="27"/>
    <s v=" Total_JP"/>
    <x v="135"/>
    <n v="1378.9784896000001"/>
  </r>
  <r>
    <s v="Baseline"/>
    <s v="Base"/>
    <x v="0"/>
    <x v="0"/>
    <x v="27"/>
    <s v=" Total_JP"/>
    <x v="136"/>
    <n v="1659.3608472999999"/>
  </r>
  <r>
    <s v="Baseline"/>
    <s v="Base"/>
    <x v="0"/>
    <x v="0"/>
    <x v="27"/>
    <s v=" Total_JP"/>
    <x v="137"/>
    <n v="1479.1788634"/>
  </r>
  <r>
    <s v="Baseline"/>
    <s v="Base"/>
    <x v="0"/>
    <x v="0"/>
    <x v="27"/>
    <s v=" Total_JP"/>
    <x v="138"/>
    <n v="1527.3488313"/>
  </r>
  <r>
    <s v="Baseline"/>
    <s v="Base"/>
    <x v="0"/>
    <x v="0"/>
    <x v="27"/>
    <s v=" Total_JP"/>
    <x v="139"/>
    <n v="1883.5452783000001"/>
  </r>
  <r>
    <s v="Baseline"/>
    <s v="Base"/>
    <x v="0"/>
    <x v="0"/>
    <x v="27"/>
    <s v=" Total_JP"/>
    <x v="140"/>
    <n v="1729.3415881999999"/>
  </r>
  <r>
    <s v="Baseline"/>
    <s v="Base"/>
    <x v="0"/>
    <x v="0"/>
    <x v="27"/>
    <s v=" Total_JP"/>
    <x v="141"/>
    <n v="1891.5001573"/>
  </r>
  <r>
    <s v="Baseline"/>
    <s v="Base"/>
    <x v="0"/>
    <x v="0"/>
    <x v="27"/>
    <s v=" Total_JP"/>
    <x v="142"/>
    <n v="2241.4082907000002"/>
  </r>
  <r>
    <s v="Baseline"/>
    <s v="Base"/>
    <x v="0"/>
    <x v="0"/>
    <x v="27"/>
    <s v=" Total_JP"/>
    <x v="143"/>
    <n v="1928.9505142"/>
  </r>
  <r>
    <s v="Baseline"/>
    <s v="Base"/>
    <x v="0"/>
    <x v="0"/>
    <x v="27"/>
    <s v=" Total_JP"/>
    <x v="144"/>
    <n v="1887.9539382"/>
  </r>
  <r>
    <s v="Baseline"/>
    <s v="Base"/>
    <x v="0"/>
    <x v="0"/>
    <x v="27"/>
    <s v=" Total_JP"/>
    <x v="145"/>
    <n v="2040.2506619999999"/>
  </r>
  <r>
    <s v="Baseline"/>
    <s v="Base"/>
    <x v="0"/>
    <x v="0"/>
    <x v="27"/>
    <s v=" Total_JP"/>
    <x v="146"/>
    <n v="2261.535766"/>
  </r>
  <r>
    <s v="Baseline"/>
    <s v="Base"/>
    <x v="0"/>
    <x v="0"/>
    <x v="27"/>
    <s v=" Total_JP"/>
    <x v="147"/>
    <n v="2112.6646918000001"/>
  </r>
  <r>
    <s v="Baseline"/>
    <s v="Base"/>
    <x v="0"/>
    <x v="0"/>
    <x v="27"/>
    <s v=" Total_JP"/>
    <x v="148"/>
    <n v="2409.178754"/>
  </r>
  <r>
    <s v="Baseline"/>
    <s v="Base"/>
    <x v="0"/>
    <x v="0"/>
    <x v="27"/>
    <s v=" Total_JP"/>
    <x v="149"/>
    <n v="2341.1527150000002"/>
  </r>
  <r>
    <s v="Baseline"/>
    <s v="Base"/>
    <x v="0"/>
    <x v="0"/>
    <x v="27"/>
    <s v=" Total_JP"/>
    <x v="150"/>
    <n v="2379.744299"/>
  </r>
  <r>
    <s v="Baseline"/>
    <s v="Base"/>
    <x v="0"/>
    <x v="0"/>
    <x v="27"/>
    <s v=" Total_JP"/>
    <x v="151"/>
    <n v="2713.7557155"/>
  </r>
  <r>
    <s v="Baseline"/>
    <s v="Base"/>
    <x v="0"/>
    <x v="0"/>
    <x v="27"/>
    <s v=" Total_JP"/>
    <x v="152"/>
    <n v="3146.5784961999998"/>
  </r>
  <r>
    <s v="Baseline"/>
    <s v="Base"/>
    <x v="0"/>
    <x v="0"/>
    <x v="27"/>
    <s v=" Total_JP"/>
    <x v="153"/>
    <n v="3514.9273625999999"/>
  </r>
  <r>
    <s v="Baseline"/>
    <s v="Base"/>
    <x v="0"/>
    <x v="0"/>
    <x v="27"/>
    <s v=" Total_JP"/>
    <x v="154"/>
    <n v="3879.8092412000001"/>
  </r>
  <r>
    <s v="Baseline"/>
    <s v="Base"/>
    <x v="0"/>
    <x v="0"/>
    <x v="27"/>
    <s v=" Total_JP"/>
    <x v="155"/>
    <n v="4379.0953326999997"/>
  </r>
  <r>
    <s v="Baseline"/>
    <s v="Base"/>
    <x v="0"/>
    <x v="0"/>
    <x v="27"/>
    <s v=" Total_JP"/>
    <x v="156"/>
    <n v="3904.2213621000001"/>
  </r>
  <r>
    <s v="Baseline"/>
    <s v="Base"/>
    <x v="0"/>
    <x v="0"/>
    <x v="28"/>
    <s v=" Total_JP"/>
    <x v="0"/>
    <n v="2.8852348000000001"/>
  </r>
  <r>
    <s v="Baseline"/>
    <s v="Base"/>
    <x v="0"/>
    <x v="0"/>
    <x v="28"/>
    <s v=" Total_JP"/>
    <x v="1"/>
    <n v="2.4043624000000001"/>
  </r>
  <r>
    <s v="Baseline"/>
    <s v="Base"/>
    <x v="0"/>
    <x v="0"/>
    <x v="28"/>
    <s v=" Total_JP"/>
    <x v="2"/>
    <n v="2.8852348000000001"/>
  </r>
  <r>
    <s v="Baseline"/>
    <s v="Base"/>
    <x v="0"/>
    <x v="0"/>
    <x v="28"/>
    <s v=" Total_JP"/>
    <x v="3"/>
    <n v="2.8852348000000001"/>
  </r>
  <r>
    <s v="Baseline"/>
    <s v="Base"/>
    <x v="0"/>
    <x v="0"/>
    <x v="28"/>
    <s v=" Total_JP"/>
    <x v="4"/>
    <n v="2.8852348000000001"/>
  </r>
  <r>
    <s v="Baseline"/>
    <s v="Base"/>
    <x v="0"/>
    <x v="0"/>
    <x v="28"/>
    <s v=" Total_JP"/>
    <x v="5"/>
    <n v="3.3661072999999999"/>
  </r>
  <r>
    <s v="Baseline"/>
    <s v="Base"/>
    <x v="0"/>
    <x v="0"/>
    <x v="28"/>
    <s v=" Total_JP"/>
    <x v="6"/>
    <n v="2.4043624000000001"/>
  </r>
  <r>
    <s v="Baseline"/>
    <s v="Base"/>
    <x v="0"/>
    <x v="0"/>
    <x v="28"/>
    <s v=" Total_JP"/>
    <x v="7"/>
    <n v="4.3278523"/>
  </r>
  <r>
    <s v="Baseline"/>
    <s v="Base"/>
    <x v="0"/>
    <x v="0"/>
    <x v="28"/>
    <s v=" Total_JP"/>
    <x v="8"/>
    <n v="4.3278523"/>
  </r>
  <r>
    <s v="Baseline"/>
    <s v="Base"/>
    <x v="0"/>
    <x v="0"/>
    <x v="28"/>
    <s v=" Total_JP"/>
    <x v="9"/>
    <n v="4.3278523"/>
  </r>
  <r>
    <s v="Baseline"/>
    <s v="Base"/>
    <x v="0"/>
    <x v="0"/>
    <x v="28"/>
    <s v=" Total_JP"/>
    <x v="10"/>
    <n v="4.8087247"/>
  </r>
  <r>
    <s v="Baseline"/>
    <s v="Base"/>
    <x v="0"/>
    <x v="0"/>
    <x v="28"/>
    <s v=" Total_JP"/>
    <x v="11"/>
    <n v="5.7704696999999996"/>
  </r>
  <r>
    <s v="Baseline"/>
    <s v="Base"/>
    <x v="0"/>
    <x v="0"/>
    <x v="28"/>
    <s v=" Total_JP"/>
    <x v="12"/>
    <n v="5.2895972000000002"/>
  </r>
  <r>
    <s v="Baseline"/>
    <s v="Base"/>
    <x v="0"/>
    <x v="0"/>
    <x v="28"/>
    <s v=" Total_JP"/>
    <x v="13"/>
    <n v="5.7704696999999996"/>
  </r>
  <r>
    <s v="Baseline"/>
    <s v="Base"/>
    <x v="0"/>
    <x v="0"/>
    <x v="28"/>
    <s v=" Total_JP"/>
    <x v="14"/>
    <n v="4.8087247"/>
  </r>
  <r>
    <s v="Baseline"/>
    <s v="Base"/>
    <x v="0"/>
    <x v="0"/>
    <x v="28"/>
    <s v=" Total_JP"/>
    <x v="15"/>
    <n v="7.6939596000000003"/>
  </r>
  <r>
    <s v="Baseline"/>
    <s v="Base"/>
    <x v="0"/>
    <x v="0"/>
    <x v="28"/>
    <s v=" Total_JP"/>
    <x v="16"/>
    <n v="7.6939596000000003"/>
  </r>
  <r>
    <s v="Baseline"/>
    <s v="Base"/>
    <x v="0"/>
    <x v="0"/>
    <x v="28"/>
    <s v=" Total_JP"/>
    <x v="17"/>
    <n v="8.1748320999999997"/>
  </r>
  <r>
    <s v="Baseline"/>
    <s v="Base"/>
    <x v="0"/>
    <x v="0"/>
    <x v="28"/>
    <s v=" Total_JP"/>
    <x v="18"/>
    <n v="8.6557045000000006"/>
  </r>
  <r>
    <s v="Baseline"/>
    <s v="Base"/>
    <x v="0"/>
    <x v="0"/>
    <x v="28"/>
    <s v=" Total_JP"/>
    <x v="19"/>
    <n v="9.1365770000000008"/>
  </r>
  <r>
    <s v="Baseline"/>
    <s v="Base"/>
    <x v="0"/>
    <x v="0"/>
    <x v="28"/>
    <s v=" Total_JP"/>
    <x v="20"/>
    <n v="10.5791944"/>
  </r>
  <r>
    <s v="Baseline"/>
    <s v="Base"/>
    <x v="0"/>
    <x v="0"/>
    <x v="28"/>
    <s v=" Total_JP"/>
    <x v="21"/>
    <n v="10.5791944"/>
  </r>
  <r>
    <s v="Baseline"/>
    <s v="Base"/>
    <x v="0"/>
    <x v="0"/>
    <x v="28"/>
    <s v=" Total_JP"/>
    <x v="22"/>
    <n v="10.5791944"/>
  </r>
  <r>
    <s v="Baseline"/>
    <s v="Base"/>
    <x v="0"/>
    <x v="0"/>
    <x v="28"/>
    <s v=" Total_JP"/>
    <x v="23"/>
    <n v="9.1365770000000008"/>
  </r>
  <r>
    <s v="Baseline"/>
    <s v="Base"/>
    <x v="0"/>
    <x v="0"/>
    <x v="28"/>
    <s v=" Total_JP"/>
    <x v="24"/>
    <n v="11.060066900000001"/>
  </r>
  <r>
    <s v="Baseline"/>
    <s v="Base"/>
    <x v="0"/>
    <x v="0"/>
    <x v="28"/>
    <s v=" Total_JP"/>
    <x v="25"/>
    <n v="11.060066900000001"/>
  </r>
  <r>
    <s v="Baseline"/>
    <s v="Base"/>
    <x v="0"/>
    <x v="0"/>
    <x v="28"/>
    <s v=" Total_JP"/>
    <x v="26"/>
    <n v="10.5791944"/>
  </r>
  <r>
    <s v="Baseline"/>
    <s v="Base"/>
    <x v="0"/>
    <x v="0"/>
    <x v="28"/>
    <s v=" Total_JP"/>
    <x v="27"/>
    <n v="10.098322"/>
  </r>
  <r>
    <s v="Baseline"/>
    <s v="Base"/>
    <x v="0"/>
    <x v="0"/>
    <x v="28"/>
    <s v=" Total_JP"/>
    <x v="28"/>
    <n v="11.540939399999999"/>
  </r>
  <r>
    <s v="Baseline"/>
    <s v="Base"/>
    <x v="0"/>
    <x v="0"/>
    <x v="28"/>
    <s v=" Total_JP"/>
    <x v="29"/>
    <n v="12.983556800000001"/>
  </r>
  <r>
    <s v="Baseline"/>
    <s v="Base"/>
    <x v="0"/>
    <x v="0"/>
    <x v="28"/>
    <s v=" Total_JP"/>
    <x v="30"/>
    <n v="14.4261742"/>
  </r>
  <r>
    <s v="Baseline"/>
    <s v="Base"/>
    <x v="0"/>
    <x v="0"/>
    <x v="28"/>
    <s v=" Total_JP"/>
    <x v="31"/>
    <n v="14.4261742"/>
  </r>
  <r>
    <s v="Baseline"/>
    <s v="Base"/>
    <x v="0"/>
    <x v="0"/>
    <x v="28"/>
    <s v=" Total_JP"/>
    <x v="32"/>
    <n v="13.9453017"/>
  </r>
  <r>
    <s v="Baseline"/>
    <s v="Base"/>
    <x v="0"/>
    <x v="0"/>
    <x v="28"/>
    <s v=" Total_JP"/>
    <x v="33"/>
    <n v="12.983556800000001"/>
  </r>
  <r>
    <s v="Baseline"/>
    <s v="Base"/>
    <x v="0"/>
    <x v="0"/>
    <x v="28"/>
    <s v=" Total_JP"/>
    <x v="34"/>
    <n v="12.983556800000001"/>
  </r>
  <r>
    <s v="Baseline"/>
    <s v="Base"/>
    <x v="0"/>
    <x v="0"/>
    <x v="28"/>
    <s v=" Total_JP"/>
    <x v="35"/>
    <n v="12.983556800000001"/>
  </r>
  <r>
    <s v="Baseline"/>
    <s v="Base"/>
    <x v="0"/>
    <x v="0"/>
    <x v="28"/>
    <s v=" Total_JP"/>
    <x v="36"/>
    <n v="12.5026843"/>
  </r>
  <r>
    <s v="Baseline"/>
    <s v="Base"/>
    <x v="0"/>
    <x v="0"/>
    <x v="28"/>
    <s v=" Total_JP"/>
    <x v="37"/>
    <n v="11.060066900000001"/>
  </r>
  <r>
    <s v="Baseline"/>
    <s v="Base"/>
    <x v="0"/>
    <x v="0"/>
    <x v="28"/>
    <s v=" Total_JP"/>
    <x v="38"/>
    <n v="11.540939399999999"/>
  </r>
  <r>
    <s v="Baseline"/>
    <s v="Base"/>
    <x v="0"/>
    <x v="0"/>
    <x v="28"/>
    <s v=" Total_JP"/>
    <x v="39"/>
    <n v="11.540939399999999"/>
  </r>
  <r>
    <s v="Baseline"/>
    <s v="Base"/>
    <x v="0"/>
    <x v="0"/>
    <x v="28"/>
    <s v=" Total_JP"/>
    <x v="40"/>
    <n v="10.098322"/>
  </r>
  <r>
    <s v="Baseline"/>
    <s v="Base"/>
    <x v="0"/>
    <x v="0"/>
    <x v="28"/>
    <s v=" Total_JP"/>
    <x v="41"/>
    <n v="8.1748320999999997"/>
  </r>
  <r>
    <s v="Baseline"/>
    <s v="Base"/>
    <x v="0"/>
    <x v="0"/>
    <x v="28"/>
    <s v=" Total_JP"/>
    <x v="42"/>
    <n v="8.1748320999999997"/>
  </r>
  <r>
    <s v="Baseline"/>
    <s v="Base"/>
    <x v="0"/>
    <x v="0"/>
    <x v="28"/>
    <s v=" Total_JP"/>
    <x v="43"/>
    <n v="7.6939596000000003"/>
  </r>
  <r>
    <s v="Baseline"/>
    <s v="Base"/>
    <x v="0"/>
    <x v="0"/>
    <x v="28"/>
    <s v=" Total_JP"/>
    <x v="44"/>
    <n v="6.7322145999999998"/>
  </r>
  <r>
    <s v="Baseline"/>
    <s v="Base"/>
    <x v="0"/>
    <x v="0"/>
    <x v="28"/>
    <s v=" Total_JP"/>
    <x v="45"/>
    <n v="6.7322145999999998"/>
  </r>
  <r>
    <s v="Baseline"/>
    <s v="Base"/>
    <x v="0"/>
    <x v="0"/>
    <x v="28"/>
    <s v=" Total_JP"/>
    <x v="46"/>
    <n v="6.2513421999999998"/>
  </r>
  <r>
    <s v="Baseline"/>
    <s v="Base"/>
    <x v="0"/>
    <x v="0"/>
    <x v="28"/>
    <s v=" Total_JP"/>
    <x v="47"/>
    <n v="4.3278523"/>
  </r>
  <r>
    <s v="Baseline"/>
    <s v="Base"/>
    <x v="0"/>
    <x v="0"/>
    <x v="28"/>
    <s v=" Total_JP"/>
    <x v="48"/>
    <n v="4.3278523"/>
  </r>
  <r>
    <s v="Baseline"/>
    <s v="Base"/>
    <x v="0"/>
    <x v="0"/>
    <x v="28"/>
    <s v=" Total_JP"/>
    <x v="49"/>
    <n v="4.3278523"/>
  </r>
  <r>
    <s v="Baseline"/>
    <s v="Base"/>
    <x v="0"/>
    <x v="0"/>
    <x v="28"/>
    <s v=" Total_JP"/>
    <x v="50"/>
    <n v="4.3278523"/>
  </r>
  <r>
    <s v="Baseline"/>
    <s v="Base"/>
    <x v="0"/>
    <x v="0"/>
    <x v="28"/>
    <s v=" Total_JP"/>
    <x v="51"/>
    <n v="3.3661072999999999"/>
  </r>
  <r>
    <s v="Baseline"/>
    <s v="Base"/>
    <x v="0"/>
    <x v="0"/>
    <x v="28"/>
    <s v=" Total_JP"/>
    <x v="52"/>
    <n v="2.8852348000000001"/>
  </r>
  <r>
    <s v="Baseline"/>
    <s v="Base"/>
    <x v="0"/>
    <x v="0"/>
    <x v="28"/>
    <s v=" Total_JP"/>
    <x v="53"/>
    <n v="3.3661072999999999"/>
  </r>
  <r>
    <s v="Baseline"/>
    <s v="Base"/>
    <x v="0"/>
    <x v="0"/>
    <x v="28"/>
    <s v=" Total_JP"/>
    <x v="54"/>
    <n v="3.3661072999999999"/>
  </r>
  <r>
    <s v="Baseline"/>
    <s v="Base"/>
    <x v="0"/>
    <x v="0"/>
    <x v="28"/>
    <s v=" Total_JP"/>
    <x v="55"/>
    <n v="3.3661072999999999"/>
  </r>
  <r>
    <s v="Baseline"/>
    <s v="Base"/>
    <x v="0"/>
    <x v="0"/>
    <x v="28"/>
    <s v=" Total_JP"/>
    <x v="56"/>
    <n v="3.8469798000000002"/>
  </r>
  <r>
    <s v="Baseline"/>
    <s v="Base"/>
    <x v="0"/>
    <x v="0"/>
    <x v="28"/>
    <s v=" Total_JP"/>
    <x v="57"/>
    <n v="2.8852348000000001"/>
  </r>
  <r>
    <s v="Baseline"/>
    <s v="Base"/>
    <x v="0"/>
    <x v="0"/>
    <x v="28"/>
    <s v=" Total_JP"/>
    <x v="58"/>
    <n v="4.3278523"/>
  </r>
  <r>
    <s v="Baseline"/>
    <s v="Base"/>
    <x v="0"/>
    <x v="0"/>
    <x v="28"/>
    <s v=" Total_JP"/>
    <x v="59"/>
    <n v="4.8087247"/>
  </r>
  <r>
    <s v="Baseline"/>
    <s v="Base"/>
    <x v="0"/>
    <x v="0"/>
    <x v="28"/>
    <s v=" Total_JP"/>
    <x v="60"/>
    <n v="4.3278523"/>
  </r>
  <r>
    <s v="Baseline"/>
    <s v="Base"/>
    <x v="0"/>
    <x v="0"/>
    <x v="28"/>
    <s v=" Total_JP"/>
    <x v="61"/>
    <n v="4.3278523"/>
  </r>
  <r>
    <s v="Baseline"/>
    <s v="Base"/>
    <x v="0"/>
    <x v="0"/>
    <x v="28"/>
    <s v=" Total_JP"/>
    <x v="62"/>
    <n v="5.2895972000000002"/>
  </r>
  <r>
    <s v="Baseline"/>
    <s v="Base"/>
    <x v="0"/>
    <x v="0"/>
    <x v="28"/>
    <s v=" Total_JP"/>
    <x v="63"/>
    <n v="5.7704696999999996"/>
  </r>
  <r>
    <s v="Baseline"/>
    <s v="Base"/>
    <x v="0"/>
    <x v="0"/>
    <x v="28"/>
    <s v=" Total_JP"/>
    <x v="64"/>
    <n v="5.2895972000000002"/>
  </r>
  <r>
    <s v="Baseline"/>
    <s v="Base"/>
    <x v="0"/>
    <x v="0"/>
    <x v="28"/>
    <s v=" Total_JP"/>
    <x v="65"/>
    <n v="5.7704696999999996"/>
  </r>
  <r>
    <s v="Baseline"/>
    <s v="Base"/>
    <x v="0"/>
    <x v="0"/>
    <x v="28"/>
    <s v=" Total_JP"/>
    <x v="66"/>
    <n v="5.7704696999999996"/>
  </r>
  <r>
    <s v="Baseline"/>
    <s v="Base"/>
    <x v="0"/>
    <x v="0"/>
    <x v="28"/>
    <s v=" Total_JP"/>
    <x v="67"/>
    <n v="5.7704696999999996"/>
  </r>
  <r>
    <s v="Baseline"/>
    <s v="Base"/>
    <x v="0"/>
    <x v="0"/>
    <x v="28"/>
    <s v=" Total_JP"/>
    <x v="68"/>
    <n v="6.2513421999999998"/>
  </r>
  <r>
    <s v="Baseline"/>
    <s v="Base"/>
    <x v="0"/>
    <x v="0"/>
    <x v="28"/>
    <s v=" Total_JP"/>
    <x v="69"/>
    <n v="8.1748320999999997"/>
  </r>
  <r>
    <s v="Baseline"/>
    <s v="Base"/>
    <x v="0"/>
    <x v="0"/>
    <x v="28"/>
    <s v=" Total_JP"/>
    <x v="70"/>
    <n v="8.6557045000000006"/>
  </r>
  <r>
    <s v="Baseline"/>
    <s v="Base"/>
    <x v="0"/>
    <x v="0"/>
    <x v="28"/>
    <s v=" Total_JP"/>
    <x v="71"/>
    <n v="10.098322"/>
  </r>
  <r>
    <s v="Baseline"/>
    <s v="Base"/>
    <x v="0"/>
    <x v="0"/>
    <x v="28"/>
    <s v=" Total_JP"/>
    <x v="72"/>
    <n v="8.1748320999999997"/>
  </r>
  <r>
    <s v="Baseline"/>
    <s v="Base"/>
    <x v="0"/>
    <x v="0"/>
    <x v="28"/>
    <s v=" Total_JP"/>
    <x v="73"/>
    <n v="10.098322"/>
  </r>
  <r>
    <s v="Baseline"/>
    <s v="Base"/>
    <x v="0"/>
    <x v="0"/>
    <x v="28"/>
    <s v=" Total_JP"/>
    <x v="74"/>
    <n v="11.060066900000001"/>
  </r>
  <r>
    <s v="Baseline"/>
    <s v="Base"/>
    <x v="0"/>
    <x v="0"/>
    <x v="28"/>
    <s v=" Total_JP"/>
    <x v="75"/>
    <n v="11.540939399999999"/>
  </r>
  <r>
    <s v="Baseline"/>
    <s v="Base"/>
    <x v="0"/>
    <x v="0"/>
    <x v="28"/>
    <s v=" Total_JP"/>
    <x v="76"/>
    <n v="11.060066900000001"/>
  </r>
  <r>
    <s v="Baseline"/>
    <s v="Base"/>
    <x v="0"/>
    <x v="0"/>
    <x v="28"/>
    <s v=" Total_JP"/>
    <x v="77"/>
    <n v="10.5791944"/>
  </r>
  <r>
    <s v="Baseline"/>
    <s v="Base"/>
    <x v="0"/>
    <x v="0"/>
    <x v="28"/>
    <s v=" Total_JP"/>
    <x v="78"/>
    <n v="12.0218118"/>
  </r>
  <r>
    <s v="Baseline"/>
    <s v="Base"/>
    <x v="0"/>
    <x v="0"/>
    <x v="28"/>
    <s v=" Total_JP"/>
    <x v="79"/>
    <n v="12.5026843"/>
  </r>
  <r>
    <s v="Baseline"/>
    <s v="Base"/>
    <x v="0"/>
    <x v="0"/>
    <x v="28"/>
    <s v=" Total_JP"/>
    <x v="80"/>
    <n v="10.098322"/>
  </r>
  <r>
    <s v="Baseline"/>
    <s v="Base"/>
    <x v="0"/>
    <x v="0"/>
    <x v="28"/>
    <s v=" Total_JP"/>
    <x v="81"/>
    <n v="12.0218118"/>
  </r>
  <r>
    <s v="Baseline"/>
    <s v="Base"/>
    <x v="0"/>
    <x v="0"/>
    <x v="28"/>
    <s v=" Total_JP"/>
    <x v="82"/>
    <n v="12.0218118"/>
  </r>
  <r>
    <s v="Baseline"/>
    <s v="Base"/>
    <x v="0"/>
    <x v="0"/>
    <x v="28"/>
    <s v=" Total_JP"/>
    <x v="83"/>
    <n v="13.464429300000001"/>
  </r>
  <r>
    <s v="Baseline"/>
    <s v="Base"/>
    <x v="0"/>
    <x v="0"/>
    <x v="28"/>
    <s v=" Total_JP"/>
    <x v="84"/>
    <n v="14.4261742"/>
  </r>
  <r>
    <s v="Baseline"/>
    <s v="Base"/>
    <x v="0"/>
    <x v="0"/>
    <x v="28"/>
    <s v=" Total_JP"/>
    <x v="85"/>
    <n v="13.9453017"/>
  </r>
  <r>
    <s v="Baseline"/>
    <s v="Base"/>
    <x v="0"/>
    <x v="0"/>
    <x v="28"/>
    <s v=" Total_JP"/>
    <x v="86"/>
    <n v="13.9453017"/>
  </r>
  <r>
    <s v="Baseline"/>
    <s v="Base"/>
    <x v="0"/>
    <x v="0"/>
    <x v="28"/>
    <s v=" Total_JP"/>
    <x v="87"/>
    <n v="12.983556800000001"/>
  </r>
  <r>
    <s v="Baseline"/>
    <s v="Base"/>
    <x v="0"/>
    <x v="0"/>
    <x v="28"/>
    <s v=" Total_JP"/>
    <x v="88"/>
    <n v="12.983556800000001"/>
  </r>
  <r>
    <s v="Baseline"/>
    <s v="Base"/>
    <x v="0"/>
    <x v="0"/>
    <x v="28"/>
    <s v=" Total_JP"/>
    <x v="89"/>
    <n v="12.0218118"/>
  </r>
  <r>
    <s v="Baseline"/>
    <s v="Base"/>
    <x v="0"/>
    <x v="0"/>
    <x v="28"/>
    <s v=" Total_JP"/>
    <x v="90"/>
    <n v="9.6174494999999993"/>
  </r>
  <r>
    <s v="Baseline"/>
    <s v="Base"/>
    <x v="0"/>
    <x v="0"/>
    <x v="28"/>
    <s v=" Total_JP"/>
    <x v="91"/>
    <n v="10.098322"/>
  </r>
  <r>
    <s v="Baseline"/>
    <s v="Base"/>
    <x v="0"/>
    <x v="0"/>
    <x v="28"/>
    <s v=" Total_JP"/>
    <x v="92"/>
    <n v="8.6557045000000006"/>
  </r>
  <r>
    <s v="Baseline"/>
    <s v="Base"/>
    <x v="0"/>
    <x v="0"/>
    <x v="28"/>
    <s v=" Total_JP"/>
    <x v="93"/>
    <n v="8.6557045000000006"/>
  </r>
  <r>
    <s v="Baseline"/>
    <s v="Base"/>
    <x v="0"/>
    <x v="0"/>
    <x v="28"/>
    <s v=" Total_JP"/>
    <x v="94"/>
    <n v="7.6939596000000003"/>
  </r>
  <r>
    <s v="Baseline"/>
    <s v="Base"/>
    <x v="0"/>
    <x v="0"/>
    <x v="28"/>
    <s v=" Total_JP"/>
    <x v="95"/>
    <n v="7.6939596000000003"/>
  </r>
  <r>
    <s v="Baseline"/>
    <s v="Base"/>
    <x v="0"/>
    <x v="0"/>
    <x v="28"/>
    <s v=" Total_JP"/>
    <x v="96"/>
    <n v="7.2130871000000001"/>
  </r>
  <r>
    <s v="Baseline"/>
    <s v="Base"/>
    <x v="0"/>
    <x v="0"/>
    <x v="28"/>
    <s v=" Total_JP"/>
    <x v="97"/>
    <n v="6.2513421999999998"/>
  </r>
  <r>
    <s v="Baseline"/>
    <s v="Base"/>
    <x v="0"/>
    <x v="0"/>
    <x v="28"/>
    <s v=" Total_JP"/>
    <x v="98"/>
    <n v="8.1748320999999997"/>
  </r>
  <r>
    <s v="Baseline"/>
    <s v="Base"/>
    <x v="0"/>
    <x v="0"/>
    <x v="28"/>
    <s v=" Total_JP"/>
    <x v="99"/>
    <n v="5.7704696999999996"/>
  </r>
  <r>
    <s v="Baseline"/>
    <s v="Base"/>
    <x v="0"/>
    <x v="0"/>
    <x v="28"/>
    <s v=" Total_JP"/>
    <x v="100"/>
    <n v="4.3278523"/>
  </r>
  <r>
    <s v="Baseline"/>
    <s v="Base"/>
    <x v="0"/>
    <x v="0"/>
    <x v="28"/>
    <s v=" Total_JP"/>
    <x v="101"/>
    <n v="4.8087247"/>
  </r>
  <r>
    <s v="Baseline"/>
    <s v="Base"/>
    <x v="0"/>
    <x v="0"/>
    <x v="28"/>
    <s v=" Total_JP"/>
    <x v="102"/>
    <n v="2.8852348000000001"/>
  </r>
  <r>
    <s v="Baseline"/>
    <s v="Base"/>
    <x v="0"/>
    <x v="0"/>
    <x v="28"/>
    <s v=" Total_JP"/>
    <x v="103"/>
    <n v="3.3661072999999999"/>
  </r>
  <r>
    <s v="Baseline"/>
    <s v="Base"/>
    <x v="0"/>
    <x v="0"/>
    <x v="28"/>
    <s v=" Total_JP"/>
    <x v="104"/>
    <n v="2.8852348000000001"/>
  </r>
  <r>
    <s v="Baseline"/>
    <s v="Base"/>
    <x v="0"/>
    <x v="0"/>
    <x v="28"/>
    <s v=" Total_JP"/>
    <x v="105"/>
    <n v="1.9234899000000001"/>
  </r>
  <r>
    <s v="Baseline"/>
    <s v="Base"/>
    <x v="0"/>
    <x v="0"/>
    <x v="28"/>
    <s v=" Total_JP"/>
    <x v="106"/>
    <n v="2.8852348000000001"/>
  </r>
  <r>
    <s v="Baseline"/>
    <s v="Base"/>
    <x v="0"/>
    <x v="0"/>
    <x v="28"/>
    <s v=" Total_JP"/>
    <x v="107"/>
    <n v="2.4043624000000001"/>
  </r>
  <r>
    <s v="Baseline"/>
    <s v="Base"/>
    <x v="0"/>
    <x v="0"/>
    <x v="28"/>
    <s v=" Total_JP"/>
    <x v="108"/>
    <n v="2.8852348000000001"/>
  </r>
  <r>
    <s v="Baseline"/>
    <s v="Base"/>
    <x v="0"/>
    <x v="0"/>
    <x v="28"/>
    <s v=" Total_JP"/>
    <x v="109"/>
    <n v="3.8469798000000002"/>
  </r>
  <r>
    <s v="Baseline"/>
    <s v="Base"/>
    <x v="0"/>
    <x v="0"/>
    <x v="28"/>
    <s v=" Total_JP"/>
    <x v="110"/>
    <n v="3.8469798000000002"/>
  </r>
  <r>
    <s v="Baseline"/>
    <s v="Base"/>
    <x v="0"/>
    <x v="0"/>
    <x v="28"/>
    <s v=" Total_JP"/>
    <x v="111"/>
    <n v="4.3278523"/>
  </r>
  <r>
    <s v="Baseline"/>
    <s v="Base"/>
    <x v="0"/>
    <x v="0"/>
    <x v="28"/>
    <s v=" Total_JP"/>
    <x v="112"/>
    <n v="4.3278523"/>
  </r>
  <r>
    <s v="Baseline"/>
    <s v="Base"/>
    <x v="0"/>
    <x v="0"/>
    <x v="28"/>
    <s v=" Total_JP"/>
    <x v="113"/>
    <n v="5.2895972000000002"/>
  </r>
  <r>
    <s v="Baseline"/>
    <s v="Base"/>
    <x v="0"/>
    <x v="0"/>
    <x v="28"/>
    <s v=" Total_JP"/>
    <x v="114"/>
    <n v="5.2895972000000002"/>
  </r>
  <r>
    <s v="Baseline"/>
    <s v="Base"/>
    <x v="0"/>
    <x v="0"/>
    <x v="28"/>
    <s v=" Total_JP"/>
    <x v="115"/>
    <n v="6.7322145999999998"/>
  </r>
  <r>
    <s v="Baseline"/>
    <s v="Base"/>
    <x v="0"/>
    <x v="0"/>
    <x v="28"/>
    <s v=" Total_JP"/>
    <x v="116"/>
    <n v="6.7322145999999998"/>
  </r>
  <r>
    <s v="Baseline"/>
    <s v="Base"/>
    <x v="0"/>
    <x v="0"/>
    <x v="28"/>
    <s v=" Total_JP"/>
    <x v="117"/>
    <n v="8.1748320999999997"/>
  </r>
  <r>
    <s v="Baseline"/>
    <s v="Base"/>
    <x v="0"/>
    <x v="0"/>
    <x v="28"/>
    <s v=" Total_JP"/>
    <x v="118"/>
    <n v="5.7704696999999996"/>
  </r>
  <r>
    <s v="Baseline"/>
    <s v="Base"/>
    <x v="0"/>
    <x v="0"/>
    <x v="28"/>
    <s v=" Total_JP"/>
    <x v="119"/>
    <n v="7.2130871000000001"/>
  </r>
  <r>
    <s v="Baseline"/>
    <s v="Base"/>
    <x v="0"/>
    <x v="0"/>
    <x v="28"/>
    <s v=" Total_JP"/>
    <x v="120"/>
    <n v="8.1748320999999997"/>
  </r>
  <r>
    <s v="Baseline"/>
    <s v="Base"/>
    <x v="0"/>
    <x v="0"/>
    <x v="28"/>
    <s v=" Total_JP"/>
    <x v="121"/>
    <n v="8.1748320999999997"/>
  </r>
  <r>
    <s v="Baseline"/>
    <s v="Base"/>
    <x v="0"/>
    <x v="0"/>
    <x v="28"/>
    <s v=" Total_JP"/>
    <x v="122"/>
    <n v="9.1365770000000008"/>
  </r>
  <r>
    <s v="Baseline"/>
    <s v="Base"/>
    <x v="0"/>
    <x v="0"/>
    <x v="28"/>
    <s v=" Total_JP"/>
    <x v="123"/>
    <n v="9.1365770000000008"/>
  </r>
  <r>
    <s v="Baseline"/>
    <s v="Base"/>
    <x v="0"/>
    <x v="0"/>
    <x v="28"/>
    <s v=" Total_JP"/>
    <x v="124"/>
    <n v="9.6174494999999993"/>
  </r>
  <r>
    <s v="Baseline"/>
    <s v="Base"/>
    <x v="0"/>
    <x v="0"/>
    <x v="28"/>
    <s v=" Total_JP"/>
    <x v="125"/>
    <n v="10.098322"/>
  </r>
  <r>
    <s v="Baseline"/>
    <s v="Base"/>
    <x v="0"/>
    <x v="0"/>
    <x v="28"/>
    <s v=" Total_JP"/>
    <x v="126"/>
    <n v="10.098322"/>
  </r>
  <r>
    <s v="Baseline"/>
    <s v="Base"/>
    <x v="0"/>
    <x v="0"/>
    <x v="28"/>
    <s v=" Total_JP"/>
    <x v="127"/>
    <n v="11.540939399999999"/>
  </r>
  <r>
    <s v="Baseline"/>
    <s v="Base"/>
    <x v="0"/>
    <x v="0"/>
    <x v="28"/>
    <s v=" Total_JP"/>
    <x v="128"/>
    <n v="10.5791944"/>
  </r>
  <r>
    <s v="Baseline"/>
    <s v="Base"/>
    <x v="0"/>
    <x v="0"/>
    <x v="28"/>
    <s v=" Total_JP"/>
    <x v="129"/>
    <n v="11.060066900000001"/>
  </r>
  <r>
    <s v="Baseline"/>
    <s v="Base"/>
    <x v="0"/>
    <x v="0"/>
    <x v="28"/>
    <s v=" Total_JP"/>
    <x v="130"/>
    <n v="10.5791944"/>
  </r>
  <r>
    <s v="Baseline"/>
    <s v="Base"/>
    <x v="0"/>
    <x v="0"/>
    <x v="28"/>
    <s v=" Total_JP"/>
    <x v="131"/>
    <n v="12.0218118"/>
  </r>
  <r>
    <s v="Baseline"/>
    <s v="Base"/>
    <x v="0"/>
    <x v="0"/>
    <x v="28"/>
    <s v=" Total_JP"/>
    <x v="132"/>
    <n v="12.983556800000001"/>
  </r>
  <r>
    <s v="Baseline"/>
    <s v="Base"/>
    <x v="0"/>
    <x v="0"/>
    <x v="28"/>
    <s v=" Total_JP"/>
    <x v="133"/>
    <n v="13.9453017"/>
  </r>
  <r>
    <s v="Baseline"/>
    <s v="Base"/>
    <x v="0"/>
    <x v="0"/>
    <x v="28"/>
    <s v=" Total_JP"/>
    <x v="134"/>
    <n v="12.983556800000001"/>
  </r>
  <r>
    <s v="Baseline"/>
    <s v="Base"/>
    <x v="0"/>
    <x v="0"/>
    <x v="28"/>
    <s v=" Total_JP"/>
    <x v="135"/>
    <n v="13.464429300000001"/>
  </r>
  <r>
    <s v="Baseline"/>
    <s v="Base"/>
    <x v="0"/>
    <x v="0"/>
    <x v="28"/>
    <s v=" Total_JP"/>
    <x v="136"/>
    <n v="12.0218118"/>
  </r>
  <r>
    <s v="Baseline"/>
    <s v="Base"/>
    <x v="0"/>
    <x v="0"/>
    <x v="28"/>
    <s v=" Total_JP"/>
    <x v="137"/>
    <n v="12.5026843"/>
  </r>
  <r>
    <s v="Baseline"/>
    <s v="Base"/>
    <x v="0"/>
    <x v="0"/>
    <x v="28"/>
    <s v=" Total_JP"/>
    <x v="138"/>
    <n v="13.9453017"/>
  </r>
  <r>
    <s v="Baseline"/>
    <s v="Base"/>
    <x v="0"/>
    <x v="0"/>
    <x v="28"/>
    <s v=" Total_JP"/>
    <x v="139"/>
    <n v="11.060066900000001"/>
  </r>
  <r>
    <s v="Baseline"/>
    <s v="Base"/>
    <x v="0"/>
    <x v="0"/>
    <x v="28"/>
    <s v=" Total_JP"/>
    <x v="140"/>
    <n v="10.5791944"/>
  </r>
  <r>
    <s v="Baseline"/>
    <s v="Base"/>
    <x v="0"/>
    <x v="0"/>
    <x v="28"/>
    <s v=" Total_JP"/>
    <x v="141"/>
    <n v="11.060066900000001"/>
  </r>
  <r>
    <s v="Baseline"/>
    <s v="Base"/>
    <x v="0"/>
    <x v="0"/>
    <x v="28"/>
    <s v=" Total_JP"/>
    <x v="142"/>
    <n v="11.060066900000001"/>
  </r>
  <r>
    <s v="Baseline"/>
    <s v="Base"/>
    <x v="0"/>
    <x v="0"/>
    <x v="28"/>
    <s v=" Total_JP"/>
    <x v="143"/>
    <n v="10.098322"/>
  </r>
  <r>
    <s v="Baseline"/>
    <s v="Base"/>
    <x v="0"/>
    <x v="0"/>
    <x v="28"/>
    <s v=" Total_JP"/>
    <x v="144"/>
    <n v="11.060066900000001"/>
  </r>
  <r>
    <s v="Baseline"/>
    <s v="Base"/>
    <x v="0"/>
    <x v="0"/>
    <x v="28"/>
    <s v=" Total_JP"/>
    <x v="145"/>
    <n v="9.6174494999999993"/>
  </r>
  <r>
    <s v="Baseline"/>
    <s v="Base"/>
    <x v="0"/>
    <x v="0"/>
    <x v="28"/>
    <s v=" Total_JP"/>
    <x v="146"/>
    <n v="6.7322145999999998"/>
  </r>
  <r>
    <s v="Baseline"/>
    <s v="Base"/>
    <x v="0"/>
    <x v="0"/>
    <x v="28"/>
    <s v=" Total_JP"/>
    <x v="147"/>
    <n v="7.2130871000000001"/>
  </r>
  <r>
    <s v="Baseline"/>
    <s v="Base"/>
    <x v="0"/>
    <x v="0"/>
    <x v="28"/>
    <s v=" Total_JP"/>
    <x v="148"/>
    <n v="7.6939596000000003"/>
  </r>
  <r>
    <s v="Baseline"/>
    <s v="Base"/>
    <x v="0"/>
    <x v="0"/>
    <x v="28"/>
    <s v=" Total_JP"/>
    <x v="149"/>
    <n v="7.2130871000000001"/>
  </r>
  <r>
    <s v="Baseline"/>
    <s v="Base"/>
    <x v="0"/>
    <x v="0"/>
    <x v="28"/>
    <s v=" Total_JP"/>
    <x v="150"/>
    <n v="6.2513421999999998"/>
  </r>
  <r>
    <s v="Baseline"/>
    <s v="Base"/>
    <x v="0"/>
    <x v="0"/>
    <x v="28"/>
    <s v=" Total_JP"/>
    <x v="151"/>
    <n v="5.2895972000000002"/>
  </r>
  <r>
    <s v="Baseline"/>
    <s v="Base"/>
    <x v="0"/>
    <x v="0"/>
    <x v="28"/>
    <s v=" Total_JP"/>
    <x v="152"/>
    <n v="4.8087247"/>
  </r>
  <r>
    <s v="Baseline"/>
    <s v="Base"/>
    <x v="0"/>
    <x v="0"/>
    <x v="28"/>
    <s v=" Total_JP"/>
    <x v="153"/>
    <n v="4.8087247"/>
  </r>
  <r>
    <s v="Baseline"/>
    <s v="Base"/>
    <x v="0"/>
    <x v="0"/>
    <x v="28"/>
    <s v=" Total_JP"/>
    <x v="154"/>
    <n v="3.3661072999999999"/>
  </r>
  <r>
    <s v="Baseline"/>
    <s v="Base"/>
    <x v="0"/>
    <x v="0"/>
    <x v="28"/>
    <s v=" Total_JP"/>
    <x v="155"/>
    <n v="3.3661072999999999"/>
  </r>
  <r>
    <s v="Baseline"/>
    <s v="Base"/>
    <x v="0"/>
    <x v="0"/>
    <x v="28"/>
    <s v=" Total_JP"/>
    <x v="156"/>
    <n v="1.9234899000000001"/>
  </r>
  <r>
    <s v="Media"/>
    <s v="Incremental"/>
    <x v="0"/>
    <x v="0"/>
    <x v="29"/>
    <s v=" Total_JP"/>
    <x v="0"/>
    <n v="0"/>
  </r>
  <r>
    <s v="Media"/>
    <s v="Incremental"/>
    <x v="0"/>
    <x v="0"/>
    <x v="29"/>
    <s v=" Total_JP"/>
    <x v="1"/>
    <n v="0"/>
  </r>
  <r>
    <s v="Media"/>
    <s v="Incremental"/>
    <x v="0"/>
    <x v="0"/>
    <x v="29"/>
    <s v=" Total_JP"/>
    <x v="2"/>
    <n v="0"/>
  </r>
  <r>
    <s v="Media"/>
    <s v="Incremental"/>
    <x v="0"/>
    <x v="0"/>
    <x v="29"/>
    <s v=" Total_JP"/>
    <x v="3"/>
    <n v="0"/>
  </r>
  <r>
    <s v="Media"/>
    <s v="Incremental"/>
    <x v="0"/>
    <x v="0"/>
    <x v="29"/>
    <s v=" Total_JP"/>
    <x v="4"/>
    <n v="0"/>
  </r>
  <r>
    <s v="Media"/>
    <s v="Incremental"/>
    <x v="0"/>
    <x v="0"/>
    <x v="29"/>
    <s v=" Total_JP"/>
    <x v="5"/>
    <n v="0"/>
  </r>
  <r>
    <s v="Media"/>
    <s v="Incremental"/>
    <x v="0"/>
    <x v="0"/>
    <x v="29"/>
    <s v=" Total_JP"/>
    <x v="6"/>
    <n v="0"/>
  </r>
  <r>
    <s v="Media"/>
    <s v="Incremental"/>
    <x v="0"/>
    <x v="0"/>
    <x v="29"/>
    <s v=" Total_JP"/>
    <x v="7"/>
    <n v="0"/>
  </r>
  <r>
    <s v="Media"/>
    <s v="Incremental"/>
    <x v="0"/>
    <x v="0"/>
    <x v="29"/>
    <s v=" Total_JP"/>
    <x v="8"/>
    <n v="0"/>
  </r>
  <r>
    <s v="Media"/>
    <s v="Incremental"/>
    <x v="0"/>
    <x v="0"/>
    <x v="29"/>
    <s v=" Total_JP"/>
    <x v="9"/>
    <n v="0"/>
  </r>
  <r>
    <s v="Media"/>
    <s v="Incremental"/>
    <x v="0"/>
    <x v="0"/>
    <x v="29"/>
    <s v=" Total_JP"/>
    <x v="10"/>
    <n v="0"/>
  </r>
  <r>
    <s v="Media"/>
    <s v="Incremental"/>
    <x v="0"/>
    <x v="0"/>
    <x v="29"/>
    <s v=" Total_JP"/>
    <x v="11"/>
    <n v="0"/>
  </r>
  <r>
    <s v="Media"/>
    <s v="Incremental"/>
    <x v="0"/>
    <x v="0"/>
    <x v="29"/>
    <s v=" Total_JP"/>
    <x v="12"/>
    <n v="0"/>
  </r>
  <r>
    <s v="Media"/>
    <s v="Incremental"/>
    <x v="0"/>
    <x v="0"/>
    <x v="29"/>
    <s v=" Total_JP"/>
    <x v="13"/>
    <n v="0"/>
  </r>
  <r>
    <s v="Media"/>
    <s v="Incremental"/>
    <x v="0"/>
    <x v="0"/>
    <x v="29"/>
    <s v=" Total_JP"/>
    <x v="14"/>
    <n v="0"/>
  </r>
  <r>
    <s v="Media"/>
    <s v="Incremental"/>
    <x v="0"/>
    <x v="0"/>
    <x v="29"/>
    <s v=" Total_JP"/>
    <x v="15"/>
    <n v="0"/>
  </r>
  <r>
    <s v="Media"/>
    <s v="Incremental"/>
    <x v="0"/>
    <x v="0"/>
    <x v="29"/>
    <s v=" Total_JP"/>
    <x v="16"/>
    <n v="0"/>
  </r>
  <r>
    <s v="Media"/>
    <s v="Incremental"/>
    <x v="0"/>
    <x v="0"/>
    <x v="29"/>
    <s v=" Total_JP"/>
    <x v="17"/>
    <n v="0"/>
  </r>
  <r>
    <s v="Media"/>
    <s v="Incremental"/>
    <x v="0"/>
    <x v="0"/>
    <x v="29"/>
    <s v=" Total_JP"/>
    <x v="18"/>
    <n v="0"/>
  </r>
  <r>
    <s v="Media"/>
    <s v="Incremental"/>
    <x v="0"/>
    <x v="0"/>
    <x v="29"/>
    <s v=" Total_JP"/>
    <x v="19"/>
    <n v="0"/>
  </r>
  <r>
    <s v="Media"/>
    <s v="Incremental"/>
    <x v="0"/>
    <x v="0"/>
    <x v="29"/>
    <s v=" Total_JP"/>
    <x v="20"/>
    <n v="0"/>
  </r>
  <r>
    <s v="Media"/>
    <s v="Incremental"/>
    <x v="0"/>
    <x v="0"/>
    <x v="29"/>
    <s v=" Total_JP"/>
    <x v="21"/>
    <n v="0"/>
  </r>
  <r>
    <s v="Media"/>
    <s v="Incremental"/>
    <x v="0"/>
    <x v="0"/>
    <x v="29"/>
    <s v=" Total_JP"/>
    <x v="22"/>
    <n v="0"/>
  </r>
  <r>
    <s v="Media"/>
    <s v="Incremental"/>
    <x v="0"/>
    <x v="0"/>
    <x v="29"/>
    <s v=" Total_JP"/>
    <x v="23"/>
    <n v="0"/>
  </r>
  <r>
    <s v="Media"/>
    <s v="Incremental"/>
    <x v="0"/>
    <x v="0"/>
    <x v="29"/>
    <s v=" Total_JP"/>
    <x v="24"/>
    <n v="0"/>
  </r>
  <r>
    <s v="Media"/>
    <s v="Incremental"/>
    <x v="0"/>
    <x v="0"/>
    <x v="29"/>
    <s v=" Total_JP"/>
    <x v="25"/>
    <n v="0"/>
  </r>
  <r>
    <s v="Media"/>
    <s v="Incremental"/>
    <x v="0"/>
    <x v="0"/>
    <x v="29"/>
    <s v=" Total_JP"/>
    <x v="26"/>
    <n v="0"/>
  </r>
  <r>
    <s v="Media"/>
    <s v="Incremental"/>
    <x v="0"/>
    <x v="0"/>
    <x v="29"/>
    <s v=" Total_JP"/>
    <x v="27"/>
    <n v="0"/>
  </r>
  <r>
    <s v="Media"/>
    <s v="Incremental"/>
    <x v="0"/>
    <x v="0"/>
    <x v="29"/>
    <s v=" Total_JP"/>
    <x v="28"/>
    <n v="0"/>
  </r>
  <r>
    <s v="Media"/>
    <s v="Incremental"/>
    <x v="0"/>
    <x v="0"/>
    <x v="29"/>
    <s v=" Total_JP"/>
    <x v="29"/>
    <n v="0"/>
  </r>
  <r>
    <s v="Media"/>
    <s v="Incremental"/>
    <x v="0"/>
    <x v="0"/>
    <x v="29"/>
    <s v=" Total_JP"/>
    <x v="30"/>
    <n v="0"/>
  </r>
  <r>
    <s v="Media"/>
    <s v="Incremental"/>
    <x v="0"/>
    <x v="0"/>
    <x v="29"/>
    <s v=" Total_JP"/>
    <x v="31"/>
    <n v="0"/>
  </r>
  <r>
    <s v="Media"/>
    <s v="Incremental"/>
    <x v="0"/>
    <x v="0"/>
    <x v="29"/>
    <s v=" Total_JP"/>
    <x v="32"/>
    <n v="0"/>
  </r>
  <r>
    <s v="Media"/>
    <s v="Incremental"/>
    <x v="0"/>
    <x v="0"/>
    <x v="29"/>
    <s v=" Total_JP"/>
    <x v="33"/>
    <n v="0"/>
  </r>
  <r>
    <s v="Media"/>
    <s v="Incremental"/>
    <x v="0"/>
    <x v="0"/>
    <x v="29"/>
    <s v=" Total_JP"/>
    <x v="34"/>
    <n v="0"/>
  </r>
  <r>
    <s v="Media"/>
    <s v="Incremental"/>
    <x v="0"/>
    <x v="0"/>
    <x v="29"/>
    <s v=" Total_JP"/>
    <x v="35"/>
    <n v="0"/>
  </r>
  <r>
    <s v="Media"/>
    <s v="Incremental"/>
    <x v="0"/>
    <x v="0"/>
    <x v="29"/>
    <s v=" Total_JP"/>
    <x v="36"/>
    <n v="0"/>
  </r>
  <r>
    <s v="Media"/>
    <s v="Incremental"/>
    <x v="0"/>
    <x v="0"/>
    <x v="29"/>
    <s v=" Total_JP"/>
    <x v="37"/>
    <n v="0"/>
  </r>
  <r>
    <s v="Media"/>
    <s v="Incremental"/>
    <x v="0"/>
    <x v="0"/>
    <x v="29"/>
    <s v=" Total_JP"/>
    <x v="38"/>
    <n v="0"/>
  </r>
  <r>
    <s v="Media"/>
    <s v="Incremental"/>
    <x v="0"/>
    <x v="0"/>
    <x v="29"/>
    <s v=" Total_JP"/>
    <x v="39"/>
    <n v="0"/>
  </r>
  <r>
    <s v="Media"/>
    <s v="Incremental"/>
    <x v="0"/>
    <x v="0"/>
    <x v="29"/>
    <s v=" Total_JP"/>
    <x v="40"/>
    <n v="0"/>
  </r>
  <r>
    <s v="Media"/>
    <s v="Incremental"/>
    <x v="0"/>
    <x v="0"/>
    <x v="29"/>
    <s v=" Total_JP"/>
    <x v="41"/>
    <n v="0"/>
  </r>
  <r>
    <s v="Media"/>
    <s v="Incremental"/>
    <x v="0"/>
    <x v="0"/>
    <x v="29"/>
    <s v=" Total_JP"/>
    <x v="42"/>
    <n v="0"/>
  </r>
  <r>
    <s v="Media"/>
    <s v="Incremental"/>
    <x v="0"/>
    <x v="0"/>
    <x v="29"/>
    <s v=" Total_JP"/>
    <x v="43"/>
    <n v="0"/>
  </r>
  <r>
    <s v="Media"/>
    <s v="Incremental"/>
    <x v="0"/>
    <x v="0"/>
    <x v="29"/>
    <s v=" Total_JP"/>
    <x v="44"/>
    <n v="0"/>
  </r>
  <r>
    <s v="Media"/>
    <s v="Incremental"/>
    <x v="0"/>
    <x v="0"/>
    <x v="29"/>
    <s v=" Total_JP"/>
    <x v="45"/>
    <n v="0"/>
  </r>
  <r>
    <s v="Media"/>
    <s v="Incremental"/>
    <x v="0"/>
    <x v="0"/>
    <x v="29"/>
    <s v=" Total_JP"/>
    <x v="46"/>
    <n v="0"/>
  </r>
  <r>
    <s v="Media"/>
    <s v="Incremental"/>
    <x v="0"/>
    <x v="0"/>
    <x v="29"/>
    <s v=" Total_JP"/>
    <x v="47"/>
    <n v="0"/>
  </r>
  <r>
    <s v="Media"/>
    <s v="Incremental"/>
    <x v="0"/>
    <x v="0"/>
    <x v="29"/>
    <s v=" Total_JP"/>
    <x v="48"/>
    <n v="0"/>
  </r>
  <r>
    <s v="Media"/>
    <s v="Incremental"/>
    <x v="0"/>
    <x v="0"/>
    <x v="29"/>
    <s v=" Total_JP"/>
    <x v="49"/>
    <n v="0"/>
  </r>
  <r>
    <s v="Media"/>
    <s v="Incremental"/>
    <x v="0"/>
    <x v="0"/>
    <x v="29"/>
    <s v=" Total_JP"/>
    <x v="50"/>
    <n v="0"/>
  </r>
  <r>
    <s v="Media"/>
    <s v="Incremental"/>
    <x v="0"/>
    <x v="0"/>
    <x v="29"/>
    <s v=" Total_JP"/>
    <x v="51"/>
    <n v="0"/>
  </r>
  <r>
    <s v="Media"/>
    <s v="Incremental"/>
    <x v="0"/>
    <x v="0"/>
    <x v="29"/>
    <s v=" Total_JP"/>
    <x v="52"/>
    <n v="0"/>
  </r>
  <r>
    <s v="Media"/>
    <s v="Incremental"/>
    <x v="0"/>
    <x v="0"/>
    <x v="29"/>
    <s v=" Total_JP"/>
    <x v="53"/>
    <n v="0"/>
  </r>
  <r>
    <s v="Media"/>
    <s v="Incremental"/>
    <x v="0"/>
    <x v="0"/>
    <x v="29"/>
    <s v=" Total_JP"/>
    <x v="54"/>
    <n v="0"/>
  </r>
  <r>
    <s v="Media"/>
    <s v="Incremental"/>
    <x v="0"/>
    <x v="0"/>
    <x v="29"/>
    <s v=" Total_JP"/>
    <x v="55"/>
    <n v="0"/>
  </r>
  <r>
    <s v="Media"/>
    <s v="Incremental"/>
    <x v="0"/>
    <x v="0"/>
    <x v="29"/>
    <s v=" Total_JP"/>
    <x v="56"/>
    <n v="0"/>
  </r>
  <r>
    <s v="Media"/>
    <s v="Incremental"/>
    <x v="0"/>
    <x v="0"/>
    <x v="29"/>
    <s v=" Total_JP"/>
    <x v="57"/>
    <n v="0"/>
  </r>
  <r>
    <s v="Media"/>
    <s v="Incremental"/>
    <x v="0"/>
    <x v="0"/>
    <x v="29"/>
    <s v=" Total_JP"/>
    <x v="58"/>
    <n v="0"/>
  </r>
  <r>
    <s v="Media"/>
    <s v="Incremental"/>
    <x v="0"/>
    <x v="0"/>
    <x v="29"/>
    <s v=" Total_JP"/>
    <x v="59"/>
    <n v="0"/>
  </r>
  <r>
    <s v="Media"/>
    <s v="Incremental"/>
    <x v="0"/>
    <x v="0"/>
    <x v="29"/>
    <s v=" Total_JP"/>
    <x v="60"/>
    <n v="0"/>
  </r>
  <r>
    <s v="Media"/>
    <s v="Incremental"/>
    <x v="0"/>
    <x v="0"/>
    <x v="29"/>
    <s v=" Total_JP"/>
    <x v="61"/>
    <n v="0"/>
  </r>
  <r>
    <s v="Media"/>
    <s v="Incremental"/>
    <x v="0"/>
    <x v="0"/>
    <x v="29"/>
    <s v=" Total_JP"/>
    <x v="62"/>
    <n v="0"/>
  </r>
  <r>
    <s v="Media"/>
    <s v="Incremental"/>
    <x v="0"/>
    <x v="0"/>
    <x v="29"/>
    <s v=" Total_JP"/>
    <x v="63"/>
    <n v="0"/>
  </r>
  <r>
    <s v="Media"/>
    <s v="Incremental"/>
    <x v="0"/>
    <x v="0"/>
    <x v="29"/>
    <s v=" Total_JP"/>
    <x v="64"/>
    <n v="0"/>
  </r>
  <r>
    <s v="Media"/>
    <s v="Incremental"/>
    <x v="0"/>
    <x v="0"/>
    <x v="29"/>
    <s v=" Total_JP"/>
    <x v="65"/>
    <n v="0"/>
  </r>
  <r>
    <s v="Media"/>
    <s v="Incremental"/>
    <x v="0"/>
    <x v="0"/>
    <x v="29"/>
    <s v=" Total_JP"/>
    <x v="66"/>
    <n v="0"/>
  </r>
  <r>
    <s v="Media"/>
    <s v="Incremental"/>
    <x v="0"/>
    <x v="0"/>
    <x v="29"/>
    <s v=" Total_JP"/>
    <x v="67"/>
    <n v="0"/>
  </r>
  <r>
    <s v="Media"/>
    <s v="Incremental"/>
    <x v="0"/>
    <x v="0"/>
    <x v="29"/>
    <s v=" Total_JP"/>
    <x v="68"/>
    <n v="0"/>
  </r>
  <r>
    <s v="Media"/>
    <s v="Incremental"/>
    <x v="0"/>
    <x v="0"/>
    <x v="29"/>
    <s v=" Total_JP"/>
    <x v="69"/>
    <n v="0"/>
  </r>
  <r>
    <s v="Media"/>
    <s v="Incremental"/>
    <x v="0"/>
    <x v="0"/>
    <x v="29"/>
    <s v=" Total_JP"/>
    <x v="70"/>
    <n v="0"/>
  </r>
  <r>
    <s v="Media"/>
    <s v="Incremental"/>
    <x v="0"/>
    <x v="0"/>
    <x v="29"/>
    <s v=" Total_JP"/>
    <x v="71"/>
    <n v="0"/>
  </r>
  <r>
    <s v="Media"/>
    <s v="Incremental"/>
    <x v="0"/>
    <x v="0"/>
    <x v="29"/>
    <s v=" Total_JP"/>
    <x v="72"/>
    <n v="0"/>
  </r>
  <r>
    <s v="Media"/>
    <s v="Incremental"/>
    <x v="0"/>
    <x v="0"/>
    <x v="29"/>
    <s v=" Total_JP"/>
    <x v="73"/>
    <n v="0"/>
  </r>
  <r>
    <s v="Media"/>
    <s v="Incremental"/>
    <x v="0"/>
    <x v="0"/>
    <x v="29"/>
    <s v=" Total_JP"/>
    <x v="74"/>
    <n v="0"/>
  </r>
  <r>
    <s v="Media"/>
    <s v="Incremental"/>
    <x v="0"/>
    <x v="0"/>
    <x v="29"/>
    <s v=" Total_JP"/>
    <x v="75"/>
    <n v="0"/>
  </r>
  <r>
    <s v="Media"/>
    <s v="Incremental"/>
    <x v="0"/>
    <x v="0"/>
    <x v="29"/>
    <s v=" Total_JP"/>
    <x v="76"/>
    <n v="0"/>
  </r>
  <r>
    <s v="Media"/>
    <s v="Incremental"/>
    <x v="0"/>
    <x v="0"/>
    <x v="29"/>
    <s v=" Total_JP"/>
    <x v="77"/>
    <n v="0"/>
  </r>
  <r>
    <s v="Media"/>
    <s v="Incremental"/>
    <x v="0"/>
    <x v="0"/>
    <x v="29"/>
    <s v=" Total_JP"/>
    <x v="78"/>
    <n v="0"/>
  </r>
  <r>
    <s v="Media"/>
    <s v="Incremental"/>
    <x v="0"/>
    <x v="0"/>
    <x v="29"/>
    <s v=" Total_JP"/>
    <x v="79"/>
    <n v="0"/>
  </r>
  <r>
    <s v="Media"/>
    <s v="Incremental"/>
    <x v="0"/>
    <x v="0"/>
    <x v="29"/>
    <s v=" Total_JP"/>
    <x v="80"/>
    <n v="0"/>
  </r>
  <r>
    <s v="Media"/>
    <s v="Incremental"/>
    <x v="0"/>
    <x v="0"/>
    <x v="29"/>
    <s v=" Total_JP"/>
    <x v="81"/>
    <n v="0"/>
  </r>
  <r>
    <s v="Media"/>
    <s v="Incremental"/>
    <x v="0"/>
    <x v="0"/>
    <x v="29"/>
    <s v=" Total_JP"/>
    <x v="82"/>
    <n v="0"/>
  </r>
  <r>
    <s v="Media"/>
    <s v="Incremental"/>
    <x v="0"/>
    <x v="0"/>
    <x v="29"/>
    <s v=" Total_JP"/>
    <x v="83"/>
    <n v="0"/>
  </r>
  <r>
    <s v="Media"/>
    <s v="Incremental"/>
    <x v="0"/>
    <x v="0"/>
    <x v="29"/>
    <s v=" Total_JP"/>
    <x v="84"/>
    <n v="0"/>
  </r>
  <r>
    <s v="Media"/>
    <s v="Incremental"/>
    <x v="0"/>
    <x v="0"/>
    <x v="29"/>
    <s v=" Total_JP"/>
    <x v="85"/>
    <n v="0"/>
  </r>
  <r>
    <s v="Media"/>
    <s v="Incremental"/>
    <x v="0"/>
    <x v="0"/>
    <x v="29"/>
    <s v=" Total_JP"/>
    <x v="86"/>
    <n v="0"/>
  </r>
  <r>
    <s v="Media"/>
    <s v="Incremental"/>
    <x v="0"/>
    <x v="0"/>
    <x v="29"/>
    <s v=" Total_JP"/>
    <x v="87"/>
    <n v="0"/>
  </r>
  <r>
    <s v="Media"/>
    <s v="Incremental"/>
    <x v="0"/>
    <x v="0"/>
    <x v="29"/>
    <s v=" Total_JP"/>
    <x v="88"/>
    <n v="0"/>
  </r>
  <r>
    <s v="Media"/>
    <s v="Incremental"/>
    <x v="0"/>
    <x v="0"/>
    <x v="29"/>
    <s v=" Total_JP"/>
    <x v="89"/>
    <n v="0"/>
  </r>
  <r>
    <s v="Media"/>
    <s v="Incremental"/>
    <x v="0"/>
    <x v="0"/>
    <x v="29"/>
    <s v=" Total_JP"/>
    <x v="90"/>
    <n v="0"/>
  </r>
  <r>
    <s v="Media"/>
    <s v="Incremental"/>
    <x v="0"/>
    <x v="0"/>
    <x v="29"/>
    <s v=" Total_JP"/>
    <x v="91"/>
    <n v="0"/>
  </r>
  <r>
    <s v="Media"/>
    <s v="Incremental"/>
    <x v="0"/>
    <x v="0"/>
    <x v="29"/>
    <s v=" Total_JP"/>
    <x v="92"/>
    <n v="0"/>
  </r>
  <r>
    <s v="Media"/>
    <s v="Incremental"/>
    <x v="0"/>
    <x v="0"/>
    <x v="29"/>
    <s v=" Total_JP"/>
    <x v="93"/>
    <n v="0"/>
  </r>
  <r>
    <s v="Media"/>
    <s v="Incremental"/>
    <x v="0"/>
    <x v="0"/>
    <x v="29"/>
    <s v=" Total_JP"/>
    <x v="94"/>
    <n v="0"/>
  </r>
  <r>
    <s v="Media"/>
    <s v="Incremental"/>
    <x v="0"/>
    <x v="0"/>
    <x v="29"/>
    <s v=" Total_JP"/>
    <x v="95"/>
    <n v="0"/>
  </r>
  <r>
    <s v="Media"/>
    <s v="Incremental"/>
    <x v="0"/>
    <x v="0"/>
    <x v="29"/>
    <s v=" Total_JP"/>
    <x v="96"/>
    <n v="0"/>
  </r>
  <r>
    <s v="Media"/>
    <s v="Incremental"/>
    <x v="0"/>
    <x v="0"/>
    <x v="29"/>
    <s v=" Total_JP"/>
    <x v="97"/>
    <n v="0"/>
  </r>
  <r>
    <s v="Media"/>
    <s v="Incremental"/>
    <x v="0"/>
    <x v="0"/>
    <x v="29"/>
    <s v=" Total_JP"/>
    <x v="98"/>
    <n v="0"/>
  </r>
  <r>
    <s v="Media"/>
    <s v="Incremental"/>
    <x v="0"/>
    <x v="0"/>
    <x v="29"/>
    <s v=" Total_JP"/>
    <x v="99"/>
    <n v="0"/>
  </r>
  <r>
    <s v="Media"/>
    <s v="Incremental"/>
    <x v="0"/>
    <x v="0"/>
    <x v="29"/>
    <s v=" Total_JP"/>
    <x v="100"/>
    <n v="0"/>
  </r>
  <r>
    <s v="Media"/>
    <s v="Incremental"/>
    <x v="0"/>
    <x v="0"/>
    <x v="29"/>
    <s v=" Total_JP"/>
    <x v="101"/>
    <n v="0"/>
  </r>
  <r>
    <s v="Media"/>
    <s v="Incremental"/>
    <x v="0"/>
    <x v="0"/>
    <x v="29"/>
    <s v=" Total_JP"/>
    <x v="102"/>
    <n v="0"/>
  </r>
  <r>
    <s v="Media"/>
    <s v="Incremental"/>
    <x v="0"/>
    <x v="0"/>
    <x v="29"/>
    <s v=" Total_JP"/>
    <x v="103"/>
    <n v="0"/>
  </r>
  <r>
    <s v="Media"/>
    <s v="Incremental"/>
    <x v="0"/>
    <x v="0"/>
    <x v="29"/>
    <s v=" Total_JP"/>
    <x v="104"/>
    <n v="0"/>
  </r>
  <r>
    <s v="Media"/>
    <s v="Incremental"/>
    <x v="0"/>
    <x v="0"/>
    <x v="29"/>
    <s v=" Total_JP"/>
    <x v="105"/>
    <n v="0"/>
  </r>
  <r>
    <s v="Media"/>
    <s v="Incremental"/>
    <x v="0"/>
    <x v="0"/>
    <x v="29"/>
    <s v=" Total_JP"/>
    <x v="106"/>
    <n v="0"/>
  </r>
  <r>
    <s v="Media"/>
    <s v="Incremental"/>
    <x v="0"/>
    <x v="0"/>
    <x v="29"/>
    <s v=" Total_JP"/>
    <x v="107"/>
    <n v="0"/>
  </r>
  <r>
    <s v="Media"/>
    <s v="Incremental"/>
    <x v="0"/>
    <x v="0"/>
    <x v="29"/>
    <s v=" Total_JP"/>
    <x v="108"/>
    <n v="0"/>
  </r>
  <r>
    <s v="Media"/>
    <s v="Incremental"/>
    <x v="0"/>
    <x v="0"/>
    <x v="29"/>
    <s v=" Total_JP"/>
    <x v="109"/>
    <n v="0"/>
  </r>
  <r>
    <s v="Media"/>
    <s v="Incremental"/>
    <x v="0"/>
    <x v="0"/>
    <x v="29"/>
    <s v=" Total_JP"/>
    <x v="110"/>
    <n v="0"/>
  </r>
  <r>
    <s v="Media"/>
    <s v="Incremental"/>
    <x v="0"/>
    <x v="0"/>
    <x v="29"/>
    <s v=" Total_JP"/>
    <x v="111"/>
    <n v="0"/>
  </r>
  <r>
    <s v="Media"/>
    <s v="Incremental"/>
    <x v="0"/>
    <x v="0"/>
    <x v="29"/>
    <s v=" Total_JP"/>
    <x v="112"/>
    <n v="0"/>
  </r>
  <r>
    <s v="Media"/>
    <s v="Incremental"/>
    <x v="0"/>
    <x v="0"/>
    <x v="29"/>
    <s v=" Total_JP"/>
    <x v="113"/>
    <n v="0"/>
  </r>
  <r>
    <s v="Media"/>
    <s v="Incremental"/>
    <x v="0"/>
    <x v="0"/>
    <x v="29"/>
    <s v=" Total_JP"/>
    <x v="114"/>
    <n v="0"/>
  </r>
  <r>
    <s v="Media"/>
    <s v="Incremental"/>
    <x v="0"/>
    <x v="0"/>
    <x v="29"/>
    <s v=" Total_JP"/>
    <x v="115"/>
    <n v="0"/>
  </r>
  <r>
    <s v="Media"/>
    <s v="Incremental"/>
    <x v="0"/>
    <x v="0"/>
    <x v="29"/>
    <s v=" Total_JP"/>
    <x v="116"/>
    <n v="0"/>
  </r>
  <r>
    <s v="Media"/>
    <s v="Incremental"/>
    <x v="0"/>
    <x v="0"/>
    <x v="29"/>
    <s v=" Total_JP"/>
    <x v="117"/>
    <n v="0"/>
  </r>
  <r>
    <s v="Media"/>
    <s v="Incremental"/>
    <x v="0"/>
    <x v="0"/>
    <x v="29"/>
    <s v=" Total_JP"/>
    <x v="118"/>
    <n v="0"/>
  </r>
  <r>
    <s v="Media"/>
    <s v="Incremental"/>
    <x v="0"/>
    <x v="0"/>
    <x v="29"/>
    <s v=" Total_JP"/>
    <x v="119"/>
    <n v="0"/>
  </r>
  <r>
    <s v="Media"/>
    <s v="Incremental"/>
    <x v="0"/>
    <x v="0"/>
    <x v="29"/>
    <s v=" Total_JP"/>
    <x v="120"/>
    <n v="0"/>
  </r>
  <r>
    <s v="Media"/>
    <s v="Incremental"/>
    <x v="0"/>
    <x v="0"/>
    <x v="29"/>
    <s v=" Total_JP"/>
    <x v="121"/>
    <n v="0"/>
  </r>
  <r>
    <s v="Media"/>
    <s v="Incremental"/>
    <x v="0"/>
    <x v="0"/>
    <x v="29"/>
    <s v=" Total_JP"/>
    <x v="122"/>
    <n v="0"/>
  </r>
  <r>
    <s v="Media"/>
    <s v="Incremental"/>
    <x v="0"/>
    <x v="0"/>
    <x v="29"/>
    <s v=" Total_JP"/>
    <x v="123"/>
    <n v="0"/>
  </r>
  <r>
    <s v="Media"/>
    <s v="Incremental"/>
    <x v="0"/>
    <x v="0"/>
    <x v="29"/>
    <s v=" Total_JP"/>
    <x v="124"/>
    <n v="0"/>
  </r>
  <r>
    <s v="Media"/>
    <s v="Incremental"/>
    <x v="0"/>
    <x v="0"/>
    <x v="29"/>
    <s v=" Total_JP"/>
    <x v="125"/>
    <n v="0"/>
  </r>
  <r>
    <s v="Media"/>
    <s v="Incremental"/>
    <x v="0"/>
    <x v="0"/>
    <x v="29"/>
    <s v=" Total_JP"/>
    <x v="126"/>
    <n v="0"/>
  </r>
  <r>
    <s v="Media"/>
    <s v="Incremental"/>
    <x v="0"/>
    <x v="0"/>
    <x v="29"/>
    <s v=" Total_JP"/>
    <x v="127"/>
    <n v="0"/>
  </r>
  <r>
    <s v="Media"/>
    <s v="Incremental"/>
    <x v="0"/>
    <x v="0"/>
    <x v="29"/>
    <s v=" Total_JP"/>
    <x v="128"/>
    <n v="0"/>
  </r>
  <r>
    <s v="Media"/>
    <s v="Incremental"/>
    <x v="0"/>
    <x v="0"/>
    <x v="29"/>
    <s v=" Total_JP"/>
    <x v="129"/>
    <n v="0"/>
  </r>
  <r>
    <s v="Media"/>
    <s v="Incremental"/>
    <x v="0"/>
    <x v="0"/>
    <x v="29"/>
    <s v=" Total_JP"/>
    <x v="130"/>
    <n v="0"/>
  </r>
  <r>
    <s v="Media"/>
    <s v="Incremental"/>
    <x v="0"/>
    <x v="0"/>
    <x v="29"/>
    <s v=" Total_JP"/>
    <x v="131"/>
    <n v="0"/>
  </r>
  <r>
    <s v="Media"/>
    <s v="Incremental"/>
    <x v="0"/>
    <x v="0"/>
    <x v="29"/>
    <s v=" Total_JP"/>
    <x v="132"/>
    <n v="0"/>
  </r>
  <r>
    <s v="Media"/>
    <s v="Incremental"/>
    <x v="0"/>
    <x v="0"/>
    <x v="29"/>
    <s v=" Total_JP"/>
    <x v="133"/>
    <n v="0"/>
  </r>
  <r>
    <s v="Media"/>
    <s v="Incremental"/>
    <x v="0"/>
    <x v="0"/>
    <x v="29"/>
    <s v=" Total_JP"/>
    <x v="134"/>
    <n v="0"/>
  </r>
  <r>
    <s v="Media"/>
    <s v="Incremental"/>
    <x v="0"/>
    <x v="0"/>
    <x v="29"/>
    <s v=" Total_JP"/>
    <x v="135"/>
    <n v="0"/>
  </r>
  <r>
    <s v="Media"/>
    <s v="Incremental"/>
    <x v="0"/>
    <x v="0"/>
    <x v="29"/>
    <s v=" Total_JP"/>
    <x v="136"/>
    <n v="0"/>
  </r>
  <r>
    <s v="Media"/>
    <s v="Incremental"/>
    <x v="0"/>
    <x v="0"/>
    <x v="29"/>
    <s v=" Total_JP"/>
    <x v="137"/>
    <n v="0"/>
  </r>
  <r>
    <s v="Media"/>
    <s v="Incremental"/>
    <x v="0"/>
    <x v="0"/>
    <x v="29"/>
    <s v=" Total_JP"/>
    <x v="138"/>
    <n v="0"/>
  </r>
  <r>
    <s v="Media"/>
    <s v="Incremental"/>
    <x v="0"/>
    <x v="0"/>
    <x v="29"/>
    <s v=" Total_JP"/>
    <x v="139"/>
    <n v="0"/>
  </r>
  <r>
    <s v="Media"/>
    <s v="Incremental"/>
    <x v="0"/>
    <x v="0"/>
    <x v="29"/>
    <s v=" Total_JP"/>
    <x v="140"/>
    <n v="0"/>
  </r>
  <r>
    <s v="Media"/>
    <s v="Incremental"/>
    <x v="0"/>
    <x v="0"/>
    <x v="29"/>
    <s v=" Total_JP"/>
    <x v="141"/>
    <n v="0"/>
  </r>
  <r>
    <s v="Media"/>
    <s v="Incremental"/>
    <x v="0"/>
    <x v="0"/>
    <x v="29"/>
    <s v=" Total_JP"/>
    <x v="142"/>
    <n v="0"/>
  </r>
  <r>
    <s v="Media"/>
    <s v="Incremental"/>
    <x v="0"/>
    <x v="0"/>
    <x v="29"/>
    <s v=" Total_JP"/>
    <x v="143"/>
    <n v="0"/>
  </r>
  <r>
    <s v="Media"/>
    <s v="Incremental"/>
    <x v="0"/>
    <x v="0"/>
    <x v="29"/>
    <s v=" Total_JP"/>
    <x v="144"/>
    <n v="0"/>
  </r>
  <r>
    <s v="Media"/>
    <s v="Incremental"/>
    <x v="0"/>
    <x v="0"/>
    <x v="29"/>
    <s v=" Total_JP"/>
    <x v="145"/>
    <n v="0"/>
  </r>
  <r>
    <s v="Media"/>
    <s v="Incremental"/>
    <x v="0"/>
    <x v="0"/>
    <x v="29"/>
    <s v=" Total_JP"/>
    <x v="146"/>
    <n v="0"/>
  </r>
  <r>
    <s v="Media"/>
    <s v="Incremental"/>
    <x v="0"/>
    <x v="0"/>
    <x v="29"/>
    <s v=" Total_JP"/>
    <x v="147"/>
    <n v="0"/>
  </r>
  <r>
    <s v="Media"/>
    <s v="Incremental"/>
    <x v="0"/>
    <x v="0"/>
    <x v="29"/>
    <s v=" Total_JP"/>
    <x v="148"/>
    <n v="0"/>
  </r>
  <r>
    <s v="Media"/>
    <s v="Incremental"/>
    <x v="0"/>
    <x v="0"/>
    <x v="29"/>
    <s v=" Total_JP"/>
    <x v="149"/>
    <n v="0"/>
  </r>
  <r>
    <s v="Media"/>
    <s v="Incremental"/>
    <x v="0"/>
    <x v="0"/>
    <x v="29"/>
    <s v=" Total_JP"/>
    <x v="150"/>
    <n v="0"/>
  </r>
  <r>
    <s v="Media"/>
    <s v="Incremental"/>
    <x v="0"/>
    <x v="0"/>
    <x v="29"/>
    <s v=" Total_JP"/>
    <x v="151"/>
    <n v="20.7771224"/>
  </r>
  <r>
    <s v="Media"/>
    <s v="Incremental"/>
    <x v="0"/>
    <x v="0"/>
    <x v="29"/>
    <s v=" Total_JP"/>
    <x v="152"/>
    <n v="53.845803799999999"/>
  </r>
  <r>
    <s v="Media"/>
    <s v="Incremental"/>
    <x v="0"/>
    <x v="0"/>
    <x v="29"/>
    <s v=" Total_JP"/>
    <x v="153"/>
    <n v="84.805644999999998"/>
  </r>
  <r>
    <s v="Media"/>
    <s v="Incremental"/>
    <x v="0"/>
    <x v="0"/>
    <x v="29"/>
    <s v=" Total_JP"/>
    <x v="154"/>
    <n v="114.5511403"/>
  </r>
  <r>
    <s v="Media"/>
    <s v="Incremental"/>
    <x v="0"/>
    <x v="0"/>
    <x v="29"/>
    <s v=" Total_JP"/>
    <x v="155"/>
    <n v="115.4662187"/>
  </r>
  <r>
    <s v="Media"/>
    <s v="Incremental"/>
    <x v="0"/>
    <x v="0"/>
    <x v="29"/>
    <s v=" Total_JP"/>
    <x v="156"/>
    <n v="86.5108642"/>
  </r>
  <r>
    <s v="Media"/>
    <s v="Incremental"/>
    <x v="0"/>
    <x v="0"/>
    <x v="30"/>
    <s v=" Total_JP"/>
    <x v="0"/>
    <n v="0"/>
  </r>
  <r>
    <s v="Media"/>
    <s v="Incremental"/>
    <x v="0"/>
    <x v="0"/>
    <x v="30"/>
    <s v=" Total_JP"/>
    <x v="1"/>
    <n v="0"/>
  </r>
  <r>
    <s v="Media"/>
    <s v="Incremental"/>
    <x v="0"/>
    <x v="0"/>
    <x v="30"/>
    <s v=" Total_JP"/>
    <x v="2"/>
    <n v="0"/>
  </r>
  <r>
    <s v="Media"/>
    <s v="Incremental"/>
    <x v="0"/>
    <x v="0"/>
    <x v="30"/>
    <s v=" Total_JP"/>
    <x v="3"/>
    <n v="0"/>
  </r>
  <r>
    <s v="Media"/>
    <s v="Incremental"/>
    <x v="0"/>
    <x v="0"/>
    <x v="30"/>
    <s v=" Total_JP"/>
    <x v="4"/>
    <n v="0"/>
  </r>
  <r>
    <s v="Media"/>
    <s v="Incremental"/>
    <x v="0"/>
    <x v="0"/>
    <x v="30"/>
    <s v=" Total_JP"/>
    <x v="5"/>
    <n v="0"/>
  </r>
  <r>
    <s v="Media"/>
    <s v="Incremental"/>
    <x v="0"/>
    <x v="0"/>
    <x v="30"/>
    <s v=" Total_JP"/>
    <x v="6"/>
    <n v="0"/>
  </r>
  <r>
    <s v="Media"/>
    <s v="Incremental"/>
    <x v="0"/>
    <x v="0"/>
    <x v="30"/>
    <s v=" Total_JP"/>
    <x v="7"/>
    <n v="0"/>
  </r>
  <r>
    <s v="Media"/>
    <s v="Incremental"/>
    <x v="0"/>
    <x v="0"/>
    <x v="30"/>
    <s v=" Total_JP"/>
    <x v="8"/>
    <n v="0"/>
  </r>
  <r>
    <s v="Media"/>
    <s v="Incremental"/>
    <x v="0"/>
    <x v="0"/>
    <x v="30"/>
    <s v=" Total_JP"/>
    <x v="9"/>
    <n v="0"/>
  </r>
  <r>
    <s v="Media"/>
    <s v="Incremental"/>
    <x v="0"/>
    <x v="0"/>
    <x v="30"/>
    <s v=" Total_JP"/>
    <x v="10"/>
    <n v="0"/>
  </r>
  <r>
    <s v="Media"/>
    <s v="Incremental"/>
    <x v="0"/>
    <x v="0"/>
    <x v="30"/>
    <s v=" Total_JP"/>
    <x v="11"/>
    <n v="0"/>
  </r>
  <r>
    <s v="Media"/>
    <s v="Incremental"/>
    <x v="0"/>
    <x v="0"/>
    <x v="30"/>
    <s v=" Total_JP"/>
    <x v="12"/>
    <n v="0"/>
  </r>
  <r>
    <s v="Media"/>
    <s v="Incremental"/>
    <x v="0"/>
    <x v="0"/>
    <x v="30"/>
    <s v=" Total_JP"/>
    <x v="13"/>
    <n v="0"/>
  </r>
  <r>
    <s v="Media"/>
    <s v="Incremental"/>
    <x v="0"/>
    <x v="0"/>
    <x v="30"/>
    <s v=" Total_JP"/>
    <x v="14"/>
    <n v="0"/>
  </r>
  <r>
    <s v="Media"/>
    <s v="Incremental"/>
    <x v="0"/>
    <x v="0"/>
    <x v="30"/>
    <s v=" Total_JP"/>
    <x v="15"/>
    <n v="0"/>
  </r>
  <r>
    <s v="Media"/>
    <s v="Incremental"/>
    <x v="0"/>
    <x v="0"/>
    <x v="30"/>
    <s v=" Total_JP"/>
    <x v="16"/>
    <n v="0"/>
  </r>
  <r>
    <s v="Media"/>
    <s v="Incremental"/>
    <x v="0"/>
    <x v="0"/>
    <x v="30"/>
    <s v=" Total_JP"/>
    <x v="17"/>
    <n v="0"/>
  </r>
  <r>
    <s v="Media"/>
    <s v="Incremental"/>
    <x v="0"/>
    <x v="0"/>
    <x v="30"/>
    <s v=" Total_JP"/>
    <x v="18"/>
    <n v="0"/>
  </r>
  <r>
    <s v="Media"/>
    <s v="Incremental"/>
    <x v="0"/>
    <x v="0"/>
    <x v="30"/>
    <s v=" Total_JP"/>
    <x v="19"/>
    <n v="0"/>
  </r>
  <r>
    <s v="Media"/>
    <s v="Incremental"/>
    <x v="0"/>
    <x v="0"/>
    <x v="30"/>
    <s v=" Total_JP"/>
    <x v="20"/>
    <n v="0"/>
  </r>
  <r>
    <s v="Media"/>
    <s v="Incremental"/>
    <x v="0"/>
    <x v="0"/>
    <x v="30"/>
    <s v=" Total_JP"/>
    <x v="21"/>
    <n v="0"/>
  </r>
  <r>
    <s v="Media"/>
    <s v="Incremental"/>
    <x v="0"/>
    <x v="0"/>
    <x v="30"/>
    <s v=" Total_JP"/>
    <x v="22"/>
    <n v="0"/>
  </r>
  <r>
    <s v="Media"/>
    <s v="Incremental"/>
    <x v="0"/>
    <x v="0"/>
    <x v="30"/>
    <s v=" Total_JP"/>
    <x v="23"/>
    <n v="0"/>
  </r>
  <r>
    <s v="Media"/>
    <s v="Incremental"/>
    <x v="0"/>
    <x v="0"/>
    <x v="30"/>
    <s v=" Total_JP"/>
    <x v="24"/>
    <n v="0"/>
  </r>
  <r>
    <s v="Media"/>
    <s v="Incremental"/>
    <x v="0"/>
    <x v="0"/>
    <x v="30"/>
    <s v=" Total_JP"/>
    <x v="25"/>
    <n v="0"/>
  </r>
  <r>
    <s v="Media"/>
    <s v="Incremental"/>
    <x v="0"/>
    <x v="0"/>
    <x v="30"/>
    <s v=" Total_JP"/>
    <x v="26"/>
    <n v="0"/>
  </r>
  <r>
    <s v="Media"/>
    <s v="Incremental"/>
    <x v="0"/>
    <x v="0"/>
    <x v="30"/>
    <s v=" Total_JP"/>
    <x v="27"/>
    <n v="0"/>
  </r>
  <r>
    <s v="Media"/>
    <s v="Incremental"/>
    <x v="0"/>
    <x v="0"/>
    <x v="30"/>
    <s v=" Total_JP"/>
    <x v="28"/>
    <n v="0"/>
  </r>
  <r>
    <s v="Media"/>
    <s v="Incremental"/>
    <x v="0"/>
    <x v="0"/>
    <x v="30"/>
    <s v=" Total_JP"/>
    <x v="29"/>
    <n v="0"/>
  </r>
  <r>
    <s v="Media"/>
    <s v="Incremental"/>
    <x v="0"/>
    <x v="0"/>
    <x v="30"/>
    <s v=" Total_JP"/>
    <x v="30"/>
    <n v="0"/>
  </r>
  <r>
    <s v="Media"/>
    <s v="Incremental"/>
    <x v="0"/>
    <x v="0"/>
    <x v="30"/>
    <s v=" Total_JP"/>
    <x v="31"/>
    <n v="0"/>
  </r>
  <r>
    <s v="Media"/>
    <s v="Incremental"/>
    <x v="0"/>
    <x v="0"/>
    <x v="30"/>
    <s v=" Total_JP"/>
    <x v="32"/>
    <n v="0"/>
  </r>
  <r>
    <s v="Media"/>
    <s v="Incremental"/>
    <x v="0"/>
    <x v="0"/>
    <x v="30"/>
    <s v=" Total_JP"/>
    <x v="33"/>
    <n v="0"/>
  </r>
  <r>
    <s v="Media"/>
    <s v="Incremental"/>
    <x v="0"/>
    <x v="0"/>
    <x v="30"/>
    <s v=" Total_JP"/>
    <x v="34"/>
    <n v="0"/>
  </r>
  <r>
    <s v="Media"/>
    <s v="Incremental"/>
    <x v="0"/>
    <x v="0"/>
    <x v="30"/>
    <s v=" Total_JP"/>
    <x v="35"/>
    <n v="0"/>
  </r>
  <r>
    <s v="Media"/>
    <s v="Incremental"/>
    <x v="0"/>
    <x v="0"/>
    <x v="30"/>
    <s v=" Total_JP"/>
    <x v="36"/>
    <n v="0"/>
  </r>
  <r>
    <s v="Media"/>
    <s v="Incremental"/>
    <x v="0"/>
    <x v="0"/>
    <x v="30"/>
    <s v=" Total_JP"/>
    <x v="37"/>
    <n v="0"/>
  </r>
  <r>
    <s v="Media"/>
    <s v="Incremental"/>
    <x v="0"/>
    <x v="0"/>
    <x v="30"/>
    <s v=" Total_JP"/>
    <x v="38"/>
    <n v="0"/>
  </r>
  <r>
    <s v="Media"/>
    <s v="Incremental"/>
    <x v="0"/>
    <x v="0"/>
    <x v="30"/>
    <s v=" Total_JP"/>
    <x v="39"/>
    <n v="0"/>
  </r>
  <r>
    <s v="Media"/>
    <s v="Incremental"/>
    <x v="0"/>
    <x v="0"/>
    <x v="30"/>
    <s v=" Total_JP"/>
    <x v="40"/>
    <n v="0"/>
  </r>
  <r>
    <s v="Media"/>
    <s v="Incremental"/>
    <x v="0"/>
    <x v="0"/>
    <x v="30"/>
    <s v=" Total_JP"/>
    <x v="41"/>
    <n v="0"/>
  </r>
  <r>
    <s v="Media"/>
    <s v="Incremental"/>
    <x v="0"/>
    <x v="0"/>
    <x v="30"/>
    <s v=" Total_JP"/>
    <x v="42"/>
    <n v="0"/>
  </r>
  <r>
    <s v="Media"/>
    <s v="Incremental"/>
    <x v="0"/>
    <x v="0"/>
    <x v="30"/>
    <s v=" Total_JP"/>
    <x v="43"/>
    <n v="0"/>
  </r>
  <r>
    <s v="Media"/>
    <s v="Incremental"/>
    <x v="0"/>
    <x v="0"/>
    <x v="30"/>
    <s v=" Total_JP"/>
    <x v="44"/>
    <n v="0"/>
  </r>
  <r>
    <s v="Media"/>
    <s v="Incremental"/>
    <x v="0"/>
    <x v="0"/>
    <x v="30"/>
    <s v=" Total_JP"/>
    <x v="45"/>
    <n v="0"/>
  </r>
  <r>
    <s v="Media"/>
    <s v="Incremental"/>
    <x v="0"/>
    <x v="0"/>
    <x v="30"/>
    <s v=" Total_JP"/>
    <x v="46"/>
    <n v="0"/>
  </r>
  <r>
    <s v="Media"/>
    <s v="Incremental"/>
    <x v="0"/>
    <x v="0"/>
    <x v="30"/>
    <s v=" Total_JP"/>
    <x v="47"/>
    <n v="0"/>
  </r>
  <r>
    <s v="Media"/>
    <s v="Incremental"/>
    <x v="0"/>
    <x v="0"/>
    <x v="30"/>
    <s v=" Total_JP"/>
    <x v="48"/>
    <n v="0"/>
  </r>
  <r>
    <s v="Media"/>
    <s v="Incremental"/>
    <x v="0"/>
    <x v="0"/>
    <x v="30"/>
    <s v=" Total_JP"/>
    <x v="49"/>
    <n v="0"/>
  </r>
  <r>
    <s v="Media"/>
    <s v="Incremental"/>
    <x v="0"/>
    <x v="0"/>
    <x v="30"/>
    <s v=" Total_JP"/>
    <x v="50"/>
    <n v="0"/>
  </r>
  <r>
    <s v="Media"/>
    <s v="Incremental"/>
    <x v="0"/>
    <x v="0"/>
    <x v="30"/>
    <s v=" Total_JP"/>
    <x v="51"/>
    <n v="0"/>
  </r>
  <r>
    <s v="Media"/>
    <s v="Incremental"/>
    <x v="0"/>
    <x v="0"/>
    <x v="30"/>
    <s v=" Total_JP"/>
    <x v="52"/>
    <n v="0"/>
  </r>
  <r>
    <s v="Media"/>
    <s v="Incremental"/>
    <x v="0"/>
    <x v="0"/>
    <x v="30"/>
    <s v=" Total_JP"/>
    <x v="53"/>
    <n v="0"/>
  </r>
  <r>
    <s v="Media"/>
    <s v="Incremental"/>
    <x v="0"/>
    <x v="0"/>
    <x v="30"/>
    <s v=" Total_JP"/>
    <x v="54"/>
    <n v="0"/>
  </r>
  <r>
    <s v="Media"/>
    <s v="Incremental"/>
    <x v="0"/>
    <x v="0"/>
    <x v="30"/>
    <s v=" Total_JP"/>
    <x v="55"/>
    <n v="0"/>
  </r>
  <r>
    <s v="Media"/>
    <s v="Incremental"/>
    <x v="0"/>
    <x v="0"/>
    <x v="30"/>
    <s v=" Total_JP"/>
    <x v="56"/>
    <n v="0"/>
  </r>
  <r>
    <s v="Media"/>
    <s v="Incremental"/>
    <x v="0"/>
    <x v="0"/>
    <x v="30"/>
    <s v=" Total_JP"/>
    <x v="57"/>
    <n v="0"/>
  </r>
  <r>
    <s v="Media"/>
    <s v="Incremental"/>
    <x v="0"/>
    <x v="0"/>
    <x v="30"/>
    <s v=" Total_JP"/>
    <x v="58"/>
    <n v="0"/>
  </r>
  <r>
    <s v="Media"/>
    <s v="Incremental"/>
    <x v="0"/>
    <x v="0"/>
    <x v="30"/>
    <s v=" Total_JP"/>
    <x v="59"/>
    <n v="0"/>
  </r>
  <r>
    <s v="Media"/>
    <s v="Incremental"/>
    <x v="0"/>
    <x v="0"/>
    <x v="30"/>
    <s v=" Total_JP"/>
    <x v="60"/>
    <n v="0"/>
  </r>
  <r>
    <s v="Media"/>
    <s v="Incremental"/>
    <x v="0"/>
    <x v="0"/>
    <x v="30"/>
    <s v=" Total_JP"/>
    <x v="61"/>
    <n v="0"/>
  </r>
  <r>
    <s v="Media"/>
    <s v="Incremental"/>
    <x v="0"/>
    <x v="0"/>
    <x v="30"/>
    <s v=" Total_JP"/>
    <x v="62"/>
    <n v="0"/>
  </r>
  <r>
    <s v="Media"/>
    <s v="Incremental"/>
    <x v="0"/>
    <x v="0"/>
    <x v="30"/>
    <s v=" Total_JP"/>
    <x v="63"/>
    <n v="0"/>
  </r>
  <r>
    <s v="Media"/>
    <s v="Incremental"/>
    <x v="0"/>
    <x v="0"/>
    <x v="30"/>
    <s v=" Total_JP"/>
    <x v="64"/>
    <n v="0"/>
  </r>
  <r>
    <s v="Media"/>
    <s v="Incremental"/>
    <x v="0"/>
    <x v="0"/>
    <x v="30"/>
    <s v=" Total_JP"/>
    <x v="65"/>
    <n v="0"/>
  </r>
  <r>
    <s v="Media"/>
    <s v="Incremental"/>
    <x v="0"/>
    <x v="0"/>
    <x v="30"/>
    <s v=" Total_JP"/>
    <x v="66"/>
    <n v="0"/>
  </r>
  <r>
    <s v="Media"/>
    <s v="Incremental"/>
    <x v="0"/>
    <x v="0"/>
    <x v="30"/>
    <s v=" Total_JP"/>
    <x v="67"/>
    <n v="0"/>
  </r>
  <r>
    <s v="Media"/>
    <s v="Incremental"/>
    <x v="0"/>
    <x v="0"/>
    <x v="30"/>
    <s v=" Total_JP"/>
    <x v="68"/>
    <n v="0"/>
  </r>
  <r>
    <s v="Media"/>
    <s v="Incremental"/>
    <x v="0"/>
    <x v="0"/>
    <x v="30"/>
    <s v=" Total_JP"/>
    <x v="69"/>
    <n v="0"/>
  </r>
  <r>
    <s v="Media"/>
    <s v="Incremental"/>
    <x v="0"/>
    <x v="0"/>
    <x v="30"/>
    <s v=" Total_JP"/>
    <x v="70"/>
    <n v="0"/>
  </r>
  <r>
    <s v="Media"/>
    <s v="Incremental"/>
    <x v="0"/>
    <x v="0"/>
    <x v="30"/>
    <s v=" Total_JP"/>
    <x v="71"/>
    <n v="0"/>
  </r>
  <r>
    <s v="Media"/>
    <s v="Incremental"/>
    <x v="0"/>
    <x v="0"/>
    <x v="30"/>
    <s v=" Total_JP"/>
    <x v="72"/>
    <n v="0"/>
  </r>
  <r>
    <s v="Media"/>
    <s v="Incremental"/>
    <x v="0"/>
    <x v="0"/>
    <x v="30"/>
    <s v=" Total_JP"/>
    <x v="73"/>
    <n v="0"/>
  </r>
  <r>
    <s v="Media"/>
    <s v="Incremental"/>
    <x v="0"/>
    <x v="0"/>
    <x v="30"/>
    <s v=" Total_JP"/>
    <x v="74"/>
    <n v="0"/>
  </r>
  <r>
    <s v="Media"/>
    <s v="Incremental"/>
    <x v="0"/>
    <x v="0"/>
    <x v="30"/>
    <s v=" Total_JP"/>
    <x v="75"/>
    <n v="0"/>
  </r>
  <r>
    <s v="Media"/>
    <s v="Incremental"/>
    <x v="0"/>
    <x v="0"/>
    <x v="30"/>
    <s v=" Total_JP"/>
    <x v="76"/>
    <n v="0"/>
  </r>
  <r>
    <s v="Media"/>
    <s v="Incremental"/>
    <x v="0"/>
    <x v="0"/>
    <x v="30"/>
    <s v=" Total_JP"/>
    <x v="77"/>
    <n v="0"/>
  </r>
  <r>
    <s v="Media"/>
    <s v="Incremental"/>
    <x v="0"/>
    <x v="0"/>
    <x v="30"/>
    <s v=" Total_JP"/>
    <x v="78"/>
    <n v="0"/>
  </r>
  <r>
    <s v="Media"/>
    <s v="Incremental"/>
    <x v="0"/>
    <x v="0"/>
    <x v="30"/>
    <s v=" Total_JP"/>
    <x v="79"/>
    <n v="0"/>
  </r>
  <r>
    <s v="Media"/>
    <s v="Incremental"/>
    <x v="0"/>
    <x v="0"/>
    <x v="30"/>
    <s v=" Total_JP"/>
    <x v="80"/>
    <n v="0"/>
  </r>
  <r>
    <s v="Media"/>
    <s v="Incremental"/>
    <x v="0"/>
    <x v="0"/>
    <x v="30"/>
    <s v=" Total_JP"/>
    <x v="81"/>
    <n v="0"/>
  </r>
  <r>
    <s v="Media"/>
    <s v="Incremental"/>
    <x v="0"/>
    <x v="0"/>
    <x v="30"/>
    <s v=" Total_JP"/>
    <x v="82"/>
    <n v="0"/>
  </r>
  <r>
    <s v="Media"/>
    <s v="Incremental"/>
    <x v="0"/>
    <x v="0"/>
    <x v="30"/>
    <s v=" Total_JP"/>
    <x v="83"/>
    <n v="0"/>
  </r>
  <r>
    <s v="Media"/>
    <s v="Incremental"/>
    <x v="0"/>
    <x v="0"/>
    <x v="30"/>
    <s v=" Total_JP"/>
    <x v="84"/>
    <n v="0"/>
  </r>
  <r>
    <s v="Media"/>
    <s v="Incremental"/>
    <x v="0"/>
    <x v="0"/>
    <x v="30"/>
    <s v=" Total_JP"/>
    <x v="85"/>
    <n v="0"/>
  </r>
  <r>
    <s v="Media"/>
    <s v="Incremental"/>
    <x v="0"/>
    <x v="0"/>
    <x v="30"/>
    <s v=" Total_JP"/>
    <x v="86"/>
    <n v="0"/>
  </r>
  <r>
    <s v="Media"/>
    <s v="Incremental"/>
    <x v="0"/>
    <x v="0"/>
    <x v="30"/>
    <s v=" Total_JP"/>
    <x v="87"/>
    <n v="0"/>
  </r>
  <r>
    <s v="Media"/>
    <s v="Incremental"/>
    <x v="0"/>
    <x v="0"/>
    <x v="30"/>
    <s v=" Total_JP"/>
    <x v="88"/>
    <n v="0"/>
  </r>
  <r>
    <s v="Media"/>
    <s v="Incremental"/>
    <x v="0"/>
    <x v="0"/>
    <x v="30"/>
    <s v=" Total_JP"/>
    <x v="89"/>
    <n v="0"/>
  </r>
  <r>
    <s v="Media"/>
    <s v="Incremental"/>
    <x v="0"/>
    <x v="0"/>
    <x v="30"/>
    <s v=" Total_JP"/>
    <x v="90"/>
    <n v="0"/>
  </r>
  <r>
    <s v="Media"/>
    <s v="Incremental"/>
    <x v="0"/>
    <x v="0"/>
    <x v="30"/>
    <s v=" Total_JP"/>
    <x v="91"/>
    <n v="0"/>
  </r>
  <r>
    <s v="Media"/>
    <s v="Incremental"/>
    <x v="0"/>
    <x v="0"/>
    <x v="30"/>
    <s v=" Total_JP"/>
    <x v="92"/>
    <n v="0"/>
  </r>
  <r>
    <s v="Media"/>
    <s v="Incremental"/>
    <x v="0"/>
    <x v="0"/>
    <x v="30"/>
    <s v=" Total_JP"/>
    <x v="93"/>
    <n v="0"/>
  </r>
  <r>
    <s v="Media"/>
    <s v="Incremental"/>
    <x v="0"/>
    <x v="0"/>
    <x v="30"/>
    <s v=" Total_JP"/>
    <x v="94"/>
    <n v="0"/>
  </r>
  <r>
    <s v="Media"/>
    <s v="Incremental"/>
    <x v="0"/>
    <x v="0"/>
    <x v="30"/>
    <s v=" Total_JP"/>
    <x v="95"/>
    <n v="0"/>
  </r>
  <r>
    <s v="Media"/>
    <s v="Incremental"/>
    <x v="0"/>
    <x v="0"/>
    <x v="30"/>
    <s v=" Total_JP"/>
    <x v="96"/>
    <n v="0"/>
  </r>
  <r>
    <s v="Media"/>
    <s v="Incremental"/>
    <x v="0"/>
    <x v="0"/>
    <x v="30"/>
    <s v=" Total_JP"/>
    <x v="97"/>
    <n v="0"/>
  </r>
  <r>
    <s v="Media"/>
    <s v="Incremental"/>
    <x v="0"/>
    <x v="0"/>
    <x v="30"/>
    <s v=" Total_JP"/>
    <x v="98"/>
    <n v="0"/>
  </r>
  <r>
    <s v="Media"/>
    <s v="Incremental"/>
    <x v="0"/>
    <x v="0"/>
    <x v="30"/>
    <s v=" Total_JP"/>
    <x v="99"/>
    <n v="0"/>
  </r>
  <r>
    <s v="Media"/>
    <s v="Incremental"/>
    <x v="0"/>
    <x v="0"/>
    <x v="30"/>
    <s v=" Total_JP"/>
    <x v="100"/>
    <n v="0"/>
  </r>
  <r>
    <s v="Media"/>
    <s v="Incremental"/>
    <x v="0"/>
    <x v="0"/>
    <x v="30"/>
    <s v=" Total_JP"/>
    <x v="101"/>
    <n v="0"/>
  </r>
  <r>
    <s v="Media"/>
    <s v="Incremental"/>
    <x v="0"/>
    <x v="0"/>
    <x v="30"/>
    <s v=" Total_JP"/>
    <x v="102"/>
    <n v="0"/>
  </r>
  <r>
    <s v="Media"/>
    <s v="Incremental"/>
    <x v="0"/>
    <x v="0"/>
    <x v="30"/>
    <s v=" Total_JP"/>
    <x v="103"/>
    <n v="0"/>
  </r>
  <r>
    <s v="Media"/>
    <s v="Incremental"/>
    <x v="0"/>
    <x v="0"/>
    <x v="30"/>
    <s v=" Total_JP"/>
    <x v="104"/>
    <n v="0"/>
  </r>
  <r>
    <s v="Media"/>
    <s v="Incremental"/>
    <x v="0"/>
    <x v="0"/>
    <x v="30"/>
    <s v=" Total_JP"/>
    <x v="105"/>
    <n v="0"/>
  </r>
  <r>
    <s v="Media"/>
    <s v="Incremental"/>
    <x v="0"/>
    <x v="0"/>
    <x v="30"/>
    <s v=" Total_JP"/>
    <x v="106"/>
    <n v="0"/>
  </r>
  <r>
    <s v="Media"/>
    <s v="Incremental"/>
    <x v="0"/>
    <x v="0"/>
    <x v="30"/>
    <s v=" Total_JP"/>
    <x v="107"/>
    <n v="0"/>
  </r>
  <r>
    <s v="Media"/>
    <s v="Incremental"/>
    <x v="0"/>
    <x v="0"/>
    <x v="30"/>
    <s v=" Total_JP"/>
    <x v="108"/>
    <n v="0"/>
  </r>
  <r>
    <s v="Media"/>
    <s v="Incremental"/>
    <x v="0"/>
    <x v="0"/>
    <x v="30"/>
    <s v=" Total_JP"/>
    <x v="109"/>
    <n v="0"/>
  </r>
  <r>
    <s v="Media"/>
    <s v="Incremental"/>
    <x v="0"/>
    <x v="0"/>
    <x v="30"/>
    <s v=" Total_JP"/>
    <x v="110"/>
    <n v="0"/>
  </r>
  <r>
    <s v="Media"/>
    <s v="Incremental"/>
    <x v="0"/>
    <x v="0"/>
    <x v="30"/>
    <s v=" Total_JP"/>
    <x v="111"/>
    <n v="0"/>
  </r>
  <r>
    <s v="Media"/>
    <s v="Incremental"/>
    <x v="0"/>
    <x v="0"/>
    <x v="30"/>
    <s v=" Total_JP"/>
    <x v="112"/>
    <n v="0"/>
  </r>
  <r>
    <s v="Media"/>
    <s v="Incremental"/>
    <x v="0"/>
    <x v="0"/>
    <x v="30"/>
    <s v=" Total_JP"/>
    <x v="113"/>
    <n v="0"/>
  </r>
  <r>
    <s v="Media"/>
    <s v="Incremental"/>
    <x v="0"/>
    <x v="0"/>
    <x v="30"/>
    <s v=" Total_JP"/>
    <x v="114"/>
    <n v="0"/>
  </r>
  <r>
    <s v="Media"/>
    <s v="Incremental"/>
    <x v="0"/>
    <x v="0"/>
    <x v="30"/>
    <s v=" Total_JP"/>
    <x v="115"/>
    <n v="0"/>
  </r>
  <r>
    <s v="Media"/>
    <s v="Incremental"/>
    <x v="0"/>
    <x v="0"/>
    <x v="30"/>
    <s v=" Total_JP"/>
    <x v="116"/>
    <n v="0"/>
  </r>
  <r>
    <s v="Media"/>
    <s v="Incremental"/>
    <x v="0"/>
    <x v="0"/>
    <x v="30"/>
    <s v=" Total_JP"/>
    <x v="117"/>
    <n v="0"/>
  </r>
  <r>
    <s v="Media"/>
    <s v="Incremental"/>
    <x v="0"/>
    <x v="0"/>
    <x v="30"/>
    <s v=" Total_JP"/>
    <x v="118"/>
    <n v="0"/>
  </r>
  <r>
    <s v="Media"/>
    <s v="Incremental"/>
    <x v="0"/>
    <x v="0"/>
    <x v="30"/>
    <s v=" Total_JP"/>
    <x v="119"/>
    <n v="0"/>
  </r>
  <r>
    <s v="Media"/>
    <s v="Incremental"/>
    <x v="0"/>
    <x v="0"/>
    <x v="30"/>
    <s v=" Total_JP"/>
    <x v="120"/>
    <n v="0"/>
  </r>
  <r>
    <s v="Media"/>
    <s v="Incremental"/>
    <x v="0"/>
    <x v="0"/>
    <x v="30"/>
    <s v=" Total_JP"/>
    <x v="121"/>
    <n v="0"/>
  </r>
  <r>
    <s v="Media"/>
    <s v="Incremental"/>
    <x v="0"/>
    <x v="0"/>
    <x v="30"/>
    <s v=" Total_JP"/>
    <x v="122"/>
    <n v="0"/>
  </r>
  <r>
    <s v="Media"/>
    <s v="Incremental"/>
    <x v="0"/>
    <x v="0"/>
    <x v="30"/>
    <s v=" Total_JP"/>
    <x v="123"/>
    <n v="0"/>
  </r>
  <r>
    <s v="Media"/>
    <s v="Incremental"/>
    <x v="0"/>
    <x v="0"/>
    <x v="30"/>
    <s v=" Total_JP"/>
    <x v="124"/>
    <n v="0"/>
  </r>
  <r>
    <s v="Media"/>
    <s v="Incremental"/>
    <x v="0"/>
    <x v="0"/>
    <x v="30"/>
    <s v=" Total_JP"/>
    <x v="125"/>
    <n v="0"/>
  </r>
  <r>
    <s v="Media"/>
    <s v="Incremental"/>
    <x v="0"/>
    <x v="0"/>
    <x v="30"/>
    <s v=" Total_JP"/>
    <x v="126"/>
    <n v="0"/>
  </r>
  <r>
    <s v="Media"/>
    <s v="Incremental"/>
    <x v="0"/>
    <x v="0"/>
    <x v="30"/>
    <s v=" Total_JP"/>
    <x v="127"/>
    <n v="0"/>
  </r>
  <r>
    <s v="Media"/>
    <s v="Incremental"/>
    <x v="0"/>
    <x v="0"/>
    <x v="30"/>
    <s v=" Total_JP"/>
    <x v="128"/>
    <n v="0"/>
  </r>
  <r>
    <s v="Media"/>
    <s v="Incremental"/>
    <x v="0"/>
    <x v="0"/>
    <x v="30"/>
    <s v=" Total_JP"/>
    <x v="129"/>
    <n v="0"/>
  </r>
  <r>
    <s v="Media"/>
    <s v="Incremental"/>
    <x v="0"/>
    <x v="0"/>
    <x v="30"/>
    <s v=" Total_JP"/>
    <x v="130"/>
    <n v="0"/>
  </r>
  <r>
    <s v="Media"/>
    <s v="Incremental"/>
    <x v="0"/>
    <x v="0"/>
    <x v="30"/>
    <s v=" Total_JP"/>
    <x v="131"/>
    <n v="0"/>
  </r>
  <r>
    <s v="Media"/>
    <s v="Incremental"/>
    <x v="0"/>
    <x v="0"/>
    <x v="30"/>
    <s v=" Total_JP"/>
    <x v="132"/>
    <n v="0"/>
  </r>
  <r>
    <s v="Media"/>
    <s v="Incremental"/>
    <x v="0"/>
    <x v="0"/>
    <x v="30"/>
    <s v=" Total_JP"/>
    <x v="133"/>
    <n v="0"/>
  </r>
  <r>
    <s v="Media"/>
    <s v="Incremental"/>
    <x v="0"/>
    <x v="0"/>
    <x v="30"/>
    <s v=" Total_JP"/>
    <x v="134"/>
    <n v="0"/>
  </r>
  <r>
    <s v="Media"/>
    <s v="Incremental"/>
    <x v="0"/>
    <x v="0"/>
    <x v="30"/>
    <s v=" Total_JP"/>
    <x v="135"/>
    <n v="0"/>
  </r>
  <r>
    <s v="Media"/>
    <s v="Incremental"/>
    <x v="0"/>
    <x v="0"/>
    <x v="30"/>
    <s v=" Total_JP"/>
    <x v="136"/>
    <n v="0"/>
  </r>
  <r>
    <s v="Media"/>
    <s v="Incremental"/>
    <x v="0"/>
    <x v="0"/>
    <x v="30"/>
    <s v=" Total_JP"/>
    <x v="137"/>
    <n v="0"/>
  </r>
  <r>
    <s v="Media"/>
    <s v="Incremental"/>
    <x v="0"/>
    <x v="0"/>
    <x v="30"/>
    <s v=" Total_JP"/>
    <x v="138"/>
    <n v="0"/>
  </r>
  <r>
    <s v="Media"/>
    <s v="Incremental"/>
    <x v="0"/>
    <x v="0"/>
    <x v="30"/>
    <s v=" Total_JP"/>
    <x v="139"/>
    <n v="0"/>
  </r>
  <r>
    <s v="Media"/>
    <s v="Incremental"/>
    <x v="0"/>
    <x v="0"/>
    <x v="30"/>
    <s v=" Total_JP"/>
    <x v="140"/>
    <n v="0"/>
  </r>
  <r>
    <s v="Media"/>
    <s v="Incremental"/>
    <x v="0"/>
    <x v="0"/>
    <x v="30"/>
    <s v=" Total_JP"/>
    <x v="141"/>
    <n v="0"/>
  </r>
  <r>
    <s v="Media"/>
    <s v="Incremental"/>
    <x v="0"/>
    <x v="0"/>
    <x v="30"/>
    <s v=" Total_JP"/>
    <x v="142"/>
    <n v="0"/>
  </r>
  <r>
    <s v="Media"/>
    <s v="Incremental"/>
    <x v="0"/>
    <x v="0"/>
    <x v="30"/>
    <s v=" Total_JP"/>
    <x v="143"/>
    <n v="0"/>
  </r>
  <r>
    <s v="Media"/>
    <s v="Incremental"/>
    <x v="0"/>
    <x v="0"/>
    <x v="30"/>
    <s v=" Total_JP"/>
    <x v="144"/>
    <n v="0"/>
  </r>
  <r>
    <s v="Media"/>
    <s v="Incremental"/>
    <x v="0"/>
    <x v="0"/>
    <x v="30"/>
    <s v=" Total_JP"/>
    <x v="145"/>
    <n v="0"/>
  </r>
  <r>
    <s v="Media"/>
    <s v="Incremental"/>
    <x v="0"/>
    <x v="0"/>
    <x v="30"/>
    <s v=" Total_JP"/>
    <x v="146"/>
    <n v="0"/>
  </r>
  <r>
    <s v="Media"/>
    <s v="Incremental"/>
    <x v="0"/>
    <x v="0"/>
    <x v="30"/>
    <s v=" Total_JP"/>
    <x v="147"/>
    <n v="0"/>
  </r>
  <r>
    <s v="Media"/>
    <s v="Incremental"/>
    <x v="0"/>
    <x v="0"/>
    <x v="30"/>
    <s v=" Total_JP"/>
    <x v="148"/>
    <n v="0"/>
  </r>
  <r>
    <s v="Media"/>
    <s v="Incremental"/>
    <x v="0"/>
    <x v="0"/>
    <x v="30"/>
    <s v=" Total_JP"/>
    <x v="149"/>
    <n v="0"/>
  </r>
  <r>
    <s v="Media"/>
    <s v="Incremental"/>
    <x v="0"/>
    <x v="0"/>
    <x v="30"/>
    <s v=" Total_JP"/>
    <x v="150"/>
    <n v="0"/>
  </r>
  <r>
    <s v="Media"/>
    <s v="Incremental"/>
    <x v="0"/>
    <x v="0"/>
    <x v="30"/>
    <s v=" Total_JP"/>
    <x v="151"/>
    <n v="0"/>
  </r>
  <r>
    <s v="Media"/>
    <s v="Incremental"/>
    <x v="0"/>
    <x v="0"/>
    <x v="30"/>
    <s v=" Total_JP"/>
    <x v="152"/>
    <n v="0"/>
  </r>
  <r>
    <s v="Media"/>
    <s v="Incremental"/>
    <x v="0"/>
    <x v="0"/>
    <x v="30"/>
    <s v=" Total_JP"/>
    <x v="153"/>
    <n v="0"/>
  </r>
  <r>
    <s v="Media"/>
    <s v="Incremental"/>
    <x v="0"/>
    <x v="0"/>
    <x v="30"/>
    <s v=" Total_JP"/>
    <x v="154"/>
    <n v="35.013688700000003"/>
  </r>
  <r>
    <s v="Media"/>
    <s v="Incremental"/>
    <x v="0"/>
    <x v="0"/>
    <x v="30"/>
    <s v=" Total_JP"/>
    <x v="155"/>
    <n v="113.25423670000001"/>
  </r>
  <r>
    <s v="Media"/>
    <s v="Incremental"/>
    <x v="0"/>
    <x v="0"/>
    <x v="30"/>
    <s v=" Total_JP"/>
    <x v="156"/>
    <n v="246.2869153"/>
  </r>
  <r>
    <s v="Incremental"/>
    <s v="NonMedia"/>
    <x v="0"/>
    <x v="0"/>
    <x v="31"/>
    <s v=" Total_JP"/>
    <x v="0"/>
    <n v="0.1225977"/>
  </r>
  <r>
    <s v="Incremental"/>
    <s v="NonMedia"/>
    <x v="0"/>
    <x v="0"/>
    <x v="31"/>
    <s v=" Total_JP"/>
    <x v="1"/>
    <n v="0.1802578"/>
  </r>
  <r>
    <s v="Incremental"/>
    <s v="NonMedia"/>
    <x v="0"/>
    <x v="0"/>
    <x v="31"/>
    <s v=" Total_JP"/>
    <x v="2"/>
    <n v="0.19481280000000001"/>
  </r>
  <r>
    <s v="Incremental"/>
    <s v="NonMedia"/>
    <x v="0"/>
    <x v="0"/>
    <x v="31"/>
    <s v=" Total_JP"/>
    <x v="3"/>
    <n v="0.2253223"/>
  </r>
  <r>
    <s v="Incremental"/>
    <s v="NonMedia"/>
    <x v="0"/>
    <x v="0"/>
    <x v="31"/>
    <s v=" Total_JP"/>
    <x v="4"/>
    <n v="0.19089420000000001"/>
  </r>
  <r>
    <s v="Incremental"/>
    <s v="NonMedia"/>
    <x v="0"/>
    <x v="0"/>
    <x v="31"/>
    <s v=" Total_JP"/>
    <x v="5"/>
    <n v="0.30957319999999999"/>
  </r>
  <r>
    <s v="Incremental"/>
    <s v="NonMedia"/>
    <x v="0"/>
    <x v="0"/>
    <x v="31"/>
    <s v=" Total_JP"/>
    <x v="6"/>
    <n v="0.49514930000000001"/>
  </r>
  <r>
    <s v="Incremental"/>
    <s v="NonMedia"/>
    <x v="0"/>
    <x v="0"/>
    <x v="31"/>
    <s v=" Total_JP"/>
    <x v="7"/>
    <n v="0.2572313"/>
  </r>
  <r>
    <s v="Incremental"/>
    <s v="NonMedia"/>
    <x v="0"/>
    <x v="0"/>
    <x v="31"/>
    <s v=" Total_JP"/>
    <x v="8"/>
    <n v="9.0954634999999993"/>
  </r>
  <r>
    <s v="Incremental"/>
    <s v="NonMedia"/>
    <x v="0"/>
    <x v="0"/>
    <x v="31"/>
    <s v=" Total_JP"/>
    <x v="9"/>
    <n v="7.3858131"/>
  </r>
  <r>
    <s v="Incremental"/>
    <s v="NonMedia"/>
    <x v="0"/>
    <x v="0"/>
    <x v="31"/>
    <s v=" Total_JP"/>
    <x v="10"/>
    <n v="0.46687899999999999"/>
  </r>
  <r>
    <s v="Incremental"/>
    <s v="NonMedia"/>
    <x v="0"/>
    <x v="0"/>
    <x v="31"/>
    <s v=" Total_JP"/>
    <x v="11"/>
    <n v="0.23343949999999999"/>
  </r>
  <r>
    <s v="Incremental"/>
    <s v="NonMedia"/>
    <x v="0"/>
    <x v="0"/>
    <x v="31"/>
    <s v=" Total_JP"/>
    <x v="12"/>
    <n v="0.2020903"/>
  </r>
  <r>
    <s v="Incremental"/>
    <s v="NonMedia"/>
    <x v="0"/>
    <x v="0"/>
    <x v="31"/>
    <s v=" Total_JP"/>
    <x v="13"/>
    <n v="0.33448470000000002"/>
  </r>
  <r>
    <s v="Incremental"/>
    <s v="NonMedia"/>
    <x v="0"/>
    <x v="0"/>
    <x v="31"/>
    <s v=" Total_JP"/>
    <x v="14"/>
    <n v="0.21972420000000001"/>
  </r>
  <r>
    <s v="Incremental"/>
    <s v="NonMedia"/>
    <x v="0"/>
    <x v="0"/>
    <x v="31"/>
    <s v=" Total_JP"/>
    <x v="15"/>
    <n v="0.31461149999999999"/>
  </r>
  <r>
    <s v="Incremental"/>
    <s v="NonMedia"/>
    <x v="0"/>
    <x v="0"/>
    <x v="31"/>
    <s v=" Total_JP"/>
    <x v="16"/>
    <n v="0.2496739"/>
  </r>
  <r>
    <s v="Incremental"/>
    <s v="NonMedia"/>
    <x v="0"/>
    <x v="0"/>
    <x v="31"/>
    <s v=" Total_JP"/>
    <x v="17"/>
    <n v="0.20936779999999999"/>
  </r>
  <r>
    <s v="Incremental"/>
    <s v="NonMedia"/>
    <x v="0"/>
    <x v="0"/>
    <x v="31"/>
    <s v=" Total_JP"/>
    <x v="18"/>
    <n v="2.2252326"/>
  </r>
  <r>
    <s v="Incremental"/>
    <s v="NonMedia"/>
    <x v="0"/>
    <x v="0"/>
    <x v="31"/>
    <s v=" Total_JP"/>
    <x v="19"/>
    <n v="0.54721129999999996"/>
  </r>
  <r>
    <s v="Incremental"/>
    <s v="NonMedia"/>
    <x v="0"/>
    <x v="0"/>
    <x v="31"/>
    <s v=" Total_JP"/>
    <x v="20"/>
    <n v="0.39494380000000001"/>
  </r>
  <r>
    <s v="Incremental"/>
    <s v="NonMedia"/>
    <x v="0"/>
    <x v="0"/>
    <x v="31"/>
    <s v=" Total_JP"/>
    <x v="21"/>
    <n v="0.32328849999999998"/>
  </r>
  <r>
    <s v="Incremental"/>
    <s v="NonMedia"/>
    <x v="0"/>
    <x v="0"/>
    <x v="31"/>
    <s v=" Total_JP"/>
    <x v="22"/>
    <n v="0.21944430000000001"/>
  </r>
  <r>
    <s v="Incremental"/>
    <s v="NonMedia"/>
    <x v="0"/>
    <x v="0"/>
    <x v="31"/>
    <s v=" Total_JP"/>
    <x v="23"/>
    <n v="0.16934160000000001"/>
  </r>
  <r>
    <s v="Incremental"/>
    <s v="NonMedia"/>
    <x v="0"/>
    <x v="0"/>
    <x v="31"/>
    <s v=" Total_JP"/>
    <x v="24"/>
    <n v="0.14415030000000001"/>
  </r>
  <r>
    <s v="Incremental"/>
    <s v="NonMedia"/>
    <x v="0"/>
    <x v="0"/>
    <x v="31"/>
    <s v=" Total_JP"/>
    <x v="25"/>
    <n v="0.1503082"/>
  </r>
  <r>
    <s v="Incremental"/>
    <s v="NonMedia"/>
    <x v="0"/>
    <x v="0"/>
    <x v="31"/>
    <s v=" Total_JP"/>
    <x v="26"/>
    <n v="0.97518369999999999"/>
  </r>
  <r>
    <s v="Incremental"/>
    <s v="NonMedia"/>
    <x v="0"/>
    <x v="0"/>
    <x v="31"/>
    <s v=" Total_JP"/>
    <x v="27"/>
    <n v="0.42209439999999998"/>
  </r>
  <r>
    <s v="Incremental"/>
    <s v="NonMedia"/>
    <x v="0"/>
    <x v="0"/>
    <x v="31"/>
    <s v=" Total_JP"/>
    <x v="28"/>
    <n v="0.71795240000000005"/>
  </r>
  <r>
    <s v="Incremental"/>
    <s v="NonMedia"/>
    <x v="0"/>
    <x v="0"/>
    <x v="31"/>
    <s v=" Total_JP"/>
    <x v="29"/>
    <n v="0.46072109999999999"/>
  </r>
  <r>
    <s v="Incremental"/>
    <s v="NonMedia"/>
    <x v="0"/>
    <x v="0"/>
    <x v="31"/>
    <s v=" Total_JP"/>
    <x v="30"/>
    <n v="0.42069489999999998"/>
  </r>
  <r>
    <s v="Incremental"/>
    <s v="NonMedia"/>
    <x v="0"/>
    <x v="0"/>
    <x v="31"/>
    <s v=" Total_JP"/>
    <x v="31"/>
    <n v="0.58723749999999997"/>
  </r>
  <r>
    <s v="Incremental"/>
    <s v="NonMedia"/>
    <x v="0"/>
    <x v="0"/>
    <x v="31"/>
    <s v=" Total_JP"/>
    <x v="32"/>
    <n v="0.52985729999999998"/>
  </r>
  <r>
    <s v="Incremental"/>
    <s v="NonMedia"/>
    <x v="0"/>
    <x v="0"/>
    <x v="31"/>
    <s v=" Total_JP"/>
    <x v="33"/>
    <n v="0.48199379999999997"/>
  </r>
  <r>
    <s v="Incremental"/>
    <s v="NonMedia"/>
    <x v="0"/>
    <x v="0"/>
    <x v="31"/>
    <s v=" Total_JP"/>
    <x v="34"/>
    <n v="0.61830680000000005"/>
  </r>
  <r>
    <s v="Incremental"/>
    <s v="NonMedia"/>
    <x v="0"/>
    <x v="0"/>
    <x v="31"/>
    <s v=" Total_JP"/>
    <x v="35"/>
    <n v="0.14554980000000001"/>
  </r>
  <r>
    <s v="Incremental"/>
    <s v="NonMedia"/>
    <x v="0"/>
    <x v="0"/>
    <x v="31"/>
    <s v=" Total_JP"/>
    <x v="36"/>
    <n v="0.1239972"/>
  </r>
  <r>
    <s v="Incremental"/>
    <s v="NonMedia"/>
    <x v="0"/>
    <x v="0"/>
    <x v="31"/>
    <s v=" Total_JP"/>
    <x v="37"/>
    <n v="5.9739798999999998"/>
  </r>
  <r>
    <s v="Incremental"/>
    <s v="NonMedia"/>
    <x v="0"/>
    <x v="0"/>
    <x v="31"/>
    <s v=" Total_JP"/>
    <x v="38"/>
    <n v="2.9596993999999999"/>
  </r>
  <r>
    <s v="Incremental"/>
    <s v="NonMedia"/>
    <x v="0"/>
    <x v="0"/>
    <x v="31"/>
    <s v=" Total_JP"/>
    <x v="39"/>
    <n v="0.20293"/>
  </r>
  <r>
    <s v="Incremental"/>
    <s v="NonMedia"/>
    <x v="0"/>
    <x v="0"/>
    <x v="31"/>
    <s v=" Total_JP"/>
    <x v="40"/>
    <n v="0.1791382"/>
  </r>
  <r>
    <s v="Incremental"/>
    <s v="NonMedia"/>
    <x v="0"/>
    <x v="0"/>
    <x v="31"/>
    <s v=" Total_JP"/>
    <x v="41"/>
    <n v="0.13323409999999999"/>
  </r>
  <r>
    <s v="Incremental"/>
    <s v="NonMedia"/>
    <x v="0"/>
    <x v="0"/>
    <x v="31"/>
    <s v=" Total_JP"/>
    <x v="42"/>
    <n v="0.1281958"/>
  </r>
  <r>
    <s v="Incremental"/>
    <s v="NonMedia"/>
    <x v="0"/>
    <x v="0"/>
    <x v="31"/>
    <s v=" Total_JP"/>
    <x v="43"/>
    <n v="0.11028200000000001"/>
  </r>
  <r>
    <s v="Incremental"/>
    <s v="NonMedia"/>
    <x v="0"/>
    <x v="0"/>
    <x v="31"/>
    <s v=" Total_JP"/>
    <x v="44"/>
    <n v="0.16878180000000001"/>
  </r>
  <r>
    <s v="Incremental"/>
    <s v="NonMedia"/>
    <x v="0"/>
    <x v="0"/>
    <x v="31"/>
    <s v=" Total_JP"/>
    <x v="45"/>
    <n v="0.2040496"/>
  </r>
  <r>
    <s v="Incremental"/>
    <s v="NonMedia"/>
    <x v="0"/>
    <x v="0"/>
    <x v="31"/>
    <s v=" Total_JP"/>
    <x v="46"/>
    <n v="0.13491349999999999"/>
  </r>
  <r>
    <s v="Incremental"/>
    <s v="NonMedia"/>
    <x v="0"/>
    <x v="0"/>
    <x v="31"/>
    <s v=" Total_JP"/>
    <x v="47"/>
    <n v="0.16150429999999999"/>
  </r>
  <r>
    <s v="Incremental"/>
    <s v="NonMedia"/>
    <x v="0"/>
    <x v="0"/>
    <x v="31"/>
    <s v=" Total_JP"/>
    <x v="48"/>
    <n v="0.18417649999999999"/>
  </r>
  <r>
    <s v="Incremental"/>
    <s v="NonMedia"/>
    <x v="0"/>
    <x v="0"/>
    <x v="31"/>
    <s v=" Total_JP"/>
    <x v="49"/>
    <n v="0.19313340000000001"/>
  </r>
  <r>
    <s v="Incremental"/>
    <s v="NonMedia"/>
    <x v="0"/>
    <x v="0"/>
    <x v="31"/>
    <s v=" Total_JP"/>
    <x v="50"/>
    <n v="0.1573058"/>
  </r>
  <r>
    <s v="Incremental"/>
    <s v="NonMedia"/>
    <x v="0"/>
    <x v="0"/>
    <x v="31"/>
    <s v=" Total_JP"/>
    <x v="51"/>
    <n v="0.14219100000000001"/>
  </r>
  <r>
    <s v="Incremental"/>
    <s v="NonMedia"/>
    <x v="0"/>
    <x v="0"/>
    <x v="31"/>
    <s v=" Total_JP"/>
    <x v="52"/>
    <n v="0.1242771"/>
  </r>
  <r>
    <s v="Incremental"/>
    <s v="NonMedia"/>
    <x v="0"/>
    <x v="0"/>
    <x v="31"/>
    <s v=" Total_JP"/>
    <x v="53"/>
    <n v="0.16822200000000001"/>
  </r>
  <r>
    <s v="Incremental"/>
    <s v="NonMedia"/>
    <x v="0"/>
    <x v="0"/>
    <x v="31"/>
    <s v=" Total_JP"/>
    <x v="54"/>
    <n v="0.1284757"/>
  </r>
  <r>
    <s v="Incremental"/>
    <s v="NonMedia"/>
    <x v="0"/>
    <x v="0"/>
    <x v="31"/>
    <s v=" Total_JP"/>
    <x v="55"/>
    <n v="0.13463359999999999"/>
  </r>
  <r>
    <s v="Incremental"/>
    <s v="NonMedia"/>
    <x v="0"/>
    <x v="0"/>
    <x v="31"/>
    <s v=" Total_JP"/>
    <x v="56"/>
    <n v="0.16598280000000001"/>
  </r>
  <r>
    <s v="Incremental"/>
    <s v="NonMedia"/>
    <x v="0"/>
    <x v="0"/>
    <x v="31"/>
    <s v=" Total_JP"/>
    <x v="57"/>
    <n v="0.18109749999999999"/>
  </r>
  <r>
    <s v="Incremental"/>
    <s v="NonMedia"/>
    <x v="0"/>
    <x v="0"/>
    <x v="31"/>
    <s v=" Total_JP"/>
    <x v="58"/>
    <n v="0.1824971"/>
  </r>
  <r>
    <s v="Incremental"/>
    <s v="NonMedia"/>
    <x v="0"/>
    <x v="0"/>
    <x v="31"/>
    <s v=" Total_JP"/>
    <x v="59"/>
    <n v="0.1553464"/>
  </r>
  <r>
    <s v="Incremental"/>
    <s v="NonMedia"/>
    <x v="0"/>
    <x v="0"/>
    <x v="31"/>
    <s v=" Total_JP"/>
    <x v="60"/>
    <n v="1.7720689000000001"/>
  </r>
  <r>
    <s v="Incremental"/>
    <s v="NonMedia"/>
    <x v="0"/>
    <x v="0"/>
    <x v="31"/>
    <s v=" Total_JP"/>
    <x v="61"/>
    <n v="4.3704128999999998"/>
  </r>
  <r>
    <s v="Incremental"/>
    <s v="NonMedia"/>
    <x v="0"/>
    <x v="0"/>
    <x v="31"/>
    <s v=" Total_JP"/>
    <x v="62"/>
    <n v="0.21412619999999999"/>
  </r>
  <r>
    <s v="Incremental"/>
    <s v="NonMedia"/>
    <x v="0"/>
    <x v="0"/>
    <x v="31"/>
    <s v=" Total_JP"/>
    <x v="63"/>
    <n v="0.26478869999999999"/>
  </r>
  <r>
    <s v="Incremental"/>
    <s v="NonMedia"/>
    <x v="0"/>
    <x v="0"/>
    <x v="31"/>
    <s v=" Total_JP"/>
    <x v="64"/>
    <n v="0.24827440000000001"/>
  </r>
  <r>
    <s v="Incremental"/>
    <s v="NonMedia"/>
    <x v="0"/>
    <x v="0"/>
    <x v="31"/>
    <s v=" Total_JP"/>
    <x v="65"/>
    <n v="0.21580559999999999"/>
  </r>
  <r>
    <s v="Incremental"/>
    <s v="NonMedia"/>
    <x v="0"/>
    <x v="0"/>
    <x v="31"/>
    <s v=" Total_JP"/>
    <x v="66"/>
    <n v="0.33336500000000002"/>
  </r>
  <r>
    <s v="Incremental"/>
    <s v="NonMedia"/>
    <x v="0"/>
    <x v="0"/>
    <x v="31"/>
    <s v=" Total_JP"/>
    <x v="67"/>
    <n v="0.39858260000000001"/>
  </r>
  <r>
    <s v="Incremental"/>
    <s v="NonMedia"/>
    <x v="0"/>
    <x v="0"/>
    <x v="31"/>
    <s v=" Total_JP"/>
    <x v="68"/>
    <n v="0.34875970000000001"/>
  </r>
  <r>
    <s v="Incremental"/>
    <s v="NonMedia"/>
    <x v="0"/>
    <x v="0"/>
    <x v="31"/>
    <s v=" Total_JP"/>
    <x v="69"/>
    <n v="4.3914057"/>
  </r>
  <r>
    <s v="Incremental"/>
    <s v="NonMedia"/>
    <x v="0"/>
    <x v="0"/>
    <x v="31"/>
    <s v=" Total_JP"/>
    <x v="70"/>
    <n v="1.5405887"/>
  </r>
  <r>
    <s v="Incremental"/>
    <s v="NonMedia"/>
    <x v="0"/>
    <x v="0"/>
    <x v="31"/>
    <s v=" Total_JP"/>
    <x v="71"/>
    <n v="0.7618973"/>
  </r>
  <r>
    <s v="Incremental"/>
    <s v="NonMedia"/>
    <x v="0"/>
    <x v="0"/>
    <x v="31"/>
    <s v=" Total_JP"/>
    <x v="72"/>
    <n v="0.52425920000000004"/>
  </r>
  <r>
    <s v="Incremental"/>
    <s v="NonMedia"/>
    <x v="0"/>
    <x v="0"/>
    <x v="31"/>
    <s v=" Total_JP"/>
    <x v="73"/>
    <n v="0.92899960000000004"/>
  </r>
  <r>
    <s v="Incremental"/>
    <s v="NonMedia"/>
    <x v="0"/>
    <x v="0"/>
    <x v="31"/>
    <s v=" Total_JP"/>
    <x v="74"/>
    <n v="0.44448670000000001"/>
  </r>
  <r>
    <s v="Incremental"/>
    <s v="NonMedia"/>
    <x v="0"/>
    <x v="0"/>
    <x v="31"/>
    <s v=" Total_JP"/>
    <x v="75"/>
    <n v="0.41285759999999999"/>
  </r>
  <r>
    <s v="Incremental"/>
    <s v="NonMedia"/>
    <x v="0"/>
    <x v="0"/>
    <x v="31"/>
    <s v=" Total_JP"/>
    <x v="76"/>
    <n v="0.44616610000000001"/>
  </r>
  <r>
    <s v="Incremental"/>
    <s v="NonMedia"/>
    <x v="0"/>
    <x v="0"/>
    <x v="31"/>
    <s v=" Total_JP"/>
    <x v="77"/>
    <n v="0.53629510000000002"/>
  </r>
  <r>
    <s v="Incremental"/>
    <s v="NonMedia"/>
    <x v="0"/>
    <x v="0"/>
    <x v="31"/>
    <s v=" Total_JP"/>
    <x v="78"/>
    <n v="0.32944639999999997"/>
  </r>
  <r>
    <s v="Incremental"/>
    <s v="NonMedia"/>
    <x v="0"/>
    <x v="0"/>
    <x v="31"/>
    <s v=" Total_JP"/>
    <x v="79"/>
    <n v="0.19565250000000001"/>
  </r>
  <r>
    <s v="Incremental"/>
    <s v="NonMedia"/>
    <x v="0"/>
    <x v="0"/>
    <x v="31"/>
    <s v=" Total_JP"/>
    <x v="80"/>
    <n v="0.2018104"/>
  </r>
  <r>
    <s v="Incremental"/>
    <s v="NonMedia"/>
    <x v="0"/>
    <x v="0"/>
    <x v="31"/>
    <s v=" Total_JP"/>
    <x v="81"/>
    <n v="0.19621230000000001"/>
  </r>
  <r>
    <s v="Incremental"/>
    <s v="NonMedia"/>
    <x v="0"/>
    <x v="0"/>
    <x v="31"/>
    <s v=" Total_JP"/>
    <x v="82"/>
    <n v="0.1729803"/>
  </r>
  <r>
    <s v="Incremental"/>
    <s v="NonMedia"/>
    <x v="0"/>
    <x v="0"/>
    <x v="31"/>
    <s v=" Total_JP"/>
    <x v="83"/>
    <n v="0.1992913"/>
  </r>
  <r>
    <s v="Incremental"/>
    <s v="NonMedia"/>
    <x v="0"/>
    <x v="0"/>
    <x v="31"/>
    <s v=" Total_JP"/>
    <x v="84"/>
    <n v="0.18109749999999999"/>
  </r>
  <r>
    <s v="Incremental"/>
    <s v="NonMedia"/>
    <x v="0"/>
    <x v="0"/>
    <x v="31"/>
    <s v=" Total_JP"/>
    <x v="85"/>
    <n v="0.19061429999999999"/>
  </r>
  <r>
    <s v="Incremental"/>
    <s v="NonMedia"/>
    <x v="0"/>
    <x v="0"/>
    <x v="31"/>
    <s v=" Total_JP"/>
    <x v="86"/>
    <n v="0.19117410000000001"/>
  </r>
  <r>
    <s v="Incremental"/>
    <s v="NonMedia"/>
    <x v="0"/>
    <x v="0"/>
    <x v="31"/>
    <s v=" Total_JP"/>
    <x v="87"/>
    <n v="0.21748500000000001"/>
  </r>
  <r>
    <s v="Incremental"/>
    <s v="NonMedia"/>
    <x v="0"/>
    <x v="0"/>
    <x v="31"/>
    <s v=" Total_JP"/>
    <x v="88"/>
    <n v="0.19677210000000001"/>
  </r>
  <r>
    <s v="Incremental"/>
    <s v="NonMedia"/>
    <x v="0"/>
    <x v="0"/>
    <x v="31"/>
    <s v=" Total_JP"/>
    <x v="89"/>
    <n v="0.19257360000000001"/>
  </r>
  <r>
    <s v="Incremental"/>
    <s v="NonMedia"/>
    <x v="0"/>
    <x v="0"/>
    <x v="31"/>
    <s v=" Total_JP"/>
    <x v="90"/>
    <n v="0.24379590000000001"/>
  </r>
  <r>
    <s v="Incremental"/>
    <s v="NonMedia"/>
    <x v="0"/>
    <x v="0"/>
    <x v="31"/>
    <s v=" Total_JP"/>
    <x v="91"/>
    <n v="0.22196350000000001"/>
  </r>
  <r>
    <s v="Incremental"/>
    <s v="NonMedia"/>
    <x v="0"/>
    <x v="0"/>
    <x v="31"/>
    <s v=" Total_JP"/>
    <x v="92"/>
    <n v="0.2491141"/>
  </r>
  <r>
    <s v="Incremental"/>
    <s v="NonMedia"/>
    <x v="0"/>
    <x v="0"/>
    <x v="31"/>
    <s v=" Total_JP"/>
    <x v="93"/>
    <n v="0.2533126"/>
  </r>
  <r>
    <s v="Incremental"/>
    <s v="NonMedia"/>
    <x v="0"/>
    <x v="0"/>
    <x v="31"/>
    <s v=" Total_JP"/>
    <x v="94"/>
    <n v="0.3515588"/>
  </r>
  <r>
    <s v="Incremental"/>
    <s v="NonMedia"/>
    <x v="0"/>
    <x v="0"/>
    <x v="31"/>
    <s v=" Total_JP"/>
    <x v="95"/>
    <n v="0.28550150000000002"/>
  </r>
  <r>
    <s v="Incremental"/>
    <s v="NonMedia"/>
    <x v="0"/>
    <x v="0"/>
    <x v="31"/>
    <s v=" Total_JP"/>
    <x v="96"/>
    <n v="0.28214270000000002"/>
  </r>
  <r>
    <s v="Incremental"/>
    <s v="NonMedia"/>
    <x v="0"/>
    <x v="0"/>
    <x v="31"/>
    <s v=" Total_JP"/>
    <x v="97"/>
    <n v="0.26674799999999999"/>
  </r>
  <r>
    <s v="Incremental"/>
    <s v="NonMedia"/>
    <x v="0"/>
    <x v="0"/>
    <x v="31"/>
    <s v=" Total_JP"/>
    <x v="98"/>
    <n v="0.2561117"/>
  </r>
  <r>
    <s v="Incremental"/>
    <s v="NonMedia"/>
    <x v="0"/>
    <x v="0"/>
    <x v="31"/>
    <s v=" Total_JP"/>
    <x v="99"/>
    <n v="0.24547530000000001"/>
  </r>
  <r>
    <s v="Incremental"/>
    <s v="NonMedia"/>
    <x v="0"/>
    <x v="0"/>
    <x v="31"/>
    <s v=" Total_JP"/>
    <x v="100"/>
    <n v="0.26954699999999998"/>
  </r>
  <r>
    <s v="Incremental"/>
    <s v="NonMedia"/>
    <x v="0"/>
    <x v="0"/>
    <x v="31"/>
    <s v=" Total_JP"/>
    <x v="101"/>
    <n v="0.29781730000000001"/>
  </r>
  <r>
    <s v="Incremental"/>
    <s v="NonMedia"/>
    <x v="0"/>
    <x v="0"/>
    <x v="31"/>
    <s v=" Total_JP"/>
    <x v="102"/>
    <n v="0.27122649999999998"/>
  </r>
  <r>
    <s v="Incremental"/>
    <s v="NonMedia"/>
    <x v="0"/>
    <x v="0"/>
    <x v="31"/>
    <s v=" Total_JP"/>
    <x v="103"/>
    <n v="0.27738429999999997"/>
  </r>
  <r>
    <s v="Incremental"/>
    <s v="NonMedia"/>
    <x v="0"/>
    <x v="0"/>
    <x v="31"/>
    <s v=" Total_JP"/>
    <x v="104"/>
    <n v="0.2037697"/>
  </r>
  <r>
    <s v="Incremental"/>
    <s v="NonMedia"/>
    <x v="0"/>
    <x v="0"/>
    <x v="31"/>
    <s v=" Total_JP"/>
    <x v="105"/>
    <n v="0.2312003"/>
  </r>
  <r>
    <s v="Incremental"/>
    <s v="NonMedia"/>
    <x v="0"/>
    <x v="0"/>
    <x v="31"/>
    <s v=" Total_JP"/>
    <x v="106"/>
    <n v="0.28130300000000003"/>
  </r>
  <r>
    <s v="Incremental"/>
    <s v="NonMedia"/>
    <x v="0"/>
    <x v="0"/>
    <x v="31"/>
    <s v=" Total_JP"/>
    <x v="107"/>
    <n v="0.2314802"/>
  </r>
  <r>
    <s v="Incremental"/>
    <s v="NonMedia"/>
    <x v="0"/>
    <x v="0"/>
    <x v="31"/>
    <s v=" Total_JP"/>
    <x v="108"/>
    <n v="0.2037697"/>
  </r>
  <r>
    <s v="Incremental"/>
    <s v="NonMedia"/>
    <x v="0"/>
    <x v="0"/>
    <x v="31"/>
    <s v=" Total_JP"/>
    <x v="109"/>
    <n v="0.2032099"/>
  </r>
  <r>
    <s v="Incremental"/>
    <s v="NonMedia"/>
    <x v="0"/>
    <x v="0"/>
    <x v="31"/>
    <s v=" Total_JP"/>
    <x v="110"/>
    <n v="0.20880799999999999"/>
  </r>
  <r>
    <s v="Incremental"/>
    <s v="NonMedia"/>
    <x v="0"/>
    <x v="0"/>
    <x v="31"/>
    <s v=" Total_JP"/>
    <x v="111"/>
    <n v="0.2275615"/>
  </r>
  <r>
    <s v="Incremental"/>
    <s v="NonMedia"/>
    <x v="0"/>
    <x v="0"/>
    <x v="31"/>
    <s v=" Total_JP"/>
    <x v="112"/>
    <n v="0.304535"/>
  </r>
  <r>
    <s v="Incremental"/>
    <s v="NonMedia"/>
    <x v="0"/>
    <x v="0"/>
    <x v="31"/>
    <s v=" Total_JP"/>
    <x v="113"/>
    <n v="1.2825177000000001"/>
  </r>
  <r>
    <s v="Incremental"/>
    <s v="NonMedia"/>
    <x v="0"/>
    <x v="0"/>
    <x v="31"/>
    <s v=" Total_JP"/>
    <x v="114"/>
    <n v="0.85566489999999995"/>
  </r>
  <r>
    <s v="Incremental"/>
    <s v="NonMedia"/>
    <x v="0"/>
    <x v="0"/>
    <x v="31"/>
    <s v=" Total_JP"/>
    <x v="115"/>
    <n v="0.1785784"/>
  </r>
  <r>
    <s v="Incremental"/>
    <s v="NonMedia"/>
    <x v="0"/>
    <x v="0"/>
    <x v="31"/>
    <s v=" Total_JP"/>
    <x v="116"/>
    <n v="0.20796829999999999"/>
  </r>
  <r>
    <s v="Incremental"/>
    <s v="NonMedia"/>
    <x v="0"/>
    <x v="0"/>
    <x v="31"/>
    <s v=" Total_JP"/>
    <x v="117"/>
    <n v="0.26170979999999999"/>
  </r>
  <r>
    <s v="Incremental"/>
    <s v="NonMedia"/>
    <x v="0"/>
    <x v="0"/>
    <x v="31"/>
    <s v=" Total_JP"/>
    <x v="118"/>
    <n v="0.2309204"/>
  </r>
  <r>
    <s v="Incremental"/>
    <s v="NonMedia"/>
    <x v="0"/>
    <x v="0"/>
    <x v="31"/>
    <s v=" Total_JP"/>
    <x v="119"/>
    <n v="0.20992759999999999"/>
  </r>
  <r>
    <s v="Incremental"/>
    <s v="NonMedia"/>
    <x v="0"/>
    <x v="0"/>
    <x v="31"/>
    <s v=" Total_JP"/>
    <x v="120"/>
    <n v="0.16934160000000001"/>
  </r>
  <r>
    <s v="Incremental"/>
    <s v="NonMedia"/>
    <x v="0"/>
    <x v="0"/>
    <x v="31"/>
    <s v=" Total_JP"/>
    <x v="121"/>
    <n v="0.17326030000000001"/>
  </r>
  <r>
    <s v="Incremental"/>
    <s v="NonMedia"/>
    <x v="0"/>
    <x v="0"/>
    <x v="31"/>
    <s v=" Total_JP"/>
    <x v="122"/>
    <n v="0.16458320000000001"/>
  </r>
  <r>
    <s v="Incremental"/>
    <s v="NonMedia"/>
    <x v="0"/>
    <x v="0"/>
    <x v="31"/>
    <s v=" Total_JP"/>
    <x v="123"/>
    <n v="0.1774588"/>
  </r>
  <r>
    <s v="Incremental"/>
    <s v="NonMedia"/>
    <x v="0"/>
    <x v="0"/>
    <x v="31"/>
    <s v=" Total_JP"/>
    <x v="124"/>
    <n v="0.22224340000000001"/>
  </r>
  <r>
    <s v="Incremental"/>
    <s v="NonMedia"/>
    <x v="0"/>
    <x v="0"/>
    <x v="31"/>
    <s v=" Total_JP"/>
    <x v="125"/>
    <n v="0.23931749999999999"/>
  </r>
  <r>
    <s v="Incremental"/>
    <s v="NonMedia"/>
    <x v="0"/>
    <x v="0"/>
    <x v="31"/>
    <s v=" Total_JP"/>
    <x v="126"/>
    <n v="0.1794181"/>
  </r>
  <r>
    <s v="Incremental"/>
    <s v="NonMedia"/>
    <x v="0"/>
    <x v="0"/>
    <x v="31"/>
    <s v=" Total_JP"/>
    <x v="127"/>
    <n v="0.1760593"/>
  </r>
  <r>
    <s v="Incremental"/>
    <s v="NonMedia"/>
    <x v="0"/>
    <x v="0"/>
    <x v="31"/>
    <s v=" Total_JP"/>
    <x v="128"/>
    <n v="6.6373512000000003"/>
  </r>
  <r>
    <s v="Incremental"/>
    <s v="NonMedia"/>
    <x v="0"/>
    <x v="0"/>
    <x v="31"/>
    <s v=" Total_JP"/>
    <x v="129"/>
    <n v="3.1998565999999999"/>
  </r>
  <r>
    <s v="Incremental"/>
    <s v="NonMedia"/>
    <x v="0"/>
    <x v="0"/>
    <x v="31"/>
    <s v=" Total_JP"/>
    <x v="130"/>
    <n v="2.4429975000000002"/>
  </r>
  <r>
    <s v="Incremental"/>
    <s v="NonMedia"/>
    <x v="0"/>
    <x v="0"/>
    <x v="31"/>
    <s v=" Total_JP"/>
    <x v="131"/>
    <n v="0.1788583"/>
  </r>
  <r>
    <s v="Incremental"/>
    <s v="NonMedia"/>
    <x v="0"/>
    <x v="0"/>
    <x v="31"/>
    <s v=" Total_JP"/>
    <x v="132"/>
    <n v="0.1774588"/>
  </r>
  <r>
    <s v="Incremental"/>
    <s v="NonMedia"/>
    <x v="0"/>
    <x v="0"/>
    <x v="31"/>
    <s v=" Total_JP"/>
    <x v="133"/>
    <n v="0.1780186"/>
  </r>
  <r>
    <s v="Incremental"/>
    <s v="NonMedia"/>
    <x v="0"/>
    <x v="0"/>
    <x v="31"/>
    <s v=" Total_JP"/>
    <x v="134"/>
    <n v="0.16710240000000001"/>
  </r>
  <r>
    <s v="Incremental"/>
    <s v="NonMedia"/>
    <x v="0"/>
    <x v="0"/>
    <x v="31"/>
    <s v=" Total_JP"/>
    <x v="135"/>
    <n v="0.15898519999999999"/>
  </r>
  <r>
    <s v="Incremental"/>
    <s v="NonMedia"/>
    <x v="0"/>
    <x v="0"/>
    <x v="31"/>
    <s v=" Total_JP"/>
    <x v="136"/>
    <n v="0.15814549999999999"/>
  </r>
  <r>
    <s v="Incremental"/>
    <s v="NonMedia"/>
    <x v="0"/>
    <x v="0"/>
    <x v="31"/>
    <s v=" Total_JP"/>
    <x v="137"/>
    <n v="0.17046120000000001"/>
  </r>
  <r>
    <s v="Incremental"/>
    <s v="NonMedia"/>
    <x v="0"/>
    <x v="0"/>
    <x v="31"/>
    <s v=" Total_JP"/>
    <x v="138"/>
    <n v="0.226162"/>
  </r>
  <r>
    <s v="Incremental"/>
    <s v="NonMedia"/>
    <x v="0"/>
    <x v="0"/>
    <x v="31"/>
    <s v=" Total_JP"/>
    <x v="139"/>
    <n v="0.21496589999999999"/>
  </r>
  <r>
    <s v="Incremental"/>
    <s v="NonMedia"/>
    <x v="0"/>
    <x v="0"/>
    <x v="31"/>
    <s v=" Total_JP"/>
    <x v="140"/>
    <n v="0.2040496"/>
  </r>
  <r>
    <s v="Incremental"/>
    <s v="NonMedia"/>
    <x v="0"/>
    <x v="0"/>
    <x v="31"/>
    <s v=" Total_JP"/>
    <x v="141"/>
    <n v="11.796811999999999"/>
  </r>
  <r>
    <s v="Incremental"/>
    <s v="NonMedia"/>
    <x v="0"/>
    <x v="0"/>
    <x v="31"/>
    <s v=" Total_JP"/>
    <x v="142"/>
    <n v="12.4134393"/>
  </r>
  <r>
    <s v="Incremental"/>
    <s v="NonMedia"/>
    <x v="0"/>
    <x v="0"/>
    <x v="31"/>
    <s v=" Total_JP"/>
    <x v="143"/>
    <n v="0.2519131"/>
  </r>
  <r>
    <s v="Incremental"/>
    <s v="NonMedia"/>
    <x v="0"/>
    <x v="0"/>
    <x v="31"/>
    <s v=" Total_JP"/>
    <x v="144"/>
    <n v="0.29249910000000001"/>
  </r>
  <r>
    <s v="Incremental"/>
    <s v="NonMedia"/>
    <x v="0"/>
    <x v="0"/>
    <x v="31"/>
    <s v=" Total_JP"/>
    <x v="145"/>
    <n v="0.2250424"/>
  </r>
  <r>
    <s v="Incremental"/>
    <s v="NonMedia"/>
    <x v="0"/>
    <x v="0"/>
    <x v="31"/>
    <s v=" Total_JP"/>
    <x v="146"/>
    <n v="0.24267630000000001"/>
  </r>
  <r>
    <s v="Incremental"/>
    <s v="NonMedia"/>
    <x v="0"/>
    <x v="0"/>
    <x v="31"/>
    <s v=" Total_JP"/>
    <x v="147"/>
    <n v="0.2563916"/>
  </r>
  <r>
    <s v="Incremental"/>
    <s v="NonMedia"/>
    <x v="0"/>
    <x v="0"/>
    <x v="31"/>
    <s v=" Total_JP"/>
    <x v="148"/>
    <n v="0.26562839999999999"/>
  </r>
  <r>
    <s v="Incremental"/>
    <s v="NonMedia"/>
    <x v="0"/>
    <x v="0"/>
    <x v="31"/>
    <s v=" Total_JP"/>
    <x v="149"/>
    <n v="0.24547530000000001"/>
  </r>
  <r>
    <s v="Incremental"/>
    <s v="NonMedia"/>
    <x v="0"/>
    <x v="0"/>
    <x v="31"/>
    <s v=" Total_JP"/>
    <x v="150"/>
    <n v="0.33252530000000002"/>
  </r>
  <r>
    <s v="Incremental"/>
    <s v="NonMedia"/>
    <x v="0"/>
    <x v="0"/>
    <x v="31"/>
    <s v=" Total_JP"/>
    <x v="151"/>
    <n v="0.34512100000000001"/>
  </r>
  <r>
    <s v="Incremental"/>
    <s v="NonMedia"/>
    <x v="0"/>
    <x v="0"/>
    <x v="31"/>
    <s v=" Total_JP"/>
    <x v="152"/>
    <n v="0.30957319999999999"/>
  </r>
  <r>
    <s v="Incremental"/>
    <s v="NonMedia"/>
    <x v="0"/>
    <x v="0"/>
    <x v="31"/>
    <s v=" Total_JP"/>
    <x v="153"/>
    <n v="5.7660115999999997"/>
  </r>
  <r>
    <s v="Incremental"/>
    <s v="NonMedia"/>
    <x v="0"/>
    <x v="0"/>
    <x v="31"/>
    <s v=" Total_JP"/>
    <x v="154"/>
    <n v="2.0111064999999999"/>
  </r>
  <r>
    <s v="Incremental"/>
    <s v="NonMedia"/>
    <x v="0"/>
    <x v="0"/>
    <x v="31"/>
    <s v=" Total_JP"/>
    <x v="155"/>
    <n v="0.2037697"/>
  </r>
  <r>
    <s v="Incremental"/>
    <s v="NonMedia"/>
    <x v="0"/>
    <x v="0"/>
    <x v="31"/>
    <s v=" Total_JP"/>
    <x v="156"/>
    <n v="0.1281958"/>
  </r>
  <r>
    <s v="Baseline"/>
    <s v="Base"/>
    <x v="0"/>
    <x v="0"/>
    <x v="32"/>
    <s v=" Total_JP"/>
    <x v="0"/>
    <n v="189.3417388"/>
  </r>
  <r>
    <s v="Baseline"/>
    <s v="Base"/>
    <x v="0"/>
    <x v="0"/>
    <x v="32"/>
    <s v=" Total_JP"/>
    <x v="1"/>
    <n v="408.3699848"/>
  </r>
  <r>
    <s v="Baseline"/>
    <s v="Base"/>
    <x v="0"/>
    <x v="0"/>
    <x v="32"/>
    <s v=" Total_JP"/>
    <x v="2"/>
    <n v="398.34382599999998"/>
  </r>
  <r>
    <s v="Baseline"/>
    <s v="Base"/>
    <x v="0"/>
    <x v="0"/>
    <x v="32"/>
    <s v=" Total_JP"/>
    <x v="3"/>
    <n v="400.81942070000002"/>
  </r>
  <r>
    <s v="Baseline"/>
    <s v="Base"/>
    <x v="0"/>
    <x v="0"/>
    <x v="32"/>
    <s v=" Total_JP"/>
    <x v="4"/>
    <n v="377.17749079999999"/>
  </r>
  <r>
    <s v="Baseline"/>
    <s v="Base"/>
    <x v="0"/>
    <x v="0"/>
    <x v="32"/>
    <s v=" Total_JP"/>
    <x v="5"/>
    <n v="390.5869624"/>
  </r>
  <r>
    <s v="Baseline"/>
    <s v="Base"/>
    <x v="0"/>
    <x v="0"/>
    <x v="32"/>
    <s v=" Total_JP"/>
    <x v="6"/>
    <n v="338.7438823"/>
  </r>
  <r>
    <s v="Baseline"/>
    <s v="Base"/>
    <x v="0"/>
    <x v="0"/>
    <x v="32"/>
    <s v=" Total_JP"/>
    <x v="7"/>
    <n v="395.74445150000003"/>
  </r>
  <r>
    <s v="Baseline"/>
    <s v="Base"/>
    <x v="0"/>
    <x v="0"/>
    <x v="32"/>
    <s v=" Total_JP"/>
    <x v="8"/>
    <n v="407.37974680000002"/>
  </r>
  <r>
    <s v="Baseline"/>
    <s v="Base"/>
    <x v="0"/>
    <x v="0"/>
    <x v="32"/>
    <s v=" Total_JP"/>
    <x v="9"/>
    <n v="516.40906580000001"/>
  </r>
  <r>
    <s v="Baseline"/>
    <s v="Base"/>
    <x v="0"/>
    <x v="0"/>
    <x v="32"/>
    <s v=" Total_JP"/>
    <x v="10"/>
    <n v="511.72606580000001"/>
  </r>
  <r>
    <s v="Baseline"/>
    <s v="Base"/>
    <x v="0"/>
    <x v="0"/>
    <x v="32"/>
    <s v=" Total_JP"/>
    <x v="11"/>
    <n v="643.34518690000004"/>
  </r>
  <r>
    <s v="Baseline"/>
    <s v="Base"/>
    <x v="0"/>
    <x v="0"/>
    <x v="32"/>
    <s v=" Total_JP"/>
    <x v="12"/>
    <n v="490.60099050000002"/>
  </r>
  <r>
    <s v="Baseline"/>
    <s v="Base"/>
    <x v="0"/>
    <x v="0"/>
    <x v="32"/>
    <s v=" Total_JP"/>
    <x v="13"/>
    <n v="628.20279900000003"/>
  </r>
  <r>
    <s v="Baseline"/>
    <s v="Base"/>
    <x v="0"/>
    <x v="0"/>
    <x v="32"/>
    <s v=" Total_JP"/>
    <x v="14"/>
    <n v="570.50081120000004"/>
  </r>
  <r>
    <s v="Baseline"/>
    <s v="Base"/>
    <x v="0"/>
    <x v="0"/>
    <x v="32"/>
    <s v=" Total_JP"/>
    <x v="15"/>
    <n v="546.26061259999994"/>
  </r>
  <r>
    <s v="Baseline"/>
    <s v="Base"/>
    <x v="0"/>
    <x v="0"/>
    <x v="32"/>
    <s v=" Total_JP"/>
    <x v="16"/>
    <n v="526.35270479999997"/>
  </r>
  <r>
    <s v="Baseline"/>
    <s v="Base"/>
    <x v="0"/>
    <x v="0"/>
    <x v="32"/>
    <s v=" Total_JP"/>
    <x v="17"/>
    <n v="340.93065760000002"/>
  </r>
  <r>
    <s v="Baseline"/>
    <s v="Base"/>
    <x v="0"/>
    <x v="0"/>
    <x v="32"/>
    <s v=" Total_JP"/>
    <x v="18"/>
    <n v="477.25340879999999"/>
  </r>
  <r>
    <s v="Baseline"/>
    <s v="Base"/>
    <x v="0"/>
    <x v="0"/>
    <x v="32"/>
    <s v=" Total_JP"/>
    <x v="19"/>
    <n v="556.53433080000002"/>
  </r>
  <r>
    <s v="Baseline"/>
    <s v="Base"/>
    <x v="0"/>
    <x v="0"/>
    <x v="32"/>
    <s v=" Total_JP"/>
    <x v="20"/>
    <n v="518.22450200000003"/>
  </r>
  <r>
    <s v="Baseline"/>
    <s v="Base"/>
    <x v="0"/>
    <x v="0"/>
    <x v="32"/>
    <s v=" Total_JP"/>
    <x v="21"/>
    <n v="428.11285290000001"/>
  </r>
  <r>
    <s v="Baseline"/>
    <s v="Base"/>
    <x v="0"/>
    <x v="0"/>
    <x v="32"/>
    <s v=" Total_JP"/>
    <x v="22"/>
    <n v="446.88611309999999"/>
  </r>
  <r>
    <s v="Baseline"/>
    <s v="Base"/>
    <x v="0"/>
    <x v="0"/>
    <x v="32"/>
    <s v=" Total_JP"/>
    <x v="23"/>
    <n v="452.76565069999998"/>
  </r>
  <r>
    <s v="Baseline"/>
    <s v="Base"/>
    <x v="0"/>
    <x v="0"/>
    <x v="32"/>
    <s v=" Total_JP"/>
    <x v="24"/>
    <n v="447.00989290000001"/>
  </r>
  <r>
    <s v="Baseline"/>
    <s v="Base"/>
    <x v="0"/>
    <x v="0"/>
    <x v="32"/>
    <s v=" Total_JP"/>
    <x v="25"/>
    <n v="704.47174740000003"/>
  </r>
  <r>
    <s v="Baseline"/>
    <s v="Base"/>
    <x v="0"/>
    <x v="0"/>
    <x v="32"/>
    <s v=" Total_JP"/>
    <x v="26"/>
    <n v="614.56639789999997"/>
  </r>
  <r>
    <s v="Baseline"/>
    <s v="Base"/>
    <x v="0"/>
    <x v="0"/>
    <x v="32"/>
    <s v=" Total_JP"/>
    <x v="27"/>
    <n v="419.77835060000001"/>
  </r>
  <r>
    <s v="Baseline"/>
    <s v="Base"/>
    <x v="0"/>
    <x v="0"/>
    <x v="32"/>
    <s v=" Total_JP"/>
    <x v="28"/>
    <n v="368.49227919999998"/>
  </r>
  <r>
    <s v="Baseline"/>
    <s v="Base"/>
    <x v="0"/>
    <x v="0"/>
    <x v="32"/>
    <s v=" Total_JP"/>
    <x v="29"/>
    <n v="752.6220654"/>
  </r>
  <r>
    <s v="Baseline"/>
    <s v="Base"/>
    <x v="0"/>
    <x v="0"/>
    <x v="32"/>
    <s v=" Total_JP"/>
    <x v="30"/>
    <n v="351.4106754"/>
  </r>
  <r>
    <s v="Baseline"/>
    <s v="Base"/>
    <x v="0"/>
    <x v="0"/>
    <x v="32"/>
    <s v=" Total_JP"/>
    <x v="31"/>
    <n v="295.54475380000002"/>
  </r>
  <r>
    <s v="Baseline"/>
    <s v="Base"/>
    <x v="0"/>
    <x v="0"/>
    <x v="32"/>
    <s v=" Total_JP"/>
    <x v="32"/>
    <n v="254.63555049999999"/>
  </r>
  <r>
    <s v="Baseline"/>
    <s v="Base"/>
    <x v="0"/>
    <x v="0"/>
    <x v="32"/>
    <s v=" Total_JP"/>
    <x v="33"/>
    <n v="339.77538010000001"/>
  </r>
  <r>
    <s v="Baseline"/>
    <s v="Base"/>
    <x v="0"/>
    <x v="0"/>
    <x v="32"/>
    <s v=" Total_JP"/>
    <x v="34"/>
    <n v="367.89401049999998"/>
  </r>
  <r>
    <s v="Baseline"/>
    <s v="Base"/>
    <x v="0"/>
    <x v="0"/>
    <x v="32"/>
    <s v=" Total_JP"/>
    <x v="35"/>
    <n v="354.2369794"/>
  </r>
  <r>
    <s v="Baseline"/>
    <s v="Base"/>
    <x v="0"/>
    <x v="0"/>
    <x v="32"/>
    <s v=" Total_JP"/>
    <x v="36"/>
    <n v="361.56061390000002"/>
  </r>
  <r>
    <s v="Baseline"/>
    <s v="Base"/>
    <x v="0"/>
    <x v="0"/>
    <x v="32"/>
    <s v=" Total_JP"/>
    <x v="37"/>
    <n v="347.5941335"/>
  </r>
  <r>
    <s v="Baseline"/>
    <s v="Base"/>
    <x v="0"/>
    <x v="0"/>
    <x v="32"/>
    <s v=" Total_JP"/>
    <x v="38"/>
    <n v="379.07544680000001"/>
  </r>
  <r>
    <s v="Baseline"/>
    <s v="Base"/>
    <x v="0"/>
    <x v="0"/>
    <x v="32"/>
    <s v=" Total_JP"/>
    <x v="39"/>
    <n v="400.26241190000002"/>
  </r>
  <r>
    <s v="Baseline"/>
    <s v="Base"/>
    <x v="0"/>
    <x v="0"/>
    <x v="32"/>
    <s v=" Total_JP"/>
    <x v="40"/>
    <n v="445.11193689999999"/>
  </r>
  <r>
    <s v="Baseline"/>
    <s v="Base"/>
    <x v="0"/>
    <x v="0"/>
    <x v="32"/>
    <s v=" Total_JP"/>
    <x v="41"/>
    <n v="454.9111661"/>
  </r>
  <r>
    <s v="Baseline"/>
    <s v="Base"/>
    <x v="0"/>
    <x v="0"/>
    <x v="32"/>
    <s v=" Total_JP"/>
    <x v="42"/>
    <n v="447.46375189999998"/>
  </r>
  <r>
    <s v="Baseline"/>
    <s v="Base"/>
    <x v="0"/>
    <x v="0"/>
    <x v="32"/>
    <s v=" Total_JP"/>
    <x v="43"/>
    <n v="511.58165609999998"/>
  </r>
  <r>
    <s v="Baseline"/>
    <s v="Base"/>
    <x v="0"/>
    <x v="0"/>
    <x v="32"/>
    <s v=" Total_JP"/>
    <x v="44"/>
    <n v="504.91818019999999"/>
  </r>
  <r>
    <s v="Baseline"/>
    <s v="Base"/>
    <x v="0"/>
    <x v="0"/>
    <x v="32"/>
    <s v=" Total_JP"/>
    <x v="45"/>
    <n v="517.91505259999997"/>
  </r>
  <r>
    <s v="Baseline"/>
    <s v="Base"/>
    <x v="0"/>
    <x v="0"/>
    <x v="32"/>
    <s v=" Total_JP"/>
    <x v="46"/>
    <n v="552.69715900000006"/>
  </r>
  <r>
    <s v="Baseline"/>
    <s v="Base"/>
    <x v="0"/>
    <x v="0"/>
    <x v="32"/>
    <s v=" Total_JP"/>
    <x v="47"/>
    <n v="540.31918519999999"/>
  </r>
  <r>
    <s v="Baseline"/>
    <s v="Base"/>
    <x v="0"/>
    <x v="0"/>
    <x v="32"/>
    <s v=" Total_JP"/>
    <x v="48"/>
    <n v="332.740565"/>
  </r>
  <r>
    <s v="Baseline"/>
    <s v="Base"/>
    <x v="0"/>
    <x v="0"/>
    <x v="32"/>
    <s v=" Total_JP"/>
    <x v="49"/>
    <n v="784.57786759999999"/>
  </r>
  <r>
    <s v="Baseline"/>
    <s v="Base"/>
    <x v="0"/>
    <x v="0"/>
    <x v="32"/>
    <s v=" Total_JP"/>
    <x v="50"/>
    <n v="672.49531509999997"/>
  </r>
  <r>
    <s v="Baseline"/>
    <s v="Base"/>
    <x v="0"/>
    <x v="0"/>
    <x v="32"/>
    <s v=" Total_JP"/>
    <x v="51"/>
    <n v="385.28506370000002"/>
  </r>
  <r>
    <s v="Baseline"/>
    <s v="Base"/>
    <x v="0"/>
    <x v="0"/>
    <x v="32"/>
    <s v=" Total_JP"/>
    <x v="52"/>
    <n v="182.1418841"/>
  </r>
  <r>
    <s v="Baseline"/>
    <s v="Base"/>
    <x v="0"/>
    <x v="0"/>
    <x v="32"/>
    <s v=" Total_JP"/>
    <x v="53"/>
    <n v="500.87470880000001"/>
  </r>
  <r>
    <s v="Baseline"/>
    <s v="Base"/>
    <x v="0"/>
    <x v="0"/>
    <x v="32"/>
    <s v=" Total_JP"/>
    <x v="54"/>
    <n v="521.89663419999999"/>
  </r>
  <r>
    <s v="Baseline"/>
    <s v="Base"/>
    <x v="0"/>
    <x v="0"/>
    <x v="32"/>
    <s v=" Total_JP"/>
    <x v="55"/>
    <n v="683.01659280000001"/>
  </r>
  <r>
    <s v="Baseline"/>
    <s v="Base"/>
    <x v="0"/>
    <x v="0"/>
    <x v="32"/>
    <s v=" Total_JP"/>
    <x v="56"/>
    <n v="458.85148779999997"/>
  </r>
  <r>
    <s v="Baseline"/>
    <s v="Base"/>
    <x v="0"/>
    <x v="0"/>
    <x v="32"/>
    <s v=" Total_JP"/>
    <x v="57"/>
    <n v="588.4282432"/>
  </r>
  <r>
    <s v="Baseline"/>
    <s v="Base"/>
    <x v="0"/>
    <x v="0"/>
    <x v="32"/>
    <s v=" Total_JP"/>
    <x v="58"/>
    <n v="623.45790899999997"/>
  </r>
  <r>
    <s v="Baseline"/>
    <s v="Base"/>
    <x v="0"/>
    <x v="0"/>
    <x v="32"/>
    <s v=" Total_JP"/>
    <x v="59"/>
    <n v="437.82956230000002"/>
  </r>
  <r>
    <s v="Baseline"/>
    <s v="Base"/>
    <x v="0"/>
    <x v="0"/>
    <x v="32"/>
    <s v=" Total_JP"/>
    <x v="60"/>
    <n v="339.75475010000002"/>
  </r>
  <r>
    <s v="Baseline"/>
    <s v="Base"/>
    <x v="0"/>
    <x v="0"/>
    <x v="32"/>
    <s v=" Total_JP"/>
    <x v="61"/>
    <n v="262.70186339999998"/>
  </r>
  <r>
    <s v="Baseline"/>
    <s v="Base"/>
    <x v="0"/>
    <x v="0"/>
    <x v="32"/>
    <s v=" Total_JP"/>
    <x v="62"/>
    <n v="588.4282432"/>
  </r>
  <r>
    <s v="Baseline"/>
    <s v="Base"/>
    <x v="0"/>
    <x v="0"/>
    <x v="32"/>
    <s v=" Total_JP"/>
    <x v="63"/>
    <n v="521.89663419999999"/>
  </r>
  <r>
    <s v="Baseline"/>
    <s v="Base"/>
    <x v="0"/>
    <x v="0"/>
    <x v="32"/>
    <s v=" Total_JP"/>
    <x v="64"/>
    <n v="420.31472939999998"/>
  </r>
  <r>
    <s v="Baseline"/>
    <s v="Base"/>
    <x v="0"/>
    <x v="0"/>
    <x v="32"/>
    <s v=" Total_JP"/>
    <x v="65"/>
    <n v="406.30698910000001"/>
  </r>
  <r>
    <s v="Baseline"/>
    <s v="Base"/>
    <x v="0"/>
    <x v="0"/>
    <x v="32"/>
    <s v=" Total_JP"/>
    <x v="66"/>
    <n v="472.8592281"/>
  </r>
  <r>
    <s v="Baseline"/>
    <s v="Base"/>
    <x v="0"/>
    <x v="0"/>
    <x v="32"/>
    <s v=" Total_JP"/>
    <x v="67"/>
    <n v="388.79215620000002"/>
  </r>
  <r>
    <s v="Baseline"/>
    <s v="Base"/>
    <x v="0"/>
    <x v="0"/>
    <x v="32"/>
    <s v=" Total_JP"/>
    <x v="68"/>
    <n v="385.28506370000002"/>
  </r>
  <r>
    <s v="Baseline"/>
    <s v="Base"/>
    <x v="0"/>
    <x v="0"/>
    <x v="32"/>
    <s v=" Total_JP"/>
    <x v="69"/>
    <n v="574.42050289999997"/>
  </r>
  <r>
    <s v="Baseline"/>
    <s v="Base"/>
    <x v="0"/>
    <x v="0"/>
    <x v="32"/>
    <s v=" Total_JP"/>
    <x v="70"/>
    <n v="640.97274189999996"/>
  </r>
  <r>
    <s v="Baseline"/>
    <s v="Base"/>
    <x v="0"/>
    <x v="0"/>
    <x v="32"/>
    <s v=" Total_JP"/>
    <x v="71"/>
    <n v="353.76249050000001"/>
  </r>
  <r>
    <s v="Baseline"/>
    <s v="Base"/>
    <x v="0"/>
    <x v="0"/>
    <x v="32"/>
    <s v=" Total_JP"/>
    <x v="72"/>
    <n v="479.8527833"/>
  </r>
  <r>
    <s v="Baseline"/>
    <s v="Base"/>
    <x v="0"/>
    <x v="0"/>
    <x v="32"/>
    <s v=" Total_JP"/>
    <x v="73"/>
    <n v="609.45016869999995"/>
  </r>
  <r>
    <s v="Baseline"/>
    <s v="Base"/>
    <x v="0"/>
    <x v="0"/>
    <x v="32"/>
    <s v=" Total_JP"/>
    <x v="74"/>
    <n v="406.30698910000001"/>
  </r>
  <r>
    <s v="Baseline"/>
    <s v="Base"/>
    <x v="0"/>
    <x v="0"/>
    <x v="32"/>
    <s v=" Total_JP"/>
    <x v="75"/>
    <n v="388.79215620000002"/>
  </r>
  <r>
    <s v="Baseline"/>
    <s v="Base"/>
    <x v="0"/>
    <x v="0"/>
    <x v="32"/>
    <s v=" Total_JP"/>
    <x v="76"/>
    <n v="392.29924879999999"/>
  </r>
  <r>
    <s v="Baseline"/>
    <s v="Base"/>
    <x v="0"/>
    <x v="0"/>
    <x v="32"/>
    <s v=" Total_JP"/>
    <x v="77"/>
    <n v="315.22573210000002"/>
  </r>
  <r>
    <s v="Baseline"/>
    <s v="Base"/>
    <x v="0"/>
    <x v="0"/>
    <x v="32"/>
    <s v=" Total_JP"/>
    <x v="78"/>
    <n v="287.21025150000003"/>
  </r>
  <r>
    <s v="Baseline"/>
    <s v="Base"/>
    <x v="0"/>
    <x v="0"/>
    <x v="32"/>
    <s v=" Total_JP"/>
    <x v="79"/>
    <n v="252.18058569999999"/>
  </r>
  <r>
    <s v="Baseline"/>
    <s v="Base"/>
    <x v="0"/>
    <x v="0"/>
    <x v="32"/>
    <s v=" Total_JP"/>
    <x v="80"/>
    <n v="339.75475010000002"/>
  </r>
  <r>
    <s v="Baseline"/>
    <s v="Base"/>
    <x v="0"/>
    <x v="0"/>
    <x v="32"/>
    <s v=" Total_JP"/>
    <x v="81"/>
    <n v="115.5896451"/>
  </r>
  <r>
    <s v="Baseline"/>
    <s v="Base"/>
    <x v="0"/>
    <x v="0"/>
    <x v="32"/>
    <s v=" Total_JP"/>
    <x v="82"/>
    <n v="343.26184269999999"/>
  </r>
  <r>
    <s v="Baseline"/>
    <s v="Base"/>
    <x v="0"/>
    <x v="0"/>
    <x v="32"/>
    <s v=" Total_JP"/>
    <x v="83"/>
    <n v="234.66575280000001"/>
  </r>
  <r>
    <s v="Baseline"/>
    <s v="Base"/>
    <x v="0"/>
    <x v="0"/>
    <x v="32"/>
    <s v=" Total_JP"/>
    <x v="84"/>
    <n v="164.62705120000001"/>
  </r>
  <r>
    <s v="Baseline"/>
    <s v="Base"/>
    <x v="0"/>
    <x v="0"/>
    <x v="32"/>
    <s v=" Total_JP"/>
    <x v="85"/>
    <n v="136.6115705"/>
  </r>
  <r>
    <s v="Baseline"/>
    <s v="Base"/>
    <x v="0"/>
    <x v="0"/>
    <x v="32"/>
    <s v=" Total_JP"/>
    <x v="86"/>
    <n v="175.12769890000001"/>
  </r>
  <r>
    <s v="Baseline"/>
    <s v="Base"/>
    <x v="0"/>
    <x v="0"/>
    <x v="32"/>
    <s v=" Total_JP"/>
    <x v="87"/>
    <n v="343.26184269999999"/>
  </r>
  <r>
    <s v="Baseline"/>
    <s v="Base"/>
    <x v="0"/>
    <x v="0"/>
    <x v="32"/>
    <s v=" Total_JP"/>
    <x v="88"/>
    <n v="224.16510500000001"/>
  </r>
  <r>
    <s v="Baseline"/>
    <s v="Base"/>
    <x v="0"/>
    <x v="0"/>
    <x v="32"/>
    <s v=" Total_JP"/>
    <x v="89"/>
    <n v="311.73926949999998"/>
  </r>
  <r>
    <s v="Baseline"/>
    <s v="Base"/>
    <x v="0"/>
    <x v="0"/>
    <x v="32"/>
    <s v=" Total_JP"/>
    <x v="90"/>
    <n v="276.7096037"/>
  </r>
  <r>
    <s v="Baseline"/>
    <s v="Base"/>
    <x v="0"/>
    <x v="0"/>
    <x v="32"/>
    <s v=" Total_JP"/>
    <x v="91"/>
    <n v="339.75475010000002"/>
  </r>
  <r>
    <s v="Baseline"/>
    <s v="Base"/>
    <x v="0"/>
    <x v="0"/>
    <x v="32"/>
    <s v=" Total_JP"/>
    <x v="92"/>
    <n v="486.86696840000002"/>
  </r>
  <r>
    <s v="Baseline"/>
    <s v="Base"/>
    <x v="0"/>
    <x v="0"/>
    <x v="32"/>
    <s v=" Total_JP"/>
    <x v="93"/>
    <n v="413.30054430000001"/>
  </r>
  <r>
    <s v="Baseline"/>
    <s v="Base"/>
    <x v="0"/>
    <x v="0"/>
    <x v="32"/>
    <s v=" Total_JP"/>
    <x v="94"/>
    <n v="273.20251109999998"/>
  </r>
  <r>
    <s v="Baseline"/>
    <s v="Base"/>
    <x v="0"/>
    <x v="0"/>
    <x v="32"/>
    <s v=" Total_JP"/>
    <x v="95"/>
    <n v="458.85148779999997"/>
  </r>
  <r>
    <s v="Baseline"/>
    <s v="Base"/>
    <x v="0"/>
    <x v="0"/>
    <x v="32"/>
    <s v=" Total_JP"/>
    <x v="96"/>
    <n v="224.16510500000001"/>
  </r>
  <r>
    <s v="Baseline"/>
    <s v="Base"/>
    <x v="0"/>
    <x v="0"/>
    <x v="32"/>
    <s v=" Total_JP"/>
    <x v="97"/>
    <n v="290.71734400000003"/>
  </r>
  <r>
    <s v="Baseline"/>
    <s v="Base"/>
    <x v="0"/>
    <x v="0"/>
    <x v="32"/>
    <s v=" Total_JP"/>
    <x v="98"/>
    <n v="273.20251109999998"/>
  </r>
  <r>
    <s v="Baseline"/>
    <s v="Base"/>
    <x v="0"/>
    <x v="0"/>
    <x v="32"/>
    <s v=" Total_JP"/>
    <x v="99"/>
    <n v="374.7844159"/>
  </r>
  <r>
    <s v="Baseline"/>
    <s v="Base"/>
    <x v="0"/>
    <x v="0"/>
    <x v="32"/>
    <s v=" Total_JP"/>
    <x v="100"/>
    <n v="273.20251109999998"/>
  </r>
  <r>
    <s v="Baseline"/>
    <s v="Base"/>
    <x v="0"/>
    <x v="0"/>
    <x v="32"/>
    <s v=" Total_JP"/>
    <x v="101"/>
    <n v="315.22573210000002"/>
  </r>
  <r>
    <s v="Baseline"/>
    <s v="Base"/>
    <x v="0"/>
    <x v="0"/>
    <x v="32"/>
    <s v=" Total_JP"/>
    <x v="102"/>
    <n v="276.7096037"/>
  </r>
  <r>
    <s v="Baseline"/>
    <s v="Base"/>
    <x v="0"/>
    <x v="0"/>
    <x v="32"/>
    <s v=" Total_JP"/>
    <x v="103"/>
    <n v="315.22573210000002"/>
  </r>
  <r>
    <s v="Baseline"/>
    <s v="Base"/>
    <x v="0"/>
    <x v="0"/>
    <x v="32"/>
    <s v=" Total_JP"/>
    <x v="104"/>
    <n v="213.66445730000001"/>
  </r>
  <r>
    <s v="Baseline"/>
    <s v="Base"/>
    <x v="0"/>
    <x v="0"/>
    <x v="32"/>
    <s v=" Total_JP"/>
    <x v="105"/>
    <n v="273.20251109999998"/>
  </r>
  <r>
    <s v="Baseline"/>
    <s v="Base"/>
    <x v="0"/>
    <x v="0"/>
    <x v="32"/>
    <s v=" Total_JP"/>
    <x v="106"/>
    <n v="322.23991719999998"/>
  </r>
  <r>
    <s v="Baseline"/>
    <s v="Base"/>
    <x v="0"/>
    <x v="0"/>
    <x v="32"/>
    <s v=" Total_JP"/>
    <x v="107"/>
    <n v="441.33665489999998"/>
  </r>
  <r>
    <s v="Baseline"/>
    <s v="Base"/>
    <x v="0"/>
    <x v="0"/>
    <x v="32"/>
    <s v=" Total_JP"/>
    <x v="108"/>
    <n v="301.21799179999999"/>
  </r>
  <r>
    <s v="Baseline"/>
    <s v="Base"/>
    <x v="0"/>
    <x v="0"/>
    <x v="32"/>
    <s v=" Total_JP"/>
    <x v="109"/>
    <n v="402.79989660000001"/>
  </r>
  <r>
    <s v="Baseline"/>
    <s v="Base"/>
    <x v="0"/>
    <x v="0"/>
    <x v="32"/>
    <s v=" Total_JP"/>
    <x v="110"/>
    <n v="339.75475010000002"/>
  </r>
  <r>
    <s v="Baseline"/>
    <s v="Base"/>
    <x v="0"/>
    <x v="0"/>
    <x v="32"/>
    <s v=" Total_JP"/>
    <x v="111"/>
    <n v="518.38954160000003"/>
  </r>
  <r>
    <s v="Baseline"/>
    <s v="Base"/>
    <x v="0"/>
    <x v="0"/>
    <x v="32"/>
    <s v=" Total_JP"/>
    <x v="112"/>
    <n v="325.7470098"/>
  </r>
  <r>
    <s v="Baseline"/>
    <s v="Base"/>
    <x v="0"/>
    <x v="0"/>
    <x v="32"/>
    <s v=" Total_JP"/>
    <x v="113"/>
    <n v="504.38180130000001"/>
  </r>
  <r>
    <s v="Baseline"/>
    <s v="Base"/>
    <x v="0"/>
    <x v="0"/>
    <x v="32"/>
    <s v=" Total_JP"/>
    <x v="114"/>
    <n v="399.29280399999999"/>
  </r>
  <r>
    <s v="Baseline"/>
    <s v="Base"/>
    <x v="0"/>
    <x v="0"/>
    <x v="32"/>
    <s v=" Total_JP"/>
    <x v="115"/>
    <n v="301.21799179999999"/>
  </r>
  <r>
    <s v="Baseline"/>
    <s v="Base"/>
    <x v="0"/>
    <x v="0"/>
    <x v="32"/>
    <s v=" Total_JP"/>
    <x v="116"/>
    <n v="297.73152920000001"/>
  </r>
  <r>
    <s v="Baseline"/>
    <s v="Base"/>
    <x v="0"/>
    <x v="0"/>
    <x v="32"/>
    <s v=" Total_JP"/>
    <x v="117"/>
    <n v="315.22573210000002"/>
  </r>
  <r>
    <s v="Baseline"/>
    <s v="Base"/>
    <x v="0"/>
    <x v="0"/>
    <x v="32"/>
    <s v=" Total_JP"/>
    <x v="118"/>
    <n v="367.77023079999998"/>
  </r>
  <r>
    <s v="Baseline"/>
    <s v="Base"/>
    <x v="0"/>
    <x v="0"/>
    <x v="32"/>
    <s v=" Total_JP"/>
    <x v="119"/>
    <n v="203.1431796"/>
  </r>
  <r>
    <s v="Baseline"/>
    <s v="Base"/>
    <x v="0"/>
    <x v="0"/>
    <x v="32"/>
    <s v=" Total_JP"/>
    <x v="120"/>
    <n v="290.71734400000003"/>
  </r>
  <r>
    <s v="Baseline"/>
    <s v="Base"/>
    <x v="0"/>
    <x v="0"/>
    <x v="32"/>
    <s v=" Total_JP"/>
    <x v="121"/>
    <n v="252.18058569999999"/>
  </r>
  <r>
    <s v="Baseline"/>
    <s v="Base"/>
    <x v="0"/>
    <x v="0"/>
    <x v="32"/>
    <s v=" Total_JP"/>
    <x v="122"/>
    <n v="231.1792902"/>
  </r>
  <r>
    <s v="Baseline"/>
    <s v="Base"/>
    <x v="0"/>
    <x v="0"/>
    <x v="32"/>
    <s v=" Total_JP"/>
    <x v="123"/>
    <n v="168.1341438"/>
  </r>
  <r>
    <s v="Baseline"/>
    <s v="Base"/>
    <x v="0"/>
    <x v="0"/>
    <x v="32"/>
    <s v=" Total_JP"/>
    <x v="124"/>
    <n v="238.1728454"/>
  </r>
  <r>
    <s v="Baseline"/>
    <s v="Base"/>
    <x v="0"/>
    <x v="0"/>
    <x v="32"/>
    <s v=" Total_JP"/>
    <x v="125"/>
    <n v="189.1354393"/>
  </r>
  <r>
    <s v="Baseline"/>
    <s v="Base"/>
    <x v="0"/>
    <x v="0"/>
    <x v="32"/>
    <s v=" Total_JP"/>
    <x v="126"/>
    <n v="280.21669630000002"/>
  </r>
  <r>
    <s v="Baseline"/>
    <s v="Base"/>
    <x v="0"/>
    <x v="0"/>
    <x v="32"/>
    <s v=" Total_JP"/>
    <x v="127"/>
    <n v="182.1418841"/>
  </r>
  <r>
    <s v="Baseline"/>
    <s v="Base"/>
    <x v="0"/>
    <x v="0"/>
    <x v="32"/>
    <s v=" Total_JP"/>
    <x v="128"/>
    <n v="276.7096037"/>
  </r>
  <r>
    <s v="Baseline"/>
    <s v="Base"/>
    <x v="0"/>
    <x v="0"/>
    <x v="32"/>
    <s v=" Total_JP"/>
    <x v="129"/>
    <n v="182.1418841"/>
  </r>
  <r>
    <s v="Baseline"/>
    <s v="Base"/>
    <x v="0"/>
    <x v="0"/>
    <x v="32"/>
    <s v=" Total_JP"/>
    <x v="130"/>
    <n v="269.69541859999998"/>
  </r>
  <r>
    <s v="Baseline"/>
    <s v="Base"/>
    <x v="0"/>
    <x v="0"/>
    <x v="32"/>
    <s v=" Total_JP"/>
    <x v="131"/>
    <n v="269.69541859999998"/>
  </r>
  <r>
    <s v="Baseline"/>
    <s v="Base"/>
    <x v="0"/>
    <x v="0"/>
    <x v="32"/>
    <s v=" Total_JP"/>
    <x v="132"/>
    <n v="126.0902928"/>
  </r>
  <r>
    <s v="Baseline"/>
    <s v="Base"/>
    <x v="0"/>
    <x v="0"/>
    <x v="32"/>
    <s v=" Total_JP"/>
    <x v="133"/>
    <n v="70.059331599999993"/>
  </r>
  <r>
    <s v="Baseline"/>
    <s v="Base"/>
    <x v="0"/>
    <x v="0"/>
    <x v="32"/>
    <s v=" Total_JP"/>
    <x v="134"/>
    <n v="234.66575280000001"/>
  </r>
  <r>
    <s v="Baseline"/>
    <s v="Base"/>
    <x v="0"/>
    <x v="0"/>
    <x v="32"/>
    <s v=" Total_JP"/>
    <x v="135"/>
    <n v="133.104478"/>
  </r>
  <r>
    <s v="Baseline"/>
    <s v="Base"/>
    <x v="0"/>
    <x v="0"/>
    <x v="32"/>
    <s v=" Total_JP"/>
    <x v="136"/>
    <n v="150.61931089999999"/>
  </r>
  <r>
    <s v="Baseline"/>
    <s v="Base"/>
    <x v="0"/>
    <x v="0"/>
    <x v="32"/>
    <s v=" Total_JP"/>
    <x v="137"/>
    <n v="94.567719600000004"/>
  </r>
  <r>
    <s v="Baseline"/>
    <s v="Base"/>
    <x v="0"/>
    <x v="0"/>
    <x v="32"/>
    <s v=" Total_JP"/>
    <x v="138"/>
    <n v="371.27732329999998"/>
  </r>
  <r>
    <s v="Baseline"/>
    <s v="Base"/>
    <x v="0"/>
    <x v="0"/>
    <x v="32"/>
    <s v=" Total_JP"/>
    <x v="139"/>
    <n v="301.21799179999999"/>
  </r>
  <r>
    <s v="Baseline"/>
    <s v="Base"/>
    <x v="0"/>
    <x v="0"/>
    <x v="32"/>
    <s v=" Total_JP"/>
    <x v="140"/>
    <n v="196.14962439999999"/>
  </r>
  <r>
    <s v="Baseline"/>
    <s v="Base"/>
    <x v="0"/>
    <x v="0"/>
    <x v="32"/>
    <s v=" Total_JP"/>
    <x v="141"/>
    <n v="94.567719600000004"/>
  </r>
  <r>
    <s v="Baseline"/>
    <s v="Base"/>
    <x v="0"/>
    <x v="0"/>
    <x v="32"/>
    <s v=" Total_JP"/>
    <x v="142"/>
    <n v="203.1431796"/>
  </r>
  <r>
    <s v="Baseline"/>
    <s v="Base"/>
    <x v="0"/>
    <x v="0"/>
    <x v="32"/>
    <s v=" Total_JP"/>
    <x v="143"/>
    <n v="136.6115705"/>
  </r>
  <r>
    <s v="Baseline"/>
    <s v="Base"/>
    <x v="0"/>
    <x v="0"/>
    <x v="32"/>
    <s v=" Total_JP"/>
    <x v="144"/>
    <n v="87.574164400000001"/>
  </r>
  <r>
    <s v="Baseline"/>
    <s v="Base"/>
    <x v="0"/>
    <x v="0"/>
    <x v="32"/>
    <s v=" Total_JP"/>
    <x v="145"/>
    <n v="164.62705120000001"/>
  </r>
  <r>
    <s v="Baseline"/>
    <s v="Base"/>
    <x v="0"/>
    <x v="0"/>
    <x v="32"/>
    <s v=" Total_JP"/>
    <x v="146"/>
    <n v="262.70186339999998"/>
  </r>
  <r>
    <s v="Baseline"/>
    <s v="Base"/>
    <x v="0"/>
    <x v="0"/>
    <x v="32"/>
    <s v=" Total_JP"/>
    <x v="147"/>
    <n v="189.1354393"/>
  </r>
  <r>
    <s v="Baseline"/>
    <s v="Base"/>
    <x v="0"/>
    <x v="0"/>
    <x v="32"/>
    <s v=" Total_JP"/>
    <x v="148"/>
    <n v="147.11221829999999"/>
  </r>
  <r>
    <s v="Baseline"/>
    <s v="Base"/>
    <x v="0"/>
    <x v="0"/>
    <x v="32"/>
    <s v=" Total_JP"/>
    <x v="149"/>
    <n v="182.1418841"/>
  </r>
  <r>
    <s v="Baseline"/>
    <s v="Base"/>
    <x v="0"/>
    <x v="0"/>
    <x v="32"/>
    <s v=" Total_JP"/>
    <x v="150"/>
    <n v="353.76249050000001"/>
  </r>
  <r>
    <s v="Baseline"/>
    <s v="Base"/>
    <x v="0"/>
    <x v="0"/>
    <x v="32"/>
    <s v=" Total_JP"/>
    <x v="151"/>
    <n v="189.1354393"/>
  </r>
  <r>
    <s v="Baseline"/>
    <s v="Base"/>
    <x v="0"/>
    <x v="0"/>
    <x v="32"/>
    <s v=" Total_JP"/>
    <x v="152"/>
    <n v="322.23991719999998"/>
  </r>
  <r>
    <s v="Baseline"/>
    <s v="Base"/>
    <x v="0"/>
    <x v="0"/>
    <x v="32"/>
    <s v=" Total_JP"/>
    <x v="153"/>
    <n v="262.70186339999998"/>
  </r>
  <r>
    <s v="Baseline"/>
    <s v="Base"/>
    <x v="0"/>
    <x v="0"/>
    <x v="32"/>
    <s v=" Total_JP"/>
    <x v="154"/>
    <n v="339.75475010000002"/>
  </r>
  <r>
    <s v="Baseline"/>
    <s v="Base"/>
    <x v="0"/>
    <x v="0"/>
    <x v="32"/>
    <s v=" Total_JP"/>
    <x v="155"/>
    <n v="231.1792902"/>
  </r>
  <r>
    <s v="Baseline"/>
    <s v="Base"/>
    <x v="0"/>
    <x v="0"/>
    <x v="32"/>
    <s v=" Total_JP"/>
    <x v="156"/>
    <n v="105.0683674"/>
  </r>
  <r>
    <s v="Baseline"/>
    <s v="Base"/>
    <x v="0"/>
    <x v="0"/>
    <x v="33"/>
    <s v=" Total_JP"/>
    <x v="0"/>
    <n v="0"/>
  </r>
  <r>
    <s v="Baseline"/>
    <s v="Base"/>
    <x v="0"/>
    <x v="0"/>
    <x v="33"/>
    <s v=" Total_JP"/>
    <x v="1"/>
    <n v="0"/>
  </r>
  <r>
    <s v="Baseline"/>
    <s v="Base"/>
    <x v="0"/>
    <x v="0"/>
    <x v="33"/>
    <s v=" Total_JP"/>
    <x v="2"/>
    <n v="0"/>
  </r>
  <r>
    <s v="Baseline"/>
    <s v="Base"/>
    <x v="0"/>
    <x v="0"/>
    <x v="33"/>
    <s v=" Total_JP"/>
    <x v="3"/>
    <n v="0"/>
  </r>
  <r>
    <s v="Baseline"/>
    <s v="Base"/>
    <x v="0"/>
    <x v="0"/>
    <x v="33"/>
    <s v=" Total_JP"/>
    <x v="4"/>
    <n v="0"/>
  </r>
  <r>
    <s v="Baseline"/>
    <s v="Base"/>
    <x v="0"/>
    <x v="0"/>
    <x v="33"/>
    <s v=" Total_JP"/>
    <x v="5"/>
    <n v="0"/>
  </r>
  <r>
    <s v="Baseline"/>
    <s v="Base"/>
    <x v="0"/>
    <x v="0"/>
    <x v="33"/>
    <s v=" Total_JP"/>
    <x v="6"/>
    <n v="0"/>
  </r>
  <r>
    <s v="Baseline"/>
    <s v="Base"/>
    <x v="0"/>
    <x v="0"/>
    <x v="33"/>
    <s v=" Total_JP"/>
    <x v="7"/>
    <n v="0"/>
  </r>
  <r>
    <s v="Baseline"/>
    <s v="Base"/>
    <x v="0"/>
    <x v="0"/>
    <x v="33"/>
    <s v=" Total_JP"/>
    <x v="8"/>
    <n v="0"/>
  </r>
  <r>
    <s v="Baseline"/>
    <s v="Base"/>
    <x v="0"/>
    <x v="0"/>
    <x v="33"/>
    <s v=" Total_JP"/>
    <x v="9"/>
    <n v="0"/>
  </r>
  <r>
    <s v="Baseline"/>
    <s v="Base"/>
    <x v="0"/>
    <x v="0"/>
    <x v="33"/>
    <s v=" Total_JP"/>
    <x v="10"/>
    <n v="0"/>
  </r>
  <r>
    <s v="Baseline"/>
    <s v="Base"/>
    <x v="0"/>
    <x v="0"/>
    <x v="33"/>
    <s v=" Total_JP"/>
    <x v="11"/>
    <n v="0"/>
  </r>
  <r>
    <s v="Baseline"/>
    <s v="Base"/>
    <x v="0"/>
    <x v="0"/>
    <x v="33"/>
    <s v=" Total_JP"/>
    <x v="12"/>
    <n v="0"/>
  </r>
  <r>
    <s v="Baseline"/>
    <s v="Base"/>
    <x v="0"/>
    <x v="0"/>
    <x v="33"/>
    <s v=" Total_JP"/>
    <x v="13"/>
    <n v="0"/>
  </r>
  <r>
    <s v="Baseline"/>
    <s v="Base"/>
    <x v="0"/>
    <x v="0"/>
    <x v="33"/>
    <s v=" Total_JP"/>
    <x v="14"/>
    <n v="0"/>
  </r>
  <r>
    <s v="Baseline"/>
    <s v="Base"/>
    <x v="0"/>
    <x v="0"/>
    <x v="33"/>
    <s v=" Total_JP"/>
    <x v="15"/>
    <n v="0"/>
  </r>
  <r>
    <s v="Baseline"/>
    <s v="Base"/>
    <x v="0"/>
    <x v="0"/>
    <x v="33"/>
    <s v=" Total_JP"/>
    <x v="16"/>
    <n v="0"/>
  </r>
  <r>
    <s v="Baseline"/>
    <s v="Base"/>
    <x v="0"/>
    <x v="0"/>
    <x v="33"/>
    <s v=" Total_JP"/>
    <x v="17"/>
    <n v="0"/>
  </r>
  <r>
    <s v="Baseline"/>
    <s v="Base"/>
    <x v="0"/>
    <x v="0"/>
    <x v="33"/>
    <s v=" Total_JP"/>
    <x v="18"/>
    <n v="0"/>
  </r>
  <r>
    <s v="Baseline"/>
    <s v="Base"/>
    <x v="0"/>
    <x v="0"/>
    <x v="33"/>
    <s v=" Total_JP"/>
    <x v="19"/>
    <n v="0"/>
  </r>
  <r>
    <s v="Baseline"/>
    <s v="Base"/>
    <x v="0"/>
    <x v="0"/>
    <x v="33"/>
    <s v=" Total_JP"/>
    <x v="20"/>
    <n v="0"/>
  </r>
  <r>
    <s v="Baseline"/>
    <s v="Base"/>
    <x v="0"/>
    <x v="0"/>
    <x v="33"/>
    <s v=" Total_JP"/>
    <x v="21"/>
    <n v="0"/>
  </r>
  <r>
    <s v="Baseline"/>
    <s v="Base"/>
    <x v="0"/>
    <x v="0"/>
    <x v="33"/>
    <s v=" Total_JP"/>
    <x v="22"/>
    <n v="0"/>
  </r>
  <r>
    <s v="Baseline"/>
    <s v="Base"/>
    <x v="0"/>
    <x v="0"/>
    <x v="33"/>
    <s v=" Total_JP"/>
    <x v="23"/>
    <n v="0"/>
  </r>
  <r>
    <s v="Baseline"/>
    <s v="Base"/>
    <x v="0"/>
    <x v="0"/>
    <x v="33"/>
    <s v=" Total_JP"/>
    <x v="24"/>
    <n v="0"/>
  </r>
  <r>
    <s v="Baseline"/>
    <s v="Base"/>
    <x v="0"/>
    <x v="0"/>
    <x v="33"/>
    <s v=" Total_JP"/>
    <x v="25"/>
    <n v="0"/>
  </r>
  <r>
    <s v="Baseline"/>
    <s v="Base"/>
    <x v="0"/>
    <x v="0"/>
    <x v="33"/>
    <s v=" Total_JP"/>
    <x v="26"/>
    <n v="0"/>
  </r>
  <r>
    <s v="Baseline"/>
    <s v="Base"/>
    <x v="0"/>
    <x v="0"/>
    <x v="33"/>
    <s v=" Total_JP"/>
    <x v="27"/>
    <n v="0"/>
  </r>
  <r>
    <s v="Baseline"/>
    <s v="Base"/>
    <x v="0"/>
    <x v="0"/>
    <x v="33"/>
    <s v=" Total_JP"/>
    <x v="28"/>
    <n v="0"/>
  </r>
  <r>
    <s v="Baseline"/>
    <s v="Base"/>
    <x v="0"/>
    <x v="0"/>
    <x v="33"/>
    <s v=" Total_JP"/>
    <x v="29"/>
    <n v="0"/>
  </r>
  <r>
    <s v="Baseline"/>
    <s v="Base"/>
    <x v="0"/>
    <x v="0"/>
    <x v="33"/>
    <s v=" Total_JP"/>
    <x v="30"/>
    <n v="0"/>
  </r>
  <r>
    <s v="Baseline"/>
    <s v="Base"/>
    <x v="0"/>
    <x v="0"/>
    <x v="33"/>
    <s v=" Total_JP"/>
    <x v="31"/>
    <n v="0"/>
  </r>
  <r>
    <s v="Baseline"/>
    <s v="Base"/>
    <x v="0"/>
    <x v="0"/>
    <x v="33"/>
    <s v=" Total_JP"/>
    <x v="32"/>
    <n v="0"/>
  </r>
  <r>
    <s v="Baseline"/>
    <s v="Base"/>
    <x v="0"/>
    <x v="0"/>
    <x v="33"/>
    <s v=" Total_JP"/>
    <x v="33"/>
    <n v="0"/>
  </r>
  <r>
    <s v="Baseline"/>
    <s v="Base"/>
    <x v="0"/>
    <x v="0"/>
    <x v="33"/>
    <s v=" Total_JP"/>
    <x v="34"/>
    <n v="0"/>
  </r>
  <r>
    <s v="Baseline"/>
    <s v="Base"/>
    <x v="0"/>
    <x v="0"/>
    <x v="33"/>
    <s v=" Total_JP"/>
    <x v="35"/>
    <n v="0"/>
  </r>
  <r>
    <s v="Baseline"/>
    <s v="Base"/>
    <x v="0"/>
    <x v="0"/>
    <x v="33"/>
    <s v=" Total_JP"/>
    <x v="36"/>
    <n v="0"/>
  </r>
  <r>
    <s v="Baseline"/>
    <s v="Base"/>
    <x v="0"/>
    <x v="0"/>
    <x v="33"/>
    <s v=" Total_JP"/>
    <x v="37"/>
    <n v="0"/>
  </r>
  <r>
    <s v="Baseline"/>
    <s v="Base"/>
    <x v="0"/>
    <x v="0"/>
    <x v="33"/>
    <s v=" Total_JP"/>
    <x v="38"/>
    <n v="0"/>
  </r>
  <r>
    <s v="Baseline"/>
    <s v="Base"/>
    <x v="0"/>
    <x v="0"/>
    <x v="33"/>
    <s v=" Total_JP"/>
    <x v="39"/>
    <n v="0"/>
  </r>
  <r>
    <s v="Baseline"/>
    <s v="Base"/>
    <x v="0"/>
    <x v="0"/>
    <x v="33"/>
    <s v=" Total_JP"/>
    <x v="40"/>
    <n v="0"/>
  </r>
  <r>
    <s v="Baseline"/>
    <s v="Base"/>
    <x v="0"/>
    <x v="0"/>
    <x v="33"/>
    <s v=" Total_JP"/>
    <x v="41"/>
    <n v="0"/>
  </r>
  <r>
    <s v="Baseline"/>
    <s v="Base"/>
    <x v="0"/>
    <x v="0"/>
    <x v="33"/>
    <s v=" Total_JP"/>
    <x v="42"/>
    <n v="0"/>
  </r>
  <r>
    <s v="Baseline"/>
    <s v="Base"/>
    <x v="0"/>
    <x v="0"/>
    <x v="33"/>
    <s v=" Total_JP"/>
    <x v="43"/>
    <n v="0"/>
  </r>
  <r>
    <s v="Baseline"/>
    <s v="Base"/>
    <x v="0"/>
    <x v="0"/>
    <x v="33"/>
    <s v=" Total_JP"/>
    <x v="44"/>
    <n v="0"/>
  </r>
  <r>
    <s v="Baseline"/>
    <s v="Base"/>
    <x v="0"/>
    <x v="0"/>
    <x v="33"/>
    <s v=" Total_JP"/>
    <x v="45"/>
    <n v="0"/>
  </r>
  <r>
    <s v="Baseline"/>
    <s v="Base"/>
    <x v="0"/>
    <x v="0"/>
    <x v="33"/>
    <s v=" Total_JP"/>
    <x v="46"/>
    <n v="0"/>
  </r>
  <r>
    <s v="Baseline"/>
    <s v="Base"/>
    <x v="0"/>
    <x v="0"/>
    <x v="33"/>
    <s v=" Total_JP"/>
    <x v="47"/>
    <n v="0"/>
  </r>
  <r>
    <s v="Baseline"/>
    <s v="Base"/>
    <x v="0"/>
    <x v="0"/>
    <x v="33"/>
    <s v=" Total_JP"/>
    <x v="48"/>
    <n v="0"/>
  </r>
  <r>
    <s v="Baseline"/>
    <s v="Base"/>
    <x v="0"/>
    <x v="0"/>
    <x v="33"/>
    <s v=" Total_JP"/>
    <x v="49"/>
    <n v="0"/>
  </r>
  <r>
    <s v="Baseline"/>
    <s v="Base"/>
    <x v="0"/>
    <x v="0"/>
    <x v="33"/>
    <s v=" Total_JP"/>
    <x v="50"/>
    <n v="0"/>
  </r>
  <r>
    <s v="Baseline"/>
    <s v="Base"/>
    <x v="0"/>
    <x v="0"/>
    <x v="33"/>
    <s v=" Total_JP"/>
    <x v="51"/>
    <n v="0"/>
  </r>
  <r>
    <s v="Baseline"/>
    <s v="Base"/>
    <x v="0"/>
    <x v="0"/>
    <x v="33"/>
    <s v=" Total_JP"/>
    <x v="52"/>
    <n v="0"/>
  </r>
  <r>
    <s v="Baseline"/>
    <s v="Base"/>
    <x v="0"/>
    <x v="0"/>
    <x v="33"/>
    <s v=" Total_JP"/>
    <x v="53"/>
    <n v="0"/>
  </r>
  <r>
    <s v="Baseline"/>
    <s v="Base"/>
    <x v="0"/>
    <x v="0"/>
    <x v="33"/>
    <s v=" Total_JP"/>
    <x v="54"/>
    <n v="0"/>
  </r>
  <r>
    <s v="Baseline"/>
    <s v="Base"/>
    <x v="0"/>
    <x v="0"/>
    <x v="33"/>
    <s v=" Total_JP"/>
    <x v="55"/>
    <n v="0"/>
  </r>
  <r>
    <s v="Baseline"/>
    <s v="Base"/>
    <x v="0"/>
    <x v="0"/>
    <x v="33"/>
    <s v=" Total_JP"/>
    <x v="56"/>
    <n v="0"/>
  </r>
  <r>
    <s v="Baseline"/>
    <s v="Base"/>
    <x v="0"/>
    <x v="0"/>
    <x v="33"/>
    <s v=" Total_JP"/>
    <x v="57"/>
    <n v="0"/>
  </r>
  <r>
    <s v="Baseline"/>
    <s v="Base"/>
    <x v="0"/>
    <x v="0"/>
    <x v="33"/>
    <s v=" Total_JP"/>
    <x v="58"/>
    <n v="0"/>
  </r>
  <r>
    <s v="Baseline"/>
    <s v="Base"/>
    <x v="0"/>
    <x v="0"/>
    <x v="33"/>
    <s v=" Total_JP"/>
    <x v="59"/>
    <n v="0"/>
  </r>
  <r>
    <s v="Baseline"/>
    <s v="Base"/>
    <x v="0"/>
    <x v="0"/>
    <x v="33"/>
    <s v=" Total_JP"/>
    <x v="60"/>
    <n v="0"/>
  </r>
  <r>
    <s v="Baseline"/>
    <s v="Base"/>
    <x v="0"/>
    <x v="0"/>
    <x v="33"/>
    <s v=" Total_JP"/>
    <x v="61"/>
    <n v="0"/>
  </r>
  <r>
    <s v="Baseline"/>
    <s v="Base"/>
    <x v="0"/>
    <x v="0"/>
    <x v="33"/>
    <s v=" Total_JP"/>
    <x v="62"/>
    <n v="0"/>
  </r>
  <r>
    <s v="Baseline"/>
    <s v="Base"/>
    <x v="0"/>
    <x v="0"/>
    <x v="33"/>
    <s v=" Total_JP"/>
    <x v="63"/>
    <n v="0"/>
  </r>
  <r>
    <s v="Baseline"/>
    <s v="Base"/>
    <x v="0"/>
    <x v="0"/>
    <x v="33"/>
    <s v=" Total_JP"/>
    <x v="64"/>
    <n v="0"/>
  </r>
  <r>
    <s v="Baseline"/>
    <s v="Base"/>
    <x v="0"/>
    <x v="0"/>
    <x v="33"/>
    <s v=" Total_JP"/>
    <x v="65"/>
    <n v="0"/>
  </r>
  <r>
    <s v="Baseline"/>
    <s v="Base"/>
    <x v="0"/>
    <x v="0"/>
    <x v="33"/>
    <s v=" Total_JP"/>
    <x v="66"/>
    <n v="0"/>
  </r>
  <r>
    <s v="Baseline"/>
    <s v="Base"/>
    <x v="0"/>
    <x v="0"/>
    <x v="33"/>
    <s v=" Total_JP"/>
    <x v="67"/>
    <n v="0"/>
  </r>
  <r>
    <s v="Baseline"/>
    <s v="Base"/>
    <x v="0"/>
    <x v="0"/>
    <x v="33"/>
    <s v=" Total_JP"/>
    <x v="68"/>
    <n v="0"/>
  </r>
  <r>
    <s v="Baseline"/>
    <s v="Base"/>
    <x v="0"/>
    <x v="0"/>
    <x v="33"/>
    <s v=" Total_JP"/>
    <x v="69"/>
    <n v="0"/>
  </r>
  <r>
    <s v="Baseline"/>
    <s v="Base"/>
    <x v="0"/>
    <x v="0"/>
    <x v="33"/>
    <s v=" Total_JP"/>
    <x v="70"/>
    <n v="0"/>
  </r>
  <r>
    <s v="Baseline"/>
    <s v="Base"/>
    <x v="0"/>
    <x v="0"/>
    <x v="33"/>
    <s v=" Total_JP"/>
    <x v="71"/>
    <n v="0"/>
  </r>
  <r>
    <s v="Baseline"/>
    <s v="Base"/>
    <x v="0"/>
    <x v="0"/>
    <x v="33"/>
    <s v=" Total_JP"/>
    <x v="72"/>
    <n v="0"/>
  </r>
  <r>
    <s v="Baseline"/>
    <s v="Base"/>
    <x v="0"/>
    <x v="0"/>
    <x v="33"/>
    <s v=" Total_JP"/>
    <x v="73"/>
    <n v="0"/>
  </r>
  <r>
    <s v="Baseline"/>
    <s v="Base"/>
    <x v="0"/>
    <x v="0"/>
    <x v="33"/>
    <s v=" Total_JP"/>
    <x v="74"/>
    <n v="0"/>
  </r>
  <r>
    <s v="Baseline"/>
    <s v="Base"/>
    <x v="0"/>
    <x v="0"/>
    <x v="33"/>
    <s v=" Total_JP"/>
    <x v="75"/>
    <n v="0"/>
  </r>
  <r>
    <s v="Baseline"/>
    <s v="Base"/>
    <x v="0"/>
    <x v="0"/>
    <x v="33"/>
    <s v=" Total_JP"/>
    <x v="76"/>
    <n v="0"/>
  </r>
  <r>
    <s v="Baseline"/>
    <s v="Base"/>
    <x v="0"/>
    <x v="0"/>
    <x v="33"/>
    <s v=" Total_JP"/>
    <x v="77"/>
    <n v="0"/>
  </r>
  <r>
    <s v="Baseline"/>
    <s v="Base"/>
    <x v="0"/>
    <x v="0"/>
    <x v="33"/>
    <s v=" Total_JP"/>
    <x v="78"/>
    <n v="0"/>
  </r>
  <r>
    <s v="Baseline"/>
    <s v="Base"/>
    <x v="0"/>
    <x v="0"/>
    <x v="33"/>
    <s v=" Total_JP"/>
    <x v="79"/>
    <n v="0"/>
  </r>
  <r>
    <s v="Baseline"/>
    <s v="Base"/>
    <x v="0"/>
    <x v="0"/>
    <x v="33"/>
    <s v=" Total_JP"/>
    <x v="80"/>
    <n v="0"/>
  </r>
  <r>
    <s v="Baseline"/>
    <s v="Base"/>
    <x v="0"/>
    <x v="0"/>
    <x v="33"/>
    <s v=" Total_JP"/>
    <x v="81"/>
    <n v="0"/>
  </r>
  <r>
    <s v="Baseline"/>
    <s v="Base"/>
    <x v="0"/>
    <x v="0"/>
    <x v="33"/>
    <s v=" Total_JP"/>
    <x v="82"/>
    <n v="0"/>
  </r>
  <r>
    <s v="Baseline"/>
    <s v="Base"/>
    <x v="0"/>
    <x v="0"/>
    <x v="33"/>
    <s v=" Total_JP"/>
    <x v="83"/>
    <n v="0"/>
  </r>
  <r>
    <s v="Baseline"/>
    <s v="Base"/>
    <x v="0"/>
    <x v="0"/>
    <x v="33"/>
    <s v=" Total_JP"/>
    <x v="84"/>
    <n v="0"/>
  </r>
  <r>
    <s v="Baseline"/>
    <s v="Base"/>
    <x v="0"/>
    <x v="0"/>
    <x v="33"/>
    <s v=" Total_JP"/>
    <x v="85"/>
    <n v="0"/>
  </r>
  <r>
    <s v="Baseline"/>
    <s v="Base"/>
    <x v="0"/>
    <x v="0"/>
    <x v="33"/>
    <s v=" Total_JP"/>
    <x v="86"/>
    <n v="0"/>
  </r>
  <r>
    <s v="Baseline"/>
    <s v="Base"/>
    <x v="0"/>
    <x v="0"/>
    <x v="33"/>
    <s v=" Total_JP"/>
    <x v="87"/>
    <n v="0"/>
  </r>
  <r>
    <s v="Baseline"/>
    <s v="Base"/>
    <x v="0"/>
    <x v="0"/>
    <x v="33"/>
    <s v=" Total_JP"/>
    <x v="88"/>
    <n v="0"/>
  </r>
  <r>
    <s v="Baseline"/>
    <s v="Base"/>
    <x v="0"/>
    <x v="0"/>
    <x v="33"/>
    <s v=" Total_JP"/>
    <x v="89"/>
    <n v="0"/>
  </r>
  <r>
    <s v="Baseline"/>
    <s v="Base"/>
    <x v="0"/>
    <x v="0"/>
    <x v="33"/>
    <s v=" Total_JP"/>
    <x v="90"/>
    <n v="0"/>
  </r>
  <r>
    <s v="Baseline"/>
    <s v="Base"/>
    <x v="0"/>
    <x v="0"/>
    <x v="33"/>
    <s v=" Total_JP"/>
    <x v="91"/>
    <n v="0"/>
  </r>
  <r>
    <s v="Baseline"/>
    <s v="Base"/>
    <x v="0"/>
    <x v="0"/>
    <x v="33"/>
    <s v=" Total_JP"/>
    <x v="92"/>
    <n v="0"/>
  </r>
  <r>
    <s v="Baseline"/>
    <s v="Base"/>
    <x v="0"/>
    <x v="0"/>
    <x v="33"/>
    <s v=" Total_JP"/>
    <x v="93"/>
    <n v="0"/>
  </r>
  <r>
    <s v="Baseline"/>
    <s v="Base"/>
    <x v="0"/>
    <x v="0"/>
    <x v="33"/>
    <s v=" Total_JP"/>
    <x v="94"/>
    <n v="0"/>
  </r>
  <r>
    <s v="Baseline"/>
    <s v="Base"/>
    <x v="0"/>
    <x v="0"/>
    <x v="33"/>
    <s v=" Total_JP"/>
    <x v="95"/>
    <n v="0"/>
  </r>
  <r>
    <s v="Baseline"/>
    <s v="Base"/>
    <x v="0"/>
    <x v="0"/>
    <x v="33"/>
    <s v=" Total_JP"/>
    <x v="96"/>
    <n v="0"/>
  </r>
  <r>
    <s v="Baseline"/>
    <s v="Base"/>
    <x v="0"/>
    <x v="0"/>
    <x v="33"/>
    <s v=" Total_JP"/>
    <x v="97"/>
    <n v="0"/>
  </r>
  <r>
    <s v="Baseline"/>
    <s v="Base"/>
    <x v="0"/>
    <x v="0"/>
    <x v="33"/>
    <s v=" Total_JP"/>
    <x v="98"/>
    <n v="0"/>
  </r>
  <r>
    <s v="Baseline"/>
    <s v="Base"/>
    <x v="0"/>
    <x v="0"/>
    <x v="33"/>
    <s v=" Total_JP"/>
    <x v="99"/>
    <n v="0"/>
  </r>
  <r>
    <s v="Baseline"/>
    <s v="Base"/>
    <x v="0"/>
    <x v="0"/>
    <x v="33"/>
    <s v=" Total_JP"/>
    <x v="100"/>
    <n v="0"/>
  </r>
  <r>
    <s v="Baseline"/>
    <s v="Base"/>
    <x v="0"/>
    <x v="0"/>
    <x v="33"/>
    <s v=" Total_JP"/>
    <x v="101"/>
    <n v="0"/>
  </r>
  <r>
    <s v="Baseline"/>
    <s v="Base"/>
    <x v="0"/>
    <x v="0"/>
    <x v="33"/>
    <s v=" Total_JP"/>
    <x v="102"/>
    <n v="0"/>
  </r>
  <r>
    <s v="Baseline"/>
    <s v="Base"/>
    <x v="0"/>
    <x v="0"/>
    <x v="33"/>
    <s v=" Total_JP"/>
    <x v="103"/>
    <n v="0"/>
  </r>
  <r>
    <s v="Baseline"/>
    <s v="Base"/>
    <x v="0"/>
    <x v="0"/>
    <x v="33"/>
    <s v=" Total_JP"/>
    <x v="104"/>
    <n v="0"/>
  </r>
  <r>
    <s v="Baseline"/>
    <s v="Base"/>
    <x v="0"/>
    <x v="0"/>
    <x v="33"/>
    <s v=" Total_JP"/>
    <x v="105"/>
    <n v="0"/>
  </r>
  <r>
    <s v="Baseline"/>
    <s v="Base"/>
    <x v="0"/>
    <x v="0"/>
    <x v="33"/>
    <s v=" Total_JP"/>
    <x v="106"/>
    <n v="0"/>
  </r>
  <r>
    <s v="Baseline"/>
    <s v="Base"/>
    <x v="0"/>
    <x v="0"/>
    <x v="33"/>
    <s v=" Total_JP"/>
    <x v="107"/>
    <n v="0"/>
  </r>
  <r>
    <s v="Baseline"/>
    <s v="Base"/>
    <x v="0"/>
    <x v="0"/>
    <x v="33"/>
    <s v=" Total_JP"/>
    <x v="108"/>
    <n v="0"/>
  </r>
  <r>
    <s v="Baseline"/>
    <s v="Base"/>
    <x v="0"/>
    <x v="0"/>
    <x v="33"/>
    <s v=" Total_JP"/>
    <x v="109"/>
    <n v="0"/>
  </r>
  <r>
    <s v="Baseline"/>
    <s v="Base"/>
    <x v="0"/>
    <x v="0"/>
    <x v="33"/>
    <s v=" Total_JP"/>
    <x v="110"/>
    <n v="0"/>
  </r>
  <r>
    <s v="Baseline"/>
    <s v="Base"/>
    <x v="0"/>
    <x v="0"/>
    <x v="33"/>
    <s v=" Total_JP"/>
    <x v="111"/>
    <n v="0"/>
  </r>
  <r>
    <s v="Baseline"/>
    <s v="Base"/>
    <x v="0"/>
    <x v="0"/>
    <x v="33"/>
    <s v=" Total_JP"/>
    <x v="112"/>
    <n v="0"/>
  </r>
  <r>
    <s v="Baseline"/>
    <s v="Base"/>
    <x v="0"/>
    <x v="0"/>
    <x v="33"/>
    <s v=" Total_JP"/>
    <x v="113"/>
    <n v="0"/>
  </r>
  <r>
    <s v="Baseline"/>
    <s v="Base"/>
    <x v="0"/>
    <x v="0"/>
    <x v="33"/>
    <s v=" Total_JP"/>
    <x v="114"/>
    <n v="0"/>
  </r>
  <r>
    <s v="Baseline"/>
    <s v="Base"/>
    <x v="0"/>
    <x v="0"/>
    <x v="33"/>
    <s v=" Total_JP"/>
    <x v="115"/>
    <n v="0"/>
  </r>
  <r>
    <s v="Baseline"/>
    <s v="Base"/>
    <x v="0"/>
    <x v="0"/>
    <x v="33"/>
    <s v=" Total_JP"/>
    <x v="116"/>
    <n v="0"/>
  </r>
  <r>
    <s v="Baseline"/>
    <s v="Base"/>
    <x v="0"/>
    <x v="0"/>
    <x v="33"/>
    <s v=" Total_JP"/>
    <x v="117"/>
    <n v="0"/>
  </r>
  <r>
    <s v="Baseline"/>
    <s v="Base"/>
    <x v="0"/>
    <x v="0"/>
    <x v="33"/>
    <s v=" Total_JP"/>
    <x v="118"/>
    <n v="0"/>
  </r>
  <r>
    <s v="Baseline"/>
    <s v="Base"/>
    <x v="0"/>
    <x v="0"/>
    <x v="33"/>
    <s v=" Total_JP"/>
    <x v="119"/>
    <n v="0"/>
  </r>
  <r>
    <s v="Baseline"/>
    <s v="Base"/>
    <x v="0"/>
    <x v="0"/>
    <x v="33"/>
    <s v=" Total_JP"/>
    <x v="120"/>
    <n v="0"/>
  </r>
  <r>
    <s v="Baseline"/>
    <s v="Base"/>
    <x v="0"/>
    <x v="0"/>
    <x v="33"/>
    <s v=" Total_JP"/>
    <x v="121"/>
    <n v="0"/>
  </r>
  <r>
    <s v="Baseline"/>
    <s v="Base"/>
    <x v="0"/>
    <x v="0"/>
    <x v="33"/>
    <s v=" Total_JP"/>
    <x v="122"/>
    <n v="0"/>
  </r>
  <r>
    <s v="Baseline"/>
    <s v="Base"/>
    <x v="0"/>
    <x v="0"/>
    <x v="33"/>
    <s v=" Total_JP"/>
    <x v="123"/>
    <n v="0"/>
  </r>
  <r>
    <s v="Baseline"/>
    <s v="Base"/>
    <x v="0"/>
    <x v="0"/>
    <x v="33"/>
    <s v=" Total_JP"/>
    <x v="124"/>
    <n v="0"/>
  </r>
  <r>
    <s v="Baseline"/>
    <s v="Base"/>
    <x v="0"/>
    <x v="0"/>
    <x v="33"/>
    <s v=" Total_JP"/>
    <x v="125"/>
    <n v="0"/>
  </r>
  <r>
    <s v="Baseline"/>
    <s v="Base"/>
    <x v="0"/>
    <x v="0"/>
    <x v="33"/>
    <s v=" Total_JP"/>
    <x v="126"/>
    <n v="0"/>
  </r>
  <r>
    <s v="Baseline"/>
    <s v="Base"/>
    <x v="0"/>
    <x v="0"/>
    <x v="33"/>
    <s v=" Total_JP"/>
    <x v="127"/>
    <n v="0"/>
  </r>
  <r>
    <s v="Baseline"/>
    <s v="Base"/>
    <x v="0"/>
    <x v="0"/>
    <x v="33"/>
    <s v=" Total_JP"/>
    <x v="128"/>
    <n v="0"/>
  </r>
  <r>
    <s v="Baseline"/>
    <s v="Base"/>
    <x v="0"/>
    <x v="0"/>
    <x v="33"/>
    <s v=" Total_JP"/>
    <x v="129"/>
    <n v="0"/>
  </r>
  <r>
    <s v="Baseline"/>
    <s v="Base"/>
    <x v="0"/>
    <x v="0"/>
    <x v="33"/>
    <s v=" Total_JP"/>
    <x v="130"/>
    <n v="0"/>
  </r>
  <r>
    <s v="Baseline"/>
    <s v="Base"/>
    <x v="0"/>
    <x v="0"/>
    <x v="33"/>
    <s v=" Total_JP"/>
    <x v="131"/>
    <n v="0"/>
  </r>
  <r>
    <s v="Baseline"/>
    <s v="Base"/>
    <x v="0"/>
    <x v="0"/>
    <x v="33"/>
    <s v=" Total_JP"/>
    <x v="132"/>
    <n v="0"/>
  </r>
  <r>
    <s v="Baseline"/>
    <s v="Base"/>
    <x v="0"/>
    <x v="0"/>
    <x v="33"/>
    <s v=" Total_JP"/>
    <x v="133"/>
    <n v="0"/>
  </r>
  <r>
    <s v="Baseline"/>
    <s v="Base"/>
    <x v="0"/>
    <x v="0"/>
    <x v="33"/>
    <s v=" Total_JP"/>
    <x v="134"/>
    <n v="0"/>
  </r>
  <r>
    <s v="Baseline"/>
    <s v="Base"/>
    <x v="0"/>
    <x v="0"/>
    <x v="33"/>
    <s v=" Total_JP"/>
    <x v="135"/>
    <n v="0"/>
  </r>
  <r>
    <s v="Baseline"/>
    <s v="Base"/>
    <x v="0"/>
    <x v="0"/>
    <x v="33"/>
    <s v=" Total_JP"/>
    <x v="136"/>
    <n v="0"/>
  </r>
  <r>
    <s v="Baseline"/>
    <s v="Base"/>
    <x v="0"/>
    <x v="0"/>
    <x v="33"/>
    <s v=" Total_JP"/>
    <x v="137"/>
    <n v="0"/>
  </r>
  <r>
    <s v="Baseline"/>
    <s v="Base"/>
    <x v="0"/>
    <x v="0"/>
    <x v="33"/>
    <s v=" Total_JP"/>
    <x v="138"/>
    <n v="0"/>
  </r>
  <r>
    <s v="Baseline"/>
    <s v="Base"/>
    <x v="0"/>
    <x v="0"/>
    <x v="33"/>
    <s v=" Total_JP"/>
    <x v="139"/>
    <n v="0"/>
  </r>
  <r>
    <s v="Baseline"/>
    <s v="Base"/>
    <x v="0"/>
    <x v="0"/>
    <x v="33"/>
    <s v=" Total_JP"/>
    <x v="140"/>
    <n v="0"/>
  </r>
  <r>
    <s v="Baseline"/>
    <s v="Base"/>
    <x v="0"/>
    <x v="0"/>
    <x v="33"/>
    <s v=" Total_JP"/>
    <x v="141"/>
    <n v="0"/>
  </r>
  <r>
    <s v="Baseline"/>
    <s v="Base"/>
    <x v="0"/>
    <x v="0"/>
    <x v="33"/>
    <s v=" Total_JP"/>
    <x v="142"/>
    <n v="0"/>
  </r>
  <r>
    <s v="Baseline"/>
    <s v="Base"/>
    <x v="0"/>
    <x v="0"/>
    <x v="33"/>
    <s v=" Total_JP"/>
    <x v="143"/>
    <n v="0"/>
  </r>
  <r>
    <s v="Baseline"/>
    <s v="Base"/>
    <x v="0"/>
    <x v="0"/>
    <x v="33"/>
    <s v=" Total_JP"/>
    <x v="144"/>
    <n v="0"/>
  </r>
  <r>
    <s v="Baseline"/>
    <s v="Base"/>
    <x v="0"/>
    <x v="0"/>
    <x v="33"/>
    <s v=" Total_JP"/>
    <x v="145"/>
    <n v="0"/>
  </r>
  <r>
    <s v="Baseline"/>
    <s v="Base"/>
    <x v="0"/>
    <x v="0"/>
    <x v="33"/>
    <s v=" Total_JP"/>
    <x v="146"/>
    <n v="0"/>
  </r>
  <r>
    <s v="Baseline"/>
    <s v="Base"/>
    <x v="0"/>
    <x v="0"/>
    <x v="33"/>
    <s v=" Total_JP"/>
    <x v="147"/>
    <n v="0"/>
  </r>
  <r>
    <s v="Baseline"/>
    <s v="Base"/>
    <x v="0"/>
    <x v="0"/>
    <x v="33"/>
    <s v=" Total_JP"/>
    <x v="148"/>
    <n v="0"/>
  </r>
  <r>
    <s v="Baseline"/>
    <s v="Base"/>
    <x v="0"/>
    <x v="0"/>
    <x v="33"/>
    <s v=" Total_JP"/>
    <x v="149"/>
    <n v="0"/>
  </r>
  <r>
    <s v="Baseline"/>
    <s v="Base"/>
    <x v="0"/>
    <x v="0"/>
    <x v="33"/>
    <s v=" Total_JP"/>
    <x v="150"/>
    <n v="0"/>
  </r>
  <r>
    <s v="Baseline"/>
    <s v="Base"/>
    <x v="0"/>
    <x v="0"/>
    <x v="33"/>
    <s v=" Total_JP"/>
    <x v="151"/>
    <n v="0"/>
  </r>
  <r>
    <s v="Baseline"/>
    <s v="Base"/>
    <x v="0"/>
    <x v="0"/>
    <x v="33"/>
    <s v=" Total_JP"/>
    <x v="152"/>
    <n v="0"/>
  </r>
  <r>
    <s v="Baseline"/>
    <s v="Base"/>
    <x v="0"/>
    <x v="0"/>
    <x v="33"/>
    <s v=" Total_JP"/>
    <x v="153"/>
    <n v="0"/>
  </r>
  <r>
    <s v="Baseline"/>
    <s v="Base"/>
    <x v="0"/>
    <x v="0"/>
    <x v="33"/>
    <s v=" Total_JP"/>
    <x v="154"/>
    <n v="0"/>
  </r>
  <r>
    <s v="Baseline"/>
    <s v="Base"/>
    <x v="0"/>
    <x v="0"/>
    <x v="33"/>
    <s v=" Total_JP"/>
    <x v="155"/>
    <n v="0"/>
  </r>
  <r>
    <s v="Baseline"/>
    <s v="Base"/>
    <x v="0"/>
    <x v="0"/>
    <x v="33"/>
    <s v=" Total_JP"/>
    <x v="156"/>
    <n v="0"/>
  </r>
  <r>
    <s v="Baseline"/>
    <s v="Base"/>
    <x v="0"/>
    <x v="0"/>
    <x v="34"/>
    <s v=" Total_JP"/>
    <x v="0"/>
    <n v="-280.32928270000002"/>
  </r>
  <r>
    <s v="Baseline"/>
    <s v="Base"/>
    <x v="0"/>
    <x v="0"/>
    <x v="34"/>
    <s v=" Total_JP"/>
    <x v="1"/>
    <n v="-355.42414220000001"/>
  </r>
  <r>
    <s v="Baseline"/>
    <s v="Base"/>
    <x v="0"/>
    <x v="0"/>
    <x v="34"/>
    <s v=" Total_JP"/>
    <x v="2"/>
    <n v="-376.76508009999998"/>
  </r>
  <r>
    <s v="Baseline"/>
    <s v="Base"/>
    <x v="0"/>
    <x v="0"/>
    <x v="34"/>
    <s v=" Total_JP"/>
    <x v="3"/>
    <n v="-368.59012410000003"/>
  </r>
  <r>
    <s v="Baseline"/>
    <s v="Base"/>
    <x v="0"/>
    <x v="0"/>
    <x v="34"/>
    <s v=" Total_JP"/>
    <x v="4"/>
    <n v="-372.49115569999998"/>
  </r>
  <r>
    <s v="Baseline"/>
    <s v="Base"/>
    <x v="0"/>
    <x v="0"/>
    <x v="34"/>
    <s v=" Total_JP"/>
    <x v="5"/>
    <n v="-378.22796699999998"/>
  </r>
  <r>
    <s v="Baseline"/>
    <s v="Base"/>
    <x v="0"/>
    <x v="0"/>
    <x v="34"/>
    <s v=" Total_JP"/>
    <x v="6"/>
    <n v="-375.58903379999998"/>
  </r>
  <r>
    <s v="Baseline"/>
    <s v="Base"/>
    <x v="0"/>
    <x v="0"/>
    <x v="34"/>
    <s v=" Total_JP"/>
    <x v="7"/>
    <n v="-405.87939729999999"/>
  </r>
  <r>
    <s v="Baseline"/>
    <s v="Base"/>
    <x v="0"/>
    <x v="0"/>
    <x v="34"/>
    <s v=" Total_JP"/>
    <x v="8"/>
    <n v="-356.54282039999998"/>
  </r>
  <r>
    <s v="Baseline"/>
    <s v="Base"/>
    <x v="0"/>
    <x v="0"/>
    <x v="34"/>
    <s v=" Total_JP"/>
    <x v="9"/>
    <n v="-246.39604399999999"/>
  </r>
  <r>
    <s v="Baseline"/>
    <s v="Base"/>
    <x v="0"/>
    <x v="0"/>
    <x v="34"/>
    <s v=" Total_JP"/>
    <x v="10"/>
    <n v="-263.20490100000001"/>
  </r>
  <r>
    <s v="Baseline"/>
    <s v="Base"/>
    <x v="0"/>
    <x v="0"/>
    <x v="34"/>
    <s v=" Total_JP"/>
    <x v="11"/>
    <n v="-263.8933184"/>
  </r>
  <r>
    <s v="Baseline"/>
    <s v="Base"/>
    <x v="0"/>
    <x v="0"/>
    <x v="34"/>
    <s v=" Total_JP"/>
    <x v="12"/>
    <n v="-237.24583000000001"/>
  </r>
  <r>
    <s v="Baseline"/>
    <s v="Base"/>
    <x v="0"/>
    <x v="0"/>
    <x v="34"/>
    <s v=" Total_JP"/>
    <x v="13"/>
    <n v="-250.32575969999999"/>
  </r>
  <r>
    <s v="Baseline"/>
    <s v="Base"/>
    <x v="0"/>
    <x v="0"/>
    <x v="34"/>
    <s v=" Total_JP"/>
    <x v="14"/>
    <n v="-219.5764513"/>
  </r>
  <r>
    <s v="Baseline"/>
    <s v="Base"/>
    <x v="0"/>
    <x v="0"/>
    <x v="34"/>
    <s v=" Total_JP"/>
    <x v="15"/>
    <n v="-222.61696130000001"/>
  </r>
  <r>
    <s v="Baseline"/>
    <s v="Base"/>
    <x v="0"/>
    <x v="0"/>
    <x v="34"/>
    <s v=" Total_JP"/>
    <x v="16"/>
    <n v="-206.35310140000001"/>
  </r>
  <r>
    <s v="Baseline"/>
    <s v="Base"/>
    <x v="0"/>
    <x v="0"/>
    <x v="34"/>
    <s v=" Total_JP"/>
    <x v="17"/>
    <n v="-242.49501240000001"/>
  </r>
  <r>
    <s v="Baseline"/>
    <s v="Base"/>
    <x v="0"/>
    <x v="0"/>
    <x v="34"/>
    <s v=" Total_JP"/>
    <x v="18"/>
    <n v="-198.98129890000001"/>
  </r>
  <r>
    <s v="Baseline"/>
    <s v="Base"/>
    <x v="0"/>
    <x v="0"/>
    <x v="34"/>
    <s v=" Total_JP"/>
    <x v="19"/>
    <n v="-211.97517640000001"/>
  </r>
  <r>
    <s v="Baseline"/>
    <s v="Base"/>
    <x v="0"/>
    <x v="0"/>
    <x v="34"/>
    <s v=" Total_JP"/>
    <x v="20"/>
    <n v="-179.33272030000001"/>
  </r>
  <r>
    <s v="Baseline"/>
    <s v="Base"/>
    <x v="0"/>
    <x v="0"/>
    <x v="34"/>
    <s v=" Total_JP"/>
    <x v="21"/>
    <n v="-173.73932930000001"/>
  </r>
  <r>
    <s v="Baseline"/>
    <s v="Base"/>
    <x v="0"/>
    <x v="0"/>
    <x v="34"/>
    <s v=" Total_JP"/>
    <x v="22"/>
    <n v="-170.039086"/>
  </r>
  <r>
    <s v="Baseline"/>
    <s v="Base"/>
    <x v="0"/>
    <x v="0"/>
    <x v="34"/>
    <s v=" Total_JP"/>
    <x v="23"/>
    <n v="-155.66837380000001"/>
  </r>
  <r>
    <s v="Baseline"/>
    <s v="Base"/>
    <x v="0"/>
    <x v="0"/>
    <x v="34"/>
    <s v=" Total_JP"/>
    <x v="24"/>
    <n v="-165.1054283"/>
  </r>
  <r>
    <s v="Baseline"/>
    <s v="Base"/>
    <x v="0"/>
    <x v="0"/>
    <x v="34"/>
    <s v=" Total_JP"/>
    <x v="25"/>
    <n v="-187.62241259999999"/>
  </r>
  <r>
    <s v="Baseline"/>
    <s v="Base"/>
    <x v="0"/>
    <x v="0"/>
    <x v="34"/>
    <s v=" Total_JP"/>
    <x v="26"/>
    <n v="-160.9749242"/>
  </r>
  <r>
    <s v="Baseline"/>
    <s v="Base"/>
    <x v="0"/>
    <x v="0"/>
    <x v="34"/>
    <s v=" Total_JP"/>
    <x v="27"/>
    <n v="-150.6199799"/>
  </r>
  <r>
    <s v="Baseline"/>
    <s v="Base"/>
    <x v="0"/>
    <x v="0"/>
    <x v="34"/>
    <s v=" Total_JP"/>
    <x v="28"/>
    <n v="-151.02155669999999"/>
  </r>
  <r>
    <s v="Baseline"/>
    <s v="Base"/>
    <x v="0"/>
    <x v="0"/>
    <x v="34"/>
    <s v=" Total_JP"/>
    <x v="29"/>
    <n v="-159.7128257"/>
  </r>
  <r>
    <s v="Baseline"/>
    <s v="Base"/>
    <x v="0"/>
    <x v="0"/>
    <x v="34"/>
    <s v=" Total_JP"/>
    <x v="30"/>
    <n v="-119.2109382"/>
  </r>
  <r>
    <s v="Baseline"/>
    <s v="Base"/>
    <x v="0"/>
    <x v="0"/>
    <x v="34"/>
    <s v=" Total_JP"/>
    <x v="31"/>
    <n v="-105.6146955"/>
  </r>
  <r>
    <s v="Baseline"/>
    <s v="Base"/>
    <x v="0"/>
    <x v="0"/>
    <x v="34"/>
    <s v=" Total_JP"/>
    <x v="32"/>
    <n v="-121.677767"/>
  </r>
  <r>
    <s v="Baseline"/>
    <s v="Base"/>
    <x v="0"/>
    <x v="0"/>
    <x v="34"/>
    <s v=" Total_JP"/>
    <x v="33"/>
    <n v="-111.6670314"/>
  </r>
  <r>
    <s v="Baseline"/>
    <s v="Base"/>
    <x v="0"/>
    <x v="0"/>
    <x v="34"/>
    <s v=" Total_JP"/>
    <x v="34"/>
    <n v="-128.24641589999999"/>
  </r>
  <r>
    <s v="Baseline"/>
    <s v="Base"/>
    <x v="0"/>
    <x v="0"/>
    <x v="34"/>
    <s v=" Total_JP"/>
    <x v="35"/>
    <n v="-139.94951090000001"/>
  </r>
  <r>
    <s v="Baseline"/>
    <s v="Base"/>
    <x v="0"/>
    <x v="0"/>
    <x v="34"/>
    <s v=" Total_JP"/>
    <x v="36"/>
    <n v="-101.54155950000001"/>
  </r>
  <r>
    <s v="Baseline"/>
    <s v="Base"/>
    <x v="0"/>
    <x v="0"/>
    <x v="34"/>
    <s v=" Total_JP"/>
    <x v="37"/>
    <n v="-117.80541940000001"/>
  </r>
  <r>
    <s v="Baseline"/>
    <s v="Base"/>
    <x v="0"/>
    <x v="0"/>
    <x v="34"/>
    <s v=" Total_JP"/>
    <x v="38"/>
    <n v="-126.3532682"/>
  </r>
  <r>
    <s v="Baseline"/>
    <s v="Base"/>
    <x v="0"/>
    <x v="0"/>
    <x v="34"/>
    <s v=" Total_JP"/>
    <x v="39"/>
    <n v="-107.5652113"/>
  </r>
  <r>
    <s v="Baseline"/>
    <s v="Base"/>
    <x v="0"/>
    <x v="0"/>
    <x v="34"/>
    <s v=" Total_JP"/>
    <x v="40"/>
    <n v="-124.8330132"/>
  </r>
  <r>
    <s v="Baseline"/>
    <s v="Base"/>
    <x v="0"/>
    <x v="0"/>
    <x v="34"/>
    <s v=" Total_JP"/>
    <x v="41"/>
    <n v="-107.59389539999999"/>
  </r>
  <r>
    <s v="Baseline"/>
    <s v="Base"/>
    <x v="0"/>
    <x v="0"/>
    <x v="34"/>
    <s v=" Total_JP"/>
    <x v="42"/>
    <n v="-105.5286433"/>
  </r>
  <r>
    <s v="Baseline"/>
    <s v="Base"/>
    <x v="0"/>
    <x v="0"/>
    <x v="34"/>
    <s v=" Total_JP"/>
    <x v="43"/>
    <n v="-103.1191826"/>
  </r>
  <r>
    <s v="Baseline"/>
    <s v="Base"/>
    <x v="0"/>
    <x v="0"/>
    <x v="34"/>
    <s v=" Total_JP"/>
    <x v="44"/>
    <n v="-123.85775529999999"/>
  </r>
  <r>
    <s v="Baseline"/>
    <s v="Base"/>
    <x v="0"/>
    <x v="0"/>
    <x v="34"/>
    <s v=" Total_JP"/>
    <x v="45"/>
    <n v="-116.572005"/>
  </r>
  <r>
    <s v="Baseline"/>
    <s v="Base"/>
    <x v="0"/>
    <x v="0"/>
    <x v="34"/>
    <s v=" Total_JP"/>
    <x v="46"/>
    <n v="-124.4601205"/>
  </r>
  <r>
    <s v="Baseline"/>
    <s v="Base"/>
    <x v="0"/>
    <x v="0"/>
    <x v="34"/>
    <s v=" Total_JP"/>
    <x v="47"/>
    <n v="-123.3127582"/>
  </r>
  <r>
    <s v="Baseline"/>
    <s v="Base"/>
    <x v="0"/>
    <x v="0"/>
    <x v="34"/>
    <s v=" Total_JP"/>
    <x v="48"/>
    <n v="-112.01124"/>
  </r>
  <r>
    <s v="Baseline"/>
    <s v="Base"/>
    <x v="0"/>
    <x v="0"/>
    <x v="34"/>
    <s v=" Total_JP"/>
    <x v="49"/>
    <n v="-136.3640039"/>
  </r>
  <r>
    <s v="Baseline"/>
    <s v="Base"/>
    <x v="0"/>
    <x v="0"/>
    <x v="34"/>
    <s v=" Total_JP"/>
    <x v="50"/>
    <n v="-48.705527699999998"/>
  </r>
  <r>
    <s v="Baseline"/>
    <s v="Base"/>
    <x v="0"/>
    <x v="0"/>
    <x v="34"/>
    <s v=" Total_JP"/>
    <x v="51"/>
    <n v="-87.658476199999996"/>
  </r>
  <r>
    <s v="Baseline"/>
    <s v="Base"/>
    <x v="0"/>
    <x v="0"/>
    <x v="34"/>
    <s v=" Total_JP"/>
    <x v="52"/>
    <n v="-146.08789899999999"/>
  </r>
  <r>
    <s v="Baseline"/>
    <s v="Base"/>
    <x v="0"/>
    <x v="0"/>
    <x v="34"/>
    <s v=" Total_JP"/>
    <x v="53"/>
    <n v="-29.229053400000002"/>
  </r>
  <r>
    <s v="Baseline"/>
    <s v="Base"/>
    <x v="0"/>
    <x v="0"/>
    <x v="34"/>
    <s v=" Total_JP"/>
    <x v="54"/>
    <n v="-73.058291499999996"/>
  </r>
  <r>
    <s v="Baseline"/>
    <s v="Base"/>
    <x v="0"/>
    <x v="0"/>
    <x v="34"/>
    <s v=" Total_JP"/>
    <x v="55"/>
    <n v="-228.89876960000001"/>
  </r>
  <r>
    <s v="Baseline"/>
    <s v="Base"/>
    <x v="0"/>
    <x v="0"/>
    <x v="34"/>
    <s v=" Total_JP"/>
    <x v="56"/>
    <n v="-150.9641886"/>
  </r>
  <r>
    <s v="Baseline"/>
    <s v="Base"/>
    <x v="0"/>
    <x v="0"/>
    <x v="34"/>
    <s v=" Total_JP"/>
    <x v="57"/>
    <n v="-199.66971620000001"/>
  </r>
  <r>
    <s v="Baseline"/>
    <s v="Base"/>
    <x v="0"/>
    <x v="0"/>
    <x v="34"/>
    <s v=" Total_JP"/>
    <x v="58"/>
    <n v="-82.782186600000003"/>
  </r>
  <r>
    <s v="Baseline"/>
    <s v="Base"/>
    <x v="0"/>
    <x v="0"/>
    <x v="34"/>
    <s v=" Total_JP"/>
    <x v="59"/>
    <n v="-53.581817299999997"/>
  </r>
  <r>
    <s v="Baseline"/>
    <s v="Base"/>
    <x v="0"/>
    <x v="0"/>
    <x v="34"/>
    <s v=" Total_JP"/>
    <x v="60"/>
    <n v="-116.88752959999999"/>
  </r>
  <r>
    <s v="Baseline"/>
    <s v="Base"/>
    <x v="0"/>
    <x v="0"/>
    <x v="34"/>
    <s v=" Total_JP"/>
    <x v="61"/>
    <n v="-194.7934267"/>
  </r>
  <r>
    <s v="Baseline"/>
    <s v="Base"/>
    <x v="0"/>
    <x v="0"/>
    <x v="34"/>
    <s v=" Total_JP"/>
    <x v="62"/>
    <n v="-92.534765800000002"/>
  </r>
  <r>
    <s v="Baseline"/>
    <s v="Base"/>
    <x v="0"/>
    <x v="0"/>
    <x v="34"/>
    <s v=" Total_JP"/>
    <x v="63"/>
    <n v="-457.79753929999998"/>
  </r>
  <r>
    <s v="Baseline"/>
    <s v="Base"/>
    <x v="0"/>
    <x v="0"/>
    <x v="34"/>
    <s v=" Total_JP"/>
    <x v="64"/>
    <n v="-58.429422799999998"/>
  </r>
  <r>
    <s v="Baseline"/>
    <s v="Base"/>
    <x v="0"/>
    <x v="0"/>
    <x v="34"/>
    <s v=" Total_JP"/>
    <x v="65"/>
    <n v="-58.429422799999998"/>
  </r>
  <r>
    <s v="Baseline"/>
    <s v="Base"/>
    <x v="0"/>
    <x v="0"/>
    <x v="34"/>
    <s v=" Total_JP"/>
    <x v="66"/>
    <n v="-19.4764743"/>
  </r>
  <r>
    <s v="Baseline"/>
    <s v="Base"/>
    <x v="0"/>
    <x v="0"/>
    <x v="34"/>
    <s v=" Total_JP"/>
    <x v="67"/>
    <n v="-68.182001900000003"/>
  </r>
  <r>
    <s v="Baseline"/>
    <s v="Base"/>
    <x v="0"/>
    <x v="0"/>
    <x v="34"/>
    <s v=" Total_JP"/>
    <x v="68"/>
    <n v="-43.829238099999998"/>
  </r>
  <r>
    <s v="Baseline"/>
    <s v="Base"/>
    <x v="0"/>
    <x v="0"/>
    <x v="34"/>
    <s v=" Total_JP"/>
    <x v="69"/>
    <n v="-282.45190280000003"/>
  </r>
  <r>
    <s v="Baseline"/>
    <s v="Base"/>
    <x v="0"/>
    <x v="0"/>
    <x v="34"/>
    <s v=" Total_JP"/>
    <x v="70"/>
    <n v="-14.6001847"/>
  </r>
  <r>
    <s v="Baseline"/>
    <s v="Base"/>
    <x v="0"/>
    <x v="0"/>
    <x v="34"/>
    <s v=" Total_JP"/>
    <x v="71"/>
    <n v="-131.48771429999999"/>
  </r>
  <r>
    <s v="Baseline"/>
    <s v="Base"/>
    <x v="0"/>
    <x v="0"/>
    <x v="34"/>
    <s v=" Total_JP"/>
    <x v="72"/>
    <n v="-19.4764743"/>
  </r>
  <r>
    <s v="Baseline"/>
    <s v="Base"/>
    <x v="0"/>
    <x v="0"/>
    <x v="34"/>
    <s v=" Total_JP"/>
    <x v="73"/>
    <n v="-34.076658899999998"/>
  </r>
  <r>
    <s v="Baseline"/>
    <s v="Base"/>
    <x v="0"/>
    <x v="0"/>
    <x v="34"/>
    <s v=" Total_JP"/>
    <x v="74"/>
    <n v="-97.411055399999995"/>
  </r>
  <r>
    <s v="Baseline"/>
    <s v="Base"/>
    <x v="0"/>
    <x v="0"/>
    <x v="34"/>
    <s v=" Total_JP"/>
    <x v="75"/>
    <n v="-77.934581100000003"/>
  </r>
  <r>
    <s v="Baseline"/>
    <s v="Base"/>
    <x v="0"/>
    <x v="0"/>
    <x v="34"/>
    <s v=" Total_JP"/>
    <x v="76"/>
    <n v="-102.2586609"/>
  </r>
  <r>
    <s v="Baseline"/>
    <s v="Base"/>
    <x v="0"/>
    <x v="0"/>
    <x v="34"/>
    <s v=" Total_JP"/>
    <x v="77"/>
    <n v="-58.429422799999998"/>
  </r>
  <r>
    <s v="Baseline"/>
    <s v="Base"/>
    <x v="0"/>
    <x v="0"/>
    <x v="34"/>
    <s v=" Total_JP"/>
    <x v="78"/>
    <n v="-19.4764743"/>
  </r>
  <r>
    <s v="Baseline"/>
    <s v="Base"/>
    <x v="0"/>
    <x v="0"/>
    <x v="34"/>
    <s v=" Total_JP"/>
    <x v="79"/>
    <n v="-112.01124"/>
  </r>
  <r>
    <s v="Baseline"/>
    <s v="Base"/>
    <x v="0"/>
    <x v="0"/>
    <x v="34"/>
    <s v=" Total_JP"/>
    <x v="80"/>
    <n v="-53.581817299999997"/>
  </r>
  <r>
    <s v="Baseline"/>
    <s v="Base"/>
    <x v="0"/>
    <x v="0"/>
    <x v="34"/>
    <s v=" Total_JP"/>
    <x v="81"/>
    <n v="-73.058291499999996"/>
  </r>
  <r>
    <s v="Baseline"/>
    <s v="Base"/>
    <x v="0"/>
    <x v="0"/>
    <x v="34"/>
    <s v=" Total_JP"/>
    <x v="82"/>
    <n v="-14.6001847"/>
  </r>
  <r>
    <s v="Baseline"/>
    <s v="Base"/>
    <x v="0"/>
    <x v="0"/>
    <x v="34"/>
    <s v=" Total_JP"/>
    <x v="83"/>
    <n v="-38.952948499999998"/>
  </r>
  <r>
    <s v="Baseline"/>
    <s v="Base"/>
    <x v="0"/>
    <x v="0"/>
    <x v="34"/>
    <s v=" Total_JP"/>
    <x v="84"/>
    <n v="-165.5930573"/>
  </r>
  <r>
    <s v="Baseline"/>
    <s v="Base"/>
    <x v="0"/>
    <x v="0"/>
    <x v="34"/>
    <s v=" Total_JP"/>
    <x v="85"/>
    <n v="-24.352763800000002"/>
  </r>
  <r>
    <s v="Baseline"/>
    <s v="Base"/>
    <x v="0"/>
    <x v="0"/>
    <x v="34"/>
    <s v=" Total_JP"/>
    <x v="86"/>
    <n v="-63.305712399999997"/>
  </r>
  <r>
    <s v="Baseline"/>
    <s v="Base"/>
    <x v="0"/>
    <x v="0"/>
    <x v="34"/>
    <s v=" Total_JP"/>
    <x v="87"/>
    <n v="-9.7525791999999996"/>
  </r>
  <r>
    <s v="Baseline"/>
    <s v="Base"/>
    <x v="0"/>
    <x v="0"/>
    <x v="34"/>
    <s v=" Total_JP"/>
    <x v="88"/>
    <n v="-63.305712399999997"/>
  </r>
  <r>
    <s v="Baseline"/>
    <s v="Base"/>
    <x v="0"/>
    <x v="0"/>
    <x v="34"/>
    <s v=" Total_JP"/>
    <x v="89"/>
    <n v="-4.8762895999999998"/>
  </r>
  <r>
    <s v="Baseline"/>
    <s v="Base"/>
    <x v="0"/>
    <x v="0"/>
    <x v="34"/>
    <s v=" Total_JP"/>
    <x v="90"/>
    <n v="-107.1349505"/>
  </r>
  <r>
    <s v="Baseline"/>
    <s v="Base"/>
    <x v="0"/>
    <x v="0"/>
    <x v="34"/>
    <s v=" Total_JP"/>
    <x v="91"/>
    <n v="-97.411055399999995"/>
  </r>
  <r>
    <s v="Baseline"/>
    <s v="Base"/>
    <x v="0"/>
    <x v="0"/>
    <x v="34"/>
    <s v=" Total_JP"/>
    <x v="92"/>
    <n v="-126.6114247"/>
  </r>
  <r>
    <s v="Baseline"/>
    <s v="Base"/>
    <x v="0"/>
    <x v="0"/>
    <x v="34"/>
    <s v=" Total_JP"/>
    <x v="93"/>
    <n v="-24.352763800000002"/>
  </r>
  <r>
    <s v="Baseline"/>
    <s v="Base"/>
    <x v="0"/>
    <x v="0"/>
    <x v="34"/>
    <s v=" Total_JP"/>
    <x v="94"/>
    <n v="-68.182001900000003"/>
  </r>
  <r>
    <s v="Baseline"/>
    <s v="Base"/>
    <x v="0"/>
    <x v="0"/>
    <x v="34"/>
    <s v=" Total_JP"/>
    <x v="95"/>
    <n v="-102.2586609"/>
  </r>
  <r>
    <s v="Baseline"/>
    <s v="Base"/>
    <x v="0"/>
    <x v="0"/>
    <x v="34"/>
    <s v=" Total_JP"/>
    <x v="96"/>
    <n v="-53.581817299999997"/>
  </r>
  <r>
    <s v="Baseline"/>
    <s v="Base"/>
    <x v="0"/>
    <x v="0"/>
    <x v="34"/>
    <s v=" Total_JP"/>
    <x v="97"/>
    <n v="-126.6114247"/>
  </r>
  <r>
    <s v="Baseline"/>
    <s v="Base"/>
    <x v="0"/>
    <x v="0"/>
    <x v="34"/>
    <s v=" Total_JP"/>
    <x v="98"/>
    <n v="-126.6114247"/>
  </r>
  <r>
    <s v="Baseline"/>
    <s v="Base"/>
    <x v="0"/>
    <x v="0"/>
    <x v="34"/>
    <s v=" Total_JP"/>
    <x v="99"/>
    <n v="-19.4764743"/>
  </r>
  <r>
    <s v="Baseline"/>
    <s v="Base"/>
    <x v="0"/>
    <x v="0"/>
    <x v="34"/>
    <s v=" Total_JP"/>
    <x v="100"/>
    <n v="-121.7638192"/>
  </r>
  <r>
    <s v="Baseline"/>
    <s v="Base"/>
    <x v="0"/>
    <x v="0"/>
    <x v="34"/>
    <s v=" Total_JP"/>
    <x v="101"/>
    <n v="-136.3640039"/>
  </r>
  <r>
    <s v="Baseline"/>
    <s v="Base"/>
    <x v="0"/>
    <x v="0"/>
    <x v="34"/>
    <s v=" Total_JP"/>
    <x v="102"/>
    <n v="-63.305712399999997"/>
  </r>
  <r>
    <s v="Baseline"/>
    <s v="Base"/>
    <x v="0"/>
    <x v="0"/>
    <x v="34"/>
    <s v=" Total_JP"/>
    <x v="103"/>
    <n v="-19.4764743"/>
  </r>
  <r>
    <s v="Baseline"/>
    <s v="Base"/>
    <x v="0"/>
    <x v="0"/>
    <x v="34"/>
    <s v=" Total_JP"/>
    <x v="104"/>
    <n v="-63.305712399999997"/>
  </r>
  <r>
    <s v="Baseline"/>
    <s v="Base"/>
    <x v="0"/>
    <x v="0"/>
    <x v="34"/>
    <s v=" Total_JP"/>
    <x v="105"/>
    <n v="-73.058291499999996"/>
  </r>
  <r>
    <s v="Baseline"/>
    <s v="Base"/>
    <x v="0"/>
    <x v="0"/>
    <x v="34"/>
    <s v=" Total_JP"/>
    <x v="106"/>
    <n v="-9.7525791999999996"/>
  </r>
  <r>
    <s v="Baseline"/>
    <s v="Base"/>
    <x v="0"/>
    <x v="0"/>
    <x v="34"/>
    <s v=" Total_JP"/>
    <x v="107"/>
    <n v="-19.4764743"/>
  </r>
  <r>
    <s v="Baseline"/>
    <s v="Base"/>
    <x v="0"/>
    <x v="0"/>
    <x v="34"/>
    <s v=" Total_JP"/>
    <x v="108"/>
    <n v="-112.01124"/>
  </r>
  <r>
    <s v="Baseline"/>
    <s v="Base"/>
    <x v="0"/>
    <x v="0"/>
    <x v="34"/>
    <s v=" Total_JP"/>
    <x v="109"/>
    <n v="-34.076658899999998"/>
  </r>
  <r>
    <s v="Baseline"/>
    <s v="Base"/>
    <x v="0"/>
    <x v="0"/>
    <x v="34"/>
    <s v=" Total_JP"/>
    <x v="110"/>
    <n v="-165.5930573"/>
  </r>
  <r>
    <s v="Baseline"/>
    <s v="Base"/>
    <x v="0"/>
    <x v="0"/>
    <x v="34"/>
    <s v=" Total_JP"/>
    <x v="111"/>
    <n v="-131.48771429999999"/>
  </r>
  <r>
    <s v="Baseline"/>
    <s v="Base"/>
    <x v="0"/>
    <x v="0"/>
    <x v="34"/>
    <s v=" Total_JP"/>
    <x v="112"/>
    <n v="-43.829238099999998"/>
  </r>
  <r>
    <s v="Baseline"/>
    <s v="Base"/>
    <x v="0"/>
    <x v="0"/>
    <x v="34"/>
    <s v=" Total_JP"/>
    <x v="113"/>
    <n v="-24.352763800000002"/>
  </r>
  <r>
    <s v="Baseline"/>
    <s v="Base"/>
    <x v="0"/>
    <x v="0"/>
    <x v="34"/>
    <s v=" Total_JP"/>
    <x v="114"/>
    <n v="-29.229053400000002"/>
  </r>
  <r>
    <s v="Baseline"/>
    <s v="Base"/>
    <x v="0"/>
    <x v="0"/>
    <x v="34"/>
    <s v=" Total_JP"/>
    <x v="115"/>
    <n v="-141.24029350000001"/>
  </r>
  <r>
    <s v="Baseline"/>
    <s v="Base"/>
    <x v="0"/>
    <x v="0"/>
    <x v="34"/>
    <s v=" Total_JP"/>
    <x v="116"/>
    <n v="-116.88752959999999"/>
  </r>
  <r>
    <s v="Baseline"/>
    <s v="Base"/>
    <x v="0"/>
    <x v="0"/>
    <x v="34"/>
    <s v=" Total_JP"/>
    <x v="117"/>
    <n v="-14.6001847"/>
  </r>
  <r>
    <s v="Baseline"/>
    <s v="Base"/>
    <x v="0"/>
    <x v="0"/>
    <x v="34"/>
    <s v=" Total_JP"/>
    <x v="118"/>
    <n v="-29.229053400000002"/>
  </r>
  <r>
    <s v="Baseline"/>
    <s v="Base"/>
    <x v="0"/>
    <x v="0"/>
    <x v="34"/>
    <s v=" Total_JP"/>
    <x v="119"/>
    <n v="-126.6114247"/>
  </r>
  <r>
    <s v="Baseline"/>
    <s v="Base"/>
    <x v="0"/>
    <x v="0"/>
    <x v="34"/>
    <s v=" Total_JP"/>
    <x v="120"/>
    <n v="-29.229053400000002"/>
  </r>
  <r>
    <s v="Baseline"/>
    <s v="Base"/>
    <x v="0"/>
    <x v="0"/>
    <x v="34"/>
    <s v=" Total_JP"/>
    <x v="121"/>
    <n v="-19.4764743"/>
  </r>
  <r>
    <s v="Baseline"/>
    <s v="Base"/>
    <x v="0"/>
    <x v="0"/>
    <x v="34"/>
    <s v=" Total_JP"/>
    <x v="122"/>
    <n v="-68.182001900000003"/>
  </r>
  <r>
    <s v="Baseline"/>
    <s v="Base"/>
    <x v="0"/>
    <x v="0"/>
    <x v="34"/>
    <s v=" Total_JP"/>
    <x v="123"/>
    <n v="-34.076658899999998"/>
  </r>
  <r>
    <s v="Baseline"/>
    <s v="Base"/>
    <x v="0"/>
    <x v="0"/>
    <x v="34"/>
    <s v=" Total_JP"/>
    <x v="124"/>
    <n v="-58.429422799999998"/>
  </r>
  <r>
    <s v="Baseline"/>
    <s v="Base"/>
    <x v="0"/>
    <x v="0"/>
    <x v="34"/>
    <s v=" Total_JP"/>
    <x v="125"/>
    <n v="-126.6114247"/>
  </r>
  <r>
    <s v="Baseline"/>
    <s v="Base"/>
    <x v="0"/>
    <x v="0"/>
    <x v="34"/>
    <s v=" Total_JP"/>
    <x v="126"/>
    <n v="-24.352763800000002"/>
  </r>
  <r>
    <s v="Baseline"/>
    <s v="Base"/>
    <x v="0"/>
    <x v="0"/>
    <x v="34"/>
    <s v=" Total_JP"/>
    <x v="127"/>
    <n v="-77.934581100000003"/>
  </r>
  <r>
    <s v="Baseline"/>
    <s v="Base"/>
    <x v="0"/>
    <x v="0"/>
    <x v="34"/>
    <s v=" Total_JP"/>
    <x v="128"/>
    <n v="-92.534765800000002"/>
  </r>
  <r>
    <s v="Baseline"/>
    <s v="Base"/>
    <x v="0"/>
    <x v="0"/>
    <x v="34"/>
    <s v=" Total_JP"/>
    <x v="129"/>
    <n v="-180.193242"/>
  </r>
  <r>
    <s v="Baseline"/>
    <s v="Base"/>
    <x v="0"/>
    <x v="0"/>
    <x v="34"/>
    <s v=" Total_JP"/>
    <x v="130"/>
    <n v="-24.352763800000002"/>
  </r>
  <r>
    <s v="Baseline"/>
    <s v="Base"/>
    <x v="0"/>
    <x v="0"/>
    <x v="34"/>
    <s v=" Total_JP"/>
    <x v="131"/>
    <n v="-29.229053400000002"/>
  </r>
  <r>
    <s v="Baseline"/>
    <s v="Base"/>
    <x v="0"/>
    <x v="0"/>
    <x v="34"/>
    <s v=" Total_JP"/>
    <x v="132"/>
    <n v="-9.7525791999999996"/>
  </r>
  <r>
    <s v="Baseline"/>
    <s v="Base"/>
    <x v="0"/>
    <x v="0"/>
    <x v="34"/>
    <s v=" Total_JP"/>
    <x v="133"/>
    <n v="-4.8762895999999998"/>
  </r>
  <r>
    <s v="Baseline"/>
    <s v="Base"/>
    <x v="0"/>
    <x v="0"/>
    <x v="34"/>
    <s v=" Total_JP"/>
    <x v="134"/>
    <n v="-4.8762895999999998"/>
  </r>
  <r>
    <s v="Baseline"/>
    <s v="Base"/>
    <x v="0"/>
    <x v="0"/>
    <x v="34"/>
    <s v=" Total_JP"/>
    <x v="135"/>
    <n v="-29.229053400000002"/>
  </r>
  <r>
    <s v="Baseline"/>
    <s v="Base"/>
    <x v="0"/>
    <x v="0"/>
    <x v="34"/>
    <s v=" Total_JP"/>
    <x v="136"/>
    <n v="-9.7525791999999996"/>
  </r>
  <r>
    <s v="Baseline"/>
    <s v="Base"/>
    <x v="0"/>
    <x v="0"/>
    <x v="34"/>
    <s v=" Total_JP"/>
    <x v="137"/>
    <n v="-9.7525791999999996"/>
  </r>
  <r>
    <s v="Baseline"/>
    <s v="Base"/>
    <x v="0"/>
    <x v="0"/>
    <x v="34"/>
    <s v=" Total_JP"/>
    <x v="138"/>
    <n v="-34.076658899999998"/>
  </r>
  <r>
    <s v="Baseline"/>
    <s v="Base"/>
    <x v="0"/>
    <x v="0"/>
    <x v="34"/>
    <s v=" Total_JP"/>
    <x v="139"/>
    <n v="-58.429422799999998"/>
  </r>
  <r>
    <s v="Baseline"/>
    <s v="Base"/>
    <x v="0"/>
    <x v="0"/>
    <x v="34"/>
    <s v=" Total_JP"/>
    <x v="140"/>
    <n v="-9.7525791999999996"/>
  </r>
  <r>
    <s v="Baseline"/>
    <s v="Base"/>
    <x v="0"/>
    <x v="0"/>
    <x v="34"/>
    <s v=" Total_JP"/>
    <x v="141"/>
    <n v="-29.229053400000002"/>
  </r>
  <r>
    <s v="Baseline"/>
    <s v="Base"/>
    <x v="0"/>
    <x v="0"/>
    <x v="34"/>
    <s v=" Total_JP"/>
    <x v="142"/>
    <n v="-82.782186600000003"/>
  </r>
  <r>
    <s v="Baseline"/>
    <s v="Base"/>
    <x v="0"/>
    <x v="0"/>
    <x v="34"/>
    <s v=" Total_JP"/>
    <x v="143"/>
    <n v="-146.08789899999999"/>
  </r>
  <r>
    <s v="Baseline"/>
    <s v="Base"/>
    <x v="0"/>
    <x v="0"/>
    <x v="34"/>
    <s v=" Total_JP"/>
    <x v="144"/>
    <n v="-24.352763800000002"/>
  </r>
  <r>
    <s v="Baseline"/>
    <s v="Base"/>
    <x v="0"/>
    <x v="0"/>
    <x v="34"/>
    <s v=" Total_JP"/>
    <x v="145"/>
    <n v="-38.952948499999998"/>
  </r>
  <r>
    <s v="Baseline"/>
    <s v="Base"/>
    <x v="0"/>
    <x v="0"/>
    <x v="34"/>
    <s v=" Total_JP"/>
    <x v="146"/>
    <n v="-48.705527699999998"/>
  </r>
  <r>
    <s v="Baseline"/>
    <s v="Base"/>
    <x v="0"/>
    <x v="0"/>
    <x v="34"/>
    <s v=" Total_JP"/>
    <x v="147"/>
    <n v="-19.4764743"/>
  </r>
  <r>
    <s v="Baseline"/>
    <s v="Base"/>
    <x v="0"/>
    <x v="0"/>
    <x v="34"/>
    <s v=" Total_JP"/>
    <x v="148"/>
    <n v="-9.7525791999999996"/>
  </r>
  <r>
    <s v="Baseline"/>
    <s v="Base"/>
    <x v="0"/>
    <x v="0"/>
    <x v="34"/>
    <s v=" Total_JP"/>
    <x v="149"/>
    <n v="-102.2586609"/>
  </r>
  <r>
    <s v="Baseline"/>
    <s v="Base"/>
    <x v="0"/>
    <x v="0"/>
    <x v="34"/>
    <s v=" Total_JP"/>
    <x v="150"/>
    <n v="-68.182001900000003"/>
  </r>
  <r>
    <s v="Baseline"/>
    <s v="Base"/>
    <x v="0"/>
    <x v="0"/>
    <x v="34"/>
    <s v=" Total_JP"/>
    <x v="151"/>
    <n v="-107.1349505"/>
  </r>
  <r>
    <s v="Baseline"/>
    <s v="Base"/>
    <x v="0"/>
    <x v="0"/>
    <x v="34"/>
    <s v=" Total_JP"/>
    <x v="152"/>
    <n v="-34.076658899999998"/>
  </r>
  <r>
    <s v="Baseline"/>
    <s v="Base"/>
    <x v="0"/>
    <x v="0"/>
    <x v="34"/>
    <s v=" Total_JP"/>
    <x v="153"/>
    <n v="-58.429422799999998"/>
  </r>
  <r>
    <s v="Baseline"/>
    <s v="Base"/>
    <x v="0"/>
    <x v="0"/>
    <x v="34"/>
    <s v=" Total_JP"/>
    <x v="154"/>
    <n v="-34.076658899999998"/>
  </r>
  <r>
    <s v="Baseline"/>
    <s v="Base"/>
    <x v="0"/>
    <x v="0"/>
    <x v="34"/>
    <s v=" Total_JP"/>
    <x v="155"/>
    <n v="-48.705527699999998"/>
  </r>
  <r>
    <s v="Baseline"/>
    <s v="Base"/>
    <x v="0"/>
    <x v="0"/>
    <x v="34"/>
    <s v=" Total_JP"/>
    <x v="156"/>
    <n v="-126.6114247"/>
  </r>
  <r>
    <s v="Baseline"/>
    <s v="Base"/>
    <x v="0"/>
    <x v="0"/>
    <x v="35"/>
    <s v=" Total_JP"/>
    <x v="0"/>
    <n v="0"/>
  </r>
  <r>
    <s v="Baseline"/>
    <s v="Base"/>
    <x v="0"/>
    <x v="0"/>
    <x v="35"/>
    <s v=" Total_JP"/>
    <x v="1"/>
    <n v="0"/>
  </r>
  <r>
    <s v="Baseline"/>
    <s v="Base"/>
    <x v="0"/>
    <x v="0"/>
    <x v="35"/>
    <s v=" Total_JP"/>
    <x v="2"/>
    <n v="0"/>
  </r>
  <r>
    <s v="Baseline"/>
    <s v="Base"/>
    <x v="0"/>
    <x v="0"/>
    <x v="35"/>
    <s v=" Total_JP"/>
    <x v="3"/>
    <n v="0"/>
  </r>
  <r>
    <s v="Baseline"/>
    <s v="Base"/>
    <x v="0"/>
    <x v="0"/>
    <x v="35"/>
    <s v=" Total_JP"/>
    <x v="4"/>
    <n v="0"/>
  </r>
  <r>
    <s v="Baseline"/>
    <s v="Base"/>
    <x v="0"/>
    <x v="0"/>
    <x v="35"/>
    <s v=" Total_JP"/>
    <x v="5"/>
    <n v="0"/>
  </r>
  <r>
    <s v="Baseline"/>
    <s v="Base"/>
    <x v="0"/>
    <x v="0"/>
    <x v="35"/>
    <s v=" Total_JP"/>
    <x v="6"/>
    <n v="0"/>
  </r>
  <r>
    <s v="Baseline"/>
    <s v="Base"/>
    <x v="0"/>
    <x v="0"/>
    <x v="35"/>
    <s v=" Total_JP"/>
    <x v="7"/>
    <n v="0"/>
  </r>
  <r>
    <s v="Baseline"/>
    <s v="Base"/>
    <x v="0"/>
    <x v="0"/>
    <x v="35"/>
    <s v=" Total_JP"/>
    <x v="8"/>
    <n v="0"/>
  </r>
  <r>
    <s v="Baseline"/>
    <s v="Base"/>
    <x v="0"/>
    <x v="0"/>
    <x v="35"/>
    <s v=" Total_JP"/>
    <x v="9"/>
    <n v="0"/>
  </r>
  <r>
    <s v="Baseline"/>
    <s v="Base"/>
    <x v="0"/>
    <x v="0"/>
    <x v="35"/>
    <s v=" Total_JP"/>
    <x v="10"/>
    <n v="0"/>
  </r>
  <r>
    <s v="Baseline"/>
    <s v="Base"/>
    <x v="0"/>
    <x v="0"/>
    <x v="35"/>
    <s v=" Total_JP"/>
    <x v="11"/>
    <n v="0"/>
  </r>
  <r>
    <s v="Baseline"/>
    <s v="Base"/>
    <x v="0"/>
    <x v="0"/>
    <x v="35"/>
    <s v=" Total_JP"/>
    <x v="12"/>
    <n v="0"/>
  </r>
  <r>
    <s v="Baseline"/>
    <s v="Base"/>
    <x v="0"/>
    <x v="0"/>
    <x v="35"/>
    <s v=" Total_JP"/>
    <x v="13"/>
    <n v="0"/>
  </r>
  <r>
    <s v="Baseline"/>
    <s v="Base"/>
    <x v="0"/>
    <x v="0"/>
    <x v="35"/>
    <s v=" Total_JP"/>
    <x v="14"/>
    <n v="0"/>
  </r>
  <r>
    <s v="Baseline"/>
    <s v="Base"/>
    <x v="0"/>
    <x v="0"/>
    <x v="35"/>
    <s v=" Total_JP"/>
    <x v="15"/>
    <n v="0"/>
  </r>
  <r>
    <s v="Baseline"/>
    <s v="Base"/>
    <x v="0"/>
    <x v="0"/>
    <x v="35"/>
    <s v=" Total_JP"/>
    <x v="16"/>
    <n v="0"/>
  </r>
  <r>
    <s v="Baseline"/>
    <s v="Base"/>
    <x v="0"/>
    <x v="0"/>
    <x v="35"/>
    <s v=" Total_JP"/>
    <x v="17"/>
    <n v="0"/>
  </r>
  <r>
    <s v="Baseline"/>
    <s v="Base"/>
    <x v="0"/>
    <x v="0"/>
    <x v="35"/>
    <s v=" Total_JP"/>
    <x v="18"/>
    <n v="0"/>
  </r>
  <r>
    <s v="Baseline"/>
    <s v="Base"/>
    <x v="0"/>
    <x v="0"/>
    <x v="35"/>
    <s v=" Total_JP"/>
    <x v="19"/>
    <n v="0"/>
  </r>
  <r>
    <s v="Baseline"/>
    <s v="Base"/>
    <x v="0"/>
    <x v="0"/>
    <x v="35"/>
    <s v=" Total_JP"/>
    <x v="20"/>
    <n v="0"/>
  </r>
  <r>
    <s v="Baseline"/>
    <s v="Base"/>
    <x v="0"/>
    <x v="0"/>
    <x v="35"/>
    <s v=" Total_JP"/>
    <x v="21"/>
    <n v="0"/>
  </r>
  <r>
    <s v="Baseline"/>
    <s v="Base"/>
    <x v="0"/>
    <x v="0"/>
    <x v="35"/>
    <s v=" Total_JP"/>
    <x v="22"/>
    <n v="0"/>
  </r>
  <r>
    <s v="Baseline"/>
    <s v="Base"/>
    <x v="0"/>
    <x v="0"/>
    <x v="35"/>
    <s v=" Total_JP"/>
    <x v="23"/>
    <n v="0"/>
  </r>
  <r>
    <s v="Baseline"/>
    <s v="Base"/>
    <x v="0"/>
    <x v="0"/>
    <x v="35"/>
    <s v=" Total_JP"/>
    <x v="24"/>
    <n v="0"/>
  </r>
  <r>
    <s v="Baseline"/>
    <s v="Base"/>
    <x v="0"/>
    <x v="0"/>
    <x v="35"/>
    <s v=" Total_JP"/>
    <x v="25"/>
    <n v="0"/>
  </r>
  <r>
    <s v="Baseline"/>
    <s v="Base"/>
    <x v="0"/>
    <x v="0"/>
    <x v="35"/>
    <s v=" Total_JP"/>
    <x v="26"/>
    <n v="0"/>
  </r>
  <r>
    <s v="Baseline"/>
    <s v="Base"/>
    <x v="0"/>
    <x v="0"/>
    <x v="35"/>
    <s v=" Total_JP"/>
    <x v="27"/>
    <n v="0"/>
  </r>
  <r>
    <s v="Baseline"/>
    <s v="Base"/>
    <x v="0"/>
    <x v="0"/>
    <x v="35"/>
    <s v=" Total_JP"/>
    <x v="28"/>
    <n v="0"/>
  </r>
  <r>
    <s v="Baseline"/>
    <s v="Base"/>
    <x v="0"/>
    <x v="0"/>
    <x v="35"/>
    <s v=" Total_JP"/>
    <x v="29"/>
    <n v="0"/>
  </r>
  <r>
    <s v="Baseline"/>
    <s v="Base"/>
    <x v="0"/>
    <x v="0"/>
    <x v="35"/>
    <s v=" Total_JP"/>
    <x v="30"/>
    <n v="0"/>
  </r>
  <r>
    <s v="Baseline"/>
    <s v="Base"/>
    <x v="0"/>
    <x v="0"/>
    <x v="35"/>
    <s v=" Total_JP"/>
    <x v="31"/>
    <n v="0"/>
  </r>
  <r>
    <s v="Baseline"/>
    <s v="Base"/>
    <x v="0"/>
    <x v="0"/>
    <x v="35"/>
    <s v=" Total_JP"/>
    <x v="32"/>
    <n v="0"/>
  </r>
  <r>
    <s v="Baseline"/>
    <s v="Base"/>
    <x v="0"/>
    <x v="0"/>
    <x v="35"/>
    <s v=" Total_JP"/>
    <x v="33"/>
    <n v="0"/>
  </r>
  <r>
    <s v="Baseline"/>
    <s v="Base"/>
    <x v="0"/>
    <x v="0"/>
    <x v="35"/>
    <s v=" Total_JP"/>
    <x v="34"/>
    <n v="0"/>
  </r>
  <r>
    <s v="Baseline"/>
    <s v="Base"/>
    <x v="0"/>
    <x v="0"/>
    <x v="35"/>
    <s v=" Total_JP"/>
    <x v="35"/>
    <n v="0"/>
  </r>
  <r>
    <s v="Baseline"/>
    <s v="Base"/>
    <x v="0"/>
    <x v="0"/>
    <x v="35"/>
    <s v=" Total_JP"/>
    <x v="36"/>
    <n v="0"/>
  </r>
  <r>
    <s v="Baseline"/>
    <s v="Base"/>
    <x v="0"/>
    <x v="0"/>
    <x v="35"/>
    <s v=" Total_JP"/>
    <x v="37"/>
    <n v="0"/>
  </r>
  <r>
    <s v="Baseline"/>
    <s v="Base"/>
    <x v="0"/>
    <x v="0"/>
    <x v="35"/>
    <s v=" Total_JP"/>
    <x v="38"/>
    <n v="0"/>
  </r>
  <r>
    <s v="Baseline"/>
    <s v="Base"/>
    <x v="0"/>
    <x v="0"/>
    <x v="35"/>
    <s v=" Total_JP"/>
    <x v="39"/>
    <n v="0"/>
  </r>
  <r>
    <s v="Baseline"/>
    <s v="Base"/>
    <x v="0"/>
    <x v="0"/>
    <x v="35"/>
    <s v=" Total_JP"/>
    <x v="40"/>
    <n v="0"/>
  </r>
  <r>
    <s v="Baseline"/>
    <s v="Base"/>
    <x v="0"/>
    <x v="0"/>
    <x v="35"/>
    <s v=" Total_JP"/>
    <x v="41"/>
    <n v="0"/>
  </r>
  <r>
    <s v="Baseline"/>
    <s v="Base"/>
    <x v="0"/>
    <x v="0"/>
    <x v="35"/>
    <s v=" Total_JP"/>
    <x v="42"/>
    <n v="0"/>
  </r>
  <r>
    <s v="Baseline"/>
    <s v="Base"/>
    <x v="0"/>
    <x v="0"/>
    <x v="35"/>
    <s v=" Total_JP"/>
    <x v="43"/>
    <n v="0"/>
  </r>
  <r>
    <s v="Baseline"/>
    <s v="Base"/>
    <x v="0"/>
    <x v="0"/>
    <x v="35"/>
    <s v=" Total_JP"/>
    <x v="44"/>
    <n v="0"/>
  </r>
  <r>
    <s v="Baseline"/>
    <s v="Base"/>
    <x v="0"/>
    <x v="0"/>
    <x v="35"/>
    <s v=" Total_JP"/>
    <x v="45"/>
    <n v="0"/>
  </r>
  <r>
    <s v="Baseline"/>
    <s v="Base"/>
    <x v="0"/>
    <x v="0"/>
    <x v="35"/>
    <s v=" Total_JP"/>
    <x v="46"/>
    <n v="0"/>
  </r>
  <r>
    <s v="Baseline"/>
    <s v="Base"/>
    <x v="0"/>
    <x v="0"/>
    <x v="35"/>
    <s v=" Total_JP"/>
    <x v="47"/>
    <n v="0"/>
  </r>
  <r>
    <s v="Baseline"/>
    <s v="Base"/>
    <x v="0"/>
    <x v="0"/>
    <x v="35"/>
    <s v=" Total_JP"/>
    <x v="48"/>
    <n v="0"/>
  </r>
  <r>
    <s v="Baseline"/>
    <s v="Base"/>
    <x v="0"/>
    <x v="0"/>
    <x v="35"/>
    <s v=" Total_JP"/>
    <x v="49"/>
    <n v="0"/>
  </r>
  <r>
    <s v="Baseline"/>
    <s v="Base"/>
    <x v="0"/>
    <x v="0"/>
    <x v="35"/>
    <s v=" Total_JP"/>
    <x v="50"/>
    <n v="0"/>
  </r>
  <r>
    <s v="Baseline"/>
    <s v="Base"/>
    <x v="0"/>
    <x v="0"/>
    <x v="35"/>
    <s v=" Total_JP"/>
    <x v="51"/>
    <n v="0"/>
  </r>
  <r>
    <s v="Baseline"/>
    <s v="Base"/>
    <x v="0"/>
    <x v="0"/>
    <x v="35"/>
    <s v=" Total_JP"/>
    <x v="52"/>
    <n v="0"/>
  </r>
  <r>
    <s v="Baseline"/>
    <s v="Base"/>
    <x v="0"/>
    <x v="0"/>
    <x v="35"/>
    <s v=" Total_JP"/>
    <x v="53"/>
    <n v="0"/>
  </r>
  <r>
    <s v="Baseline"/>
    <s v="Base"/>
    <x v="0"/>
    <x v="0"/>
    <x v="35"/>
    <s v=" Total_JP"/>
    <x v="54"/>
    <n v="0"/>
  </r>
  <r>
    <s v="Baseline"/>
    <s v="Base"/>
    <x v="0"/>
    <x v="0"/>
    <x v="35"/>
    <s v=" Total_JP"/>
    <x v="55"/>
    <n v="0"/>
  </r>
  <r>
    <s v="Baseline"/>
    <s v="Base"/>
    <x v="0"/>
    <x v="0"/>
    <x v="35"/>
    <s v=" Total_JP"/>
    <x v="56"/>
    <n v="0"/>
  </r>
  <r>
    <s v="Baseline"/>
    <s v="Base"/>
    <x v="0"/>
    <x v="0"/>
    <x v="35"/>
    <s v=" Total_JP"/>
    <x v="57"/>
    <n v="0"/>
  </r>
  <r>
    <s v="Baseline"/>
    <s v="Base"/>
    <x v="0"/>
    <x v="0"/>
    <x v="35"/>
    <s v=" Total_JP"/>
    <x v="58"/>
    <n v="-0.65159670000000003"/>
  </r>
  <r>
    <s v="Baseline"/>
    <s v="Base"/>
    <x v="0"/>
    <x v="0"/>
    <x v="35"/>
    <s v=" Total_JP"/>
    <x v="59"/>
    <n v="0"/>
  </r>
  <r>
    <s v="Baseline"/>
    <s v="Base"/>
    <x v="0"/>
    <x v="0"/>
    <x v="35"/>
    <s v=" Total_JP"/>
    <x v="60"/>
    <n v="1.9547901000000001"/>
  </r>
  <r>
    <s v="Baseline"/>
    <s v="Base"/>
    <x v="0"/>
    <x v="0"/>
    <x v="35"/>
    <s v=" Total_JP"/>
    <x v="61"/>
    <n v="0.65159670000000003"/>
  </r>
  <r>
    <s v="Baseline"/>
    <s v="Base"/>
    <x v="0"/>
    <x v="0"/>
    <x v="35"/>
    <s v=" Total_JP"/>
    <x v="62"/>
    <n v="0.97739500000000001"/>
  </r>
  <r>
    <s v="Baseline"/>
    <s v="Base"/>
    <x v="0"/>
    <x v="0"/>
    <x v="35"/>
    <s v=" Total_JP"/>
    <x v="63"/>
    <n v="3.2579834999999999"/>
  </r>
  <r>
    <s v="Baseline"/>
    <s v="Base"/>
    <x v="0"/>
    <x v="0"/>
    <x v="35"/>
    <s v=" Total_JP"/>
    <x v="64"/>
    <n v="1.3031934000000001"/>
  </r>
  <r>
    <s v="Baseline"/>
    <s v="Base"/>
    <x v="0"/>
    <x v="0"/>
    <x v="35"/>
    <s v=" Total_JP"/>
    <x v="65"/>
    <n v="2.6063868000000001"/>
  </r>
  <r>
    <s v="Baseline"/>
    <s v="Base"/>
    <x v="0"/>
    <x v="0"/>
    <x v="35"/>
    <s v=" Total_JP"/>
    <x v="66"/>
    <n v="4.2353785000000004"/>
  </r>
  <r>
    <s v="Baseline"/>
    <s v="Base"/>
    <x v="0"/>
    <x v="0"/>
    <x v="35"/>
    <s v=" Total_JP"/>
    <x v="67"/>
    <n v="4.8869752000000002"/>
  </r>
  <r>
    <s v="Baseline"/>
    <s v="Base"/>
    <x v="0"/>
    <x v="0"/>
    <x v="35"/>
    <s v=" Total_JP"/>
    <x v="68"/>
    <n v="6.1901685999999998"/>
  </r>
  <r>
    <s v="Baseline"/>
    <s v="Base"/>
    <x v="0"/>
    <x v="0"/>
    <x v="35"/>
    <s v=" Total_JP"/>
    <x v="69"/>
    <n v="9.7739504000000004"/>
  </r>
  <r>
    <s v="Baseline"/>
    <s v="Base"/>
    <x v="0"/>
    <x v="0"/>
    <x v="35"/>
    <s v=" Total_JP"/>
    <x v="70"/>
    <n v="13.357732199999999"/>
  </r>
  <r>
    <s v="Baseline"/>
    <s v="Base"/>
    <x v="0"/>
    <x v="0"/>
    <x v="35"/>
    <s v=" Total_JP"/>
    <x v="71"/>
    <n v="5.2127736000000002"/>
  </r>
  <r>
    <s v="Baseline"/>
    <s v="Base"/>
    <x v="0"/>
    <x v="0"/>
    <x v="35"/>
    <s v=" Total_JP"/>
    <x v="72"/>
    <n v="4.8869752000000002"/>
  </r>
  <r>
    <s v="Baseline"/>
    <s v="Base"/>
    <x v="0"/>
    <x v="0"/>
    <x v="35"/>
    <s v=" Total_JP"/>
    <x v="73"/>
    <n v="3.9095802000000002"/>
  </r>
  <r>
    <s v="Baseline"/>
    <s v="Base"/>
    <x v="0"/>
    <x v="0"/>
    <x v="35"/>
    <s v=" Total_JP"/>
    <x v="74"/>
    <n v="3.2579834999999999"/>
  </r>
  <r>
    <s v="Baseline"/>
    <s v="Base"/>
    <x v="0"/>
    <x v="0"/>
    <x v="35"/>
    <s v=" Total_JP"/>
    <x v="75"/>
    <n v="3.5837818000000001"/>
  </r>
  <r>
    <s v="Baseline"/>
    <s v="Base"/>
    <x v="0"/>
    <x v="0"/>
    <x v="35"/>
    <s v=" Total_JP"/>
    <x v="76"/>
    <n v="2.9321850999999999"/>
  </r>
  <r>
    <s v="Baseline"/>
    <s v="Base"/>
    <x v="0"/>
    <x v="0"/>
    <x v="35"/>
    <s v=" Total_JP"/>
    <x v="77"/>
    <n v="2.9321850999999999"/>
  </r>
  <r>
    <s v="Baseline"/>
    <s v="Base"/>
    <x v="0"/>
    <x v="0"/>
    <x v="35"/>
    <s v=" Total_JP"/>
    <x v="78"/>
    <n v="2.6063868000000001"/>
  </r>
  <r>
    <s v="Baseline"/>
    <s v="Base"/>
    <x v="0"/>
    <x v="0"/>
    <x v="35"/>
    <s v=" Total_JP"/>
    <x v="79"/>
    <n v="3.2579834999999999"/>
  </r>
  <r>
    <s v="Baseline"/>
    <s v="Base"/>
    <x v="0"/>
    <x v="0"/>
    <x v="35"/>
    <s v=" Total_JP"/>
    <x v="80"/>
    <n v="2.6063868000000001"/>
  </r>
  <r>
    <s v="Baseline"/>
    <s v="Base"/>
    <x v="0"/>
    <x v="0"/>
    <x v="35"/>
    <s v=" Total_JP"/>
    <x v="81"/>
    <n v="7.8191603000000001"/>
  </r>
  <r>
    <s v="Baseline"/>
    <s v="Base"/>
    <x v="0"/>
    <x v="0"/>
    <x v="35"/>
    <s v=" Total_JP"/>
    <x v="82"/>
    <n v="2.6063868000000001"/>
  </r>
  <r>
    <s v="Baseline"/>
    <s v="Base"/>
    <x v="0"/>
    <x v="0"/>
    <x v="35"/>
    <s v=" Total_JP"/>
    <x v="83"/>
    <n v="3.2579834999999999"/>
  </r>
  <r>
    <s v="Baseline"/>
    <s v="Base"/>
    <x v="0"/>
    <x v="0"/>
    <x v="35"/>
    <s v=" Total_JP"/>
    <x v="84"/>
    <n v="13.357732199999999"/>
  </r>
  <r>
    <s v="Baseline"/>
    <s v="Base"/>
    <x v="0"/>
    <x v="0"/>
    <x v="35"/>
    <s v=" Total_JP"/>
    <x v="85"/>
    <n v="3.5837818000000001"/>
  </r>
  <r>
    <s v="Baseline"/>
    <s v="Base"/>
    <x v="0"/>
    <x v="0"/>
    <x v="35"/>
    <s v=" Total_JP"/>
    <x v="86"/>
    <n v="2.9321850999999999"/>
  </r>
  <r>
    <s v="Baseline"/>
    <s v="Base"/>
    <x v="0"/>
    <x v="0"/>
    <x v="35"/>
    <s v=" Total_JP"/>
    <x v="87"/>
    <n v="3.2579834999999999"/>
  </r>
  <r>
    <s v="Baseline"/>
    <s v="Base"/>
    <x v="0"/>
    <x v="0"/>
    <x v="35"/>
    <s v=" Total_JP"/>
    <x v="88"/>
    <n v="3.5837818000000001"/>
  </r>
  <r>
    <s v="Baseline"/>
    <s v="Base"/>
    <x v="0"/>
    <x v="0"/>
    <x v="35"/>
    <s v=" Total_JP"/>
    <x v="89"/>
    <n v="2.2805884000000001"/>
  </r>
  <r>
    <s v="Baseline"/>
    <s v="Base"/>
    <x v="0"/>
    <x v="0"/>
    <x v="35"/>
    <s v=" Total_JP"/>
    <x v="90"/>
    <n v="6.8417652999999996"/>
  </r>
  <r>
    <s v="Baseline"/>
    <s v="Base"/>
    <x v="0"/>
    <x v="0"/>
    <x v="35"/>
    <s v=" Total_JP"/>
    <x v="91"/>
    <n v="1.9547901000000001"/>
  </r>
  <r>
    <s v="Baseline"/>
    <s v="Base"/>
    <x v="0"/>
    <x v="0"/>
    <x v="35"/>
    <s v=" Total_JP"/>
    <x v="92"/>
    <n v="2.6063868000000001"/>
  </r>
  <r>
    <s v="Baseline"/>
    <s v="Base"/>
    <x v="0"/>
    <x v="0"/>
    <x v="35"/>
    <s v=" Total_JP"/>
    <x v="93"/>
    <n v="2.2805884000000001"/>
  </r>
  <r>
    <s v="Baseline"/>
    <s v="Base"/>
    <x v="0"/>
    <x v="0"/>
    <x v="35"/>
    <s v=" Total_JP"/>
    <x v="94"/>
    <n v="2.2805884000000001"/>
  </r>
  <r>
    <s v="Baseline"/>
    <s v="Base"/>
    <x v="0"/>
    <x v="0"/>
    <x v="35"/>
    <s v=" Total_JP"/>
    <x v="95"/>
    <n v="1.6289917"/>
  </r>
  <r>
    <s v="Baseline"/>
    <s v="Base"/>
    <x v="0"/>
    <x v="0"/>
    <x v="35"/>
    <s v=" Total_JP"/>
    <x v="96"/>
    <n v="3.9095802000000002"/>
  </r>
  <r>
    <s v="Baseline"/>
    <s v="Base"/>
    <x v="0"/>
    <x v="0"/>
    <x v="35"/>
    <s v=" Total_JP"/>
    <x v="97"/>
    <n v="1.9547901000000001"/>
  </r>
  <r>
    <s v="Baseline"/>
    <s v="Base"/>
    <x v="0"/>
    <x v="0"/>
    <x v="35"/>
    <s v=" Total_JP"/>
    <x v="98"/>
    <n v="1.9547901000000001"/>
  </r>
  <r>
    <s v="Baseline"/>
    <s v="Base"/>
    <x v="0"/>
    <x v="0"/>
    <x v="35"/>
    <s v=" Total_JP"/>
    <x v="99"/>
    <n v="3.9095802000000002"/>
  </r>
  <r>
    <s v="Baseline"/>
    <s v="Base"/>
    <x v="0"/>
    <x v="0"/>
    <x v="35"/>
    <s v=" Total_JP"/>
    <x v="100"/>
    <n v="1.3031934000000001"/>
  </r>
  <r>
    <s v="Baseline"/>
    <s v="Base"/>
    <x v="0"/>
    <x v="0"/>
    <x v="35"/>
    <s v=" Total_JP"/>
    <x v="101"/>
    <n v="1.6289917"/>
  </r>
  <r>
    <s v="Baseline"/>
    <s v="Base"/>
    <x v="0"/>
    <x v="0"/>
    <x v="35"/>
    <s v=" Total_JP"/>
    <x v="102"/>
    <n v="1.6289917"/>
  </r>
  <r>
    <s v="Baseline"/>
    <s v="Base"/>
    <x v="0"/>
    <x v="0"/>
    <x v="35"/>
    <s v=" Total_JP"/>
    <x v="103"/>
    <n v="1.6289917"/>
  </r>
  <r>
    <s v="Baseline"/>
    <s v="Base"/>
    <x v="0"/>
    <x v="0"/>
    <x v="35"/>
    <s v=" Total_JP"/>
    <x v="104"/>
    <n v="17.267312400000002"/>
  </r>
  <r>
    <s v="Baseline"/>
    <s v="Base"/>
    <x v="0"/>
    <x v="0"/>
    <x v="35"/>
    <s v=" Total_JP"/>
    <x v="105"/>
    <n v="5.2127736000000002"/>
  </r>
  <r>
    <s v="Baseline"/>
    <s v="Base"/>
    <x v="0"/>
    <x v="0"/>
    <x v="35"/>
    <s v=" Total_JP"/>
    <x v="106"/>
    <n v="5.2127736000000002"/>
  </r>
  <r>
    <s v="Baseline"/>
    <s v="Base"/>
    <x v="0"/>
    <x v="0"/>
    <x v="35"/>
    <s v=" Total_JP"/>
    <x v="107"/>
    <n v="3.5837818000000001"/>
  </r>
  <r>
    <s v="Baseline"/>
    <s v="Base"/>
    <x v="0"/>
    <x v="0"/>
    <x v="35"/>
    <s v=" Total_JP"/>
    <x v="108"/>
    <n v="2.9321850999999999"/>
  </r>
  <r>
    <s v="Baseline"/>
    <s v="Base"/>
    <x v="0"/>
    <x v="0"/>
    <x v="35"/>
    <s v=" Total_JP"/>
    <x v="109"/>
    <n v="2.9321850999999999"/>
  </r>
  <r>
    <s v="Baseline"/>
    <s v="Base"/>
    <x v="0"/>
    <x v="0"/>
    <x v="35"/>
    <s v=" Total_JP"/>
    <x v="110"/>
    <n v="4.8869752000000002"/>
  </r>
  <r>
    <s v="Baseline"/>
    <s v="Base"/>
    <x v="0"/>
    <x v="0"/>
    <x v="35"/>
    <s v=" Total_JP"/>
    <x v="111"/>
    <n v="2.9321850999999999"/>
  </r>
  <r>
    <s v="Baseline"/>
    <s v="Base"/>
    <x v="0"/>
    <x v="0"/>
    <x v="35"/>
    <s v=" Total_JP"/>
    <x v="112"/>
    <n v="4.5611769000000004"/>
  </r>
  <r>
    <s v="Baseline"/>
    <s v="Base"/>
    <x v="0"/>
    <x v="0"/>
    <x v="35"/>
    <s v=" Total_JP"/>
    <x v="113"/>
    <n v="2.6063868000000001"/>
  </r>
  <r>
    <s v="Baseline"/>
    <s v="Base"/>
    <x v="0"/>
    <x v="0"/>
    <x v="35"/>
    <s v=" Total_JP"/>
    <x v="114"/>
    <n v="2.9321850999999999"/>
  </r>
  <r>
    <s v="Baseline"/>
    <s v="Base"/>
    <x v="0"/>
    <x v="0"/>
    <x v="35"/>
    <s v=" Total_JP"/>
    <x v="115"/>
    <n v="3.5837818000000001"/>
  </r>
  <r>
    <s v="Baseline"/>
    <s v="Base"/>
    <x v="0"/>
    <x v="0"/>
    <x v="35"/>
    <s v=" Total_JP"/>
    <x v="116"/>
    <n v="2.9321850999999999"/>
  </r>
  <r>
    <s v="Baseline"/>
    <s v="Base"/>
    <x v="0"/>
    <x v="0"/>
    <x v="35"/>
    <s v=" Total_JP"/>
    <x v="117"/>
    <n v="3.5837818000000001"/>
  </r>
  <r>
    <s v="Baseline"/>
    <s v="Base"/>
    <x v="0"/>
    <x v="0"/>
    <x v="35"/>
    <s v=" Total_JP"/>
    <x v="118"/>
    <n v="3.9095802000000002"/>
  </r>
  <r>
    <s v="Baseline"/>
    <s v="Base"/>
    <x v="0"/>
    <x v="0"/>
    <x v="35"/>
    <s v=" Total_JP"/>
    <x v="119"/>
    <n v="3.5837818000000001"/>
  </r>
  <r>
    <s v="Baseline"/>
    <s v="Base"/>
    <x v="0"/>
    <x v="0"/>
    <x v="35"/>
    <s v=" Total_JP"/>
    <x v="120"/>
    <n v="3.2579834999999999"/>
  </r>
  <r>
    <s v="Baseline"/>
    <s v="Base"/>
    <x v="0"/>
    <x v="0"/>
    <x v="35"/>
    <s v=" Total_JP"/>
    <x v="121"/>
    <n v="6.1901685999999998"/>
  </r>
  <r>
    <s v="Baseline"/>
    <s v="Base"/>
    <x v="0"/>
    <x v="0"/>
    <x v="35"/>
    <s v=" Total_JP"/>
    <x v="122"/>
    <n v="11.4029422"/>
  </r>
  <r>
    <s v="Baseline"/>
    <s v="Base"/>
    <x v="0"/>
    <x v="0"/>
    <x v="35"/>
    <s v=" Total_JP"/>
    <x v="123"/>
    <n v="3.2579834999999999"/>
  </r>
  <r>
    <s v="Baseline"/>
    <s v="Base"/>
    <x v="0"/>
    <x v="0"/>
    <x v="35"/>
    <s v=" Total_JP"/>
    <x v="124"/>
    <n v="2.9321850999999999"/>
  </r>
  <r>
    <s v="Baseline"/>
    <s v="Base"/>
    <x v="0"/>
    <x v="0"/>
    <x v="35"/>
    <s v=" Total_JP"/>
    <x v="125"/>
    <n v="2.2805884000000001"/>
  </r>
  <r>
    <s v="Baseline"/>
    <s v="Base"/>
    <x v="0"/>
    <x v="0"/>
    <x v="35"/>
    <s v=" Total_JP"/>
    <x v="126"/>
    <n v="1.9547901000000001"/>
  </r>
  <r>
    <s v="Baseline"/>
    <s v="Base"/>
    <x v="0"/>
    <x v="0"/>
    <x v="35"/>
    <s v=" Total_JP"/>
    <x v="127"/>
    <n v="2.2805884000000001"/>
  </r>
  <r>
    <s v="Baseline"/>
    <s v="Base"/>
    <x v="0"/>
    <x v="0"/>
    <x v="35"/>
    <s v=" Total_JP"/>
    <x v="128"/>
    <n v="2.2805884000000001"/>
  </r>
  <r>
    <s v="Baseline"/>
    <s v="Base"/>
    <x v="0"/>
    <x v="0"/>
    <x v="35"/>
    <s v=" Total_JP"/>
    <x v="129"/>
    <n v="2.2805884000000001"/>
  </r>
  <r>
    <s v="Baseline"/>
    <s v="Base"/>
    <x v="0"/>
    <x v="0"/>
    <x v="35"/>
    <s v=" Total_JP"/>
    <x v="130"/>
    <n v="2.2805884000000001"/>
  </r>
  <r>
    <s v="Baseline"/>
    <s v="Base"/>
    <x v="0"/>
    <x v="0"/>
    <x v="35"/>
    <s v=" Total_JP"/>
    <x v="131"/>
    <n v="2.2805884000000001"/>
  </r>
  <r>
    <s v="Baseline"/>
    <s v="Base"/>
    <x v="0"/>
    <x v="0"/>
    <x v="35"/>
    <s v=" Total_JP"/>
    <x v="132"/>
    <n v="2.2805884000000001"/>
  </r>
  <r>
    <s v="Baseline"/>
    <s v="Base"/>
    <x v="0"/>
    <x v="0"/>
    <x v="35"/>
    <s v=" Total_JP"/>
    <x v="133"/>
    <n v="7.1675636000000003"/>
  </r>
  <r>
    <s v="Baseline"/>
    <s v="Base"/>
    <x v="0"/>
    <x v="0"/>
    <x v="35"/>
    <s v=" Total_JP"/>
    <x v="134"/>
    <n v="2.6063868000000001"/>
  </r>
  <r>
    <s v="Baseline"/>
    <s v="Base"/>
    <x v="0"/>
    <x v="0"/>
    <x v="35"/>
    <s v=" Total_JP"/>
    <x v="135"/>
    <n v="3.2579834999999999"/>
  </r>
  <r>
    <s v="Baseline"/>
    <s v="Base"/>
    <x v="0"/>
    <x v="0"/>
    <x v="35"/>
    <s v=" Total_JP"/>
    <x v="136"/>
    <n v="12.054538900000001"/>
  </r>
  <r>
    <s v="Baseline"/>
    <s v="Base"/>
    <x v="0"/>
    <x v="0"/>
    <x v="35"/>
    <s v=" Total_JP"/>
    <x v="137"/>
    <n v="4.5611769000000004"/>
  </r>
  <r>
    <s v="Baseline"/>
    <s v="Base"/>
    <x v="0"/>
    <x v="0"/>
    <x v="35"/>
    <s v=" Total_JP"/>
    <x v="138"/>
    <n v="3.5837818000000001"/>
  </r>
  <r>
    <s v="Baseline"/>
    <s v="Base"/>
    <x v="0"/>
    <x v="0"/>
    <x v="35"/>
    <s v=" Total_JP"/>
    <x v="139"/>
    <n v="2.9321850999999999"/>
  </r>
  <r>
    <s v="Baseline"/>
    <s v="Base"/>
    <x v="0"/>
    <x v="0"/>
    <x v="35"/>
    <s v=" Total_JP"/>
    <x v="140"/>
    <n v="3.2579834999999999"/>
  </r>
  <r>
    <s v="Baseline"/>
    <s v="Base"/>
    <x v="0"/>
    <x v="0"/>
    <x v="35"/>
    <s v=" Total_JP"/>
    <x v="141"/>
    <n v="2.9321850999999999"/>
  </r>
  <r>
    <s v="Baseline"/>
    <s v="Base"/>
    <x v="0"/>
    <x v="0"/>
    <x v="35"/>
    <s v=" Total_JP"/>
    <x v="142"/>
    <n v="7.1675636000000003"/>
  </r>
  <r>
    <s v="Baseline"/>
    <s v="Base"/>
    <x v="0"/>
    <x v="0"/>
    <x v="35"/>
    <s v=" Total_JP"/>
    <x v="143"/>
    <n v="2.2805884000000001"/>
  </r>
  <r>
    <s v="Baseline"/>
    <s v="Base"/>
    <x v="0"/>
    <x v="0"/>
    <x v="35"/>
    <s v=" Total_JP"/>
    <x v="144"/>
    <n v="2.6063868000000001"/>
  </r>
  <r>
    <s v="Baseline"/>
    <s v="Base"/>
    <x v="0"/>
    <x v="0"/>
    <x v="35"/>
    <s v=" Total_JP"/>
    <x v="145"/>
    <n v="2.2805884000000001"/>
  </r>
  <r>
    <s v="Baseline"/>
    <s v="Base"/>
    <x v="0"/>
    <x v="0"/>
    <x v="35"/>
    <s v=" Total_JP"/>
    <x v="146"/>
    <n v="2.2805884000000001"/>
  </r>
  <r>
    <s v="Baseline"/>
    <s v="Base"/>
    <x v="0"/>
    <x v="0"/>
    <x v="35"/>
    <s v=" Total_JP"/>
    <x v="147"/>
    <n v="1.6289917"/>
  </r>
  <r>
    <s v="Baseline"/>
    <s v="Base"/>
    <x v="0"/>
    <x v="0"/>
    <x v="35"/>
    <s v=" Total_JP"/>
    <x v="148"/>
    <n v="3.9095802000000002"/>
  </r>
  <r>
    <s v="Baseline"/>
    <s v="Base"/>
    <x v="0"/>
    <x v="0"/>
    <x v="35"/>
    <s v=" Total_JP"/>
    <x v="149"/>
    <n v="1.9547901000000001"/>
  </r>
  <r>
    <s v="Baseline"/>
    <s v="Base"/>
    <x v="0"/>
    <x v="0"/>
    <x v="35"/>
    <s v=" Total_JP"/>
    <x v="150"/>
    <n v="1.6289917"/>
  </r>
  <r>
    <s v="Baseline"/>
    <s v="Base"/>
    <x v="0"/>
    <x v="0"/>
    <x v="35"/>
    <s v=" Total_JP"/>
    <x v="151"/>
    <n v="4.2353785000000004"/>
  </r>
  <r>
    <s v="Baseline"/>
    <s v="Base"/>
    <x v="0"/>
    <x v="0"/>
    <x v="35"/>
    <s v=" Total_JP"/>
    <x v="152"/>
    <n v="1.3031934000000001"/>
  </r>
  <r>
    <s v="Baseline"/>
    <s v="Base"/>
    <x v="0"/>
    <x v="0"/>
    <x v="35"/>
    <s v=" Total_JP"/>
    <x v="153"/>
    <n v="0.97739500000000001"/>
  </r>
  <r>
    <s v="Baseline"/>
    <s v="Base"/>
    <x v="0"/>
    <x v="0"/>
    <x v="35"/>
    <s v=" Total_JP"/>
    <x v="154"/>
    <n v="0.65159670000000003"/>
  </r>
  <r>
    <s v="Baseline"/>
    <s v="Base"/>
    <x v="0"/>
    <x v="0"/>
    <x v="35"/>
    <s v=" Total_JP"/>
    <x v="155"/>
    <n v="0.82613150000000002"/>
  </r>
  <r>
    <s v="Baseline"/>
    <s v="Base"/>
    <x v="0"/>
    <x v="0"/>
    <x v="35"/>
    <s v=" Total_JP"/>
    <x v="156"/>
    <n v="13.16632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x v="0"/>
    <s v="Total_JP"/>
    <n v="6615.4085999999998"/>
    <n v="608801.19999999995"/>
    <n v="0"/>
    <n v="0"/>
    <n v="0"/>
    <n v="0"/>
    <n v="0"/>
    <n v="0"/>
    <n v="0"/>
    <n v="0"/>
    <n v="0"/>
    <n v="88.793999999999997"/>
    <n v="0"/>
    <n v="0"/>
    <n v="0"/>
    <n v="0"/>
    <n v="0"/>
    <n v="0"/>
    <n v="0"/>
    <n v="160.79400000000001"/>
    <n v="249.78100000000001"/>
    <n v="838.05399999999997"/>
    <n v="98.846774193545002"/>
    <n v="0"/>
    <n v="0"/>
    <n v="47454"/>
    <n v="9178"/>
    <n v="9773"/>
    <n v="438"/>
    <n v="0"/>
    <n v="0"/>
    <n v="0"/>
    <n v="0"/>
    <n v="0"/>
    <n v="0"/>
    <n v="0"/>
    <n v="6"/>
    <n v="0"/>
    <n v="2.8298591742228973"/>
  </r>
  <r>
    <x v="1"/>
    <s v="Total_JP"/>
    <n v="3263.3362000000002"/>
    <n v="608801.19999999995"/>
    <n v="0"/>
    <n v="0"/>
    <n v="0"/>
    <n v="0"/>
    <n v="0"/>
    <n v="0"/>
    <n v="0"/>
    <n v="0"/>
    <n v="0"/>
    <n v="164.19900000000001"/>
    <n v="0"/>
    <n v="0"/>
    <n v="0"/>
    <n v="0"/>
    <n v="0"/>
    <n v="0"/>
    <n v="0"/>
    <n v="161.08799999999999"/>
    <n v="257.27"/>
    <n v="1813.925"/>
    <n v="98.846774193545002"/>
    <n v="0"/>
    <n v="0"/>
    <n v="58979"/>
    <n v="19795"/>
    <n v="12391"/>
    <n v="644"/>
    <n v="0"/>
    <n v="0"/>
    <n v="26"/>
    <n v="26"/>
    <n v="0"/>
    <n v="465"/>
    <n v="0"/>
    <n v="5"/>
    <n v="0"/>
    <n v="1.3332321546319981"/>
  </r>
  <r>
    <x v="2"/>
    <s v="Total_JP"/>
    <n v="3421.3026"/>
    <n v="608801"/>
    <n v="0"/>
    <n v="0"/>
    <n v="0"/>
    <n v="0"/>
    <n v="0"/>
    <n v="0"/>
    <n v="0"/>
    <n v="0"/>
    <n v="0"/>
    <n v="138.292"/>
    <n v="0"/>
    <n v="0"/>
    <n v="0"/>
    <n v="0"/>
    <n v="0"/>
    <n v="0"/>
    <n v="0"/>
    <n v="162.571"/>
    <n v="274.62099999999998"/>
    <n v="1815.675"/>
    <n v="98.846774193545002"/>
    <n v="0"/>
    <n v="0"/>
    <n v="60808"/>
    <n v="19309"/>
    <n v="13135"/>
    <n v="696"/>
    <n v="45"/>
    <n v="11"/>
    <n v="26"/>
    <n v="26"/>
    <n v="0"/>
    <n v="465"/>
    <n v="0"/>
    <n v="6"/>
    <n v="0"/>
    <n v="1.3050448315133096"/>
  </r>
  <r>
    <x v="3"/>
    <s v="Total_JP"/>
    <n v="3393.0688"/>
    <n v="608801"/>
    <n v="0"/>
    <n v="0"/>
    <n v="0"/>
    <n v="0"/>
    <n v="0"/>
    <n v="0"/>
    <n v="0"/>
    <n v="0"/>
    <n v="0"/>
    <n v="31.981999999999999"/>
    <n v="0"/>
    <n v="0"/>
    <n v="0"/>
    <n v="0"/>
    <n v="0"/>
    <n v="0"/>
    <n v="0"/>
    <n v="159.619"/>
    <n v="253.72399999999999"/>
    <n v="8842.1749999999993"/>
    <n v="98.846774193545002"/>
    <n v="0"/>
    <n v="0"/>
    <n v="58033"/>
    <n v="19429"/>
    <n v="12850"/>
    <n v="805"/>
    <n v="45"/>
    <n v="11"/>
    <n v="26"/>
    <n v="26"/>
    <n v="0"/>
    <n v="465"/>
    <n v="0"/>
    <n v="6"/>
    <n v="0"/>
    <n v="1.1562374958172117"/>
  </r>
  <r>
    <x v="4"/>
    <s v="Total_JP"/>
    <n v="3188.2903999999999"/>
    <n v="608801"/>
    <n v="0"/>
    <n v="0"/>
    <n v="0"/>
    <n v="0"/>
    <n v="0"/>
    <n v="0"/>
    <n v="0"/>
    <n v="0"/>
    <n v="43119.56"/>
    <n v="1508.0160000000001"/>
    <n v="0"/>
    <n v="0"/>
    <n v="0"/>
    <n v="0"/>
    <n v="0"/>
    <n v="593.70600000000002"/>
    <n v="0"/>
    <n v="154.864"/>
    <n v="263.35500000000002"/>
    <n v="2415.125"/>
    <n v="103.38565668202699"/>
    <n v="0"/>
    <n v="0"/>
    <n v="56963"/>
    <n v="18283"/>
    <n v="12986"/>
    <n v="682"/>
    <n v="44"/>
    <n v="12"/>
    <n v="26"/>
    <n v="26"/>
    <n v="0"/>
    <n v="465"/>
    <n v="0"/>
    <n v="6"/>
    <n v="0"/>
    <n v="1.1254323960127175"/>
  </r>
  <r>
    <x v="5"/>
    <s v="Total_JP"/>
    <n v="2747.8924000000002"/>
    <n v="767263"/>
    <n v="140.80600000000001"/>
    <n v="0"/>
    <n v="0"/>
    <n v="0"/>
    <n v="0"/>
    <n v="0"/>
    <n v="0"/>
    <n v="0"/>
    <n v="10869.332"/>
    <n v="1707.9069999999999"/>
    <n v="0"/>
    <n v="0"/>
    <n v="0"/>
    <n v="0"/>
    <n v="0"/>
    <n v="1292.3130000000001"/>
    <n v="0"/>
    <n v="160.708"/>
    <n v="262.75299999999999"/>
    <n v="31883.924999999999"/>
    <n v="109.437500000003"/>
    <n v="0"/>
    <n v="0"/>
    <n v="57483"/>
    <n v="18933"/>
    <n v="13186"/>
    <n v="1106"/>
    <n v="44"/>
    <n v="11"/>
    <n v="31"/>
    <n v="31"/>
    <n v="0"/>
    <n v="565"/>
    <n v="0"/>
    <n v="7"/>
    <n v="0"/>
    <n v="1.0568812448905334"/>
  </r>
  <r>
    <x v="6"/>
    <s v="Total_JP"/>
    <n v="3057.8366000000001"/>
    <n v="767263"/>
    <n v="134.268"/>
    <n v="0"/>
    <n v="0"/>
    <n v="0"/>
    <n v="0"/>
    <n v="0"/>
    <n v="0"/>
    <n v="0"/>
    <n v="9521.5040000000008"/>
    <n v="1217.175"/>
    <n v="0"/>
    <n v="0"/>
    <n v="0"/>
    <n v="0"/>
    <n v="0"/>
    <n v="213.89400000000001"/>
    <n v="0"/>
    <n v="170.791"/>
    <n v="269.65699999999998"/>
    <n v="6288.0249999999996"/>
    <n v="109.437500000003"/>
    <n v="0"/>
    <n v="0"/>
    <n v="56343"/>
    <n v="16420"/>
    <n v="13094"/>
    <n v="1769"/>
    <n v="46"/>
    <n v="10"/>
    <n v="31"/>
    <n v="31"/>
    <n v="0"/>
    <n v="565"/>
    <n v="0"/>
    <n v="5"/>
    <n v="0"/>
    <n v="1.1171201699681597"/>
  </r>
  <r>
    <x v="7"/>
    <s v="Total_JP"/>
    <n v="3139.7464"/>
    <n v="767263"/>
    <n v="138.899"/>
    <n v="0"/>
    <n v="0"/>
    <n v="0"/>
    <n v="0"/>
    <n v="0"/>
    <n v="0"/>
    <n v="0"/>
    <n v="8106.2979999999998"/>
    <n v="1015.172"/>
    <n v="0"/>
    <n v="0"/>
    <n v="0"/>
    <n v="0"/>
    <n v="0"/>
    <n v="0"/>
    <n v="0"/>
    <n v="213.624"/>
    <n v="276.87799999999999"/>
    <n v="7777.9250000000002"/>
    <n v="109.437500000003"/>
    <n v="0"/>
    <n v="0"/>
    <n v="61250"/>
    <n v="19183"/>
    <n v="14150"/>
    <n v="919"/>
    <n v="41"/>
    <n v="12"/>
    <n v="31"/>
    <n v="31"/>
    <n v="0"/>
    <n v="565"/>
    <n v="0"/>
    <n v="9"/>
    <n v="0"/>
    <n v="1.0502063179536603"/>
  </r>
  <r>
    <x v="8"/>
    <s v="Total_JP"/>
    <n v="3260.9104000000002"/>
    <n v="767263"/>
    <n v="84.733000000000004"/>
    <n v="0"/>
    <n v="0"/>
    <n v="0"/>
    <n v="0"/>
    <n v="0"/>
    <n v="0"/>
    <n v="0"/>
    <n v="32668.027999999998"/>
    <n v="503.10199999999998"/>
    <n v="0"/>
    <n v="0"/>
    <n v="0"/>
    <n v="0"/>
    <n v="0"/>
    <n v="0"/>
    <n v="0"/>
    <n v="196.09299999999999"/>
    <n v="249.03899999999999"/>
    <n v="4200.6602000000003"/>
    <n v="104.89861751152101"/>
    <n v="0"/>
    <n v="0"/>
    <n v="74432"/>
    <n v="19747"/>
    <n v="12430"/>
    <n v="32495"/>
    <n v="42"/>
    <n v="10"/>
    <n v="31"/>
    <n v="31"/>
    <n v="0"/>
    <n v="565"/>
    <n v="0"/>
    <n v="9"/>
    <n v="0"/>
    <n v="1.0726697771467206"/>
  </r>
  <r>
    <x v="9"/>
    <s v="Total_JP"/>
    <n v="3272.5954000000002"/>
    <n v="775124"/>
    <n v="0"/>
    <n v="1441.3150000000001"/>
    <n v="0"/>
    <n v="0"/>
    <n v="0"/>
    <n v="0"/>
    <n v="0"/>
    <n v="0"/>
    <n v="0"/>
    <n v="0"/>
    <n v="0"/>
    <n v="0"/>
    <n v="0"/>
    <n v="0"/>
    <n v="0"/>
    <n v="0"/>
    <n v="0"/>
    <n v="158.803"/>
    <n v="218.64500000000001"/>
    <n v="1569.9498999999998"/>
    <n v="98.846774193545002"/>
    <n v="0"/>
    <n v="0"/>
    <n v="94224"/>
    <n v="25032"/>
    <n v="8590"/>
    <n v="26387"/>
    <n v="42"/>
    <n v="10"/>
    <n v="77"/>
    <n v="77"/>
    <n v="0"/>
    <n v="561"/>
    <n v="30"/>
    <n v="9"/>
    <n v="0"/>
    <n v="1.1182717933771669"/>
  </r>
  <r>
    <x v="10"/>
    <s v="Total_JP"/>
    <n v="3435.9016000000001"/>
    <n v="775124"/>
    <n v="427.78399999999999"/>
    <n v="3748.48"/>
    <n v="0"/>
    <n v="0"/>
    <n v="0"/>
    <n v="0"/>
    <n v="0"/>
    <n v="0"/>
    <n v="2128.096"/>
    <n v="0"/>
    <n v="0"/>
    <n v="0"/>
    <n v="0"/>
    <n v="0"/>
    <n v="0"/>
    <n v="0"/>
    <n v="0"/>
    <n v="204.65"/>
    <n v="288.46699999999998"/>
    <n v="1628.0487000000001"/>
    <n v="98.846774193545002"/>
    <n v="0"/>
    <n v="0"/>
    <n v="93231"/>
    <n v="24805"/>
    <n v="9176"/>
    <n v="1668"/>
    <n v="40"/>
    <n v="10"/>
    <n v="77"/>
    <n v="77"/>
    <n v="0"/>
    <n v="561"/>
    <n v="30"/>
    <n v="10"/>
    <n v="0"/>
    <n v="1.1789050125796663"/>
  </r>
  <r>
    <x v="11"/>
    <s v="Total_JP"/>
    <n v="3799.297"/>
    <n v="775124"/>
    <n v="1427.461"/>
    <n v="3322.22"/>
    <n v="0"/>
    <n v="19.756"/>
    <n v="0"/>
    <n v="14936.918"/>
    <n v="0"/>
    <n v="0"/>
    <n v="5423.12"/>
    <n v="0"/>
    <n v="0"/>
    <n v="0"/>
    <n v="0"/>
    <n v="0"/>
    <n v="0"/>
    <n v="0"/>
    <n v="0"/>
    <n v="262.02499999999998"/>
    <n v="357.77499999999998"/>
    <n v="1777.8758"/>
    <n v="98.846774193545002"/>
    <n v="0"/>
    <n v="0"/>
    <n v="93710"/>
    <n v="31185"/>
    <n v="9200"/>
    <n v="834"/>
    <n v="47"/>
    <n v="12"/>
    <n v="77"/>
    <n v="77"/>
    <n v="0"/>
    <n v="561"/>
    <n v="30"/>
    <n v="12"/>
    <n v="0"/>
    <n v="1.1997544312517163"/>
  </r>
  <r>
    <x v="12"/>
    <s v="Total_JP"/>
    <n v="3630.0434"/>
    <n v="775124"/>
    <n v="972.53300000000002"/>
    <n v="3644.76"/>
    <n v="0"/>
    <n v="11.426"/>
    <n v="0"/>
    <n v="0"/>
    <n v="0"/>
    <n v="0"/>
    <n v="2827.011"/>
    <n v="0"/>
    <n v="0"/>
    <n v="0"/>
    <n v="0"/>
    <n v="0"/>
    <n v="0"/>
    <n v="0"/>
    <n v="0"/>
    <n v="243.36"/>
    <n v="256.50200000000001"/>
    <n v="1341.4192"/>
    <n v="98.846774193545002"/>
    <n v="0"/>
    <n v="0"/>
    <n v="82424"/>
    <n v="23781"/>
    <n v="8271"/>
    <n v="722"/>
    <n v="46"/>
    <n v="11"/>
    <n v="77"/>
    <n v="77"/>
    <n v="0"/>
    <n v="561"/>
    <n v="30"/>
    <n v="11"/>
    <n v="0"/>
    <n v="1.2077480314260924"/>
  </r>
  <r>
    <x v="13"/>
    <s v="Total_JP"/>
    <n v="3265.643"/>
    <n v="624704"/>
    <n v="154.904"/>
    <n v="0"/>
    <n v="0"/>
    <n v="0"/>
    <n v="0"/>
    <n v="0"/>
    <n v="0"/>
    <n v="0"/>
    <n v="945.24400000000003"/>
    <n v="0"/>
    <n v="0"/>
    <n v="0"/>
    <n v="0"/>
    <n v="0"/>
    <n v="0"/>
    <n v="0"/>
    <n v="0"/>
    <n v="197.16800000000001"/>
    <n v="218.941"/>
    <n v="1793.925"/>
    <n v="0"/>
    <n v="0"/>
    <n v="0"/>
    <n v="104831"/>
    <n v="30451"/>
    <n v="8727"/>
    <n v="1195"/>
    <n v="43"/>
    <n v="11"/>
    <n v="51"/>
    <n v="51"/>
    <n v="0"/>
    <n v="356"/>
    <n v="7"/>
    <n v="12"/>
    <n v="0"/>
    <n v="1.079858213435944"/>
  </r>
  <r>
    <x v="14"/>
    <s v="Total_JP"/>
    <n v="2913.1082000000001"/>
    <n v="624704"/>
    <n v="168.96799999999999"/>
    <n v="0"/>
    <n v="0"/>
    <n v="0"/>
    <n v="0"/>
    <n v="0"/>
    <n v="0"/>
    <n v="0"/>
    <n v="996.05"/>
    <n v="0"/>
    <n v="0"/>
    <n v="0"/>
    <n v="0"/>
    <n v="0"/>
    <n v="0"/>
    <n v="0"/>
    <n v="0"/>
    <n v="267.12099999999998"/>
    <n v="1202.528"/>
    <n v="1884.625"/>
    <n v="0"/>
    <n v="0"/>
    <n v="0"/>
    <n v="98924"/>
    <n v="27654"/>
    <n v="7655"/>
    <n v="785"/>
    <n v="45"/>
    <n v="11"/>
    <n v="51"/>
    <n v="51"/>
    <n v="0"/>
    <n v="356"/>
    <n v="7"/>
    <n v="10"/>
    <n v="0"/>
    <n v="0.94194703455571827"/>
  </r>
  <r>
    <x v="15"/>
    <s v="Total_JP"/>
    <n v="3123.5473999999999"/>
    <n v="624704"/>
    <n v="173.63200000000001"/>
    <n v="1053.0129999999999"/>
    <n v="0"/>
    <n v="1299.5540000000001"/>
    <n v="0"/>
    <n v="0"/>
    <n v="453.16800000000001"/>
    <n v="0"/>
    <n v="850.91099999999994"/>
    <n v="189.065"/>
    <n v="0"/>
    <n v="0"/>
    <n v="0"/>
    <n v="0"/>
    <n v="0"/>
    <n v="0"/>
    <n v="0"/>
    <n v="229.04900000000001"/>
    <n v="789.51900000000001"/>
    <n v="2009.675"/>
    <n v="0"/>
    <n v="0"/>
    <n v="0"/>
    <n v="95702"/>
    <n v="26479"/>
    <n v="7761"/>
    <n v="1124"/>
    <n v="45"/>
    <n v="10"/>
    <n v="51"/>
    <n v="51"/>
    <n v="0"/>
    <n v="356"/>
    <n v="7"/>
    <n v="16"/>
    <n v="0"/>
    <n v="1.0009686085602429"/>
  </r>
  <r>
    <x v="16"/>
    <s v="Total_JP"/>
    <n v="2910.5718000000002"/>
    <n v="624704"/>
    <n v="162.09700000000001"/>
    <n v="161.89599999999999"/>
    <n v="0"/>
    <n v="1897.3810000000001"/>
    <n v="0"/>
    <n v="0"/>
    <n v="1056.538"/>
    <n v="0"/>
    <n v="654.73099999999999"/>
    <n v="358.50099999999998"/>
    <n v="0"/>
    <n v="0"/>
    <n v="0"/>
    <n v="0"/>
    <n v="0"/>
    <n v="1064.125"/>
    <n v="0"/>
    <n v="184.001"/>
    <n v="470.10199999999998"/>
    <n v="1711.95"/>
    <n v="0"/>
    <n v="0"/>
    <n v="0"/>
    <n v="92446"/>
    <n v="25514"/>
    <n v="7194"/>
    <n v="892"/>
    <n v="42"/>
    <n v="12"/>
    <n v="51"/>
    <n v="51"/>
    <n v="0"/>
    <n v="356"/>
    <n v="7"/>
    <n v="16"/>
    <n v="0"/>
    <n v="0.9993918632188955"/>
  </r>
  <r>
    <x v="17"/>
    <s v="Total_JP"/>
    <n v="3988.79"/>
    <n v="624704"/>
    <n v="84.039000000000001"/>
    <n v="0"/>
    <n v="0"/>
    <n v="2326.21"/>
    <n v="0"/>
    <n v="0"/>
    <n v="341.351"/>
    <n v="0"/>
    <n v="236.608"/>
    <n v="98.518000000000001"/>
    <n v="0"/>
    <n v="0"/>
    <n v="0"/>
    <n v="0"/>
    <n v="0"/>
    <n v="493.327"/>
    <n v="0"/>
    <n v="176.73599999999999"/>
    <n v="447.68200000000002"/>
    <n v="1490.4949999999999"/>
    <n v="0"/>
    <n v="0"/>
    <n v="0"/>
    <n v="101668"/>
    <n v="16526"/>
    <n v="8454"/>
    <n v="748"/>
    <n v="45"/>
    <n v="10"/>
    <n v="51"/>
    <n v="51"/>
    <n v="0"/>
    <n v="356"/>
    <n v="7"/>
    <n v="17"/>
    <n v="0"/>
    <n v="1.207591928223869"/>
  </r>
  <r>
    <x v="18"/>
    <s v="Total_JP"/>
    <n v="3560.835"/>
    <n v="785440"/>
    <n v="44.072000000000003"/>
    <n v="0"/>
    <n v="0"/>
    <n v="1732.048"/>
    <n v="0"/>
    <n v="0"/>
    <n v="0"/>
    <n v="0"/>
    <n v="0"/>
    <n v="0"/>
    <n v="0"/>
    <n v="0"/>
    <n v="0"/>
    <n v="0"/>
    <n v="0"/>
    <n v="0"/>
    <n v="0"/>
    <n v="270.815"/>
    <n v="502.31900000000002"/>
    <n v="1609.694"/>
    <n v="0"/>
    <n v="0"/>
    <n v="0"/>
    <n v="90543"/>
    <n v="23134"/>
    <n v="6937"/>
    <n v="7950"/>
    <n v="46"/>
    <n v="9"/>
    <n v="67"/>
    <n v="67"/>
    <n v="0"/>
    <n v="326"/>
    <n v="253"/>
    <n v="18"/>
    <n v="0"/>
    <n v="1.3366744494130836"/>
  </r>
  <r>
    <x v="19"/>
    <s v="Total_JP"/>
    <n v="2444.9870000000001"/>
    <n v="785440"/>
    <n v="43.5"/>
    <n v="0"/>
    <n v="0"/>
    <n v="873.27300000000002"/>
    <n v="0"/>
    <n v="0"/>
    <n v="0"/>
    <n v="0"/>
    <n v="0"/>
    <n v="0"/>
    <n v="0"/>
    <n v="0"/>
    <n v="0"/>
    <n v="0"/>
    <n v="0"/>
    <n v="0"/>
    <n v="0"/>
    <n v="326.06"/>
    <n v="583.928"/>
    <n v="1032.9079999999999"/>
    <n v="0"/>
    <n v="0"/>
    <n v="0"/>
    <n v="90074"/>
    <n v="26977"/>
    <n v="7390"/>
    <n v="1955"/>
    <n v="44"/>
    <n v="12"/>
    <n v="67"/>
    <n v="67"/>
    <n v="0"/>
    <n v="326"/>
    <n v="253"/>
    <n v="19"/>
    <n v="0"/>
    <n v="0.84399614360719732"/>
  </r>
  <r>
    <x v="20"/>
    <s v="Total_JP"/>
    <n v="2062.4340000000002"/>
    <n v="785440"/>
    <n v="43.536000000000001"/>
    <n v="0"/>
    <n v="0"/>
    <n v="1169.9179999999999"/>
    <n v="0"/>
    <n v="0"/>
    <n v="0"/>
    <n v="0"/>
    <n v="0"/>
    <n v="0"/>
    <n v="0"/>
    <n v="0"/>
    <n v="0"/>
    <n v="0"/>
    <n v="0"/>
    <n v="0"/>
    <n v="0"/>
    <n v="262.44200000000001"/>
    <n v="629.45600000000002"/>
    <n v="1066.095"/>
    <n v="0"/>
    <n v="0"/>
    <n v="0"/>
    <n v="77219"/>
    <n v="25120"/>
    <n v="6252"/>
    <n v="1411"/>
    <n v="43"/>
    <n v="10"/>
    <n v="67"/>
    <n v="67"/>
    <n v="0"/>
    <n v="326"/>
    <n v="253"/>
    <n v="22"/>
    <n v="0"/>
    <n v="0.70813413963061045"/>
  </r>
  <r>
    <x v="21"/>
    <s v="Total_JP"/>
    <n v="2370.2249999999999"/>
    <n v="785440"/>
    <n v="27.725999999999999"/>
    <n v="0"/>
    <n v="0"/>
    <n v="1966.5319999999999"/>
    <n v="0"/>
    <n v="0"/>
    <n v="108.85"/>
    <n v="0"/>
    <n v="420.572"/>
    <n v="0"/>
    <n v="0"/>
    <n v="0"/>
    <n v="0"/>
    <n v="0"/>
    <n v="0"/>
    <n v="0"/>
    <n v="0"/>
    <n v="244.02"/>
    <n v="652.71500000000003"/>
    <n v="1123.431"/>
    <n v="0"/>
    <n v="0"/>
    <n v="0"/>
    <n v="65132"/>
    <n v="20752"/>
    <n v="6057"/>
    <n v="1155"/>
    <n v="45"/>
    <n v="9"/>
    <n v="67"/>
    <n v="67"/>
    <n v="0"/>
    <n v="326"/>
    <n v="253"/>
    <n v="22"/>
    <n v="0"/>
    <n v="0.77908217074826658"/>
  </r>
  <r>
    <x v="22"/>
    <s v="Total_JP"/>
    <n v="2333.4009999999998"/>
    <n v="791240"/>
    <n v="0"/>
    <n v="0"/>
    <n v="0"/>
    <n v="1748.885"/>
    <n v="0"/>
    <n v="0"/>
    <n v="591.47699999999998"/>
    <n v="0"/>
    <n v="1726.722"/>
    <n v="0"/>
    <n v="0"/>
    <n v="0"/>
    <n v="0"/>
    <n v="0"/>
    <n v="0"/>
    <n v="0"/>
    <n v="0"/>
    <n v="269.57900000000001"/>
    <n v="605.00800000000004"/>
    <n v="1043.8889999999999"/>
    <n v="0"/>
    <n v="0"/>
    <n v="0"/>
    <n v="53125"/>
    <n v="21662"/>
    <n v="5928"/>
    <n v="784"/>
    <n v="47"/>
    <n v="11"/>
    <n v="84"/>
    <n v="84"/>
    <n v="0"/>
    <n v="250"/>
    <n v="35"/>
    <n v="22"/>
    <n v="0"/>
    <n v="0.7871026464471006"/>
  </r>
  <r>
    <x v="23"/>
    <s v="Total_JP"/>
    <n v="2636.5880000000002"/>
    <n v="791240"/>
    <n v="0"/>
    <n v="0"/>
    <n v="0"/>
    <n v="319.154"/>
    <n v="0"/>
    <n v="0"/>
    <n v="3378.21"/>
    <n v="0"/>
    <n v="1925.348"/>
    <n v="0"/>
    <n v="0"/>
    <n v="0"/>
    <n v="0"/>
    <n v="0"/>
    <n v="0"/>
    <n v="0"/>
    <n v="0"/>
    <n v="206.01900000000001"/>
    <n v="293.40100000000001"/>
    <n v="716.05700000000002"/>
    <n v="0"/>
    <n v="0"/>
    <n v="0"/>
    <n v="56763"/>
    <n v="21947"/>
    <n v="5427"/>
    <n v="605"/>
    <n v="44"/>
    <n v="11"/>
    <n v="84"/>
    <n v="84"/>
    <n v="0"/>
    <n v="250"/>
    <n v="35"/>
    <n v="19"/>
    <n v="0"/>
    <n v="0.85583100356745101"/>
  </r>
  <r>
    <x v="24"/>
    <s v="Total_JP"/>
    <n v="2338.3620000000001"/>
    <n v="791240"/>
    <n v="0"/>
    <n v="0"/>
    <n v="0"/>
    <n v="0"/>
    <n v="0"/>
    <n v="0"/>
    <n v="15727.709000000001"/>
    <n v="0"/>
    <n v="1908.49"/>
    <n v="14.78"/>
    <n v="0"/>
    <n v="0"/>
    <n v="0"/>
    <n v="0"/>
    <n v="0"/>
    <n v="0"/>
    <n v="0"/>
    <n v="159.387"/>
    <n v="219.48500000000001"/>
    <n v="891.53399999999999"/>
    <n v="0"/>
    <n v="0"/>
    <n v="0"/>
    <n v="58327"/>
    <n v="21668"/>
    <n v="5756"/>
    <n v="515"/>
    <n v="42"/>
    <n v="10"/>
    <n v="84"/>
    <n v="84"/>
    <n v="0"/>
    <n v="250"/>
    <n v="35"/>
    <n v="23"/>
    <n v="0"/>
    <n v="0.79983424349215415"/>
  </r>
  <r>
    <x v="25"/>
    <s v="Total_JP"/>
    <n v="2119.8870000000002"/>
    <n v="791240"/>
    <n v="0"/>
    <n v="0"/>
    <n v="0"/>
    <n v="0"/>
    <n v="0"/>
    <n v="0"/>
    <n v="19419.793000000001"/>
    <n v="0"/>
    <n v="1873.92"/>
    <n v="7.6639999999999997"/>
    <n v="0"/>
    <n v="0"/>
    <n v="0"/>
    <n v="0"/>
    <n v="0"/>
    <n v="0"/>
    <n v="0"/>
    <n v="163.96299999999999"/>
    <n v="229.48"/>
    <n v="251"/>
    <n v="0"/>
    <n v="0"/>
    <n v="0"/>
    <n v="79982"/>
    <n v="34148"/>
    <n v="6541"/>
    <n v="537"/>
    <n v="45"/>
    <n v="12"/>
    <n v="84"/>
    <n v="84"/>
    <n v="0"/>
    <n v="250"/>
    <n v="35"/>
    <n v="23"/>
    <n v="0"/>
    <n v="0.73403256391626748"/>
  </r>
  <r>
    <x v="26"/>
    <s v="Total_JP"/>
    <n v="2138.6091999999999"/>
    <n v="636888"/>
    <n v="0"/>
    <n v="0"/>
    <n v="0"/>
    <n v="0"/>
    <n v="0"/>
    <n v="0"/>
    <n v="806.13400000000001"/>
    <n v="0"/>
    <n v="2061.1370000000002"/>
    <n v="22.657"/>
    <n v="0"/>
    <n v="0"/>
    <n v="0"/>
    <n v="0"/>
    <n v="0"/>
    <n v="0"/>
    <n v="0"/>
    <n v="159.43799999999999"/>
    <n v="232.85400000000001"/>
    <n v="751.51499999999999"/>
    <n v="0"/>
    <n v="0"/>
    <n v="0"/>
    <n v="54795"/>
    <n v="29790"/>
    <n v="5612"/>
    <n v="3484"/>
    <n v="47"/>
    <n v="12"/>
    <n v="34"/>
    <n v="34"/>
    <n v="0"/>
    <n v="144"/>
    <n v="0"/>
    <n v="22"/>
    <n v="0"/>
    <n v="0.72755295161970901"/>
  </r>
  <r>
    <x v="27"/>
    <s v="Total_JP"/>
    <n v="2368.1999999999998"/>
    <n v="636888"/>
    <n v="0"/>
    <n v="0"/>
    <n v="0"/>
    <n v="0"/>
    <n v="0"/>
    <n v="0"/>
    <n v="1002.914"/>
    <n v="0"/>
    <n v="1429.7860000000001"/>
    <n v="6.1989999999999998"/>
    <n v="0"/>
    <n v="0"/>
    <n v="0"/>
    <n v="0"/>
    <n v="0"/>
    <n v="0"/>
    <n v="0"/>
    <n v="148.935"/>
    <n v="227.90799999999999"/>
    <n v="673.22500000000002"/>
    <n v="0"/>
    <n v="0"/>
    <n v="0"/>
    <n v="55960"/>
    <n v="20348"/>
    <n v="5251"/>
    <n v="1508"/>
    <n v="45"/>
    <n v="11"/>
    <n v="34"/>
    <n v="34"/>
    <n v="0"/>
    <n v="144"/>
    <n v="0"/>
    <n v="21"/>
    <n v="0"/>
    <n v="0.7293643667588442"/>
  </r>
  <r>
    <x v="28"/>
    <s v="Total_JP"/>
    <n v="2907.0601999999999"/>
    <n v="636888"/>
    <n v="0"/>
    <n v="0"/>
    <n v="0"/>
    <n v="0"/>
    <n v="0"/>
    <n v="0"/>
    <n v="1704.182"/>
    <n v="0"/>
    <n v="745.48500000000001"/>
    <n v="14.518000000000001"/>
    <n v="0"/>
    <n v="0"/>
    <n v="0"/>
    <n v="0"/>
    <n v="0"/>
    <n v="0"/>
    <n v="0"/>
    <n v="105.16500000000001"/>
    <n v="178.21600000000001"/>
    <n v="579.68299999999999"/>
    <n v="0"/>
    <n v="0"/>
    <n v="0"/>
    <n v="52384"/>
    <n v="17862"/>
    <n v="5265"/>
    <n v="2565"/>
    <n v="45"/>
    <n v="10"/>
    <n v="34"/>
    <n v="34"/>
    <n v="0"/>
    <n v="144"/>
    <n v="0"/>
    <n v="24"/>
    <n v="0"/>
    <n v="0.72417731867870172"/>
  </r>
  <r>
    <x v="29"/>
    <s v="Total_JP"/>
    <n v="2629.5998"/>
    <n v="636888"/>
    <n v="0"/>
    <n v="0"/>
    <n v="0"/>
    <n v="0"/>
    <n v="0"/>
    <n v="0"/>
    <n v="1842.1369999999999"/>
    <n v="0"/>
    <n v="698.678"/>
    <n v="12.781000000000001"/>
    <n v="0"/>
    <n v="0"/>
    <n v="0"/>
    <n v="0"/>
    <n v="0"/>
    <n v="0"/>
    <n v="0"/>
    <n v="78.867999999999995"/>
    <n v="148.09700000000001"/>
    <n v="690.03800000000001"/>
    <n v="0"/>
    <n v="0"/>
    <n v="0"/>
    <n v="55963"/>
    <n v="36482"/>
    <n v="5568"/>
    <n v="1646"/>
    <n v="44"/>
    <n v="10"/>
    <n v="34"/>
    <n v="34"/>
    <n v="0"/>
    <n v="144"/>
    <n v="0"/>
    <n v="27"/>
    <n v="0"/>
    <n v="0.79230432995098998"/>
  </r>
  <r>
    <x v="30"/>
    <s v="Total_JP"/>
    <n v="2099.4533999999999"/>
    <n v="636888"/>
    <n v="21.632999999999999"/>
    <n v="0"/>
    <n v="0"/>
    <n v="0"/>
    <n v="0"/>
    <n v="0"/>
    <n v="1921.213"/>
    <n v="0"/>
    <n v="1366.963"/>
    <n v="0"/>
    <n v="59.127000000000002"/>
    <n v="0"/>
    <n v="0"/>
    <n v="0"/>
    <n v="0"/>
    <n v="0"/>
    <n v="0"/>
    <n v="85.51"/>
    <n v="152.87700000000001"/>
    <n v="438.39299999999997"/>
    <n v="0"/>
    <n v="0"/>
    <n v="0"/>
    <n v="41468"/>
    <n v="17034"/>
    <n v="4156"/>
    <n v="1503"/>
    <n v="45"/>
    <n v="10"/>
    <n v="34"/>
    <n v="34"/>
    <n v="0"/>
    <n v="144"/>
    <n v="0"/>
    <n v="30"/>
    <n v="0"/>
    <n v="0.59265314890648213"/>
  </r>
  <r>
    <x v="31"/>
    <s v="Total_JP"/>
    <n v="1787.5029910999999"/>
    <n v="800924"/>
    <n v="5.726"/>
    <n v="0"/>
    <n v="0"/>
    <n v="0"/>
    <n v="0"/>
    <n v="0"/>
    <n v="1228.7560000000001"/>
    <n v="0"/>
    <n v="1564.748"/>
    <n v="0"/>
    <n v="89.221000000000004"/>
    <n v="0"/>
    <n v="0"/>
    <n v="0"/>
    <n v="0"/>
    <n v="0"/>
    <n v="0"/>
    <n v="76.858999999999995"/>
    <n v="132.61699999999999"/>
    <n v="388.935"/>
    <n v="0"/>
    <n v="0"/>
    <n v="0"/>
    <n v="36625"/>
    <n v="14326"/>
    <n v="3682"/>
    <n v="2098"/>
    <n v="42"/>
    <n v="12"/>
    <n v="47"/>
    <n v="47"/>
    <n v="0"/>
    <n v="157"/>
    <n v="0"/>
    <n v="30"/>
    <n v="0"/>
    <n v="0.56042330989455413"/>
  </r>
  <r>
    <x v="32"/>
    <s v="Total_JP"/>
    <n v="2088.5522922"/>
    <n v="800924"/>
    <n v="0"/>
    <n v="0"/>
    <n v="0"/>
    <n v="0"/>
    <n v="0"/>
    <n v="0"/>
    <n v="1525.3810000000001"/>
    <n v="0"/>
    <n v="935.25300000000004"/>
    <n v="0"/>
    <n v="102.244"/>
    <n v="0"/>
    <n v="0"/>
    <n v="0"/>
    <n v="0"/>
    <n v="0"/>
    <n v="0"/>
    <n v="81.629000000000005"/>
    <n v="130.20099999999999"/>
    <n v="416.851"/>
    <n v="0"/>
    <n v="0"/>
    <n v="0"/>
    <n v="45021"/>
    <n v="12343"/>
    <n v="4242"/>
    <n v="1893"/>
    <n v="41"/>
    <n v="13"/>
    <n v="47"/>
    <n v="47"/>
    <n v="0"/>
    <n v="157"/>
    <n v="0"/>
    <n v="29"/>
    <n v="0"/>
    <n v="0.67437195272154093"/>
  </r>
  <r>
    <x v="33"/>
    <s v="Total_JP"/>
    <n v="1776.6108254999999"/>
    <n v="800924"/>
    <n v="0"/>
    <n v="0"/>
    <n v="0"/>
    <n v="0"/>
    <n v="0"/>
    <n v="0"/>
    <n v="1380.7550000000001"/>
    <n v="0"/>
    <n v="667.101"/>
    <n v="0"/>
    <n v="96.534000000000006"/>
    <n v="0"/>
    <n v="0"/>
    <n v="0"/>
    <n v="0"/>
    <n v="0"/>
    <n v="0"/>
    <n v="84.471999999999994"/>
    <n v="136.55199999999999"/>
    <n v="474.851"/>
    <n v="0"/>
    <n v="0"/>
    <n v="0"/>
    <n v="42226"/>
    <n v="16470"/>
    <n v="3893"/>
    <n v="1722"/>
    <n v="39"/>
    <n v="13"/>
    <n v="47"/>
    <n v="47"/>
    <n v="0"/>
    <n v="157"/>
    <n v="0"/>
    <n v="27"/>
    <n v="0"/>
    <n v="0.60114521885858196"/>
  </r>
  <r>
    <x v="34"/>
    <s v="Total_JP"/>
    <n v="2039.9804532999999"/>
    <n v="800924"/>
    <n v="0"/>
    <n v="0"/>
    <n v="0"/>
    <n v="0"/>
    <n v="0"/>
    <n v="0"/>
    <n v="620.12"/>
    <n v="0"/>
    <n v="508.82900000000001"/>
    <n v="0"/>
    <n v="251.52600000000001"/>
    <n v="0"/>
    <n v="0"/>
    <n v="0"/>
    <n v="0"/>
    <n v="0"/>
    <n v="0"/>
    <n v="90.156999999999996"/>
    <n v="139.874"/>
    <n v="358.74799999999999"/>
    <n v="0"/>
    <n v="0"/>
    <n v="0"/>
    <n v="42908"/>
    <n v="17833"/>
    <n v="4471"/>
    <n v="2209"/>
    <n v="39"/>
    <n v="13"/>
    <n v="47"/>
    <n v="47"/>
    <n v="0"/>
    <n v="157"/>
    <n v="0"/>
    <n v="27"/>
    <n v="0"/>
    <n v="0.62072167038614567"/>
  </r>
  <r>
    <x v="35"/>
    <s v="Total_JP"/>
    <n v="2400.1203177000002"/>
    <n v="645406"/>
    <n v="0"/>
    <n v="0"/>
    <n v="0"/>
    <n v="0"/>
    <n v="0"/>
    <n v="0"/>
    <n v="0"/>
    <n v="0"/>
    <n v="847.15099999999995"/>
    <n v="0"/>
    <n v="167.042"/>
    <n v="0"/>
    <n v="0"/>
    <n v="0"/>
    <n v="0"/>
    <n v="0"/>
    <n v="0"/>
    <n v="87.811000000000007"/>
    <n v="150.93100000000001"/>
    <n v="598.76700000000005"/>
    <n v="0"/>
    <n v="0"/>
    <n v="0"/>
    <n v="42896"/>
    <n v="17171"/>
    <n v="4879"/>
    <n v="520"/>
    <n v="39"/>
    <n v="13"/>
    <n v="52"/>
    <n v="52"/>
    <n v="0"/>
    <n v="108"/>
    <n v="0"/>
    <n v="27"/>
    <n v="0"/>
    <n v="0.76548156460241012"/>
  </r>
  <r>
    <x v="36"/>
    <s v="Total_JP"/>
    <n v="2209.0785933000002"/>
    <n v="645406"/>
    <n v="0"/>
    <n v="0"/>
    <n v="0"/>
    <n v="0"/>
    <n v="0"/>
    <n v="0"/>
    <n v="0"/>
    <n v="0"/>
    <n v="859.71600000000001"/>
    <n v="0"/>
    <n v="155.46700000000001"/>
    <n v="0"/>
    <n v="0"/>
    <n v="0"/>
    <n v="0"/>
    <n v="0"/>
    <n v="0"/>
    <n v="83.231999999999999"/>
    <n v="141.30600000000001"/>
    <n v="355.20600000000002"/>
    <n v="0"/>
    <n v="0"/>
    <n v="0"/>
    <n v="39165"/>
    <n v="17526"/>
    <n v="3540"/>
    <n v="443"/>
    <n v="42"/>
    <n v="13"/>
    <n v="52"/>
    <n v="52"/>
    <n v="0"/>
    <n v="108"/>
    <n v="0"/>
    <n v="26"/>
    <n v="0"/>
    <n v="0.70281252149990037"/>
  </r>
  <r>
    <x v="37"/>
    <s v="Total_JP"/>
    <n v="2719.6609991999999"/>
    <n v="645406"/>
    <n v="0"/>
    <n v="0"/>
    <n v="0"/>
    <n v="0"/>
    <n v="0"/>
    <n v="0"/>
    <n v="0"/>
    <n v="0"/>
    <n v="755.44799999999998"/>
    <n v="143.95400000000001"/>
    <n v="166.892"/>
    <n v="0"/>
    <n v="0"/>
    <n v="0"/>
    <n v="0"/>
    <n v="0"/>
    <n v="0"/>
    <n v="90.483999999999995"/>
    <n v="152.084"/>
    <n v="661.41200000000003"/>
    <n v="0"/>
    <n v="0"/>
    <n v="0"/>
    <n v="52273"/>
    <n v="16849"/>
    <n v="4107"/>
    <n v="21343"/>
    <n v="43"/>
    <n v="14"/>
    <n v="52"/>
    <n v="52"/>
    <n v="0"/>
    <n v="108"/>
    <n v="0"/>
    <n v="23"/>
    <n v="0"/>
    <n v="0.7687144939579037"/>
  </r>
  <r>
    <x v="38"/>
    <s v="Total_JP"/>
    <n v="3286.1407745000001"/>
    <n v="645406"/>
    <n v="0"/>
    <n v="0"/>
    <n v="0"/>
    <n v="0"/>
    <n v="0"/>
    <n v="0"/>
    <n v="0"/>
    <n v="0"/>
    <n v="600.6"/>
    <n v="191.94800000000001"/>
    <n v="234.58600000000001"/>
    <n v="0"/>
    <n v="0"/>
    <n v="0"/>
    <n v="0"/>
    <n v="0"/>
    <n v="0"/>
    <n v="100.94499999999999"/>
    <n v="154.053"/>
    <n v="818.78599999999994"/>
    <n v="0"/>
    <n v="0"/>
    <n v="0"/>
    <n v="51902"/>
    <n v="18375"/>
    <n v="4405"/>
    <n v="10574"/>
    <n v="42"/>
    <n v="14"/>
    <n v="52"/>
    <n v="52"/>
    <n v="0"/>
    <n v="108"/>
    <n v="0"/>
    <n v="24"/>
    <n v="0"/>
    <n v="0.91091880735643038"/>
  </r>
  <r>
    <x v="39"/>
    <s v="Total_JP"/>
    <n v="2595.6002432999999"/>
    <n v="645406"/>
    <n v="0"/>
    <n v="0"/>
    <n v="0"/>
    <n v="0"/>
    <n v="0"/>
    <n v="0"/>
    <n v="0"/>
    <n v="0"/>
    <n v="109.566"/>
    <n v="16.363"/>
    <n v="225.172"/>
    <n v="0"/>
    <n v="0"/>
    <n v="0"/>
    <n v="0"/>
    <n v="0"/>
    <n v="0"/>
    <n v="118.617"/>
    <n v="182.53299999999999"/>
    <n v="726.95399999999995"/>
    <n v="0"/>
    <n v="0"/>
    <n v="0"/>
    <n v="47087"/>
    <n v="19402"/>
    <n v="3750"/>
    <n v="725"/>
    <n v="42"/>
    <n v="14"/>
    <n v="52"/>
    <n v="52"/>
    <n v="0"/>
    <n v="108"/>
    <n v="0"/>
    <n v="24"/>
    <n v="0"/>
    <n v="0.78393452552653309"/>
  </r>
  <r>
    <x v="40"/>
    <s v="Total_JP"/>
    <n v="2091.1566938999999"/>
    <n v="812163"/>
    <n v="0"/>
    <n v="0"/>
    <n v="0"/>
    <n v="0"/>
    <n v="0"/>
    <n v="0"/>
    <n v="0"/>
    <n v="0"/>
    <n v="0"/>
    <n v="0"/>
    <n v="15.987"/>
    <n v="0"/>
    <n v="0"/>
    <n v="0"/>
    <n v="0"/>
    <n v="0"/>
    <n v="0"/>
    <n v="108.628"/>
    <n v="167.03100000000001"/>
    <n v="687.14099999999996"/>
    <n v="0"/>
    <n v="0"/>
    <n v="0"/>
    <n v="56364"/>
    <n v="21576"/>
    <n v="4352"/>
    <n v="640"/>
    <n v="43"/>
    <n v="13"/>
    <n v="46"/>
    <n v="46"/>
    <n v="0"/>
    <n v="148"/>
    <n v="30"/>
    <n v="21"/>
    <n v="0"/>
    <n v="0.76727331128898968"/>
  </r>
  <r>
    <x v="41"/>
    <s v="Total_JP"/>
    <n v="2628.4198000000001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66.528999999999996"/>
    <n v="99.034000000000006"/>
    <n v="810.32799999999997"/>
    <n v="0"/>
    <n v="0"/>
    <n v="0"/>
    <n v="58470"/>
    <n v="22051"/>
    <n v="3751"/>
    <n v="476"/>
    <n v="43"/>
    <n v="15"/>
    <n v="46"/>
    <n v="46"/>
    <n v="0"/>
    <n v="148"/>
    <n v="30"/>
    <n v="17"/>
    <n v="0"/>
    <n v="0.82916739333810396"/>
  </r>
  <r>
    <x v="42"/>
    <s v="Total_JP"/>
    <n v="3030.4119999999998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57.058"/>
    <n v="56.149000000000001"/>
    <n v="821.702"/>
    <n v="0"/>
    <n v="0"/>
    <n v="0"/>
    <n v="61524"/>
    <n v="21690"/>
    <n v="3679"/>
    <n v="458"/>
    <n v="42"/>
    <n v="13"/>
    <n v="46"/>
    <n v="46"/>
    <n v="0"/>
    <n v="148"/>
    <n v="30"/>
    <n v="17"/>
    <n v="0"/>
    <n v="0.91909874276377446"/>
  </r>
  <r>
    <x v="43"/>
    <s v="Total_JP"/>
    <n v="2893.9313999999999"/>
    <n v="812163"/>
    <n v="0"/>
    <n v="0"/>
    <n v="0"/>
    <n v="0"/>
    <n v="0"/>
    <n v="0"/>
    <n v="0"/>
    <n v="0"/>
    <n v="0"/>
    <n v="0"/>
    <n v="0"/>
    <n v="0"/>
    <n v="0"/>
    <n v="0"/>
    <n v="0"/>
    <n v="0"/>
    <n v="0"/>
    <n v="55.823999999999998"/>
    <n v="39.332000000000001"/>
    <n v="539.49599999999998"/>
    <n v="0"/>
    <n v="0"/>
    <n v="0"/>
    <n v="58276"/>
    <n v="24798"/>
    <n v="3595"/>
    <n v="394"/>
    <n v="42"/>
    <n v="13"/>
    <n v="46"/>
    <n v="46"/>
    <n v="0"/>
    <n v="148"/>
    <n v="30"/>
    <n v="16"/>
    <n v="0"/>
    <n v="0.8585968112168505"/>
  </r>
  <r>
    <x v="44"/>
    <s v="Total_JP"/>
    <n v="3303.7620000000002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62.975000000000001"/>
    <n v="46.73"/>
    <n v="666.49599999999998"/>
    <n v="0"/>
    <n v="0"/>
    <n v="0"/>
    <n v="60584"/>
    <n v="24475"/>
    <n v="4318"/>
    <n v="603"/>
    <n v="43"/>
    <n v="14"/>
    <n v="51"/>
    <n v="51"/>
    <n v="0"/>
    <n v="176"/>
    <n v="1"/>
    <n v="14"/>
    <n v="0"/>
    <n v="0.97910148899010052"/>
  </r>
  <r>
    <x v="45"/>
    <s v="Total_JP"/>
    <n v="3343.683199999999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86.745999999999995"/>
    <n v="87.016999999999996"/>
    <n v="624.49599999999998"/>
    <n v="0"/>
    <n v="0"/>
    <n v="0"/>
    <n v="60597"/>
    <n v="25105"/>
    <n v="4064"/>
    <n v="729"/>
    <n v="43"/>
    <n v="15"/>
    <n v="51"/>
    <n v="51"/>
    <n v="0"/>
    <n v="176"/>
    <n v="1"/>
    <n v="14"/>
    <n v="0"/>
    <n v="0.9514553891112828"/>
  </r>
  <r>
    <x v="46"/>
    <s v="Total_JP"/>
    <n v="3508.56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104.748"/>
    <n v="96.447999999999993"/>
    <n v="895.61800000000005"/>
    <n v="0"/>
    <n v="0"/>
    <n v="0"/>
    <n v="62180"/>
    <n v="26791"/>
    <n v="4339"/>
    <n v="482"/>
    <n v="43"/>
    <n v="14"/>
    <n v="51"/>
    <n v="51"/>
    <n v="0"/>
    <n v="176"/>
    <n v="1"/>
    <n v="13"/>
    <n v="0"/>
    <n v="0.9671392217975886"/>
  </r>
  <r>
    <x v="47"/>
    <s v="Total_JP"/>
    <n v="4228.7539999999999"/>
    <n v="821722"/>
    <n v="0"/>
    <n v="0"/>
    <n v="0"/>
    <n v="0"/>
    <n v="0"/>
    <n v="0"/>
    <n v="0"/>
    <n v="0"/>
    <n v="0"/>
    <n v="0"/>
    <n v="0"/>
    <n v="0"/>
    <n v="0"/>
    <n v="0"/>
    <n v="0"/>
    <n v="0"/>
    <n v="0"/>
    <n v="117.30800000000001"/>
    <n v="98.281999999999996"/>
    <n v="1066.1695"/>
    <n v="0"/>
    <n v="0"/>
    <n v="0"/>
    <n v="70223"/>
    <n v="26191"/>
    <n v="4299"/>
    <n v="577"/>
    <n v="41"/>
    <n v="13"/>
    <n v="51"/>
    <n v="51"/>
    <n v="0"/>
    <n v="176"/>
    <n v="1"/>
    <n v="9"/>
    <n v="0"/>
    <n v="1.1028830165823735"/>
  </r>
  <r>
    <x v="48"/>
    <s v="Total_JP"/>
    <n v="4923.6319999999996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133.49600000000001"/>
    <n v="120.29600000000001"/>
    <n v="498.67349999999999"/>
    <n v="0"/>
    <n v="0"/>
    <n v="0"/>
    <n v="53142"/>
    <n v="16129"/>
    <n v="3905"/>
    <n v="658"/>
    <n v="41"/>
    <n v="14"/>
    <n v="52"/>
    <n v="52"/>
    <n v="0"/>
    <n v="181"/>
    <n v="573"/>
    <n v="9"/>
    <n v="0"/>
    <n v="1.2787841625249941"/>
  </r>
  <r>
    <x v="49"/>
    <s v="Total_JP"/>
    <n v="5410.9359999999997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128.24600000000001"/>
    <n v="104.623"/>
    <n v="618.22500000000002"/>
    <n v="0"/>
    <n v="0"/>
    <n v="0"/>
    <n v="58066"/>
    <n v="38031"/>
    <n v="4754"/>
    <n v="690"/>
    <n v="43"/>
    <n v="15"/>
    <n v="52"/>
    <n v="52"/>
    <n v="0"/>
    <n v="181"/>
    <n v="573"/>
    <n v="9"/>
    <n v="0"/>
    <n v="1.4284828697822922"/>
  </r>
  <r>
    <x v="50"/>
    <s v="Total_JP"/>
    <n v="5673.9470000000001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98.010999999999996"/>
    <n v="67.501999999999995"/>
    <n v="413.94450000000001"/>
    <n v="0"/>
    <n v="0"/>
    <n v="0"/>
    <n v="87947"/>
    <n v="32598"/>
    <n v="1698"/>
    <n v="562"/>
    <n v="40"/>
    <n v="14"/>
    <n v="52"/>
    <n v="52"/>
    <n v="0"/>
    <n v="181"/>
    <n v="573"/>
    <n v="9"/>
    <n v="0"/>
    <n v="1.5767726480301096"/>
  </r>
  <r>
    <x v="51"/>
    <s v="Total_JP"/>
    <n v="5300.9369999999999"/>
    <n v="672256"/>
    <n v="0"/>
    <n v="0"/>
    <n v="0"/>
    <n v="0"/>
    <n v="0"/>
    <n v="0"/>
    <n v="0"/>
    <n v="0"/>
    <n v="0"/>
    <n v="0"/>
    <n v="0"/>
    <n v="0"/>
    <n v="0"/>
    <n v="0"/>
    <n v="0"/>
    <n v="0"/>
    <n v="0"/>
    <n v="65.742999999999995"/>
    <n v="40.04"/>
    <n v="324.8415"/>
    <n v="0"/>
    <n v="0"/>
    <n v="0"/>
    <n v="59084"/>
    <n v="18676"/>
    <n v="3056"/>
    <n v="508"/>
    <n v="41"/>
    <n v="13"/>
    <n v="52"/>
    <n v="52"/>
    <n v="0"/>
    <n v="181"/>
    <n v="573"/>
    <n v="7"/>
    <n v="0"/>
    <n v="1.7796847739486856"/>
  </r>
  <r>
    <x v="52"/>
    <s v="Total_JP"/>
    <n v="9136.7279999999992"/>
    <n v="672256"/>
    <n v="0"/>
    <n v="0"/>
    <n v="0.3"/>
    <n v="0"/>
    <n v="0"/>
    <n v="0"/>
    <n v="0"/>
    <n v="0"/>
    <n v="0"/>
    <n v="0"/>
    <n v="0"/>
    <n v="0"/>
    <n v="0"/>
    <n v="0"/>
    <n v="0"/>
    <n v="0"/>
    <n v="0"/>
    <n v="134.43"/>
    <n v="121.203"/>
    <n v="1048.5150000000001"/>
    <n v="0"/>
    <n v="0"/>
    <n v="0"/>
    <n v="73007"/>
    <n v="8829"/>
    <n v="5093"/>
    <n v="444"/>
    <n v="39"/>
    <n v="14"/>
    <n v="52"/>
    <n v="52"/>
    <n v="0"/>
    <n v="181"/>
    <n v="573"/>
    <n v="6"/>
    <n v="0"/>
    <n v="2.8298591742228973"/>
  </r>
  <r>
    <x v="53"/>
    <s v="Total_JP"/>
    <n v="4326.2790000000005"/>
    <n v="843492"/>
    <n v="785.38900000000001"/>
    <n v="0"/>
    <n v="686.24300000000005"/>
    <n v="0"/>
    <n v="0"/>
    <n v="0"/>
    <n v="0"/>
    <n v="0"/>
    <n v="0"/>
    <n v="0"/>
    <n v="0"/>
    <n v="0"/>
    <n v="0"/>
    <n v="0"/>
    <n v="0"/>
    <n v="0"/>
    <n v="0"/>
    <n v="158.69300000000001"/>
    <n v="150.047"/>
    <n v="741.68299999999999"/>
    <n v="0"/>
    <n v="0"/>
    <n v="0"/>
    <n v="84552"/>
    <n v="24279"/>
    <n v="1019"/>
    <n v="601"/>
    <n v="39"/>
    <n v="12"/>
    <n v="34"/>
    <n v="34"/>
    <n v="0"/>
    <n v="417.25"/>
    <n v="8.5"/>
    <n v="7"/>
    <n v="0"/>
    <n v="1.3332321546319981"/>
  </r>
  <r>
    <x v="54"/>
    <s v="Total_JP"/>
    <n v="3749.933"/>
    <n v="843492"/>
    <n v="3306.6819999999998"/>
    <n v="0"/>
    <n v="2541.2399999999998"/>
    <n v="0"/>
    <n v="15248.864"/>
    <n v="0"/>
    <n v="0"/>
    <n v="0"/>
    <n v="0"/>
    <n v="0"/>
    <n v="0"/>
    <n v="0"/>
    <n v="0"/>
    <n v="0"/>
    <n v="0"/>
    <n v="0"/>
    <n v="0"/>
    <n v="192.465"/>
    <n v="172.15799999999999"/>
    <n v="1005.6925"/>
    <n v="0"/>
    <n v="0"/>
    <n v="0"/>
    <n v="69611"/>
    <n v="25298"/>
    <n v="2547"/>
    <n v="459"/>
    <n v="42"/>
    <n v="13"/>
    <n v="34"/>
    <n v="34"/>
    <n v="0"/>
    <n v="417.25"/>
    <n v="8.5"/>
    <n v="7"/>
    <n v="0"/>
    <n v="1.3050448315133096"/>
  </r>
  <r>
    <x v="55"/>
    <s v="Total_JP"/>
    <n v="3372.596"/>
    <n v="843492"/>
    <n v="3143.5650000000001"/>
    <n v="0"/>
    <n v="2679.337"/>
    <n v="0"/>
    <n v="50399.37"/>
    <n v="0"/>
    <n v="0"/>
    <n v="35.883000000000003"/>
    <n v="4571.1790000000001"/>
    <n v="0"/>
    <n v="0"/>
    <n v="0"/>
    <n v="0"/>
    <n v="0"/>
    <n v="0"/>
    <n v="0"/>
    <n v="0"/>
    <n v="187.245"/>
    <n v="194.99199999999999"/>
    <n v="3040.8510000000001"/>
    <n v="0"/>
    <n v="0"/>
    <n v="0"/>
    <n v="71139"/>
    <n v="33108"/>
    <n v="7980"/>
    <n v="481"/>
    <n v="43"/>
    <n v="13"/>
    <n v="34"/>
    <n v="34"/>
    <n v="0"/>
    <n v="417.25"/>
    <n v="8.5"/>
    <n v="7"/>
    <n v="0"/>
    <n v="1.1562374958172117"/>
  </r>
  <r>
    <x v="56"/>
    <s v="Total_JP"/>
    <n v="3218.8850000000002"/>
    <n v="843492"/>
    <n v="2858.19"/>
    <n v="0"/>
    <n v="2595.1550000000002"/>
    <n v="0"/>
    <n v="33074.021000000001"/>
    <n v="0"/>
    <n v="0"/>
    <n v="698.05799999999999"/>
    <n v="10535.236000000001"/>
    <n v="0"/>
    <n v="0"/>
    <n v="0"/>
    <n v="0"/>
    <n v="0"/>
    <n v="0"/>
    <n v="0"/>
    <n v="0"/>
    <n v="223.17500000000001"/>
    <n v="208.815"/>
    <n v="3564.0569999999998"/>
    <n v="0"/>
    <n v="0"/>
    <n v="0"/>
    <n v="69441"/>
    <n v="22242"/>
    <n v="5263"/>
    <n v="593"/>
    <n v="43"/>
    <n v="12"/>
    <n v="34"/>
    <n v="34"/>
    <n v="0"/>
    <n v="417.25"/>
    <n v="8.5"/>
    <n v="8"/>
    <n v="0"/>
    <n v="1.1254323960127175"/>
  </r>
  <r>
    <x v="57"/>
    <s v="Total_JP"/>
    <n v="3202.8890000000001"/>
    <n v="847335"/>
    <n v="2824.201"/>
    <n v="0"/>
    <n v="2771.2249999999999"/>
    <n v="0"/>
    <n v="22932.481"/>
    <n v="0"/>
    <n v="0"/>
    <n v="1725.59"/>
    <n v="7112.3959999999997"/>
    <n v="0"/>
    <n v="0"/>
    <n v="0"/>
    <n v="0"/>
    <n v="0"/>
    <n v="0"/>
    <n v="0"/>
    <n v="0"/>
    <n v="212.36699999999999"/>
    <n v="218.06899999999999"/>
    <n v="3225.0569999999998"/>
    <n v="0"/>
    <n v="0"/>
    <n v="0"/>
    <n v="93041"/>
    <n v="28523"/>
    <n v="6961"/>
    <n v="647"/>
    <n v="41"/>
    <n v="12"/>
    <n v="71.5"/>
    <n v="71.5"/>
    <n v="0"/>
    <n v="403.5"/>
    <n v="0"/>
    <n v="6"/>
    <n v="0"/>
    <n v="1.0568812448905334"/>
  </r>
  <r>
    <x v="58"/>
    <s v="Total_JP"/>
    <n v="3133.306"/>
    <n v="847335"/>
    <n v="1914.953"/>
    <n v="0"/>
    <n v="3222.875"/>
    <n v="0"/>
    <n v="16997.811000000002"/>
    <n v="0"/>
    <n v="0"/>
    <n v="2396.5230000000001"/>
    <n v="4495.8860000000004"/>
    <n v="0"/>
    <n v="0"/>
    <n v="0"/>
    <n v="0"/>
    <n v="0"/>
    <n v="0"/>
    <n v="0"/>
    <n v="0"/>
    <n v="210.66200000000001"/>
    <n v="221.279"/>
    <n v="399.15589999999997"/>
    <n v="0"/>
    <n v="0"/>
    <n v="0"/>
    <n v="70630"/>
    <n v="30221"/>
    <n v="2886"/>
    <n v="652"/>
    <n v="41"/>
    <n v="14"/>
    <n v="71.5"/>
    <n v="71.5"/>
    <n v="0"/>
    <n v="403.5"/>
    <n v="0"/>
    <n v="9"/>
    <n v="2"/>
    <n v="1.1171201699681597"/>
  </r>
  <r>
    <x v="59"/>
    <s v="Total_JP"/>
    <n v="2822.41"/>
    <n v="847335"/>
    <n v="1664.973"/>
    <n v="0"/>
    <n v="3823.2689999999998"/>
    <n v="0"/>
    <n v="15893.758"/>
    <n v="0"/>
    <n v="0"/>
    <n v="4897.5770000000002"/>
    <n v="3248.2939999999999"/>
    <n v="0"/>
    <n v="0"/>
    <n v="0"/>
    <n v="0"/>
    <n v="0"/>
    <n v="0"/>
    <n v="0"/>
    <n v="0"/>
    <n v="212.33500000000001"/>
    <n v="214.816"/>
    <n v="433.0326"/>
    <n v="0"/>
    <n v="0"/>
    <n v="0"/>
    <n v="50935"/>
    <n v="21223"/>
    <n v="1868"/>
    <n v="555"/>
    <n v="41"/>
    <n v="13"/>
    <n v="71.5"/>
    <n v="71.5"/>
    <n v="0"/>
    <n v="403.5"/>
    <n v="0"/>
    <n v="10"/>
    <n v="0"/>
    <n v="1.0502063179536603"/>
  </r>
  <r>
    <x v="60"/>
    <s v="Total_JP"/>
    <n v="2771.2530000000002"/>
    <n v="847335"/>
    <n v="1864.1569999999999"/>
    <n v="0"/>
    <n v="3673.66"/>
    <n v="0"/>
    <n v="18529.879000000001"/>
    <n v="0"/>
    <n v="0"/>
    <n v="5475.5590000000002"/>
    <n v="2542.3890000000001"/>
    <n v="0"/>
    <n v="0"/>
    <n v="0"/>
    <n v="0"/>
    <n v="0"/>
    <n v="0"/>
    <n v="0"/>
    <n v="0"/>
    <n v="210.58799999999999"/>
    <n v="239.87799999999999"/>
    <n v="279.851"/>
    <n v="0"/>
    <n v="0"/>
    <n v="0"/>
    <n v="55858"/>
    <n v="16469"/>
    <n v="4075"/>
    <n v="6331"/>
    <n v="41"/>
    <n v="13"/>
    <n v="71.5"/>
    <n v="71.5"/>
    <n v="0"/>
    <n v="403.5"/>
    <n v="0"/>
    <n v="9"/>
    <n v="-6"/>
    <n v="1.0726697771467206"/>
  </r>
  <r>
    <x v="61"/>
    <s v="Total_JP"/>
    <n v="2876.7788"/>
    <n v="681122"/>
    <n v="1935.501"/>
    <n v="0"/>
    <n v="3926.502"/>
    <n v="0"/>
    <n v="4649.549"/>
    <n v="0"/>
    <n v="0"/>
    <n v="2181.933"/>
    <n v="2642.8090000000002"/>
    <n v="0"/>
    <n v="0"/>
    <n v="0"/>
    <n v="0"/>
    <n v="0"/>
    <n v="0"/>
    <n v="0"/>
    <n v="0"/>
    <n v="238.69399999999999"/>
    <n v="526.62300000000005"/>
    <n v="343.1857"/>
    <n v="0"/>
    <n v="0"/>
    <n v="0"/>
    <n v="84552"/>
    <n v="12734"/>
    <n v="6791"/>
    <n v="15614"/>
    <n v="41"/>
    <n v="14"/>
    <n v="20.2"/>
    <n v="20.2"/>
    <n v="0"/>
    <n v="217.8"/>
    <n v="0"/>
    <n v="9"/>
    <n v="-2"/>
    <n v="1.1182717933771669"/>
  </r>
  <r>
    <x v="62"/>
    <s v="Total_JP"/>
    <n v="3143.154"/>
    <n v="681122"/>
    <n v="1699.675"/>
    <n v="0"/>
    <n v="3394.1579999999999"/>
    <n v="0"/>
    <n v="2312.9169999999999"/>
    <n v="0"/>
    <n v="0"/>
    <n v="1999.818"/>
    <n v="2497.3809999999999"/>
    <n v="0"/>
    <n v="0"/>
    <n v="0"/>
    <n v="0"/>
    <n v="0"/>
    <n v="0"/>
    <n v="0"/>
    <n v="0"/>
    <n v="245.80799999999999"/>
    <n v="355.94099999999997"/>
    <n v="447.76159999999999"/>
    <n v="0"/>
    <n v="0"/>
    <n v="0"/>
    <n v="44313"/>
    <n v="28523"/>
    <n v="3226"/>
    <n v="765"/>
    <n v="41"/>
    <n v="13"/>
    <n v="20.2"/>
    <n v="20.2"/>
    <n v="0"/>
    <n v="217.8"/>
    <n v="0"/>
    <n v="11"/>
    <n v="-3"/>
    <n v="1.1789050125796663"/>
  </r>
  <r>
    <x v="63"/>
    <s v="Total_JP"/>
    <n v="3419.8249999999998"/>
    <n v="681122"/>
    <n v="1862.114"/>
    <n v="0"/>
    <n v="3451.65"/>
    <n v="0"/>
    <n v="2122.3409999999999"/>
    <n v="0"/>
    <n v="0"/>
    <n v="1841.413"/>
    <n v="2030.5619999999999"/>
    <n v="0"/>
    <n v="0"/>
    <n v="0"/>
    <n v="0"/>
    <n v="0"/>
    <n v="0"/>
    <n v="0"/>
    <n v="0"/>
    <n v="214.58799999999999"/>
    <n v="266.18599999999998"/>
    <n v="325.51090000000005"/>
    <n v="0"/>
    <n v="0"/>
    <n v="0"/>
    <n v="69271"/>
    <n v="25298"/>
    <n v="15960"/>
    <n v="946"/>
    <n v="41"/>
    <n v="13"/>
    <n v="20.2"/>
    <n v="20.2"/>
    <n v="0"/>
    <n v="217.8"/>
    <n v="0"/>
    <n v="12"/>
    <n v="-10"/>
    <n v="1.1997544312517163"/>
  </r>
  <r>
    <x v="64"/>
    <s v="Total_JP"/>
    <n v="3562.8429999999998"/>
    <n v="681122"/>
    <n v="1448.633"/>
    <n v="0"/>
    <n v="3042.5120000000002"/>
    <n v="0"/>
    <n v="2106.1640000000002"/>
    <n v="0"/>
    <n v="0"/>
    <n v="1015.157"/>
    <n v="8612.8610000000008"/>
    <n v="0"/>
    <n v="0"/>
    <n v="0"/>
    <n v="0"/>
    <n v="0"/>
    <n v="0"/>
    <n v="0"/>
    <n v="0"/>
    <n v="237.04300000000001"/>
    <n v="295.27499999999998"/>
    <n v="334.34829999999999"/>
    <n v="0"/>
    <n v="0"/>
    <n v="0"/>
    <n v="78100"/>
    <n v="20374"/>
    <n v="2037"/>
    <n v="887"/>
    <n v="41"/>
    <n v="13"/>
    <n v="20.2"/>
    <n v="20.2"/>
    <n v="0"/>
    <n v="217.8"/>
    <n v="0"/>
    <n v="11"/>
    <n v="-4"/>
    <n v="1.2077480314260924"/>
  </r>
  <r>
    <x v="65"/>
    <s v="Total_JP"/>
    <n v="3158.502"/>
    <n v="681122"/>
    <n v="1151.6289999999999"/>
    <n v="0"/>
    <n v="1101.009"/>
    <n v="0"/>
    <n v="966.32899999999995"/>
    <n v="0"/>
    <n v="0"/>
    <n v="426.62299999999999"/>
    <n v="2642.0740000000001"/>
    <n v="0"/>
    <n v="0"/>
    <n v="0"/>
    <n v="0"/>
    <n v="0"/>
    <n v="0"/>
    <n v="0"/>
    <n v="0"/>
    <n v="229.50700000000001"/>
    <n v="293.35399999999998"/>
    <n v="527.29819999999995"/>
    <n v="0"/>
    <n v="0"/>
    <n v="0"/>
    <n v="52123"/>
    <n v="19695"/>
    <n v="2037"/>
    <n v="771"/>
    <n v="43"/>
    <n v="12"/>
    <n v="20.2"/>
    <n v="20.2"/>
    <n v="0"/>
    <n v="217.8"/>
    <n v="0"/>
    <n v="12"/>
    <n v="-8"/>
    <n v="1.079858213435944"/>
  </r>
  <r>
    <x v="66"/>
    <s v="Total_JP"/>
    <n v="3059.7860000000001"/>
    <n v="855853"/>
    <n v="1226.338"/>
    <n v="0"/>
    <n v="0"/>
    <n v="0"/>
    <n v="0"/>
    <n v="0"/>
    <n v="0"/>
    <n v="0"/>
    <n v="953.16800000000001"/>
    <n v="0"/>
    <n v="0"/>
    <n v="0"/>
    <n v="0"/>
    <n v="0"/>
    <n v="0"/>
    <n v="0"/>
    <n v="0"/>
    <n v="264.64400000000001"/>
    <n v="362.17399999999998"/>
    <n v="618.61800000000005"/>
    <n v="0"/>
    <n v="0"/>
    <n v="0"/>
    <n v="51784"/>
    <n v="22921"/>
    <n v="679"/>
    <n v="1191"/>
    <n v="41"/>
    <n v="12"/>
    <n v="0"/>
    <n v="0"/>
    <n v="0"/>
    <n v="22.75"/>
    <n v="102.5"/>
    <n v="12"/>
    <n v="-13"/>
    <n v="0.94194703455571827"/>
  </r>
  <r>
    <x v="67"/>
    <s v="Total_JP"/>
    <n v="3314.3726000000001"/>
    <n v="855853"/>
    <n v="1187.1369999999999"/>
    <n v="0"/>
    <n v="0"/>
    <n v="0"/>
    <n v="0"/>
    <n v="0"/>
    <n v="155.81899999999999"/>
    <n v="0"/>
    <n v="1718.537"/>
    <n v="0"/>
    <n v="0"/>
    <n v="0"/>
    <n v="0"/>
    <n v="0"/>
    <n v="0"/>
    <n v="0"/>
    <n v="0"/>
    <n v="337.846"/>
    <n v="416.154"/>
    <n v="861.64649999999995"/>
    <n v="0"/>
    <n v="0"/>
    <n v="0"/>
    <n v="69950"/>
    <n v="18846"/>
    <n v="2377"/>
    <n v="1424"/>
    <n v="42"/>
    <n v="13"/>
    <n v="0"/>
    <n v="0"/>
    <n v="0"/>
    <n v="22.75"/>
    <n v="102.5"/>
    <n v="12"/>
    <n v="-15"/>
    <n v="1.0009686085602429"/>
  </r>
  <r>
    <x v="68"/>
    <s v="Total_JP"/>
    <n v="3567.4180000000001"/>
    <n v="855853"/>
    <n v="1115.22"/>
    <n v="0"/>
    <n v="0"/>
    <n v="0"/>
    <n v="0"/>
    <n v="0"/>
    <n v="344.13900000000001"/>
    <n v="0"/>
    <n v="4233.0510000000004"/>
    <n v="0"/>
    <n v="0"/>
    <n v="0"/>
    <n v="0"/>
    <n v="0"/>
    <n v="0"/>
    <n v="0"/>
    <n v="0"/>
    <n v="357.27499999999998"/>
    <n v="427.87299999999999"/>
    <n v="964.74950000000001"/>
    <n v="0"/>
    <n v="0"/>
    <n v="0"/>
    <n v="71139"/>
    <n v="18676"/>
    <n v="1528"/>
    <n v="1246"/>
    <n v="41"/>
    <n v="14"/>
    <n v="0"/>
    <n v="0"/>
    <n v="0"/>
    <n v="22.75"/>
    <n v="102.5"/>
    <n v="13"/>
    <n v="-19"/>
    <n v="0.9993918632188955"/>
  </r>
  <r>
    <x v="69"/>
    <s v="Total_JP"/>
    <n v="3901.7629999999999"/>
    <n v="855853"/>
    <n v="868.43399999999997"/>
    <n v="0"/>
    <n v="0"/>
    <n v="0"/>
    <n v="0"/>
    <n v="0"/>
    <n v="239.245"/>
    <n v="0"/>
    <n v="7443.52"/>
    <n v="0"/>
    <n v="0"/>
    <n v="0"/>
    <n v="0"/>
    <n v="0"/>
    <n v="0"/>
    <n v="0"/>
    <n v="0"/>
    <n v="271.952"/>
    <n v="409.238"/>
    <n v="397.68299999999999"/>
    <n v="0"/>
    <n v="0"/>
    <n v="0"/>
    <n v="65536"/>
    <n v="27844"/>
    <n v="9847"/>
    <n v="15689"/>
    <n v="38"/>
    <n v="13"/>
    <n v="0"/>
    <n v="0"/>
    <n v="0"/>
    <n v="22.75"/>
    <n v="102.5"/>
    <n v="17"/>
    <n v="-30"/>
    <n v="1.207591928223869"/>
  </r>
  <r>
    <x v="70"/>
    <s v="Total_JP"/>
    <n v="5046.4160000000002"/>
    <n v="860385"/>
    <n v="881.78300000000002"/>
    <n v="0"/>
    <n v="0"/>
    <n v="0"/>
    <n v="0"/>
    <n v="0"/>
    <n v="297.11799999999999"/>
    <n v="0"/>
    <n v="9922.9680000000008"/>
    <n v="0"/>
    <n v="0"/>
    <n v="0"/>
    <n v="0"/>
    <n v="0"/>
    <n v="0"/>
    <n v="0"/>
    <n v="0"/>
    <n v="311.65300000000002"/>
    <n v="442.77199999999999"/>
    <n v="250.393"/>
    <n v="0"/>
    <n v="0"/>
    <n v="0"/>
    <n v="62310"/>
    <n v="31070"/>
    <n v="509"/>
    <n v="5504"/>
    <n v="41"/>
    <n v="15"/>
    <n v="0"/>
    <n v="0"/>
    <n v="0"/>
    <n v="4.5"/>
    <n v="0.5"/>
    <n v="18"/>
    <n v="-41"/>
    <n v="1.3366744494130836"/>
  </r>
  <r>
    <x v="71"/>
    <s v="Total_JP"/>
    <n v="2917.4960000000001"/>
    <n v="860385"/>
    <n v="992.69600000000003"/>
    <n v="0"/>
    <n v="0"/>
    <n v="0"/>
    <n v="0"/>
    <n v="0"/>
    <n v="233.602"/>
    <n v="0"/>
    <n v="9114.0560000000005"/>
    <n v="0"/>
    <n v="0"/>
    <n v="0"/>
    <n v="0"/>
    <n v="0"/>
    <n v="0"/>
    <n v="0"/>
    <n v="0"/>
    <n v="294.95499999999998"/>
    <n v="414.99599999999998"/>
    <n v="194.4228"/>
    <n v="0"/>
    <n v="0"/>
    <n v="0"/>
    <n v="54840"/>
    <n v="17148"/>
    <n v="4584"/>
    <n v="2722"/>
    <n v="40"/>
    <n v="13"/>
    <n v="0"/>
    <n v="0"/>
    <n v="0"/>
    <n v="4.5"/>
    <n v="0.5"/>
    <n v="21"/>
    <n v="-16"/>
    <n v="0.84399614360719732"/>
  </r>
  <r>
    <x v="72"/>
    <s v="Total_JP"/>
    <n v="2438.703"/>
    <n v="860385"/>
    <n v="802.82100000000003"/>
    <n v="0"/>
    <n v="0"/>
    <n v="0"/>
    <n v="0"/>
    <n v="0"/>
    <n v="219.32"/>
    <n v="0"/>
    <n v="6380.45"/>
    <n v="0"/>
    <n v="0"/>
    <n v="0"/>
    <n v="0"/>
    <n v="0"/>
    <n v="0"/>
    <n v="0"/>
    <n v="0"/>
    <n v="268.78399999999999"/>
    <n v="393.54300000000001"/>
    <n v="220.935"/>
    <n v="0"/>
    <n v="0"/>
    <n v="0"/>
    <n v="74195"/>
    <n v="23260"/>
    <n v="679"/>
    <n v="1873"/>
    <n v="40"/>
    <n v="13"/>
    <n v="0"/>
    <n v="0"/>
    <n v="0"/>
    <n v="4.5"/>
    <n v="0.5"/>
    <n v="17"/>
    <n v="-15"/>
    <n v="0.70813413963061045"/>
  </r>
  <r>
    <x v="73"/>
    <s v="Total_JP"/>
    <n v="2513.098"/>
    <n v="860385"/>
    <n v="651.40300000000002"/>
    <n v="0"/>
    <n v="0"/>
    <n v="0"/>
    <n v="0"/>
    <n v="0"/>
    <n v="212.64"/>
    <n v="0"/>
    <n v="4787.5339999999997"/>
    <n v="0"/>
    <n v="0"/>
    <n v="0"/>
    <n v="0"/>
    <n v="0"/>
    <n v="0"/>
    <n v="0"/>
    <n v="0"/>
    <n v="242.613"/>
    <n v="306.71600000000001"/>
    <n v="164.9648"/>
    <n v="0"/>
    <n v="0"/>
    <n v="0"/>
    <n v="57387"/>
    <n v="29542"/>
    <n v="1188"/>
    <n v="3319"/>
    <n v="42"/>
    <n v="13"/>
    <n v="0"/>
    <n v="0"/>
    <n v="0"/>
    <n v="4.5"/>
    <n v="0.5"/>
    <n v="21"/>
    <n v="-12"/>
    <n v="0.77908217074826658"/>
  </r>
  <r>
    <x v="74"/>
    <s v="Total_JP"/>
    <n v="2626.8847999999998"/>
    <n v="691018"/>
    <n v="306.81700000000001"/>
    <n v="0"/>
    <n v="0"/>
    <n v="0"/>
    <n v="0"/>
    <n v="0"/>
    <n v="0"/>
    <n v="0"/>
    <n v="0"/>
    <n v="0"/>
    <n v="0"/>
    <n v="0"/>
    <n v="0"/>
    <n v="0"/>
    <n v="0"/>
    <n v="0"/>
    <n v="0"/>
    <n v="151.44900000000001"/>
    <n v="233.601"/>
    <n v="132.56100000000001"/>
    <n v="0"/>
    <n v="0"/>
    <n v="0"/>
    <n v="84552"/>
    <n v="19695"/>
    <n v="3396"/>
    <n v="1588"/>
    <n v="41"/>
    <n v="14"/>
    <n v="0"/>
    <n v="0"/>
    <n v="0"/>
    <n v="7.8"/>
    <n v="40"/>
    <n v="23"/>
    <n v="-10"/>
    <n v="0.7871026464471006"/>
  </r>
  <r>
    <x v="75"/>
    <s v="Total_JP"/>
    <n v="2521.5673999999999"/>
    <n v="691018"/>
    <n v="602.31600000000003"/>
    <n v="0"/>
    <n v="0"/>
    <n v="0"/>
    <n v="0"/>
    <n v="0"/>
    <n v="0"/>
    <n v="0"/>
    <n v="0"/>
    <n v="0"/>
    <n v="0"/>
    <n v="0"/>
    <n v="0"/>
    <n v="0"/>
    <n v="0"/>
    <n v="0"/>
    <n v="0"/>
    <n v="176.79900000000001"/>
    <n v="235.619"/>
    <n v="73.644999999999996"/>
    <n v="0"/>
    <n v="0"/>
    <n v="0"/>
    <n v="54840"/>
    <n v="18846"/>
    <n v="2717"/>
    <n v="1475"/>
    <n v="38"/>
    <n v="13"/>
    <n v="0"/>
    <n v="0"/>
    <n v="0"/>
    <n v="7.8"/>
    <n v="40"/>
    <n v="24"/>
    <n v="-11"/>
    <n v="0.85583100356745101"/>
  </r>
  <r>
    <x v="76"/>
    <s v="Total_JP"/>
    <n v="2595.0816"/>
    <n v="691018"/>
    <n v="524.33000000000004"/>
    <n v="0"/>
    <n v="0"/>
    <n v="0"/>
    <n v="0"/>
    <n v="0"/>
    <n v="0"/>
    <n v="0"/>
    <n v="0"/>
    <n v="0"/>
    <n v="0"/>
    <n v="0"/>
    <n v="0"/>
    <n v="0"/>
    <n v="0"/>
    <n v="0"/>
    <n v="0"/>
    <n v="144.404"/>
    <n v="231.739"/>
    <n v="162.01900000000001"/>
    <n v="0"/>
    <n v="0"/>
    <n v="0"/>
    <n v="54330"/>
    <n v="19016"/>
    <n v="3565"/>
    <n v="1594"/>
    <n v="40"/>
    <n v="14"/>
    <n v="0"/>
    <n v="0"/>
    <n v="0"/>
    <n v="7.8"/>
    <n v="40"/>
    <n v="23"/>
    <n v="-9"/>
    <n v="0.79983424349215415"/>
  </r>
  <r>
    <x v="77"/>
    <s v="Total_JP"/>
    <n v="2317.5666000000001"/>
    <n v="691018"/>
    <n v="431.13099999999997"/>
    <n v="0"/>
    <n v="0"/>
    <n v="0"/>
    <n v="0"/>
    <n v="0"/>
    <n v="0"/>
    <n v="0"/>
    <n v="0"/>
    <n v="0"/>
    <n v="0"/>
    <n v="0"/>
    <n v="0"/>
    <n v="0"/>
    <n v="0"/>
    <n v="0"/>
    <n v="0"/>
    <n v="141.136"/>
    <n v="216.977"/>
    <n v="44.186999999999998"/>
    <n v="0"/>
    <n v="0"/>
    <n v="0"/>
    <n v="52123"/>
    <n v="15280"/>
    <n v="2037"/>
    <n v="1916"/>
    <n v="40"/>
    <n v="13"/>
    <n v="0"/>
    <n v="0"/>
    <n v="0"/>
    <n v="7.8"/>
    <n v="40"/>
    <n v="22"/>
    <n v="-9"/>
    <n v="0.73403256391626748"/>
  </r>
  <r>
    <x v="78"/>
    <s v="Total_JP"/>
    <n v="2311.7271999999998"/>
    <n v="691018"/>
    <n v="108.102"/>
    <n v="0"/>
    <n v="0"/>
    <n v="0"/>
    <n v="0"/>
    <n v="0"/>
    <n v="0"/>
    <n v="0"/>
    <n v="0"/>
    <n v="0"/>
    <n v="0"/>
    <n v="0"/>
    <n v="0"/>
    <n v="0"/>
    <n v="0"/>
    <n v="0"/>
    <n v="0"/>
    <n v="62.213999999999999"/>
    <n v="85.76"/>
    <n v="446.18700000000001"/>
    <n v="0"/>
    <n v="0"/>
    <n v="0"/>
    <n v="39729"/>
    <n v="13922"/>
    <n v="679"/>
    <n v="1177"/>
    <n v="42"/>
    <n v="13"/>
    <n v="0"/>
    <n v="0"/>
    <n v="0"/>
    <n v="7.8"/>
    <n v="40"/>
    <n v="25"/>
    <n v="-8"/>
    <n v="0.72755295161970901"/>
  </r>
  <r>
    <x v="79"/>
    <s v="Total_JP"/>
    <n v="2084.36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47.067"/>
    <n v="50.49"/>
    <n v="0"/>
    <n v="0"/>
    <n v="0"/>
    <n v="0"/>
    <n v="44313"/>
    <n v="12224"/>
    <n v="3905"/>
    <n v="699"/>
    <n v="44"/>
    <n v="15"/>
    <n v="0"/>
    <n v="0"/>
    <n v="0"/>
    <n v="11.5"/>
    <n v="0"/>
    <n v="26"/>
    <n v="-10"/>
    <n v="0.7293643667588442"/>
  </r>
  <r>
    <x v="80"/>
    <s v="Total_JP"/>
    <n v="1803.5540000000001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46.537999999999997"/>
    <n v="49.87"/>
    <n v="0"/>
    <n v="0"/>
    <n v="0"/>
    <n v="0"/>
    <n v="50256"/>
    <n v="16469"/>
    <n v="1868"/>
    <n v="721"/>
    <n v="40"/>
    <n v="13"/>
    <n v="0"/>
    <n v="0"/>
    <n v="0"/>
    <n v="11.5"/>
    <n v="0"/>
    <n v="21"/>
    <n v="-8"/>
    <n v="0.72417731867870172"/>
  </r>
  <r>
    <x v="81"/>
    <s v="Total_JP"/>
    <n v="2308.6379999999999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9.7889999999999997"/>
    <n v="9.8369999999999997"/>
    <n v="0"/>
    <n v="0"/>
    <n v="0"/>
    <n v="0"/>
    <n v="40918"/>
    <n v="5603"/>
    <n v="2547"/>
    <n v="701"/>
    <n v="39"/>
    <n v="12"/>
    <n v="0"/>
    <n v="0"/>
    <n v="0"/>
    <n v="11.5"/>
    <n v="0"/>
    <n v="25"/>
    <n v="-24"/>
    <n v="0.79230432995098998"/>
  </r>
  <r>
    <x v="82"/>
    <s v="Total_JP"/>
    <n v="1681.4770000000001"/>
    <n v="865921"/>
    <n v="0"/>
    <n v="0"/>
    <n v="0"/>
    <n v="0"/>
    <n v="0"/>
    <n v="0"/>
    <n v="0"/>
    <n v="0"/>
    <n v="0"/>
    <n v="0"/>
    <n v="0"/>
    <n v="0"/>
    <n v="0"/>
    <n v="0"/>
    <n v="0"/>
    <n v="0"/>
    <n v="0"/>
    <n v="16.573"/>
    <n v="14.958"/>
    <n v="84"/>
    <n v="0"/>
    <n v="0"/>
    <n v="0"/>
    <n v="39559"/>
    <n v="16639"/>
    <n v="509"/>
    <n v="618"/>
    <n v="37"/>
    <n v="12"/>
    <n v="0"/>
    <n v="0"/>
    <n v="0"/>
    <n v="11.5"/>
    <n v="0"/>
    <n v="25"/>
    <n v="-8"/>
    <n v="0.59265314890648213"/>
  </r>
  <r>
    <x v="83"/>
    <s v="Total_JP"/>
    <n v="1698.9580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7.451000000000001"/>
    <n v="43.98"/>
    <n v="0"/>
    <n v="0"/>
    <n v="0"/>
    <n v="0"/>
    <n v="27844"/>
    <n v="11375"/>
    <n v="1358"/>
    <n v="712"/>
    <n v="39"/>
    <n v="13"/>
    <n v="0"/>
    <n v="0"/>
    <n v="0"/>
    <n v="10"/>
    <n v="0"/>
    <n v="28"/>
    <n v="-10"/>
    <n v="0.56042330989455413"/>
  </r>
  <r>
    <x v="84"/>
    <s v="Total_JP"/>
    <n v="1965.9408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4.811999999999998"/>
    <n v="39.381"/>
    <n v="0"/>
    <n v="0"/>
    <n v="0"/>
    <n v="0"/>
    <n v="37013"/>
    <n v="7980"/>
    <n v="5773"/>
    <n v="647"/>
    <n v="40"/>
    <n v="13"/>
    <n v="0"/>
    <n v="0"/>
    <n v="0"/>
    <n v="10"/>
    <n v="0"/>
    <n v="30"/>
    <n v="-41"/>
    <n v="0.67437195272154093"/>
  </r>
  <r>
    <x v="85"/>
    <s v="Total_JP"/>
    <n v="1871.8240000000001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3.713999999999999"/>
    <n v="42.981999999999999"/>
    <n v="0"/>
    <n v="0"/>
    <n v="0"/>
    <n v="0"/>
    <n v="38541"/>
    <n v="6622"/>
    <n v="849"/>
    <n v="681"/>
    <n v="39"/>
    <n v="13"/>
    <n v="0"/>
    <n v="0"/>
    <n v="0"/>
    <n v="10"/>
    <n v="0"/>
    <n v="29"/>
    <n v="-11"/>
    <n v="0.60114521885858196"/>
  </r>
  <r>
    <x v="86"/>
    <s v="Total_JP"/>
    <n v="1690.0229999999999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7.988999999999997"/>
    <n v="41.421999999999997"/>
    <n v="0"/>
    <n v="0"/>
    <n v="0"/>
    <n v="0"/>
    <n v="45841"/>
    <n v="8489"/>
    <n v="2207"/>
    <n v="683"/>
    <n v="36"/>
    <n v="11"/>
    <n v="0"/>
    <n v="0"/>
    <n v="0"/>
    <n v="10"/>
    <n v="0"/>
    <n v="29"/>
    <n v="-9"/>
    <n v="0.62072167038614567"/>
  </r>
  <r>
    <x v="87"/>
    <s v="Total_JP"/>
    <n v="2260.8270000000002"/>
    <n v="694219"/>
    <n v="0"/>
    <n v="0"/>
    <n v="0"/>
    <n v="0"/>
    <n v="0"/>
    <n v="0"/>
    <n v="0"/>
    <n v="0"/>
    <n v="0"/>
    <n v="0"/>
    <n v="0"/>
    <n v="0"/>
    <n v="0"/>
    <n v="0"/>
    <n v="0"/>
    <n v="0"/>
    <n v="0"/>
    <n v="34.137"/>
    <n v="41.002000000000002"/>
    <n v="0"/>
    <n v="0"/>
    <n v="0"/>
    <n v="0"/>
    <n v="46181"/>
    <n v="16639"/>
    <n v="340"/>
    <n v="777"/>
    <n v="42"/>
    <n v="13"/>
    <n v="0"/>
    <n v="0"/>
    <n v="0"/>
    <n v="10"/>
    <n v="0"/>
    <n v="27"/>
    <n v="-10"/>
    <n v="0.76548156460241012"/>
  </r>
  <r>
    <x v="88"/>
    <s v="Total_JP"/>
    <n v="1901.249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37.890999999999998"/>
    <n v="46.966999999999999"/>
    <n v="0"/>
    <n v="0"/>
    <n v="0"/>
    <n v="0"/>
    <n v="34126"/>
    <n v="10866"/>
    <n v="2207"/>
    <n v="703"/>
    <n v="37"/>
    <n v="12"/>
    <n v="0"/>
    <n v="0"/>
    <n v="0"/>
    <n v="12.5"/>
    <n v="0"/>
    <n v="27"/>
    <n v="-11"/>
    <n v="0.70281252149990037"/>
  </r>
  <r>
    <x v="89"/>
    <s v="Total_JP"/>
    <n v="2045.1849999999999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39.927"/>
    <n v="46.268999999999998"/>
    <n v="0"/>
    <n v="0"/>
    <n v="0"/>
    <n v="0"/>
    <n v="39899"/>
    <n v="15111"/>
    <n v="170"/>
    <n v="688"/>
    <n v="43"/>
    <n v="14"/>
    <n v="0"/>
    <n v="0"/>
    <n v="0"/>
    <n v="12.5"/>
    <n v="0"/>
    <n v="25"/>
    <n v="-7"/>
    <n v="0.7687144939579037"/>
  </r>
  <r>
    <x v="90"/>
    <s v="Total_JP"/>
    <n v="2476.0920000000001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42.384999999999998"/>
    <n v="41.101999999999997"/>
    <n v="0"/>
    <n v="0"/>
    <n v="0"/>
    <n v="0"/>
    <n v="43464"/>
    <n v="13413"/>
    <n v="3735"/>
    <n v="871"/>
    <n v="36"/>
    <n v="11"/>
    <n v="0"/>
    <n v="0"/>
    <n v="0"/>
    <n v="12.5"/>
    <n v="0"/>
    <n v="20"/>
    <n v="-21"/>
    <n v="0.91091880735643038"/>
  </r>
  <r>
    <x v="91"/>
    <s v="Total_JP"/>
    <n v="2227.672"/>
    <n v="869767"/>
    <n v="0"/>
    <n v="0"/>
    <n v="0"/>
    <n v="0"/>
    <n v="0"/>
    <n v="0"/>
    <n v="0"/>
    <n v="0"/>
    <n v="0"/>
    <n v="0"/>
    <n v="0"/>
    <n v="0"/>
    <n v="0"/>
    <n v="0"/>
    <n v="0"/>
    <n v="0"/>
    <n v="0"/>
    <n v="61.34"/>
    <n v="58.171999999999997"/>
    <n v="167.48640480000006"/>
    <n v="0"/>
    <n v="0"/>
    <n v="0"/>
    <n v="47879"/>
    <n v="16469"/>
    <n v="3396"/>
    <n v="793"/>
    <n v="37"/>
    <n v="13"/>
    <n v="0"/>
    <n v="0"/>
    <n v="0"/>
    <n v="12.5"/>
    <n v="0"/>
    <n v="21"/>
    <n v="-6"/>
    <n v="0.78393452552653309"/>
  </r>
  <r>
    <x v="92"/>
    <s v="Total_JP"/>
    <n v="2680.17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7.819000000000003"/>
    <n v="96.741"/>
    <n v="0"/>
    <n v="0"/>
    <n v="0"/>
    <n v="0"/>
    <n v="51105"/>
    <n v="23600"/>
    <n v="4414"/>
    <n v="890"/>
    <n v="39"/>
    <n v="11"/>
    <n v="0"/>
    <n v="0"/>
    <n v="0"/>
    <n v="11.25"/>
    <n v="0"/>
    <n v="18"/>
    <n v="-8"/>
    <n v="0.76727331128898968"/>
  </r>
  <r>
    <x v="93"/>
    <s v="Total_JP"/>
    <n v="2623.2429999999999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8.150999999999996"/>
    <n v="94.370999999999995"/>
    <n v="0"/>
    <n v="0"/>
    <n v="0"/>
    <n v="0"/>
    <n v="46181"/>
    <n v="20034"/>
    <n v="849"/>
    <n v="905"/>
    <n v="38"/>
    <n v="13"/>
    <n v="0"/>
    <n v="0"/>
    <n v="0"/>
    <n v="11.25"/>
    <n v="0"/>
    <n v="18"/>
    <n v="-7"/>
    <n v="0.82916739333810396"/>
  </r>
  <r>
    <x v="94"/>
    <s v="Total_JP"/>
    <n v="2639.86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9.293999999999997"/>
    <n v="90.494"/>
    <n v="0"/>
    <n v="0"/>
    <n v="0"/>
    <n v="0"/>
    <n v="44143"/>
    <n v="13243"/>
    <n v="2377"/>
    <n v="1256"/>
    <n v="37"/>
    <n v="12"/>
    <n v="0"/>
    <n v="0"/>
    <n v="0"/>
    <n v="11.25"/>
    <n v="0"/>
    <n v="16"/>
    <n v="-7"/>
    <n v="0.91909874276377446"/>
  </r>
  <r>
    <x v="95"/>
    <s v="Total_JP"/>
    <n v="2330.9784"/>
    <n v="873499"/>
    <n v="0"/>
    <n v="0"/>
    <n v="0"/>
    <n v="0"/>
    <n v="0"/>
    <n v="0"/>
    <n v="0"/>
    <n v="0"/>
    <n v="0"/>
    <n v="0"/>
    <n v="0"/>
    <n v="0"/>
    <n v="0"/>
    <n v="0"/>
    <n v="0"/>
    <n v="0"/>
    <n v="0"/>
    <n v="83.268000000000001"/>
    <n v="91.817999999999998"/>
    <n v="976.74326120000012"/>
    <n v="0"/>
    <n v="0"/>
    <n v="0"/>
    <n v="39220"/>
    <n v="22242"/>
    <n v="3565"/>
    <n v="1020"/>
    <n v="38"/>
    <n v="12"/>
    <n v="0"/>
    <n v="0"/>
    <n v="0"/>
    <n v="11.25"/>
    <n v="0"/>
    <n v="16"/>
    <n v="-5"/>
    <n v="0.8585968112168505"/>
  </r>
  <r>
    <x v="96"/>
    <s v="Total_JP"/>
    <n v="2588.2671999999998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7.745000000000005"/>
    <n v="93.185000000000002"/>
    <n v="0"/>
    <n v="0"/>
    <n v="0"/>
    <n v="0"/>
    <n v="38710"/>
    <n v="10866"/>
    <n v="1868"/>
    <n v="1008"/>
    <n v="39"/>
    <n v="12"/>
    <n v="6.8"/>
    <n v="0"/>
    <n v="6.8"/>
    <n v="10"/>
    <n v="0"/>
    <n v="15"/>
    <n v="-12"/>
    <n v="0.97910148899010052"/>
  </r>
  <r>
    <x v="97"/>
    <s v="Total_JP"/>
    <n v="2667.4879999999998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5.718999999999994"/>
    <n v="93.997"/>
    <n v="0"/>
    <n v="0"/>
    <n v="0"/>
    <n v="0"/>
    <n v="60443"/>
    <n v="14092"/>
    <n v="4414"/>
    <n v="953"/>
    <n v="40"/>
    <n v="13"/>
    <n v="6.8"/>
    <n v="0"/>
    <n v="6.8"/>
    <n v="10"/>
    <n v="0"/>
    <n v="13"/>
    <n v="-6"/>
    <n v="0.9514553891112828"/>
  </r>
  <r>
    <x v="98"/>
    <s v="Total_JP"/>
    <n v="2532.3090000000002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89.296000000000006"/>
    <n v="95.613"/>
    <n v="0"/>
    <n v="0"/>
    <n v="0"/>
    <n v="0"/>
    <n v="38541"/>
    <n v="13243"/>
    <n v="4414"/>
    <n v="915"/>
    <n v="40"/>
    <n v="14"/>
    <n v="6.8"/>
    <n v="0"/>
    <n v="6.8"/>
    <n v="10"/>
    <n v="0"/>
    <n v="17"/>
    <n v="-6"/>
    <n v="0.9671392217975886"/>
  </r>
  <r>
    <x v="99"/>
    <s v="Total_JP"/>
    <n v="2690.2"/>
    <n v="702081"/>
    <n v="0"/>
    <n v="0"/>
    <n v="0"/>
    <n v="0"/>
    <n v="0"/>
    <n v="0"/>
    <n v="0"/>
    <n v="0"/>
    <n v="0"/>
    <n v="0"/>
    <n v="0"/>
    <n v="0"/>
    <n v="0"/>
    <n v="0"/>
    <n v="0"/>
    <n v="0"/>
    <n v="0"/>
    <n v="92.558000000000007"/>
    <n v="96.941999999999993"/>
    <n v="0"/>
    <n v="0"/>
    <n v="0"/>
    <n v="0"/>
    <n v="40238"/>
    <n v="18167"/>
    <n v="679"/>
    <n v="877"/>
    <n v="39"/>
    <n v="13"/>
    <n v="6.8"/>
    <n v="0"/>
    <n v="6.8"/>
    <n v="10"/>
    <n v="0"/>
    <n v="12"/>
    <n v="-12"/>
    <n v="1.1028830165823735"/>
  </r>
  <r>
    <x v="100"/>
    <s v="Total_JP"/>
    <n v="3224.0569999999998"/>
    <n v="702081"/>
    <n v="285.39800000000002"/>
    <n v="0"/>
    <n v="0"/>
    <n v="0"/>
    <n v="0"/>
    <n v="0"/>
    <n v="0"/>
    <n v="0"/>
    <n v="0"/>
    <n v="0"/>
    <n v="0"/>
    <n v="0"/>
    <n v="0"/>
    <n v="0"/>
    <n v="0"/>
    <n v="0"/>
    <n v="0"/>
    <n v="73.275000000000006"/>
    <n v="89.617999999999995"/>
    <n v="1630.04305"/>
    <n v="0"/>
    <n v="0"/>
    <n v="0"/>
    <n v="45502"/>
    <n v="13243"/>
    <n v="4245"/>
    <n v="963"/>
    <n v="38"/>
    <n v="12"/>
    <n v="6.8"/>
    <n v="0"/>
    <n v="6.8"/>
    <n v="10"/>
    <n v="0"/>
    <n v="9"/>
    <n v="-4"/>
    <n v="1.2787841625249941"/>
  </r>
  <r>
    <x v="101"/>
    <s v="Total_JP"/>
    <n v="3576.201"/>
    <n v="885040"/>
    <n v="511.017"/>
    <n v="0"/>
    <n v="0"/>
    <n v="0"/>
    <n v="0"/>
    <n v="0"/>
    <n v="0"/>
    <n v="0"/>
    <n v="0"/>
    <n v="0"/>
    <n v="0"/>
    <n v="0"/>
    <n v="0"/>
    <n v="0"/>
    <n v="0"/>
    <n v="0"/>
    <n v="0"/>
    <n v="78.59"/>
    <n v="106.13200000000001"/>
    <n v="0"/>
    <n v="0"/>
    <n v="0"/>
    <n v="0"/>
    <n v="46351"/>
    <n v="15280"/>
    <n v="4754"/>
    <n v="1064"/>
    <n v="38"/>
    <n v="12"/>
    <n v="29.25"/>
    <n v="0"/>
    <n v="29.25"/>
    <n v="71.25"/>
    <n v="237.5"/>
    <n v="10"/>
    <n v="-5"/>
    <n v="1.4284828697822922"/>
  </r>
  <r>
    <x v="102"/>
    <s v="Total_JP"/>
    <n v="4375.1620000000003"/>
    <n v="885040"/>
    <n v="222.16200000000001"/>
    <n v="0"/>
    <n v="0"/>
    <n v="0"/>
    <n v="0"/>
    <n v="0"/>
    <n v="0"/>
    <n v="0"/>
    <n v="0"/>
    <n v="0"/>
    <n v="0"/>
    <n v="0"/>
    <n v="0"/>
    <n v="0"/>
    <n v="0"/>
    <n v="0"/>
    <n v="0"/>
    <n v="91.988"/>
    <n v="89.867000000000004"/>
    <n v="0"/>
    <n v="0"/>
    <n v="0"/>
    <n v="0"/>
    <n v="64008"/>
    <n v="13413"/>
    <n v="2207"/>
    <n v="969"/>
    <n v="38"/>
    <n v="12"/>
    <n v="29.25"/>
    <n v="0"/>
    <n v="29.25"/>
    <n v="71.25"/>
    <n v="237.5"/>
    <n v="6"/>
    <n v="-5"/>
    <n v="1.5767726480301096"/>
  </r>
  <r>
    <x v="103"/>
    <s v="Total_JP"/>
    <n v="5466.7079999999996"/>
    <n v="885040"/>
    <n v="139.714"/>
    <n v="0"/>
    <n v="0"/>
    <n v="0"/>
    <n v="0"/>
    <n v="0"/>
    <n v="0"/>
    <n v="0"/>
    <n v="0"/>
    <n v="1268.9090000000001"/>
    <n v="0"/>
    <n v="0"/>
    <n v="0"/>
    <n v="0"/>
    <n v="0"/>
    <n v="0"/>
    <n v="0"/>
    <n v="91.096999999999994"/>
    <n v="79.55"/>
    <n v="0"/>
    <n v="0"/>
    <n v="0"/>
    <n v="0"/>
    <n v="50256"/>
    <n v="15280"/>
    <n v="679"/>
    <n v="991"/>
    <n v="40"/>
    <n v="12"/>
    <n v="29.25"/>
    <n v="0"/>
    <n v="29.25"/>
    <n v="71.25"/>
    <n v="237.5"/>
    <n v="7"/>
    <n v="-5"/>
    <n v="1.7796847739486856"/>
  </r>
  <r>
    <x v="104"/>
    <s v="Total_JP"/>
    <n v="5014.2961999999998"/>
    <n v="885040"/>
    <n v="208.26900000000001"/>
    <n v="0"/>
    <n v="0"/>
    <n v="0"/>
    <n v="0"/>
    <n v="0"/>
    <n v="0"/>
    <n v="0"/>
    <n v="0"/>
    <n v="2480.8490000000002"/>
    <n v="0"/>
    <n v="0"/>
    <n v="0"/>
    <n v="0"/>
    <n v="0"/>
    <n v="0"/>
    <n v="0"/>
    <n v="52.764000000000003"/>
    <n v="71.055000000000007"/>
    <n v="1765.9632000000001"/>
    <n v="0"/>
    <n v="0"/>
    <n v="0"/>
    <n v="64008"/>
    <n v="10357"/>
    <n v="2207"/>
    <n v="728"/>
    <n v="36"/>
    <n v="11"/>
    <n v="29.25"/>
    <n v="0"/>
    <n v="29.25"/>
    <n v="71.25"/>
    <n v="237.5"/>
    <n v="6"/>
    <n v="-53"/>
    <n v="1.5866938125576124"/>
  </r>
  <r>
    <x v="105"/>
    <s v="Total_JP"/>
    <n v="3542.346"/>
    <n v="888050"/>
    <n v="740.77499999999998"/>
    <n v="0"/>
    <n v="0"/>
    <n v="0"/>
    <n v="0"/>
    <n v="0"/>
    <n v="0"/>
    <n v="0"/>
    <n v="0"/>
    <n v="10273.894"/>
    <n v="0"/>
    <n v="0"/>
    <n v="0"/>
    <n v="0"/>
    <n v="0"/>
    <n v="0"/>
    <n v="0"/>
    <n v="65.849999999999994"/>
    <n v="48.756"/>
    <n v="0"/>
    <n v="0"/>
    <n v="0"/>
    <n v="0"/>
    <n v="61631"/>
    <n v="13243"/>
    <n v="2547"/>
    <n v="826"/>
    <n v="38"/>
    <n v="11"/>
    <n v="46.5"/>
    <n v="0"/>
    <n v="46.5"/>
    <n v="213.25"/>
    <n v="0"/>
    <n v="4"/>
    <n v="-16"/>
    <n v="1.3332321546319981"/>
  </r>
  <r>
    <x v="106"/>
    <s v="Total_JP"/>
    <n v="3725.3726000000001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76.007999999999996"/>
    <n v="55.945"/>
    <n v="0"/>
    <n v="0"/>
    <n v="0"/>
    <n v="0"/>
    <n v="64687"/>
    <n v="15620"/>
    <n v="340"/>
    <n v="1005"/>
    <n v="40"/>
    <n v="13"/>
    <n v="46.5"/>
    <n v="0"/>
    <n v="46.5"/>
    <n v="213.25"/>
    <n v="0"/>
    <n v="6"/>
    <n v="-16"/>
    <n v="1.3050448315133096"/>
  </r>
  <r>
    <x v="107"/>
    <s v="Total_JP"/>
    <n v="2888.4609999999998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74.959999999999994"/>
    <n v="58.051000000000002"/>
    <n v="0"/>
    <n v="0"/>
    <n v="0"/>
    <n v="0"/>
    <n v="92022"/>
    <n v="21393"/>
    <n v="679"/>
    <n v="827"/>
    <n v="40"/>
    <n v="13"/>
    <n v="46.5"/>
    <n v="0"/>
    <n v="46.5"/>
    <n v="213.25"/>
    <n v="0"/>
    <n v="5"/>
    <n v="-11"/>
    <n v="1.1562374958172117"/>
  </r>
  <r>
    <x v="108"/>
    <s v="Total_JP"/>
    <n v="2989.74"/>
    <n v="888050"/>
    <n v="0"/>
    <n v="0"/>
    <n v="0"/>
    <n v="0"/>
    <n v="0"/>
    <n v="0"/>
    <n v="0"/>
    <n v="0"/>
    <n v="0"/>
    <n v="0"/>
    <n v="0"/>
    <n v="0"/>
    <n v="0"/>
    <n v="0"/>
    <n v="0"/>
    <n v="0"/>
    <n v="0"/>
    <n v="64.861000000000004"/>
    <n v="54.006999999999998"/>
    <n v="0"/>
    <n v="0"/>
    <n v="0"/>
    <n v="0"/>
    <n v="54330"/>
    <n v="14601"/>
    <n v="3905"/>
    <n v="728"/>
    <n v="39"/>
    <n v="12"/>
    <n v="46.5"/>
    <n v="0"/>
    <n v="46.5"/>
    <n v="213.25"/>
    <n v="0"/>
    <n v="6"/>
    <n v="-9"/>
    <n v="1.1254323960127175"/>
  </r>
  <r>
    <x v="109"/>
    <s v="Total_JP"/>
    <n v="2873.759"/>
    <n v="892113"/>
    <n v="0"/>
    <n v="0"/>
    <n v="0"/>
    <n v="0"/>
    <n v="0"/>
    <n v="0"/>
    <n v="0"/>
    <n v="0"/>
    <n v="0"/>
    <n v="0"/>
    <n v="0"/>
    <n v="0"/>
    <n v="0"/>
    <n v="0"/>
    <n v="0"/>
    <n v="0"/>
    <n v="0"/>
    <n v="64.947000000000003"/>
    <n v="53.860999999999997"/>
    <n v="1928.6189999999999"/>
    <n v="0"/>
    <n v="0"/>
    <n v="0"/>
    <n v="45162"/>
    <n v="19525"/>
    <n v="1188"/>
    <n v="726"/>
    <n v="39"/>
    <n v="13"/>
    <n v="40.25"/>
    <n v="0"/>
    <n v="40.25"/>
    <n v="280"/>
    <n v="0"/>
    <n v="8"/>
    <n v="-9"/>
    <n v="1.0568812448905334"/>
  </r>
  <r>
    <x v="110"/>
    <s v="Total_JP"/>
    <n v="3136.3690000000001"/>
    <n v="892113"/>
    <n v="618.43600000000004"/>
    <n v="0"/>
    <n v="0"/>
    <n v="0"/>
    <n v="0"/>
    <n v="0"/>
    <n v="0"/>
    <n v="0"/>
    <n v="2187.8969999999999"/>
    <n v="0"/>
    <n v="0"/>
    <n v="0"/>
    <n v="0"/>
    <n v="0"/>
    <n v="0"/>
    <n v="0"/>
    <n v="0"/>
    <n v="53.334000000000003"/>
    <n v="52.892000000000003"/>
    <n v="0"/>
    <n v="0"/>
    <n v="0"/>
    <n v="0"/>
    <n v="65536"/>
    <n v="16469"/>
    <n v="5773"/>
    <n v="746"/>
    <n v="37"/>
    <n v="10"/>
    <n v="40.25"/>
    <n v="0"/>
    <n v="40.25"/>
    <n v="280"/>
    <n v="0"/>
    <n v="8"/>
    <n v="-15"/>
    <n v="1.1171201699681597"/>
  </r>
  <r>
    <x v="111"/>
    <s v="Total_JP"/>
    <n v="2806.6509999999998"/>
    <n v="892113"/>
    <n v="687.55899999999997"/>
    <n v="0"/>
    <n v="0"/>
    <n v="0"/>
    <n v="0"/>
    <n v="0"/>
    <n v="0"/>
    <n v="0"/>
    <n v="5098.0110000000004"/>
    <n v="0"/>
    <n v="0"/>
    <n v="0"/>
    <n v="0"/>
    <n v="0"/>
    <n v="0"/>
    <n v="0"/>
    <n v="0"/>
    <n v="52.762"/>
    <n v="57.578000000000003"/>
    <n v="0"/>
    <n v="0"/>
    <n v="0"/>
    <n v="0"/>
    <n v="75384"/>
    <n v="25128"/>
    <n v="4584"/>
    <n v="813"/>
    <n v="40"/>
    <n v="12"/>
    <n v="40.25"/>
    <n v="0"/>
    <n v="40.25"/>
    <n v="280"/>
    <n v="0"/>
    <n v="9"/>
    <n v="-9"/>
    <n v="1.0502063179536603"/>
  </r>
  <r>
    <x v="112"/>
    <s v="Total_JP"/>
    <n v="2924.2049999999999"/>
    <n v="892113"/>
    <n v="1988.0150000000001"/>
    <n v="0"/>
    <n v="0"/>
    <n v="0"/>
    <n v="0"/>
    <n v="0"/>
    <n v="0"/>
    <n v="0"/>
    <n v="6305.7550000000001"/>
    <n v="0"/>
    <n v="0"/>
    <n v="0"/>
    <n v="0"/>
    <n v="0"/>
    <n v="0"/>
    <n v="0"/>
    <n v="0"/>
    <n v="62.189"/>
    <n v="54.11"/>
    <n v="0"/>
    <n v="0"/>
    <n v="0"/>
    <n v="0"/>
    <n v="85231"/>
    <n v="15790"/>
    <n v="1528"/>
    <n v="1088"/>
    <n v="41"/>
    <n v="12"/>
    <n v="40.25"/>
    <n v="0"/>
    <n v="40.25"/>
    <n v="280"/>
    <n v="0"/>
    <n v="9"/>
    <n v="-14"/>
    <n v="1.0726697771467206"/>
  </r>
  <r>
    <x v="113"/>
    <s v="Total_JP"/>
    <n v="3187.7530000000002"/>
    <n v="717696"/>
    <n v="837.01499999999999"/>
    <n v="0"/>
    <n v="0"/>
    <n v="0"/>
    <n v="0"/>
    <n v="0"/>
    <n v="0"/>
    <n v="0"/>
    <n v="5253.0309999999999"/>
    <n v="0"/>
    <n v="0"/>
    <n v="0"/>
    <n v="0"/>
    <n v="0"/>
    <n v="0"/>
    <n v="0"/>
    <n v="0"/>
    <n v="43.765999999999998"/>
    <n v="54.365000000000002"/>
    <n v="1369.2239999999999"/>
    <n v="0"/>
    <n v="0"/>
    <n v="0"/>
    <n v="59933"/>
    <n v="24449"/>
    <n v="849"/>
    <n v="4582"/>
    <n v="44"/>
    <n v="15"/>
    <n v="47.2"/>
    <n v="0"/>
    <n v="47.2"/>
    <n v="249.6"/>
    <n v="0"/>
    <n v="11"/>
    <n v="-8"/>
    <n v="1.1182717933771669"/>
  </r>
  <r>
    <x v="114"/>
    <s v="Total_JP"/>
    <n v="3264.335"/>
    <n v="717696"/>
    <n v="750.28899999999999"/>
    <n v="0"/>
    <n v="0"/>
    <n v="0"/>
    <n v="0"/>
    <n v="0"/>
    <n v="0"/>
    <n v="0"/>
    <n v="4851.7809999999999"/>
    <n v="0"/>
    <n v="0"/>
    <n v="0"/>
    <n v="0"/>
    <n v="0"/>
    <n v="0"/>
    <n v="0"/>
    <n v="0"/>
    <n v="48.579000000000001"/>
    <n v="51.649000000000001"/>
    <n v="0"/>
    <n v="0"/>
    <n v="0"/>
    <n v="0"/>
    <n v="53142"/>
    <n v="19355"/>
    <n v="1019"/>
    <n v="3057"/>
    <n v="44"/>
    <n v="13"/>
    <n v="47.2"/>
    <n v="0"/>
    <n v="47.2"/>
    <n v="249.6"/>
    <n v="0"/>
    <n v="11"/>
    <n v="-9"/>
    <n v="1.1789050125796663"/>
  </r>
  <r>
    <x v="115"/>
    <s v="Total_JP"/>
    <n v="2798.3530000000001"/>
    <n v="717696"/>
    <n v="746.81700000000001"/>
    <n v="0"/>
    <n v="0"/>
    <n v="0"/>
    <n v="0"/>
    <n v="0"/>
    <n v="0"/>
    <n v="0"/>
    <n v="5159.3050000000003"/>
    <n v="0"/>
    <n v="0"/>
    <n v="0"/>
    <n v="0"/>
    <n v="0"/>
    <n v="0"/>
    <n v="0"/>
    <n v="0"/>
    <n v="46.027999999999999"/>
    <n v="49.482999999999997"/>
    <n v="0"/>
    <n v="0"/>
    <n v="0"/>
    <n v="0"/>
    <n v="50086"/>
    <n v="14601"/>
    <n v="4924"/>
    <n v="638"/>
    <n v="44"/>
    <n v="13"/>
    <n v="47.2"/>
    <n v="0"/>
    <n v="47.2"/>
    <n v="249.6"/>
    <n v="0"/>
    <n v="14"/>
    <n v="-11"/>
    <n v="1.1997544312517163"/>
  </r>
  <r>
    <x v="116"/>
    <s v="Total_JP"/>
    <n v="2891.3319999999999"/>
    <n v="717696"/>
    <n v="50.981999999999999"/>
    <n v="0"/>
    <n v="0"/>
    <n v="0"/>
    <n v="0"/>
    <n v="0"/>
    <n v="0"/>
    <n v="0"/>
    <n v="159.904"/>
    <n v="0"/>
    <n v="0"/>
    <n v="0"/>
    <n v="0"/>
    <n v="0"/>
    <n v="0"/>
    <n v="0"/>
    <n v="0"/>
    <n v="3.573"/>
    <n v="4.7359999999999998"/>
    <n v="0"/>
    <n v="0"/>
    <n v="0"/>
    <n v="0"/>
    <n v="51444"/>
    <n v="14432"/>
    <n v="4075"/>
    <n v="743"/>
    <n v="45"/>
    <n v="14"/>
    <n v="47.2"/>
    <n v="0"/>
    <n v="47.2"/>
    <n v="249.6"/>
    <n v="0"/>
    <n v="14"/>
    <n v="-9"/>
    <n v="1.2077480314260924"/>
  </r>
  <r>
    <x v="117"/>
    <s v="Total_JP"/>
    <n v="2592.2440000000001"/>
    <n v="71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7"/>
    <n v="0"/>
    <n v="0"/>
    <n v="0"/>
    <n v="56198"/>
    <n v="15280"/>
    <n v="509"/>
    <n v="935"/>
    <n v="45"/>
    <n v="13"/>
    <n v="47.2"/>
    <n v="0"/>
    <n v="47.2"/>
    <n v="249.6"/>
    <n v="0"/>
    <n v="17"/>
    <n v="-11"/>
    <n v="1.079858213435944"/>
  </r>
  <r>
    <x v="118"/>
    <s v="Total_JP"/>
    <n v="1891.991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725"/>
    <n v="17827"/>
    <n v="1019"/>
    <n v="825"/>
    <n v="43"/>
    <n v="13"/>
    <n v="81.25"/>
    <n v="0"/>
    <n v="81.25"/>
    <n v="1"/>
    <n v="0"/>
    <n v="12"/>
    <n v="-12"/>
    <n v="0.94194703455571827"/>
  </r>
  <r>
    <x v="119"/>
    <s v="Total_JP"/>
    <n v="1919.7719999999999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63"/>
    <n v="9847"/>
    <n v="4414"/>
    <n v="750"/>
    <n v="41"/>
    <n v="13"/>
    <n v="81.25"/>
    <n v="0"/>
    <n v="81.25"/>
    <n v="1"/>
    <n v="0"/>
    <n v="15"/>
    <n v="-11"/>
    <n v="1.0009686085602429"/>
  </r>
  <r>
    <x v="120"/>
    <s v="Total_JP"/>
    <n v="1866.537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11"/>
    <n v="14092"/>
    <n v="1019"/>
    <n v="605"/>
    <n v="44"/>
    <n v="12"/>
    <n v="81.25"/>
    <n v="0"/>
    <n v="81.25"/>
    <n v="1"/>
    <n v="0"/>
    <n v="17"/>
    <n v="-10"/>
    <n v="0.9993918632188955"/>
  </r>
  <r>
    <x v="121"/>
    <s v="Total_JP"/>
    <n v="2192.3620000000001"/>
    <n v="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.76060000000001"/>
    <n v="0"/>
    <n v="0"/>
    <n v="0"/>
    <n v="64178"/>
    <n v="12224"/>
    <n v="679"/>
    <n v="619"/>
    <n v="41"/>
    <n v="13"/>
    <n v="81.25"/>
    <n v="0"/>
    <n v="81.25"/>
    <n v="1"/>
    <n v="0"/>
    <n v="17"/>
    <n v="-19"/>
    <n v="1.207591928223869"/>
  </r>
  <r>
    <x v="122"/>
    <s v="Total_JP"/>
    <n v="2553.4520000000002"/>
    <n v="72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36"/>
    <n v="11206"/>
    <n v="2377"/>
    <n v="588"/>
    <n v="45"/>
    <n v="14"/>
    <n v="64.400000000000006"/>
    <n v="0"/>
    <n v="64.400000000000006"/>
    <n v="78.8"/>
    <n v="0"/>
    <n v="19"/>
    <n v="-35"/>
    <n v="1.3366744494130836"/>
  </r>
  <r>
    <x v="123"/>
    <s v="Total_JP"/>
    <n v="1684.5509999999999"/>
    <n v="72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87"/>
    <n v="8150"/>
    <n v="1188"/>
    <n v="634"/>
    <n v="41"/>
    <n v="12"/>
    <n v="64.400000000000006"/>
    <n v="0"/>
    <n v="64.400000000000006"/>
    <n v="78.8"/>
    <n v="0"/>
    <n v="19"/>
    <n v="-10"/>
    <n v="0.84399614360719732"/>
  </r>
  <r>
    <x v="124"/>
    <s v="Total_JP"/>
    <n v="1411.5029999999999"/>
    <n v="721772"/>
    <n v="1465.759"/>
    <n v="0"/>
    <n v="0"/>
    <n v="0"/>
    <n v="0"/>
    <n v="0"/>
    <n v="0"/>
    <n v="0"/>
    <n v="446.72300000000001"/>
    <n v="0"/>
    <n v="0"/>
    <n v="0"/>
    <n v="0"/>
    <n v="0"/>
    <n v="0"/>
    <n v="0"/>
    <n v="0"/>
    <n v="39.427"/>
    <n v="32.031999999999996"/>
    <n v="0"/>
    <n v="0"/>
    <n v="0"/>
    <n v="0"/>
    <n v="61292"/>
    <n v="11545"/>
    <n v="2037"/>
    <n v="794"/>
    <n v="43"/>
    <n v="13"/>
    <n v="64.400000000000006"/>
    <n v="0"/>
    <n v="64.400000000000006"/>
    <n v="78.8"/>
    <n v="0"/>
    <n v="20"/>
    <n v="-9"/>
    <n v="0.70813413963061045"/>
  </r>
  <r>
    <x v="125"/>
    <s v="Total_JP"/>
    <n v="1621.7049999999999"/>
    <n v="721772"/>
    <n v="2078.0500000000002"/>
    <n v="0"/>
    <n v="0"/>
    <n v="0"/>
    <n v="0"/>
    <n v="0"/>
    <n v="0"/>
    <n v="0"/>
    <n v="7900.1750000000002"/>
    <n v="0"/>
    <n v="0"/>
    <n v="0"/>
    <n v="0"/>
    <n v="2199.5030000000002"/>
    <n v="0"/>
    <n v="0"/>
    <n v="0"/>
    <n v="52.600999999999999"/>
    <n v="45.777999999999999"/>
    <n v="0"/>
    <n v="0"/>
    <n v="0"/>
    <n v="0"/>
    <n v="61122"/>
    <n v="9168"/>
    <n v="4414"/>
    <n v="855"/>
    <n v="44"/>
    <n v="13"/>
    <n v="64.400000000000006"/>
    <n v="0"/>
    <n v="64.400000000000006"/>
    <n v="78.8"/>
    <n v="0"/>
    <n v="21"/>
    <n v="-7"/>
    <n v="0.77908217074826658"/>
  </r>
  <r>
    <x v="126"/>
    <s v="Total_JP"/>
    <n v="1611.71"/>
    <n v="721772"/>
    <n v="1274.2909999999999"/>
    <n v="0"/>
    <n v="0"/>
    <n v="0"/>
    <n v="0"/>
    <n v="0"/>
    <n v="0"/>
    <n v="0"/>
    <n v="4975.3609999999999"/>
    <n v="0"/>
    <n v="0"/>
    <n v="0"/>
    <n v="0"/>
    <n v="2862.6280000000002"/>
    <n v="0"/>
    <n v="0"/>
    <n v="0"/>
    <n v="43.66"/>
    <n v="42.936999999999998"/>
    <n v="1014.6076"/>
    <n v="0"/>
    <n v="0"/>
    <n v="0"/>
    <n v="72158"/>
    <n v="13583"/>
    <n v="849"/>
    <n v="641"/>
    <n v="41"/>
    <n v="11"/>
    <n v="64.400000000000006"/>
    <n v="0"/>
    <n v="64.400000000000006"/>
    <n v="78.8"/>
    <n v="0"/>
    <n v="21"/>
    <n v="-6"/>
    <n v="0.7871026464471006"/>
  </r>
  <r>
    <x v="127"/>
    <s v="Total_JP"/>
    <n v="1987.6949999999999"/>
    <n v="905052"/>
    <n v="1324.731"/>
    <n v="0"/>
    <n v="0"/>
    <n v="0"/>
    <n v="0"/>
    <n v="0"/>
    <n v="0"/>
    <n v="0"/>
    <n v="3384.4989999999998"/>
    <n v="0"/>
    <n v="0"/>
    <n v="0"/>
    <n v="0"/>
    <n v="2962.6559999999999"/>
    <n v="0"/>
    <n v="0"/>
    <n v="0"/>
    <n v="40.076000000000001"/>
    <n v="39.353999999999999"/>
    <n v="0"/>
    <n v="0"/>
    <n v="0"/>
    <n v="0"/>
    <n v="59933"/>
    <n v="8829"/>
    <n v="2717"/>
    <n v="629"/>
    <n v="46"/>
    <n v="14"/>
    <n v="71.5"/>
    <n v="0"/>
    <n v="71.5"/>
    <n v="192.5"/>
    <n v="0"/>
    <n v="24"/>
    <n v="-7"/>
    <n v="0.85583100356745101"/>
  </r>
  <r>
    <x v="128"/>
    <s v="Total_JP"/>
    <n v="1744.856"/>
    <n v="905052"/>
    <n v="1337.788"/>
    <n v="171.619"/>
    <n v="0"/>
    <n v="0"/>
    <n v="0"/>
    <n v="0"/>
    <n v="0"/>
    <n v="0"/>
    <n v="2808.268"/>
    <n v="0"/>
    <n v="0"/>
    <n v="689.91700000000003"/>
    <n v="0"/>
    <n v="2362.8870000000002"/>
    <n v="0"/>
    <n v="381.20100000000002"/>
    <n v="0"/>
    <n v="43.517000000000003"/>
    <n v="40.128999999999998"/>
    <n v="0"/>
    <n v="0"/>
    <n v="0"/>
    <n v="0"/>
    <n v="53651"/>
    <n v="13413"/>
    <n v="3226"/>
    <n v="23713"/>
    <n v="42"/>
    <n v="12"/>
    <n v="71.5"/>
    <n v="0"/>
    <n v="71.5"/>
    <n v="192.5"/>
    <n v="0"/>
    <n v="22"/>
    <n v="-7"/>
    <n v="0.79983424349215415"/>
  </r>
  <r>
    <x v="129"/>
    <s v="Total_JP"/>
    <n v="1691.4280000000001"/>
    <n v="905052"/>
    <n v="1649.097"/>
    <n v="243.16200000000001"/>
    <n v="0"/>
    <n v="0"/>
    <n v="0"/>
    <n v="0"/>
    <n v="0"/>
    <n v="0"/>
    <n v="1837.5350000000001"/>
    <n v="0"/>
    <n v="0"/>
    <n v="564.51300000000003"/>
    <n v="0"/>
    <n v="1500.145"/>
    <n v="0"/>
    <n v="597.649"/>
    <n v="0"/>
    <n v="43.274999999999999"/>
    <n v="36.082999999999998"/>
    <n v="0"/>
    <n v="0"/>
    <n v="0"/>
    <n v="0"/>
    <n v="66555"/>
    <n v="8829"/>
    <n v="6282"/>
    <n v="11432"/>
    <n v="44"/>
    <n v="12"/>
    <n v="71.5"/>
    <n v="0"/>
    <n v="71.5"/>
    <n v="192.5"/>
    <n v="0"/>
    <n v="23"/>
    <n v="-7"/>
    <n v="0.73403256391626748"/>
  </r>
  <r>
    <x v="130"/>
    <s v="Total_JP"/>
    <n v="1624.443"/>
    <n v="905052"/>
    <n v="1994.44"/>
    <n v="107.33799999999999"/>
    <n v="0"/>
    <n v="0"/>
    <n v="0"/>
    <n v="0"/>
    <n v="0"/>
    <n v="0"/>
    <n v="1056.8340000000001"/>
    <n v="0"/>
    <n v="0"/>
    <n v="156.226"/>
    <n v="0"/>
    <n v="664.31200000000001"/>
    <n v="0"/>
    <n v="231.53899999999999"/>
    <n v="0"/>
    <n v="33.369999999999997"/>
    <n v="33.261000000000003"/>
    <n v="1180.4726000000001"/>
    <n v="0"/>
    <n v="0"/>
    <n v="0"/>
    <n v="55010"/>
    <n v="13073"/>
    <n v="849"/>
    <n v="8728"/>
    <n v="39"/>
    <n v="11"/>
    <n v="71.5"/>
    <n v="0"/>
    <n v="71.5"/>
    <n v="192.5"/>
    <n v="0"/>
    <n v="22"/>
    <n v="-7"/>
    <n v="0.72755295161970901"/>
  </r>
  <r>
    <x v="131"/>
    <s v="Total_JP"/>
    <n v="1637.3440000000001"/>
    <n v="907495"/>
    <n v="1882.3689999999999"/>
    <n v="0"/>
    <n v="0"/>
    <n v="0"/>
    <n v="0"/>
    <n v="0"/>
    <n v="0"/>
    <n v="0"/>
    <n v="2987.0439999999999"/>
    <n v="0"/>
    <n v="0"/>
    <n v="0"/>
    <n v="0"/>
    <n v="0"/>
    <n v="0"/>
    <n v="0"/>
    <n v="0"/>
    <n v="32.685000000000002"/>
    <n v="33.024000000000001"/>
    <n v="0"/>
    <n v="0"/>
    <n v="0"/>
    <n v="0"/>
    <n v="80137"/>
    <n v="13073"/>
    <n v="1019"/>
    <n v="639"/>
    <n v="40"/>
    <n v="12"/>
    <n v="74.25"/>
    <n v="0"/>
    <n v="74.25"/>
    <n v="212.25"/>
    <n v="0"/>
    <n v="25"/>
    <n v="-7"/>
    <n v="0.7293643667588442"/>
  </r>
  <r>
    <x v="132"/>
    <s v="Total_JP"/>
    <n v="1335.98"/>
    <n v="907495"/>
    <n v="1141.4949999999999"/>
    <n v="0"/>
    <n v="742.40200000000004"/>
    <n v="0"/>
    <n v="0"/>
    <n v="0"/>
    <n v="0"/>
    <n v="0"/>
    <n v="0"/>
    <n v="0"/>
    <n v="0"/>
    <n v="0"/>
    <n v="0"/>
    <n v="0"/>
    <n v="0"/>
    <n v="0"/>
    <n v="0"/>
    <n v="30.533000000000001"/>
    <n v="31.728000000000002"/>
    <n v="0"/>
    <n v="0"/>
    <n v="0"/>
    <n v="0"/>
    <n v="43634"/>
    <n v="6112"/>
    <n v="340"/>
    <n v="634"/>
    <n v="35"/>
    <n v="10"/>
    <n v="74.25"/>
    <n v="0"/>
    <n v="74.25"/>
    <n v="212.25"/>
    <n v="0"/>
    <n v="27"/>
    <n v="-7"/>
    <n v="0.72417731867870172"/>
  </r>
  <r>
    <x v="133"/>
    <s v="Total_JP"/>
    <n v="1677.19"/>
    <n v="907495"/>
    <n v="1441.751"/>
    <n v="0"/>
    <n v="1635.9570000000001"/>
    <n v="0"/>
    <n v="0"/>
    <n v="0"/>
    <n v="0"/>
    <n v="0"/>
    <n v="0"/>
    <n v="0"/>
    <n v="0"/>
    <n v="0"/>
    <n v="0"/>
    <n v="0"/>
    <n v="0"/>
    <n v="0"/>
    <n v="0"/>
    <n v="28.254000000000001"/>
    <n v="29.672000000000001"/>
    <n v="0"/>
    <n v="0"/>
    <n v="0"/>
    <n v="0"/>
    <n v="32598"/>
    <n v="3396"/>
    <n v="170"/>
    <n v="636"/>
    <n v="38"/>
    <n v="12"/>
    <n v="74.25"/>
    <n v="0"/>
    <n v="74.25"/>
    <n v="212.25"/>
    <n v="0"/>
    <n v="29"/>
    <n v="-22"/>
    <n v="0.79230432995098998"/>
  </r>
  <r>
    <x v="134"/>
    <s v="Total_JP"/>
    <n v="1167.489"/>
    <n v="907495"/>
    <n v="1670.925"/>
    <n v="0"/>
    <n v="2112.8270000000002"/>
    <n v="0"/>
    <n v="0"/>
    <n v="0"/>
    <n v="0"/>
    <n v="0"/>
    <n v="0"/>
    <n v="0"/>
    <n v="0"/>
    <n v="0"/>
    <n v="0"/>
    <n v="0"/>
    <n v="0"/>
    <n v="0"/>
    <n v="0"/>
    <n v="28.36"/>
    <n v="27.603999999999999"/>
    <n v="1001.2196000000001"/>
    <n v="0"/>
    <n v="0"/>
    <n v="0"/>
    <n v="30900"/>
    <n v="11375"/>
    <n v="170"/>
    <n v="597"/>
    <n v="34"/>
    <n v="10"/>
    <n v="74.25"/>
    <n v="0"/>
    <n v="74.25"/>
    <n v="212.25"/>
    <n v="0"/>
    <n v="27"/>
    <n v="-8"/>
    <n v="0.59265314890648213"/>
  </r>
  <r>
    <x v="135"/>
    <s v="Total_JP"/>
    <n v="1192.8520000000001"/>
    <n v="727697"/>
    <n v="771.04700000000003"/>
    <n v="0"/>
    <n v="946.452"/>
    <n v="0"/>
    <n v="0"/>
    <n v="0"/>
    <n v="0"/>
    <n v="0"/>
    <n v="0"/>
    <n v="0"/>
    <n v="0"/>
    <n v="0"/>
    <n v="0"/>
    <n v="0"/>
    <n v="0"/>
    <n v="0"/>
    <n v="0"/>
    <n v="26.745000000000001"/>
    <n v="27.606000000000002"/>
    <n v="0"/>
    <n v="0"/>
    <n v="0"/>
    <n v="0"/>
    <n v="25807"/>
    <n v="6452"/>
    <n v="1019"/>
    <n v="568"/>
    <n v="35"/>
    <n v="12"/>
    <n v="24.8"/>
    <n v="0"/>
    <n v="24.8"/>
    <n v="186.2"/>
    <n v="0"/>
    <n v="28"/>
    <n v="-10"/>
    <n v="0.56042330989455413"/>
  </r>
  <r>
    <x v="136"/>
    <s v="Total_JP"/>
    <n v="1576.2460000000001"/>
    <n v="727697"/>
    <n v="322.42"/>
    <n v="0"/>
    <n v="249.63900000000001"/>
    <n v="0"/>
    <n v="0"/>
    <n v="0"/>
    <n v="0"/>
    <n v="0"/>
    <n v="0"/>
    <n v="0"/>
    <n v="0"/>
    <n v="0"/>
    <n v="0"/>
    <n v="0"/>
    <n v="0"/>
    <n v="0"/>
    <n v="195.24100000000001"/>
    <n v="32.92"/>
    <n v="31.693000000000001"/>
    <n v="0"/>
    <n v="0"/>
    <n v="0"/>
    <n v="0"/>
    <n v="20883"/>
    <n v="7301"/>
    <n v="340"/>
    <n v="565"/>
    <n v="36"/>
    <n v="12"/>
    <n v="24.8"/>
    <n v="0"/>
    <n v="24.8"/>
    <n v="186.2"/>
    <n v="0"/>
    <n v="25"/>
    <n v="-37"/>
    <n v="0.67437195272154093"/>
  </r>
  <r>
    <x v="137"/>
    <s v="Total_JP"/>
    <n v="1370.89"/>
    <n v="727697"/>
    <n v="260.863"/>
    <n v="0"/>
    <n v="265.62700000000001"/>
    <n v="0"/>
    <n v="0"/>
    <n v="0"/>
    <n v="0"/>
    <n v="0"/>
    <n v="0"/>
    <n v="0"/>
    <n v="0"/>
    <n v="0"/>
    <n v="0"/>
    <n v="0"/>
    <n v="0"/>
    <n v="0"/>
    <n v="330.71899999999999"/>
    <n v="28.292000000000002"/>
    <n v="30.335000000000001"/>
    <n v="0"/>
    <n v="0"/>
    <n v="0"/>
    <n v="0"/>
    <n v="26826"/>
    <n v="4584"/>
    <n v="340"/>
    <n v="609"/>
    <n v="36"/>
    <n v="12"/>
    <n v="24.8"/>
    <n v="0"/>
    <n v="24.8"/>
    <n v="186.2"/>
    <n v="0"/>
    <n v="26"/>
    <n v="-14"/>
    <n v="0.60114521885858196"/>
  </r>
  <r>
    <x v="138"/>
    <s v="Total_JP"/>
    <n v="1452.777"/>
    <n v="727697"/>
    <n v="284.16300000000001"/>
    <n v="0"/>
    <n v="259.39699999999999"/>
    <n v="0"/>
    <n v="0"/>
    <n v="0"/>
    <n v="0"/>
    <n v="0"/>
    <n v="0"/>
    <n v="0"/>
    <n v="0"/>
    <n v="0"/>
    <n v="0"/>
    <n v="0"/>
    <n v="0"/>
    <n v="0"/>
    <n v="337.19499999999999"/>
    <n v="27.715"/>
    <n v="31.812000000000001"/>
    <n v="0"/>
    <n v="0"/>
    <n v="0"/>
    <n v="0"/>
    <n v="37352"/>
    <n v="17997"/>
    <n v="1188"/>
    <n v="808"/>
    <n v="35"/>
    <n v="11"/>
    <n v="24.8"/>
    <n v="0"/>
    <n v="24.8"/>
    <n v="186.2"/>
    <n v="0"/>
    <n v="29"/>
    <n v="-11"/>
    <n v="0.62072167038614567"/>
  </r>
  <r>
    <x v="139"/>
    <s v="Total_JP"/>
    <n v="1730.521"/>
    <n v="727697"/>
    <n v="81.400000000000006"/>
    <n v="0"/>
    <n v="83.570999999999998"/>
    <n v="0"/>
    <n v="0"/>
    <n v="0"/>
    <n v="0"/>
    <n v="0"/>
    <n v="0"/>
    <n v="0"/>
    <n v="0"/>
    <n v="0"/>
    <n v="0"/>
    <n v="0"/>
    <n v="0"/>
    <n v="0"/>
    <n v="338.245"/>
    <n v="31.245999999999999"/>
    <n v="35.01"/>
    <n v="1194.6808000000001"/>
    <n v="0"/>
    <n v="0"/>
    <n v="0"/>
    <n v="36164"/>
    <n v="14601"/>
    <n v="2037"/>
    <n v="768"/>
    <n v="36"/>
    <n v="11"/>
    <n v="24.8"/>
    <n v="0"/>
    <n v="24.8"/>
    <n v="186.2"/>
    <n v="0"/>
    <n v="23"/>
    <n v="-9"/>
    <n v="0.76548156460241012"/>
  </r>
  <r>
    <x v="140"/>
    <s v="Total_JP"/>
    <n v="1757.8789999999999"/>
    <n v="912521"/>
    <n v="0"/>
    <n v="0"/>
    <n v="0"/>
    <n v="0"/>
    <n v="0"/>
    <n v="0"/>
    <n v="0"/>
    <n v="0"/>
    <n v="0"/>
    <n v="0"/>
    <n v="0"/>
    <n v="0"/>
    <n v="0"/>
    <n v="0"/>
    <n v="0"/>
    <n v="0"/>
    <n v="131.465"/>
    <n v="37.201999999999998"/>
    <n v="38.168999999999997"/>
    <n v="0"/>
    <n v="0"/>
    <n v="0"/>
    <n v="0"/>
    <n v="31749"/>
    <n v="9508"/>
    <n v="340"/>
    <n v="729"/>
    <n v="38"/>
    <n v="12"/>
    <n v="50.5"/>
    <n v="0"/>
    <n v="50.5"/>
    <n v="328.25"/>
    <n v="0"/>
    <n v="22"/>
    <n v="-10"/>
    <n v="0.70281252149990037"/>
  </r>
  <r>
    <x v="141"/>
    <s v="Total_JP"/>
    <n v="1653.616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8.112000000000002"/>
    <n v="37.933"/>
    <n v="0"/>
    <n v="0"/>
    <n v="0"/>
    <n v="0"/>
    <n v="44823"/>
    <n v="4584"/>
    <n v="1019"/>
    <n v="42146"/>
    <n v="36"/>
    <n v="12"/>
    <n v="50.5"/>
    <n v="0"/>
    <n v="50.5"/>
    <n v="328.25"/>
    <n v="0"/>
    <n v="23"/>
    <n v="-9"/>
    <n v="0.7687144939579037"/>
  </r>
  <r>
    <x v="142"/>
    <s v="Total_JP"/>
    <n v="1843.579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7.527000000000001"/>
    <n v="45.651000000000003"/>
    <n v="0"/>
    <n v="0"/>
    <n v="0"/>
    <n v="0"/>
    <n v="49067"/>
    <n v="9847"/>
    <n v="2886"/>
    <n v="44349"/>
    <n v="36"/>
    <n v="11"/>
    <n v="50.5"/>
    <n v="0"/>
    <n v="50.5"/>
    <n v="328.25"/>
    <n v="0"/>
    <n v="23"/>
    <n v="-22"/>
    <n v="0.91091880735643038"/>
  </r>
  <r>
    <x v="143"/>
    <s v="Total_JP"/>
    <n v="1722.271"/>
    <n v="912521"/>
    <n v="0"/>
    <n v="0"/>
    <n v="0"/>
    <n v="0"/>
    <n v="0"/>
    <n v="0"/>
    <n v="0"/>
    <n v="0"/>
    <n v="0"/>
    <n v="0"/>
    <n v="0"/>
    <n v="0"/>
    <n v="0"/>
    <n v="0"/>
    <n v="0"/>
    <n v="0"/>
    <n v="0"/>
    <n v="31.353000000000002"/>
    <n v="30.321000000000002"/>
    <n v="1541.7539999999999"/>
    <n v="0"/>
    <n v="0"/>
    <n v="0"/>
    <n v="29372"/>
    <n v="6622"/>
    <n v="5093"/>
    <n v="900"/>
    <n v="35"/>
    <n v="12"/>
    <n v="50.5"/>
    <n v="0"/>
    <n v="50.5"/>
    <n v="328.25"/>
    <n v="0"/>
    <n v="21"/>
    <n v="-7"/>
    <n v="0.78393452552653309"/>
  </r>
  <r>
    <x v="144"/>
    <s v="Total_JP"/>
    <n v="1635.1020000000001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29.652000000000001"/>
    <n v="32.192"/>
    <n v="0"/>
    <n v="0"/>
    <n v="0"/>
    <n v="0"/>
    <n v="37013"/>
    <n v="4245"/>
    <n v="849"/>
    <n v="1045"/>
    <n v="38"/>
    <n v="12"/>
    <n v="79.25"/>
    <n v="0"/>
    <n v="79.25"/>
    <n v="375"/>
    <n v="0"/>
    <n v="23"/>
    <n v="-8"/>
    <n v="0.76727331128898968"/>
  </r>
  <r>
    <x v="145"/>
    <s v="Total_JP"/>
    <n v="1671.557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31.181999999999999"/>
    <n v="44.558"/>
    <n v="0"/>
    <n v="0"/>
    <n v="0"/>
    <n v="0"/>
    <n v="32428"/>
    <n v="7980"/>
    <n v="1358"/>
    <n v="804"/>
    <n v="36"/>
    <n v="13"/>
    <n v="79.25"/>
    <n v="0"/>
    <n v="79.25"/>
    <n v="375"/>
    <n v="0"/>
    <n v="20"/>
    <n v="-7"/>
    <n v="0.82916739333810396"/>
  </r>
  <r>
    <x v="146"/>
    <s v="Total_JP"/>
    <n v="2003.8389999999999"/>
    <n v="916009"/>
    <n v="0"/>
    <n v="0"/>
    <n v="0"/>
    <n v="0"/>
    <n v="0"/>
    <n v="0"/>
    <n v="0"/>
    <n v="0"/>
    <n v="0"/>
    <n v="0"/>
    <n v="0"/>
    <n v="0"/>
    <n v="0"/>
    <n v="0"/>
    <n v="0"/>
    <n v="0"/>
    <n v="0"/>
    <n v="31.094000000000001"/>
    <n v="38.918999999999997"/>
    <n v="0"/>
    <n v="0"/>
    <n v="0"/>
    <n v="0"/>
    <n v="41427"/>
    <n v="12734"/>
    <n v="1698"/>
    <n v="867"/>
    <n v="37"/>
    <n v="13"/>
    <n v="79.25"/>
    <n v="0"/>
    <n v="79.25"/>
    <n v="375"/>
    <n v="0"/>
    <n v="14"/>
    <n v="-7"/>
    <n v="0.91909874276377446"/>
  </r>
  <r>
    <x v="147"/>
    <s v="Total_JP"/>
    <n v="1944.0340000000001"/>
    <n v="916009"/>
    <n v="0"/>
    <n v="0"/>
    <n v="0"/>
    <n v="0"/>
    <n v="0"/>
    <n v="0"/>
    <n v="0"/>
    <n v="0"/>
    <n v="0"/>
    <n v="0"/>
    <n v="694.63199999999995"/>
    <n v="0"/>
    <n v="0"/>
    <n v="0"/>
    <n v="0"/>
    <n v="0"/>
    <n v="0"/>
    <n v="38.700000000000003"/>
    <n v="38.158999999999999"/>
    <n v="0"/>
    <n v="0"/>
    <n v="0"/>
    <n v="0"/>
    <n v="37352"/>
    <n v="9168"/>
    <n v="679"/>
    <n v="916"/>
    <n v="37"/>
    <n v="12"/>
    <n v="79.25"/>
    <n v="0"/>
    <n v="79.25"/>
    <n v="375"/>
    <n v="0"/>
    <n v="15"/>
    <n v="-5"/>
    <n v="0.8585968112168505"/>
  </r>
  <r>
    <x v="148"/>
    <s v="Total_JP"/>
    <n v="2283.0810000000001"/>
    <n v="736471"/>
    <n v="0"/>
    <n v="0"/>
    <n v="0"/>
    <n v="0"/>
    <n v="0"/>
    <n v="0"/>
    <n v="0"/>
    <n v="0"/>
    <n v="0"/>
    <n v="10.569000000000001"/>
    <n v="1095.94"/>
    <n v="0"/>
    <n v="0"/>
    <n v="0"/>
    <n v="0"/>
    <n v="0"/>
    <n v="0"/>
    <n v="28.783000000000001"/>
    <n v="40.814"/>
    <n v="1531.8496"/>
    <n v="0"/>
    <n v="0"/>
    <n v="0"/>
    <n v="47030"/>
    <n v="7131"/>
    <n v="340"/>
    <n v="949"/>
    <n v="35"/>
    <n v="12"/>
    <n v="71.400000000000006"/>
    <n v="0"/>
    <n v="71.400000000000006"/>
    <n v="369.8"/>
    <n v="0"/>
    <n v="16"/>
    <n v="-12"/>
    <n v="0.97910148899010052"/>
  </r>
  <r>
    <x v="149"/>
    <s v="Total_JP"/>
    <n v="1933.105"/>
    <n v="736471"/>
    <n v="0"/>
    <n v="0"/>
    <n v="0"/>
    <n v="0"/>
    <n v="0"/>
    <n v="0"/>
    <n v="0"/>
    <n v="0"/>
    <n v="0"/>
    <n v="11.603"/>
    <n v="804.78800000000001"/>
    <n v="0"/>
    <n v="0"/>
    <n v="0"/>
    <n v="0"/>
    <n v="0"/>
    <n v="0"/>
    <n v="31.675000000000001"/>
    <n v="41.578000000000003"/>
    <n v="0"/>
    <n v="0"/>
    <n v="0"/>
    <n v="0"/>
    <n v="51274"/>
    <n v="8829"/>
    <n v="3565"/>
    <n v="877"/>
    <n v="37"/>
    <n v="14"/>
    <n v="71.400000000000006"/>
    <n v="0"/>
    <n v="71.400000000000006"/>
    <n v="369.8"/>
    <n v="0"/>
    <n v="15"/>
    <n v="-6"/>
    <n v="0.9514553891112828"/>
  </r>
  <r>
    <x v="150"/>
    <s v="Total_JP"/>
    <n v="2034.3520000000001"/>
    <n v="736471"/>
    <n v="42.732999999999997"/>
    <n v="0"/>
    <n v="0"/>
    <n v="913.67899999999997"/>
    <n v="0"/>
    <n v="0"/>
    <n v="0"/>
    <n v="0"/>
    <n v="0"/>
    <n v="12.958"/>
    <n v="498.53800000000001"/>
    <n v="0"/>
    <n v="1153.172"/>
    <n v="0"/>
    <n v="0"/>
    <n v="0"/>
    <n v="0"/>
    <n v="29.841000000000001"/>
    <n v="43.756"/>
    <n v="0"/>
    <n v="0"/>
    <n v="0"/>
    <n v="0"/>
    <n v="43125"/>
    <n v="17148"/>
    <n v="2377"/>
    <n v="1188"/>
    <n v="36"/>
    <n v="12"/>
    <n v="71.400000000000006"/>
    <n v="0"/>
    <n v="71.400000000000006"/>
    <n v="369.8"/>
    <n v="0"/>
    <n v="13"/>
    <n v="-5"/>
    <n v="0.9671392217975886"/>
  </r>
  <r>
    <x v="151"/>
    <s v="Total_JP"/>
    <n v="2289.683"/>
    <n v="736471"/>
    <n v="211.72"/>
    <n v="0"/>
    <n v="0"/>
    <n v="1603.7439999999999"/>
    <n v="0"/>
    <n v="0"/>
    <n v="0"/>
    <n v="0"/>
    <n v="0"/>
    <n v="16.117000000000001"/>
    <n v="1597.4"/>
    <n v="0"/>
    <n v="2365.5940000000001"/>
    <n v="0"/>
    <n v="0"/>
    <n v="445.12299999999999"/>
    <n v="0"/>
    <n v="36.56"/>
    <n v="50.902999999999999"/>
    <n v="0"/>
    <n v="0"/>
    <n v="0"/>
    <n v="263.20487530000003"/>
    <n v="68253"/>
    <n v="9168"/>
    <n v="3735"/>
    <n v="1233"/>
    <n v="36"/>
    <n v="12"/>
    <n v="71.400000000000006"/>
    <n v="0"/>
    <n v="71.400000000000006"/>
    <n v="369.8"/>
    <n v="0"/>
    <n v="11"/>
    <n v="-13"/>
    <n v="1.1028830165823735"/>
  </r>
  <r>
    <x v="152"/>
    <s v="Total_JP"/>
    <n v="2529.6529999999998"/>
    <n v="736471"/>
    <n v="237.107"/>
    <n v="0"/>
    <n v="0"/>
    <n v="1267.6980000000001"/>
    <n v="0"/>
    <n v="0"/>
    <n v="0"/>
    <n v="0"/>
    <n v="0"/>
    <n v="13.138999999999999"/>
    <n v="3360.1419999999998"/>
    <n v="0"/>
    <n v="2410.6709999999998"/>
    <n v="0"/>
    <n v="0"/>
    <n v="1535.0530000000001"/>
    <n v="0"/>
    <n v="39.372999999999998"/>
    <n v="51.38"/>
    <n v="1915.9184000000002"/>
    <n v="0"/>
    <n v="0"/>
    <n v="329.25638229999998"/>
    <n v="58915"/>
    <n v="15620"/>
    <n v="1188"/>
    <n v="1106"/>
    <n v="37"/>
    <n v="13"/>
    <n v="71.400000000000006"/>
    <n v="0"/>
    <n v="71.400000000000006"/>
    <n v="369.8"/>
    <n v="0"/>
    <n v="10"/>
    <n v="-4"/>
    <n v="1.2787841625249941"/>
  </r>
  <r>
    <x v="153"/>
    <s v="Total_JP"/>
    <n v="2940.13"/>
    <n v="926412"/>
    <n v="5772.3720000000003"/>
    <n v="0"/>
    <n v="1402.817"/>
    <n v="1319.691"/>
    <n v="0"/>
    <n v="0"/>
    <n v="0"/>
    <n v="6503.5159999999996"/>
    <n v="0"/>
    <n v="12.826000000000001"/>
    <n v="6418.8969999999999"/>
    <n v="0"/>
    <n v="1200.29"/>
    <n v="0"/>
    <n v="0"/>
    <n v="472.39699999999999"/>
    <n v="0"/>
    <n v="40.792000000000002"/>
    <n v="45.018999999999998"/>
    <n v="0"/>
    <n v="0"/>
    <n v="0"/>
    <n v="278.10806050000002"/>
    <n v="69781"/>
    <n v="12734"/>
    <n v="2037"/>
    <n v="20600"/>
    <n v="36"/>
    <n v="12"/>
    <n v="129.5"/>
    <n v="0"/>
    <n v="129.5"/>
    <n v="475"/>
    <n v="0"/>
    <n v="10"/>
    <n v="-3"/>
    <n v="1.4284828697822922"/>
  </r>
  <r>
    <x v="154"/>
    <s v="Total_JP"/>
    <n v="3116.319"/>
    <n v="926412"/>
    <n v="4852.6989999999996"/>
    <n v="0"/>
    <n v="5660.9"/>
    <n v="1843.1679999999999"/>
    <n v="0"/>
    <n v="0"/>
    <n v="0"/>
    <n v="15895.514999999999"/>
    <n v="0"/>
    <n v="14.675000000000001"/>
    <n v="7852.7889999999998"/>
    <n v="0"/>
    <n v="0"/>
    <n v="0"/>
    <n v="5558.768"/>
    <n v="476.017"/>
    <n v="0"/>
    <n v="38.137999999999998"/>
    <n v="44.012999999999998"/>
    <n v="0"/>
    <n v="0"/>
    <n v="18.603538759999999"/>
    <n v="317.35619359999998"/>
    <n v="86419"/>
    <n v="16469"/>
    <n v="1188"/>
    <n v="7185"/>
    <n v="40"/>
    <n v="14"/>
    <n v="129.5"/>
    <n v="0"/>
    <n v="129.5"/>
    <n v="475"/>
    <n v="0"/>
    <n v="7"/>
    <n v="-2"/>
    <n v="1.5767726480301096"/>
  </r>
  <r>
    <x v="155"/>
    <s v="Total_JP"/>
    <n v="4092.0189999999998"/>
    <n v="926412"/>
    <n v="5756.5780000000004"/>
    <n v="0"/>
    <n v="11760.366"/>
    <n v="5423.674"/>
    <n v="0"/>
    <n v="0"/>
    <n v="0"/>
    <n v="43915.767"/>
    <n v="19753.235000000001"/>
    <n v="13.37"/>
    <n v="9123.4220000000005"/>
    <n v="0"/>
    <n v="0"/>
    <n v="0"/>
    <n v="6678.8209999999999"/>
    <n v="468.488"/>
    <n v="0"/>
    <n v="37.106000000000002"/>
    <n v="44.503"/>
    <n v="0"/>
    <n v="0"/>
    <n v="35.233803690000002"/>
    <n v="0"/>
    <n v="152125"/>
    <n v="11206"/>
    <n v="1698"/>
    <n v="728"/>
    <n v="39.6"/>
    <n v="16"/>
    <n v="129.5"/>
    <n v="0"/>
    <n v="129.5"/>
    <n v="475"/>
    <n v="0"/>
    <n v="7"/>
    <n v="-2.5357142860000002"/>
    <n v="1.7796847739486856"/>
  </r>
  <r>
    <x v="156"/>
    <s v="Total_JP"/>
    <n v="3817.8809999999999"/>
    <n v="926412"/>
    <n v="4108.2449999999999"/>
    <n v="0"/>
    <n v="7737.4059999999999"/>
    <n v="3282.0450000000001"/>
    <n v="0"/>
    <n v="0"/>
    <n v="0"/>
    <n v="31107.133999999998"/>
    <n v="9182.7019999999993"/>
    <n v="12.026"/>
    <n v="6705.8339999999998"/>
    <n v="0"/>
    <n v="0"/>
    <n v="0"/>
    <n v="1629.587"/>
    <n v="441.89400000000001"/>
    <n v="0"/>
    <n v="30.998000000000001"/>
    <n v="28.199000000000002"/>
    <n v="0"/>
    <n v="0"/>
    <n v="83.621776350000005"/>
    <n v="0.69210280199999996"/>
    <n v="143976"/>
    <n v="5093"/>
    <n v="4414"/>
    <n v="458"/>
    <n v="38.6"/>
    <n v="13"/>
    <n v="129.5"/>
    <n v="0"/>
    <n v="129.5"/>
    <n v="475"/>
    <n v="0"/>
    <n v="4"/>
    <n v="-40.412500000000001"/>
    <n v="1.58669381255761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15">
  <r>
    <x v="0"/>
    <x v="0"/>
    <x v="0"/>
    <s v="指名：バリスタ（161228AM-170131）"/>
    <n v="7649"/>
    <n v="300"/>
    <m/>
    <n v="3.9220813178193231E-2"/>
    <n v="57.709600000000016"/>
    <n v="17312.880000000005"/>
    <n v="4"/>
    <x v="0"/>
    <m/>
    <n v="0"/>
    <x v="0"/>
    <d v="2018-12-31T00:00:00"/>
    <x v="0"/>
    <x v="0"/>
    <x v="0"/>
  </r>
  <r>
    <x v="0"/>
    <x v="0"/>
    <x v="0"/>
    <s v="指名：アクアウィズ（181017～）"/>
    <n v="92"/>
    <n v="4"/>
    <m/>
    <n v="4.3478260869565216E-2"/>
    <n v="91.26"/>
    <n v="365.04"/>
    <n v="0"/>
    <x v="0"/>
    <m/>
    <n v="0"/>
    <x v="0"/>
    <d v="2018-12-31T00:00:00"/>
    <x v="0"/>
    <x v="0"/>
    <x v="0"/>
  </r>
  <r>
    <x v="0"/>
    <x v="0"/>
    <x v="0"/>
    <s v="指名：共通TOP（161228AM-170131）"/>
    <n v="9607"/>
    <n v="471"/>
    <m/>
    <n v="4.9026751327157281E-2"/>
    <n v="45.654012738853503"/>
    <n v="21503.040000000001"/>
    <n v="28"/>
    <x v="0"/>
    <m/>
    <n v="0"/>
    <x v="0"/>
    <d v="2018-12-31T00:00:00"/>
    <x v="0"/>
    <x v="0"/>
    <x v="0"/>
  </r>
  <r>
    <x v="0"/>
    <x v="0"/>
    <x v="0"/>
    <s v="指名：まちえこびん（180926～）"/>
    <n v="1"/>
    <n v="0"/>
    <m/>
    <n v="0"/>
    <m/>
    <n v="0"/>
    <n v="0"/>
    <x v="0"/>
    <m/>
    <n v="0"/>
    <x v="0"/>
    <d v="2018-12-31T00:00:00"/>
    <x v="0"/>
    <x v="0"/>
    <x v="0"/>
  </r>
  <r>
    <x v="0"/>
    <x v="0"/>
    <x v="0"/>
    <s v="指名：ドルチェグスト（161228AM-170131）"/>
    <n v="7806"/>
    <n v="324"/>
    <m/>
    <n v="4.1506533435818602E-2"/>
    <n v="29.293333333333337"/>
    <n v="9491.0400000000009"/>
    <n v="18"/>
    <x v="0"/>
    <m/>
    <n v="0"/>
    <x v="0"/>
    <d v="2018-12-31T00:00:00"/>
    <x v="0"/>
    <x v="0"/>
    <x v="0"/>
  </r>
  <r>
    <x v="0"/>
    <x v="1"/>
    <x v="1"/>
    <s v="Sublimeskinz"/>
    <n v="9915"/>
    <n v="55"/>
    <m/>
    <n v="5.5471507816439742E-3"/>
    <n v="235.63636363636363"/>
    <n v="12960"/>
    <n v="0"/>
    <x v="0"/>
    <m/>
    <n v="0"/>
    <x v="0"/>
    <d v="2018-12-31T00:00:00"/>
    <x v="0"/>
    <x v="0"/>
    <x v="0"/>
  </r>
  <r>
    <x v="0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0"/>
    <x v="3"/>
    <x v="0"/>
    <s v="PH AFF"/>
    <n v="337"/>
    <n v="46"/>
    <m/>
    <n v="0.13649851632047477"/>
    <n v="320.19565217391306"/>
    <n v="14729"/>
    <n v="1"/>
    <x v="0"/>
    <m/>
    <n v="0"/>
    <x v="0"/>
    <d v="2018-12-31T00:00:00"/>
    <x v="0"/>
    <x v="0"/>
    <x v="0"/>
  </r>
  <r>
    <x v="0"/>
    <x v="4"/>
    <x v="0"/>
    <s v="指名：アクアウィズ（181017～）"/>
    <n v="186"/>
    <n v="30"/>
    <m/>
    <n v="0.16129032258064516"/>
    <n v="99.75533333333334"/>
    <n v="2992.6600000000003"/>
    <n v="0"/>
    <x v="0"/>
    <m/>
    <n v="0"/>
    <x v="0"/>
    <d v="2018-12-31T00:00:00"/>
    <x v="0"/>
    <x v="0"/>
    <x v="0"/>
  </r>
  <r>
    <x v="0"/>
    <x v="4"/>
    <x v="0"/>
    <s v="指名：ドルチェグスト（170816-170916）"/>
    <n v="9128"/>
    <n v="1236"/>
    <n v="0"/>
    <n v="0.13540753724802804"/>
    <n v="35.421504854368926"/>
    <n v="43780.979999999996"/>
    <n v="14.33"/>
    <x v="0"/>
    <m/>
    <n v="0"/>
    <x v="0"/>
    <d v="2018-12-31T00:00:00"/>
    <x v="0"/>
    <x v="0"/>
    <x v="0"/>
  </r>
  <r>
    <x v="0"/>
    <x v="4"/>
    <x v="0"/>
    <s v="指名：まちえこびん（180926～）"/>
    <n v="5"/>
    <n v="0"/>
    <m/>
    <n v="0"/>
    <m/>
    <n v="0"/>
    <n v="0"/>
    <x v="0"/>
    <m/>
    <n v="0"/>
    <x v="0"/>
    <d v="2018-12-31T00:00:00"/>
    <x v="0"/>
    <x v="0"/>
    <x v="0"/>
  </r>
  <r>
    <x v="0"/>
    <x v="4"/>
    <x v="0"/>
    <s v="指名：バリスタ（170816-170916）"/>
    <n v="4662"/>
    <n v="392"/>
    <m/>
    <n v="8.408408408408409E-2"/>
    <n v="56.33309948979592"/>
    <n v="22082.575000000001"/>
    <n v="1.51"/>
    <x v="0"/>
    <m/>
    <n v="0"/>
    <x v="0"/>
    <d v="2018-12-31T00:00:00"/>
    <x v="0"/>
    <x v="0"/>
    <x v="0"/>
  </r>
  <r>
    <x v="0"/>
    <x v="4"/>
    <x v="0"/>
    <s v="指名：共通TOP（170816-170916）"/>
    <n v="4388"/>
    <n v="961"/>
    <m/>
    <n v="0.21900638103919781"/>
    <n v="14.544890738813733"/>
    <n v="13977.639999999998"/>
    <n v="12.91"/>
    <x v="0"/>
    <m/>
    <n v="0"/>
    <x v="0"/>
    <d v="2018-12-31T00:00:00"/>
    <x v="0"/>
    <x v="0"/>
    <x v="0"/>
  </r>
  <r>
    <x v="0"/>
    <x v="3"/>
    <x v="0"/>
    <s v="AFF"/>
    <n v="0"/>
    <n v="0"/>
    <m/>
    <m/>
    <m/>
    <n v="19000"/>
    <n v="2"/>
    <x v="0"/>
    <m/>
    <m/>
    <x v="0"/>
    <d v="2018-12-31T00:00:00"/>
    <x v="0"/>
    <x v="0"/>
    <x v="0"/>
  </r>
  <r>
    <x v="0"/>
    <x v="0"/>
    <x v="0"/>
    <s v="指名：バリスタ（161228AM-170131）"/>
    <n v="9642"/>
    <n v="413"/>
    <m/>
    <n v="4.2833437046255966E-2"/>
    <n v="53.12813559322035"/>
    <n v="21941.920000000006"/>
    <n v="2"/>
    <x v="0"/>
    <m/>
    <n v="0"/>
    <x v="0"/>
    <d v="2018-12-31T00:00:00"/>
    <x v="0"/>
    <x v="0"/>
    <x v="0"/>
  </r>
  <r>
    <x v="0"/>
    <x v="0"/>
    <x v="0"/>
    <s v="指名：共通TOP（161228AM-170131）"/>
    <n v="11043"/>
    <n v="457"/>
    <m/>
    <n v="4.1383681970479036E-2"/>
    <n v="43.154310722100668"/>
    <n v="19721.520000000004"/>
    <n v="20"/>
    <x v="0"/>
    <m/>
    <n v="0"/>
    <x v="0"/>
    <d v="2018-12-31T00:00:00"/>
    <x v="0"/>
    <x v="0"/>
    <x v="0"/>
  </r>
  <r>
    <x v="0"/>
    <x v="0"/>
    <x v="0"/>
    <s v="指名：ドルチェグスト（161228AM-170131）"/>
    <n v="8736"/>
    <n v="404"/>
    <m/>
    <n v="4.6245421245421248E-2"/>
    <n v="23.415445544554455"/>
    <n v="9459.84"/>
    <n v="16"/>
    <x v="0"/>
    <m/>
    <n v="0"/>
    <x v="0"/>
    <d v="2018-12-31T00:00:00"/>
    <x v="0"/>
    <x v="0"/>
    <x v="0"/>
  </r>
  <r>
    <x v="0"/>
    <x v="1"/>
    <x v="1"/>
    <s v="Sublimeskinz"/>
    <n v="17444"/>
    <n v="121"/>
    <m/>
    <n v="6.9364824581518002E-3"/>
    <n v="159.54545454545453"/>
    <n v="19305"/>
    <n v="0"/>
    <x v="0"/>
    <m/>
    <n v="0"/>
    <x v="0"/>
    <d v="2018-12-31T00:00:00"/>
    <x v="0"/>
    <x v="0"/>
    <x v="0"/>
  </r>
  <r>
    <x v="0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0"/>
    <x v="3"/>
    <x v="0"/>
    <s v="PH AFF"/>
    <n v="436"/>
    <n v="70"/>
    <m/>
    <n v="0.16055045871559634"/>
    <n v="456.42857142857144"/>
    <n v="31950"/>
    <n v="2"/>
    <x v="0"/>
    <m/>
    <n v="0"/>
    <x v="0"/>
    <d v="2018-12-31T00:00:00"/>
    <x v="0"/>
    <x v="0"/>
    <x v="0"/>
  </r>
  <r>
    <x v="0"/>
    <x v="4"/>
    <x v="0"/>
    <s v="指名：共通TOP（170816-170916）"/>
    <n v="3926"/>
    <n v="752"/>
    <m/>
    <n v="0.19154355578196638"/>
    <n v="14.210319148936172"/>
    <n v="10686.160000000002"/>
    <n v="5.0200000000000005"/>
    <x v="0"/>
    <m/>
    <n v="0"/>
    <x v="0"/>
    <d v="2018-12-31T00:00:00"/>
    <x v="0"/>
    <x v="0"/>
    <x v="0"/>
  </r>
  <r>
    <x v="0"/>
    <x v="4"/>
    <x v="0"/>
    <s v="指名：ドルチェグスト（170816-170916）"/>
    <n v="9804"/>
    <n v="1156"/>
    <n v="0"/>
    <n v="0.11791105671154631"/>
    <n v="38.36310121107266"/>
    <n v="44347.744999999995"/>
    <n v="10.8"/>
    <x v="0"/>
    <m/>
    <n v="0"/>
    <x v="0"/>
    <d v="2018-12-31T00:00:00"/>
    <x v="0"/>
    <x v="0"/>
    <x v="0"/>
  </r>
  <r>
    <x v="0"/>
    <x v="4"/>
    <x v="0"/>
    <s v="指名：バリスタ（170816-170916）"/>
    <n v="6391"/>
    <n v="609"/>
    <m/>
    <n v="9.529025191675794E-2"/>
    <n v="51.026354679802964"/>
    <n v="31075.050000000003"/>
    <n v="4.7200000000000006"/>
    <x v="0"/>
    <m/>
    <n v="0"/>
    <x v="0"/>
    <d v="2018-12-31T00:00:00"/>
    <x v="0"/>
    <x v="0"/>
    <x v="0"/>
  </r>
  <r>
    <x v="0"/>
    <x v="3"/>
    <x v="0"/>
    <s v="AFF"/>
    <n v="0"/>
    <n v="0"/>
    <m/>
    <m/>
    <m/>
    <n v="28000"/>
    <n v="4"/>
    <x v="0"/>
    <m/>
    <m/>
    <x v="0"/>
    <d v="2018-12-31T00:00:00"/>
    <x v="0"/>
    <x v="0"/>
    <x v="0"/>
  </r>
  <r>
    <x v="1"/>
    <x v="0"/>
    <x v="0"/>
    <s v="指名：共通TOP（161228AM-170131）"/>
    <n v="13841"/>
    <n v="655"/>
    <m/>
    <n v="4.7323170291163931E-2"/>
    <n v="41.561893129771008"/>
    <n v="27223.040000000008"/>
    <n v="23"/>
    <x v="0"/>
    <m/>
    <n v="0"/>
    <x v="0"/>
    <d v="2018-12-31T00:00:00"/>
    <x v="0"/>
    <x v="0"/>
    <x v="0"/>
  </r>
  <r>
    <x v="1"/>
    <x v="0"/>
    <x v="0"/>
    <s v="指名：ドルチェグスト（161228AM-170131）"/>
    <n v="10452"/>
    <n v="462"/>
    <m/>
    <n v="4.4202066590126293E-2"/>
    <n v="25.243636363636366"/>
    <n v="11662.560000000001"/>
    <n v="10"/>
    <x v="0"/>
    <m/>
    <n v="0"/>
    <x v="0"/>
    <d v="2018-12-31T00:00:00"/>
    <x v="0"/>
    <x v="0"/>
    <x v="0"/>
  </r>
  <r>
    <x v="1"/>
    <x v="0"/>
    <x v="0"/>
    <s v="指名：まちえこびん（180926～）"/>
    <n v="2"/>
    <n v="0"/>
    <m/>
    <n v="0"/>
    <m/>
    <n v="0"/>
    <n v="0"/>
    <x v="0"/>
    <m/>
    <n v="0"/>
    <x v="0"/>
    <d v="2018-12-31T00:00:00"/>
    <x v="0"/>
    <x v="0"/>
    <x v="0"/>
  </r>
  <r>
    <x v="1"/>
    <x v="0"/>
    <x v="0"/>
    <s v="指名：バリスタ（161228AM-170131）"/>
    <n v="11753"/>
    <n v="471"/>
    <m/>
    <n v="4.007487450012763E-2"/>
    <n v="49.47176220806795"/>
    <n v="23301.200000000004"/>
    <n v="6"/>
    <x v="0"/>
    <m/>
    <n v="0"/>
    <x v="0"/>
    <d v="2018-12-31T00:00:00"/>
    <x v="0"/>
    <x v="0"/>
    <x v="0"/>
  </r>
  <r>
    <x v="1"/>
    <x v="1"/>
    <x v="1"/>
    <s v="Sublimeskinz"/>
    <n v="12838"/>
    <n v="98"/>
    <m/>
    <n v="7.6335877862595417E-3"/>
    <n v="176.32653061224491"/>
    <n v="17280"/>
    <n v="0"/>
    <x v="0"/>
    <m/>
    <n v="0"/>
    <x v="0"/>
    <d v="2018-12-31T00:00:00"/>
    <x v="0"/>
    <x v="0"/>
    <x v="0"/>
  </r>
  <r>
    <x v="1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1"/>
    <x v="3"/>
    <x v="0"/>
    <s v="PH AFF"/>
    <n v="394"/>
    <n v="170"/>
    <m/>
    <n v="0.43147208121827413"/>
    <n v="469.85294117647061"/>
    <n v="79875"/>
    <n v="5"/>
    <x v="0"/>
    <m/>
    <n v="0"/>
    <x v="0"/>
    <d v="2018-12-31T00:00:00"/>
    <x v="0"/>
    <x v="0"/>
    <x v="0"/>
  </r>
  <r>
    <x v="1"/>
    <x v="4"/>
    <x v="0"/>
    <s v="指名：まちえこびん（180926～）"/>
    <n v="1"/>
    <n v="0"/>
    <m/>
    <n v="0"/>
    <m/>
    <n v="0"/>
    <n v="0"/>
    <x v="0"/>
    <m/>
    <n v="0"/>
    <x v="0"/>
    <d v="2018-12-31T00:00:00"/>
    <x v="0"/>
    <x v="0"/>
    <x v="0"/>
  </r>
  <r>
    <x v="1"/>
    <x v="4"/>
    <x v="0"/>
    <s v="指名：バリスタ（170816-170916）"/>
    <n v="7488"/>
    <n v="662"/>
    <m/>
    <n v="8.8408119658119663E-2"/>
    <n v="50.606178247734142"/>
    <n v="33501.29"/>
    <n v="3.92"/>
    <x v="0"/>
    <m/>
    <n v="0"/>
    <x v="0"/>
    <d v="2018-12-31T00:00:00"/>
    <x v="0"/>
    <x v="0"/>
    <x v="0"/>
  </r>
  <r>
    <x v="1"/>
    <x v="4"/>
    <x v="0"/>
    <s v="指名：ドルチェグスト（170816-170916）"/>
    <n v="11880"/>
    <n v="1616"/>
    <n v="0"/>
    <n v="0.13602693602693602"/>
    <n v="37.504467821782171"/>
    <n v="60607.219999999994"/>
    <n v="15.96"/>
    <x v="0"/>
    <m/>
    <n v="0"/>
    <x v="0"/>
    <d v="2018-12-31T00:00:00"/>
    <x v="0"/>
    <x v="0"/>
    <x v="0"/>
  </r>
  <r>
    <x v="1"/>
    <x v="4"/>
    <x v="0"/>
    <s v="指名：共通TOP（170816-170916）"/>
    <n v="4577"/>
    <n v="934"/>
    <m/>
    <n v="0.20406379724710508"/>
    <n v="16.685604925053532"/>
    <n v="15584.355"/>
    <n v="7.85"/>
    <x v="0"/>
    <m/>
    <n v="0"/>
    <x v="0"/>
    <d v="2018-12-31T00:00:00"/>
    <x v="0"/>
    <x v="0"/>
    <x v="0"/>
  </r>
  <r>
    <x v="1"/>
    <x v="3"/>
    <x v="0"/>
    <s v="AFF"/>
    <n v="0"/>
    <n v="0"/>
    <m/>
    <m/>
    <m/>
    <n v="71000"/>
    <n v="8"/>
    <x v="0"/>
    <m/>
    <m/>
    <x v="0"/>
    <d v="2018-12-31T00:00:00"/>
    <x v="0"/>
    <x v="0"/>
    <x v="0"/>
  </r>
  <r>
    <x v="2"/>
    <x v="0"/>
    <x v="0"/>
    <s v="指名：バリスタ（161228AM-170131）"/>
    <n v="11415"/>
    <n v="417"/>
    <m/>
    <n v="3.6530880420499345E-2"/>
    <n v="52.780623501199052"/>
    <n v="22009.520000000004"/>
    <n v="7"/>
    <x v="0"/>
    <m/>
    <n v="0"/>
    <x v="0"/>
    <d v="2018-12-31T00:00:00"/>
    <x v="0"/>
    <x v="0"/>
    <x v="0"/>
  </r>
  <r>
    <x v="2"/>
    <x v="0"/>
    <x v="0"/>
    <s v="指名：ドルチェグスト（161228AM-170131）"/>
    <n v="11076"/>
    <n v="578"/>
    <m/>
    <n v="5.2184904297580353E-2"/>
    <n v="25.906435986159174"/>
    <n v="14973.920000000002"/>
    <n v="16"/>
    <x v="0"/>
    <m/>
    <n v="0"/>
    <x v="0"/>
    <d v="2018-12-31T00:00:00"/>
    <x v="0"/>
    <x v="0"/>
    <x v="0"/>
  </r>
  <r>
    <x v="2"/>
    <x v="0"/>
    <x v="0"/>
    <s v="指名：共通TOP（161228AM-170131）"/>
    <n v="14003"/>
    <n v="643"/>
    <m/>
    <n v="4.5918731700349928E-2"/>
    <n v="41.6"/>
    <n v="26748.800000000003"/>
    <n v="17"/>
    <x v="0"/>
    <m/>
    <n v="0"/>
    <x v="0"/>
    <d v="2018-12-31T00:00:00"/>
    <x v="0"/>
    <x v="0"/>
    <x v="0"/>
  </r>
  <r>
    <x v="2"/>
    <x v="1"/>
    <x v="1"/>
    <s v="Sublimeskinz"/>
    <n v="12114"/>
    <n v="86"/>
    <m/>
    <n v="7.0992240383027901E-3"/>
    <n v="171.1046511627907"/>
    <n v="14715"/>
    <n v="0"/>
    <x v="0"/>
    <m/>
    <n v="0"/>
    <x v="0"/>
    <d v="2018-12-31T00:00:00"/>
    <x v="0"/>
    <x v="0"/>
    <x v="0"/>
  </r>
  <r>
    <x v="2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2"/>
    <x v="3"/>
    <x v="0"/>
    <s v="PH AFF"/>
    <n v="385"/>
    <n v="136"/>
    <m/>
    <n v="0.35324675324675325"/>
    <n v="234.9264705882353"/>
    <n v="31950"/>
    <n v="2"/>
    <x v="0"/>
    <m/>
    <n v="0"/>
    <x v="0"/>
    <d v="2018-12-31T00:00:00"/>
    <x v="0"/>
    <x v="0"/>
    <x v="0"/>
  </r>
  <r>
    <x v="2"/>
    <x v="4"/>
    <x v="0"/>
    <s v="指名：まちえこびん（180926～）"/>
    <n v="9"/>
    <n v="0"/>
    <m/>
    <n v="0"/>
    <m/>
    <n v="0"/>
    <n v="0"/>
    <x v="0"/>
    <m/>
    <n v="0"/>
    <x v="0"/>
    <d v="2018-12-31T00:00:00"/>
    <x v="0"/>
    <x v="0"/>
    <x v="0"/>
  </r>
  <r>
    <x v="2"/>
    <x v="4"/>
    <x v="0"/>
    <s v="指名：共通TOP（170816-170916）"/>
    <n v="5047"/>
    <n v="1146"/>
    <m/>
    <n v="0.22706558351495937"/>
    <n v="14.993150087260036"/>
    <n v="17182.150000000001"/>
    <n v="14.84"/>
    <x v="0"/>
    <m/>
    <n v="0"/>
    <x v="0"/>
    <d v="2018-12-31T00:00:00"/>
    <x v="0"/>
    <x v="0"/>
    <x v="0"/>
  </r>
  <r>
    <x v="2"/>
    <x v="4"/>
    <x v="0"/>
    <s v="指名：バリスタ（170816-170916）"/>
    <n v="6505"/>
    <n v="589"/>
    <m/>
    <n v="9.0545734050730214E-2"/>
    <n v="54.532775891341245"/>
    <n v="32119.804999999993"/>
    <n v="4.9000000000000004"/>
    <x v="0"/>
    <m/>
    <n v="0"/>
    <x v="0"/>
    <d v="2018-12-31T00:00:00"/>
    <x v="0"/>
    <x v="0"/>
    <x v="0"/>
  </r>
  <r>
    <x v="2"/>
    <x v="4"/>
    <x v="0"/>
    <s v="指名：ドルチェグスト（170816-170916）"/>
    <n v="12550"/>
    <n v="1680"/>
    <n v="0"/>
    <n v="0.13386454183266933"/>
    <n v="35.983369047619043"/>
    <n v="60452.05999999999"/>
    <n v="11.37"/>
    <x v="0"/>
    <m/>
    <n v="0"/>
    <x v="0"/>
    <d v="2018-12-31T00:00:00"/>
    <x v="0"/>
    <x v="0"/>
    <x v="0"/>
  </r>
  <r>
    <x v="2"/>
    <x v="3"/>
    <x v="0"/>
    <s v="AFF"/>
    <n v="0"/>
    <n v="0"/>
    <m/>
    <m/>
    <m/>
    <n v="78000"/>
    <n v="9"/>
    <x v="0"/>
    <m/>
    <m/>
    <x v="0"/>
    <d v="2018-12-31T00:00:00"/>
    <x v="0"/>
    <x v="0"/>
    <x v="0"/>
  </r>
  <r>
    <x v="3"/>
    <x v="0"/>
    <x v="0"/>
    <s v="指名：バリスタ（161228AM-170131）"/>
    <n v="10768"/>
    <n v="375"/>
    <m/>
    <n v="3.4825408618127787E-2"/>
    <n v="55.799466666666667"/>
    <n v="20924.8"/>
    <n v="6"/>
    <x v="0"/>
    <m/>
    <n v="0"/>
    <x v="0"/>
    <d v="2018-12-31T00:00:00"/>
    <x v="0"/>
    <x v="0"/>
    <x v="0"/>
  </r>
  <r>
    <x v="3"/>
    <x v="0"/>
    <x v="0"/>
    <s v="指名：ドルチェグスト（161228AM-170131）"/>
    <n v="10010"/>
    <n v="438"/>
    <m/>
    <n v="4.3756243756243755E-2"/>
    <n v="23.687305936073063"/>
    <n v="10375.040000000001"/>
    <n v="24"/>
    <x v="0"/>
    <m/>
    <n v="0"/>
    <x v="0"/>
    <d v="2018-12-31T00:00:00"/>
    <x v="0"/>
    <x v="0"/>
    <x v="0"/>
  </r>
  <r>
    <x v="3"/>
    <x v="0"/>
    <x v="0"/>
    <s v="指名：共通TOP（161228AM-170131）"/>
    <n v="13691"/>
    <n v="702"/>
    <m/>
    <n v="5.127455992988094E-2"/>
    <n v="41.305185185185181"/>
    <n v="28996.239999999998"/>
    <n v="33"/>
    <x v="0"/>
    <m/>
    <n v="0"/>
    <x v="0"/>
    <d v="2018-12-31T00:00:00"/>
    <x v="0"/>
    <x v="0"/>
    <x v="0"/>
  </r>
  <r>
    <x v="3"/>
    <x v="1"/>
    <x v="1"/>
    <s v="Sublimeskinz"/>
    <n v="13054"/>
    <n v="78"/>
    <m/>
    <n v="5.9751800214493641E-3"/>
    <n v="176.53846153846155"/>
    <n v="13770"/>
    <n v="0"/>
    <x v="0"/>
    <m/>
    <n v="0"/>
    <x v="0"/>
    <d v="2018-12-31T00:00:00"/>
    <x v="0"/>
    <x v="0"/>
    <x v="0"/>
  </r>
  <r>
    <x v="3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3"/>
    <x v="3"/>
    <x v="0"/>
    <s v="PH AFF"/>
    <n v="410"/>
    <n v="138"/>
    <m/>
    <n v="0.33658536585365856"/>
    <n v="578.804347826087"/>
    <n v="79875"/>
    <n v="5"/>
    <x v="0"/>
    <m/>
    <n v="0"/>
    <x v="0"/>
    <d v="2018-12-31T00:00:00"/>
    <x v="0"/>
    <x v="0"/>
    <x v="0"/>
  </r>
  <r>
    <x v="3"/>
    <x v="4"/>
    <x v="0"/>
    <s v="指名：ドルチェグスト（170816-170916）"/>
    <n v="11096"/>
    <n v="1429"/>
    <n v="0"/>
    <n v="0.12878514780100939"/>
    <n v="37.727638208537435"/>
    <n v="53912.794999999998"/>
    <n v="12.82"/>
    <x v="0"/>
    <m/>
    <n v="0"/>
    <x v="0"/>
    <d v="2018-12-31T00:00:00"/>
    <x v="0"/>
    <x v="0"/>
    <x v="0"/>
  </r>
  <r>
    <x v="3"/>
    <x v="4"/>
    <x v="0"/>
    <s v="指名：共通TOP（170816-170916）"/>
    <n v="5203"/>
    <n v="1114"/>
    <m/>
    <n v="0.21410724581971941"/>
    <n v="15.19462746858169"/>
    <n v="16926.815000000002"/>
    <n v="10.820000000000002"/>
    <x v="0"/>
    <m/>
    <n v="0"/>
    <x v="0"/>
    <d v="2018-12-31T00:00:00"/>
    <x v="0"/>
    <x v="0"/>
    <x v="0"/>
  </r>
  <r>
    <x v="3"/>
    <x v="4"/>
    <x v="0"/>
    <s v="指名：まちえこびん（180926～）"/>
    <n v="4"/>
    <n v="2"/>
    <m/>
    <n v="0.5"/>
    <n v="71.36"/>
    <n v="142.72"/>
    <n v="0"/>
    <x v="0"/>
    <m/>
    <n v="0"/>
    <x v="0"/>
    <d v="2018-12-31T00:00:00"/>
    <x v="0"/>
    <x v="0"/>
    <x v="0"/>
  </r>
  <r>
    <x v="3"/>
    <x v="4"/>
    <x v="0"/>
    <s v="指名：バリスタ（170816-170916）"/>
    <n v="5844"/>
    <n v="525"/>
    <m/>
    <n v="8.9835728952772073E-2"/>
    <n v="55.773361904761927"/>
    <n v="29281.01500000001"/>
    <n v="4.5500000000000007"/>
    <x v="0"/>
    <m/>
    <n v="0"/>
    <x v="0"/>
    <d v="2018-12-31T00:00:00"/>
    <x v="0"/>
    <x v="0"/>
    <x v="0"/>
  </r>
  <r>
    <x v="3"/>
    <x v="3"/>
    <x v="0"/>
    <s v="AFF"/>
    <n v="0"/>
    <n v="0"/>
    <m/>
    <m/>
    <m/>
    <n v="78000"/>
    <n v="9"/>
    <x v="0"/>
    <m/>
    <m/>
    <x v="0"/>
    <d v="2018-12-31T00:00:00"/>
    <x v="0"/>
    <x v="0"/>
    <x v="0"/>
  </r>
  <r>
    <x v="4"/>
    <x v="0"/>
    <x v="0"/>
    <s v="指名：まちえこびん（180926～）"/>
    <n v="3"/>
    <n v="0"/>
    <m/>
    <n v="0"/>
    <m/>
    <n v="0"/>
    <n v="0"/>
    <x v="0"/>
    <m/>
    <n v="0"/>
    <x v="0"/>
    <d v="2018-12-31T00:00:00"/>
    <x v="0"/>
    <x v="0"/>
    <x v="0"/>
  </r>
  <r>
    <x v="4"/>
    <x v="0"/>
    <x v="0"/>
    <s v="指名：ドルチェグスト（161228AM-170131）"/>
    <n v="13096"/>
    <n v="536"/>
    <m/>
    <n v="4.092852779474649E-2"/>
    <n v="27.214626865671644"/>
    <n v="14587.04"/>
    <n v="12"/>
    <x v="0"/>
    <m/>
    <n v="0"/>
    <x v="0"/>
    <d v="2018-12-31T00:00:00"/>
    <x v="0"/>
    <x v="0"/>
    <x v="0"/>
  </r>
  <r>
    <x v="4"/>
    <x v="0"/>
    <x v="0"/>
    <s v="指名：共通TOP（161228AM-170131）"/>
    <n v="17516"/>
    <n v="814"/>
    <m/>
    <n v="4.6471797213975791E-2"/>
    <n v="44.506633906633908"/>
    <n v="36228.400000000001"/>
    <n v="40"/>
    <x v="0"/>
    <m/>
    <n v="0"/>
    <x v="0"/>
    <d v="2018-12-31T00:00:00"/>
    <x v="0"/>
    <x v="0"/>
    <x v="0"/>
  </r>
  <r>
    <x v="4"/>
    <x v="0"/>
    <x v="0"/>
    <s v="指名：バリスタ（161228AM-170131）"/>
    <n v="13097"/>
    <n v="489"/>
    <m/>
    <n v="3.7336794685805912E-2"/>
    <n v="59.869120654396731"/>
    <n v="29276"/>
    <n v="4"/>
    <x v="0"/>
    <m/>
    <n v="0"/>
    <x v="0"/>
    <d v="2018-12-31T00:00:00"/>
    <x v="0"/>
    <x v="0"/>
    <x v="0"/>
  </r>
  <r>
    <x v="4"/>
    <x v="1"/>
    <x v="1"/>
    <s v="Sublimeskinz"/>
    <n v="10323"/>
    <n v="87"/>
    <m/>
    <n v="8.4277826213310092E-3"/>
    <n v="147.41379310344828"/>
    <n v="12825"/>
    <n v="0"/>
    <x v="0"/>
    <m/>
    <n v="0"/>
    <x v="0"/>
    <d v="2018-12-31T00:00:00"/>
    <x v="0"/>
    <x v="0"/>
    <x v="0"/>
  </r>
  <r>
    <x v="4"/>
    <x v="2"/>
    <x v="0"/>
    <s v="Yahoo! PSD"/>
    <n v="0"/>
    <n v="0"/>
    <m/>
    <m/>
    <m/>
    <n v="14120.967741934999"/>
    <n v="0"/>
    <x v="0"/>
    <m/>
    <m/>
    <x v="0"/>
    <d v="2018-12-31T00:00:00"/>
    <x v="0"/>
    <x v="0"/>
    <x v="0"/>
  </r>
  <r>
    <x v="4"/>
    <x v="3"/>
    <x v="0"/>
    <s v="PH AFF"/>
    <n v="419"/>
    <n v="140"/>
    <m/>
    <n v="0.33412887828162291"/>
    <n v="798.75"/>
    <n v="111825"/>
    <n v="7"/>
    <x v="0"/>
    <m/>
    <n v="0"/>
    <x v="0"/>
    <d v="2018-12-31T00:00:00"/>
    <x v="0"/>
    <x v="0"/>
    <x v="0"/>
  </r>
  <r>
    <x v="4"/>
    <x v="4"/>
    <x v="0"/>
    <s v="指名：共通TOP（170816-170916）"/>
    <n v="5635"/>
    <n v="1211"/>
    <m/>
    <n v="0.21490683229813665"/>
    <n v="19.142828241123034"/>
    <n v="23181.964999999997"/>
    <n v="14.83"/>
    <x v="0"/>
    <m/>
    <n v="0"/>
    <x v="0"/>
    <d v="2018-12-31T00:00:00"/>
    <x v="0"/>
    <x v="0"/>
    <x v="0"/>
  </r>
  <r>
    <x v="4"/>
    <x v="4"/>
    <x v="0"/>
    <s v="指名：まちえこびん（180926～）"/>
    <n v="2"/>
    <n v="0"/>
    <m/>
    <n v="0"/>
    <m/>
    <n v="0"/>
    <n v="0"/>
    <x v="0"/>
    <m/>
    <n v="0"/>
    <x v="0"/>
    <d v="2018-12-31T00:00:00"/>
    <x v="0"/>
    <x v="0"/>
    <x v="0"/>
  </r>
  <r>
    <x v="4"/>
    <x v="4"/>
    <x v="0"/>
    <s v="指名：ドルチェグスト（170816-170916）"/>
    <n v="12978"/>
    <n v="1792"/>
    <n v="0"/>
    <n v="0.13807982740021574"/>
    <n v="41.124182477678573"/>
    <n v="73694.535000000003"/>
    <n v="24.81"/>
    <x v="0"/>
    <m/>
    <n v="0"/>
    <x v="0"/>
    <d v="2018-12-31T00:00:00"/>
    <x v="0"/>
    <x v="0"/>
    <x v="0"/>
  </r>
  <r>
    <x v="4"/>
    <x v="4"/>
    <x v="0"/>
    <s v="指名：バリスタ（170816-170916）"/>
    <n v="7243"/>
    <n v="688"/>
    <m/>
    <n v="9.4988264531271571E-2"/>
    <n v="76.999825581395385"/>
    <n v="52975.880000000026"/>
    <n v="5.24"/>
    <x v="0"/>
    <m/>
    <n v="0"/>
    <x v="0"/>
    <d v="2018-12-31T00:00:00"/>
    <x v="0"/>
    <x v="0"/>
    <x v="0"/>
  </r>
  <r>
    <x v="4"/>
    <x v="3"/>
    <x v="0"/>
    <s v="AFF"/>
    <n v="0"/>
    <n v="0"/>
    <m/>
    <m/>
    <m/>
    <n v="71000"/>
    <n v="8"/>
    <x v="0"/>
    <m/>
    <m/>
    <x v="0"/>
    <d v="2018-12-31T00:00:00"/>
    <x v="0"/>
    <x v="0"/>
    <x v="0"/>
  </r>
  <r>
    <x v="5"/>
    <x v="0"/>
    <x v="0"/>
    <s v="指名：ドルチェグスト（161228AM-170131）"/>
    <n v="13582"/>
    <n v="648"/>
    <m/>
    <n v="4.771020468266824E-2"/>
    <n v="28.50691358024692"/>
    <n v="18472.480000000003"/>
    <n v="22"/>
    <x v="0"/>
    <m/>
    <n v="0"/>
    <x v="0"/>
    <d v="2018-12-31T00:00:00"/>
    <x v="0"/>
    <x v="0"/>
    <x v="0"/>
  </r>
  <r>
    <x v="5"/>
    <x v="0"/>
    <x v="0"/>
    <s v="指名：共通TOP（161228AM-170131）"/>
    <n v="17493"/>
    <n v="743"/>
    <m/>
    <n v="4.2474132510146916E-2"/>
    <n v="42.201884253028261"/>
    <n v="31355.999999999996"/>
    <n v="33"/>
    <x v="0"/>
    <m/>
    <n v="0"/>
    <x v="0"/>
    <d v="2018-12-31T00:00:00"/>
    <x v="0"/>
    <x v="0"/>
    <x v="0"/>
  </r>
  <r>
    <x v="5"/>
    <x v="0"/>
    <x v="0"/>
    <s v="指名：まちえこびん（180926～）"/>
    <n v="6"/>
    <n v="0"/>
    <m/>
    <n v="0"/>
    <m/>
    <n v="0"/>
    <n v="0"/>
    <x v="0"/>
    <m/>
    <n v="0"/>
    <x v="0"/>
    <d v="2018-12-31T00:00:00"/>
    <x v="0"/>
    <x v="0"/>
    <x v="0"/>
  </r>
  <r>
    <x v="5"/>
    <x v="0"/>
    <x v="0"/>
    <s v="指名：バリスタ（161228AM-170131）"/>
    <n v="13401"/>
    <n v="481"/>
    <m/>
    <n v="3.5892843817625551E-2"/>
    <n v="58.962162162162159"/>
    <n v="28360.799999999999"/>
    <n v="3"/>
    <x v="0"/>
    <m/>
    <n v="0"/>
    <x v="0"/>
    <d v="2018-12-31T00:00:00"/>
    <x v="0"/>
    <x v="0"/>
    <x v="0"/>
  </r>
  <r>
    <x v="5"/>
    <x v="1"/>
    <x v="1"/>
    <s v="Sublimeskinz"/>
    <n v="13106"/>
    <n v="83"/>
    <m/>
    <n v="6.3329772623226003E-3"/>
    <n v="177.28915662650601"/>
    <n v="14715"/>
    <n v="0"/>
    <x v="0"/>
    <m/>
    <n v="0"/>
    <x v="0"/>
    <d v="2018-12-31T00:00:00"/>
    <x v="0"/>
    <x v="0"/>
    <x v="0"/>
  </r>
  <r>
    <x v="5"/>
    <x v="2"/>
    <x v="0"/>
    <s v="Yahoo! PSD"/>
    <n v="0"/>
    <n v="0"/>
    <m/>
    <m/>
    <m/>
    <n v="14120.967741934999"/>
    <n v="1"/>
    <x v="0"/>
    <m/>
    <m/>
    <x v="0"/>
    <d v="2018-12-31T00:00:00"/>
    <x v="0"/>
    <x v="0"/>
    <x v="0"/>
  </r>
  <r>
    <x v="5"/>
    <x v="3"/>
    <x v="0"/>
    <s v="PH AFF"/>
    <n v="489"/>
    <n v="135"/>
    <m/>
    <n v="0.27607361963190186"/>
    <n v="710"/>
    <n v="95850"/>
    <n v="6"/>
    <x v="0"/>
    <m/>
    <n v="0"/>
    <x v="0"/>
    <d v="2018-12-31T00:00:00"/>
    <x v="0"/>
    <x v="0"/>
    <x v="0"/>
  </r>
  <r>
    <x v="5"/>
    <x v="4"/>
    <x v="0"/>
    <s v="指名：まちえこびん（180926～）"/>
    <n v="15"/>
    <n v="0"/>
    <m/>
    <n v="0"/>
    <m/>
    <n v="0"/>
    <n v="0"/>
    <x v="0"/>
    <m/>
    <n v="0"/>
    <x v="0"/>
    <d v="2018-12-31T00:00:00"/>
    <x v="0"/>
    <x v="0"/>
    <x v="0"/>
  </r>
  <r>
    <x v="5"/>
    <x v="4"/>
    <x v="0"/>
    <s v="指名：ドルチェグスト（170816-170916）"/>
    <n v="13184"/>
    <n v="1982"/>
    <n v="0"/>
    <n v="0.15033373786407767"/>
    <n v="42.630292633703334"/>
    <n v="84493.24"/>
    <n v="10.55"/>
    <x v="0"/>
    <m/>
    <n v="0"/>
    <x v="0"/>
    <d v="2018-12-31T00:00:00"/>
    <x v="0"/>
    <x v="0"/>
    <x v="0"/>
  </r>
  <r>
    <x v="5"/>
    <x v="4"/>
    <x v="0"/>
    <s v="指名：共通TOP（170816-170916）"/>
    <n v="5728"/>
    <n v="1245"/>
    <m/>
    <n v="0.21735335195530725"/>
    <n v="18.955000000000002"/>
    <n v="23598.975000000002"/>
    <n v="10.780000000000001"/>
    <x v="0"/>
    <m/>
    <n v="0"/>
    <x v="0"/>
    <d v="2018-12-31T00:00:00"/>
    <x v="0"/>
    <x v="0"/>
    <x v="0"/>
  </r>
  <r>
    <x v="5"/>
    <x v="4"/>
    <x v="0"/>
    <s v="指名：バリスタ（170816-170916）"/>
    <n v="7315"/>
    <n v="678"/>
    <m/>
    <n v="9.2686261107313733E-2"/>
    <n v="86.905862831858414"/>
    <n v="58922.175000000003"/>
    <n v="7.39"/>
    <x v="0"/>
    <m/>
    <n v="0"/>
    <x v="0"/>
    <d v="2018-12-31T00:00:00"/>
    <x v="0"/>
    <x v="0"/>
    <x v="0"/>
  </r>
  <r>
    <x v="5"/>
    <x v="3"/>
    <x v="0"/>
    <s v="AFF"/>
    <n v="0"/>
    <n v="0"/>
    <m/>
    <m/>
    <m/>
    <n v="47000"/>
    <n v="6"/>
    <x v="0"/>
    <m/>
    <m/>
    <x v="0"/>
    <d v="2018-12-31T00:00:00"/>
    <x v="0"/>
    <x v="0"/>
    <x v="0"/>
  </r>
  <r>
    <x v="6"/>
    <x v="0"/>
    <x v="0"/>
    <s v="指名：バリスタ（161228AM-170131）"/>
    <n v="9930"/>
    <n v="324"/>
    <m/>
    <n v="3.2628398791540787E-2"/>
    <n v="54.465185185185177"/>
    <n v="17646.719999999998"/>
    <n v="6"/>
    <x v="0"/>
    <m/>
    <n v="0"/>
    <x v="1"/>
    <d v="2019-01-07T00:00:00"/>
    <x v="0"/>
    <x v="0"/>
    <x v="0"/>
  </r>
  <r>
    <x v="6"/>
    <x v="0"/>
    <x v="0"/>
    <s v="指名：共通TOP（161228AM-170131）"/>
    <n v="14870"/>
    <n v="935"/>
    <m/>
    <n v="6.2878278412911909E-2"/>
    <n v="36.995080213903748"/>
    <n v="34590.400000000001"/>
    <n v="33"/>
    <x v="0"/>
    <m/>
    <n v="0"/>
    <x v="1"/>
    <d v="2019-01-07T00:00:00"/>
    <x v="0"/>
    <x v="0"/>
    <x v="0"/>
  </r>
  <r>
    <x v="6"/>
    <x v="0"/>
    <x v="0"/>
    <s v="指名：ドルチェグスト（161228AM-170131）"/>
    <n v="10016"/>
    <n v="514"/>
    <m/>
    <n v="5.1317891373801917E-2"/>
    <n v="37.747548638132294"/>
    <n v="19402.239999999998"/>
    <n v="20"/>
    <x v="0"/>
    <m/>
    <n v="0"/>
    <x v="1"/>
    <d v="2019-01-07T00:00:00"/>
    <x v="0"/>
    <x v="0"/>
    <x v="0"/>
  </r>
  <r>
    <x v="6"/>
    <x v="1"/>
    <x v="1"/>
    <s v="Sublimeskinz"/>
    <n v="20189"/>
    <n v="114"/>
    <m/>
    <n v="5.6466392590024273E-3"/>
    <n v="161.05263157894737"/>
    <n v="18360"/>
    <n v="0"/>
    <x v="0"/>
    <m/>
    <n v="0"/>
    <x v="1"/>
    <d v="2019-01-07T00:00:00"/>
    <x v="0"/>
    <x v="0"/>
    <x v="0"/>
  </r>
  <r>
    <x v="6"/>
    <x v="2"/>
    <x v="0"/>
    <s v="Yahoo! PSD"/>
    <n v="0"/>
    <n v="0"/>
    <m/>
    <m/>
    <m/>
    <n v="14120.967741934999"/>
    <n v="1"/>
    <x v="0"/>
    <m/>
    <m/>
    <x v="1"/>
    <d v="2019-01-07T00:00:00"/>
    <x v="0"/>
    <x v="0"/>
    <x v="0"/>
  </r>
  <r>
    <x v="6"/>
    <x v="3"/>
    <x v="0"/>
    <s v="PH AFF"/>
    <n v="335"/>
    <n v="133"/>
    <m/>
    <n v="0.39701492537313432"/>
    <n v="840.78947368421052"/>
    <n v="111825"/>
    <n v="7"/>
    <x v="0"/>
    <m/>
    <n v="0"/>
    <x v="1"/>
    <d v="2019-01-07T00:00:00"/>
    <x v="0"/>
    <x v="0"/>
    <x v="0"/>
  </r>
  <r>
    <x v="6"/>
    <x v="4"/>
    <x v="0"/>
    <s v="指名：バリスタ（170816-170916）"/>
    <n v="4457"/>
    <n v="392"/>
    <m/>
    <n v="8.7951536908234235E-2"/>
    <n v="66.382321428571416"/>
    <n v="26021.869999999995"/>
    <n v="6.41"/>
    <x v="0"/>
    <m/>
    <n v="0"/>
    <x v="1"/>
    <d v="2019-01-07T00:00:00"/>
    <x v="0"/>
    <x v="0"/>
    <x v="0"/>
  </r>
  <r>
    <x v="6"/>
    <x v="4"/>
    <x v="0"/>
    <s v="指名：まちえこびん（180926～）"/>
    <n v="7"/>
    <n v="1"/>
    <m/>
    <n v="0.14285714285714285"/>
    <n v="4.46"/>
    <n v="4.46"/>
    <n v="0"/>
    <x v="0"/>
    <m/>
    <n v="0"/>
    <x v="1"/>
    <d v="2019-01-07T00:00:00"/>
    <x v="0"/>
    <x v="0"/>
    <x v="0"/>
  </r>
  <r>
    <x v="6"/>
    <x v="4"/>
    <x v="0"/>
    <s v="指名：ドルチェグスト（170816-170916）"/>
    <n v="10758"/>
    <n v="1476"/>
    <n v="0"/>
    <n v="0.13720022308979365"/>
    <n v="42.342245934959351"/>
    <n v="62497.154999999999"/>
    <n v="21.17"/>
    <x v="0"/>
    <m/>
    <n v="0"/>
    <x v="1"/>
    <d v="2019-01-07T00:00:00"/>
    <x v="0"/>
    <x v="0"/>
    <x v="0"/>
  </r>
  <r>
    <x v="6"/>
    <x v="4"/>
    <x v="0"/>
    <s v="指名：共通TOP（170816-170916）"/>
    <n v="6395"/>
    <n v="1423"/>
    <m/>
    <n v="0.22251759186864739"/>
    <n v="13.484996486296561"/>
    <n v="19189.150000000005"/>
    <n v="41.81"/>
    <x v="0"/>
    <m/>
    <n v="0"/>
    <x v="1"/>
    <d v="2019-01-07T00:00:00"/>
    <x v="0"/>
    <x v="0"/>
    <x v="0"/>
  </r>
  <r>
    <x v="6"/>
    <x v="3"/>
    <x v="0"/>
    <s v="AFF"/>
    <n v="0"/>
    <n v="0"/>
    <m/>
    <m/>
    <m/>
    <n v="33000"/>
    <n v="4"/>
    <x v="0"/>
    <m/>
    <m/>
    <x v="1"/>
    <d v="2019-01-07T00:00:00"/>
    <x v="0"/>
    <x v="0"/>
    <x v="0"/>
  </r>
  <r>
    <x v="7"/>
    <x v="0"/>
    <x v="0"/>
    <s v="指名：共通TOP（161228AM-170131）"/>
    <n v="13946"/>
    <n v="747"/>
    <m/>
    <n v="5.3563745876953964E-2"/>
    <n v="37.186613119143246"/>
    <n v="27778.400000000005"/>
    <n v="32"/>
    <x v="0"/>
    <m/>
    <n v="0"/>
    <x v="1"/>
    <d v="2019-01-07T00:00:00"/>
    <x v="0"/>
    <x v="0"/>
    <x v="0"/>
  </r>
  <r>
    <x v="7"/>
    <x v="0"/>
    <x v="0"/>
    <s v="指名：ドルチェグスト（161228AM-170131）"/>
    <n v="10234"/>
    <n v="484"/>
    <m/>
    <n v="4.7293335939026772E-2"/>
    <n v="32.132561983471071"/>
    <n v="15552.16"/>
    <n v="20"/>
    <x v="0"/>
    <m/>
    <n v="0"/>
    <x v="1"/>
    <d v="2019-01-07T00:00:00"/>
    <x v="0"/>
    <x v="0"/>
    <x v="0"/>
  </r>
  <r>
    <x v="7"/>
    <x v="0"/>
    <x v="0"/>
    <s v="指名：バリスタ（161228AM-170131）"/>
    <n v="9651"/>
    <n v="394"/>
    <m/>
    <n v="4.0824784996373431E-2"/>
    <n v="50.521827411167507"/>
    <n v="19905.599999999999"/>
    <n v="3"/>
    <x v="0"/>
    <m/>
    <n v="0"/>
    <x v="1"/>
    <d v="2019-01-07T00:00:00"/>
    <x v="0"/>
    <x v="0"/>
    <x v="0"/>
  </r>
  <r>
    <x v="7"/>
    <x v="0"/>
    <x v="0"/>
    <s v="指名：まちえこびん（180926～）"/>
    <n v="7"/>
    <n v="0"/>
    <m/>
    <n v="0"/>
    <m/>
    <n v="0"/>
    <n v="0"/>
    <x v="0"/>
    <m/>
    <n v="0"/>
    <x v="1"/>
    <d v="2019-01-07T00:00:00"/>
    <x v="0"/>
    <x v="0"/>
    <x v="0"/>
  </r>
  <r>
    <x v="7"/>
    <x v="1"/>
    <x v="1"/>
    <s v="Sublimeskinz"/>
    <n v="15862"/>
    <n v="88"/>
    <m/>
    <n v="5.5478502080443829E-3"/>
    <n v="177.95454545454547"/>
    <n v="15660"/>
    <n v="0"/>
    <x v="0"/>
    <m/>
    <n v="0"/>
    <x v="1"/>
    <d v="2019-01-07T00:00:00"/>
    <x v="0"/>
    <x v="0"/>
    <x v="0"/>
  </r>
  <r>
    <x v="7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7"/>
    <x v="3"/>
    <x v="0"/>
    <s v="PH AFF"/>
    <n v="625"/>
    <n v="223"/>
    <m/>
    <n v="0.35680000000000001"/>
    <n v="214.91031390134529"/>
    <n v="47925"/>
    <n v="3"/>
    <x v="0"/>
    <m/>
    <n v="0"/>
    <x v="1"/>
    <d v="2019-01-07T00:00:00"/>
    <x v="0"/>
    <x v="0"/>
    <x v="0"/>
  </r>
  <r>
    <x v="7"/>
    <x v="4"/>
    <x v="0"/>
    <s v="指名：ドルチェグスト（170816-170916）"/>
    <n v="11430"/>
    <n v="1482"/>
    <n v="0"/>
    <n v="0.12965879265091865"/>
    <n v="58.567432523616731"/>
    <n v="86796.934999999998"/>
    <n v="6.0299999999999994"/>
    <x v="0"/>
    <m/>
    <n v="0"/>
    <x v="1"/>
    <d v="2019-01-07T00:00:00"/>
    <x v="0"/>
    <x v="0"/>
    <x v="0"/>
  </r>
  <r>
    <x v="7"/>
    <x v="4"/>
    <x v="0"/>
    <s v="指名：バリスタ（170816-170916）"/>
    <n v="4296"/>
    <n v="359"/>
    <m/>
    <n v="8.3566108007448792E-2"/>
    <n v="69.369150417827285"/>
    <n v="24903.524999999998"/>
    <n v="1"/>
    <x v="0"/>
    <m/>
    <n v="0"/>
    <x v="1"/>
    <d v="2019-01-07T00:00:00"/>
    <x v="0"/>
    <x v="0"/>
    <x v="0"/>
  </r>
  <r>
    <x v="7"/>
    <x v="4"/>
    <x v="0"/>
    <s v="指名：共通TOP（170816-170916）"/>
    <n v="6002"/>
    <n v="1315"/>
    <m/>
    <n v="0.21909363545484839"/>
    <n v="15.24370342205323"/>
    <n v="20045.469999999998"/>
    <n v="15.940000000000001"/>
    <x v="0"/>
    <m/>
    <n v="0"/>
    <x v="1"/>
    <d v="2019-01-07T00:00:00"/>
    <x v="0"/>
    <x v="0"/>
    <x v="0"/>
  </r>
  <r>
    <x v="7"/>
    <x v="4"/>
    <x v="0"/>
    <s v="指名：まちえこびん（180926～）"/>
    <n v="3"/>
    <n v="1"/>
    <m/>
    <n v="0.33333333333333331"/>
    <n v="4.46"/>
    <n v="4.46"/>
    <n v="0"/>
    <x v="0"/>
    <m/>
    <n v="0"/>
    <x v="1"/>
    <d v="2019-01-07T00:00:00"/>
    <x v="0"/>
    <x v="0"/>
    <x v="0"/>
  </r>
  <r>
    <x v="7"/>
    <x v="3"/>
    <x v="0"/>
    <s v="AFF"/>
    <n v="0"/>
    <n v="0"/>
    <m/>
    <m/>
    <m/>
    <n v="95000"/>
    <n v="10"/>
    <x v="0"/>
    <m/>
    <m/>
    <x v="1"/>
    <d v="2019-01-07T00:00:00"/>
    <x v="0"/>
    <x v="0"/>
    <x v="0"/>
  </r>
  <r>
    <x v="8"/>
    <x v="0"/>
    <x v="0"/>
    <s v="指名：共通TOP（161228AM-170131）"/>
    <n v="14726"/>
    <n v="845"/>
    <m/>
    <n v="5.7381502105120198E-2"/>
    <n v="40.521846153846163"/>
    <n v="34240.960000000006"/>
    <n v="52"/>
    <x v="0"/>
    <m/>
    <n v="0"/>
    <x v="1"/>
    <d v="2019-01-07T00:00:00"/>
    <x v="0"/>
    <x v="0"/>
    <x v="0"/>
  </r>
  <r>
    <x v="8"/>
    <x v="0"/>
    <x v="0"/>
    <s v="指名：ドルチェグスト（161228AM-170131）"/>
    <n v="11754"/>
    <n v="514"/>
    <m/>
    <n v="4.3729794112642502E-2"/>
    <n v="45.456498054474707"/>
    <n v="23364.639999999999"/>
    <n v="16"/>
    <x v="0"/>
    <m/>
    <n v="0"/>
    <x v="1"/>
    <d v="2019-01-07T00:00:00"/>
    <x v="0"/>
    <x v="0"/>
    <x v="0"/>
  </r>
  <r>
    <x v="8"/>
    <x v="0"/>
    <x v="0"/>
    <s v="指名：まちえこびん（180926～）"/>
    <n v="6"/>
    <n v="1"/>
    <m/>
    <n v="0.16666666666666666"/>
    <n v="16.64"/>
    <n v="16.64"/>
    <n v="0"/>
    <x v="0"/>
    <m/>
    <n v="0"/>
    <x v="1"/>
    <d v="2019-01-07T00:00:00"/>
    <x v="0"/>
    <x v="0"/>
    <x v="0"/>
  </r>
  <r>
    <x v="8"/>
    <x v="0"/>
    <x v="0"/>
    <s v="指名：バリスタ（161228AM-170131）"/>
    <n v="10536"/>
    <n v="437"/>
    <m/>
    <n v="4.1476841305998484E-2"/>
    <n v="56.240915331807777"/>
    <n v="24577.279999999999"/>
    <n v="5"/>
    <x v="0"/>
    <m/>
    <n v="0"/>
    <x v="1"/>
    <d v="2019-01-07T00:00:00"/>
    <x v="0"/>
    <x v="0"/>
    <x v="0"/>
  </r>
  <r>
    <x v="8"/>
    <x v="1"/>
    <x v="1"/>
    <s v="Sublimeskinz"/>
    <n v="9668"/>
    <n v="57"/>
    <m/>
    <n v="5.8957385188249892E-3"/>
    <n v="175.26315789473685"/>
    <n v="9990"/>
    <n v="0"/>
    <x v="0"/>
    <m/>
    <n v="0"/>
    <x v="1"/>
    <d v="2019-01-07T00:00:00"/>
    <x v="0"/>
    <x v="0"/>
    <x v="0"/>
  </r>
  <r>
    <x v="8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8"/>
    <x v="3"/>
    <x v="0"/>
    <s v="PH AFF"/>
    <n v="1222"/>
    <n v="385"/>
    <m/>
    <n v="0.31505728314238951"/>
    <n v="456.42857142857144"/>
    <n v="175725"/>
    <n v="11"/>
    <x v="0"/>
    <m/>
    <n v="0"/>
    <x v="1"/>
    <d v="2019-01-07T00:00:00"/>
    <x v="0"/>
    <x v="0"/>
    <x v="0"/>
  </r>
  <r>
    <x v="8"/>
    <x v="4"/>
    <x v="0"/>
    <s v="指名：バリスタ（170816-170916）"/>
    <n v="4683"/>
    <n v="453"/>
    <m/>
    <n v="9.673286354900705E-2"/>
    <n v="69.509050772626935"/>
    <n v="31487.599999999999"/>
    <n v="4.3100000000000005"/>
    <x v="0"/>
    <m/>
    <n v="0"/>
    <x v="1"/>
    <d v="2019-01-07T00:00:00"/>
    <x v="0"/>
    <x v="0"/>
    <x v="0"/>
  </r>
  <r>
    <x v="8"/>
    <x v="4"/>
    <x v="0"/>
    <s v="指名：ドルチェグスト（170816-170916）"/>
    <n v="11912"/>
    <n v="1596"/>
    <n v="0"/>
    <n v="0.13398253861652115"/>
    <n v="76.686134085213027"/>
    <n v="122391.06999999999"/>
    <n v="22.4"/>
    <x v="0"/>
    <m/>
    <n v="0"/>
    <x v="1"/>
    <d v="2019-01-07T00:00:00"/>
    <x v="0"/>
    <x v="0"/>
    <x v="0"/>
  </r>
  <r>
    <x v="8"/>
    <x v="4"/>
    <x v="0"/>
    <s v="指名：まちえこびん（180926～）"/>
    <n v="4"/>
    <n v="0"/>
    <m/>
    <n v="0"/>
    <m/>
    <n v="0"/>
    <n v="0"/>
    <x v="0"/>
    <m/>
    <n v="0"/>
    <x v="1"/>
    <d v="2019-01-07T00:00:00"/>
    <x v="0"/>
    <x v="0"/>
    <x v="0"/>
  </r>
  <r>
    <x v="8"/>
    <x v="4"/>
    <x v="0"/>
    <s v="指名：共通TOP（170816-170916）"/>
    <n v="6110"/>
    <n v="1450"/>
    <m/>
    <n v="0.23731587561374795"/>
    <n v="13.499189655172414"/>
    <n v="19573.825000000001"/>
    <n v="16.990000000000002"/>
    <x v="0"/>
    <m/>
    <n v="0"/>
    <x v="1"/>
    <d v="2019-01-07T00:00:00"/>
    <x v="0"/>
    <x v="0"/>
    <x v="0"/>
  </r>
  <r>
    <x v="8"/>
    <x v="3"/>
    <x v="0"/>
    <s v="AFF"/>
    <n v="0"/>
    <n v="0"/>
    <m/>
    <m/>
    <m/>
    <n v="114000"/>
    <n v="12"/>
    <x v="0"/>
    <m/>
    <m/>
    <x v="1"/>
    <d v="2019-01-07T00:00:00"/>
    <x v="0"/>
    <x v="0"/>
    <x v="0"/>
  </r>
  <r>
    <x v="9"/>
    <x v="0"/>
    <x v="0"/>
    <s v="指名：共通TOP（161228AM-170131）"/>
    <n v="14527"/>
    <n v="767"/>
    <m/>
    <n v="5.2798237764163279E-2"/>
    <n v="39.433220338983048"/>
    <n v="30245.279999999999"/>
    <n v="45"/>
    <x v="0"/>
    <m/>
    <n v="0"/>
    <x v="1"/>
    <d v="2019-01-07T00:00:00"/>
    <x v="0"/>
    <x v="0"/>
    <x v="0"/>
  </r>
  <r>
    <x v="9"/>
    <x v="0"/>
    <x v="0"/>
    <s v="指名：バリスタ（161228AM-170131）"/>
    <n v="10147"/>
    <n v="412"/>
    <m/>
    <n v="4.0603133931211198E-2"/>
    <n v="56.346796116504869"/>
    <n v="23214.880000000005"/>
    <n v="5"/>
    <x v="0"/>
    <m/>
    <n v="0"/>
    <x v="1"/>
    <d v="2019-01-07T00:00:00"/>
    <x v="0"/>
    <x v="0"/>
    <x v="0"/>
  </r>
  <r>
    <x v="9"/>
    <x v="0"/>
    <x v="0"/>
    <s v="指名：まちえこびん（180926～）"/>
    <n v="6"/>
    <n v="1"/>
    <m/>
    <n v="0.16666666666666666"/>
    <n v="9.36"/>
    <n v="9.36"/>
    <n v="0"/>
    <x v="0"/>
    <m/>
    <n v="0"/>
    <x v="1"/>
    <d v="2019-01-07T00:00:00"/>
    <x v="0"/>
    <x v="0"/>
    <x v="0"/>
  </r>
  <r>
    <x v="9"/>
    <x v="0"/>
    <x v="0"/>
    <s v="指名：ドルチェグスト（161228AM-170131）"/>
    <n v="11682"/>
    <n v="482"/>
    <m/>
    <n v="4.1260058209210748E-2"/>
    <n v="48.258589211618258"/>
    <n v="23260.639999999999"/>
    <n v="18"/>
    <x v="0"/>
    <m/>
    <n v="0"/>
    <x v="1"/>
    <d v="2019-01-07T00:00:00"/>
    <x v="0"/>
    <x v="0"/>
    <x v="0"/>
  </r>
  <r>
    <x v="9"/>
    <x v="1"/>
    <x v="1"/>
    <s v="Sublimeskinz"/>
    <n v="32789"/>
    <n v="219"/>
    <m/>
    <n v="6.6790692000365977E-3"/>
    <n v="164.58904109589042"/>
    <n v="36045"/>
    <n v="0"/>
    <x v="0"/>
    <m/>
    <n v="0"/>
    <x v="1"/>
    <d v="2019-01-07T00:00:00"/>
    <x v="0"/>
    <x v="0"/>
    <x v="0"/>
  </r>
  <r>
    <x v="9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9"/>
    <x v="3"/>
    <x v="0"/>
    <s v="PH AFF"/>
    <n v="1151"/>
    <n v="381"/>
    <m/>
    <n v="0.3310165073848827"/>
    <n v="545.0787401574803"/>
    <n v="207675"/>
    <n v="13"/>
    <x v="0"/>
    <m/>
    <n v="0"/>
    <x v="1"/>
    <d v="2019-01-07T00:00:00"/>
    <x v="0"/>
    <x v="0"/>
    <x v="0"/>
  </r>
  <r>
    <x v="9"/>
    <x v="4"/>
    <x v="0"/>
    <s v="指名：バリスタ（170816-170916）"/>
    <n v="4585"/>
    <n v="407"/>
    <m/>
    <n v="8.8767720828789531E-2"/>
    <n v="69.768316953316955"/>
    <n v="28395.704999999998"/>
    <n v="1.5"/>
    <x v="0"/>
    <m/>
    <n v="0"/>
    <x v="1"/>
    <d v="2019-01-07T00:00:00"/>
    <x v="0"/>
    <x v="0"/>
    <x v="0"/>
  </r>
  <r>
    <x v="9"/>
    <x v="4"/>
    <x v="0"/>
    <s v="指名：ドルチェグスト（170816-170916）"/>
    <n v="11478"/>
    <n v="1536"/>
    <n v="0"/>
    <n v="0.1338212232096184"/>
    <n v="75.852913411458346"/>
    <n v="116510.07500000001"/>
    <n v="18.02"/>
    <x v="0"/>
    <m/>
    <n v="0"/>
    <x v="1"/>
    <d v="2019-01-07T00:00:00"/>
    <x v="0"/>
    <x v="0"/>
    <x v="0"/>
  </r>
  <r>
    <x v="9"/>
    <x v="4"/>
    <x v="0"/>
    <s v="指名：まちえこびん（180926～）"/>
    <n v="3"/>
    <n v="0"/>
    <m/>
    <n v="0"/>
    <m/>
    <n v="0"/>
    <n v="0"/>
    <x v="0"/>
    <m/>
    <n v="0"/>
    <x v="1"/>
    <d v="2019-01-07T00:00:00"/>
    <x v="0"/>
    <x v="0"/>
    <x v="0"/>
  </r>
  <r>
    <x v="9"/>
    <x v="4"/>
    <x v="0"/>
    <s v="指名：共通TOP（170816-170916）"/>
    <n v="6106"/>
    <n v="1413"/>
    <m/>
    <n v="0.23141172617097935"/>
    <n v="14.461857749469209"/>
    <n v="20434.604999999992"/>
    <n v="20.6"/>
    <x v="0"/>
    <m/>
    <n v="0"/>
    <x v="1"/>
    <d v="2019-01-07T00:00:00"/>
    <x v="0"/>
    <x v="0"/>
    <x v="0"/>
  </r>
  <r>
    <x v="9"/>
    <x v="3"/>
    <x v="0"/>
    <s v="AFF"/>
    <n v="0"/>
    <n v="0"/>
    <m/>
    <m/>
    <m/>
    <n v="59000"/>
    <n v="7"/>
    <x v="0"/>
    <m/>
    <m/>
    <x v="1"/>
    <d v="2019-01-07T00:00:00"/>
    <x v="0"/>
    <x v="0"/>
    <x v="0"/>
  </r>
  <r>
    <x v="10"/>
    <x v="0"/>
    <x v="0"/>
    <s v="指名：ドルチェグスト（161228AM-170131）"/>
    <n v="10204"/>
    <n v="458"/>
    <m/>
    <n v="4.48843590748726E-2"/>
    <n v="48.057991266375538"/>
    <n v="22010.559999999998"/>
    <n v="22"/>
    <x v="0"/>
    <m/>
    <n v="0"/>
    <x v="1"/>
    <d v="2019-01-07T00:00:00"/>
    <x v="0"/>
    <x v="0"/>
    <x v="0"/>
  </r>
  <r>
    <x v="10"/>
    <x v="0"/>
    <x v="0"/>
    <s v="指名：まちえこびん（180926～）"/>
    <n v="2"/>
    <n v="0"/>
    <m/>
    <n v="0"/>
    <m/>
    <n v="0"/>
    <n v="0"/>
    <x v="0"/>
    <m/>
    <n v="0"/>
    <x v="1"/>
    <d v="2019-01-07T00:00:00"/>
    <x v="0"/>
    <x v="0"/>
    <x v="0"/>
  </r>
  <r>
    <x v="10"/>
    <x v="0"/>
    <x v="0"/>
    <s v="指名：共通TOP（161228AM-170131）"/>
    <n v="13791"/>
    <n v="722"/>
    <m/>
    <n v="5.2352983830034082E-2"/>
    <n v="42.020609418282547"/>
    <n v="30338.879999999997"/>
    <n v="47"/>
    <x v="0"/>
    <m/>
    <n v="0"/>
    <x v="1"/>
    <d v="2019-01-07T00:00:00"/>
    <x v="0"/>
    <x v="0"/>
    <x v="0"/>
  </r>
  <r>
    <x v="10"/>
    <x v="0"/>
    <x v="0"/>
    <s v="指名：バリスタ（161228AM-170131）"/>
    <n v="9862"/>
    <n v="338"/>
    <m/>
    <n v="3.4272966943824784E-2"/>
    <n v="54.566153846153846"/>
    <n v="18443.36"/>
    <n v="9"/>
    <x v="0"/>
    <m/>
    <n v="0"/>
    <x v="1"/>
    <d v="2019-01-07T00:00:00"/>
    <x v="0"/>
    <x v="0"/>
    <x v="0"/>
  </r>
  <r>
    <x v="10"/>
    <x v="1"/>
    <x v="1"/>
    <s v="Sublimeskinz"/>
    <n v="62996"/>
    <n v="364"/>
    <m/>
    <n v="5.7781446441043877E-3"/>
    <n v="168.00824175824175"/>
    <n v="61155"/>
    <n v="0"/>
    <x v="0"/>
    <m/>
    <n v="0"/>
    <x v="1"/>
    <d v="2019-01-07T00:00:00"/>
    <x v="0"/>
    <x v="0"/>
    <x v="0"/>
  </r>
  <r>
    <x v="10"/>
    <x v="2"/>
    <x v="0"/>
    <s v="Yahoo! PSD"/>
    <n v="0"/>
    <n v="0"/>
    <m/>
    <m/>
    <m/>
    <n v="14120.967741934999"/>
    <n v="0"/>
    <x v="0"/>
    <m/>
    <m/>
    <x v="1"/>
    <d v="2019-01-07T00:00:00"/>
    <x v="0"/>
    <x v="0"/>
    <x v="0"/>
  </r>
  <r>
    <x v="10"/>
    <x v="3"/>
    <x v="0"/>
    <s v="PH AFF"/>
    <n v="1101"/>
    <n v="301"/>
    <m/>
    <n v="0.27338782924613986"/>
    <n v="530.73089700996672"/>
    <n v="159750"/>
    <n v="10"/>
    <x v="0"/>
    <m/>
    <n v="0"/>
    <x v="1"/>
    <d v="2019-01-07T00:00:00"/>
    <x v="0"/>
    <x v="0"/>
    <x v="0"/>
  </r>
  <r>
    <x v="10"/>
    <x v="4"/>
    <x v="0"/>
    <s v="指名：バリスタ（170816-170916）"/>
    <n v="4364"/>
    <n v="396"/>
    <m/>
    <n v="9.0742438130155825E-2"/>
    <n v="65.551300505050477"/>
    <n v="25958.314999999991"/>
    <n v="3.5"/>
    <x v="0"/>
    <m/>
    <n v="0"/>
    <x v="1"/>
    <d v="2019-01-07T00:00:00"/>
    <x v="0"/>
    <x v="0"/>
    <x v="0"/>
  </r>
  <r>
    <x v="10"/>
    <x v="4"/>
    <x v="0"/>
    <s v="指名：ドルチェグスト（170816-170916）"/>
    <n v="10110"/>
    <n v="1252"/>
    <n v="0"/>
    <n v="0.123837784371909"/>
    <n v="74.264880191693294"/>
    <n v="92979.63"/>
    <n v="19.560000000000002"/>
    <x v="0"/>
    <m/>
    <n v="0"/>
    <x v="1"/>
    <d v="2019-01-07T00:00:00"/>
    <x v="0"/>
    <x v="0"/>
    <x v="0"/>
  </r>
  <r>
    <x v="10"/>
    <x v="4"/>
    <x v="0"/>
    <s v="指名：共通TOP（170816-170916）"/>
    <n v="5803"/>
    <n v="1248"/>
    <m/>
    <n v="0.21506117525417887"/>
    <n v="13.329967948717949"/>
    <n v="16635.8"/>
    <n v="15.84"/>
    <x v="0"/>
    <m/>
    <n v="0"/>
    <x v="1"/>
    <d v="2019-01-07T00:00:00"/>
    <x v="0"/>
    <x v="0"/>
    <x v="0"/>
  </r>
  <r>
    <x v="10"/>
    <x v="4"/>
    <x v="0"/>
    <s v="指名：まちえこびん（180926～）"/>
    <n v="1"/>
    <n v="0"/>
    <m/>
    <n v="0"/>
    <m/>
    <n v="0"/>
    <n v="0"/>
    <x v="0"/>
    <m/>
    <n v="0"/>
    <x v="1"/>
    <d v="2019-01-07T00:00:00"/>
    <x v="0"/>
    <x v="0"/>
    <x v="0"/>
  </r>
  <r>
    <x v="10"/>
    <x v="3"/>
    <x v="0"/>
    <s v="AFF"/>
    <n v="0"/>
    <n v="0"/>
    <m/>
    <m/>
    <m/>
    <n v="31000"/>
    <n v="3"/>
    <x v="0"/>
    <m/>
    <m/>
    <x v="1"/>
    <d v="2019-01-07T00:00:00"/>
    <x v="0"/>
    <x v="0"/>
    <x v="0"/>
  </r>
  <r>
    <x v="11"/>
    <x v="0"/>
    <x v="0"/>
    <s v="指名：ドルチェグスト（161228AM-170131）"/>
    <n v="12324"/>
    <n v="490"/>
    <m/>
    <n v="3.9759818240830899E-2"/>
    <n v="51.902367346938767"/>
    <n v="25432.159999999996"/>
    <n v="16"/>
    <x v="0"/>
    <m/>
    <n v="0"/>
    <x v="1"/>
    <d v="2019-01-07T00:00:00"/>
    <x v="0"/>
    <x v="0"/>
    <x v="0"/>
  </r>
  <r>
    <x v="11"/>
    <x v="0"/>
    <x v="0"/>
    <s v="指名：バリスタ（161228AM-170131）"/>
    <n v="12360"/>
    <n v="461"/>
    <m/>
    <n v="3.7297734627831716E-2"/>
    <n v="66.995401301518442"/>
    <n v="30884.880000000005"/>
    <n v="10"/>
    <x v="0"/>
    <m/>
    <n v="0"/>
    <x v="1"/>
    <d v="2019-01-07T00:00:00"/>
    <x v="0"/>
    <x v="0"/>
    <x v="0"/>
  </r>
  <r>
    <x v="11"/>
    <x v="0"/>
    <x v="0"/>
    <s v="指名：共通TOP（161228AM-170131）"/>
    <n v="16431"/>
    <n v="743"/>
    <m/>
    <n v="4.5219402349217945E-2"/>
    <n v="47.418681022880214"/>
    <n v="35232.080000000002"/>
    <n v="32"/>
    <x v="0"/>
    <m/>
    <n v="0"/>
    <x v="1"/>
    <d v="2019-01-07T00:00:00"/>
    <x v="0"/>
    <x v="0"/>
    <x v="0"/>
  </r>
  <r>
    <x v="11"/>
    <x v="0"/>
    <x v="0"/>
    <s v="指名：まちえこびん（180926～）"/>
    <n v="2"/>
    <n v="0"/>
    <m/>
    <n v="0"/>
    <m/>
    <n v="0"/>
    <n v="0"/>
    <x v="0"/>
    <m/>
    <n v="0"/>
    <x v="1"/>
    <d v="2019-01-07T00:00:00"/>
    <x v="0"/>
    <x v="0"/>
    <x v="0"/>
  </r>
  <r>
    <x v="11"/>
    <x v="1"/>
    <x v="1"/>
    <s v="Sublimeskinz"/>
    <n v="16648"/>
    <n v="108"/>
    <m/>
    <n v="6.4872657376261415E-3"/>
    <n v="166.25"/>
    <n v="17955"/>
    <n v="0"/>
    <x v="0"/>
    <m/>
    <n v="0"/>
    <x v="1"/>
    <d v="2019-01-07T00:00:00"/>
    <x v="0"/>
    <x v="0"/>
    <x v="0"/>
  </r>
  <r>
    <x v="11"/>
    <x v="2"/>
    <x v="0"/>
    <s v="Yahoo! PSD"/>
    <n v="0"/>
    <n v="0"/>
    <m/>
    <m/>
    <m/>
    <n v="14120.967741934999"/>
    <n v="1"/>
    <x v="0"/>
    <m/>
    <m/>
    <x v="1"/>
    <d v="2019-01-07T00:00:00"/>
    <x v="0"/>
    <x v="0"/>
    <x v="0"/>
  </r>
  <r>
    <x v="11"/>
    <x v="3"/>
    <x v="0"/>
    <s v="PH AFF"/>
    <n v="1333"/>
    <n v="343"/>
    <m/>
    <n v="0.25731432858214554"/>
    <n v="978.0612244897959"/>
    <n v="335475"/>
    <n v="21"/>
    <x v="0"/>
    <m/>
    <n v="0"/>
    <x v="1"/>
    <d v="2019-01-07T00:00:00"/>
    <x v="0"/>
    <x v="0"/>
    <x v="0"/>
  </r>
  <r>
    <x v="11"/>
    <x v="4"/>
    <x v="0"/>
    <s v="指名：バリスタ（170816-170916）"/>
    <n v="6915"/>
    <n v="692"/>
    <m/>
    <n v="0.10007230657989877"/>
    <n v="79.960968208092496"/>
    <n v="55332.990000000005"/>
    <n v="11.54"/>
    <x v="0"/>
    <m/>
    <n v="0"/>
    <x v="1"/>
    <d v="2019-01-07T00:00:00"/>
    <x v="0"/>
    <x v="0"/>
    <x v="0"/>
  </r>
  <r>
    <x v="11"/>
    <x v="4"/>
    <x v="0"/>
    <s v="指名：ドルチェグスト（170816-170916）"/>
    <n v="12522"/>
    <n v="1756"/>
    <n v="0"/>
    <n v="0.14023318958632805"/>
    <n v="81.686281321184524"/>
    <n v="143441.11000000002"/>
    <n v="25.86"/>
    <x v="0"/>
    <m/>
    <n v="0"/>
    <x v="1"/>
    <d v="2019-01-07T00:00:00"/>
    <x v="0"/>
    <x v="0"/>
    <x v="0"/>
  </r>
  <r>
    <x v="11"/>
    <x v="4"/>
    <x v="0"/>
    <s v="指名：共通TOP（170816-170916）"/>
    <n v="6332"/>
    <n v="1348"/>
    <m/>
    <n v="0.21288692356285535"/>
    <n v="13.210433976261129"/>
    <n v="17807.665000000001"/>
    <n v="12.11"/>
    <x v="0"/>
    <m/>
    <n v="0"/>
    <x v="1"/>
    <d v="2019-01-07T00:00:00"/>
    <x v="0"/>
    <x v="0"/>
    <x v="0"/>
  </r>
  <r>
    <x v="11"/>
    <x v="4"/>
    <x v="0"/>
    <s v="指名：まちえこびん（180926～）"/>
    <n v="3"/>
    <n v="1"/>
    <m/>
    <n v="0.33333333333333331"/>
    <n v="10.035"/>
    <n v="10.035"/>
    <n v="0"/>
    <x v="0"/>
    <m/>
    <n v="0"/>
    <x v="1"/>
    <d v="2019-01-07T00:00:00"/>
    <x v="0"/>
    <x v="0"/>
    <x v="0"/>
  </r>
  <r>
    <x v="11"/>
    <x v="3"/>
    <x v="0"/>
    <s v="AFF"/>
    <n v="0"/>
    <n v="0"/>
    <m/>
    <m/>
    <m/>
    <n v="97000"/>
    <n v="11"/>
    <x v="0"/>
    <m/>
    <m/>
    <x v="1"/>
    <d v="2019-01-07T00:00:00"/>
    <x v="0"/>
    <x v="0"/>
    <x v="0"/>
  </r>
  <r>
    <x v="12"/>
    <x v="0"/>
    <x v="0"/>
    <s v="指名：共通TOP（161228AM-170131）"/>
    <n v="15029"/>
    <n v="721"/>
    <m/>
    <n v="4.7973917093619006E-2"/>
    <n v="42.380360610263523"/>
    <n v="30556.240000000002"/>
    <n v="60"/>
    <x v="0"/>
    <m/>
    <n v="0"/>
    <x v="1"/>
    <d v="2019-01-07T00:00:00"/>
    <x v="0"/>
    <x v="0"/>
    <x v="0"/>
  </r>
  <r>
    <x v="12"/>
    <x v="0"/>
    <x v="0"/>
    <s v="指名：バリスタ（161228AM-170131）"/>
    <n v="12155"/>
    <n v="400"/>
    <m/>
    <n v="3.2908268202385849E-2"/>
    <n v="60.959600000000002"/>
    <n v="24383.84"/>
    <n v="1"/>
    <x v="0"/>
    <m/>
    <n v="0"/>
    <x v="1"/>
    <d v="2019-01-07T00:00:00"/>
    <x v="0"/>
    <x v="0"/>
    <x v="0"/>
  </r>
  <r>
    <x v="12"/>
    <x v="0"/>
    <x v="0"/>
    <s v="指名：ドルチェグスト（161228AM-170131）"/>
    <n v="13072"/>
    <n v="510"/>
    <m/>
    <n v="3.9014687882496943E-2"/>
    <n v="52.827921568627445"/>
    <n v="26942.239999999998"/>
    <n v="8"/>
    <x v="0"/>
    <m/>
    <n v="0"/>
    <x v="1"/>
    <d v="2019-01-07T00:00:00"/>
    <x v="0"/>
    <x v="0"/>
    <x v="0"/>
  </r>
  <r>
    <x v="12"/>
    <x v="1"/>
    <x v="1"/>
    <s v="Sublimeskinz"/>
    <n v="6047"/>
    <n v="44"/>
    <m/>
    <n v="7.2763353729121882E-3"/>
    <n v="171.81818181818181"/>
    <n v="7560"/>
    <n v="0"/>
    <x v="0"/>
    <m/>
    <n v="0"/>
    <x v="1"/>
    <d v="2019-01-07T00:00:00"/>
    <x v="0"/>
    <x v="0"/>
    <x v="0"/>
  </r>
  <r>
    <x v="12"/>
    <x v="2"/>
    <x v="0"/>
    <s v="Yahoo! PSD"/>
    <n v="0"/>
    <n v="0"/>
    <m/>
    <m/>
    <m/>
    <n v="14120.967741934999"/>
    <n v="3"/>
    <x v="0"/>
    <m/>
    <m/>
    <x v="1"/>
    <d v="2019-01-07T00:00:00"/>
    <x v="0"/>
    <x v="0"/>
    <x v="0"/>
  </r>
  <r>
    <x v="12"/>
    <x v="3"/>
    <x v="0"/>
    <s v="PH AFF"/>
    <n v="1369"/>
    <n v="396"/>
    <m/>
    <n v="0.28926223520818117"/>
    <n v="726.13636363636363"/>
    <n v="287550"/>
    <n v="18"/>
    <x v="0"/>
    <m/>
    <n v="0"/>
    <x v="1"/>
    <d v="2019-01-07T00:00:00"/>
    <x v="0"/>
    <x v="0"/>
    <x v="0"/>
  </r>
  <r>
    <x v="12"/>
    <x v="4"/>
    <x v="0"/>
    <s v="指名：まちえこびん（180926～）"/>
    <n v="5"/>
    <n v="1"/>
    <m/>
    <n v="0.2"/>
    <n v="11.15"/>
    <n v="11.15"/>
    <n v="0"/>
    <x v="0"/>
    <m/>
    <n v="0"/>
    <x v="1"/>
    <d v="2019-01-07T00:00:00"/>
    <x v="0"/>
    <x v="0"/>
    <x v="0"/>
  </r>
  <r>
    <x v="12"/>
    <x v="4"/>
    <x v="0"/>
    <s v="指名：バリスタ（170816-170916）"/>
    <n v="7001"/>
    <n v="695"/>
    <m/>
    <n v="9.9271532638194548E-2"/>
    <n v="81.849021582733826"/>
    <n v="56885.070000000007"/>
    <n v="7.67"/>
    <x v="0"/>
    <m/>
    <n v="0"/>
    <x v="1"/>
    <d v="2019-01-07T00:00:00"/>
    <x v="0"/>
    <x v="0"/>
    <x v="0"/>
  </r>
  <r>
    <x v="12"/>
    <x v="4"/>
    <x v="0"/>
    <s v="指名：ドルチェグスト（170816-170916）"/>
    <n v="14100"/>
    <n v="1960"/>
    <n v="0"/>
    <n v="0.13900709219858157"/>
    <n v="79.72510459183674"/>
    <n v="156261.20500000002"/>
    <n v="20.63"/>
    <x v="0"/>
    <m/>
    <n v="0"/>
    <x v="1"/>
    <d v="2019-01-07T00:00:00"/>
    <x v="0"/>
    <x v="0"/>
    <x v="0"/>
  </r>
  <r>
    <x v="12"/>
    <x v="4"/>
    <x v="0"/>
    <s v="指名：共通TOP（170816-170916）"/>
    <n v="5703"/>
    <n v="1239"/>
    <m/>
    <n v="0.21725407680168332"/>
    <n v="15.227534301856331"/>
    <n v="18866.914999999994"/>
    <n v="20.45"/>
    <x v="0"/>
    <m/>
    <n v="0"/>
    <x v="1"/>
    <d v="2019-01-07T00:00:00"/>
    <x v="0"/>
    <x v="0"/>
    <x v="0"/>
  </r>
  <r>
    <x v="12"/>
    <x v="3"/>
    <x v="0"/>
    <s v="AFF"/>
    <n v="0"/>
    <n v="0"/>
    <m/>
    <m/>
    <m/>
    <n v="59000"/>
    <n v="7"/>
    <x v="0"/>
    <m/>
    <m/>
    <x v="1"/>
    <d v="2019-01-07T00:00:00"/>
    <x v="0"/>
    <x v="0"/>
    <x v="0"/>
  </r>
  <r>
    <x v="13"/>
    <x v="0"/>
    <x v="0"/>
    <s v="指名：バリスタ（161228AM-170131）"/>
    <n v="10369"/>
    <n v="343"/>
    <m/>
    <n v="3.3079371202623206E-2"/>
    <n v="57.460758017492722"/>
    <n v="19709.040000000005"/>
    <n v="10"/>
    <x v="0"/>
    <m/>
    <n v="0"/>
    <x v="2"/>
    <d v="2019-01-14T00:00:00"/>
    <x v="0"/>
    <x v="0"/>
    <x v="0"/>
  </r>
  <r>
    <x v="13"/>
    <x v="0"/>
    <x v="0"/>
    <s v="指名：共通TOP（161228AM-170131）"/>
    <n v="13988"/>
    <n v="611"/>
    <m/>
    <n v="4.3680297397769519E-2"/>
    <n v="38.503829787234039"/>
    <n v="23525.839999999997"/>
    <n v="41"/>
    <x v="0"/>
    <m/>
    <n v="0"/>
    <x v="2"/>
    <d v="2019-01-14T00:00:00"/>
    <x v="0"/>
    <x v="0"/>
    <x v="0"/>
  </r>
  <r>
    <x v="13"/>
    <x v="0"/>
    <x v="0"/>
    <s v="指名：まちえこびん（180926～）"/>
    <n v="4"/>
    <n v="0"/>
    <m/>
    <n v="0"/>
    <m/>
    <n v="0"/>
    <n v="0"/>
    <x v="0"/>
    <m/>
    <n v="0"/>
    <x v="2"/>
    <d v="2019-01-14T00:00:00"/>
    <x v="0"/>
    <x v="0"/>
    <x v="0"/>
  </r>
  <r>
    <x v="13"/>
    <x v="0"/>
    <x v="0"/>
    <s v="指名：ドルチェグスト（161228AM-170131）"/>
    <n v="11220"/>
    <n v="510"/>
    <m/>
    <n v="4.5454545454545456E-2"/>
    <n v="49.813960784313728"/>
    <n v="25405.120000000003"/>
    <n v="16"/>
    <x v="0"/>
    <m/>
    <n v="0"/>
    <x v="2"/>
    <d v="2019-01-14T00:00:00"/>
    <x v="0"/>
    <x v="0"/>
    <x v="0"/>
  </r>
  <r>
    <x v="13"/>
    <x v="1"/>
    <x v="1"/>
    <s v="Sublimeskinz"/>
    <n v="17100"/>
    <n v="98"/>
    <m/>
    <n v="5.7309941520467837E-3"/>
    <n v="163.92857142857142"/>
    <n v="16065"/>
    <n v="0"/>
    <x v="0"/>
    <m/>
    <n v="0"/>
    <x v="2"/>
    <d v="2019-01-14T00:00:00"/>
    <x v="0"/>
    <x v="0"/>
    <x v="0"/>
  </r>
  <r>
    <x v="13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3"/>
    <x v="3"/>
    <x v="0"/>
    <s v="PH AFF"/>
    <n v="1485"/>
    <n v="353"/>
    <m/>
    <n v="0.23771043771043771"/>
    <n v="497.80453257790367"/>
    <n v="175725"/>
    <n v="11"/>
    <x v="0"/>
    <m/>
    <n v="0"/>
    <x v="2"/>
    <d v="2019-01-14T00:00:00"/>
    <x v="0"/>
    <x v="0"/>
    <x v="0"/>
  </r>
  <r>
    <x v="13"/>
    <x v="4"/>
    <x v="0"/>
    <s v="指名：まちえこびん（180926～）"/>
    <n v="8"/>
    <n v="0"/>
    <m/>
    <n v="0"/>
    <m/>
    <n v="0"/>
    <n v="0"/>
    <x v="0"/>
    <m/>
    <n v="0"/>
    <x v="2"/>
    <d v="2019-01-14T00:00:00"/>
    <x v="0"/>
    <x v="0"/>
    <x v="0"/>
  </r>
  <r>
    <x v="13"/>
    <x v="4"/>
    <x v="0"/>
    <s v="指名：共通TOP（170816-170916）"/>
    <n v="5425"/>
    <n v="1106"/>
    <m/>
    <n v="0.20387096774193547"/>
    <n v="12.244837251356239"/>
    <n v="13542.79"/>
    <n v="15.65"/>
    <x v="0"/>
    <m/>
    <n v="0"/>
    <x v="2"/>
    <d v="2019-01-14T00:00:00"/>
    <x v="0"/>
    <x v="0"/>
    <x v="0"/>
  </r>
  <r>
    <x v="13"/>
    <x v="4"/>
    <x v="0"/>
    <s v="指名：ドルチェグスト（170816-170916）"/>
    <n v="12282"/>
    <n v="1656"/>
    <n v="0"/>
    <n v="0.1348314606741573"/>
    <n v="73.402735507246376"/>
    <n v="121554.93"/>
    <n v="21.35"/>
    <x v="0"/>
    <m/>
    <n v="0"/>
    <x v="2"/>
    <d v="2019-01-14T00:00:00"/>
    <x v="0"/>
    <x v="0"/>
    <x v="0"/>
  </r>
  <r>
    <x v="13"/>
    <x v="4"/>
    <x v="0"/>
    <s v="指名：バリスタ（170816-170916）"/>
    <n v="5473"/>
    <n v="513"/>
    <m/>
    <n v="9.3732870454960718E-2"/>
    <n v="60.866393762183236"/>
    <n v="31224.46"/>
    <n v="2.46"/>
    <x v="0"/>
    <m/>
    <n v="0"/>
    <x v="2"/>
    <d v="2019-01-14T00:00:00"/>
    <x v="0"/>
    <x v="0"/>
    <x v="0"/>
  </r>
  <r>
    <x v="13"/>
    <x v="3"/>
    <x v="0"/>
    <s v="AFF"/>
    <n v="0"/>
    <n v="0"/>
    <m/>
    <m/>
    <m/>
    <n v="59000"/>
    <n v="7"/>
    <x v="0"/>
    <m/>
    <m/>
    <x v="2"/>
    <d v="2019-01-14T00:00:00"/>
    <x v="0"/>
    <x v="0"/>
    <x v="0"/>
  </r>
  <r>
    <x v="14"/>
    <x v="0"/>
    <x v="0"/>
    <s v="指名：まちえこびん（180926～）"/>
    <n v="6"/>
    <n v="0"/>
    <m/>
    <n v="0"/>
    <m/>
    <n v="0"/>
    <n v="0"/>
    <x v="0"/>
    <m/>
    <n v="0"/>
    <x v="2"/>
    <d v="2019-01-14T00:00:00"/>
    <x v="0"/>
    <x v="0"/>
    <x v="0"/>
  </r>
  <r>
    <x v="14"/>
    <x v="0"/>
    <x v="0"/>
    <s v="指名：バリスタ（161228AM-170131）"/>
    <n v="9928"/>
    <n v="340"/>
    <m/>
    <n v="3.4246575342465752E-2"/>
    <n v="58.80894117647059"/>
    <n v="19995.04"/>
    <n v="3"/>
    <x v="0"/>
    <m/>
    <n v="0"/>
    <x v="2"/>
    <d v="2019-01-14T00:00:00"/>
    <x v="0"/>
    <x v="0"/>
    <x v="0"/>
  </r>
  <r>
    <x v="14"/>
    <x v="0"/>
    <x v="0"/>
    <s v="指名：ドルチェグスト（161228AM-170131）"/>
    <n v="12162"/>
    <n v="416"/>
    <m/>
    <n v="3.4204900509784572E-2"/>
    <n v="51.84"/>
    <n v="21565.440000000002"/>
    <n v="16"/>
    <x v="0"/>
    <m/>
    <n v="0"/>
    <x v="2"/>
    <d v="2019-01-14T00:00:00"/>
    <x v="0"/>
    <x v="0"/>
    <x v="0"/>
  </r>
  <r>
    <x v="14"/>
    <x v="0"/>
    <x v="0"/>
    <s v="指名：共通TOP（161228AM-170131）"/>
    <n v="14916"/>
    <n v="877"/>
    <m/>
    <n v="5.8795923840171627E-2"/>
    <n v="40.282508551881413"/>
    <n v="35327.760000000002"/>
    <n v="39"/>
    <x v="0"/>
    <m/>
    <n v="0"/>
    <x v="2"/>
    <d v="2019-01-14T00:00:00"/>
    <x v="0"/>
    <x v="0"/>
    <x v="0"/>
  </r>
  <r>
    <x v="14"/>
    <x v="1"/>
    <x v="1"/>
    <s v="Sublimeskinz"/>
    <n v="10855"/>
    <n v="58"/>
    <m/>
    <n v="5.3431598341777981E-3"/>
    <n v="214.13793103448276"/>
    <n v="12420"/>
    <n v="0"/>
    <x v="0"/>
    <m/>
    <n v="0"/>
    <x v="2"/>
    <d v="2019-01-14T00:00:00"/>
    <x v="0"/>
    <x v="0"/>
    <x v="0"/>
  </r>
  <r>
    <x v="14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4"/>
    <x v="3"/>
    <x v="0"/>
    <s v="PH AFF"/>
    <n v="1266"/>
    <n v="306"/>
    <m/>
    <n v="0.24170616113744076"/>
    <n v="783.08823529411768"/>
    <n v="239625"/>
    <n v="15"/>
    <x v="0"/>
    <m/>
    <n v="0"/>
    <x v="2"/>
    <d v="2019-01-14T00:00:00"/>
    <x v="0"/>
    <x v="0"/>
    <x v="0"/>
  </r>
  <r>
    <x v="14"/>
    <x v="4"/>
    <x v="0"/>
    <s v="指名：ドルチェグスト（170816-170916）"/>
    <n v="10640"/>
    <n v="1420"/>
    <n v="0"/>
    <n v="0.13345864661654136"/>
    <n v="74.166904929577456"/>
    <n v="105317.00499999999"/>
    <n v="7.5600000000000005"/>
    <x v="0"/>
    <m/>
    <n v="0"/>
    <x v="2"/>
    <d v="2019-01-14T00:00:00"/>
    <x v="0"/>
    <x v="0"/>
    <x v="0"/>
  </r>
  <r>
    <x v="14"/>
    <x v="4"/>
    <x v="0"/>
    <s v="指名：バリスタ（170816-170916）"/>
    <n v="4850"/>
    <n v="409"/>
    <m/>
    <n v="8.4329896907216498E-2"/>
    <n v="60.248166259168684"/>
    <n v="24641.499999999993"/>
    <n v="3.49"/>
    <x v="0"/>
    <m/>
    <n v="0"/>
    <x v="2"/>
    <d v="2019-01-14T00:00:00"/>
    <x v="0"/>
    <x v="0"/>
    <x v="0"/>
  </r>
  <r>
    <x v="14"/>
    <x v="4"/>
    <x v="0"/>
    <s v="指名：共通TOP（170816-170916）"/>
    <n v="6329"/>
    <n v="1439"/>
    <m/>
    <n v="0.22736609258966661"/>
    <n v="13.984378040305765"/>
    <n v="20123.519999999997"/>
    <n v="17.579999999999998"/>
    <x v="0"/>
    <m/>
    <n v="0"/>
    <x v="2"/>
    <d v="2019-01-14T00:00:00"/>
    <x v="0"/>
    <x v="0"/>
    <x v="0"/>
  </r>
  <r>
    <x v="14"/>
    <x v="4"/>
    <x v="0"/>
    <s v="指名：まちえこびん（180926～）"/>
    <n v="19"/>
    <n v="3"/>
    <m/>
    <n v="0.15789473684210525"/>
    <n v="10.778333333333334"/>
    <n v="32.335000000000001"/>
    <n v="0"/>
    <x v="0"/>
    <m/>
    <n v="0"/>
    <x v="2"/>
    <d v="2019-01-14T00:00:00"/>
    <x v="0"/>
    <x v="0"/>
    <x v="0"/>
  </r>
  <r>
    <x v="14"/>
    <x v="3"/>
    <x v="0"/>
    <s v="AFF"/>
    <n v="0"/>
    <n v="0"/>
    <m/>
    <m/>
    <m/>
    <n v="40000"/>
    <n v="5"/>
    <x v="0"/>
    <m/>
    <m/>
    <x v="2"/>
    <d v="2019-01-14T00:00:00"/>
    <x v="0"/>
    <x v="0"/>
    <x v="0"/>
  </r>
  <r>
    <x v="15"/>
    <x v="0"/>
    <x v="0"/>
    <s v="指名：共通TOP（161228AM-170131）"/>
    <n v="15029"/>
    <n v="913"/>
    <m/>
    <n v="6.0749218178188832E-2"/>
    <n v="40.706944140197152"/>
    <n v="37165.440000000002"/>
    <n v="56"/>
    <x v="0"/>
    <m/>
    <n v="0"/>
    <x v="2"/>
    <d v="2019-01-14T00:00:00"/>
    <x v="0"/>
    <x v="0"/>
    <x v="0"/>
  </r>
  <r>
    <x v="15"/>
    <x v="0"/>
    <x v="0"/>
    <s v="指名：ドルチェグスト（161228AM-170131）"/>
    <n v="9556"/>
    <n v="522"/>
    <m/>
    <n v="5.4625366262034326E-2"/>
    <n v="52.255019157088128"/>
    <n v="27277.120000000003"/>
    <n v="14"/>
    <x v="0"/>
    <m/>
    <n v="0"/>
    <x v="2"/>
    <d v="2019-01-14T00:00:00"/>
    <x v="0"/>
    <x v="0"/>
    <x v="0"/>
  </r>
  <r>
    <x v="15"/>
    <x v="0"/>
    <x v="0"/>
    <s v="指名：まちえこびん（180926～）"/>
    <n v="4"/>
    <n v="1"/>
    <m/>
    <n v="0.25"/>
    <n v="2.08"/>
    <n v="2.08"/>
    <n v="0"/>
    <x v="0"/>
    <m/>
    <n v="0"/>
    <x v="2"/>
    <d v="2019-01-14T00:00:00"/>
    <x v="0"/>
    <x v="0"/>
    <x v="0"/>
  </r>
  <r>
    <x v="15"/>
    <x v="0"/>
    <x v="0"/>
    <s v="指名：バリスタ（161228AM-170131）"/>
    <n v="9739"/>
    <n v="370"/>
    <m/>
    <n v="3.7991580244378272E-2"/>
    <n v="60.570162162162148"/>
    <n v="22410.959999999995"/>
    <n v="2"/>
    <x v="0"/>
    <m/>
    <n v="0"/>
    <x v="2"/>
    <d v="2019-01-14T00:00:00"/>
    <x v="0"/>
    <x v="0"/>
    <x v="0"/>
  </r>
  <r>
    <x v="15"/>
    <x v="1"/>
    <x v="1"/>
    <s v="Sublimeskinz"/>
    <n v="48638"/>
    <n v="308"/>
    <m/>
    <n v="6.3324972243924502E-3"/>
    <n v="167.87337662337663"/>
    <n v="51705"/>
    <n v="0"/>
    <x v="0"/>
    <m/>
    <n v="0"/>
    <x v="2"/>
    <d v="2019-01-14T00:00:00"/>
    <x v="0"/>
    <x v="0"/>
    <x v="0"/>
  </r>
  <r>
    <x v="15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5"/>
    <x v="3"/>
    <x v="0"/>
    <s v="PH AFF"/>
    <n v="1035"/>
    <n v="275"/>
    <m/>
    <n v="0.26570048309178745"/>
    <n v="755.18181818181813"/>
    <n v="207675"/>
    <n v="13"/>
    <x v="0"/>
    <m/>
    <n v="0"/>
    <x v="2"/>
    <d v="2019-01-14T00:00:00"/>
    <x v="0"/>
    <x v="0"/>
    <x v="0"/>
  </r>
  <r>
    <x v="15"/>
    <x v="4"/>
    <x v="0"/>
    <s v="指名：バリスタ（170816-170916）"/>
    <n v="4783"/>
    <n v="415"/>
    <m/>
    <n v="8.6765628266778166E-2"/>
    <n v="58.412566265060235"/>
    <n v="24241.214999999997"/>
    <n v="1.76"/>
    <x v="0"/>
    <m/>
    <n v="0"/>
    <x v="2"/>
    <d v="2019-01-14T00:00:00"/>
    <x v="0"/>
    <x v="0"/>
    <x v="0"/>
  </r>
  <r>
    <x v="15"/>
    <x v="4"/>
    <x v="0"/>
    <s v="指名：まちえこびん（180926～）"/>
    <n v="1"/>
    <n v="0"/>
    <m/>
    <n v="0"/>
    <m/>
    <n v="0"/>
    <n v="0"/>
    <x v="0"/>
    <m/>
    <n v="0"/>
    <x v="2"/>
    <d v="2019-01-14T00:00:00"/>
    <x v="0"/>
    <x v="0"/>
    <x v="0"/>
  </r>
  <r>
    <x v="15"/>
    <x v="4"/>
    <x v="0"/>
    <s v="指名：ドルチェグスト（170816-170916）"/>
    <n v="10328"/>
    <n v="1434"/>
    <n v="0"/>
    <n v="0.13884585592563903"/>
    <n v="72.249605997210594"/>
    <n v="103605.935"/>
    <n v="16.09"/>
    <x v="0"/>
    <m/>
    <n v="0"/>
    <x v="2"/>
    <d v="2019-01-14T00:00:00"/>
    <x v="0"/>
    <x v="0"/>
    <x v="0"/>
  </r>
  <r>
    <x v="15"/>
    <x v="4"/>
    <x v="0"/>
    <s v="指名：共通TOP（170816-170916）"/>
    <n v="6187"/>
    <n v="1406"/>
    <m/>
    <n v="0.22725068692419589"/>
    <n v="13.388723328591748"/>
    <n v="18824.544999999998"/>
    <n v="27.28"/>
    <x v="0"/>
    <m/>
    <n v="0"/>
    <x v="2"/>
    <d v="2019-01-14T00:00:00"/>
    <x v="0"/>
    <x v="0"/>
    <x v="0"/>
  </r>
  <r>
    <x v="15"/>
    <x v="3"/>
    <x v="0"/>
    <s v="AFF"/>
    <n v="0"/>
    <n v="0"/>
    <m/>
    <m/>
    <m/>
    <n v="73000"/>
    <n v="9"/>
    <x v="0"/>
    <m/>
    <m/>
    <x v="2"/>
    <d v="2019-01-14T00:00:00"/>
    <x v="0"/>
    <x v="0"/>
    <x v="0"/>
  </r>
  <r>
    <x v="16"/>
    <x v="0"/>
    <x v="0"/>
    <s v="指名：ドルチェグスト（161228AM-170131）"/>
    <n v="9444"/>
    <n v="460"/>
    <m/>
    <n v="4.8708174502329518E-2"/>
    <n v="52.750608695652168"/>
    <n v="24265.279999999999"/>
    <n v="10"/>
    <x v="0"/>
    <m/>
    <n v="0"/>
    <x v="2"/>
    <d v="2019-01-14T00:00:00"/>
    <x v="0"/>
    <x v="0"/>
    <x v="0"/>
  </r>
  <r>
    <x v="16"/>
    <x v="0"/>
    <x v="0"/>
    <s v="指名：バリスタ（161228AM-170131）"/>
    <n v="10015"/>
    <n v="364"/>
    <m/>
    <n v="3.6345481777334002E-2"/>
    <n v="57.728571428571428"/>
    <n v="21013.200000000001"/>
    <n v="1"/>
    <x v="0"/>
    <m/>
    <n v="0"/>
    <x v="2"/>
    <d v="2019-01-14T00:00:00"/>
    <x v="0"/>
    <x v="0"/>
    <x v="0"/>
  </r>
  <r>
    <x v="16"/>
    <x v="0"/>
    <x v="0"/>
    <s v="指名：まちえこびん（180926～）"/>
    <n v="4"/>
    <n v="0"/>
    <m/>
    <n v="0"/>
    <m/>
    <n v="0"/>
    <n v="0"/>
    <x v="0"/>
    <m/>
    <n v="0"/>
    <x v="2"/>
    <d v="2019-01-14T00:00:00"/>
    <x v="0"/>
    <x v="0"/>
    <x v="0"/>
  </r>
  <r>
    <x v="16"/>
    <x v="0"/>
    <x v="0"/>
    <s v="指名：共通TOP（161228AM-170131）"/>
    <n v="15352"/>
    <n v="820"/>
    <m/>
    <n v="5.3413236060448149E-2"/>
    <n v="45.98448780487805"/>
    <n v="37707.279999999999"/>
    <n v="42"/>
    <x v="0"/>
    <m/>
    <n v="0"/>
    <x v="2"/>
    <d v="2019-01-14T00:00:00"/>
    <x v="0"/>
    <x v="0"/>
    <x v="0"/>
  </r>
  <r>
    <x v="16"/>
    <x v="1"/>
    <x v="1"/>
    <s v="Sublimeskinz"/>
    <n v="36228"/>
    <n v="204"/>
    <m/>
    <n v="5.631003643590593E-3"/>
    <n v="161.47058823529412"/>
    <n v="32940"/>
    <n v="0"/>
    <x v="0"/>
    <m/>
    <n v="0"/>
    <x v="2"/>
    <d v="2019-01-14T00:00:00"/>
    <x v="0"/>
    <x v="0"/>
    <x v="0"/>
  </r>
  <r>
    <x v="16"/>
    <x v="2"/>
    <x v="0"/>
    <s v="Yahoo! PSD"/>
    <n v="0"/>
    <n v="0"/>
    <m/>
    <m/>
    <m/>
    <n v="14120.967741934999"/>
    <n v="2"/>
    <x v="0"/>
    <m/>
    <m/>
    <x v="2"/>
    <d v="2019-01-14T00:00:00"/>
    <x v="0"/>
    <x v="0"/>
    <x v="0"/>
  </r>
  <r>
    <x v="16"/>
    <x v="3"/>
    <x v="0"/>
    <s v="PH AFF"/>
    <n v="1084"/>
    <n v="268"/>
    <m/>
    <n v="0.24723247232472326"/>
    <n v="596.08208955223881"/>
    <n v="159750"/>
    <n v="10"/>
    <x v="0"/>
    <m/>
    <n v="0"/>
    <x v="2"/>
    <d v="2019-01-14T00:00:00"/>
    <x v="0"/>
    <x v="0"/>
    <x v="0"/>
  </r>
  <r>
    <x v="16"/>
    <x v="4"/>
    <x v="0"/>
    <s v="指名：ドルチェグスト（170816-170916）"/>
    <n v="10016"/>
    <n v="1239"/>
    <n v="0"/>
    <n v="0.12370207667731629"/>
    <n v="77.791937046004833"/>
    <n v="96384.209999999992"/>
    <n v="15"/>
    <x v="0"/>
    <m/>
    <n v="0"/>
    <x v="2"/>
    <d v="2019-01-14T00:00:00"/>
    <x v="0"/>
    <x v="0"/>
    <x v="0"/>
  </r>
  <r>
    <x v="16"/>
    <x v="4"/>
    <x v="0"/>
    <s v="指名：バリスタ（170816-170916）"/>
    <n v="5000"/>
    <n v="446"/>
    <m/>
    <n v="8.9200000000000002E-2"/>
    <n v="60.137500000000003"/>
    <n v="26821.325000000001"/>
    <n v="7.27"/>
    <x v="0"/>
    <m/>
    <n v="0"/>
    <x v="2"/>
    <d v="2019-01-14T00:00:00"/>
    <x v="0"/>
    <x v="0"/>
    <x v="0"/>
  </r>
  <r>
    <x v="16"/>
    <x v="4"/>
    <x v="0"/>
    <s v="指名：まちえこびん（180926～）"/>
    <n v="11"/>
    <n v="0"/>
    <m/>
    <n v="0"/>
    <m/>
    <n v="0"/>
    <n v="0"/>
    <x v="0"/>
    <m/>
    <n v="0"/>
    <x v="2"/>
    <d v="2019-01-14T00:00:00"/>
    <x v="0"/>
    <x v="0"/>
    <x v="0"/>
  </r>
  <r>
    <x v="16"/>
    <x v="4"/>
    <x v="0"/>
    <s v="指名：共通TOP（170816-170916）"/>
    <n v="5865"/>
    <n v="1173"/>
    <m/>
    <n v="0.2"/>
    <n v="13.763073316283034"/>
    <n v="16144.084999999999"/>
    <n v="7.0600000000000005"/>
    <x v="0"/>
    <m/>
    <n v="0"/>
    <x v="2"/>
    <d v="2019-01-14T00:00:00"/>
    <x v="0"/>
    <x v="0"/>
    <x v="0"/>
  </r>
  <r>
    <x v="16"/>
    <x v="3"/>
    <x v="0"/>
    <s v="AFF"/>
    <n v="0"/>
    <n v="0"/>
    <m/>
    <m/>
    <m/>
    <n v="59000"/>
    <n v="7"/>
    <x v="0"/>
    <m/>
    <m/>
    <x v="2"/>
    <d v="2019-01-14T00:00:00"/>
    <x v="0"/>
    <x v="0"/>
    <x v="0"/>
  </r>
  <r>
    <x v="17"/>
    <x v="0"/>
    <x v="0"/>
    <s v="指名：ドルチェグスト（161228AM-170131）"/>
    <n v="9262"/>
    <n v="402"/>
    <m/>
    <n v="4.3403152666810621E-2"/>
    <n v="62.901890547263676"/>
    <n v="25286.559999999998"/>
    <n v="12"/>
    <x v="0"/>
    <m/>
    <n v="0"/>
    <x v="2"/>
    <d v="2019-01-14T00:00:00"/>
    <x v="0"/>
    <x v="0"/>
    <x v="0"/>
  </r>
  <r>
    <x v="17"/>
    <x v="0"/>
    <x v="0"/>
    <s v="指名：バリスタ（161228AM-170131）"/>
    <n v="10131"/>
    <n v="301"/>
    <m/>
    <n v="2.9710788668443393E-2"/>
    <n v="57.079069767441858"/>
    <n v="17180.8"/>
    <n v="2"/>
    <x v="0"/>
    <m/>
    <n v="0"/>
    <x v="2"/>
    <d v="2019-01-14T00:00:00"/>
    <x v="0"/>
    <x v="0"/>
    <x v="0"/>
  </r>
  <r>
    <x v="17"/>
    <x v="0"/>
    <x v="0"/>
    <s v="指名：まちえこびん（180926～）"/>
    <n v="3"/>
    <n v="1"/>
    <m/>
    <n v="0.33333333333333331"/>
    <n v="1.04"/>
    <n v="1.04"/>
    <n v="0"/>
    <x v="0"/>
    <m/>
    <n v="0"/>
    <x v="2"/>
    <d v="2019-01-14T00:00:00"/>
    <x v="0"/>
    <x v="0"/>
    <x v="0"/>
  </r>
  <r>
    <x v="17"/>
    <x v="0"/>
    <x v="0"/>
    <s v="指名：共通TOP（161228AM-170131）"/>
    <n v="14674"/>
    <n v="723"/>
    <m/>
    <n v="4.9270819135886601E-2"/>
    <n v="45.345726141078849"/>
    <n v="32784.960000000006"/>
    <n v="49"/>
    <x v="0"/>
    <m/>
    <n v="0"/>
    <x v="2"/>
    <d v="2019-01-14T00:00:00"/>
    <x v="0"/>
    <x v="0"/>
    <x v="0"/>
  </r>
  <r>
    <x v="17"/>
    <x v="1"/>
    <x v="1"/>
    <s v="Sublimeskinz"/>
    <n v="13188"/>
    <n v="82"/>
    <m/>
    <n v="6.2177737336973002E-3"/>
    <n v="161.34146341463415"/>
    <n v="13230"/>
    <n v="0"/>
    <x v="0"/>
    <m/>
    <n v="0"/>
    <x v="2"/>
    <d v="2019-01-14T00:00:00"/>
    <x v="0"/>
    <x v="0"/>
    <x v="0"/>
  </r>
  <r>
    <x v="17"/>
    <x v="2"/>
    <x v="0"/>
    <s v="Yahoo! PSD"/>
    <n v="0"/>
    <n v="0"/>
    <m/>
    <m/>
    <m/>
    <n v="14120.967741934999"/>
    <n v="0"/>
    <x v="0"/>
    <m/>
    <m/>
    <x v="2"/>
    <d v="2019-01-14T00:00:00"/>
    <x v="0"/>
    <x v="0"/>
    <x v="0"/>
  </r>
  <r>
    <x v="17"/>
    <x v="3"/>
    <x v="0"/>
    <s v="PH AFF"/>
    <n v="1103"/>
    <n v="360"/>
    <m/>
    <n v="0.32638259292837718"/>
    <n v="621.25"/>
    <n v="223650"/>
    <n v="14"/>
    <x v="0"/>
    <m/>
    <n v="0"/>
    <x v="2"/>
    <d v="2019-01-14T00:00:00"/>
    <x v="0"/>
    <x v="0"/>
    <x v="0"/>
  </r>
  <r>
    <x v="17"/>
    <x v="4"/>
    <x v="0"/>
    <s v="指名：まちえこびん（180926～）"/>
    <n v="6"/>
    <n v="2"/>
    <m/>
    <n v="0.33333333333333331"/>
    <n v="21.7425"/>
    <n v="43.484999999999999"/>
    <n v="0"/>
    <x v="0"/>
    <m/>
    <n v="0"/>
    <x v="2"/>
    <d v="2019-01-14T00:00:00"/>
    <x v="0"/>
    <x v="0"/>
    <x v="0"/>
  </r>
  <r>
    <x v="17"/>
    <x v="4"/>
    <x v="0"/>
    <s v="指名：ドルチェグスト（170816-170916）"/>
    <n v="10552"/>
    <n v="1262"/>
    <n v="0"/>
    <n v="0.11959818043972707"/>
    <n v="79.009267036450069"/>
    <n v="99709.694999999992"/>
    <n v="9.7800000000000011"/>
    <x v="0"/>
    <m/>
    <n v="0"/>
    <x v="2"/>
    <d v="2019-01-14T00:00:00"/>
    <x v="0"/>
    <x v="0"/>
    <x v="0"/>
  </r>
  <r>
    <x v="17"/>
    <x v="4"/>
    <x v="0"/>
    <s v="指名：バリスタ（170816-170916）"/>
    <n v="4619"/>
    <n v="397"/>
    <m/>
    <n v="8.5949339683914272E-2"/>
    <n v="63.622405541561719"/>
    <n v="25258.095000000001"/>
    <n v="1.2"/>
    <x v="0"/>
    <m/>
    <n v="0"/>
    <x v="2"/>
    <d v="2019-01-14T00:00:00"/>
    <x v="0"/>
    <x v="0"/>
    <x v="0"/>
  </r>
  <r>
    <x v="17"/>
    <x v="4"/>
    <x v="0"/>
    <s v="指名：共通TOP（170816-170916）"/>
    <n v="5663"/>
    <n v="1221"/>
    <m/>
    <n v="0.21561010065336395"/>
    <n v="13.302379197379199"/>
    <n v="16242.205000000002"/>
    <n v="14.29"/>
    <x v="0"/>
    <m/>
    <n v="0"/>
    <x v="2"/>
    <d v="2019-01-14T00:00:00"/>
    <x v="0"/>
    <x v="0"/>
    <x v="0"/>
  </r>
  <r>
    <x v="17"/>
    <x v="3"/>
    <x v="0"/>
    <s v="AFF"/>
    <n v="0"/>
    <n v="0"/>
    <m/>
    <m/>
    <m/>
    <n v="26000"/>
    <n v="3"/>
    <x v="0"/>
    <m/>
    <m/>
    <x v="2"/>
    <d v="2019-01-14T00:00:00"/>
    <x v="0"/>
    <x v="0"/>
    <x v="0"/>
  </r>
  <r>
    <x v="18"/>
    <x v="0"/>
    <x v="0"/>
    <s v="指名：バリスタ（161228AM-170131）"/>
    <n v="13434"/>
    <n v="443"/>
    <m/>
    <n v="3.2976030966205154E-2"/>
    <n v="67.445056433408595"/>
    <n v="29878.160000000007"/>
    <n v="8"/>
    <x v="0"/>
    <m/>
    <n v="0"/>
    <x v="2"/>
    <d v="2019-01-14T00:00:00"/>
    <x v="0"/>
    <x v="0"/>
    <x v="0"/>
  </r>
  <r>
    <x v="18"/>
    <x v="0"/>
    <x v="0"/>
    <s v="指名：共通TOP（161228AM-170131）"/>
    <n v="18815"/>
    <n v="737"/>
    <m/>
    <n v="3.9170874302418286E-2"/>
    <n v="57.040542740841246"/>
    <n v="42038.879999999997"/>
    <n v="25"/>
    <x v="0"/>
    <m/>
    <n v="0"/>
    <x v="2"/>
    <d v="2019-01-14T00:00:00"/>
    <x v="0"/>
    <x v="0"/>
    <x v="0"/>
  </r>
  <r>
    <x v="18"/>
    <x v="0"/>
    <x v="0"/>
    <s v="指名：ドルチェグスト（161228AM-170131）"/>
    <n v="13618"/>
    <n v="518"/>
    <m/>
    <n v="3.8037891026582463E-2"/>
    <n v="70.165868725868734"/>
    <n v="36345.920000000006"/>
    <n v="32"/>
    <x v="0"/>
    <m/>
    <n v="0"/>
    <x v="2"/>
    <d v="2019-01-14T00:00:00"/>
    <x v="0"/>
    <x v="0"/>
    <x v="0"/>
  </r>
  <r>
    <x v="18"/>
    <x v="1"/>
    <x v="1"/>
    <s v="Sublimeskinz"/>
    <n v="5748"/>
    <n v="41"/>
    <m/>
    <n v="7.1329157967988865E-3"/>
    <n v="144.8780487804878"/>
    <n v="5940"/>
    <n v="0"/>
    <x v="0"/>
    <m/>
    <n v="0"/>
    <x v="2"/>
    <d v="2019-01-14T00:00:00"/>
    <x v="0"/>
    <x v="0"/>
    <x v="0"/>
  </r>
  <r>
    <x v="18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8"/>
    <x v="3"/>
    <x v="0"/>
    <s v="PH AFF"/>
    <n v="1390"/>
    <n v="324"/>
    <m/>
    <n v="0.23309352517985613"/>
    <n v="690.27777777777783"/>
    <n v="223650"/>
    <n v="14"/>
    <x v="0"/>
    <m/>
    <n v="0"/>
    <x v="2"/>
    <d v="2019-01-14T00:00:00"/>
    <x v="0"/>
    <x v="0"/>
    <x v="0"/>
  </r>
  <r>
    <x v="18"/>
    <x v="4"/>
    <x v="0"/>
    <s v="指名：共通TOP（170816-170916）"/>
    <n v="5936"/>
    <n v="1237"/>
    <m/>
    <n v="0.20838948787061995"/>
    <n v="15.518961196443009"/>
    <n v="19196.955000000002"/>
    <n v="19.46"/>
    <x v="0"/>
    <m/>
    <n v="0"/>
    <x v="2"/>
    <d v="2019-01-14T00:00:00"/>
    <x v="0"/>
    <x v="0"/>
    <x v="0"/>
  </r>
  <r>
    <x v="18"/>
    <x v="4"/>
    <x v="0"/>
    <s v="指名：ドルチェグスト（170816-170916）"/>
    <n v="12828"/>
    <n v="1758"/>
    <n v="0"/>
    <n v="0.13704396632366697"/>
    <n v="89.100301478953369"/>
    <n v="156638.33000000002"/>
    <n v="19.200000000000003"/>
    <x v="0"/>
    <m/>
    <n v="0"/>
    <x v="2"/>
    <d v="2019-01-14T00:00:00"/>
    <x v="0"/>
    <x v="0"/>
    <x v="0"/>
  </r>
  <r>
    <x v="18"/>
    <x v="4"/>
    <x v="0"/>
    <s v="指名：バリスタ（170816-170916）"/>
    <n v="7085"/>
    <n v="705"/>
    <m/>
    <n v="9.9505998588567401E-2"/>
    <n v="81.292198581560285"/>
    <n v="57311"/>
    <n v="2.2200000000000002"/>
    <x v="0"/>
    <m/>
    <n v="0"/>
    <x v="2"/>
    <d v="2019-01-14T00:00:00"/>
    <x v="0"/>
    <x v="0"/>
    <x v="0"/>
  </r>
  <r>
    <x v="18"/>
    <x v="4"/>
    <x v="0"/>
    <s v="指名：まちえこびん（180926～）"/>
    <n v="7"/>
    <n v="0"/>
    <m/>
    <n v="0"/>
    <m/>
    <n v="0"/>
    <n v="0"/>
    <x v="0"/>
    <m/>
    <n v="0"/>
    <x v="2"/>
    <d v="2019-01-14T00:00:00"/>
    <x v="0"/>
    <x v="0"/>
    <x v="0"/>
  </r>
  <r>
    <x v="18"/>
    <x v="3"/>
    <x v="0"/>
    <s v="AFF"/>
    <n v="0"/>
    <n v="0"/>
    <m/>
    <m/>
    <m/>
    <n v="61000"/>
    <n v="8"/>
    <x v="0"/>
    <m/>
    <m/>
    <x v="2"/>
    <d v="2019-01-14T00:00:00"/>
    <x v="0"/>
    <x v="0"/>
    <x v="0"/>
  </r>
  <r>
    <x v="19"/>
    <x v="0"/>
    <x v="0"/>
    <s v="指名：ドルチェグスト（161228AM-170131）"/>
    <n v="19550"/>
    <n v="578"/>
    <m/>
    <n v="2.9565217391304348E-2"/>
    <n v="62.525951557093428"/>
    <n v="36140"/>
    <n v="56"/>
    <x v="0"/>
    <m/>
    <n v="0"/>
    <x v="2"/>
    <d v="2019-01-14T00:00:00"/>
    <x v="0"/>
    <x v="0"/>
    <x v="0"/>
  </r>
  <r>
    <x v="19"/>
    <x v="0"/>
    <x v="0"/>
    <s v="指名：共通TOP（161228AM-170131）"/>
    <n v="18888"/>
    <n v="758"/>
    <m/>
    <n v="4.013130029648454E-2"/>
    <n v="53.343218997361475"/>
    <n v="40434.159999999996"/>
    <n v="40"/>
    <x v="0"/>
    <m/>
    <n v="0"/>
    <x v="2"/>
    <d v="2019-01-14T00:00:00"/>
    <x v="0"/>
    <x v="0"/>
    <x v="0"/>
  </r>
  <r>
    <x v="19"/>
    <x v="0"/>
    <x v="0"/>
    <s v="指名：バリスタ（161228AM-170131）"/>
    <n v="14508"/>
    <n v="453"/>
    <m/>
    <n v="3.1224152191894127E-2"/>
    <n v="71.803620309050771"/>
    <n v="32527.040000000001"/>
    <n v="8"/>
    <x v="0"/>
    <m/>
    <n v="0"/>
    <x v="2"/>
    <d v="2019-01-14T00:00:00"/>
    <x v="0"/>
    <x v="0"/>
    <x v="0"/>
  </r>
  <r>
    <x v="19"/>
    <x v="0"/>
    <x v="0"/>
    <s v="指名：まちえこびん（180926～）"/>
    <n v="2"/>
    <n v="0"/>
    <m/>
    <n v="0"/>
    <m/>
    <n v="0"/>
    <n v="0"/>
    <x v="0"/>
    <m/>
    <n v="0"/>
    <x v="2"/>
    <d v="2019-01-14T00:00:00"/>
    <x v="0"/>
    <x v="0"/>
    <x v="0"/>
  </r>
  <r>
    <x v="19"/>
    <x v="1"/>
    <x v="1"/>
    <s v="Sublimeskinz"/>
    <n v="6535"/>
    <n v="33"/>
    <m/>
    <n v="5.0497322111706195E-3"/>
    <n v="171.81818181818181"/>
    <n v="5670"/>
    <n v="0"/>
    <x v="0"/>
    <m/>
    <n v="0"/>
    <x v="2"/>
    <d v="2019-01-14T00:00:00"/>
    <x v="0"/>
    <x v="0"/>
    <x v="0"/>
  </r>
  <r>
    <x v="19"/>
    <x v="2"/>
    <x v="0"/>
    <s v="Yahoo! PSD"/>
    <n v="0"/>
    <n v="0"/>
    <m/>
    <m/>
    <m/>
    <n v="14120.967741934999"/>
    <n v="1"/>
    <x v="0"/>
    <m/>
    <m/>
    <x v="2"/>
    <d v="2019-01-14T00:00:00"/>
    <x v="0"/>
    <x v="0"/>
    <x v="0"/>
  </r>
  <r>
    <x v="19"/>
    <x v="3"/>
    <x v="0"/>
    <s v="PH AFF"/>
    <n v="1541"/>
    <n v="405"/>
    <m/>
    <n v="0.2628163530175211"/>
    <n v="631.11111111111109"/>
    <n v="255600"/>
    <n v="16"/>
    <x v="0"/>
    <m/>
    <n v="0"/>
    <x v="2"/>
    <d v="2019-01-14T00:00:00"/>
    <x v="0"/>
    <x v="0"/>
    <x v="0"/>
  </r>
  <r>
    <x v="19"/>
    <x v="4"/>
    <x v="0"/>
    <s v="指名：バリスタ（170816-170916）"/>
    <n v="7837"/>
    <n v="781"/>
    <m/>
    <n v="9.9655480413423508E-2"/>
    <n v="88.737439180537777"/>
    <n v="69303.94"/>
    <n v="8.4700000000000006"/>
    <x v="0"/>
    <m/>
    <n v="0"/>
    <x v="2"/>
    <d v="2019-01-14T00:00:00"/>
    <x v="0"/>
    <x v="0"/>
    <x v="0"/>
  </r>
  <r>
    <x v="19"/>
    <x v="4"/>
    <x v="0"/>
    <s v="指名：まちえこびん（180926～）"/>
    <n v="4"/>
    <n v="1"/>
    <m/>
    <n v="0.25"/>
    <n v="80.28"/>
    <n v="80.28"/>
    <n v="0"/>
    <x v="0"/>
    <m/>
    <n v="0"/>
    <x v="2"/>
    <d v="2019-01-14T00:00:00"/>
    <x v="0"/>
    <x v="0"/>
    <x v="0"/>
  </r>
  <r>
    <x v="19"/>
    <x v="4"/>
    <x v="0"/>
    <s v="指名：ドルチェグスト（170816-170916）"/>
    <n v="14592"/>
    <n v="1886"/>
    <n v="0"/>
    <n v="0.12924890350877194"/>
    <n v="90.802513255567334"/>
    <n v="171253.53999999998"/>
    <n v="26.79"/>
    <x v="0"/>
    <m/>
    <n v="0"/>
    <x v="2"/>
    <d v="2019-01-14T00:00:00"/>
    <x v="0"/>
    <x v="0"/>
    <x v="0"/>
  </r>
  <r>
    <x v="19"/>
    <x v="4"/>
    <x v="0"/>
    <s v="指名：共通TOP（170816-170916）"/>
    <n v="6225"/>
    <n v="1406"/>
    <m/>
    <n v="0.22586345381526104"/>
    <n v="17.952610241820764"/>
    <n v="25241.369999999995"/>
    <n v="13.98"/>
    <x v="0"/>
    <m/>
    <n v="0"/>
    <x v="2"/>
    <d v="2019-01-14T00:00:00"/>
    <x v="0"/>
    <x v="0"/>
    <x v="0"/>
  </r>
  <r>
    <x v="19"/>
    <x v="3"/>
    <x v="0"/>
    <s v="AFF"/>
    <n v="0"/>
    <n v="0"/>
    <m/>
    <m/>
    <m/>
    <n v="12000"/>
    <n v="1"/>
    <x v="0"/>
    <m/>
    <m/>
    <x v="2"/>
    <d v="2019-01-14T00:00:00"/>
    <x v="0"/>
    <x v="0"/>
    <x v="0"/>
  </r>
  <r>
    <x v="20"/>
    <x v="0"/>
    <x v="0"/>
    <s v="指名：共通TOP（161228AM-170131）"/>
    <n v="14989"/>
    <n v="752"/>
    <m/>
    <n v="5.0170124758155979E-2"/>
    <n v="51.370744680851061"/>
    <n v="38630.799999999996"/>
    <n v="42"/>
    <x v="0"/>
    <m/>
    <n v="0"/>
    <x v="3"/>
    <d v="2019-01-21T00:00:00"/>
    <x v="0"/>
    <x v="0"/>
    <x v="0"/>
  </r>
  <r>
    <x v="20"/>
    <x v="0"/>
    <x v="0"/>
    <s v="指名：まちえこびん（180926～）"/>
    <n v="4"/>
    <n v="1"/>
    <m/>
    <n v="0.25"/>
    <n v="1.04"/>
    <n v="1.04"/>
    <n v="0"/>
    <x v="0"/>
    <m/>
    <n v="0"/>
    <x v="3"/>
    <d v="2019-01-21T00:00:00"/>
    <x v="0"/>
    <x v="0"/>
    <x v="0"/>
  </r>
  <r>
    <x v="20"/>
    <x v="0"/>
    <x v="0"/>
    <s v="指名：ドルチェグスト（161228AM-170131）"/>
    <n v="9430"/>
    <n v="440"/>
    <m/>
    <n v="4.6659597030752918E-2"/>
    <n v="59.152363636363638"/>
    <n v="26027.040000000001"/>
    <n v="18"/>
    <x v="0"/>
    <m/>
    <n v="0"/>
    <x v="3"/>
    <d v="2019-01-21T00:00:00"/>
    <x v="0"/>
    <x v="0"/>
    <x v="0"/>
  </r>
  <r>
    <x v="20"/>
    <x v="0"/>
    <x v="0"/>
    <s v="指名：バリスタ（161228AM-170131）"/>
    <n v="9513"/>
    <n v="286"/>
    <m/>
    <n v="3.0064122779354569E-2"/>
    <n v="61.698181818181823"/>
    <n v="17645.68"/>
    <n v="4"/>
    <x v="0"/>
    <m/>
    <n v="0"/>
    <x v="3"/>
    <d v="2019-01-21T00:00:00"/>
    <x v="0"/>
    <x v="0"/>
    <x v="0"/>
  </r>
  <r>
    <x v="20"/>
    <x v="1"/>
    <x v="1"/>
    <s v="Sublimeskinz"/>
    <n v="4836"/>
    <n v="45"/>
    <m/>
    <n v="9.3052109181141433E-3"/>
    <n v="141"/>
    <n v="6345"/>
    <n v="0"/>
    <x v="0"/>
    <m/>
    <n v="0"/>
    <x v="3"/>
    <d v="2019-01-21T00:00:00"/>
    <x v="0"/>
    <x v="0"/>
    <x v="0"/>
  </r>
  <r>
    <x v="20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0"/>
    <x v="3"/>
    <x v="0"/>
    <s v="PH AFF"/>
    <n v="1436"/>
    <n v="319"/>
    <m/>
    <n v="0.22214484679665739"/>
    <n v="450.70532915360502"/>
    <n v="143775"/>
    <n v="9"/>
    <x v="0"/>
    <m/>
    <n v="0"/>
    <x v="3"/>
    <d v="2019-01-21T00:00:00"/>
    <x v="0"/>
    <x v="0"/>
    <x v="0"/>
  </r>
  <r>
    <x v="20"/>
    <x v="4"/>
    <x v="0"/>
    <s v="指名：共通TOP（170816-170916）"/>
    <n v="6570"/>
    <n v="1483"/>
    <m/>
    <n v="0.22572298325722984"/>
    <n v="16.069383007417397"/>
    <n v="23830.894999999997"/>
    <n v="16.100000000000001"/>
    <x v="0"/>
    <m/>
    <n v="0"/>
    <x v="3"/>
    <d v="2019-01-21T00:00:00"/>
    <x v="0"/>
    <x v="0"/>
    <x v="0"/>
  </r>
  <r>
    <x v="20"/>
    <x v="4"/>
    <x v="0"/>
    <s v="指名：バリスタ（170816-170916）"/>
    <n v="4654"/>
    <n v="361"/>
    <m/>
    <n v="7.7567683712935112E-2"/>
    <n v="63.907105263157895"/>
    <n v="23070.465"/>
    <n v="4"/>
    <x v="0"/>
    <m/>
    <n v="0"/>
    <x v="3"/>
    <d v="2019-01-21T00:00:00"/>
    <x v="0"/>
    <x v="0"/>
    <x v="0"/>
  </r>
  <r>
    <x v="20"/>
    <x v="4"/>
    <x v="0"/>
    <s v="指名：ドルチェグスト（170816-170916）"/>
    <n v="10436"/>
    <n v="1240"/>
    <n v="0"/>
    <n v="0.11881947106170947"/>
    <n v="81.462475806451607"/>
    <n v="101013.47"/>
    <n v="14.32"/>
    <x v="0"/>
    <m/>
    <n v="0"/>
    <x v="3"/>
    <d v="2019-01-21T00:00:00"/>
    <x v="0"/>
    <x v="0"/>
    <x v="0"/>
  </r>
  <r>
    <x v="20"/>
    <x v="4"/>
    <x v="0"/>
    <s v="指名：まちえこびん（180926～）"/>
    <n v="9"/>
    <n v="1"/>
    <m/>
    <n v="0.1111111111111111"/>
    <n v="33.450000000000003"/>
    <n v="33.450000000000003"/>
    <n v="0"/>
    <x v="0"/>
    <m/>
    <n v="0"/>
    <x v="3"/>
    <d v="2019-01-21T00:00:00"/>
    <x v="0"/>
    <x v="0"/>
    <x v="0"/>
  </r>
  <r>
    <x v="20"/>
    <x v="3"/>
    <x v="0"/>
    <s v="AFF"/>
    <n v="0"/>
    <n v="0"/>
    <m/>
    <m/>
    <m/>
    <n v="50000"/>
    <n v="5"/>
    <x v="0"/>
    <m/>
    <m/>
    <x v="3"/>
    <d v="2019-01-21T00:00:00"/>
    <x v="0"/>
    <x v="0"/>
    <x v="0"/>
  </r>
  <r>
    <x v="21"/>
    <x v="0"/>
    <x v="0"/>
    <s v="指名：まちえこびん（180926～）"/>
    <n v="10"/>
    <n v="0"/>
    <m/>
    <n v="0"/>
    <m/>
    <n v="0"/>
    <n v="0"/>
    <x v="0"/>
    <m/>
    <n v="0"/>
    <x v="3"/>
    <d v="2019-01-21T00:00:00"/>
    <x v="0"/>
    <x v="0"/>
    <x v="0"/>
  </r>
  <r>
    <x v="21"/>
    <x v="0"/>
    <x v="0"/>
    <s v="指名：共通TOP（161228AM-170131）"/>
    <n v="14342"/>
    <n v="726"/>
    <m/>
    <n v="5.0620555013247803E-2"/>
    <n v="52.077355371900829"/>
    <n v="37808.160000000003"/>
    <n v="38"/>
    <x v="0"/>
    <m/>
    <n v="0"/>
    <x v="3"/>
    <d v="2019-01-21T00:00:00"/>
    <x v="0"/>
    <x v="0"/>
    <x v="0"/>
  </r>
  <r>
    <x v="21"/>
    <x v="0"/>
    <x v="0"/>
    <s v="指名：バリスタ（161228AM-170131）"/>
    <n v="9612"/>
    <n v="275"/>
    <m/>
    <n v="2.8610070744902207E-2"/>
    <n v="57.903418181818182"/>
    <n v="15923.44"/>
    <n v="7"/>
    <x v="0"/>
    <m/>
    <n v="0"/>
    <x v="3"/>
    <d v="2019-01-21T00:00:00"/>
    <x v="0"/>
    <x v="0"/>
    <x v="0"/>
  </r>
  <r>
    <x v="21"/>
    <x v="0"/>
    <x v="0"/>
    <s v="指名：ドルチェグスト（161228AM-170131）"/>
    <n v="8936"/>
    <n v="436"/>
    <m/>
    <n v="4.8791405550581916E-2"/>
    <n v="57.004403669724766"/>
    <n v="24853.919999999998"/>
    <n v="14"/>
    <x v="0"/>
    <m/>
    <n v="0"/>
    <x v="3"/>
    <d v="2019-01-21T00:00:00"/>
    <x v="0"/>
    <x v="0"/>
    <x v="0"/>
  </r>
  <r>
    <x v="21"/>
    <x v="1"/>
    <x v="1"/>
    <s v="Sublimeskinz"/>
    <n v="5743"/>
    <n v="39"/>
    <m/>
    <n v="6.790875848859481E-3"/>
    <n v="148.84615384615384"/>
    <n v="5805"/>
    <n v="0"/>
    <x v="0"/>
    <m/>
    <n v="0"/>
    <x v="3"/>
    <d v="2019-01-21T00:00:00"/>
    <x v="0"/>
    <x v="0"/>
    <x v="0"/>
  </r>
  <r>
    <x v="21"/>
    <x v="2"/>
    <x v="0"/>
    <s v="Yahoo! PSD"/>
    <n v="0"/>
    <n v="0"/>
    <m/>
    <m/>
    <m/>
    <n v="14120.967741934999"/>
    <n v="4"/>
    <x v="0"/>
    <m/>
    <m/>
    <x v="3"/>
    <d v="2019-01-21T00:00:00"/>
    <x v="0"/>
    <x v="0"/>
    <x v="0"/>
  </r>
  <r>
    <x v="21"/>
    <x v="3"/>
    <x v="0"/>
    <s v="PH AFF"/>
    <n v="1439"/>
    <n v="307"/>
    <m/>
    <n v="0.21334259902710215"/>
    <n v="780.53745928338765"/>
    <n v="239625"/>
    <n v="15"/>
    <x v="0"/>
    <m/>
    <n v="0"/>
    <x v="3"/>
    <d v="2019-01-21T00:00:00"/>
    <x v="0"/>
    <x v="0"/>
    <x v="0"/>
  </r>
  <r>
    <x v="21"/>
    <x v="4"/>
    <x v="0"/>
    <s v="指名：ドルチェグスト（170816-170916）"/>
    <n v="10584"/>
    <n v="1134"/>
    <n v="0"/>
    <n v="0.10714285714285714"/>
    <n v="78.632795414462095"/>
    <n v="89169.590000000011"/>
    <n v="29.52"/>
    <x v="0"/>
    <m/>
    <n v="0"/>
    <x v="3"/>
    <d v="2019-01-21T00:00:00"/>
    <x v="0"/>
    <x v="0"/>
    <x v="0"/>
  </r>
  <r>
    <x v="21"/>
    <x v="4"/>
    <x v="0"/>
    <s v="指名：まちえこびん（180926～）"/>
    <n v="9"/>
    <n v="0"/>
    <m/>
    <n v="0"/>
    <m/>
    <n v="0"/>
    <n v="0"/>
    <x v="0"/>
    <m/>
    <n v="0"/>
    <x v="3"/>
    <d v="2019-01-21T00:00:00"/>
    <x v="0"/>
    <x v="0"/>
    <x v="0"/>
  </r>
  <r>
    <x v="21"/>
    <x v="4"/>
    <x v="0"/>
    <s v="指名：共通TOP（170816-170916）"/>
    <n v="5946"/>
    <n v="1255"/>
    <m/>
    <n v="0.21106626303397241"/>
    <n v="17.175442231075696"/>
    <n v="21555.18"/>
    <n v="29.75"/>
    <x v="0"/>
    <m/>
    <n v="0"/>
    <x v="3"/>
    <d v="2019-01-21T00:00:00"/>
    <x v="0"/>
    <x v="0"/>
    <x v="0"/>
  </r>
  <r>
    <x v="21"/>
    <x v="4"/>
    <x v="0"/>
    <s v="指名：バリスタ（170816-170916）"/>
    <n v="4737"/>
    <n v="422"/>
    <m/>
    <n v="8.9085919358243615E-2"/>
    <n v="63.618412322274892"/>
    <n v="26846.970000000005"/>
    <n v="4"/>
    <x v="0"/>
    <m/>
    <n v="0"/>
    <x v="3"/>
    <d v="2019-01-21T00:00:00"/>
    <x v="0"/>
    <x v="0"/>
    <x v="0"/>
  </r>
  <r>
    <x v="21"/>
    <x v="3"/>
    <x v="0"/>
    <s v="AFF"/>
    <n v="0"/>
    <n v="0"/>
    <m/>
    <m/>
    <m/>
    <n v="81000"/>
    <n v="8"/>
    <x v="0"/>
    <m/>
    <m/>
    <x v="3"/>
    <d v="2019-01-21T00:00:00"/>
    <x v="0"/>
    <x v="0"/>
    <x v="0"/>
  </r>
  <r>
    <x v="22"/>
    <x v="0"/>
    <x v="0"/>
    <s v="指名：まちえこびん（180926～）"/>
    <n v="2"/>
    <n v="0"/>
    <m/>
    <n v="0"/>
    <m/>
    <n v="0"/>
    <n v="0"/>
    <x v="0"/>
    <m/>
    <n v="0"/>
    <x v="3"/>
    <d v="2019-01-21T00:00:00"/>
    <x v="0"/>
    <x v="0"/>
    <x v="0"/>
  </r>
  <r>
    <x v="22"/>
    <x v="0"/>
    <x v="0"/>
    <s v="指名：ドルチェグスト（161228AM-170131）"/>
    <n v="9306"/>
    <n v="440"/>
    <m/>
    <n v="4.7281323877068557E-2"/>
    <n v="66.38036363636364"/>
    <n v="29207.360000000001"/>
    <n v="14"/>
    <x v="0"/>
    <m/>
    <n v="0"/>
    <x v="3"/>
    <d v="2019-01-21T00:00:00"/>
    <x v="0"/>
    <x v="0"/>
    <x v="0"/>
  </r>
  <r>
    <x v="22"/>
    <x v="0"/>
    <x v="0"/>
    <s v="指名：共通TOP（161228AM-170131）"/>
    <n v="15842"/>
    <n v="790"/>
    <m/>
    <n v="4.9867440979674285E-2"/>
    <n v="54.026025316455694"/>
    <n v="42680.56"/>
    <n v="58"/>
    <x v="0"/>
    <m/>
    <n v="0"/>
    <x v="3"/>
    <d v="2019-01-21T00:00:00"/>
    <x v="0"/>
    <x v="0"/>
    <x v="0"/>
  </r>
  <r>
    <x v="22"/>
    <x v="0"/>
    <x v="0"/>
    <s v="指名：バリスタ（161228AM-170131）"/>
    <n v="9955"/>
    <n v="320"/>
    <m/>
    <n v="3.2144650929181319E-2"/>
    <n v="60.385000000000012"/>
    <n v="19323.200000000004"/>
    <n v="9"/>
    <x v="0"/>
    <m/>
    <n v="0"/>
    <x v="3"/>
    <d v="2019-01-21T00:00:00"/>
    <x v="0"/>
    <x v="0"/>
    <x v="0"/>
  </r>
  <r>
    <x v="22"/>
    <x v="1"/>
    <x v="1"/>
    <s v="Sublimeskinz"/>
    <n v="6313"/>
    <n v="30"/>
    <m/>
    <n v="4.7520988436559478E-3"/>
    <n v="162"/>
    <n v="4860"/>
    <n v="0"/>
    <x v="0"/>
    <m/>
    <n v="0"/>
    <x v="3"/>
    <d v="2019-01-21T00:00:00"/>
    <x v="0"/>
    <x v="0"/>
    <x v="0"/>
  </r>
  <r>
    <x v="22"/>
    <x v="2"/>
    <x v="0"/>
    <s v="Yahoo! PSD"/>
    <n v="0"/>
    <n v="0"/>
    <m/>
    <m/>
    <m/>
    <n v="14120.967741934999"/>
    <n v="1"/>
    <x v="0"/>
    <m/>
    <m/>
    <x v="3"/>
    <d v="2019-01-21T00:00:00"/>
    <x v="0"/>
    <x v="0"/>
    <x v="0"/>
  </r>
  <r>
    <x v="22"/>
    <x v="3"/>
    <x v="0"/>
    <s v="PH AFF"/>
    <n v="1468"/>
    <n v="319"/>
    <m/>
    <n v="0.21730245231607628"/>
    <n v="450.70532915360502"/>
    <n v="143775"/>
    <n v="9"/>
    <x v="0"/>
    <m/>
    <n v="0"/>
    <x v="3"/>
    <d v="2019-01-21T00:00:00"/>
    <x v="0"/>
    <x v="0"/>
    <x v="0"/>
  </r>
  <r>
    <x v="22"/>
    <x v="4"/>
    <x v="0"/>
    <s v="指名：ドルチェグスト（170816-170916）"/>
    <n v="10152"/>
    <n v="1210"/>
    <n v="0"/>
    <n v="0.11918833727344366"/>
    <n v="83.642495867768602"/>
    <n v="101207.42000000001"/>
    <n v="12"/>
    <x v="0"/>
    <m/>
    <n v="0"/>
    <x v="3"/>
    <d v="2019-01-21T00:00:00"/>
    <x v="0"/>
    <x v="0"/>
    <x v="0"/>
  </r>
  <r>
    <x v="22"/>
    <x v="4"/>
    <x v="0"/>
    <s v="指名：共通TOP（170816-170916）"/>
    <n v="6573"/>
    <n v="1480"/>
    <m/>
    <n v="0.22516354784725393"/>
    <n v="15.399807432432427"/>
    <n v="22791.714999999993"/>
    <n v="22"/>
    <x v="0"/>
    <m/>
    <n v="0"/>
    <x v="3"/>
    <d v="2019-01-21T00:00:00"/>
    <x v="0"/>
    <x v="0"/>
    <x v="0"/>
  </r>
  <r>
    <x v="22"/>
    <x v="4"/>
    <x v="0"/>
    <s v="指名：バリスタ（170816-170916）"/>
    <n v="4693"/>
    <n v="397"/>
    <m/>
    <n v="8.459407628382698E-2"/>
    <n v="71.96103274559195"/>
    <n v="28568.530000000006"/>
    <n v="3"/>
    <x v="0"/>
    <m/>
    <n v="0"/>
    <x v="3"/>
    <d v="2019-01-21T00:00:00"/>
    <x v="0"/>
    <x v="0"/>
    <x v="0"/>
  </r>
  <r>
    <x v="22"/>
    <x v="4"/>
    <x v="0"/>
    <s v="指名：まちえこびん（180926～）"/>
    <n v="19"/>
    <n v="0"/>
    <m/>
    <n v="0"/>
    <m/>
    <n v="0"/>
    <n v="0"/>
    <x v="0"/>
    <m/>
    <n v="0"/>
    <x v="3"/>
    <d v="2019-01-21T00:00:00"/>
    <x v="0"/>
    <x v="0"/>
    <x v="0"/>
  </r>
  <r>
    <x v="22"/>
    <x v="3"/>
    <x v="0"/>
    <s v="AFF"/>
    <n v="0"/>
    <n v="0"/>
    <m/>
    <m/>
    <m/>
    <n v="52000"/>
    <n v="6"/>
    <x v="0"/>
    <m/>
    <m/>
    <x v="3"/>
    <d v="2019-01-21T00:00:00"/>
    <x v="0"/>
    <x v="0"/>
    <x v="0"/>
  </r>
  <r>
    <x v="23"/>
    <x v="0"/>
    <x v="0"/>
    <s v="指名：まちえこびん（180926～）"/>
    <n v="2"/>
    <n v="1"/>
    <m/>
    <n v="0.5"/>
    <n v="1.04"/>
    <n v="1.04"/>
    <n v="0"/>
    <x v="0"/>
    <m/>
    <n v="0"/>
    <x v="3"/>
    <d v="2019-01-21T00:00:00"/>
    <x v="0"/>
    <x v="0"/>
    <x v="0"/>
  </r>
  <r>
    <x v="23"/>
    <x v="0"/>
    <x v="0"/>
    <s v="指名：ドルチェグスト（161228AM-170131）"/>
    <n v="9574"/>
    <n v="474"/>
    <m/>
    <n v="4.9509087110925422E-2"/>
    <n v="64.607257383966257"/>
    <n v="30623.840000000004"/>
    <n v="20"/>
    <x v="0"/>
    <m/>
    <n v="0"/>
    <x v="3"/>
    <d v="2019-01-21T00:00:00"/>
    <x v="0"/>
    <x v="0"/>
    <x v="0"/>
  </r>
  <r>
    <x v="23"/>
    <x v="0"/>
    <x v="0"/>
    <s v="指名：バリスタ（161228AM-170131）"/>
    <n v="9849"/>
    <n v="288"/>
    <m/>
    <n v="2.9241547365214744E-2"/>
    <n v="62.999444444444457"/>
    <n v="18143.840000000004"/>
    <n v="9"/>
    <x v="0"/>
    <m/>
    <n v="0"/>
    <x v="3"/>
    <d v="2019-01-21T00:00:00"/>
    <x v="0"/>
    <x v="0"/>
    <x v="0"/>
  </r>
  <r>
    <x v="23"/>
    <x v="0"/>
    <x v="0"/>
    <s v="指名：共通TOP（161228AM-170131）"/>
    <n v="16377"/>
    <n v="743"/>
    <m/>
    <n v="4.5368504610123955E-2"/>
    <n v="55.917846567967686"/>
    <n v="41546.959999999992"/>
    <n v="45"/>
    <x v="0"/>
    <m/>
    <n v="0"/>
    <x v="3"/>
    <d v="2019-01-21T00:00:00"/>
    <x v="0"/>
    <x v="0"/>
    <x v="0"/>
  </r>
  <r>
    <x v="23"/>
    <x v="1"/>
    <x v="1"/>
    <s v="Sublimeskinz"/>
    <n v="2776"/>
    <n v="19"/>
    <m/>
    <n v="6.8443804034582136E-3"/>
    <n v="142.10526315789474"/>
    <n v="2700"/>
    <n v="0"/>
    <x v="0"/>
    <m/>
    <n v="0"/>
    <x v="3"/>
    <d v="2019-01-21T00:00:00"/>
    <x v="0"/>
    <x v="0"/>
    <x v="0"/>
  </r>
  <r>
    <x v="23"/>
    <x v="2"/>
    <x v="0"/>
    <s v="Yahoo! PSD"/>
    <n v="0"/>
    <n v="0"/>
    <m/>
    <m/>
    <m/>
    <n v="14120.967741934999"/>
    <n v="1"/>
    <x v="0"/>
    <m/>
    <m/>
    <x v="3"/>
    <d v="2019-01-21T00:00:00"/>
    <x v="0"/>
    <x v="0"/>
    <x v="0"/>
  </r>
  <r>
    <x v="23"/>
    <x v="3"/>
    <x v="0"/>
    <s v="PH AFF"/>
    <n v="1392"/>
    <n v="310"/>
    <m/>
    <n v="0.22270114942528735"/>
    <n v="566.85483870967744"/>
    <n v="175725"/>
    <n v="11"/>
    <x v="0"/>
    <m/>
    <n v="0"/>
    <x v="3"/>
    <d v="2019-01-21T00:00:00"/>
    <x v="0"/>
    <x v="0"/>
    <x v="0"/>
  </r>
  <r>
    <x v="23"/>
    <x v="4"/>
    <x v="0"/>
    <s v="指名：共通TOP（170816-170916）"/>
    <n v="6606"/>
    <n v="1565"/>
    <m/>
    <n v="0.23690584317287314"/>
    <n v="18.242539936102236"/>
    <n v="28549.575000000001"/>
    <n v="36"/>
    <x v="0"/>
    <m/>
    <n v="0"/>
    <x v="3"/>
    <d v="2019-01-21T00:00:00"/>
    <x v="0"/>
    <x v="0"/>
    <x v="0"/>
  </r>
  <r>
    <x v="23"/>
    <x v="4"/>
    <x v="0"/>
    <s v="指名：まちえこびん（180926～）"/>
    <n v="8"/>
    <n v="1"/>
    <m/>
    <n v="0.125"/>
    <n v="13.38"/>
    <n v="13.38"/>
    <n v="0"/>
    <x v="0"/>
    <m/>
    <n v="0"/>
    <x v="3"/>
    <d v="2019-01-21T00:00:00"/>
    <x v="0"/>
    <x v="0"/>
    <x v="0"/>
  </r>
  <r>
    <x v="23"/>
    <x v="4"/>
    <x v="0"/>
    <s v="指名：バリスタ（170816-170916）"/>
    <n v="4612"/>
    <n v="403"/>
    <m/>
    <n v="8.7380745880312236E-2"/>
    <n v="65.281451612903226"/>
    <n v="26308.424999999999"/>
    <n v="1"/>
    <x v="0"/>
    <m/>
    <n v="0"/>
    <x v="3"/>
    <d v="2019-01-21T00:00:00"/>
    <x v="0"/>
    <x v="0"/>
    <x v="0"/>
  </r>
  <r>
    <x v="23"/>
    <x v="4"/>
    <x v="0"/>
    <s v="指名：ドルチェグスト（170816-170916）"/>
    <n v="10068"/>
    <n v="1297"/>
    <n v="0"/>
    <n v="0.12882399682161302"/>
    <n v="77.673138010794133"/>
    <n v="100742.06"/>
    <n v="8"/>
    <x v="0"/>
    <m/>
    <n v="0"/>
    <x v="3"/>
    <d v="2019-01-21T00:00:00"/>
    <x v="0"/>
    <x v="0"/>
    <x v="0"/>
  </r>
  <r>
    <x v="23"/>
    <x v="3"/>
    <x v="0"/>
    <s v="AFF"/>
    <n v="0"/>
    <n v="0"/>
    <m/>
    <m/>
    <m/>
    <n v="148000"/>
    <n v="14"/>
    <x v="0"/>
    <m/>
    <m/>
    <x v="3"/>
    <d v="2019-01-21T00:00:00"/>
    <x v="0"/>
    <x v="0"/>
    <x v="0"/>
  </r>
  <r>
    <x v="24"/>
    <x v="0"/>
    <x v="0"/>
    <s v="指名：まちえこびん（180926～）"/>
    <n v="2"/>
    <n v="0"/>
    <m/>
    <n v="0"/>
    <m/>
    <n v="0"/>
    <n v="0"/>
    <x v="0"/>
    <m/>
    <n v="0"/>
    <x v="3"/>
    <d v="2019-01-21T00:00:00"/>
    <x v="0"/>
    <x v="0"/>
    <x v="0"/>
  </r>
  <r>
    <x v="24"/>
    <x v="0"/>
    <x v="0"/>
    <s v="指名：ドルチェグスト（161228AM-170131）"/>
    <n v="10046"/>
    <n v="480"/>
    <m/>
    <n v="4.7780211029265378E-2"/>
    <n v="62.937333333333328"/>
    <n v="30209.919999999998"/>
    <n v="26"/>
    <x v="0"/>
    <m/>
    <n v="0"/>
    <x v="3"/>
    <d v="2019-01-21T00:00:00"/>
    <x v="0"/>
    <x v="0"/>
    <x v="0"/>
  </r>
  <r>
    <x v="24"/>
    <x v="0"/>
    <x v="0"/>
    <s v="指名：バリスタ（161228AM-170131）"/>
    <n v="9349"/>
    <n v="293"/>
    <m/>
    <n v="3.1340250294149108E-2"/>
    <n v="60.926962457337893"/>
    <n v="17851.600000000002"/>
    <n v="5"/>
    <x v="0"/>
    <m/>
    <n v="0"/>
    <x v="3"/>
    <d v="2019-01-21T00:00:00"/>
    <x v="0"/>
    <x v="0"/>
    <x v="0"/>
  </r>
  <r>
    <x v="24"/>
    <x v="0"/>
    <x v="0"/>
    <s v="指名：共通TOP（161228AM-170131）"/>
    <n v="15026"/>
    <n v="768"/>
    <m/>
    <n v="5.1111406894715827E-2"/>
    <n v="53.316249999999989"/>
    <n v="40946.87999999999"/>
    <n v="41"/>
    <x v="0"/>
    <m/>
    <n v="0"/>
    <x v="3"/>
    <d v="2019-01-21T00:00:00"/>
    <x v="0"/>
    <x v="0"/>
    <x v="0"/>
  </r>
  <r>
    <x v="24"/>
    <x v="1"/>
    <x v="1"/>
    <s v="Sublimeskinz"/>
    <n v="5908"/>
    <n v="49"/>
    <m/>
    <n v="8.2938388625592423E-3"/>
    <n v="137.75510204081633"/>
    <n v="6750"/>
    <n v="0"/>
    <x v="0"/>
    <m/>
    <n v="0"/>
    <x v="3"/>
    <d v="2019-01-21T00:00:00"/>
    <x v="0"/>
    <x v="0"/>
    <x v="0"/>
  </r>
  <r>
    <x v="24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4"/>
    <x v="3"/>
    <x v="0"/>
    <s v="PH AFF"/>
    <n v="1405"/>
    <n v="313"/>
    <m/>
    <n v="0.22277580071174377"/>
    <n v="408.3067092651757"/>
    <n v="127800"/>
    <n v="8"/>
    <x v="0"/>
    <m/>
    <n v="0"/>
    <x v="3"/>
    <d v="2019-01-21T00:00:00"/>
    <x v="0"/>
    <x v="0"/>
    <x v="0"/>
  </r>
  <r>
    <x v="24"/>
    <x v="4"/>
    <x v="0"/>
    <s v="指名：まちえこびん（180926～）"/>
    <n v="5"/>
    <n v="0"/>
    <m/>
    <n v="0"/>
    <m/>
    <n v="0"/>
    <n v="0"/>
    <x v="0"/>
    <m/>
    <n v="0"/>
    <x v="3"/>
    <d v="2019-01-21T00:00:00"/>
    <x v="0"/>
    <x v="0"/>
    <x v="0"/>
  </r>
  <r>
    <x v="24"/>
    <x v="4"/>
    <x v="0"/>
    <s v="指名：バリスタ（170816-170916）"/>
    <n v="4657"/>
    <n v="373"/>
    <m/>
    <n v="8.0094481425810604E-2"/>
    <n v="69.7428016085791"/>
    <n v="26014.065000000002"/>
    <n v="0"/>
    <x v="0"/>
    <m/>
    <n v="0"/>
    <x v="3"/>
    <d v="2019-01-21T00:00:00"/>
    <x v="0"/>
    <x v="0"/>
    <x v="0"/>
  </r>
  <r>
    <x v="24"/>
    <x v="4"/>
    <x v="0"/>
    <s v="指名：ドルチェグスト（170816-170916）"/>
    <n v="10214"/>
    <n v="1184"/>
    <n v="0"/>
    <n v="0.11591932641472488"/>
    <n v="82.674463682432432"/>
    <n v="97886.565000000002"/>
    <n v="16"/>
    <x v="0"/>
    <m/>
    <n v="0"/>
    <x v="3"/>
    <d v="2019-01-21T00:00:00"/>
    <x v="0"/>
    <x v="0"/>
    <x v="0"/>
  </r>
  <r>
    <x v="24"/>
    <x v="4"/>
    <x v="0"/>
    <s v="指名：共通TOP（170816-170916）"/>
    <n v="6410"/>
    <n v="1470"/>
    <m/>
    <n v="0.22932917316692666"/>
    <n v="16.84787755102041"/>
    <n v="24766.38"/>
    <n v="59"/>
    <x v="0"/>
    <m/>
    <n v="0"/>
    <x v="3"/>
    <d v="2019-01-21T00:00:00"/>
    <x v="0"/>
    <x v="0"/>
    <x v="0"/>
  </r>
  <r>
    <x v="24"/>
    <x v="3"/>
    <x v="0"/>
    <s v="AFF"/>
    <n v="0"/>
    <n v="0"/>
    <m/>
    <m/>
    <m/>
    <n v="1803000"/>
    <n v="75"/>
    <x v="0"/>
    <m/>
    <m/>
    <x v="3"/>
    <d v="2019-01-21T00:00:00"/>
    <x v="0"/>
    <x v="0"/>
    <x v="0"/>
  </r>
  <r>
    <x v="25"/>
    <x v="0"/>
    <x v="0"/>
    <s v="指名：まちえこびん（180926～）"/>
    <n v="1"/>
    <n v="1"/>
    <m/>
    <n v="1"/>
    <n v="2.08"/>
    <n v="2.08"/>
    <n v="0"/>
    <x v="0"/>
    <m/>
    <n v="0"/>
    <x v="3"/>
    <d v="2019-01-21T00:00:00"/>
    <x v="0"/>
    <x v="0"/>
    <x v="0"/>
  </r>
  <r>
    <x v="25"/>
    <x v="0"/>
    <x v="0"/>
    <s v="指名：バリスタ（161228AM-170131）"/>
    <n v="11418"/>
    <n v="397"/>
    <m/>
    <n v="3.4769661937291994E-2"/>
    <n v="70.623073047858938"/>
    <n v="28037.359999999997"/>
    <n v="7"/>
    <x v="0"/>
    <m/>
    <n v="0"/>
    <x v="3"/>
    <d v="2019-01-21T00:00:00"/>
    <x v="0"/>
    <x v="0"/>
    <x v="0"/>
  </r>
  <r>
    <x v="25"/>
    <x v="0"/>
    <x v="0"/>
    <s v="指名：共通TOP（161228AM-170131）"/>
    <n v="16398"/>
    <n v="727"/>
    <m/>
    <n v="4.4334674960361017E-2"/>
    <n v="58.360165061898208"/>
    <n v="42427.839999999997"/>
    <n v="40"/>
    <x v="0"/>
    <m/>
    <n v="0"/>
    <x v="3"/>
    <d v="2019-01-21T00:00:00"/>
    <x v="0"/>
    <x v="0"/>
    <x v="0"/>
  </r>
  <r>
    <x v="25"/>
    <x v="0"/>
    <x v="0"/>
    <s v="指名：ドルチェグスト（161228AM-170131）"/>
    <n v="12486"/>
    <n v="483"/>
    <m/>
    <n v="3.8683325324363284E-2"/>
    <n v="64.47999999999999"/>
    <n v="31143.839999999997"/>
    <n v="10"/>
    <x v="0"/>
    <m/>
    <n v="0"/>
    <x v="3"/>
    <d v="2019-01-21T00:00:00"/>
    <x v="0"/>
    <x v="0"/>
    <x v="0"/>
  </r>
  <r>
    <x v="25"/>
    <x v="1"/>
    <x v="1"/>
    <s v="Sublimeskinz"/>
    <n v="2411"/>
    <n v="15"/>
    <m/>
    <n v="6.2214848610535048E-3"/>
    <n v="135"/>
    <n v="2025"/>
    <n v="0"/>
    <x v="0"/>
    <m/>
    <n v="0"/>
    <x v="3"/>
    <d v="2019-01-21T00:00:00"/>
    <x v="0"/>
    <x v="0"/>
    <x v="0"/>
  </r>
  <r>
    <x v="25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5"/>
    <x v="3"/>
    <x v="0"/>
    <s v="PH AFF"/>
    <n v="1521"/>
    <n v="348"/>
    <m/>
    <n v="0.22879684418145957"/>
    <n v="321.33620689655174"/>
    <n v="111825"/>
    <n v="7"/>
    <x v="0"/>
    <m/>
    <n v="0"/>
    <x v="3"/>
    <d v="2019-01-21T00:00:00"/>
    <x v="0"/>
    <x v="0"/>
    <x v="0"/>
  </r>
  <r>
    <x v="25"/>
    <x v="4"/>
    <x v="0"/>
    <s v="指名：まちえこびん（180926～）"/>
    <n v="4"/>
    <n v="1"/>
    <m/>
    <n v="0.25"/>
    <n v="14.494999999999999"/>
    <n v="14.494999999999999"/>
    <n v="0"/>
    <x v="0"/>
    <m/>
    <n v="0"/>
    <x v="3"/>
    <d v="2019-01-21T00:00:00"/>
    <x v="0"/>
    <x v="0"/>
    <x v="0"/>
  </r>
  <r>
    <x v="25"/>
    <x v="4"/>
    <x v="0"/>
    <s v="指名：共通TOP（170816-170916）"/>
    <n v="6588"/>
    <n v="1559"/>
    <m/>
    <n v="0.23664238008500305"/>
    <n v="20.476949967928153"/>
    <n v="31923.564999999991"/>
    <n v="22"/>
    <x v="0"/>
    <m/>
    <n v="0"/>
    <x v="3"/>
    <d v="2019-01-21T00:00:00"/>
    <x v="0"/>
    <x v="0"/>
    <x v="0"/>
  </r>
  <r>
    <x v="25"/>
    <x v="4"/>
    <x v="0"/>
    <s v="指名：ドルチェグスト（170816-170916）"/>
    <n v="12476"/>
    <n v="1596"/>
    <n v="0"/>
    <n v="0.12792561718499518"/>
    <n v="95.103552631578964"/>
    <n v="151785.27000000002"/>
    <n v="22"/>
    <x v="0"/>
    <m/>
    <n v="0"/>
    <x v="3"/>
    <d v="2019-01-21T00:00:00"/>
    <x v="0"/>
    <x v="0"/>
    <x v="0"/>
  </r>
  <r>
    <x v="25"/>
    <x v="4"/>
    <x v="0"/>
    <s v="指名：バリスタ（170816-170916）"/>
    <n v="6660"/>
    <n v="590"/>
    <m/>
    <n v="8.858858858858859E-2"/>
    <n v="88.78990677966101"/>
    <n v="52386.044999999998"/>
    <n v="2"/>
    <x v="0"/>
    <m/>
    <n v="0"/>
    <x v="3"/>
    <d v="2019-01-21T00:00:00"/>
    <x v="0"/>
    <x v="0"/>
    <x v="0"/>
  </r>
  <r>
    <x v="25"/>
    <x v="3"/>
    <x v="0"/>
    <s v="AFF"/>
    <n v="0"/>
    <n v="0"/>
    <m/>
    <m/>
    <m/>
    <n v="3190000"/>
    <n v="131"/>
    <x v="0"/>
    <m/>
    <m/>
    <x v="3"/>
    <d v="2019-01-21T00:00:00"/>
    <x v="0"/>
    <x v="0"/>
    <x v="0"/>
  </r>
  <r>
    <x v="26"/>
    <x v="0"/>
    <x v="0"/>
    <s v="指名：ドルチェグスト（161228AM-170131）"/>
    <n v="12022"/>
    <n v="560"/>
    <m/>
    <n v="4.6581267675927469E-2"/>
    <n v="66.946285714285708"/>
    <n v="37489.919999999998"/>
    <n v="24"/>
    <x v="0"/>
    <m/>
    <n v="0"/>
    <x v="3"/>
    <d v="2019-01-21T00:00:00"/>
    <x v="0"/>
    <x v="0"/>
    <x v="0"/>
  </r>
  <r>
    <x v="26"/>
    <x v="0"/>
    <x v="0"/>
    <s v="指名：バリスタ（161228AM-170131）"/>
    <n v="12795"/>
    <n v="396"/>
    <m/>
    <n v="3.0949589683470106E-2"/>
    <n v="82.97939393939393"/>
    <n v="32859.839999999997"/>
    <n v="7"/>
    <x v="0"/>
    <m/>
    <n v="0"/>
    <x v="3"/>
    <d v="2019-01-21T00:00:00"/>
    <x v="0"/>
    <x v="0"/>
    <x v="0"/>
  </r>
  <r>
    <x v="26"/>
    <x v="0"/>
    <x v="0"/>
    <s v="指名：まちえこびん（180926～）"/>
    <n v="1"/>
    <n v="1"/>
    <m/>
    <n v="1"/>
    <n v="2.08"/>
    <n v="2.08"/>
    <n v="0"/>
    <x v="0"/>
    <m/>
    <n v="0"/>
    <x v="3"/>
    <d v="2019-01-21T00:00:00"/>
    <x v="0"/>
    <x v="0"/>
    <x v="0"/>
  </r>
  <r>
    <x v="26"/>
    <x v="0"/>
    <x v="0"/>
    <s v="指名：共通TOP（161228AM-170131）"/>
    <n v="16437"/>
    <n v="688"/>
    <m/>
    <n v="4.1856786518221084E-2"/>
    <n v="57.898372093023255"/>
    <n v="39834.080000000002"/>
    <n v="29"/>
    <x v="0"/>
    <m/>
    <n v="0"/>
    <x v="3"/>
    <d v="2019-01-21T00:00:00"/>
    <x v="0"/>
    <x v="0"/>
    <x v="0"/>
  </r>
  <r>
    <x v="26"/>
    <x v="1"/>
    <x v="1"/>
    <s v="Sublimeskinz"/>
    <n v="3995"/>
    <n v="26"/>
    <m/>
    <n v="6.5081351689612018E-3"/>
    <n v="160.96153846153845"/>
    <n v="4185"/>
    <n v="0"/>
    <x v="0"/>
    <m/>
    <n v="0"/>
    <x v="3"/>
    <d v="2019-01-21T00:00:00"/>
    <x v="0"/>
    <x v="0"/>
    <x v="0"/>
  </r>
  <r>
    <x v="26"/>
    <x v="2"/>
    <x v="0"/>
    <s v="Yahoo! PSD"/>
    <n v="0"/>
    <n v="0"/>
    <m/>
    <m/>
    <m/>
    <n v="14120.967741934999"/>
    <n v="0"/>
    <x v="0"/>
    <m/>
    <m/>
    <x v="3"/>
    <d v="2019-01-21T00:00:00"/>
    <x v="0"/>
    <x v="0"/>
    <x v="0"/>
  </r>
  <r>
    <x v="26"/>
    <x v="3"/>
    <x v="0"/>
    <s v="PH AFF"/>
    <n v="1463"/>
    <n v="310"/>
    <m/>
    <n v="0.21189336978810663"/>
    <n v="721.45161290322585"/>
    <n v="223650"/>
    <n v="14"/>
    <x v="0"/>
    <m/>
    <n v="0"/>
    <x v="3"/>
    <d v="2019-01-21T00:00:00"/>
    <x v="0"/>
    <x v="0"/>
    <x v="0"/>
  </r>
  <r>
    <x v="26"/>
    <x v="4"/>
    <x v="0"/>
    <s v="指名：共通TOP（170816-170916）"/>
    <n v="6349"/>
    <n v="1329"/>
    <m/>
    <n v="0.20932430303984881"/>
    <n v="21.612878103837478"/>
    <n v="28723.515000000007"/>
    <n v="18"/>
    <x v="0"/>
    <m/>
    <n v="0"/>
    <x v="3"/>
    <d v="2019-01-21T00:00:00"/>
    <x v="0"/>
    <x v="0"/>
    <x v="0"/>
  </r>
  <r>
    <x v="26"/>
    <x v="4"/>
    <x v="0"/>
    <s v="指名：バリスタ（170816-170916）"/>
    <n v="7273"/>
    <n v="681"/>
    <m/>
    <n v="9.3633988725422793E-2"/>
    <n v="87.461189427312775"/>
    <n v="59561.07"/>
    <n v="4"/>
    <x v="0"/>
    <m/>
    <n v="0"/>
    <x v="3"/>
    <d v="2019-01-21T00:00:00"/>
    <x v="0"/>
    <x v="0"/>
    <x v="0"/>
  </r>
  <r>
    <x v="26"/>
    <x v="4"/>
    <x v="0"/>
    <s v="指名：まちえこびん（180926～）"/>
    <n v="1"/>
    <n v="0"/>
    <m/>
    <n v="0"/>
    <m/>
    <n v="0"/>
    <n v="0"/>
    <x v="0"/>
    <m/>
    <n v="0"/>
    <x v="3"/>
    <d v="2019-01-21T00:00:00"/>
    <x v="0"/>
    <x v="0"/>
    <x v="0"/>
  </r>
  <r>
    <x v="26"/>
    <x v="4"/>
    <x v="0"/>
    <s v="指名：ドルチェグスト（170816-170916）"/>
    <n v="13306"/>
    <n v="1466"/>
    <n v="0"/>
    <n v="0.11017586051405381"/>
    <n v="95.469733969986365"/>
    <n v="139958.63"/>
    <n v="24"/>
    <x v="0"/>
    <m/>
    <n v="0"/>
    <x v="3"/>
    <d v="2019-01-21T00:00:00"/>
    <x v="0"/>
    <x v="0"/>
    <x v="0"/>
  </r>
  <r>
    <x v="26"/>
    <x v="3"/>
    <x v="0"/>
    <s v="AFF"/>
    <n v="0"/>
    <n v="0"/>
    <m/>
    <m/>
    <m/>
    <n v="2352000"/>
    <n v="102"/>
    <x v="0"/>
    <m/>
    <m/>
    <x v="3"/>
    <d v="2019-01-21T00:00:00"/>
    <x v="0"/>
    <x v="0"/>
    <x v="0"/>
  </r>
  <r>
    <x v="27"/>
    <x v="0"/>
    <x v="0"/>
    <s v="指名：ドルチェグスト（161228AM-170131）"/>
    <n v="9910"/>
    <n v="504"/>
    <m/>
    <n v="5.0857719475277501E-2"/>
    <n v="61.252698412698415"/>
    <n v="30871.360000000001"/>
    <n v="22"/>
    <x v="0"/>
    <m/>
    <n v="0"/>
    <x v="4"/>
    <d v="2019-01-28T00:00:00"/>
    <x v="0"/>
    <x v="0"/>
    <x v="0"/>
  </r>
  <r>
    <x v="27"/>
    <x v="0"/>
    <x v="0"/>
    <s v="指名：バリスタ（161228AM-170131）"/>
    <n v="9837"/>
    <n v="325"/>
    <m/>
    <n v="3.303852800650605E-2"/>
    <n v="66.249599999999987"/>
    <n v="21531.119999999995"/>
    <n v="7"/>
    <x v="0"/>
    <m/>
    <n v="0"/>
    <x v="4"/>
    <d v="2019-01-28T00:00:00"/>
    <x v="0"/>
    <x v="0"/>
    <x v="0"/>
  </r>
  <r>
    <x v="27"/>
    <x v="0"/>
    <x v="0"/>
    <s v="指名：共通TOP（161228AM-170131）"/>
    <n v="15629"/>
    <n v="820"/>
    <m/>
    <n v="5.2466568558449035E-2"/>
    <n v="55.453560975609761"/>
    <n v="45471.920000000006"/>
    <n v="32"/>
    <x v="0"/>
    <m/>
    <n v="0"/>
    <x v="4"/>
    <d v="2019-01-28T00:00:00"/>
    <x v="0"/>
    <x v="0"/>
    <x v="0"/>
  </r>
  <r>
    <x v="27"/>
    <x v="1"/>
    <x v="1"/>
    <s v="Sublimeskinz"/>
    <n v="5092"/>
    <n v="31"/>
    <m/>
    <n v="6.0879811468970936E-3"/>
    <n v="169.83870967741936"/>
    <n v="5265"/>
    <n v="0"/>
    <x v="0"/>
    <m/>
    <n v="0"/>
    <x v="4"/>
    <d v="2019-01-28T00:00:00"/>
    <x v="0"/>
    <x v="0"/>
    <x v="0"/>
  </r>
  <r>
    <x v="27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7"/>
    <x v="5"/>
    <x v="0"/>
    <s v="NDG_GDN ICM"/>
    <n v="628532"/>
    <n v="1095"/>
    <m/>
    <n v="1.7421547351606601E-3"/>
    <n v="50.58958652054794"/>
    <n v="55395.597239999996"/>
    <n v="2"/>
    <x v="0"/>
    <m/>
    <n v="0"/>
    <x v="4"/>
    <d v="2019-01-28T00:00:00"/>
    <x v="0"/>
    <x v="0"/>
    <x v="0"/>
  </r>
  <r>
    <x v="27"/>
    <x v="5"/>
    <x v="0"/>
    <s v="NDG_GDN RM"/>
    <n v="23203"/>
    <n v="68"/>
    <m/>
    <n v="2.930655518682929E-3"/>
    <n v="103.12941176470588"/>
    <n v="7012.7999999999993"/>
    <n v="2"/>
    <x v="0"/>
    <m/>
    <n v="0"/>
    <x v="4"/>
    <d v="2019-01-28T00:00:00"/>
    <x v="0"/>
    <x v="0"/>
    <x v="0"/>
  </r>
  <r>
    <x v="27"/>
    <x v="5"/>
    <x v="0"/>
    <s v="【NDG】GDN-ICM（190125-190131）"/>
    <n v="628532"/>
    <n v="1095"/>
    <n v="0"/>
    <n v="1.7421547351606601E-3"/>
    <n v="47.006157678995436"/>
    <n v="51471.742658499999"/>
    <n v="2"/>
    <x v="0"/>
    <m/>
    <n v="0"/>
    <x v="4"/>
    <d v="2019-01-28T00:00:00"/>
    <x v="0"/>
    <x v="0"/>
    <x v="0"/>
  </r>
  <r>
    <x v="27"/>
    <x v="5"/>
    <x v="0"/>
    <s v="【NDG】GDN-RM（190125-190131）"/>
    <n v="23203"/>
    <n v="68"/>
    <n v="0"/>
    <n v="2.930655518682929E-3"/>
    <n v="95.8244117647059"/>
    <n v="6516.0600000000013"/>
    <n v="2"/>
    <x v="0"/>
    <m/>
    <n v="0"/>
    <x v="4"/>
    <d v="2019-01-28T00:00:00"/>
    <x v="0"/>
    <x v="0"/>
    <x v="0"/>
  </r>
  <r>
    <x v="27"/>
    <x v="4"/>
    <x v="0"/>
    <s v="指名：バリスタ（170816-170916）"/>
    <n v="4674"/>
    <n v="336"/>
    <m/>
    <n v="7.1887034659820284E-2"/>
    <n v="70.62994047619047"/>
    <n v="23731.66"/>
    <n v="3"/>
    <x v="0"/>
    <m/>
    <n v="0"/>
    <x v="4"/>
    <d v="2019-01-28T00:00:00"/>
    <x v="0"/>
    <x v="0"/>
    <x v="0"/>
  </r>
  <r>
    <x v="27"/>
    <x v="4"/>
    <x v="0"/>
    <s v="指名：ドルチェグスト（170816-170916）"/>
    <n v="9896"/>
    <n v="1130"/>
    <n v="0"/>
    <n v="0.11418755052546484"/>
    <n v="82.685252212389372"/>
    <n v="93434.334999999992"/>
    <n v="20"/>
    <x v="0"/>
    <m/>
    <n v="0"/>
    <x v="4"/>
    <d v="2019-01-28T00:00:00"/>
    <x v="0"/>
    <x v="0"/>
    <x v="0"/>
  </r>
  <r>
    <x v="27"/>
    <x v="4"/>
    <x v="0"/>
    <s v="指名：まちえこびん（180926～）"/>
    <n v="6"/>
    <n v="0"/>
    <m/>
    <n v="0"/>
    <m/>
    <n v="0"/>
    <n v="0"/>
    <x v="0"/>
    <m/>
    <n v="0"/>
    <x v="4"/>
    <d v="2019-01-28T00:00:00"/>
    <x v="0"/>
    <x v="0"/>
    <x v="0"/>
  </r>
  <r>
    <x v="27"/>
    <x v="4"/>
    <x v="0"/>
    <s v="指名：共通TOP（170816-170916）"/>
    <n v="7038"/>
    <n v="1595"/>
    <m/>
    <n v="0.22662688263711281"/>
    <n v="18.311865203761759"/>
    <n v="29207.425000000007"/>
    <n v="30"/>
    <x v="0"/>
    <m/>
    <n v="0"/>
    <x v="4"/>
    <d v="2019-01-28T00:00:00"/>
    <x v="0"/>
    <x v="0"/>
    <x v="0"/>
  </r>
  <r>
    <x v="27"/>
    <x v="3"/>
    <x v="0"/>
    <s v="AFF"/>
    <n v="0"/>
    <n v="0"/>
    <m/>
    <m/>
    <m/>
    <n v="1210000"/>
    <n v="52"/>
    <x v="0"/>
    <m/>
    <m/>
    <x v="4"/>
    <d v="2019-01-28T00:00:00"/>
    <x v="0"/>
    <x v="0"/>
    <x v="0"/>
  </r>
  <r>
    <x v="28"/>
    <x v="0"/>
    <x v="0"/>
    <s v="指名：まちえこびん（180926～）"/>
    <n v="3"/>
    <n v="0"/>
    <m/>
    <n v="0"/>
    <m/>
    <n v="0"/>
    <n v="0"/>
    <x v="0"/>
    <m/>
    <n v="0"/>
    <x v="4"/>
    <d v="2019-01-28T00:00:00"/>
    <x v="0"/>
    <x v="0"/>
    <x v="0"/>
  </r>
  <r>
    <x v="28"/>
    <x v="0"/>
    <x v="0"/>
    <s v="指名：バリスタ（161228AM-170131）"/>
    <n v="9985"/>
    <n v="303"/>
    <m/>
    <n v="3.0345518277416123E-2"/>
    <n v="62.146006600660058"/>
    <n v="18830.239999999998"/>
    <n v="4"/>
    <x v="0"/>
    <m/>
    <n v="0"/>
    <x v="4"/>
    <d v="2019-01-28T00:00:00"/>
    <x v="0"/>
    <x v="0"/>
    <x v="0"/>
  </r>
  <r>
    <x v="28"/>
    <x v="0"/>
    <x v="0"/>
    <s v="指名：ドルチェグスト（161228AM-170131）"/>
    <n v="9890"/>
    <n v="382"/>
    <m/>
    <n v="3.8624873609706775E-2"/>
    <n v="61.817382198952878"/>
    <n v="23614.239999999998"/>
    <n v="10"/>
    <x v="0"/>
    <m/>
    <n v="0"/>
    <x v="4"/>
    <d v="2019-01-28T00:00:00"/>
    <x v="0"/>
    <x v="0"/>
    <x v="0"/>
  </r>
  <r>
    <x v="28"/>
    <x v="0"/>
    <x v="0"/>
    <s v="指名：共通TOP（161228AM-170131）"/>
    <n v="16831"/>
    <n v="835"/>
    <m/>
    <n v="4.9610837145742971E-2"/>
    <n v="56.301988023952084"/>
    <n v="47012.159999999989"/>
    <n v="37"/>
    <x v="0"/>
    <m/>
    <n v="0"/>
    <x v="4"/>
    <d v="2019-01-28T00:00:00"/>
    <x v="0"/>
    <x v="0"/>
    <x v="0"/>
  </r>
  <r>
    <x v="28"/>
    <x v="1"/>
    <x v="1"/>
    <s v="Sublimeskinz"/>
    <n v="8757"/>
    <n v="52"/>
    <m/>
    <n v="5.9381066575311184E-3"/>
    <n v="160.96153846153845"/>
    <n v="8370"/>
    <n v="0"/>
    <x v="0"/>
    <m/>
    <n v="0"/>
    <x v="4"/>
    <d v="2019-01-28T00:00:00"/>
    <x v="0"/>
    <x v="0"/>
    <x v="0"/>
  </r>
  <r>
    <x v="28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8"/>
    <x v="5"/>
    <x v="0"/>
    <s v="【NDG】GDN-RM（190125-190131）"/>
    <n v="196173"/>
    <n v="577"/>
    <n v="0"/>
    <n v="2.9412814199711477E-3"/>
    <n v="88.539722034358761"/>
    <n v="51087.419613825004"/>
    <n v="8"/>
    <x v="0"/>
    <m/>
    <n v="0"/>
    <x v="4"/>
    <d v="2019-01-28T00:00:00"/>
    <x v="0"/>
    <x v="0"/>
    <x v="0"/>
  </r>
  <r>
    <x v="28"/>
    <x v="5"/>
    <x v="0"/>
    <s v="NDG_GDN ICM"/>
    <n v="1304029"/>
    <n v="3214"/>
    <m/>
    <n v="2.464669113953754E-3"/>
    <n v="42.803823845675169"/>
    <n v="137571.48983999999"/>
    <n v="4"/>
    <x v="0"/>
    <m/>
    <n v="0"/>
    <x v="4"/>
    <d v="2019-01-28T00:00:00"/>
    <x v="0"/>
    <x v="0"/>
    <x v="0"/>
  </r>
  <r>
    <x v="28"/>
    <x v="5"/>
    <x v="0"/>
    <s v="【NDG】GDN-ICM（190125-190131）"/>
    <n v="1304029"/>
    <n v="3214"/>
    <n v="0"/>
    <n v="2.464669113953754E-3"/>
    <n v="39.771886267072183"/>
    <n v="127826.84246237"/>
    <n v="5"/>
    <x v="0"/>
    <m/>
    <n v="0"/>
    <x v="4"/>
    <d v="2019-01-28T00:00:00"/>
    <x v="0"/>
    <x v="0"/>
    <x v="0"/>
  </r>
  <r>
    <x v="28"/>
    <x v="5"/>
    <x v="0"/>
    <s v="NDG_GDN RM"/>
    <n v="196173"/>
    <n v="577"/>
    <m/>
    <n v="2.9412814199711477E-3"/>
    <n v="95.289387036395155"/>
    <n v="54981.976320000002"/>
    <n v="8"/>
    <x v="0"/>
    <m/>
    <n v="0"/>
    <x v="4"/>
    <d v="2019-01-28T00:00:00"/>
    <x v="0"/>
    <x v="0"/>
    <x v="0"/>
  </r>
  <r>
    <x v="28"/>
    <x v="4"/>
    <x v="0"/>
    <s v="指名：まちえこびん（180926～）"/>
    <n v="7"/>
    <n v="1"/>
    <m/>
    <n v="0.14285714285714285"/>
    <n v="2.23"/>
    <n v="2.23"/>
    <n v="0"/>
    <x v="0"/>
    <m/>
    <n v="0"/>
    <x v="4"/>
    <d v="2019-01-28T00:00:00"/>
    <x v="0"/>
    <x v="0"/>
    <x v="0"/>
  </r>
  <r>
    <x v="28"/>
    <x v="4"/>
    <x v="0"/>
    <s v="指名：ドルチェグスト（170816-170916）"/>
    <n v="9626"/>
    <n v="1112"/>
    <n v="0"/>
    <n v="0.11552046540619157"/>
    <n v="84.597315647482006"/>
    <n v="94072.214999999997"/>
    <n v="14"/>
    <x v="0"/>
    <m/>
    <n v="0"/>
    <x v="4"/>
    <d v="2019-01-28T00:00:00"/>
    <x v="0"/>
    <x v="0"/>
    <x v="0"/>
  </r>
  <r>
    <x v="28"/>
    <x v="4"/>
    <x v="0"/>
    <s v="指名：バリスタ（170816-170916）"/>
    <n v="4722"/>
    <n v="377"/>
    <m/>
    <n v="7.9839051249470563E-2"/>
    <n v="67.787267904509278"/>
    <n v="25555.799999999996"/>
    <n v="5"/>
    <x v="0"/>
    <m/>
    <n v="0"/>
    <x v="4"/>
    <d v="2019-01-28T00:00:00"/>
    <x v="0"/>
    <x v="0"/>
    <x v="0"/>
  </r>
  <r>
    <x v="28"/>
    <x v="4"/>
    <x v="0"/>
    <s v="指名：共通TOP（170816-170916）"/>
    <n v="6429"/>
    <n v="1438"/>
    <m/>
    <n v="0.22367397729040286"/>
    <n v="18.644847009735741"/>
    <n v="26811.289999999997"/>
    <n v="22"/>
    <x v="0"/>
    <m/>
    <n v="0"/>
    <x v="4"/>
    <d v="2019-01-28T00:00:00"/>
    <x v="0"/>
    <x v="0"/>
    <x v="0"/>
  </r>
  <r>
    <x v="28"/>
    <x v="3"/>
    <x v="0"/>
    <s v="AFF"/>
    <n v="0"/>
    <n v="0"/>
    <m/>
    <m/>
    <m/>
    <n v="225000"/>
    <n v="20"/>
    <x v="0"/>
    <m/>
    <m/>
    <x v="4"/>
    <d v="2019-01-28T00:00:00"/>
    <x v="0"/>
    <x v="0"/>
    <x v="0"/>
  </r>
  <r>
    <x v="29"/>
    <x v="0"/>
    <x v="0"/>
    <s v="指名：ドルチェグスト（161228AM-170131）"/>
    <n v="10788"/>
    <n v="458"/>
    <m/>
    <n v="4.2454579162031887E-2"/>
    <n v="64.743406113537119"/>
    <n v="29652.480000000003"/>
    <n v="28"/>
    <x v="0"/>
    <m/>
    <n v="0"/>
    <x v="4"/>
    <d v="2019-01-28T00:00:00"/>
    <x v="0"/>
    <x v="0"/>
    <x v="0"/>
  </r>
  <r>
    <x v="29"/>
    <x v="0"/>
    <x v="0"/>
    <s v="指名：まちえこびん（180926～）"/>
    <n v="10"/>
    <n v="0"/>
    <m/>
    <n v="0"/>
    <m/>
    <n v="0"/>
    <n v="0"/>
    <x v="0"/>
    <m/>
    <n v="0"/>
    <x v="4"/>
    <d v="2019-01-28T00:00:00"/>
    <x v="0"/>
    <x v="0"/>
    <x v="0"/>
  </r>
  <r>
    <x v="29"/>
    <x v="0"/>
    <x v="0"/>
    <s v="指名：共通TOP（161228AM-170131）"/>
    <n v="16415"/>
    <n v="836"/>
    <m/>
    <n v="5.092902832774901E-2"/>
    <n v="51.277224880382768"/>
    <n v="42867.759999999995"/>
    <n v="32"/>
    <x v="0"/>
    <m/>
    <n v="0"/>
    <x v="4"/>
    <d v="2019-01-28T00:00:00"/>
    <x v="0"/>
    <x v="0"/>
    <x v="0"/>
  </r>
  <r>
    <x v="29"/>
    <x v="0"/>
    <x v="0"/>
    <s v="指名：バリスタ（161228AM-170131）"/>
    <n v="10942"/>
    <n v="354"/>
    <m/>
    <n v="3.2352403582526043E-2"/>
    <n v="64.136271186440695"/>
    <n v="22704.240000000005"/>
    <n v="4"/>
    <x v="0"/>
    <m/>
    <n v="0"/>
    <x v="4"/>
    <d v="2019-01-28T00:00:00"/>
    <x v="0"/>
    <x v="0"/>
    <x v="0"/>
  </r>
  <r>
    <x v="29"/>
    <x v="1"/>
    <x v="1"/>
    <s v="Sublimeskinz"/>
    <n v="2084"/>
    <n v="23"/>
    <m/>
    <n v="1.1036468330134356E-2"/>
    <n v="140.86956521739131"/>
    <n v="3240"/>
    <n v="0"/>
    <x v="0"/>
    <m/>
    <n v="0"/>
    <x v="4"/>
    <d v="2019-01-28T00:00:00"/>
    <x v="0"/>
    <x v="0"/>
    <x v="0"/>
  </r>
  <r>
    <x v="29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29"/>
    <x v="1"/>
    <x v="2"/>
    <s v="MaMaReach DSP"/>
    <n v="429497"/>
    <n v="376"/>
    <m/>
    <n v="8.7544266898255396E-4"/>
    <n v="283.90957446808511"/>
    <n v="106750"/>
    <n v="0"/>
    <x v="0"/>
    <m/>
    <n v="0"/>
    <x v="4"/>
    <d v="2019-01-28T00:00:00"/>
    <x v="0"/>
    <x v="0"/>
    <x v="0"/>
  </r>
  <r>
    <x v="29"/>
    <x v="5"/>
    <x v="0"/>
    <s v="NDG_GDN ICM"/>
    <n v="7693957"/>
    <n v="7983"/>
    <m/>
    <n v="1.0375675351447897E-3"/>
    <n v="106.45268051108606"/>
    <n v="849811.74852000002"/>
    <n v="9"/>
    <x v="0"/>
    <m/>
    <n v="0"/>
    <x v="4"/>
    <d v="2019-01-28T00:00:00"/>
    <x v="0"/>
    <x v="0"/>
    <x v="0"/>
  </r>
  <r>
    <x v="29"/>
    <x v="5"/>
    <x v="0"/>
    <s v="【NDG】GDN-RM（190125-190131）"/>
    <n v="640596"/>
    <n v="1747"/>
    <n v="0"/>
    <n v="2.7271478435706748E-3"/>
    <n v="85.531000004782484"/>
    <n v="149422.65700835499"/>
    <n v="9"/>
    <x v="0"/>
    <m/>
    <n v="0"/>
    <x v="4"/>
    <d v="2019-01-28T00:00:00"/>
    <x v="0"/>
    <x v="0"/>
    <x v="0"/>
  </r>
  <r>
    <x v="29"/>
    <x v="5"/>
    <x v="0"/>
    <s v="【NDG】GDN-ICM（190125-190131）"/>
    <n v="7693957"/>
    <n v="7983"/>
    <n v="0"/>
    <n v="1.0375675351447897E-3"/>
    <n v="98.912282304725665"/>
    <n v="789616.74963862495"/>
    <n v="10"/>
    <x v="0"/>
    <m/>
    <n v="0"/>
    <x v="4"/>
    <d v="2019-01-28T00:00:00"/>
    <x v="0"/>
    <x v="0"/>
    <x v="0"/>
  </r>
  <r>
    <x v="29"/>
    <x v="5"/>
    <x v="0"/>
    <s v="NDG_GDN RM"/>
    <n v="640596"/>
    <n v="1747"/>
    <m/>
    <n v="2.7271478435706748E-3"/>
    <n v="92.051300469376073"/>
    <n v="160813.62192000001"/>
    <n v="9"/>
    <x v="0"/>
    <m/>
    <n v="0"/>
    <x v="4"/>
    <d v="2019-01-28T00:00:00"/>
    <x v="0"/>
    <x v="0"/>
    <x v="0"/>
  </r>
  <r>
    <x v="29"/>
    <x v="4"/>
    <x v="0"/>
    <s v="指名：バリスタ（170816-170916）"/>
    <n v="5129"/>
    <n v="448"/>
    <m/>
    <n v="8.7346461298498726E-2"/>
    <n v="66.30516741071429"/>
    <n v="29704.715000000004"/>
    <n v="4"/>
    <x v="0"/>
    <m/>
    <n v="0"/>
    <x v="4"/>
    <d v="2019-01-28T00:00:00"/>
    <x v="0"/>
    <x v="0"/>
    <x v="0"/>
  </r>
  <r>
    <x v="29"/>
    <x v="4"/>
    <x v="0"/>
    <s v="指名：共通TOP（170816-170916）"/>
    <n v="6348"/>
    <n v="1420"/>
    <m/>
    <n v="0.2236925015752993"/>
    <n v="18.332327464788733"/>
    <n v="26031.905000000002"/>
    <n v="28"/>
    <x v="0"/>
    <m/>
    <n v="0"/>
    <x v="4"/>
    <d v="2019-01-28T00:00:00"/>
    <x v="0"/>
    <x v="0"/>
    <x v="0"/>
  </r>
  <r>
    <x v="29"/>
    <x v="4"/>
    <x v="0"/>
    <s v="指名：まちえこびん（180926～）"/>
    <n v="11"/>
    <n v="2"/>
    <m/>
    <n v="0.18181818181818182"/>
    <n v="46.83"/>
    <n v="93.66"/>
    <n v="0"/>
    <x v="0"/>
    <m/>
    <n v="0"/>
    <x v="4"/>
    <d v="2019-01-28T00:00:00"/>
    <x v="0"/>
    <x v="0"/>
    <x v="0"/>
  </r>
  <r>
    <x v="29"/>
    <x v="4"/>
    <x v="0"/>
    <s v="指名：ドルチェグスト（170816-170916）"/>
    <n v="9744"/>
    <n v="1118"/>
    <n v="0"/>
    <n v="0.11473727422003284"/>
    <n v="81.138255813953492"/>
    <n v="90712.57"/>
    <n v="6"/>
    <x v="0"/>
    <m/>
    <n v="0"/>
    <x v="4"/>
    <d v="2019-01-28T00:00:00"/>
    <x v="0"/>
    <x v="0"/>
    <x v="0"/>
  </r>
  <r>
    <x v="29"/>
    <x v="3"/>
    <x v="0"/>
    <s v="AFF"/>
    <n v="0"/>
    <n v="0"/>
    <m/>
    <m/>
    <m/>
    <n v="104000"/>
    <n v="12"/>
    <x v="0"/>
    <m/>
    <m/>
    <x v="4"/>
    <d v="2019-01-28T00:00:00"/>
    <x v="0"/>
    <x v="0"/>
    <x v="0"/>
  </r>
  <r>
    <x v="30"/>
    <x v="0"/>
    <x v="0"/>
    <s v="指名：共通TOP（161228AM-170131）"/>
    <n v="16299"/>
    <n v="780"/>
    <m/>
    <n v="4.7855696668507273E-2"/>
    <n v="55.314666666666682"/>
    <n v="43145.44000000001"/>
    <n v="48"/>
    <x v="0"/>
    <m/>
    <n v="0"/>
    <x v="4"/>
    <d v="2019-01-28T00:00:00"/>
    <x v="0"/>
    <x v="0"/>
    <x v="0"/>
  </r>
  <r>
    <x v="30"/>
    <x v="0"/>
    <x v="0"/>
    <s v="指名：ドルチェグスト（161228AM-170131）"/>
    <n v="10322"/>
    <n v="536"/>
    <m/>
    <n v="5.1927920945553187E-2"/>
    <n v="63.839701492537316"/>
    <n v="34218.080000000002"/>
    <n v="28"/>
    <x v="0"/>
    <m/>
    <n v="0"/>
    <x v="4"/>
    <d v="2019-01-28T00:00:00"/>
    <x v="0"/>
    <x v="0"/>
    <x v="0"/>
  </r>
  <r>
    <x v="30"/>
    <x v="0"/>
    <x v="0"/>
    <s v="指名：バリスタ（161228AM-170131）"/>
    <n v="10693"/>
    <n v="385"/>
    <m/>
    <n v="3.600486299448237E-2"/>
    <n v="57.110857142857135"/>
    <n v="21987.679999999997"/>
    <n v="6"/>
    <x v="0"/>
    <m/>
    <n v="0"/>
    <x v="4"/>
    <d v="2019-01-28T00:00:00"/>
    <x v="0"/>
    <x v="0"/>
    <x v="0"/>
  </r>
  <r>
    <x v="30"/>
    <x v="1"/>
    <x v="1"/>
    <s v="Sublimeskinz"/>
    <n v="2001"/>
    <n v="11"/>
    <m/>
    <n v="5.4972513743128436E-3"/>
    <n v="159.54545454545453"/>
    <n v="1755"/>
    <n v="0"/>
    <x v="0"/>
    <m/>
    <n v="0"/>
    <x v="4"/>
    <d v="2019-01-28T00:00:00"/>
    <x v="0"/>
    <x v="0"/>
    <x v="0"/>
  </r>
  <r>
    <x v="30"/>
    <x v="2"/>
    <x v="0"/>
    <s v="Yahoo! PSD"/>
    <n v="0"/>
    <n v="0"/>
    <m/>
    <m/>
    <m/>
    <n v="14120.967741934999"/>
    <n v="1"/>
    <x v="0"/>
    <m/>
    <m/>
    <x v="4"/>
    <d v="2019-01-28T00:00:00"/>
    <x v="0"/>
    <x v="0"/>
    <x v="0"/>
  </r>
  <r>
    <x v="30"/>
    <x v="1"/>
    <x v="2"/>
    <s v="MaMaReach DSP"/>
    <n v="292709"/>
    <n v="104"/>
    <m/>
    <n v="3.5530168187517295E-4"/>
    <n v="295"/>
    <n v="30680"/>
    <n v="0"/>
    <x v="0"/>
    <m/>
    <n v="0"/>
    <x v="4"/>
    <d v="2019-01-28T00:00:00"/>
    <x v="0"/>
    <x v="0"/>
    <x v="0"/>
  </r>
  <r>
    <x v="30"/>
    <x v="5"/>
    <x v="0"/>
    <s v="【NDG】GDN-ICM（190125-190131）"/>
    <n v="5516139"/>
    <n v="7293"/>
    <n v="0"/>
    <n v="1.3221204179227537E-3"/>
    <n v="102.75324194288289"/>
    <n v="749379.39348944498"/>
    <n v="10"/>
    <x v="0"/>
    <m/>
    <n v="0"/>
    <x v="4"/>
    <d v="2019-01-28T00:00:00"/>
    <x v="0"/>
    <x v="0"/>
    <x v="0"/>
  </r>
  <r>
    <x v="30"/>
    <x v="5"/>
    <x v="0"/>
    <s v="NDG_GDN ICM"/>
    <n v="5516139"/>
    <n v="7293"/>
    <m/>
    <n v="1.3221204179227537E-3"/>
    <n v="110.58644875359933"/>
    <n v="806506.97075999994"/>
    <n v="10"/>
    <x v="0"/>
    <m/>
    <n v="0"/>
    <x v="4"/>
    <d v="2019-01-28T00:00:00"/>
    <x v="0"/>
    <x v="0"/>
    <x v="0"/>
  </r>
  <r>
    <x v="30"/>
    <x v="5"/>
    <x v="0"/>
    <s v="NDG_GDN RM"/>
    <n v="848139"/>
    <n v="1853"/>
    <m/>
    <n v="2.1847833904584035E-3"/>
    <n v="103.77918624932542"/>
    <n v="192302.83212000001"/>
    <n v="15"/>
    <x v="0"/>
    <m/>
    <n v="0"/>
    <x v="4"/>
    <d v="2019-01-28T00:00:00"/>
    <x v="0"/>
    <x v="0"/>
    <x v="0"/>
  </r>
  <r>
    <x v="30"/>
    <x v="5"/>
    <x v="0"/>
    <s v="【NDG】GDN-RM（190125-190131）"/>
    <n v="848139"/>
    <n v="1853"/>
    <n v="0"/>
    <n v="2.1847833904584035E-3"/>
    <n v="96.428160539816517"/>
    <n v="178681.38148028002"/>
    <n v="15"/>
    <x v="0"/>
    <m/>
    <n v="0"/>
    <x v="4"/>
    <d v="2019-01-28T00:00:00"/>
    <x v="0"/>
    <x v="0"/>
    <x v="0"/>
  </r>
  <r>
    <x v="30"/>
    <x v="4"/>
    <x v="0"/>
    <s v="指名：まちえこびん（180926～）"/>
    <n v="9"/>
    <n v="2"/>
    <m/>
    <n v="0.22222222222222221"/>
    <n v="11.15"/>
    <n v="22.3"/>
    <n v="0"/>
    <x v="0"/>
    <m/>
    <n v="0"/>
    <x v="4"/>
    <d v="2019-01-28T00:00:00"/>
    <x v="0"/>
    <x v="0"/>
    <x v="0"/>
  </r>
  <r>
    <x v="30"/>
    <x v="4"/>
    <x v="0"/>
    <s v="指名：共通TOP（170816-170916）"/>
    <n v="6332"/>
    <n v="1445"/>
    <m/>
    <n v="0.22820593809222994"/>
    <n v="17.197235294117647"/>
    <n v="24850.004999999997"/>
    <n v="29"/>
    <x v="0"/>
    <m/>
    <n v="0"/>
    <x v="4"/>
    <d v="2019-01-28T00:00:00"/>
    <x v="0"/>
    <x v="0"/>
    <x v="0"/>
  </r>
  <r>
    <x v="30"/>
    <x v="4"/>
    <x v="0"/>
    <s v="指名：ドルチェグスト（170816-170916）"/>
    <n v="9822"/>
    <n v="1178"/>
    <n v="0"/>
    <n v="0.11993484015475463"/>
    <n v="78.694087436332765"/>
    <n v="92701.634999999995"/>
    <n v="22"/>
    <x v="0"/>
    <m/>
    <n v="0"/>
    <x v="4"/>
    <d v="2019-01-28T00:00:00"/>
    <x v="0"/>
    <x v="0"/>
    <x v="0"/>
  </r>
  <r>
    <x v="30"/>
    <x v="4"/>
    <x v="0"/>
    <s v="指名：バリスタ（170816-170916）"/>
    <n v="5010"/>
    <n v="452"/>
    <m/>
    <n v="9.021956087824351E-2"/>
    <n v="67.521637168141595"/>
    <n v="30519.78"/>
    <n v="4"/>
    <x v="0"/>
    <m/>
    <n v="0"/>
    <x v="4"/>
    <d v="2019-01-28T00:00:00"/>
    <x v="0"/>
    <x v="0"/>
    <x v="0"/>
  </r>
  <r>
    <x v="30"/>
    <x v="3"/>
    <x v="0"/>
    <s v="AFF"/>
    <n v="0"/>
    <n v="0"/>
    <m/>
    <m/>
    <m/>
    <n v="119000"/>
    <n v="12"/>
    <x v="0"/>
    <m/>
    <m/>
    <x v="4"/>
    <d v="2019-01-28T00:00:00"/>
    <x v="0"/>
    <x v="0"/>
    <x v="0"/>
  </r>
  <r>
    <x v="31"/>
    <x v="0"/>
    <x v="0"/>
    <s v="指名：バリスタ（161228AM-170131）"/>
    <n v="9173"/>
    <n v="295"/>
    <m/>
    <n v="3.2159598822631634E-2"/>
    <n v="59.48447457627119"/>
    <n v="17547.920000000002"/>
    <n v="6"/>
    <x v="0"/>
    <m/>
    <n v="0"/>
    <x v="4"/>
    <d v="2019-01-28T00:00:00"/>
    <x v="0"/>
    <x v="0"/>
    <x v="0"/>
  </r>
  <r>
    <x v="31"/>
    <x v="0"/>
    <x v="0"/>
    <s v="指名：共通TOP（161228AM-170131）"/>
    <n v="15159"/>
    <n v="738"/>
    <m/>
    <n v="4.8683950128636452E-2"/>
    <n v="56.97593495934958"/>
    <n v="42048.239999999991"/>
    <n v="33"/>
    <x v="0"/>
    <m/>
    <n v="0"/>
    <x v="4"/>
    <d v="2019-01-28T00:00:00"/>
    <x v="0"/>
    <x v="0"/>
    <x v="0"/>
  </r>
  <r>
    <x v="31"/>
    <x v="0"/>
    <x v="0"/>
    <s v="指名：まちえこびん（180926～）"/>
    <n v="5"/>
    <n v="0"/>
    <m/>
    <n v="0"/>
    <m/>
    <n v="0"/>
    <n v="0"/>
    <x v="0"/>
    <m/>
    <n v="0"/>
    <x v="4"/>
    <d v="2019-01-28T00:00:00"/>
    <x v="0"/>
    <x v="0"/>
    <x v="0"/>
  </r>
  <r>
    <x v="31"/>
    <x v="0"/>
    <x v="0"/>
    <s v="指名：ドルチェグスト（161228AM-170131）"/>
    <n v="8732"/>
    <n v="360"/>
    <m/>
    <n v="4.1227668346312411E-2"/>
    <n v="65.884"/>
    <n v="23718.239999999998"/>
    <n v="8"/>
    <x v="0"/>
    <m/>
    <n v="0"/>
    <x v="4"/>
    <d v="2019-01-28T00:00:00"/>
    <x v="0"/>
    <x v="0"/>
    <x v="0"/>
  </r>
  <r>
    <x v="31"/>
    <x v="6"/>
    <x v="0"/>
    <s v="【NOV】TrueView-宇宙兄弟（190130-190211）"/>
    <n v="221918"/>
    <n v="337"/>
    <n v="48748"/>
    <n v="1.5185789345614146E-3"/>
    <n v="891.09319441790797"/>
    <n v="300298.40651883499"/>
    <n v="0"/>
    <x v="0"/>
    <m/>
    <n v="0"/>
    <x v="4"/>
    <d v="2019-01-28T00:00:00"/>
    <x v="0"/>
    <x v="0"/>
    <x v="1"/>
  </r>
  <r>
    <x v="31"/>
    <x v="2"/>
    <x v="0"/>
    <s v="Yahoo! PSD"/>
    <n v="0"/>
    <n v="0"/>
    <m/>
    <m/>
    <m/>
    <n v="15633.928571429"/>
    <n v="1"/>
    <x v="0"/>
    <m/>
    <m/>
    <x v="4"/>
    <d v="2019-01-28T00:00:00"/>
    <x v="0"/>
    <x v="0"/>
    <x v="0"/>
  </r>
  <r>
    <x v="31"/>
    <x v="3"/>
    <x v="0"/>
    <s v="PH AFF"/>
    <n v="1212"/>
    <n v="238"/>
    <m/>
    <n v="0.19636963696369636"/>
    <n v="604.09663865546213"/>
    <n v="143775"/>
    <n v="9"/>
    <x v="0"/>
    <m/>
    <n v="0"/>
    <x v="4"/>
    <d v="2019-01-28T00:00:00"/>
    <x v="0"/>
    <x v="0"/>
    <x v="0"/>
  </r>
  <r>
    <x v="31"/>
    <x v="1"/>
    <x v="2"/>
    <s v="MaMaReach DSP"/>
    <n v="321682"/>
    <n v="97"/>
    <m/>
    <n v="3.0154003021617623E-4"/>
    <n v="292.06185567010311"/>
    <n v="28330"/>
    <n v="0"/>
    <x v="0"/>
    <m/>
    <n v="0"/>
    <x v="4"/>
    <d v="2019-01-28T00:00:00"/>
    <x v="0"/>
    <x v="0"/>
    <x v="0"/>
  </r>
  <r>
    <x v="31"/>
    <x v="5"/>
    <x v="0"/>
    <s v="NDG_GDN RM"/>
    <n v="130379"/>
    <n v="344"/>
    <m/>
    <n v="2.638461715460312E-3"/>
    <n v="111.94795744186047"/>
    <n v="38510.09736"/>
    <n v="2"/>
    <x v="0"/>
    <m/>
    <n v="0"/>
    <x v="4"/>
    <d v="2019-01-28T00:00:00"/>
    <x v="0"/>
    <x v="0"/>
    <x v="0"/>
  </r>
  <r>
    <x v="31"/>
    <x v="5"/>
    <x v="0"/>
    <s v="NDG_GDN ICM"/>
    <n v="3247339"/>
    <n v="4500"/>
    <m/>
    <n v="1.3857499940720694E-3"/>
    <n v="106.29027738666667"/>
    <n v="478306.24824000004"/>
    <n v="3"/>
    <x v="0"/>
    <m/>
    <n v="0"/>
    <x v="4"/>
    <d v="2019-01-28T00:00:00"/>
    <x v="0"/>
    <x v="0"/>
    <x v="0"/>
  </r>
  <r>
    <x v="31"/>
    <x v="5"/>
    <x v="0"/>
    <s v="【NDG】GDN-RM（190125-190131）"/>
    <n v="130379"/>
    <n v="344"/>
    <n v="0"/>
    <n v="2.638461715460312E-3"/>
    <n v="104.01831058604651"/>
    <n v="35782.298841600001"/>
    <n v="2"/>
    <x v="0"/>
    <m/>
    <n v="0"/>
    <x v="4"/>
    <d v="2019-01-28T00:00:00"/>
    <x v="0"/>
    <x v="0"/>
    <x v="0"/>
  </r>
  <r>
    <x v="31"/>
    <x v="5"/>
    <x v="0"/>
    <s v="【NDG】GDN-ICM（190125-190131）"/>
    <n v="3247339"/>
    <n v="4500"/>
    <n v="0"/>
    <n v="1.3857499940720694E-3"/>
    <n v="98.761382757027761"/>
    <n v="444426.22240662493"/>
    <n v="3"/>
    <x v="0"/>
    <m/>
    <n v="0"/>
    <x v="4"/>
    <d v="2019-01-28T00:00:00"/>
    <x v="0"/>
    <x v="0"/>
    <x v="0"/>
  </r>
  <r>
    <x v="31"/>
    <x v="4"/>
    <x v="0"/>
    <s v="指名：ドルチェグスト（170816-170916）"/>
    <n v="8548"/>
    <n v="1059"/>
    <n v="0"/>
    <n v="0.1238886289190454"/>
    <n v="82.343380547686507"/>
    <n v="87201.640000000014"/>
    <n v="14"/>
    <x v="0"/>
    <m/>
    <n v="0"/>
    <x v="4"/>
    <d v="2019-01-28T00:00:00"/>
    <x v="0"/>
    <x v="0"/>
    <x v="0"/>
  </r>
  <r>
    <x v="31"/>
    <x v="4"/>
    <x v="0"/>
    <s v="指名：共通TOP（170816-170916）"/>
    <n v="6558"/>
    <n v="1595"/>
    <m/>
    <n v="0.24321439463250991"/>
    <n v="18.388062695924759"/>
    <n v="29328.959999999992"/>
    <n v="33"/>
    <x v="0"/>
    <m/>
    <n v="0"/>
    <x v="4"/>
    <d v="2019-01-28T00:00:00"/>
    <x v="0"/>
    <x v="0"/>
    <x v="0"/>
  </r>
  <r>
    <x v="31"/>
    <x v="4"/>
    <x v="0"/>
    <s v="指名：まちえこびん（180926～）"/>
    <n v="7"/>
    <n v="2"/>
    <m/>
    <n v="0.2857142857142857"/>
    <n v="36.237500000000004"/>
    <n v="72.475000000000009"/>
    <n v="0"/>
    <x v="0"/>
    <m/>
    <n v="0"/>
    <x v="4"/>
    <d v="2019-01-28T00:00:00"/>
    <x v="0"/>
    <x v="0"/>
    <x v="0"/>
  </r>
  <r>
    <x v="31"/>
    <x v="4"/>
    <x v="0"/>
    <s v="指名：バリスタ（170816-170916）"/>
    <n v="4420"/>
    <n v="412"/>
    <m/>
    <n v="9.321266968325792E-2"/>
    <n v="66.374975728155334"/>
    <n v="27346.489999999998"/>
    <n v="4"/>
    <x v="0"/>
    <m/>
    <n v="0"/>
    <x v="4"/>
    <d v="2019-01-28T00:00:00"/>
    <x v="0"/>
    <x v="0"/>
    <x v="0"/>
  </r>
  <r>
    <x v="31"/>
    <x v="3"/>
    <x v="0"/>
    <s v="AFF"/>
    <n v="0"/>
    <n v="0"/>
    <m/>
    <m/>
    <m/>
    <n v="12000"/>
    <n v="1"/>
    <x v="0"/>
    <m/>
    <m/>
    <x v="4"/>
    <d v="2019-01-28T00:00:00"/>
    <x v="0"/>
    <x v="0"/>
    <x v="0"/>
  </r>
  <r>
    <x v="32"/>
    <x v="0"/>
    <x v="0"/>
    <s v="指名：まちえこびん（180926～）"/>
    <n v="1"/>
    <n v="0"/>
    <m/>
    <n v="0"/>
    <m/>
    <n v="0"/>
    <n v="0"/>
    <x v="0"/>
    <m/>
    <n v="0"/>
    <x v="4"/>
    <d v="2019-01-28T00:00:00"/>
    <x v="0"/>
    <x v="0"/>
    <x v="0"/>
  </r>
  <r>
    <x v="32"/>
    <x v="0"/>
    <x v="0"/>
    <s v="指名：ドルチェグスト（161228AM-170131）"/>
    <n v="11244"/>
    <n v="390"/>
    <m/>
    <n v="3.4685165421558167E-2"/>
    <n v="75.210666666666683"/>
    <n v="29332.160000000003"/>
    <n v="6"/>
    <x v="0"/>
    <m/>
    <n v="0"/>
    <x v="4"/>
    <d v="2019-01-28T00:00:00"/>
    <x v="0"/>
    <x v="0"/>
    <x v="0"/>
  </r>
  <r>
    <x v="32"/>
    <x v="0"/>
    <x v="0"/>
    <s v="指名：共通TOP（161228AM-170131）"/>
    <n v="16686"/>
    <n v="724"/>
    <m/>
    <n v="4.3389667985137242E-2"/>
    <n v="51.457016574585623"/>
    <n v="37254.87999999999"/>
    <n v="41"/>
    <x v="0"/>
    <m/>
    <n v="0"/>
    <x v="4"/>
    <d v="2019-01-28T00:00:00"/>
    <x v="0"/>
    <x v="0"/>
    <x v="0"/>
  </r>
  <r>
    <x v="32"/>
    <x v="0"/>
    <x v="0"/>
    <s v="指名：バリスタ（161228AM-170131）"/>
    <n v="12025"/>
    <n v="379"/>
    <m/>
    <n v="3.1517671517671521E-2"/>
    <n v="68.703113456464365"/>
    <n v="26038.479999999996"/>
    <n v="4"/>
    <x v="0"/>
    <m/>
    <n v="0"/>
    <x v="4"/>
    <d v="2019-01-28T00:00:00"/>
    <x v="0"/>
    <x v="0"/>
    <x v="0"/>
  </r>
  <r>
    <x v="32"/>
    <x v="6"/>
    <x v="0"/>
    <s v="【NOV】TrueView-宇宙兄弟（190130-190211）"/>
    <n v="204936"/>
    <n v="258"/>
    <n v="97859"/>
    <n v="1.2589296170511769E-3"/>
    <n v="1164.3255314502712"/>
    <n v="300395.98711416998"/>
    <n v="0"/>
    <x v="0"/>
    <m/>
    <n v="0"/>
    <x v="4"/>
    <d v="2019-01-28T00:00:00"/>
    <x v="0"/>
    <x v="0"/>
    <x v="1"/>
  </r>
  <r>
    <x v="32"/>
    <x v="2"/>
    <x v="0"/>
    <s v="Yahoo! PSD"/>
    <n v="0"/>
    <n v="0"/>
    <m/>
    <m/>
    <m/>
    <n v="15633.928571429"/>
    <n v="0"/>
    <x v="0"/>
    <m/>
    <m/>
    <x v="4"/>
    <d v="2019-01-28T00:00:00"/>
    <x v="0"/>
    <x v="0"/>
    <x v="0"/>
  </r>
  <r>
    <x v="32"/>
    <x v="3"/>
    <x v="0"/>
    <s v="PH AFF"/>
    <n v="1442"/>
    <n v="264"/>
    <m/>
    <n v="0.18307905686546463"/>
    <n v="968.18181818181813"/>
    <n v="255600"/>
    <n v="16"/>
    <x v="0"/>
    <m/>
    <n v="0"/>
    <x v="4"/>
    <d v="2019-01-28T00:00:00"/>
    <x v="0"/>
    <x v="0"/>
    <x v="0"/>
  </r>
  <r>
    <x v="32"/>
    <x v="1"/>
    <x v="2"/>
    <s v="MaMaReach DSP"/>
    <n v="233158"/>
    <n v="90"/>
    <m/>
    <n v="3.8600434040436102E-4"/>
    <n v="293.66666666666669"/>
    <n v="26430"/>
    <n v="0"/>
    <x v="0"/>
    <m/>
    <n v="0"/>
    <x v="4"/>
    <d v="2019-01-28T00:00:00"/>
    <x v="0"/>
    <x v="0"/>
    <x v="0"/>
  </r>
  <r>
    <x v="32"/>
    <x v="5"/>
    <x v="0"/>
    <s v="【NDG】GDN-ICM（190125-190131）"/>
    <n v="649229"/>
    <n v="1861"/>
    <n v="0"/>
    <n v="2.8664770058022672E-3"/>
    <n v="58.760603691405159"/>
    <n v="109353.483469705"/>
    <n v="1"/>
    <x v="0"/>
    <m/>
    <n v="0"/>
    <x v="4"/>
    <d v="2019-01-28T00:00:00"/>
    <x v="0"/>
    <x v="0"/>
    <x v="0"/>
  </r>
  <r>
    <x v="32"/>
    <x v="5"/>
    <x v="0"/>
    <s v="【NDG】GDN-RM（190125-190131）"/>
    <n v="24611"/>
    <n v="40"/>
    <n v="0"/>
    <n v="1.6252895046930235E-3"/>
    <n v="82.735903264875006"/>
    <n v="3309.4361305950001"/>
    <n v="1"/>
    <x v="0"/>
    <m/>
    <n v="0"/>
    <x v="4"/>
    <d v="2019-01-28T00:00:00"/>
    <x v="0"/>
    <x v="0"/>
    <x v="0"/>
  </r>
  <r>
    <x v="32"/>
    <x v="5"/>
    <x v="0"/>
    <s v="NDG_GDN ICM"/>
    <n v="649229"/>
    <n v="1861"/>
    <m/>
    <n v="2.8664770058022672E-3"/>
    <n v="63.24011148844707"/>
    <n v="117689.84748"/>
    <n v="1"/>
    <x v="0"/>
    <m/>
    <n v="0"/>
    <x v="4"/>
    <d v="2019-01-28T00:00:00"/>
    <x v="0"/>
    <x v="0"/>
    <x v="0"/>
  </r>
  <r>
    <x v="32"/>
    <x v="5"/>
    <x v="0"/>
    <s v="NDG_GDN RM"/>
    <n v="24611"/>
    <n v="40"/>
    <m/>
    <n v="1.6252895046930235E-3"/>
    <n v="89.043126000000001"/>
    <n v="3561.7250400000003"/>
    <n v="1"/>
    <x v="0"/>
    <m/>
    <n v="0"/>
    <x v="4"/>
    <d v="2019-01-28T00:00:00"/>
    <x v="0"/>
    <x v="0"/>
    <x v="0"/>
  </r>
  <r>
    <x v="32"/>
    <x v="4"/>
    <x v="0"/>
    <s v="指名：ドルチェグスト（170816-170916）"/>
    <n v="11166"/>
    <n v="1388"/>
    <n v="0"/>
    <n v="0.12430592871216192"/>
    <n v="89.002431556195987"/>
    <n v="123535.37500000003"/>
    <n v="12"/>
    <x v="0"/>
    <m/>
    <n v="0"/>
    <x v="4"/>
    <d v="2019-01-28T00:00:00"/>
    <x v="0"/>
    <x v="0"/>
    <x v="0"/>
  </r>
  <r>
    <x v="32"/>
    <x v="4"/>
    <x v="0"/>
    <s v="指名：まちえこびん（180926～）"/>
    <n v="8"/>
    <n v="0"/>
    <m/>
    <n v="0"/>
    <m/>
    <n v="0"/>
    <n v="0"/>
    <x v="0"/>
    <m/>
    <n v="0"/>
    <x v="4"/>
    <d v="2019-01-28T00:00:00"/>
    <x v="0"/>
    <x v="0"/>
    <x v="0"/>
  </r>
  <r>
    <x v="32"/>
    <x v="4"/>
    <x v="0"/>
    <s v="指名：バリスタ（170816-170916）"/>
    <n v="6861"/>
    <n v="735"/>
    <m/>
    <n v="0.10712724092697858"/>
    <n v="85.057054421768726"/>
    <n v="62516.935000000012"/>
    <n v="7"/>
    <x v="0"/>
    <m/>
    <n v="0"/>
    <x v="4"/>
    <d v="2019-01-28T00:00:00"/>
    <x v="0"/>
    <x v="0"/>
    <x v="0"/>
  </r>
  <r>
    <x v="32"/>
    <x v="4"/>
    <x v="0"/>
    <s v="指名：共通TOP（170816-170916）"/>
    <n v="6732"/>
    <n v="1540"/>
    <m/>
    <n v="0.22875816993464052"/>
    <n v="21.903957792207784"/>
    <n v="33732.094999999987"/>
    <n v="36"/>
    <x v="0"/>
    <m/>
    <n v="0"/>
    <x v="4"/>
    <d v="2019-01-28T00:00:00"/>
    <x v="0"/>
    <x v="0"/>
    <x v="0"/>
  </r>
  <r>
    <x v="32"/>
    <x v="3"/>
    <x v="0"/>
    <s v="AFF"/>
    <n v="0"/>
    <n v="0"/>
    <m/>
    <m/>
    <m/>
    <n v="64000"/>
    <n v="7"/>
    <x v="0"/>
    <m/>
    <m/>
    <x v="4"/>
    <d v="2019-01-28T00:00:00"/>
    <x v="0"/>
    <x v="0"/>
    <x v="0"/>
  </r>
  <r>
    <x v="33"/>
    <x v="0"/>
    <x v="0"/>
    <s v="指名：バリスタ（161228AM-170131）"/>
    <n v="12869"/>
    <n v="443"/>
    <m/>
    <n v="3.4423809153780405E-2"/>
    <n v="72.419683972911983"/>
    <n v="32081.920000000009"/>
    <n v="6"/>
    <x v="0"/>
    <m/>
    <n v="0"/>
    <x v="4"/>
    <d v="2019-01-28T00:00:00"/>
    <x v="0"/>
    <x v="0"/>
    <x v="0"/>
  </r>
  <r>
    <x v="33"/>
    <x v="0"/>
    <x v="0"/>
    <s v="指名：共通TOP（161228AM-170131）"/>
    <n v="17579"/>
    <n v="805"/>
    <m/>
    <n v="4.5793276068035724E-2"/>
    <n v="54.134260869565232"/>
    <n v="43578.080000000009"/>
    <n v="33"/>
    <x v="0"/>
    <m/>
    <n v="0"/>
    <x v="4"/>
    <d v="2019-01-28T00:00:00"/>
    <x v="0"/>
    <x v="0"/>
    <x v="0"/>
  </r>
  <r>
    <x v="33"/>
    <x v="0"/>
    <x v="0"/>
    <s v="指名：ドルチェグスト（161228AM-170131）"/>
    <n v="12328"/>
    <n v="514"/>
    <m/>
    <n v="4.1693705386112917E-2"/>
    <n v="72.225369649805458"/>
    <n v="37123.840000000004"/>
    <n v="14"/>
    <x v="0"/>
    <m/>
    <n v="0"/>
    <x v="4"/>
    <d v="2019-01-28T00:00:00"/>
    <x v="0"/>
    <x v="0"/>
    <x v="0"/>
  </r>
  <r>
    <x v="33"/>
    <x v="6"/>
    <x v="0"/>
    <s v="【NOV】TrueView-宇宙兄弟（190130-190211）"/>
    <n v="166852"/>
    <n v="216"/>
    <n v="72571"/>
    <n v="1.2945604487809555E-3"/>
    <n v="1411.8915948994677"/>
    <n v="304968.58449828502"/>
    <n v="0"/>
    <x v="0"/>
    <m/>
    <n v="0"/>
    <x v="4"/>
    <d v="2019-01-28T00:00:00"/>
    <x v="0"/>
    <x v="0"/>
    <x v="1"/>
  </r>
  <r>
    <x v="33"/>
    <x v="2"/>
    <x v="0"/>
    <s v="Yahoo! PSD"/>
    <n v="0"/>
    <n v="0"/>
    <m/>
    <m/>
    <m/>
    <n v="15633.928571429"/>
    <n v="1"/>
    <x v="0"/>
    <m/>
    <m/>
    <x v="4"/>
    <d v="2019-01-28T00:00:00"/>
    <x v="0"/>
    <x v="0"/>
    <x v="0"/>
  </r>
  <r>
    <x v="33"/>
    <x v="3"/>
    <x v="0"/>
    <s v="PH AFF"/>
    <n v="1609"/>
    <n v="311"/>
    <m/>
    <n v="0.1932877563704164"/>
    <n v="513.66559485530547"/>
    <n v="159750"/>
    <n v="10"/>
    <x v="0"/>
    <m/>
    <n v="0"/>
    <x v="4"/>
    <d v="2019-01-28T00:00:00"/>
    <x v="0"/>
    <x v="0"/>
    <x v="0"/>
  </r>
  <r>
    <x v="33"/>
    <x v="1"/>
    <x v="2"/>
    <s v="MaMaReach DSP"/>
    <n v="213036"/>
    <n v="83"/>
    <m/>
    <n v="3.8960551268330234E-4"/>
    <n v="291.92771084337352"/>
    <n v="24230"/>
    <n v="0"/>
    <x v="0"/>
    <m/>
    <n v="0"/>
    <x v="4"/>
    <d v="2019-01-28T00:00:00"/>
    <x v="0"/>
    <x v="0"/>
    <x v="0"/>
  </r>
  <r>
    <x v="33"/>
    <x v="5"/>
    <x v="0"/>
    <s v="NDG_GDN ICM"/>
    <n v="634892"/>
    <n v="1870"/>
    <m/>
    <n v="2.9453828367659381E-3"/>
    <n v="63.052987636363639"/>
    <n v="117909.08688"/>
    <n v="2"/>
    <x v="0"/>
    <m/>
    <n v="0"/>
    <x v="4"/>
    <d v="2019-01-28T00:00:00"/>
    <x v="0"/>
    <x v="0"/>
    <x v="0"/>
  </r>
  <r>
    <x v="33"/>
    <x v="5"/>
    <x v="0"/>
    <s v="【NDG】GDN-ICM（190125-190131）"/>
    <n v="634892"/>
    <n v="1870"/>
    <n v="0"/>
    <n v="2.9453828367659381E-3"/>
    <n v="58.58673415584493"/>
    <n v="109557.19287143002"/>
    <n v="2"/>
    <x v="0"/>
    <m/>
    <n v="0"/>
    <x v="4"/>
    <d v="2019-01-28T00:00:00"/>
    <x v="0"/>
    <x v="0"/>
    <x v="0"/>
  </r>
  <r>
    <x v="33"/>
    <x v="5"/>
    <x v="0"/>
    <s v="【NDG】GDN-RM（190125-190131）"/>
    <n v="22562"/>
    <n v="80"/>
    <n v="0"/>
    <n v="3.5457849481428951E-3"/>
    <n v="66.517200262749995"/>
    <n v="5321.3760210199998"/>
    <n v="0"/>
    <x v="0"/>
    <m/>
    <n v="0"/>
    <x v="4"/>
    <d v="2019-01-28T00:00:00"/>
    <x v="0"/>
    <x v="0"/>
    <x v="0"/>
  </r>
  <r>
    <x v="33"/>
    <x v="5"/>
    <x v="0"/>
    <s v="NDG_GDN RM"/>
    <n v="22562"/>
    <n v="80"/>
    <m/>
    <n v="3.5457849481428951E-3"/>
    <n v="71.588017500000007"/>
    <n v="5727.0414000000001"/>
    <n v="0"/>
    <x v="0"/>
    <m/>
    <n v="0"/>
    <x v="4"/>
    <d v="2019-01-28T00:00:00"/>
    <x v="0"/>
    <x v="0"/>
    <x v="0"/>
  </r>
  <r>
    <x v="33"/>
    <x v="4"/>
    <x v="0"/>
    <s v="指名：まちえこびん（180926～）"/>
    <n v="4"/>
    <n v="0"/>
    <m/>
    <n v="0"/>
    <m/>
    <n v="0"/>
    <n v="0"/>
    <x v="0"/>
    <m/>
    <n v="0"/>
    <x v="4"/>
    <d v="2019-01-28T00:00:00"/>
    <x v="0"/>
    <x v="0"/>
    <x v="0"/>
  </r>
  <r>
    <x v="33"/>
    <x v="4"/>
    <x v="0"/>
    <s v="指名：共通TOP（170816-170916）"/>
    <n v="6441"/>
    <n v="1429"/>
    <m/>
    <n v="0.22185995963359728"/>
    <n v="20.972767669699088"/>
    <n v="29970.084999999999"/>
    <n v="24"/>
    <x v="0"/>
    <m/>
    <n v="0"/>
    <x v="4"/>
    <d v="2019-01-28T00:00:00"/>
    <x v="0"/>
    <x v="0"/>
    <x v="0"/>
  </r>
  <r>
    <x v="33"/>
    <x v="4"/>
    <x v="0"/>
    <s v="指名：バリスタ（170816-170916）"/>
    <n v="7166"/>
    <n v="782"/>
    <m/>
    <n v="0.10912643036561541"/>
    <n v="77.888881074168893"/>
    <n v="60909.105000000069"/>
    <n v="8"/>
    <x v="0"/>
    <m/>
    <n v="0"/>
    <x v="4"/>
    <d v="2019-01-28T00:00:00"/>
    <x v="0"/>
    <x v="0"/>
    <x v="0"/>
  </r>
  <r>
    <x v="33"/>
    <x v="4"/>
    <x v="0"/>
    <s v="指名：ドルチェグスト（170816-170916）"/>
    <n v="12150"/>
    <n v="1542"/>
    <n v="0"/>
    <n v="0.12691358024691357"/>
    <n v="88.637302204928659"/>
    <n v="136678.72"/>
    <n v="24"/>
    <x v="0"/>
    <m/>
    <n v="0"/>
    <x v="4"/>
    <d v="2019-01-28T00:00:00"/>
    <x v="0"/>
    <x v="0"/>
    <x v="0"/>
  </r>
  <r>
    <x v="33"/>
    <x v="3"/>
    <x v="0"/>
    <s v="AFF"/>
    <n v="0"/>
    <n v="0"/>
    <m/>
    <m/>
    <m/>
    <n v="122000"/>
    <n v="11"/>
    <x v="0"/>
    <m/>
    <m/>
    <x v="4"/>
    <d v="2019-01-28T00:00:00"/>
    <x v="0"/>
    <x v="0"/>
    <x v="0"/>
  </r>
  <r>
    <x v="34"/>
    <x v="0"/>
    <x v="0"/>
    <s v="指名：まちえこびん（180926～）"/>
    <n v="4"/>
    <n v="0"/>
    <m/>
    <n v="0"/>
    <m/>
    <n v="0"/>
    <n v="0"/>
    <x v="0"/>
    <m/>
    <n v="0"/>
    <x v="5"/>
    <d v="2019-02-04T00:00:00"/>
    <x v="0"/>
    <x v="0"/>
    <x v="0"/>
  </r>
  <r>
    <x v="34"/>
    <x v="0"/>
    <x v="0"/>
    <s v="指名：ドルチェグスト（161228AM-170131）"/>
    <n v="9656"/>
    <n v="442"/>
    <m/>
    <n v="4.5774647887323945E-2"/>
    <n v="66.183529411764709"/>
    <n v="29253.120000000003"/>
    <n v="6"/>
    <x v="0"/>
    <m/>
    <n v="0"/>
    <x v="5"/>
    <d v="2019-02-04T00:00:00"/>
    <x v="0"/>
    <x v="0"/>
    <x v="0"/>
  </r>
  <r>
    <x v="34"/>
    <x v="0"/>
    <x v="0"/>
    <s v="指名：共通TOP（161228AM-170131）"/>
    <n v="16443"/>
    <n v="861"/>
    <m/>
    <n v="5.2362707535121331E-2"/>
    <n v="46.450917537746811"/>
    <n v="39994.240000000005"/>
    <n v="37"/>
    <x v="0"/>
    <m/>
    <n v="0"/>
    <x v="5"/>
    <d v="2019-02-04T00:00:00"/>
    <x v="0"/>
    <x v="0"/>
    <x v="0"/>
  </r>
  <r>
    <x v="34"/>
    <x v="0"/>
    <x v="0"/>
    <s v="指名：バリスタ（161228AM-170131）"/>
    <n v="9907"/>
    <n v="343"/>
    <m/>
    <n v="3.4621984455435552E-2"/>
    <n v="65.489679300291542"/>
    <n v="22462.959999999999"/>
    <n v="8"/>
    <x v="0"/>
    <m/>
    <n v="0"/>
    <x v="5"/>
    <d v="2019-02-04T00:00:00"/>
    <x v="0"/>
    <x v="0"/>
    <x v="0"/>
  </r>
  <r>
    <x v="34"/>
    <x v="6"/>
    <x v="0"/>
    <s v="【NOV】TrueView-宇宙兄弟（190130-190211）"/>
    <n v="209986"/>
    <n v="287"/>
    <n v="83514"/>
    <n v="1.3667577838522569E-3"/>
    <n v="1395.5947553049305"/>
    <n v="400535.69477251504"/>
    <n v="0"/>
    <x v="0"/>
    <m/>
    <n v="0"/>
    <x v="5"/>
    <d v="2019-02-04T00:00:00"/>
    <x v="0"/>
    <x v="0"/>
    <x v="1"/>
  </r>
  <r>
    <x v="34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4"/>
    <x v="3"/>
    <x v="0"/>
    <s v="PH AFF"/>
    <n v="1207"/>
    <n v="260"/>
    <m/>
    <n v="0.21541010770505387"/>
    <n v="798.75"/>
    <n v="207675"/>
    <n v="13"/>
    <x v="0"/>
    <m/>
    <n v="0"/>
    <x v="5"/>
    <d v="2019-02-04T00:00:00"/>
    <x v="0"/>
    <x v="0"/>
    <x v="0"/>
  </r>
  <r>
    <x v="34"/>
    <x v="1"/>
    <x v="2"/>
    <s v="MaMaReach DSP"/>
    <n v="321390"/>
    <n v="107"/>
    <m/>
    <n v="3.3292884034973085E-4"/>
    <n v="295.42056074766356"/>
    <n v="31610"/>
    <n v="0"/>
    <x v="0"/>
    <m/>
    <n v="0"/>
    <x v="5"/>
    <d v="2019-02-04T00:00:00"/>
    <x v="0"/>
    <x v="0"/>
    <x v="0"/>
  </r>
  <r>
    <x v="34"/>
    <x v="5"/>
    <x v="0"/>
    <s v="NDG_GDN ICM"/>
    <n v="735193"/>
    <n v="1822"/>
    <m/>
    <n v="2.4782608104266498E-3"/>
    <n v="67.062509308452249"/>
    <n v="122187.89196000001"/>
    <n v="1"/>
    <x v="0"/>
    <m/>
    <n v="0"/>
    <x v="5"/>
    <d v="2019-02-04T00:00:00"/>
    <x v="0"/>
    <x v="0"/>
    <x v="0"/>
  </r>
  <r>
    <x v="34"/>
    <x v="5"/>
    <x v="0"/>
    <s v="【NDG】GDN-RM（190125-190131）"/>
    <n v="25884"/>
    <n v="104"/>
    <n v="0"/>
    <n v="4.0179261319734198E-3"/>
    <n v="59.607416872644229"/>
    <n v="6199.1713547549998"/>
    <n v="0"/>
    <x v="0"/>
    <m/>
    <n v="0"/>
    <x v="5"/>
    <d v="2019-02-04T00:00:00"/>
    <x v="0"/>
    <x v="0"/>
    <x v="0"/>
  </r>
  <r>
    <x v="34"/>
    <x v="5"/>
    <x v="0"/>
    <s v="NDG_GDN RM"/>
    <n v="25884"/>
    <n v="104"/>
    <m/>
    <n v="4.0179261319734198E-3"/>
    <n v="64.151479615384616"/>
    <n v="6671.7538800000002"/>
    <n v="0"/>
    <x v="0"/>
    <m/>
    <n v="0"/>
    <x v="5"/>
    <d v="2019-02-04T00:00:00"/>
    <x v="0"/>
    <x v="0"/>
    <x v="0"/>
  </r>
  <r>
    <x v="34"/>
    <x v="5"/>
    <x v="0"/>
    <s v="【NDG】GDN-ICM（190125-190131）"/>
    <n v="735193"/>
    <n v="1822"/>
    <n v="0"/>
    <n v="2.4782608104266498E-3"/>
    <n v="62.3122480684303"/>
    <n v="113532.91598068"/>
    <n v="1"/>
    <x v="0"/>
    <m/>
    <n v="0"/>
    <x v="5"/>
    <d v="2019-02-04T00:00:00"/>
    <x v="0"/>
    <x v="0"/>
    <x v="0"/>
  </r>
  <r>
    <x v="34"/>
    <x v="4"/>
    <x v="0"/>
    <s v="指名：共通TOP（170816-170916）"/>
    <n v="6618"/>
    <n v="1582"/>
    <m/>
    <n v="0.23904502870957994"/>
    <n v="16.698217446270551"/>
    <n v="26416.580000000009"/>
    <n v="31"/>
    <x v="0"/>
    <m/>
    <n v="0"/>
    <x v="5"/>
    <d v="2019-02-04T00:00:00"/>
    <x v="0"/>
    <x v="0"/>
    <x v="0"/>
  </r>
  <r>
    <x v="34"/>
    <x v="4"/>
    <x v="0"/>
    <s v="指名：バリスタ（170816-170916）"/>
    <n v="4993"/>
    <n v="480"/>
    <m/>
    <n v="9.6134588423793313E-2"/>
    <n v="67.420333333333318"/>
    <n v="32361.759999999995"/>
    <n v="1"/>
    <x v="0"/>
    <m/>
    <n v="0"/>
    <x v="5"/>
    <d v="2019-02-04T00:00:00"/>
    <x v="0"/>
    <x v="0"/>
    <x v="0"/>
  </r>
  <r>
    <x v="34"/>
    <x v="4"/>
    <x v="0"/>
    <s v="指名：ドルチェグスト（170816-170916）"/>
    <n v="9188"/>
    <n v="1094"/>
    <n v="0"/>
    <n v="0.11906835002176752"/>
    <n v="81.732413162705683"/>
    <n v="89415.260000000024"/>
    <n v="12"/>
    <x v="0"/>
    <m/>
    <n v="0"/>
    <x v="5"/>
    <d v="2019-02-04T00:00:00"/>
    <x v="0"/>
    <x v="0"/>
    <x v="0"/>
  </r>
  <r>
    <x v="34"/>
    <x v="4"/>
    <x v="0"/>
    <s v="指名：まちえこびん（180926～）"/>
    <n v="15"/>
    <n v="2"/>
    <m/>
    <n v="0.13333333333333333"/>
    <n v="2.23"/>
    <n v="4.46"/>
    <n v="0"/>
    <x v="0"/>
    <m/>
    <n v="0"/>
    <x v="5"/>
    <d v="2019-02-04T00:00:00"/>
    <x v="0"/>
    <x v="0"/>
    <x v="0"/>
  </r>
  <r>
    <x v="34"/>
    <x v="7"/>
    <x v="0"/>
    <s v="NDG_Facebook_RT_normal"/>
    <n v="6842"/>
    <n v="59"/>
    <n v="0"/>
    <n v="8.623209587839813E-3"/>
    <n v="158.00872881355932"/>
    <n v="9322.5149999999994"/>
    <n v="0"/>
    <x v="0"/>
    <m/>
    <n v="0"/>
    <x v="5"/>
    <d v="2019-02-04T00:00:00"/>
    <x v="0"/>
    <x v="0"/>
    <x v="0"/>
  </r>
  <r>
    <x v="34"/>
    <x v="7"/>
    <x v="0"/>
    <s v="NDG_Facebook_RT_noncaffeine"/>
    <n v="8251"/>
    <n v="73"/>
    <n v="0"/>
    <n v="8.8474124348563808E-3"/>
    <n v="134.31931506849315"/>
    <n v="9805.31"/>
    <n v="0"/>
    <x v="0"/>
    <m/>
    <n v="0"/>
    <x v="5"/>
    <d v="2019-02-04T00:00:00"/>
    <x v="0"/>
    <x v="0"/>
    <x v="0"/>
  </r>
  <r>
    <x v="34"/>
    <x v="3"/>
    <x v="0"/>
    <s v="AFF"/>
    <n v="0"/>
    <n v="0"/>
    <m/>
    <m/>
    <m/>
    <n v="2218000"/>
    <n v="77"/>
    <x v="0"/>
    <m/>
    <m/>
    <x v="5"/>
    <d v="2019-02-04T00:00:00"/>
    <x v="0"/>
    <x v="0"/>
    <x v="0"/>
  </r>
  <r>
    <x v="35"/>
    <x v="0"/>
    <x v="0"/>
    <s v="指名：バリスタ（161228AM-170131）"/>
    <n v="9945"/>
    <n v="324"/>
    <m/>
    <n v="3.2579185520361993E-2"/>
    <n v="61.026172839506181"/>
    <n v="19772.480000000003"/>
    <n v="2"/>
    <x v="0"/>
    <m/>
    <n v="0"/>
    <x v="5"/>
    <d v="2019-02-04T00:00:00"/>
    <x v="0"/>
    <x v="0"/>
    <x v="0"/>
  </r>
  <r>
    <x v="35"/>
    <x v="0"/>
    <x v="0"/>
    <s v="指名：共通TOP（161228AM-170131）"/>
    <n v="16622"/>
    <n v="801"/>
    <m/>
    <n v="4.8189146913728796E-2"/>
    <n v="46.776629213483147"/>
    <n v="37468.080000000002"/>
    <n v="74"/>
    <x v="0"/>
    <m/>
    <n v="0"/>
    <x v="5"/>
    <d v="2019-02-04T00:00:00"/>
    <x v="0"/>
    <x v="0"/>
    <x v="0"/>
  </r>
  <r>
    <x v="35"/>
    <x v="0"/>
    <x v="0"/>
    <s v="指名：ドルチェグスト（161228AM-170131）"/>
    <n v="9816"/>
    <n v="360"/>
    <m/>
    <n v="3.6674816625916873E-2"/>
    <n v="63.815555555555548"/>
    <n v="22973.599999999999"/>
    <n v="16"/>
    <x v="0"/>
    <m/>
    <n v="0"/>
    <x v="5"/>
    <d v="2019-02-04T00:00:00"/>
    <x v="0"/>
    <x v="0"/>
    <x v="0"/>
  </r>
  <r>
    <x v="35"/>
    <x v="6"/>
    <x v="0"/>
    <s v="【NOV】TrueView-宇宙兄弟（190130-190211）"/>
    <n v="188817"/>
    <n v="250"/>
    <n v="82487"/>
    <n v="1.32403332327068E-3"/>
    <n v="1599.6726728492599"/>
    <n v="399918.16821231501"/>
    <n v="1"/>
    <x v="0"/>
    <m/>
    <n v="0"/>
    <x v="5"/>
    <d v="2019-02-04T00:00:00"/>
    <x v="0"/>
    <x v="0"/>
    <x v="1"/>
  </r>
  <r>
    <x v="35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5"/>
    <x v="3"/>
    <x v="0"/>
    <s v="PH AFF"/>
    <n v="1105"/>
    <n v="243"/>
    <m/>
    <n v="0.21990950226244343"/>
    <n v="525.92592592592598"/>
    <n v="127800"/>
    <n v="8"/>
    <x v="0"/>
    <m/>
    <n v="0"/>
    <x v="5"/>
    <d v="2019-02-04T00:00:00"/>
    <x v="0"/>
    <x v="0"/>
    <x v="0"/>
  </r>
  <r>
    <x v="35"/>
    <x v="1"/>
    <x v="2"/>
    <s v="MaMaReach DSP"/>
    <n v="301315"/>
    <n v="85"/>
    <m/>
    <n v="2.8209680898727248E-4"/>
    <n v="294.47058823529414"/>
    <n v="25030"/>
    <n v="0"/>
    <x v="0"/>
    <m/>
    <n v="0"/>
    <x v="5"/>
    <d v="2019-02-04T00:00:00"/>
    <x v="0"/>
    <x v="0"/>
    <x v="0"/>
  </r>
  <r>
    <x v="35"/>
    <x v="5"/>
    <x v="0"/>
    <s v="【NDG】GDN-ICM（190125-190131）"/>
    <n v="747365"/>
    <n v="1920"/>
    <n v="0"/>
    <n v="2.569025844132385E-3"/>
    <n v="58.695762099403645"/>
    <n v="112695.863230855"/>
    <n v="3"/>
    <x v="0"/>
    <m/>
    <n v="0"/>
    <x v="5"/>
    <d v="2019-02-04T00:00:00"/>
    <x v="0"/>
    <x v="0"/>
    <x v="0"/>
  </r>
  <r>
    <x v="35"/>
    <x v="5"/>
    <x v="0"/>
    <s v="NDG_GDN RM"/>
    <n v="30463"/>
    <n v="119"/>
    <m/>
    <n v="3.9063782293273812E-3"/>
    <n v="65.673581848739488"/>
    <n v="7815.1562399999993"/>
    <n v="1"/>
    <x v="0"/>
    <m/>
    <n v="0"/>
    <x v="5"/>
    <d v="2019-02-04T00:00:00"/>
    <x v="0"/>
    <x v="0"/>
    <x v="0"/>
  </r>
  <r>
    <x v="35"/>
    <x v="5"/>
    <x v="0"/>
    <s v="NDG_GDN ICM"/>
    <n v="747365"/>
    <n v="1920"/>
    <m/>
    <n v="2.569025844132385E-3"/>
    <n v="63.170327125000007"/>
    <n v="121287.02808000002"/>
    <n v="3"/>
    <x v="0"/>
    <m/>
    <n v="0"/>
    <x v="5"/>
    <d v="2019-02-04T00:00:00"/>
    <x v="0"/>
    <x v="0"/>
    <x v="0"/>
  </r>
  <r>
    <x v="35"/>
    <x v="5"/>
    <x v="0"/>
    <s v="【NDG】GDN-RM（190125-190131）"/>
    <n v="30463"/>
    <n v="119"/>
    <n v="0"/>
    <n v="3.9063782293273812E-3"/>
    <n v="61.021703949621845"/>
    <n v="7261.5827700049995"/>
    <n v="1"/>
    <x v="0"/>
    <m/>
    <n v="0"/>
    <x v="5"/>
    <d v="2019-02-04T00:00:00"/>
    <x v="0"/>
    <x v="0"/>
    <x v="0"/>
  </r>
  <r>
    <x v="35"/>
    <x v="4"/>
    <x v="0"/>
    <s v="指名：ドルチェグスト（170816-170916）"/>
    <n v="9172"/>
    <n v="1098"/>
    <n v="0"/>
    <n v="0.11971216746620149"/>
    <n v="86.327572859744976"/>
    <n v="94787.674999999988"/>
    <n v="16"/>
    <x v="0"/>
    <m/>
    <n v="0"/>
    <x v="5"/>
    <d v="2019-02-04T00:00:00"/>
    <x v="0"/>
    <x v="0"/>
    <x v="0"/>
  </r>
  <r>
    <x v="35"/>
    <x v="4"/>
    <x v="0"/>
    <s v="指名：まちえこびん（180926～）"/>
    <n v="7"/>
    <n v="1"/>
    <m/>
    <n v="0.14285714285714285"/>
    <n v="5.5750000000000002"/>
    <n v="5.5750000000000002"/>
    <n v="0"/>
    <x v="0"/>
    <m/>
    <n v="0"/>
    <x v="5"/>
    <d v="2019-02-04T00:00:00"/>
    <x v="0"/>
    <x v="0"/>
    <x v="0"/>
  </r>
  <r>
    <x v="35"/>
    <x v="4"/>
    <x v="0"/>
    <s v="指名：共通TOP（170816-170916）"/>
    <n v="6485"/>
    <n v="1506"/>
    <m/>
    <n v="0.23222821896684656"/>
    <n v="18.244983399734402"/>
    <n v="27476.945000000011"/>
    <n v="20"/>
    <x v="0"/>
    <m/>
    <n v="0"/>
    <x v="5"/>
    <d v="2019-02-04T00:00:00"/>
    <x v="0"/>
    <x v="0"/>
    <x v="0"/>
  </r>
  <r>
    <x v="35"/>
    <x v="4"/>
    <x v="0"/>
    <s v="指名：バリスタ（170816-170916）"/>
    <n v="4948"/>
    <n v="504"/>
    <m/>
    <n v="0.10185933710590138"/>
    <n v="67.240694444444443"/>
    <n v="33889.31"/>
    <n v="3"/>
    <x v="0"/>
    <m/>
    <n v="0"/>
    <x v="5"/>
    <d v="2019-02-04T00:00:00"/>
    <x v="0"/>
    <x v="0"/>
    <x v="0"/>
  </r>
  <r>
    <x v="35"/>
    <x v="7"/>
    <x v="0"/>
    <s v="NDG_Facebook_RT_noncaffeine"/>
    <n v="11495"/>
    <n v="74"/>
    <n v="0"/>
    <n v="6.4375815571987823E-3"/>
    <n v="268.77527027027025"/>
    <n v="19889.37"/>
    <n v="0"/>
    <x v="0"/>
    <m/>
    <n v="0"/>
    <x v="5"/>
    <d v="2019-02-04T00:00:00"/>
    <x v="0"/>
    <x v="0"/>
    <x v="0"/>
  </r>
  <r>
    <x v="35"/>
    <x v="7"/>
    <x v="0"/>
    <s v="NDG_Facebook_RT_normal"/>
    <n v="11767"/>
    <n v="80"/>
    <n v="0"/>
    <n v="6.7986742585195888E-3"/>
    <n v="248.79831249999998"/>
    <n v="19903.864999999998"/>
    <n v="0"/>
    <x v="0"/>
    <m/>
    <n v="0"/>
    <x v="5"/>
    <d v="2019-02-04T00:00:00"/>
    <x v="0"/>
    <x v="0"/>
    <x v="0"/>
  </r>
  <r>
    <x v="35"/>
    <x v="3"/>
    <x v="0"/>
    <s v="AFF"/>
    <n v="0"/>
    <n v="0"/>
    <m/>
    <m/>
    <m/>
    <n v="3208000"/>
    <n v="110"/>
    <x v="0"/>
    <m/>
    <m/>
    <x v="5"/>
    <d v="2019-02-04T00:00:00"/>
    <x v="0"/>
    <x v="0"/>
    <x v="0"/>
  </r>
  <r>
    <x v="36"/>
    <x v="0"/>
    <x v="0"/>
    <s v="指名：ドルチェグスト（161228AM-170131）"/>
    <n v="8852"/>
    <n v="412"/>
    <m/>
    <n v="4.6543154089471309E-2"/>
    <n v="62.66757281553398"/>
    <n v="25819.040000000001"/>
    <n v="16"/>
    <x v="0"/>
    <m/>
    <n v="0"/>
    <x v="5"/>
    <d v="2019-02-04T00:00:00"/>
    <x v="0"/>
    <x v="0"/>
    <x v="0"/>
  </r>
  <r>
    <x v="36"/>
    <x v="0"/>
    <x v="0"/>
    <s v="指名：バリスタ（161228AM-170131）"/>
    <n v="10539"/>
    <n v="375"/>
    <m/>
    <n v="3.5582123541132937E-2"/>
    <n v="63.370666666666665"/>
    <n v="23764"/>
    <n v="8"/>
    <x v="0"/>
    <m/>
    <n v="0"/>
    <x v="5"/>
    <d v="2019-02-04T00:00:00"/>
    <x v="0"/>
    <x v="0"/>
    <x v="0"/>
  </r>
  <r>
    <x v="36"/>
    <x v="0"/>
    <x v="0"/>
    <s v="指名：共通TOP（161228AM-170131）"/>
    <n v="17420"/>
    <n v="879"/>
    <m/>
    <n v="5.0459242250287029E-2"/>
    <n v="45.754084186575632"/>
    <n v="40217.839999999982"/>
    <n v="44"/>
    <x v="0"/>
    <m/>
    <n v="0"/>
    <x v="5"/>
    <d v="2019-02-04T00:00:00"/>
    <x v="0"/>
    <x v="0"/>
    <x v="0"/>
  </r>
  <r>
    <x v="36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6"/>
    <x v="6"/>
    <x v="0"/>
    <s v="【NOV】TrueView-宇宙兄弟（190130-190211）"/>
    <n v="183726"/>
    <n v="263"/>
    <n v="79711"/>
    <n v="1.4314794857559626E-3"/>
    <n v="1460.6699943029466"/>
    <n v="384156.20850167499"/>
    <n v="0"/>
    <x v="0"/>
    <m/>
    <n v="0"/>
    <x v="5"/>
    <d v="2019-02-04T00:00:00"/>
    <x v="0"/>
    <x v="0"/>
    <x v="1"/>
  </r>
  <r>
    <x v="36"/>
    <x v="2"/>
    <x v="0"/>
    <s v="Yahoo! PSD"/>
    <n v="0"/>
    <n v="0"/>
    <m/>
    <m/>
    <m/>
    <n v="15633.928571429"/>
    <n v="0"/>
    <x v="0"/>
    <m/>
    <m/>
    <x v="5"/>
    <d v="2019-02-04T00:00:00"/>
    <x v="0"/>
    <x v="0"/>
    <x v="0"/>
  </r>
  <r>
    <x v="36"/>
    <x v="3"/>
    <x v="0"/>
    <s v="PH AFF"/>
    <n v="1316"/>
    <n v="261"/>
    <m/>
    <n v="0.19832826747720364"/>
    <n v="550.86206896551721"/>
    <n v="143775"/>
    <n v="9"/>
    <x v="0"/>
    <m/>
    <n v="0"/>
    <x v="5"/>
    <d v="2019-02-04T00:00:00"/>
    <x v="0"/>
    <x v="0"/>
    <x v="0"/>
  </r>
  <r>
    <x v="36"/>
    <x v="1"/>
    <x v="2"/>
    <s v="MaMaReach DSP"/>
    <n v="261662"/>
    <n v="95"/>
    <m/>
    <n v="3.6306379986394662E-4"/>
    <n v="293.57894736842104"/>
    <n v="27890"/>
    <n v="0"/>
    <x v="0"/>
    <m/>
    <n v="0"/>
    <x v="5"/>
    <d v="2019-02-04T00:00:00"/>
    <x v="0"/>
    <x v="0"/>
    <x v="0"/>
  </r>
  <r>
    <x v="36"/>
    <x v="5"/>
    <x v="0"/>
    <s v="NDG_GDN RM"/>
    <n v="35076"/>
    <n v="128"/>
    <m/>
    <n v="3.6492188390922567E-3"/>
    <n v="70.596863437500005"/>
    <n v="9036.3985200000006"/>
    <n v="0"/>
    <x v="0"/>
    <m/>
    <n v="0"/>
    <x v="5"/>
    <d v="2019-02-04T00:00:00"/>
    <x v="0"/>
    <x v="0"/>
    <x v="0"/>
  </r>
  <r>
    <x v="36"/>
    <x v="5"/>
    <x v="0"/>
    <s v="NDG_GDN ICM"/>
    <n v="708782"/>
    <n v="1866"/>
    <m/>
    <n v="2.6326853672920588E-3"/>
    <n v="63.232516655948544"/>
    <n v="117991.87607999999"/>
    <n v="1"/>
    <x v="0"/>
    <m/>
    <n v="0"/>
    <x v="5"/>
    <d v="2019-02-04T00:00:00"/>
    <x v="0"/>
    <x v="0"/>
    <x v="0"/>
  </r>
  <r>
    <x v="36"/>
    <x v="5"/>
    <x v="0"/>
    <s v="【NDG】GDN-ICM（190125-190131）"/>
    <n v="708782"/>
    <n v="1866"/>
    <n v="0"/>
    <n v="2.6326853672920588E-3"/>
    <n v="58.753546536733658"/>
    <n v="109634.11783754501"/>
    <n v="1"/>
    <x v="0"/>
    <m/>
    <n v="0"/>
    <x v="5"/>
    <d v="2019-02-04T00:00:00"/>
    <x v="0"/>
    <x v="0"/>
    <x v="0"/>
  </r>
  <r>
    <x v="36"/>
    <x v="5"/>
    <x v="0"/>
    <s v="【NDG】GDN-RM（190125-190131）"/>
    <n v="35076"/>
    <n v="128"/>
    <n v="0"/>
    <n v="3.6492188390922567E-3"/>
    <n v="65.596251580468746"/>
    <n v="8396.3202022999994"/>
    <n v="0"/>
    <x v="0"/>
    <m/>
    <n v="0"/>
    <x v="5"/>
    <d v="2019-02-04T00:00:00"/>
    <x v="0"/>
    <x v="0"/>
    <x v="0"/>
  </r>
  <r>
    <x v="36"/>
    <x v="4"/>
    <x v="0"/>
    <s v="指名：ドルチェグスト（170816-170916）"/>
    <n v="9674"/>
    <n v="1264"/>
    <n v="0"/>
    <n v="0.13065949968989043"/>
    <n v="83.784149525316465"/>
    <n v="105903.16500000001"/>
    <n v="18"/>
    <x v="0"/>
    <m/>
    <n v="0"/>
    <x v="5"/>
    <d v="2019-02-04T00:00:00"/>
    <x v="0"/>
    <x v="0"/>
    <x v="0"/>
  </r>
  <r>
    <x v="36"/>
    <x v="4"/>
    <x v="0"/>
    <s v="指名：まちえこびん（180926～）"/>
    <n v="8"/>
    <n v="1"/>
    <m/>
    <n v="0.125"/>
    <n v="12.265000000000001"/>
    <n v="12.265000000000001"/>
    <n v="0"/>
    <x v="0"/>
    <m/>
    <n v="0"/>
    <x v="5"/>
    <d v="2019-02-04T00:00:00"/>
    <x v="0"/>
    <x v="0"/>
    <x v="0"/>
  </r>
  <r>
    <x v="36"/>
    <x v="4"/>
    <x v="0"/>
    <s v="指名：共通TOP（170816-170916）"/>
    <n v="6900"/>
    <n v="1601"/>
    <m/>
    <n v="0.23202898550724638"/>
    <n v="18.235577763897556"/>
    <n v="29195.159999999989"/>
    <n v="25"/>
    <x v="0"/>
    <m/>
    <n v="0"/>
    <x v="5"/>
    <d v="2019-02-04T00:00:00"/>
    <x v="0"/>
    <x v="0"/>
    <x v="0"/>
  </r>
  <r>
    <x v="36"/>
    <x v="4"/>
    <x v="0"/>
    <s v="指名：バリスタ（170816-170916）"/>
    <n v="5271"/>
    <n v="546"/>
    <m/>
    <n v="0.10358565737051793"/>
    <n v="66.689661172161152"/>
    <n v="36412.554999999986"/>
    <n v="4"/>
    <x v="0"/>
    <m/>
    <n v="0"/>
    <x v="5"/>
    <d v="2019-02-04T00:00:00"/>
    <x v="0"/>
    <x v="0"/>
    <x v="0"/>
  </r>
  <r>
    <x v="36"/>
    <x v="7"/>
    <x v="0"/>
    <s v="NDG_Facebook_RT_noncaffeine"/>
    <n v="10751"/>
    <n v="63"/>
    <n v="0"/>
    <n v="5.8599200074411686E-3"/>
    <n v="323.81015873015872"/>
    <n v="20400.04"/>
    <n v="0"/>
    <x v="0"/>
    <m/>
    <n v="0"/>
    <x v="5"/>
    <d v="2019-02-04T00:00:00"/>
    <x v="0"/>
    <x v="0"/>
    <x v="0"/>
  </r>
  <r>
    <x v="36"/>
    <x v="7"/>
    <x v="0"/>
    <s v="NDG_Facebook_RT_normal"/>
    <n v="11519"/>
    <n v="64"/>
    <n v="0"/>
    <n v="5.5560378505078566E-3"/>
    <n v="315.35335937499997"/>
    <n v="20182.614999999998"/>
    <n v="0"/>
    <x v="0"/>
    <m/>
    <n v="0"/>
    <x v="5"/>
    <d v="2019-02-04T00:00:00"/>
    <x v="0"/>
    <x v="0"/>
    <x v="0"/>
  </r>
  <r>
    <x v="36"/>
    <x v="3"/>
    <x v="0"/>
    <s v="AFF"/>
    <n v="0"/>
    <n v="0"/>
    <m/>
    <m/>
    <m/>
    <n v="2020000"/>
    <n v="71"/>
    <x v="0"/>
    <m/>
    <m/>
    <x v="5"/>
    <d v="2019-02-04T00:00:00"/>
    <x v="0"/>
    <x v="0"/>
    <x v="0"/>
  </r>
  <r>
    <x v="37"/>
    <x v="0"/>
    <x v="0"/>
    <s v="指名：ドルチェグスト（161228AM-170131）"/>
    <n v="8980"/>
    <n v="386"/>
    <m/>
    <n v="4.2984409799554563E-2"/>
    <n v="69.970984455958543"/>
    <n v="27008.799999999996"/>
    <n v="18"/>
    <x v="0"/>
    <m/>
    <n v="0"/>
    <x v="5"/>
    <d v="2019-02-04T00:00:00"/>
    <x v="0"/>
    <x v="0"/>
    <x v="0"/>
  </r>
  <r>
    <x v="37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7"/>
    <x v="0"/>
    <x v="0"/>
    <s v="指名：共通TOP（161228AM-170131）"/>
    <n v="16720"/>
    <n v="819"/>
    <m/>
    <n v="4.8983253588516747E-2"/>
    <n v="45.652063492063483"/>
    <n v="37389.039999999994"/>
    <n v="31"/>
    <x v="0"/>
    <m/>
    <n v="0"/>
    <x v="5"/>
    <d v="2019-02-04T00:00:00"/>
    <x v="0"/>
    <x v="0"/>
    <x v="0"/>
  </r>
  <r>
    <x v="37"/>
    <x v="0"/>
    <x v="0"/>
    <s v="指名：バリスタ（161228AM-170131）"/>
    <n v="9742"/>
    <n v="379"/>
    <m/>
    <n v="3.8903715869431331E-2"/>
    <n v="67.106068601583104"/>
    <n v="25433.199999999997"/>
    <n v="4"/>
    <x v="0"/>
    <m/>
    <n v="0"/>
    <x v="5"/>
    <d v="2019-02-04T00:00:00"/>
    <x v="0"/>
    <x v="0"/>
    <x v="0"/>
  </r>
  <r>
    <x v="37"/>
    <x v="6"/>
    <x v="0"/>
    <s v="【NOV】TrueView-宇宙兄弟（190130-190211）"/>
    <n v="177391"/>
    <n v="243"/>
    <n v="78392"/>
    <n v="1.3698552914183921E-3"/>
    <n v="1548.0942147859259"/>
    <n v="376186.89419298002"/>
    <n v="0"/>
    <x v="0"/>
    <m/>
    <n v="0"/>
    <x v="5"/>
    <d v="2019-02-04T00:00:00"/>
    <x v="0"/>
    <x v="0"/>
    <x v="1"/>
  </r>
  <r>
    <x v="37"/>
    <x v="2"/>
    <x v="0"/>
    <s v="Yahoo! PSD"/>
    <n v="0"/>
    <n v="0"/>
    <m/>
    <m/>
    <m/>
    <n v="15633.928571429"/>
    <n v="3"/>
    <x v="0"/>
    <m/>
    <m/>
    <x v="5"/>
    <d v="2019-02-04T00:00:00"/>
    <x v="0"/>
    <x v="0"/>
    <x v="0"/>
  </r>
  <r>
    <x v="37"/>
    <x v="3"/>
    <x v="0"/>
    <s v="PH AFF"/>
    <n v="1280"/>
    <n v="266"/>
    <m/>
    <n v="0.20781250000000001"/>
    <n v="360.33834586466168"/>
    <n v="95850"/>
    <n v="6"/>
    <x v="0"/>
    <m/>
    <n v="0"/>
    <x v="5"/>
    <d v="2019-02-04T00:00:00"/>
    <x v="0"/>
    <x v="0"/>
    <x v="0"/>
  </r>
  <r>
    <x v="37"/>
    <x v="1"/>
    <x v="2"/>
    <s v="MaMaReach DSP"/>
    <n v="253134"/>
    <n v="108"/>
    <m/>
    <n v="4.2665149683566804E-4"/>
    <n v="295.27777777777777"/>
    <n v="31890"/>
    <n v="0"/>
    <x v="0"/>
    <m/>
    <n v="0"/>
    <x v="5"/>
    <d v="2019-02-04T00:00:00"/>
    <x v="0"/>
    <x v="0"/>
    <x v="0"/>
  </r>
  <r>
    <x v="37"/>
    <x v="5"/>
    <x v="0"/>
    <s v="NDG_GDN RM"/>
    <n v="66080"/>
    <n v="159"/>
    <m/>
    <n v="2.4061743341404359E-3"/>
    <n v="88.736916981132069"/>
    <n v="14109.1698"/>
    <n v="4"/>
    <x v="0"/>
    <m/>
    <n v="0"/>
    <x v="5"/>
    <d v="2019-02-04T00:00:00"/>
    <x v="0"/>
    <x v="0"/>
    <x v="0"/>
  </r>
  <r>
    <x v="37"/>
    <x v="5"/>
    <x v="0"/>
    <s v="【NDG】GDN-ICM（190125-190131）"/>
    <n v="766094"/>
    <n v="1753"/>
    <n v="0"/>
    <n v="2.2882309481604083E-3"/>
    <n v="62.357784788699369"/>
    <n v="109313.19673458999"/>
    <n v="0"/>
    <x v="0"/>
    <m/>
    <n v="0"/>
    <x v="5"/>
    <d v="2019-02-04T00:00:00"/>
    <x v="0"/>
    <x v="0"/>
    <x v="0"/>
  </r>
  <r>
    <x v="37"/>
    <x v="5"/>
    <x v="0"/>
    <s v="NDG_GDN ICM"/>
    <n v="766094"/>
    <n v="1753"/>
    <m/>
    <n v="2.2882309481604083E-3"/>
    <n v="67.111517216200795"/>
    <n v="117646.48968"/>
    <n v="0"/>
    <x v="0"/>
    <m/>
    <n v="0"/>
    <x v="5"/>
    <d v="2019-02-04T00:00:00"/>
    <x v="0"/>
    <x v="0"/>
    <x v="0"/>
  </r>
  <r>
    <x v="37"/>
    <x v="5"/>
    <x v="0"/>
    <s v="【NDG】GDN-RM（190125-190131）"/>
    <n v="66080"/>
    <n v="159"/>
    <n v="0"/>
    <n v="2.4061743341404359E-3"/>
    <n v="82.451384723490548"/>
    <n v="13109.770171034997"/>
    <n v="4"/>
    <x v="0"/>
    <m/>
    <n v="0"/>
    <x v="5"/>
    <d v="2019-02-04T00:00:00"/>
    <x v="0"/>
    <x v="0"/>
    <x v="0"/>
  </r>
  <r>
    <x v="37"/>
    <x v="4"/>
    <x v="0"/>
    <s v="指名：共通TOP（170816-170916）"/>
    <n v="6556"/>
    <n v="1594"/>
    <m/>
    <n v="0.2431360585723002"/>
    <n v="20.653381430363858"/>
    <n v="32921.489999999991"/>
    <n v="26"/>
    <x v="0"/>
    <m/>
    <n v="0"/>
    <x v="5"/>
    <d v="2019-02-04T00:00:00"/>
    <x v="0"/>
    <x v="0"/>
    <x v="0"/>
  </r>
  <r>
    <x v="37"/>
    <x v="4"/>
    <x v="0"/>
    <s v="指名：まちえこびん（180926～）"/>
    <n v="12"/>
    <n v="1"/>
    <m/>
    <n v="8.3333333333333329E-2"/>
    <n v="2.23"/>
    <n v="2.23"/>
    <n v="0"/>
    <x v="0"/>
    <m/>
    <n v="0"/>
    <x v="5"/>
    <d v="2019-02-04T00:00:00"/>
    <x v="0"/>
    <x v="0"/>
    <x v="0"/>
  </r>
  <r>
    <x v="37"/>
    <x v="4"/>
    <x v="0"/>
    <s v="指名：バリスタ（170816-170916）"/>
    <n v="5096"/>
    <n v="532"/>
    <m/>
    <n v="0.1043956043956044"/>
    <n v="69.718937969924824"/>
    <n v="37090.475000000006"/>
    <n v="5"/>
    <x v="0"/>
    <m/>
    <n v="0"/>
    <x v="5"/>
    <d v="2019-02-04T00:00:00"/>
    <x v="0"/>
    <x v="0"/>
    <x v="0"/>
  </r>
  <r>
    <x v="37"/>
    <x v="4"/>
    <x v="0"/>
    <s v="指名：ドルチェグスト（170816-170916）"/>
    <n v="9822"/>
    <n v="1152"/>
    <n v="0"/>
    <n v="0.11728772144166158"/>
    <n v="82.342699652777782"/>
    <n v="94858.790000000008"/>
    <n v="18"/>
    <x v="0"/>
    <m/>
    <n v="0"/>
    <x v="5"/>
    <d v="2019-02-04T00:00:00"/>
    <x v="0"/>
    <x v="0"/>
    <x v="0"/>
  </r>
  <r>
    <x v="37"/>
    <x v="7"/>
    <x v="0"/>
    <s v="NDG_Facebook_RT_noncaffeine"/>
    <n v="10336"/>
    <n v="52"/>
    <n v="0"/>
    <n v="5.0309597523219814E-3"/>
    <n v="411.67086538461541"/>
    <n v="21406.885000000002"/>
    <n v="0"/>
    <x v="0"/>
    <m/>
    <n v="0"/>
    <x v="5"/>
    <d v="2019-02-04T00:00:00"/>
    <x v="0"/>
    <x v="0"/>
    <x v="0"/>
  </r>
  <r>
    <x v="37"/>
    <x v="7"/>
    <x v="0"/>
    <s v="NDG_Facebook_RT_normal"/>
    <n v="11554"/>
    <n v="44"/>
    <n v="0"/>
    <n v="3.8082049506664357E-3"/>
    <n v="488.57272727272721"/>
    <n v="21497.199999999997"/>
    <n v="0"/>
    <x v="0"/>
    <m/>
    <n v="0"/>
    <x v="5"/>
    <d v="2019-02-04T00:00:00"/>
    <x v="0"/>
    <x v="0"/>
    <x v="0"/>
  </r>
  <r>
    <x v="37"/>
    <x v="3"/>
    <x v="0"/>
    <s v="AFF"/>
    <n v="0"/>
    <n v="0"/>
    <m/>
    <m/>
    <m/>
    <n v="1701000"/>
    <n v="59"/>
    <x v="0"/>
    <m/>
    <m/>
    <x v="5"/>
    <d v="2019-02-04T00:00:00"/>
    <x v="0"/>
    <x v="0"/>
    <x v="0"/>
  </r>
  <r>
    <x v="38"/>
    <x v="0"/>
    <x v="0"/>
    <s v="指名：ドルチェグスト（161228AM-170131）"/>
    <n v="8640"/>
    <n v="446"/>
    <m/>
    <n v="5.1620370370370372E-2"/>
    <n v="68.737937219730938"/>
    <n v="30657.119999999995"/>
    <n v="32"/>
    <x v="0"/>
    <m/>
    <n v="0"/>
    <x v="5"/>
    <d v="2019-02-04T00:00:00"/>
    <x v="0"/>
    <x v="0"/>
    <x v="0"/>
  </r>
  <r>
    <x v="38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8"/>
    <x v="0"/>
    <x v="0"/>
    <s v="指名：共通TOP（161228AM-170131）"/>
    <n v="16125"/>
    <n v="857"/>
    <m/>
    <n v="5.3147286821705428E-2"/>
    <n v="46.644667444574083"/>
    <n v="39974.479999999989"/>
    <n v="32"/>
    <x v="0"/>
    <m/>
    <n v="0"/>
    <x v="5"/>
    <d v="2019-02-04T00:00:00"/>
    <x v="0"/>
    <x v="0"/>
    <x v="0"/>
  </r>
  <r>
    <x v="38"/>
    <x v="0"/>
    <x v="0"/>
    <s v="指名：バリスタ（161228AM-170131）"/>
    <n v="9157"/>
    <n v="290"/>
    <m/>
    <n v="3.1669760838702633E-2"/>
    <n v="66.685517241379301"/>
    <n v="19338.8"/>
    <n v="3"/>
    <x v="0"/>
    <m/>
    <n v="0"/>
    <x v="5"/>
    <d v="2019-02-04T00:00:00"/>
    <x v="0"/>
    <x v="0"/>
    <x v="0"/>
  </r>
  <r>
    <x v="38"/>
    <x v="6"/>
    <x v="0"/>
    <s v="【NOV】TrueView-宇宙兄弟（190130-190211）"/>
    <n v="171720"/>
    <n v="213"/>
    <n v="75502"/>
    <n v="1.2403913347309573E-3"/>
    <n v="1764.8110311691782"/>
    <n v="375904.74963903497"/>
    <n v="0"/>
    <x v="0"/>
    <m/>
    <n v="0"/>
    <x v="5"/>
    <d v="2019-02-04T00:00:00"/>
    <x v="0"/>
    <x v="0"/>
    <x v="1"/>
  </r>
  <r>
    <x v="38"/>
    <x v="2"/>
    <x v="0"/>
    <s v="Yahoo! PSD"/>
    <n v="0"/>
    <n v="0"/>
    <m/>
    <m/>
    <m/>
    <n v="15633.928571429"/>
    <n v="1"/>
    <x v="0"/>
    <m/>
    <m/>
    <x v="5"/>
    <d v="2019-02-04T00:00:00"/>
    <x v="0"/>
    <x v="0"/>
    <x v="0"/>
  </r>
  <r>
    <x v="38"/>
    <x v="3"/>
    <x v="0"/>
    <s v="PH AFF"/>
    <n v="1160"/>
    <n v="231"/>
    <m/>
    <n v="0.19913793103448277"/>
    <n v="899.02597402597405"/>
    <n v="207675"/>
    <n v="13"/>
    <x v="0"/>
    <m/>
    <n v="0"/>
    <x v="5"/>
    <d v="2019-02-04T00:00:00"/>
    <x v="0"/>
    <x v="0"/>
    <x v="0"/>
  </r>
  <r>
    <x v="38"/>
    <x v="1"/>
    <x v="2"/>
    <s v="MaMaReach DSP"/>
    <n v="253033"/>
    <n v="109"/>
    <m/>
    <n v="4.3077385163200056E-4"/>
    <n v="294.3119266055046"/>
    <n v="32080"/>
    <n v="0"/>
    <x v="0"/>
    <m/>
    <n v="0"/>
    <x v="5"/>
    <d v="2019-02-04T00:00:00"/>
    <x v="0"/>
    <x v="0"/>
    <x v="0"/>
  </r>
  <r>
    <x v="38"/>
    <x v="5"/>
    <x v="0"/>
    <s v="【NDG】GDN-ICM（190125-190131）"/>
    <n v="692890"/>
    <n v="1656"/>
    <n v="0"/>
    <n v="2.3899897530632566E-3"/>
    <n v="64.839721211666671"/>
    <n v="107374.57832652"/>
    <n v="1"/>
    <x v="0"/>
    <m/>
    <n v="0"/>
    <x v="5"/>
    <d v="2019-02-04T00:00:00"/>
    <x v="0"/>
    <x v="0"/>
    <x v="0"/>
  </r>
  <r>
    <x v="38"/>
    <x v="5"/>
    <x v="0"/>
    <s v="NDG_GDN ICM"/>
    <n v="692890"/>
    <n v="1656"/>
    <m/>
    <n v="2.3899897530632566E-3"/>
    <n v="69.782659492753638"/>
    <n v="115560.08412000001"/>
    <n v="1"/>
    <x v="0"/>
    <m/>
    <n v="0"/>
    <x v="5"/>
    <d v="2019-02-04T00:00:00"/>
    <x v="0"/>
    <x v="0"/>
    <x v="0"/>
  </r>
  <r>
    <x v="38"/>
    <x v="5"/>
    <x v="0"/>
    <s v="NDG_GDN RM"/>
    <n v="77892"/>
    <n v="181"/>
    <m/>
    <n v="2.3237302932265186E-3"/>
    <n v="115.25106563535913"/>
    <n v="20860.442880000002"/>
    <n v="1"/>
    <x v="0"/>
    <m/>
    <n v="0"/>
    <x v="5"/>
    <d v="2019-02-04T00:00:00"/>
    <x v="0"/>
    <x v="0"/>
    <x v="0"/>
  </r>
  <r>
    <x v="38"/>
    <x v="5"/>
    <x v="0"/>
    <s v="【NDG】GDN-RM（190125-190131）"/>
    <n v="77892"/>
    <n v="181"/>
    <n v="0"/>
    <n v="2.3237302932265186E-3"/>
    <n v="107.08744783320441"/>
    <n v="19382.828057809998"/>
    <n v="1"/>
    <x v="0"/>
    <m/>
    <n v="0"/>
    <x v="5"/>
    <d v="2019-02-04T00:00:00"/>
    <x v="0"/>
    <x v="0"/>
    <x v="0"/>
  </r>
  <r>
    <x v="38"/>
    <x v="4"/>
    <x v="0"/>
    <s v="指名：まちえこびん（180926～）"/>
    <n v="6"/>
    <n v="3"/>
    <m/>
    <n v="0.5"/>
    <n v="14.494999999999999"/>
    <n v="43.484999999999999"/>
    <n v="0"/>
    <x v="0"/>
    <m/>
    <n v="0"/>
    <x v="5"/>
    <d v="2019-02-04T00:00:00"/>
    <x v="0"/>
    <x v="0"/>
    <x v="0"/>
  </r>
  <r>
    <x v="38"/>
    <x v="4"/>
    <x v="0"/>
    <s v="指名：バリスタ（170816-170916）"/>
    <n v="4623"/>
    <n v="501"/>
    <m/>
    <n v="0.10837118754055808"/>
    <n v="66.205628742514961"/>
    <n v="33169.019999999997"/>
    <n v="5"/>
    <x v="0"/>
    <m/>
    <n v="0"/>
    <x v="5"/>
    <d v="2019-02-04T00:00:00"/>
    <x v="0"/>
    <x v="0"/>
    <x v="0"/>
  </r>
  <r>
    <x v="38"/>
    <x v="4"/>
    <x v="0"/>
    <s v="指名：共通TOP（170816-170916）"/>
    <n v="6666"/>
    <n v="1698"/>
    <m/>
    <n v="0.25472547254725475"/>
    <n v="18.897871024734979"/>
    <n v="32088.584999999992"/>
    <n v="41"/>
    <x v="0"/>
    <m/>
    <n v="0"/>
    <x v="5"/>
    <d v="2019-02-04T00:00:00"/>
    <x v="0"/>
    <x v="0"/>
    <x v="0"/>
  </r>
  <r>
    <x v="38"/>
    <x v="4"/>
    <x v="0"/>
    <s v="指名：ドルチェグスト（170816-170916）"/>
    <n v="10152"/>
    <n v="1270"/>
    <n v="0"/>
    <n v="0.12509850275807721"/>
    <n v="84.974874015748043"/>
    <n v="107918.09000000001"/>
    <n v="18"/>
    <x v="0"/>
    <m/>
    <n v="0"/>
    <x v="5"/>
    <d v="2019-02-04T00:00:00"/>
    <x v="0"/>
    <x v="0"/>
    <x v="0"/>
  </r>
  <r>
    <x v="38"/>
    <x v="7"/>
    <x v="0"/>
    <s v="NDG_Facebook_RT_noncaffeine"/>
    <n v="9481"/>
    <n v="16"/>
    <n v="0"/>
    <n v="1.6875856977112118E-3"/>
    <n v="1239.461875"/>
    <n v="19831.39"/>
    <n v="0"/>
    <x v="0"/>
    <m/>
    <n v="0"/>
    <x v="5"/>
    <d v="2019-02-04T00:00:00"/>
    <x v="0"/>
    <x v="0"/>
    <x v="0"/>
  </r>
  <r>
    <x v="38"/>
    <x v="7"/>
    <x v="0"/>
    <s v="NDG_Facebook_RT_normal"/>
    <n v="10147"/>
    <n v="23"/>
    <n v="0"/>
    <n v="2.26667980683946E-3"/>
    <n v="860.82847826086959"/>
    <n v="19799.055"/>
    <n v="0"/>
    <x v="0"/>
    <m/>
    <n v="0"/>
    <x v="5"/>
    <d v="2019-02-04T00:00:00"/>
    <x v="0"/>
    <x v="0"/>
    <x v="0"/>
  </r>
  <r>
    <x v="38"/>
    <x v="3"/>
    <x v="0"/>
    <s v="AFF"/>
    <n v="0"/>
    <n v="0"/>
    <m/>
    <m/>
    <m/>
    <n v="12178000"/>
    <n v="355"/>
    <x v="0"/>
    <m/>
    <m/>
    <x v="5"/>
    <d v="2019-02-04T00:00:00"/>
    <x v="0"/>
    <x v="0"/>
    <x v="0"/>
  </r>
  <r>
    <x v="39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39"/>
    <x v="0"/>
    <x v="0"/>
    <s v="指名：共通TOP（161228AM-170131）"/>
    <n v="18449"/>
    <n v="878"/>
    <m/>
    <n v="4.7590655320071548E-2"/>
    <n v="52.729658314350786"/>
    <n v="46296.639999999992"/>
    <n v="41"/>
    <x v="0"/>
    <m/>
    <n v="0"/>
    <x v="5"/>
    <d v="2019-02-04T00:00:00"/>
    <x v="0"/>
    <x v="0"/>
    <x v="0"/>
  </r>
  <r>
    <x v="39"/>
    <x v="0"/>
    <x v="0"/>
    <s v="指名：バリスタ（161228AM-170131）"/>
    <n v="12063"/>
    <n v="435"/>
    <m/>
    <n v="3.6060681422531708E-2"/>
    <n v="81.430804597701155"/>
    <n v="35422.400000000001"/>
    <n v="0"/>
    <x v="0"/>
    <m/>
    <n v="0"/>
    <x v="5"/>
    <d v="2019-02-04T00:00:00"/>
    <x v="0"/>
    <x v="0"/>
    <x v="0"/>
  </r>
  <r>
    <x v="39"/>
    <x v="0"/>
    <x v="0"/>
    <s v="指名：ドルチェグスト（161228AM-170131）"/>
    <n v="11514"/>
    <n v="420"/>
    <m/>
    <n v="3.6477331943720687E-2"/>
    <n v="75.7912380952381"/>
    <n v="31832.32"/>
    <n v="18"/>
    <x v="0"/>
    <m/>
    <n v="0"/>
    <x v="5"/>
    <d v="2019-02-04T00:00:00"/>
    <x v="0"/>
    <x v="0"/>
    <x v="0"/>
  </r>
  <r>
    <x v="39"/>
    <x v="6"/>
    <x v="0"/>
    <s v="【NOV】TrueView-宇宙兄弟（190130-190211）"/>
    <n v="173598"/>
    <n v="223"/>
    <n v="76121"/>
    <n v="1.28457701125589E-3"/>
    <n v="1644.9208273449999"/>
    <n v="366817.34449793497"/>
    <n v="0"/>
    <x v="0"/>
    <m/>
    <n v="0"/>
    <x v="5"/>
    <d v="2019-02-04T00:00:00"/>
    <x v="0"/>
    <x v="0"/>
    <x v="1"/>
  </r>
  <r>
    <x v="39"/>
    <x v="2"/>
    <x v="0"/>
    <s v="Yahoo! PSD"/>
    <n v="0"/>
    <n v="0"/>
    <m/>
    <m/>
    <m/>
    <n v="15633.928571429"/>
    <n v="1"/>
    <x v="0"/>
    <m/>
    <m/>
    <x v="5"/>
    <d v="2019-02-04T00:00:00"/>
    <x v="0"/>
    <x v="0"/>
    <x v="0"/>
  </r>
  <r>
    <x v="39"/>
    <x v="3"/>
    <x v="0"/>
    <s v="PH AFF"/>
    <n v="1401"/>
    <n v="300"/>
    <m/>
    <n v="0.21413276231263384"/>
    <n v="1065"/>
    <n v="319500"/>
    <n v="20"/>
    <x v="0"/>
    <m/>
    <n v="0"/>
    <x v="5"/>
    <d v="2019-02-04T00:00:00"/>
    <x v="0"/>
    <x v="0"/>
    <x v="0"/>
  </r>
  <r>
    <x v="39"/>
    <x v="1"/>
    <x v="2"/>
    <s v="MaMaReach DSP"/>
    <n v="175660"/>
    <n v="80"/>
    <m/>
    <n v="4.5542525333029714E-4"/>
    <n v="290.5"/>
    <n v="23240"/>
    <n v="0"/>
    <x v="0"/>
    <m/>
    <n v="0"/>
    <x v="5"/>
    <d v="2019-02-04T00:00:00"/>
    <x v="0"/>
    <x v="0"/>
    <x v="0"/>
  </r>
  <r>
    <x v="39"/>
    <x v="5"/>
    <x v="0"/>
    <s v="【NDG】GDN-RM（190125-190131）"/>
    <n v="96603"/>
    <n v="216"/>
    <n v="0"/>
    <n v="2.2359554051116426E-3"/>
    <n v="103.24983601254628"/>
    <n v="22301.964578709998"/>
    <n v="2"/>
    <x v="0"/>
    <m/>
    <n v="0"/>
    <x v="5"/>
    <d v="2019-02-04T00:00:00"/>
    <x v="0"/>
    <x v="0"/>
    <x v="0"/>
  </r>
  <r>
    <x v="39"/>
    <x v="5"/>
    <x v="0"/>
    <s v="NDG_GDN RM"/>
    <n v="96603"/>
    <n v="216"/>
    <m/>
    <n v="2.2359554051116426E-3"/>
    <n v="111.12090111111111"/>
    <n v="24002.11464"/>
    <n v="2"/>
    <x v="0"/>
    <m/>
    <n v="0"/>
    <x v="5"/>
    <d v="2019-02-04T00:00:00"/>
    <x v="0"/>
    <x v="0"/>
    <x v="0"/>
  </r>
  <r>
    <x v="39"/>
    <x v="5"/>
    <x v="0"/>
    <s v="NDG_GDN ICM"/>
    <n v="680814"/>
    <n v="1544"/>
    <m/>
    <n v="2.2678734573613351E-3"/>
    <n v="74.917665466321239"/>
    <n v="115672.87548"/>
    <n v="0"/>
    <x v="0"/>
    <m/>
    <n v="0"/>
    <x v="5"/>
    <d v="2019-02-04T00:00:00"/>
    <x v="0"/>
    <x v="0"/>
    <x v="0"/>
  </r>
  <r>
    <x v="39"/>
    <x v="5"/>
    <x v="0"/>
    <s v="【NDG】GDN-ICM（190125-190131）"/>
    <n v="680814"/>
    <n v="1544"/>
    <n v="0"/>
    <n v="2.2678734573613351E-3"/>
    <n v="69.610997490735116"/>
    <n v="107479.38012569501"/>
    <n v="0"/>
    <x v="0"/>
    <m/>
    <n v="0"/>
    <x v="5"/>
    <d v="2019-02-04T00:00:00"/>
    <x v="0"/>
    <x v="0"/>
    <x v="0"/>
  </r>
  <r>
    <x v="39"/>
    <x v="4"/>
    <x v="0"/>
    <s v="指名：まちえこびん（180926～）"/>
    <n v="6"/>
    <n v="1"/>
    <m/>
    <n v="0.16666666666666666"/>
    <n v="4.46"/>
    <n v="4.46"/>
    <n v="0"/>
    <x v="0"/>
    <m/>
    <n v="0"/>
    <x v="5"/>
    <d v="2019-02-04T00:00:00"/>
    <x v="0"/>
    <x v="0"/>
    <x v="0"/>
  </r>
  <r>
    <x v="39"/>
    <x v="4"/>
    <x v="0"/>
    <s v="指名：共通TOP（170816-170916）"/>
    <n v="7393"/>
    <n v="1806"/>
    <m/>
    <n v="0.24428513458677126"/>
    <n v="20.578726467331116"/>
    <n v="37165.179999999993"/>
    <n v="29"/>
    <x v="0"/>
    <m/>
    <n v="0"/>
    <x v="5"/>
    <d v="2019-02-04T00:00:00"/>
    <x v="0"/>
    <x v="0"/>
    <x v="0"/>
  </r>
  <r>
    <x v="39"/>
    <x v="4"/>
    <x v="0"/>
    <s v="指名：バリスタ（170816-170916）"/>
    <n v="6729"/>
    <n v="868"/>
    <m/>
    <n v="0.12899390696983207"/>
    <n v="94.354948156682013"/>
    <n v="81900.094999999987"/>
    <n v="9"/>
    <x v="0"/>
    <m/>
    <n v="0"/>
    <x v="5"/>
    <d v="2019-02-04T00:00:00"/>
    <x v="0"/>
    <x v="0"/>
    <x v="0"/>
  </r>
  <r>
    <x v="39"/>
    <x v="4"/>
    <x v="0"/>
    <s v="指名：ドルチェグスト（170816-170916）"/>
    <n v="12972"/>
    <n v="1792"/>
    <n v="0"/>
    <n v="0.13814369411039162"/>
    <n v="88.64602120535713"/>
    <n v="158853.66999999998"/>
    <n v="24"/>
    <x v="0"/>
    <m/>
    <n v="0"/>
    <x v="5"/>
    <d v="2019-02-04T00:00:00"/>
    <x v="0"/>
    <x v="0"/>
    <x v="0"/>
  </r>
  <r>
    <x v="39"/>
    <x v="7"/>
    <x v="0"/>
    <s v="NDG_Facebook_RT_normal"/>
    <n v="9174"/>
    <n v="41"/>
    <n v="0"/>
    <n v="4.4691519511663395E-3"/>
    <n v="473.68463414634147"/>
    <n v="19421.07"/>
    <n v="0"/>
    <x v="0"/>
    <m/>
    <n v="0"/>
    <x v="5"/>
    <d v="2019-02-04T00:00:00"/>
    <x v="0"/>
    <x v="0"/>
    <x v="0"/>
  </r>
  <r>
    <x v="39"/>
    <x v="7"/>
    <x v="0"/>
    <s v="NDG_Facebook_RT_noncaffeine"/>
    <n v="9243"/>
    <n v="28"/>
    <n v="0"/>
    <n v="3.0293194850156877E-3"/>
    <n v="688.59214285714279"/>
    <n v="19280.579999999998"/>
    <n v="0"/>
    <x v="0"/>
    <m/>
    <n v="0"/>
    <x v="5"/>
    <d v="2019-02-04T00:00:00"/>
    <x v="0"/>
    <x v="0"/>
    <x v="0"/>
  </r>
  <r>
    <x v="39"/>
    <x v="3"/>
    <x v="0"/>
    <s v="AFF"/>
    <n v="0"/>
    <n v="0"/>
    <m/>
    <m/>
    <m/>
    <n v="9198000"/>
    <n v="266"/>
    <x v="0"/>
    <m/>
    <m/>
    <x v="5"/>
    <d v="2019-02-04T00:00:00"/>
    <x v="0"/>
    <x v="0"/>
    <x v="0"/>
  </r>
  <r>
    <x v="40"/>
    <x v="0"/>
    <x v="0"/>
    <s v="指名：共通TOP（161228AM-170131）"/>
    <n v="18914"/>
    <n v="818"/>
    <m/>
    <n v="4.3248387437876706E-2"/>
    <n v="49.473740831295842"/>
    <n v="40469.519999999997"/>
    <n v="37"/>
    <x v="0"/>
    <m/>
    <n v="0"/>
    <x v="5"/>
    <d v="2019-02-04T00:00:00"/>
    <x v="0"/>
    <x v="0"/>
    <x v="0"/>
  </r>
  <r>
    <x v="40"/>
    <x v="0"/>
    <x v="0"/>
    <s v="指名：ドルチェグスト（161228AM-170131）"/>
    <n v="11592"/>
    <n v="466"/>
    <m/>
    <n v="4.0200138026224984E-2"/>
    <n v="72.933905579399138"/>
    <n v="33987.199999999997"/>
    <n v="12"/>
    <x v="0"/>
    <m/>
    <n v="0"/>
    <x v="5"/>
    <d v="2019-02-04T00:00:00"/>
    <x v="0"/>
    <x v="0"/>
    <x v="0"/>
  </r>
  <r>
    <x v="40"/>
    <x v="0"/>
    <x v="0"/>
    <s v="指名：まちえこびん（180926～）"/>
    <n v="1"/>
    <n v="0"/>
    <m/>
    <n v="0"/>
    <m/>
    <n v="0"/>
    <n v="0"/>
    <x v="0"/>
    <m/>
    <n v="0"/>
    <x v="5"/>
    <d v="2019-02-04T00:00:00"/>
    <x v="0"/>
    <x v="0"/>
    <x v="0"/>
  </r>
  <r>
    <x v="40"/>
    <x v="0"/>
    <x v="0"/>
    <s v="指名：バリスタ（161228AM-170131）"/>
    <n v="11648"/>
    <n v="450"/>
    <m/>
    <n v="3.863324175824176E-2"/>
    <n v="73.779911111111119"/>
    <n v="33200.960000000006"/>
    <n v="6"/>
    <x v="0"/>
    <m/>
    <n v="0"/>
    <x v="5"/>
    <d v="2019-02-04T00:00:00"/>
    <x v="0"/>
    <x v="0"/>
    <x v="0"/>
  </r>
  <r>
    <x v="40"/>
    <x v="6"/>
    <x v="0"/>
    <s v="【NOV】TrueView-宇宙兄弟（190130-190211）"/>
    <n v="187075"/>
    <n v="310"/>
    <n v="78126"/>
    <n v="1.6570894026459975E-3"/>
    <n v="1198.4441934703225"/>
    <n v="371517.6999758"/>
    <n v="0"/>
    <x v="0"/>
    <m/>
    <n v="0"/>
    <x v="5"/>
    <d v="2019-02-04T00:00:00"/>
    <x v="0"/>
    <x v="0"/>
    <x v="1"/>
  </r>
  <r>
    <x v="40"/>
    <x v="2"/>
    <x v="0"/>
    <s v="Yahoo! PSD"/>
    <n v="0"/>
    <n v="0"/>
    <m/>
    <m/>
    <m/>
    <n v="15633.928571429"/>
    <n v="2"/>
    <x v="0"/>
    <m/>
    <m/>
    <x v="5"/>
    <d v="2019-02-04T00:00:00"/>
    <x v="0"/>
    <x v="0"/>
    <x v="0"/>
  </r>
  <r>
    <x v="40"/>
    <x v="3"/>
    <x v="0"/>
    <s v="PH AFF"/>
    <n v="1394"/>
    <n v="335"/>
    <m/>
    <n v="0.24031563845050216"/>
    <n v="667.61194029850742"/>
    <n v="223650"/>
    <n v="14"/>
    <x v="0"/>
    <m/>
    <n v="0"/>
    <x v="5"/>
    <d v="2019-02-04T00:00:00"/>
    <x v="0"/>
    <x v="0"/>
    <x v="0"/>
  </r>
  <r>
    <x v="40"/>
    <x v="1"/>
    <x v="2"/>
    <s v="MaMaReach DSP"/>
    <n v="141713"/>
    <n v="77"/>
    <m/>
    <n v="5.4335170379569975E-4"/>
    <n v="288.96103896103898"/>
    <n v="22250"/>
    <n v="1"/>
    <x v="0"/>
    <m/>
    <n v="0"/>
    <x v="5"/>
    <d v="2019-02-04T00:00:00"/>
    <x v="0"/>
    <x v="0"/>
    <x v="0"/>
  </r>
  <r>
    <x v="40"/>
    <x v="5"/>
    <x v="0"/>
    <s v="NDG_GDN ICM"/>
    <n v="688165"/>
    <n v="1679"/>
    <m/>
    <n v="2.4398218450516953E-3"/>
    <n v="68.766147159023234"/>
    <n v="115458.36108"/>
    <n v="1"/>
    <x v="0"/>
    <m/>
    <n v="0"/>
    <x v="5"/>
    <d v="2019-02-04T00:00:00"/>
    <x v="0"/>
    <x v="0"/>
    <x v="0"/>
  </r>
  <r>
    <x v="40"/>
    <x v="5"/>
    <x v="0"/>
    <s v="【NDG】GDN-RM（190125-190131）"/>
    <n v="83365"/>
    <n v="275"/>
    <n v="0"/>
    <n v="3.2987464763389912E-3"/>
    <n v="101.70679892432727"/>
    <n v="27969.369704190001"/>
    <n v="7"/>
    <x v="0"/>
    <m/>
    <n v="0"/>
    <x v="5"/>
    <d v="2019-02-04T00:00:00"/>
    <x v="0"/>
    <x v="0"/>
    <x v="0"/>
  </r>
  <r>
    <x v="40"/>
    <x v="5"/>
    <x v="0"/>
    <s v="NDG_GDN RM"/>
    <n v="83365"/>
    <n v="275"/>
    <m/>
    <n v="3.2987464763389912E-3"/>
    <n v="109.46023200000002"/>
    <n v="30101.563800000004"/>
    <n v="7"/>
    <x v="0"/>
    <m/>
    <n v="0"/>
    <x v="5"/>
    <d v="2019-02-04T00:00:00"/>
    <x v="0"/>
    <x v="0"/>
    <x v="0"/>
  </r>
  <r>
    <x v="40"/>
    <x v="5"/>
    <x v="0"/>
    <s v="【NDG】GDN-ICM（190125-190131）"/>
    <n v="688165"/>
    <n v="1679"/>
    <n v="0"/>
    <n v="2.4398218450516953E-3"/>
    <n v="63.895211674827273"/>
    <n v="107280.06040203499"/>
    <n v="1"/>
    <x v="0"/>
    <m/>
    <n v="0"/>
    <x v="5"/>
    <d v="2019-02-04T00:00:00"/>
    <x v="0"/>
    <x v="0"/>
    <x v="0"/>
  </r>
  <r>
    <x v="40"/>
    <x v="4"/>
    <x v="0"/>
    <s v="指名：共通TOP（170816-170916）"/>
    <n v="7537"/>
    <n v="1721"/>
    <m/>
    <n v="0.22834018840387421"/>
    <n v="23.790122022080183"/>
    <n v="40942.799999999996"/>
    <n v="24"/>
    <x v="0"/>
    <m/>
    <n v="0"/>
    <x v="5"/>
    <d v="2019-02-04T00:00:00"/>
    <x v="0"/>
    <x v="0"/>
    <x v="0"/>
  </r>
  <r>
    <x v="40"/>
    <x v="4"/>
    <x v="0"/>
    <s v="指名：ドルチェグスト（170816-170916）"/>
    <n v="12712"/>
    <n v="1528"/>
    <n v="0"/>
    <n v="0.12020138451856513"/>
    <n v="82.966089659685849"/>
    <n v="126772.18499999998"/>
    <n v="22"/>
    <x v="0"/>
    <m/>
    <n v="0"/>
    <x v="5"/>
    <d v="2019-02-04T00:00:00"/>
    <x v="0"/>
    <x v="0"/>
    <x v="0"/>
  </r>
  <r>
    <x v="40"/>
    <x v="4"/>
    <x v="0"/>
    <s v="指名：バリスタ（170816-170916）"/>
    <n v="7145"/>
    <n v="909"/>
    <m/>
    <n v="0.12722183344996502"/>
    <n v="88.603861386138618"/>
    <n v="80540.91"/>
    <n v="3"/>
    <x v="0"/>
    <m/>
    <n v="0"/>
    <x v="5"/>
    <d v="2019-02-04T00:00:00"/>
    <x v="0"/>
    <x v="0"/>
    <x v="0"/>
  </r>
  <r>
    <x v="40"/>
    <x v="4"/>
    <x v="0"/>
    <s v="指名：まちえこびん（180926～）"/>
    <n v="2"/>
    <n v="0"/>
    <m/>
    <n v="0"/>
    <m/>
    <n v="0"/>
    <n v="0"/>
    <x v="0"/>
    <m/>
    <n v="0"/>
    <x v="5"/>
    <d v="2019-02-04T00:00:00"/>
    <x v="0"/>
    <x v="0"/>
    <x v="0"/>
  </r>
  <r>
    <x v="40"/>
    <x v="7"/>
    <x v="0"/>
    <s v="NDG_Facebook_RT_normal"/>
    <n v="9805"/>
    <n v="61"/>
    <n v="0"/>
    <n v="6.2213156552779194E-3"/>
    <n v="343.07270491803274"/>
    <n v="20927.434999999998"/>
    <n v="0"/>
    <x v="0"/>
    <m/>
    <n v="0"/>
    <x v="5"/>
    <d v="2019-02-04T00:00:00"/>
    <x v="0"/>
    <x v="0"/>
    <x v="0"/>
  </r>
  <r>
    <x v="40"/>
    <x v="7"/>
    <x v="0"/>
    <s v="NDG_Facebook_RT_noncaffeine"/>
    <n v="10441"/>
    <n v="54"/>
    <n v="0"/>
    <n v="5.1719183986208214E-3"/>
    <n v="389.56861111111112"/>
    <n v="21036.705000000002"/>
    <n v="0"/>
    <x v="0"/>
    <m/>
    <n v="0"/>
    <x v="5"/>
    <d v="2019-02-04T00:00:00"/>
    <x v="0"/>
    <x v="0"/>
    <x v="0"/>
  </r>
  <r>
    <x v="40"/>
    <x v="3"/>
    <x v="0"/>
    <s v="AFF"/>
    <n v="0"/>
    <n v="0"/>
    <m/>
    <m/>
    <m/>
    <n v="35000"/>
    <n v="5"/>
    <x v="0"/>
    <m/>
    <m/>
    <x v="5"/>
    <d v="2019-02-04T00:00:00"/>
    <x v="0"/>
    <x v="0"/>
    <x v="0"/>
  </r>
  <r>
    <x v="41"/>
    <x v="0"/>
    <x v="0"/>
    <s v="指名：バリスタ（161228AM-170131）"/>
    <n v="10818"/>
    <n v="335"/>
    <m/>
    <n v="3.096690700684045E-2"/>
    <n v="64.995343283582073"/>
    <n v="21773.439999999995"/>
    <n v="3"/>
    <x v="0"/>
    <m/>
    <n v="0"/>
    <x v="6"/>
    <d v="2019-02-11T00:00:00"/>
    <x v="0"/>
    <x v="0"/>
    <x v="0"/>
  </r>
  <r>
    <x v="41"/>
    <x v="0"/>
    <x v="0"/>
    <s v="指名：共通TOP（161228AM-170131）"/>
    <n v="17573"/>
    <n v="848"/>
    <m/>
    <n v="4.8255847038069767E-2"/>
    <n v="46.008962264150952"/>
    <n v="39015.600000000006"/>
    <n v="32"/>
    <x v="0"/>
    <m/>
    <n v="0"/>
    <x v="6"/>
    <d v="2019-02-11T00:00:00"/>
    <x v="0"/>
    <x v="0"/>
    <x v="0"/>
  </r>
  <r>
    <x v="41"/>
    <x v="0"/>
    <x v="0"/>
    <s v="指名：ドルチェグスト（161228AM-170131）"/>
    <n v="10222"/>
    <n v="470"/>
    <m/>
    <n v="4.5979260418704752E-2"/>
    <n v="62.638978723404257"/>
    <n v="29440.32"/>
    <n v="36"/>
    <x v="0"/>
    <m/>
    <n v="0"/>
    <x v="6"/>
    <d v="2019-02-11T00:00:00"/>
    <x v="0"/>
    <x v="0"/>
    <x v="0"/>
  </r>
  <r>
    <x v="41"/>
    <x v="0"/>
    <x v="0"/>
    <s v="指名：まちえこびん（180926～）"/>
    <n v="2"/>
    <n v="1"/>
    <m/>
    <n v="0.5"/>
    <n v="2.08"/>
    <n v="2.08"/>
    <n v="0"/>
    <x v="0"/>
    <m/>
    <n v="0"/>
    <x v="6"/>
    <d v="2019-02-11T00:00:00"/>
    <x v="0"/>
    <x v="0"/>
    <x v="0"/>
  </r>
  <r>
    <x v="41"/>
    <x v="6"/>
    <x v="0"/>
    <s v="【NOV】TrueView-宇宙兄弟（190130-190211）"/>
    <n v="213894"/>
    <n v="333"/>
    <n v="77253"/>
    <n v="1.5568459143313978E-3"/>
    <n v="1082.3905486832732"/>
    <n v="360436.05271153001"/>
    <n v="0"/>
    <x v="0"/>
    <m/>
    <n v="0"/>
    <x v="6"/>
    <d v="2019-02-11T00:00:00"/>
    <x v="0"/>
    <x v="0"/>
    <x v="1"/>
  </r>
  <r>
    <x v="41"/>
    <x v="2"/>
    <x v="0"/>
    <s v="Yahoo! PSD"/>
    <n v="0"/>
    <n v="0"/>
    <m/>
    <m/>
    <m/>
    <n v="15633.928571429"/>
    <n v="2"/>
    <x v="0"/>
    <m/>
    <m/>
    <x v="6"/>
    <d v="2019-02-11T00:00:00"/>
    <x v="0"/>
    <x v="0"/>
    <x v="0"/>
  </r>
  <r>
    <x v="41"/>
    <x v="3"/>
    <x v="0"/>
    <s v="PH AFF"/>
    <n v="1403"/>
    <n v="265"/>
    <m/>
    <n v="0.18888096935138987"/>
    <n v="904.24528301886789"/>
    <n v="239625"/>
    <n v="15"/>
    <x v="0"/>
    <m/>
    <n v="0"/>
    <x v="6"/>
    <d v="2019-02-11T00:00:00"/>
    <x v="0"/>
    <x v="0"/>
    <x v="0"/>
  </r>
  <r>
    <x v="41"/>
    <x v="1"/>
    <x v="2"/>
    <s v="MaMaReach DSP"/>
    <n v="163888"/>
    <n v="33"/>
    <m/>
    <n v="2.0135702430928439E-4"/>
    <n v="290"/>
    <n v="9570"/>
    <n v="0"/>
    <x v="0"/>
    <m/>
    <n v="0"/>
    <x v="6"/>
    <d v="2019-02-11T00:00:00"/>
    <x v="0"/>
    <x v="0"/>
    <x v="0"/>
  </r>
  <r>
    <x v="41"/>
    <x v="5"/>
    <x v="0"/>
    <s v="NDG_GDN RM"/>
    <n v="102969"/>
    <n v="287"/>
    <m/>
    <n v="2.7872466470491119E-3"/>
    <n v="103.10797547038328"/>
    <n v="29591.988960000002"/>
    <n v="11"/>
    <x v="0"/>
    <m/>
    <n v="0"/>
    <x v="6"/>
    <d v="2019-02-11T00:00:00"/>
    <x v="0"/>
    <x v="0"/>
    <x v="0"/>
  </r>
  <r>
    <x v="41"/>
    <x v="5"/>
    <x v="0"/>
    <s v="【NDG】GDN-ICM（190125-190131）"/>
    <n v="723231"/>
    <n v="1754"/>
    <n v="0"/>
    <n v="2.4252279009057964E-3"/>
    <n v="63.629291301944129"/>
    <n v="111605.77694361001"/>
    <n v="0"/>
    <x v="0"/>
    <m/>
    <n v="0"/>
    <x v="6"/>
    <d v="2019-02-11T00:00:00"/>
    <x v="0"/>
    <x v="0"/>
    <x v="0"/>
  </r>
  <r>
    <x v="41"/>
    <x v="5"/>
    <x v="0"/>
    <s v="NDG_GDN ICM"/>
    <n v="723231"/>
    <n v="1754"/>
    <m/>
    <n v="2.4252279009057964E-3"/>
    <n v="68.479954754846077"/>
    <n v="120113.84064000001"/>
    <n v="0"/>
    <x v="0"/>
    <m/>
    <n v="0"/>
    <x v="6"/>
    <d v="2019-02-11T00:00:00"/>
    <x v="0"/>
    <x v="0"/>
    <x v="0"/>
  </r>
  <r>
    <x v="41"/>
    <x v="5"/>
    <x v="0"/>
    <s v="【NDG】GDN-RM（190125-190131）"/>
    <n v="102969"/>
    <n v="287"/>
    <n v="0"/>
    <n v="2.7872466470491119E-3"/>
    <n v="95.804493738588846"/>
    <n v="27495.889702975001"/>
    <n v="11"/>
    <x v="0"/>
    <m/>
    <n v="0"/>
    <x v="6"/>
    <d v="2019-02-11T00:00:00"/>
    <x v="0"/>
    <x v="0"/>
    <x v="0"/>
  </r>
  <r>
    <x v="41"/>
    <x v="4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1"/>
    <x v="4"/>
    <x v="0"/>
    <s v="指名：共通TOP（170816-170916）"/>
    <n v="6987"/>
    <n v="1627"/>
    <m/>
    <n v="0.23286102762272792"/>
    <n v="20.042587584511363"/>
    <n v="32609.289999999986"/>
    <n v="21"/>
    <x v="0"/>
    <m/>
    <n v="0"/>
    <x v="6"/>
    <d v="2019-02-11T00:00:00"/>
    <x v="0"/>
    <x v="0"/>
    <x v="0"/>
  </r>
  <r>
    <x v="41"/>
    <x v="4"/>
    <x v="0"/>
    <s v="指名：バリスタ（170816-170916）"/>
    <n v="6168"/>
    <n v="658"/>
    <m/>
    <n v="0.10667963683527885"/>
    <n v="68.403047112462019"/>
    <n v="45009.205000000009"/>
    <n v="10"/>
    <x v="0"/>
    <m/>
    <n v="0"/>
    <x v="6"/>
    <d v="2019-02-11T00:00:00"/>
    <x v="0"/>
    <x v="0"/>
    <x v="0"/>
  </r>
  <r>
    <x v="41"/>
    <x v="4"/>
    <x v="0"/>
    <s v="指名：ドルチェグスト（170816-170916）"/>
    <n v="11870"/>
    <n v="1555"/>
    <n v="0"/>
    <n v="0.13100252737994944"/>
    <n v="80.654427652733119"/>
    <n v="125417.63499999999"/>
    <n v="22"/>
    <x v="0"/>
    <m/>
    <n v="0"/>
    <x v="6"/>
    <d v="2019-02-11T00:00:00"/>
    <x v="0"/>
    <x v="0"/>
    <x v="0"/>
  </r>
  <r>
    <x v="41"/>
    <x v="7"/>
    <x v="0"/>
    <s v="NDG_Facebook_RT_normal"/>
    <n v="10431"/>
    <n v="49"/>
    <n v="0"/>
    <n v="4.6975361902022814E-3"/>
    <n v="425.15632653061226"/>
    <n v="20832.66"/>
    <n v="0"/>
    <x v="0"/>
    <m/>
    <n v="0"/>
    <x v="6"/>
    <d v="2019-02-11T00:00:00"/>
    <x v="0"/>
    <x v="0"/>
    <x v="0"/>
  </r>
  <r>
    <x v="41"/>
    <x v="7"/>
    <x v="0"/>
    <s v="NDG_Facebook_RT_noncaffeine"/>
    <n v="10521"/>
    <n v="50"/>
    <n v="0"/>
    <n v="4.7523999619808006E-3"/>
    <n v="415.85040000000004"/>
    <n v="20792.52"/>
    <n v="0"/>
    <x v="0"/>
    <m/>
    <n v="0"/>
    <x v="6"/>
    <d v="2019-02-11T00:00:00"/>
    <x v="0"/>
    <x v="0"/>
    <x v="0"/>
  </r>
  <r>
    <x v="41"/>
    <x v="3"/>
    <x v="0"/>
    <s v="AFF"/>
    <n v="0"/>
    <n v="0"/>
    <m/>
    <m/>
    <m/>
    <n v="35000"/>
    <n v="5"/>
    <x v="0"/>
    <m/>
    <m/>
    <x v="6"/>
    <d v="2019-02-11T00:00:00"/>
    <x v="0"/>
    <x v="0"/>
    <x v="0"/>
  </r>
  <r>
    <x v="42"/>
    <x v="0"/>
    <x v="0"/>
    <s v="指名：ドルチェグスト（161228AM-170131）"/>
    <n v="8304"/>
    <n v="414"/>
    <m/>
    <n v="4.9855491329479772E-2"/>
    <n v="70.443671497584546"/>
    <n v="29163.68"/>
    <n v="24"/>
    <x v="0"/>
    <m/>
    <n v="0"/>
    <x v="6"/>
    <d v="2019-02-11T00:00:00"/>
    <x v="0"/>
    <x v="0"/>
    <x v="0"/>
  </r>
  <r>
    <x v="42"/>
    <x v="0"/>
    <x v="0"/>
    <s v="指名：バリスタ（161228AM-170131）"/>
    <n v="9238"/>
    <n v="287"/>
    <m/>
    <n v="3.1067330591037022E-2"/>
    <n v="65.280836236933794"/>
    <n v="18735.599999999999"/>
    <n v="5"/>
    <x v="0"/>
    <m/>
    <n v="0"/>
    <x v="6"/>
    <d v="2019-02-11T00:00:00"/>
    <x v="0"/>
    <x v="0"/>
    <x v="0"/>
  </r>
  <r>
    <x v="42"/>
    <x v="0"/>
    <x v="0"/>
    <s v="指名：まちえこびん（180926～）"/>
    <n v="44"/>
    <n v="4"/>
    <m/>
    <n v="9.0909090909090912E-2"/>
    <n v="3.6399999999999997"/>
    <n v="14.559999999999999"/>
    <n v="0"/>
    <x v="0"/>
    <m/>
    <n v="0"/>
    <x v="6"/>
    <d v="2019-02-11T00:00:00"/>
    <x v="0"/>
    <x v="0"/>
    <x v="0"/>
  </r>
  <r>
    <x v="42"/>
    <x v="0"/>
    <x v="0"/>
    <s v="指名：共通TOP（161228AM-170131）"/>
    <n v="16247"/>
    <n v="869"/>
    <m/>
    <n v="5.3486797562626948E-2"/>
    <n v="50.117468354430379"/>
    <n v="43552.08"/>
    <n v="39"/>
    <x v="0"/>
    <m/>
    <n v="0"/>
    <x v="6"/>
    <d v="2019-02-11T00:00:00"/>
    <x v="0"/>
    <x v="0"/>
    <x v="0"/>
  </r>
  <r>
    <x v="42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2"/>
    <x v="3"/>
    <x v="0"/>
    <s v="PH AFF"/>
    <n v="1097"/>
    <n v="238"/>
    <m/>
    <n v="0.21695533272561532"/>
    <n v="738.34033613445376"/>
    <n v="175725"/>
    <n v="11"/>
    <x v="0"/>
    <m/>
    <n v="0"/>
    <x v="6"/>
    <d v="2019-02-11T00:00:00"/>
    <x v="0"/>
    <x v="0"/>
    <x v="0"/>
  </r>
  <r>
    <x v="42"/>
    <x v="1"/>
    <x v="2"/>
    <s v="MaMaReach DSP"/>
    <n v="190523"/>
    <n v="107"/>
    <m/>
    <n v="5.616119838549676E-4"/>
    <n v="289.53271028037381"/>
    <n v="30980"/>
    <n v="0"/>
    <x v="0"/>
    <m/>
    <n v="0"/>
    <x v="6"/>
    <d v="2019-02-11T00:00:00"/>
    <x v="0"/>
    <x v="0"/>
    <x v="0"/>
  </r>
  <r>
    <x v="42"/>
    <x v="5"/>
    <x v="0"/>
    <s v="NDG_GDN ICM"/>
    <n v="712923"/>
    <n v="1664"/>
    <m/>
    <n v="2.334052906134323E-3"/>
    <n v="70.927545216346147"/>
    <n v="118023.43523999999"/>
    <n v="0"/>
    <x v="0"/>
    <m/>
    <n v="0"/>
    <x v="6"/>
    <d v="2019-02-11T00:00:00"/>
    <x v="0"/>
    <x v="0"/>
    <x v="0"/>
  </r>
  <r>
    <x v="42"/>
    <x v="5"/>
    <x v="0"/>
    <s v="【NDG】GDN-RM（190125-190131）"/>
    <n v="92235"/>
    <n v="246"/>
    <n v="0"/>
    <n v="2.6671003415189463E-3"/>
    <n v="88.549047834186993"/>
    <n v="21783.065767209999"/>
    <n v="3"/>
    <x v="0"/>
    <m/>
    <n v="0"/>
    <x v="6"/>
    <d v="2019-02-11T00:00:00"/>
    <x v="0"/>
    <x v="0"/>
    <x v="0"/>
  </r>
  <r>
    <x v="42"/>
    <x v="5"/>
    <x v="0"/>
    <s v="NDG_GDN RM"/>
    <n v="92235"/>
    <n v="246"/>
    <m/>
    <n v="2.6671003415189463E-3"/>
    <n v="95.299423414634148"/>
    <n v="23443.658159999999"/>
    <n v="3"/>
    <x v="0"/>
    <m/>
    <n v="0"/>
    <x v="6"/>
    <d v="2019-02-11T00:00:00"/>
    <x v="0"/>
    <x v="0"/>
    <x v="0"/>
  </r>
  <r>
    <x v="42"/>
    <x v="5"/>
    <x v="0"/>
    <s v="【NDG】GDN-ICM（190125-190131）"/>
    <n v="712923"/>
    <n v="1664"/>
    <n v="0"/>
    <n v="2.334052906134323E-3"/>
    <n v="65.903510618786044"/>
    <n v="109663.44166965998"/>
    <n v="0"/>
    <x v="0"/>
    <m/>
    <n v="0"/>
    <x v="6"/>
    <d v="2019-02-11T00:00:00"/>
    <x v="0"/>
    <x v="0"/>
    <x v="0"/>
  </r>
  <r>
    <x v="42"/>
    <x v="4"/>
    <x v="0"/>
    <s v="指名：バリスタ（170816-170916）"/>
    <n v="4815"/>
    <n v="547"/>
    <m/>
    <n v="0.11360332294911735"/>
    <n v="71.292733089579528"/>
    <n v="38997.125"/>
    <n v="4"/>
    <x v="0"/>
    <m/>
    <n v="0"/>
    <x v="6"/>
    <d v="2019-02-11T00:00:00"/>
    <x v="0"/>
    <x v="0"/>
    <x v="0"/>
  </r>
  <r>
    <x v="42"/>
    <x v="4"/>
    <x v="0"/>
    <s v="指名：まちえこびん（180926～）"/>
    <n v="117"/>
    <n v="16"/>
    <m/>
    <n v="0.13675213675213677"/>
    <n v="21.533437499999998"/>
    <n v="344.53499999999997"/>
    <n v="0"/>
    <x v="0"/>
    <m/>
    <n v="0"/>
    <x v="6"/>
    <d v="2019-02-11T00:00:00"/>
    <x v="0"/>
    <x v="0"/>
    <x v="0"/>
  </r>
  <r>
    <x v="42"/>
    <x v="4"/>
    <x v="0"/>
    <s v="指名：ドルチェグスト（170816-170916）"/>
    <n v="9656"/>
    <n v="1270"/>
    <n v="0"/>
    <n v="0.13152444076222039"/>
    <n v="78.553992125984252"/>
    <n v="99763.569999999992"/>
    <n v="14"/>
    <x v="0"/>
    <m/>
    <n v="0"/>
    <x v="6"/>
    <d v="2019-02-11T00:00:00"/>
    <x v="0"/>
    <x v="0"/>
    <x v="0"/>
  </r>
  <r>
    <x v="42"/>
    <x v="4"/>
    <x v="0"/>
    <s v="指名：共通TOP（170816-170916）"/>
    <n v="6616"/>
    <n v="1557"/>
    <m/>
    <n v="0.2353385731559855"/>
    <n v="20.115115606936413"/>
    <n v="31319.234999999993"/>
    <n v="21"/>
    <x v="0"/>
    <m/>
    <n v="0"/>
    <x v="6"/>
    <d v="2019-02-11T00:00:00"/>
    <x v="0"/>
    <x v="0"/>
    <x v="0"/>
  </r>
  <r>
    <x v="42"/>
    <x v="7"/>
    <x v="0"/>
    <s v="NDG_Facebook_RT_noncaffeine"/>
    <n v="10124"/>
    <n v="44"/>
    <n v="0"/>
    <n v="4.3461082576056898E-3"/>
    <n v="484.59420454545449"/>
    <n v="21322.144999999997"/>
    <n v="0"/>
    <x v="0"/>
    <m/>
    <n v="0"/>
    <x v="6"/>
    <d v="2019-02-11T00:00:00"/>
    <x v="0"/>
    <x v="0"/>
    <x v="0"/>
  </r>
  <r>
    <x v="42"/>
    <x v="7"/>
    <x v="0"/>
    <s v="NDG_Facebook_RT_normal"/>
    <n v="10998"/>
    <n v="36"/>
    <n v="0"/>
    <n v="3.2733224222585926E-3"/>
    <n v="589.86597222222224"/>
    <n v="21235.174999999999"/>
    <n v="0"/>
    <x v="0"/>
    <m/>
    <n v="0"/>
    <x v="6"/>
    <d v="2019-02-11T00:00:00"/>
    <x v="0"/>
    <x v="0"/>
    <x v="0"/>
  </r>
  <r>
    <x v="42"/>
    <x v="3"/>
    <x v="0"/>
    <s v="AFF"/>
    <n v="0"/>
    <n v="0"/>
    <m/>
    <m/>
    <m/>
    <n v="50000"/>
    <n v="5"/>
    <x v="0"/>
    <m/>
    <m/>
    <x v="6"/>
    <d v="2019-02-11T00:00:00"/>
    <x v="0"/>
    <x v="0"/>
    <x v="0"/>
  </r>
  <r>
    <x v="43"/>
    <x v="0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3"/>
    <x v="0"/>
    <x v="0"/>
    <s v="指名：ドルチェグスト（161228AM-170131）"/>
    <n v="8138"/>
    <n v="406"/>
    <m/>
    <n v="4.9889407716883757E-2"/>
    <n v="67.743448275862079"/>
    <n v="27503.840000000004"/>
    <n v="30"/>
    <x v="0"/>
    <m/>
    <n v="0"/>
    <x v="6"/>
    <d v="2019-02-11T00:00:00"/>
    <x v="0"/>
    <x v="0"/>
    <x v="0"/>
  </r>
  <r>
    <x v="43"/>
    <x v="0"/>
    <x v="0"/>
    <s v="指名：バリスタ（161228AM-170131）"/>
    <n v="8883"/>
    <n v="286"/>
    <m/>
    <n v="3.2196330068670495E-2"/>
    <n v="72.305454545454552"/>
    <n v="20679.36"/>
    <n v="3"/>
    <x v="0"/>
    <m/>
    <n v="0"/>
    <x v="6"/>
    <d v="2019-02-11T00:00:00"/>
    <x v="0"/>
    <x v="0"/>
    <x v="0"/>
  </r>
  <r>
    <x v="43"/>
    <x v="0"/>
    <x v="0"/>
    <s v="指名：共通TOP（161228AM-170131）"/>
    <n v="16474"/>
    <n v="834"/>
    <m/>
    <n v="5.0625227631419203E-2"/>
    <n v="52.74820143884893"/>
    <n v="43992.000000000007"/>
    <n v="43"/>
    <x v="0"/>
    <m/>
    <n v="0"/>
    <x v="6"/>
    <d v="2019-02-11T00:00:00"/>
    <x v="0"/>
    <x v="0"/>
    <x v="0"/>
  </r>
  <r>
    <x v="43"/>
    <x v="2"/>
    <x v="0"/>
    <s v="Yahoo! PSD"/>
    <n v="0"/>
    <n v="0"/>
    <m/>
    <m/>
    <m/>
    <n v="15633.928571429"/>
    <n v="3"/>
    <x v="0"/>
    <m/>
    <m/>
    <x v="6"/>
    <d v="2019-02-11T00:00:00"/>
    <x v="0"/>
    <x v="0"/>
    <x v="0"/>
  </r>
  <r>
    <x v="43"/>
    <x v="3"/>
    <x v="0"/>
    <s v="PH AFF"/>
    <n v="1067"/>
    <n v="223"/>
    <m/>
    <n v="0.20899718837863168"/>
    <n v="573.09417040358744"/>
    <n v="127800"/>
    <n v="8"/>
    <x v="0"/>
    <m/>
    <n v="0"/>
    <x v="6"/>
    <d v="2019-02-11T00:00:00"/>
    <x v="0"/>
    <x v="0"/>
    <x v="0"/>
  </r>
  <r>
    <x v="43"/>
    <x v="1"/>
    <x v="2"/>
    <s v="MaMaReach DSP"/>
    <n v="158709"/>
    <n v="89"/>
    <m/>
    <n v="5.6077475127434492E-4"/>
    <n v="294.49438202247188"/>
    <n v="26210"/>
    <n v="0"/>
    <x v="0"/>
    <m/>
    <n v="0"/>
    <x v="6"/>
    <d v="2019-02-11T00:00:00"/>
    <x v="0"/>
    <x v="0"/>
    <x v="0"/>
  </r>
  <r>
    <x v="43"/>
    <x v="5"/>
    <x v="0"/>
    <s v="【NDG】GDN-RM（190125-190131）"/>
    <n v="90571"/>
    <n v="255"/>
    <n v="0"/>
    <n v="2.8154707356659418E-3"/>
    <n v="90.550401392921572"/>
    <n v="23090.352355195002"/>
    <n v="3"/>
    <x v="0"/>
    <m/>
    <n v="0"/>
    <x v="6"/>
    <d v="2019-02-11T00:00:00"/>
    <x v="0"/>
    <x v="0"/>
    <x v="0"/>
  </r>
  <r>
    <x v="43"/>
    <x v="5"/>
    <x v="0"/>
    <s v="NDG_GDN ICM"/>
    <n v="688389"/>
    <n v="1663"/>
    <m/>
    <n v="2.4157852609498409E-3"/>
    <n v="70.334294720384847"/>
    <n v="116965.93212"/>
    <n v="0"/>
    <x v="0"/>
    <m/>
    <n v="0"/>
    <x v="6"/>
    <d v="2019-02-11T00:00:00"/>
    <x v="0"/>
    <x v="0"/>
    <x v="0"/>
  </r>
  <r>
    <x v="43"/>
    <x v="5"/>
    <x v="0"/>
    <s v="NDG_GDN RM"/>
    <n v="90571"/>
    <n v="255"/>
    <m/>
    <n v="2.8154707356659418E-3"/>
    <n v="97.453346352941182"/>
    <n v="24850.603320000002"/>
    <n v="3"/>
    <x v="0"/>
    <m/>
    <n v="0"/>
    <x v="6"/>
    <d v="2019-02-11T00:00:00"/>
    <x v="0"/>
    <x v="0"/>
    <x v="0"/>
  </r>
  <r>
    <x v="43"/>
    <x v="5"/>
    <x v="0"/>
    <s v="【NDG】GDN-ICM（190125-190131）"/>
    <n v="688389"/>
    <n v="1663"/>
    <n v="0"/>
    <n v="2.4157852609498409E-3"/>
    <n v="65.352282064380631"/>
    <n v="108680.84507306499"/>
    <n v="1"/>
    <x v="0"/>
    <m/>
    <n v="0"/>
    <x v="6"/>
    <d v="2019-02-11T00:00:00"/>
    <x v="0"/>
    <x v="0"/>
    <x v="0"/>
  </r>
  <r>
    <x v="43"/>
    <x v="4"/>
    <x v="0"/>
    <s v="指名：共通TOP（170816-170916）"/>
    <n v="6747"/>
    <n v="1692"/>
    <m/>
    <n v="0.25077812361049356"/>
    <n v="19.240998817966897"/>
    <n v="32555.76999999999"/>
    <n v="36"/>
    <x v="0"/>
    <m/>
    <n v="0"/>
    <x v="6"/>
    <d v="2019-02-11T00:00:00"/>
    <x v="0"/>
    <x v="0"/>
    <x v="0"/>
  </r>
  <r>
    <x v="43"/>
    <x v="4"/>
    <x v="0"/>
    <s v="指名：ドルチェグスト（170816-170916）"/>
    <n v="9286"/>
    <n v="1262"/>
    <n v="0"/>
    <n v="0.13590351066121042"/>
    <n v="81.261600633914426"/>
    <n v="102552.14"/>
    <n v="18"/>
    <x v="0"/>
    <m/>
    <n v="0"/>
    <x v="6"/>
    <d v="2019-02-11T00:00:00"/>
    <x v="0"/>
    <x v="0"/>
    <x v="0"/>
  </r>
  <r>
    <x v="43"/>
    <x v="4"/>
    <x v="0"/>
    <s v="指名：バリスタ（170816-170916）"/>
    <n v="4977"/>
    <n v="539"/>
    <m/>
    <n v="0.10829817158931083"/>
    <n v="69.516836734693896"/>
    <n v="37469.575000000012"/>
    <n v="3"/>
    <x v="0"/>
    <m/>
    <n v="0"/>
    <x v="6"/>
    <d v="2019-02-11T00:00:00"/>
    <x v="0"/>
    <x v="0"/>
    <x v="0"/>
  </r>
  <r>
    <x v="43"/>
    <x v="4"/>
    <x v="0"/>
    <s v="指名：まちえこびん（180926～）"/>
    <n v="16"/>
    <n v="2"/>
    <m/>
    <n v="0.125"/>
    <n v="3.9024999999999999"/>
    <n v="7.8049999999999997"/>
    <n v="0"/>
    <x v="0"/>
    <m/>
    <n v="0"/>
    <x v="6"/>
    <d v="2019-02-11T00:00:00"/>
    <x v="0"/>
    <x v="0"/>
    <x v="0"/>
  </r>
  <r>
    <x v="43"/>
    <x v="7"/>
    <x v="0"/>
    <s v="NDG_Facebook_RT_normal"/>
    <n v="9766"/>
    <n v="33"/>
    <n v="0"/>
    <n v="3.3790702437026419E-3"/>
    <n v="618.82499999999993"/>
    <n v="20421.224999999999"/>
    <n v="0"/>
    <x v="0"/>
    <m/>
    <n v="0"/>
    <x v="6"/>
    <d v="2019-02-11T00:00:00"/>
    <x v="0"/>
    <x v="0"/>
    <x v="0"/>
  </r>
  <r>
    <x v="43"/>
    <x v="7"/>
    <x v="0"/>
    <s v="NDG_Facebook_RT_noncaffeine"/>
    <n v="9437"/>
    <n v="40"/>
    <n v="0"/>
    <n v="4.2386351594786474E-3"/>
    <n v="516.96974999999998"/>
    <n v="20678.79"/>
    <n v="0"/>
    <x v="0"/>
    <m/>
    <n v="0"/>
    <x v="6"/>
    <d v="2019-02-11T00:00:00"/>
    <x v="0"/>
    <x v="0"/>
    <x v="0"/>
  </r>
  <r>
    <x v="43"/>
    <x v="3"/>
    <x v="0"/>
    <s v="AFF"/>
    <n v="0"/>
    <n v="0"/>
    <m/>
    <m/>
    <m/>
    <n v="100000"/>
    <n v="10"/>
    <x v="0"/>
    <m/>
    <m/>
    <x v="6"/>
    <d v="2019-02-11T00:00:00"/>
    <x v="0"/>
    <x v="0"/>
    <x v="0"/>
  </r>
  <r>
    <x v="44"/>
    <x v="0"/>
    <x v="0"/>
    <s v="指名：ドルチェグスト（161228AM-170131）"/>
    <n v="8494"/>
    <n v="384"/>
    <m/>
    <n v="4.5208382387567692E-2"/>
    <n v="72.724166666666676"/>
    <n v="27926.080000000002"/>
    <n v="14"/>
    <x v="0"/>
    <m/>
    <n v="0"/>
    <x v="6"/>
    <d v="2019-02-11T00:00:00"/>
    <x v="0"/>
    <x v="0"/>
    <x v="0"/>
  </r>
  <r>
    <x v="44"/>
    <x v="0"/>
    <x v="0"/>
    <s v="指名：共通TOP（161228AM-170131）"/>
    <n v="16037"/>
    <n v="821"/>
    <m/>
    <n v="5.1194113612271622E-2"/>
    <n v="51.640243605359316"/>
    <n v="42396.639999999999"/>
    <n v="30"/>
    <x v="0"/>
    <m/>
    <n v="0"/>
    <x v="6"/>
    <d v="2019-02-11T00:00:00"/>
    <x v="0"/>
    <x v="0"/>
    <x v="0"/>
  </r>
  <r>
    <x v="44"/>
    <x v="0"/>
    <x v="0"/>
    <s v="指名：バリスタ（161228AM-170131）"/>
    <n v="8440"/>
    <n v="298"/>
    <m/>
    <n v="3.5308056872037911E-2"/>
    <n v="69.215838926174499"/>
    <n v="20626.32"/>
    <n v="3"/>
    <x v="0"/>
    <m/>
    <n v="0"/>
    <x v="6"/>
    <d v="2019-02-11T00:00:00"/>
    <x v="0"/>
    <x v="0"/>
    <x v="0"/>
  </r>
  <r>
    <x v="44"/>
    <x v="0"/>
    <x v="0"/>
    <s v="指名：まちえこびん（180926～）"/>
    <n v="5"/>
    <n v="1"/>
    <m/>
    <n v="0.2"/>
    <n v="35.36"/>
    <n v="35.36"/>
    <n v="0"/>
    <x v="0"/>
    <m/>
    <n v="0"/>
    <x v="6"/>
    <d v="2019-02-11T00:00:00"/>
    <x v="0"/>
    <x v="0"/>
    <x v="0"/>
  </r>
  <r>
    <x v="44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4"/>
    <x v="3"/>
    <x v="0"/>
    <s v="PH AFF"/>
    <n v="1191"/>
    <n v="237"/>
    <m/>
    <n v="0.19899244332493704"/>
    <n v="337.02531645569621"/>
    <n v="79875"/>
    <n v="5"/>
    <x v="0"/>
    <m/>
    <n v="0"/>
    <x v="6"/>
    <d v="2019-02-11T00:00:00"/>
    <x v="0"/>
    <x v="0"/>
    <x v="0"/>
  </r>
  <r>
    <x v="44"/>
    <x v="1"/>
    <x v="2"/>
    <s v="MaMaReach DSP"/>
    <n v="166164"/>
    <n v="94"/>
    <m/>
    <n v="5.6570616980814131E-4"/>
    <n v="289.89361702127661"/>
    <n v="27250"/>
    <n v="0"/>
    <x v="0"/>
    <m/>
    <n v="0"/>
    <x v="6"/>
    <d v="2019-02-11T00:00:00"/>
    <x v="0"/>
    <x v="0"/>
    <x v="0"/>
  </r>
  <r>
    <x v="44"/>
    <x v="5"/>
    <x v="0"/>
    <s v="NDG_GDN RM"/>
    <n v="93855"/>
    <n v="313"/>
    <m/>
    <n v="3.3349315433381281E-3"/>
    <n v="82.582068115015971"/>
    <n v="25848.187320000001"/>
    <n v="6"/>
    <x v="0"/>
    <m/>
    <n v="0"/>
    <x v="6"/>
    <d v="2019-02-11T00:00:00"/>
    <x v="0"/>
    <x v="0"/>
    <x v="0"/>
  </r>
  <r>
    <x v="44"/>
    <x v="5"/>
    <x v="0"/>
    <s v="【NDG】GDN-ICM（190125-190131）"/>
    <n v="600828"/>
    <n v="1547"/>
    <n v="0"/>
    <n v="2.5747801367446256E-3"/>
    <n v="68.628190750759529"/>
    <n v="106167.81109142498"/>
    <n v="0"/>
    <x v="0"/>
    <m/>
    <n v="0"/>
    <x v="6"/>
    <d v="2019-02-11T00:00:00"/>
    <x v="0"/>
    <x v="0"/>
    <x v="0"/>
  </r>
  <r>
    <x v="44"/>
    <x v="5"/>
    <x v="0"/>
    <s v="NDG_GDN ICM"/>
    <n v="600828"/>
    <n v="1547"/>
    <m/>
    <n v="2.5747801367446256E-3"/>
    <n v="73.859936160310284"/>
    <n v="114261.32124"/>
    <n v="0"/>
    <x v="0"/>
    <m/>
    <n v="0"/>
    <x v="6"/>
    <d v="2019-02-11T00:00:00"/>
    <x v="0"/>
    <x v="0"/>
    <x v="0"/>
  </r>
  <r>
    <x v="44"/>
    <x v="5"/>
    <x v="0"/>
    <s v="【NDG】GDN-RM（190125-190131）"/>
    <n v="93855"/>
    <n v="313"/>
    <n v="0"/>
    <n v="3.3349315433381281E-3"/>
    <n v="76.732504358402565"/>
    <n v="24017.273864180002"/>
    <n v="6"/>
    <x v="0"/>
    <m/>
    <n v="0"/>
    <x v="6"/>
    <d v="2019-02-11T00:00:00"/>
    <x v="0"/>
    <x v="0"/>
    <x v="0"/>
  </r>
  <r>
    <x v="44"/>
    <x v="4"/>
    <x v="0"/>
    <s v="指名：まちえこびん（180926～）"/>
    <n v="15"/>
    <n v="1"/>
    <m/>
    <n v="6.6666666666666666E-2"/>
    <n v="27.875"/>
    <n v="27.875"/>
    <n v="0"/>
    <x v="0"/>
    <m/>
    <n v="0"/>
    <x v="6"/>
    <d v="2019-02-11T00:00:00"/>
    <x v="0"/>
    <x v="0"/>
    <x v="0"/>
  </r>
  <r>
    <x v="44"/>
    <x v="4"/>
    <x v="0"/>
    <s v="指名：バリスタ（170816-170916）"/>
    <n v="5012"/>
    <n v="542"/>
    <m/>
    <n v="0.10814046288906624"/>
    <n v="77.292952029520322"/>
    <n v="41892.780000000013"/>
    <n v="5"/>
    <x v="0"/>
    <m/>
    <n v="0"/>
    <x v="6"/>
    <d v="2019-02-11T00:00:00"/>
    <x v="0"/>
    <x v="0"/>
    <x v="0"/>
  </r>
  <r>
    <x v="44"/>
    <x v="4"/>
    <x v="0"/>
    <s v="指名：共通TOP（170816-170916）"/>
    <n v="6701"/>
    <n v="1594"/>
    <m/>
    <n v="0.23787494403820325"/>
    <n v="19.826574654956087"/>
    <n v="31603.56"/>
    <n v="29"/>
    <x v="0"/>
    <m/>
    <n v="0"/>
    <x v="6"/>
    <d v="2019-02-11T00:00:00"/>
    <x v="0"/>
    <x v="0"/>
    <x v="0"/>
  </r>
  <r>
    <x v="44"/>
    <x v="4"/>
    <x v="0"/>
    <s v="指名：ドルチェグスト（170816-170916）"/>
    <n v="9668"/>
    <n v="1304"/>
    <n v="0"/>
    <n v="0.13487794786925941"/>
    <n v="81.792496165644152"/>
    <n v="106657.41499999998"/>
    <n v="20"/>
    <x v="0"/>
    <m/>
    <n v="0"/>
    <x v="6"/>
    <d v="2019-02-11T00:00:00"/>
    <x v="0"/>
    <x v="0"/>
    <x v="0"/>
  </r>
  <r>
    <x v="44"/>
    <x v="7"/>
    <x v="0"/>
    <s v="NDG_Facebook_RT_noncaffeine"/>
    <n v="10158"/>
    <n v="45"/>
    <n v="0"/>
    <n v="4.4300059066745426E-3"/>
    <n v="453.63155555555551"/>
    <n v="20413.419999999998"/>
    <n v="0"/>
    <x v="0"/>
    <m/>
    <n v="0"/>
    <x v="6"/>
    <d v="2019-02-11T00:00:00"/>
    <x v="0"/>
    <x v="0"/>
    <x v="0"/>
  </r>
  <r>
    <x v="44"/>
    <x v="7"/>
    <x v="0"/>
    <s v="NDG_Facebook_RT_normal"/>
    <n v="9813"/>
    <n v="22"/>
    <n v="0"/>
    <n v="2.2419239783960051E-3"/>
    <n v="909.4345454545454"/>
    <n v="20007.559999999998"/>
    <n v="0"/>
    <x v="0"/>
    <m/>
    <n v="0"/>
    <x v="6"/>
    <d v="2019-02-11T00:00:00"/>
    <x v="0"/>
    <x v="0"/>
    <x v="0"/>
  </r>
  <r>
    <x v="44"/>
    <x v="3"/>
    <x v="0"/>
    <s v="AFF"/>
    <n v="0"/>
    <n v="0"/>
    <m/>
    <m/>
    <m/>
    <n v="1145000"/>
    <n v="42"/>
    <x v="0"/>
    <m/>
    <m/>
    <x v="6"/>
    <d v="2019-02-11T00:00:00"/>
    <x v="0"/>
    <x v="0"/>
    <x v="0"/>
  </r>
  <r>
    <x v="45"/>
    <x v="0"/>
    <x v="0"/>
    <s v="指名：まちえこびん（180926～）"/>
    <n v="5"/>
    <n v="0"/>
    <m/>
    <n v="0"/>
    <m/>
    <n v="0"/>
    <n v="0"/>
    <x v="0"/>
    <m/>
    <n v="0"/>
    <x v="6"/>
    <d v="2019-02-11T00:00:00"/>
    <x v="0"/>
    <x v="0"/>
    <x v="0"/>
  </r>
  <r>
    <x v="45"/>
    <x v="0"/>
    <x v="0"/>
    <s v="指名：ドルチェグスト（161228AM-170131）"/>
    <n v="8888"/>
    <n v="394"/>
    <m/>
    <n v="4.4329432943294327E-2"/>
    <n v="70.651370558375632"/>
    <n v="27836.639999999999"/>
    <n v="6"/>
    <x v="0"/>
    <m/>
    <n v="0"/>
    <x v="6"/>
    <d v="2019-02-11T00:00:00"/>
    <x v="0"/>
    <x v="0"/>
    <x v="0"/>
  </r>
  <r>
    <x v="45"/>
    <x v="0"/>
    <x v="0"/>
    <s v="指名：共通TOP（161228AM-170131）"/>
    <n v="16685"/>
    <n v="848"/>
    <m/>
    <n v="5.0824093497153132E-2"/>
    <n v="48.843207547169804"/>
    <n v="41419.039999999994"/>
    <n v="38"/>
    <x v="0"/>
    <m/>
    <n v="0"/>
    <x v="6"/>
    <d v="2019-02-11T00:00:00"/>
    <x v="0"/>
    <x v="0"/>
    <x v="0"/>
  </r>
  <r>
    <x v="45"/>
    <x v="0"/>
    <x v="0"/>
    <s v="指名：バリスタ（161228AM-170131）"/>
    <n v="9410"/>
    <n v="301"/>
    <m/>
    <n v="3.1987247608926676E-2"/>
    <n v="69.835481727574745"/>
    <n v="21020.48"/>
    <n v="7"/>
    <x v="0"/>
    <m/>
    <n v="0"/>
    <x v="6"/>
    <d v="2019-02-11T00:00:00"/>
    <x v="0"/>
    <x v="0"/>
    <x v="0"/>
  </r>
  <r>
    <x v="45"/>
    <x v="2"/>
    <x v="0"/>
    <s v="Yahoo! PSD"/>
    <n v="0"/>
    <n v="0"/>
    <m/>
    <m/>
    <m/>
    <n v="15633.928571429"/>
    <n v="0"/>
    <x v="0"/>
    <m/>
    <m/>
    <x v="6"/>
    <d v="2019-02-11T00:00:00"/>
    <x v="0"/>
    <x v="0"/>
    <x v="0"/>
  </r>
  <r>
    <x v="45"/>
    <x v="3"/>
    <x v="0"/>
    <s v="PH AFF"/>
    <n v="1111"/>
    <n v="200"/>
    <m/>
    <n v="0.18001800180018002"/>
    <n v="559.125"/>
    <n v="111825"/>
    <n v="7"/>
    <x v="0"/>
    <m/>
    <n v="0"/>
    <x v="6"/>
    <d v="2019-02-11T00:00:00"/>
    <x v="0"/>
    <x v="0"/>
    <x v="0"/>
  </r>
  <r>
    <x v="45"/>
    <x v="1"/>
    <x v="2"/>
    <s v="MaMaReach DSP"/>
    <n v="225346"/>
    <n v="103"/>
    <m/>
    <n v="4.5707489815661247E-4"/>
    <n v="294.56310679611653"/>
    <n v="30340"/>
    <n v="0"/>
    <x v="0"/>
    <m/>
    <n v="0"/>
    <x v="6"/>
    <d v="2019-02-11T00:00:00"/>
    <x v="0"/>
    <x v="0"/>
    <x v="0"/>
  </r>
  <r>
    <x v="45"/>
    <x v="5"/>
    <x v="0"/>
    <s v="【NDG】GDN-ICM（190125-190131）"/>
    <n v="474844"/>
    <n v="1101"/>
    <n v="0"/>
    <n v="2.3186562323626284E-3"/>
    <n v="71.877711494382382"/>
    <n v="79137.360355315002"/>
    <n v="1"/>
    <x v="0"/>
    <m/>
    <n v="0"/>
    <x v="6"/>
    <d v="2019-02-11T00:00:00"/>
    <x v="0"/>
    <x v="0"/>
    <x v="0"/>
  </r>
  <r>
    <x v="45"/>
    <x v="5"/>
    <x v="0"/>
    <s v="【NDG】GDN-RM（190125-190131）"/>
    <n v="83060"/>
    <n v="346"/>
    <n v="0"/>
    <n v="4.1656633758728632E-3"/>
    <n v="84.320970560982659"/>
    <n v="29175.0558141"/>
    <n v="6"/>
    <x v="0"/>
    <m/>
    <n v="0"/>
    <x v="6"/>
    <d v="2019-02-11T00:00:00"/>
    <x v="0"/>
    <x v="0"/>
    <x v="0"/>
  </r>
  <r>
    <x v="45"/>
    <x v="5"/>
    <x v="0"/>
    <s v="NDG_GDN ICM"/>
    <n v="474844"/>
    <n v="1101"/>
    <m/>
    <n v="2.3186562323626284E-3"/>
    <n v="77.357178419618535"/>
    <n v="85170.25344"/>
    <n v="1"/>
    <x v="0"/>
    <m/>
    <n v="0"/>
    <x v="6"/>
    <d v="2019-02-11T00:00:00"/>
    <x v="0"/>
    <x v="0"/>
    <x v="0"/>
  </r>
  <r>
    <x v="45"/>
    <x v="5"/>
    <x v="0"/>
    <s v="NDG_GDN RM"/>
    <n v="83060"/>
    <n v="346"/>
    <m/>
    <n v="4.1656633758728632E-3"/>
    <n v="90.749026127167625"/>
    <n v="31399.163039999999"/>
    <n v="6"/>
    <x v="0"/>
    <m/>
    <n v="0"/>
    <x v="6"/>
    <d v="2019-02-11T00:00:00"/>
    <x v="0"/>
    <x v="0"/>
    <x v="0"/>
  </r>
  <r>
    <x v="45"/>
    <x v="4"/>
    <x v="0"/>
    <s v="指名：バリスタ（170816-170916）"/>
    <n v="4735"/>
    <n v="583"/>
    <m/>
    <n v="0.12312565997888067"/>
    <n v="74.154193825042867"/>
    <n v="43231.89499999999"/>
    <n v="4"/>
    <x v="0"/>
    <m/>
    <n v="0"/>
    <x v="6"/>
    <d v="2019-02-11T00:00:00"/>
    <x v="0"/>
    <x v="0"/>
    <x v="0"/>
  </r>
  <r>
    <x v="45"/>
    <x v="4"/>
    <x v="0"/>
    <s v="指名：共通TOP（170816-170916）"/>
    <n v="6819"/>
    <n v="1612"/>
    <m/>
    <n v="0.23639829887080216"/>
    <n v="14.088979528535976"/>
    <n v="22711.434999999994"/>
    <n v="25"/>
    <x v="0"/>
    <m/>
    <n v="0"/>
    <x v="6"/>
    <d v="2019-02-11T00:00:00"/>
    <x v="0"/>
    <x v="0"/>
    <x v="0"/>
  </r>
  <r>
    <x v="45"/>
    <x v="4"/>
    <x v="0"/>
    <s v="指名：ドルチェグスト（170816-170916）"/>
    <n v="9256"/>
    <n v="1142"/>
    <n v="0"/>
    <n v="0.12337942955920483"/>
    <n v="82.001335376532396"/>
    <n v="93645.524999999994"/>
    <n v="16"/>
    <x v="0"/>
    <m/>
    <n v="0"/>
    <x v="6"/>
    <d v="2019-02-11T00:00:00"/>
    <x v="0"/>
    <x v="0"/>
    <x v="0"/>
  </r>
  <r>
    <x v="45"/>
    <x v="4"/>
    <x v="0"/>
    <s v="指名：まちえこびん（180926～）"/>
    <n v="13"/>
    <n v="1"/>
    <m/>
    <n v="7.6923076923076927E-2"/>
    <n v="46.83"/>
    <n v="46.83"/>
    <n v="0"/>
    <x v="0"/>
    <m/>
    <n v="0"/>
    <x v="6"/>
    <d v="2019-02-11T00:00:00"/>
    <x v="0"/>
    <x v="0"/>
    <x v="0"/>
  </r>
  <r>
    <x v="45"/>
    <x v="7"/>
    <x v="0"/>
    <s v="NDG_Facebook_RT_normal"/>
    <n v="9800"/>
    <n v="22"/>
    <n v="0"/>
    <n v="2.2448979591836735E-3"/>
    <n v="899.95704545454544"/>
    <n v="19799.055"/>
    <n v="0"/>
    <x v="0"/>
    <m/>
    <n v="0"/>
    <x v="6"/>
    <d v="2019-02-11T00:00:00"/>
    <x v="0"/>
    <x v="0"/>
    <x v="0"/>
  </r>
  <r>
    <x v="45"/>
    <x v="7"/>
    <x v="0"/>
    <s v="NDG_Facebook_RT_noncaffeine"/>
    <n v="10044"/>
    <n v="47"/>
    <n v="0"/>
    <n v="4.679410593389088E-3"/>
    <n v="420.26010638297868"/>
    <n v="19752.224999999999"/>
    <n v="0"/>
    <x v="0"/>
    <m/>
    <n v="0"/>
    <x v="6"/>
    <d v="2019-02-11T00:00:00"/>
    <x v="0"/>
    <x v="0"/>
    <x v="0"/>
  </r>
  <r>
    <x v="45"/>
    <x v="3"/>
    <x v="0"/>
    <s v="AFF"/>
    <n v="0"/>
    <n v="0"/>
    <m/>
    <m/>
    <m/>
    <n v="1251000"/>
    <n v="44"/>
    <x v="0"/>
    <m/>
    <m/>
    <x v="6"/>
    <d v="2019-02-11T00:00:00"/>
    <x v="0"/>
    <x v="0"/>
    <x v="0"/>
  </r>
  <r>
    <x v="46"/>
    <x v="0"/>
    <x v="0"/>
    <s v="指名：共通TOP（161228AM-170131）"/>
    <n v="18832"/>
    <n v="857"/>
    <m/>
    <n v="4.5507646559048431E-2"/>
    <n v="53.580023337222862"/>
    <n v="45918.079999999994"/>
    <n v="51"/>
    <x v="0"/>
    <m/>
    <n v="0"/>
    <x v="6"/>
    <d v="2019-02-11T00:00:00"/>
    <x v="0"/>
    <x v="0"/>
    <x v="0"/>
  </r>
  <r>
    <x v="46"/>
    <x v="0"/>
    <x v="0"/>
    <s v="指名：バリスタ（161228AM-170131）"/>
    <n v="13922"/>
    <n v="652"/>
    <m/>
    <n v="4.6832351673610113E-2"/>
    <n v="90.861226993865031"/>
    <n v="59241.52"/>
    <n v="9"/>
    <x v="0"/>
    <m/>
    <n v="0"/>
    <x v="6"/>
    <d v="2019-02-11T00:00:00"/>
    <x v="0"/>
    <x v="0"/>
    <x v="0"/>
  </r>
  <r>
    <x v="46"/>
    <x v="0"/>
    <x v="0"/>
    <s v="指名：ドルチェグスト（161228AM-170131）"/>
    <n v="12088"/>
    <n v="480"/>
    <m/>
    <n v="3.9708802117802783E-2"/>
    <n v="76.236333333333334"/>
    <n v="36593.440000000002"/>
    <n v="8"/>
    <x v="0"/>
    <m/>
    <n v="0"/>
    <x v="6"/>
    <d v="2019-02-11T00:00:00"/>
    <x v="0"/>
    <x v="0"/>
    <x v="0"/>
  </r>
  <r>
    <x v="46"/>
    <x v="2"/>
    <x v="0"/>
    <s v="Yahoo! PSD"/>
    <n v="0"/>
    <n v="0"/>
    <m/>
    <m/>
    <m/>
    <n v="15633.928571429"/>
    <n v="1"/>
    <x v="0"/>
    <m/>
    <m/>
    <x v="6"/>
    <d v="2019-02-11T00:00:00"/>
    <x v="0"/>
    <x v="0"/>
    <x v="0"/>
  </r>
  <r>
    <x v="46"/>
    <x v="3"/>
    <x v="0"/>
    <s v="PH AFF"/>
    <n v="1669"/>
    <n v="332"/>
    <m/>
    <n v="0.19892150988615936"/>
    <n v="481.17469879518075"/>
    <n v="159750"/>
    <n v="10"/>
    <x v="0"/>
    <m/>
    <n v="0"/>
    <x v="6"/>
    <d v="2019-02-11T00:00:00"/>
    <x v="0"/>
    <x v="0"/>
    <x v="0"/>
  </r>
  <r>
    <x v="46"/>
    <x v="1"/>
    <x v="2"/>
    <s v="MaMaReach DSP"/>
    <n v="178155"/>
    <n v="96"/>
    <m/>
    <n v="5.3885661362296873E-4"/>
    <n v="294.0625"/>
    <n v="28230"/>
    <n v="0"/>
    <x v="0"/>
    <m/>
    <n v="0"/>
    <x v="6"/>
    <d v="2019-02-11T00:00:00"/>
    <x v="0"/>
    <x v="0"/>
    <x v="0"/>
  </r>
  <r>
    <x v="46"/>
    <x v="5"/>
    <x v="0"/>
    <s v="NDG_GDN RM"/>
    <n v="86653"/>
    <n v="348"/>
    <m/>
    <n v="4.0160179105166588E-3"/>
    <n v="87.369434482758621"/>
    <n v="30404.563200000001"/>
    <n v="5"/>
    <x v="0"/>
    <m/>
    <n v="0"/>
    <x v="6"/>
    <d v="2019-02-11T00:00:00"/>
    <x v="0"/>
    <x v="0"/>
    <x v="0"/>
  </r>
  <r>
    <x v="46"/>
    <x v="5"/>
    <x v="0"/>
    <s v="【NDG】GDN-RM（190125-190131）"/>
    <n v="86653"/>
    <n v="348"/>
    <n v="0"/>
    <n v="4.0160179105166588E-3"/>
    <n v="81.180766331853448"/>
    <n v="28250.906683484998"/>
    <n v="5"/>
    <x v="0"/>
    <m/>
    <n v="0"/>
    <x v="6"/>
    <d v="2019-02-11T00:00:00"/>
    <x v="0"/>
    <x v="0"/>
    <x v="0"/>
  </r>
  <r>
    <x v="46"/>
    <x v="5"/>
    <x v="0"/>
    <s v="NDG_GDN ICM"/>
    <n v="445817"/>
    <n v="1117"/>
    <m/>
    <n v="2.5055123514805401E-3"/>
    <n v="76.324006624888099"/>
    <n v="85253.915400000013"/>
    <n v="1"/>
    <x v="0"/>
    <m/>
    <n v="0"/>
    <x v="6"/>
    <d v="2019-02-11T00:00:00"/>
    <x v="0"/>
    <x v="0"/>
    <x v="0"/>
  </r>
  <r>
    <x v="46"/>
    <x v="5"/>
    <x v="0"/>
    <s v="【NDG】GDN-ICM（190125-190131）"/>
    <n v="445817"/>
    <n v="1117"/>
    <n v="0"/>
    <n v="2.5055123514805401E-3"/>
    <n v="70.917722901150398"/>
    <n v="79215.096480584994"/>
    <n v="1"/>
    <x v="0"/>
    <m/>
    <n v="0"/>
    <x v="6"/>
    <d v="2019-02-11T00:00:00"/>
    <x v="0"/>
    <x v="0"/>
    <x v="0"/>
  </r>
  <r>
    <x v="46"/>
    <x v="4"/>
    <x v="0"/>
    <s v="指名：バリスタ（170816-170916）"/>
    <n v="8368"/>
    <n v="1474"/>
    <m/>
    <n v="0.17614722753346079"/>
    <n v="96.936919945725933"/>
    <n v="142885.02000000002"/>
    <n v="10"/>
    <x v="0"/>
    <m/>
    <n v="0"/>
    <x v="6"/>
    <d v="2019-02-11T00:00:00"/>
    <x v="0"/>
    <x v="0"/>
    <x v="0"/>
  </r>
  <r>
    <x v="46"/>
    <x v="4"/>
    <x v="0"/>
    <s v="指名：共通TOP（170816-170916）"/>
    <n v="8123"/>
    <n v="2010"/>
    <m/>
    <n v="0.24744552505232056"/>
    <n v="22.099743781094528"/>
    <n v="44420.485000000001"/>
    <n v="33"/>
    <x v="0"/>
    <m/>
    <n v="0"/>
    <x v="6"/>
    <d v="2019-02-11T00:00:00"/>
    <x v="0"/>
    <x v="0"/>
    <x v="0"/>
  </r>
  <r>
    <x v="46"/>
    <x v="4"/>
    <x v="0"/>
    <s v="指名：ドルチェグスト（170816-170916）"/>
    <n v="13176"/>
    <n v="1706"/>
    <n v="0"/>
    <n v="0.12947783849423194"/>
    <n v="88.351210433763171"/>
    <n v="150727.16499999998"/>
    <n v="20"/>
    <x v="0"/>
    <m/>
    <n v="0"/>
    <x v="6"/>
    <d v="2019-02-11T00:00:00"/>
    <x v="0"/>
    <x v="0"/>
    <x v="0"/>
  </r>
  <r>
    <x v="46"/>
    <x v="4"/>
    <x v="0"/>
    <s v="指名：まちえこびん（180926～）"/>
    <n v="2"/>
    <n v="0"/>
    <m/>
    <n v="0"/>
    <m/>
    <n v="0"/>
    <n v="0"/>
    <x v="0"/>
    <m/>
    <n v="0"/>
    <x v="6"/>
    <d v="2019-02-11T00:00:00"/>
    <x v="0"/>
    <x v="0"/>
    <x v="0"/>
  </r>
  <r>
    <x v="46"/>
    <x v="7"/>
    <x v="0"/>
    <s v="NDG_Facebook_RT_noncaffeine"/>
    <n v="8464"/>
    <n v="40"/>
    <n v="0"/>
    <n v="4.725897920604915E-3"/>
    <n v="540.02237500000001"/>
    <n v="21600.895"/>
    <n v="0"/>
    <x v="0"/>
    <m/>
    <n v="0"/>
    <x v="6"/>
    <d v="2019-02-11T00:00:00"/>
    <x v="0"/>
    <x v="0"/>
    <x v="0"/>
  </r>
  <r>
    <x v="46"/>
    <x v="7"/>
    <x v="0"/>
    <s v="NDG_Facebook_RT_normal"/>
    <n v="8425"/>
    <n v="27"/>
    <n v="0"/>
    <n v="3.2047477744807122E-3"/>
    <n v="804.86481481481474"/>
    <n v="21731.35"/>
    <n v="0"/>
    <x v="0"/>
    <m/>
    <n v="0"/>
    <x v="6"/>
    <d v="2019-02-11T00:00:00"/>
    <x v="0"/>
    <x v="0"/>
    <x v="0"/>
  </r>
  <r>
    <x v="46"/>
    <x v="3"/>
    <x v="0"/>
    <s v="AFF"/>
    <n v="0"/>
    <n v="0"/>
    <m/>
    <m/>
    <m/>
    <n v="949000"/>
    <n v="33"/>
    <x v="0"/>
    <m/>
    <m/>
    <x v="6"/>
    <d v="2019-02-11T00:00:00"/>
    <x v="0"/>
    <x v="0"/>
    <x v="0"/>
  </r>
  <r>
    <x v="47"/>
    <x v="0"/>
    <x v="0"/>
    <s v="指名：バリスタ（161228AM-170131）"/>
    <n v="17178"/>
    <n v="862"/>
    <m/>
    <n v="5.0180463383397371E-2"/>
    <n v="92.703573085846884"/>
    <n v="79910.48000000001"/>
    <n v="14"/>
    <x v="0"/>
    <m/>
    <n v="0"/>
    <x v="6"/>
    <d v="2019-02-11T00:00:00"/>
    <x v="0"/>
    <x v="0"/>
    <x v="0"/>
  </r>
  <r>
    <x v="47"/>
    <x v="0"/>
    <x v="0"/>
    <s v="指名：ドルチェグスト（161228AM-170131）"/>
    <n v="13250"/>
    <n v="546"/>
    <m/>
    <n v="4.1207547169811322E-2"/>
    <n v="75.222857142857137"/>
    <n v="41071.679999999993"/>
    <n v="8"/>
    <x v="0"/>
    <m/>
    <n v="0"/>
    <x v="6"/>
    <d v="2019-02-11T00:00:00"/>
    <x v="0"/>
    <x v="0"/>
    <x v="0"/>
  </r>
  <r>
    <x v="47"/>
    <x v="0"/>
    <x v="0"/>
    <s v="指名：共通TOP（161228AM-170131）"/>
    <n v="20478"/>
    <n v="905"/>
    <m/>
    <n v="4.419376892274636E-2"/>
    <n v="65.857856353591174"/>
    <n v="59601.360000000008"/>
    <n v="48"/>
    <x v="0"/>
    <m/>
    <n v="0"/>
    <x v="6"/>
    <d v="2019-02-11T00:00:00"/>
    <x v="0"/>
    <x v="0"/>
    <x v="0"/>
  </r>
  <r>
    <x v="47"/>
    <x v="2"/>
    <x v="0"/>
    <s v="Yahoo! PSD"/>
    <n v="0"/>
    <n v="0"/>
    <m/>
    <m/>
    <m/>
    <n v="15633.928571429"/>
    <n v="3"/>
    <x v="0"/>
    <m/>
    <m/>
    <x v="6"/>
    <d v="2019-02-11T00:00:00"/>
    <x v="0"/>
    <x v="0"/>
    <x v="0"/>
  </r>
  <r>
    <x v="47"/>
    <x v="3"/>
    <x v="0"/>
    <s v="PH AFF"/>
    <n v="1961"/>
    <n v="424"/>
    <m/>
    <n v="0.21621621621621623"/>
    <n v="866.56839622641508"/>
    <n v="367425"/>
    <n v="23"/>
    <x v="0"/>
    <m/>
    <n v="0"/>
    <x v="6"/>
    <d v="2019-02-11T00:00:00"/>
    <x v="0"/>
    <x v="0"/>
    <x v="0"/>
  </r>
  <r>
    <x v="47"/>
    <x v="1"/>
    <x v="2"/>
    <s v="MaMaReach DSP"/>
    <n v="134390"/>
    <n v="89"/>
    <m/>
    <n v="6.6225165562913907E-4"/>
    <n v="291.12359550561797"/>
    <n v="25910"/>
    <n v="0"/>
    <x v="0"/>
    <m/>
    <n v="0"/>
    <x v="6"/>
    <d v="2019-02-11T00:00:00"/>
    <x v="0"/>
    <x v="0"/>
    <x v="0"/>
  </r>
  <r>
    <x v="47"/>
    <x v="5"/>
    <x v="0"/>
    <s v="【NDG】GDN-RM（190125-190131）"/>
    <n v="91153"/>
    <n v="313"/>
    <n v="0"/>
    <n v="3.433787149079021E-3"/>
    <n v="83.203223350063894"/>
    <n v="26042.60890857"/>
    <n v="11"/>
    <x v="0"/>
    <m/>
    <n v="0"/>
    <x v="6"/>
    <d v="2019-02-11T00:00:00"/>
    <x v="0"/>
    <x v="0"/>
    <x v="0"/>
  </r>
  <r>
    <x v="47"/>
    <x v="5"/>
    <x v="0"/>
    <s v="NDG_GDN ICM"/>
    <n v="474224"/>
    <n v="1093"/>
    <m/>
    <n v="2.3048179763149905E-3"/>
    <n v="77.353380713632205"/>
    <n v="84547.245120000007"/>
    <n v="0"/>
    <x v="0"/>
    <m/>
    <n v="0"/>
    <x v="6"/>
    <d v="2019-02-11T00:00:00"/>
    <x v="0"/>
    <x v="0"/>
    <x v="0"/>
  </r>
  <r>
    <x v="47"/>
    <x v="5"/>
    <x v="0"/>
    <s v="NDG_GDN RM"/>
    <n v="91153"/>
    <n v="313"/>
    <m/>
    <n v="3.433787149079021E-3"/>
    <n v="89.546069904153356"/>
    <n v="28027.919880000001"/>
    <n v="10"/>
    <x v="0"/>
    <m/>
    <n v="0"/>
    <x v="6"/>
    <d v="2019-02-11T00:00:00"/>
    <x v="0"/>
    <x v="0"/>
    <x v="0"/>
  </r>
  <r>
    <x v="47"/>
    <x v="5"/>
    <x v="0"/>
    <s v="【NDG】GDN-ICM（190125-190131）"/>
    <n v="474224"/>
    <n v="1093"/>
    <n v="0"/>
    <n v="2.3048179763149905E-3"/>
    <n v="71.874183234423612"/>
    <n v="78558.482275225004"/>
    <n v="0"/>
    <x v="0"/>
    <m/>
    <n v="0"/>
    <x v="6"/>
    <d v="2019-02-11T00:00:00"/>
    <x v="0"/>
    <x v="0"/>
    <x v="0"/>
  </r>
  <r>
    <x v="47"/>
    <x v="4"/>
    <x v="0"/>
    <s v="指名：ドルチェグスト（170816-170916）"/>
    <n v="14502"/>
    <n v="1918"/>
    <n v="0"/>
    <n v="0.13225761963867053"/>
    <n v="89.319019812304489"/>
    <n v="171313.88"/>
    <n v="18"/>
    <x v="0"/>
    <m/>
    <n v="0"/>
    <x v="6"/>
    <d v="2019-02-11T00:00:00"/>
    <x v="0"/>
    <x v="0"/>
    <x v="0"/>
  </r>
  <r>
    <x v="47"/>
    <x v="4"/>
    <x v="0"/>
    <s v="指名：バリスタ（170816-170916）"/>
    <n v="9026"/>
    <n v="1571"/>
    <m/>
    <n v="0.17405273653888767"/>
    <n v="90.826012094207513"/>
    <n v="142687.66500000001"/>
    <n v="10"/>
    <x v="0"/>
    <m/>
    <n v="0"/>
    <x v="6"/>
    <d v="2019-02-11T00:00:00"/>
    <x v="0"/>
    <x v="0"/>
    <x v="0"/>
  </r>
  <r>
    <x v="47"/>
    <x v="4"/>
    <x v="0"/>
    <s v="指名：共通TOP（170816-170916）"/>
    <n v="8115"/>
    <n v="1872"/>
    <m/>
    <n v="0.23068391866913124"/>
    <n v="23.732465277777781"/>
    <n v="44427.175000000003"/>
    <n v="36"/>
    <x v="0"/>
    <m/>
    <n v="0"/>
    <x v="6"/>
    <d v="2019-02-11T00:00:00"/>
    <x v="0"/>
    <x v="0"/>
    <x v="0"/>
  </r>
  <r>
    <x v="47"/>
    <x v="4"/>
    <x v="0"/>
    <s v="指名：まちえこびん（180926～）"/>
    <n v="3"/>
    <n v="1"/>
    <m/>
    <n v="0.33333333333333331"/>
    <n v="15.61"/>
    <n v="15.61"/>
    <n v="0"/>
    <x v="0"/>
    <m/>
    <n v="0"/>
    <x v="6"/>
    <d v="2019-02-11T00:00:00"/>
    <x v="0"/>
    <x v="0"/>
    <x v="0"/>
  </r>
  <r>
    <x v="47"/>
    <x v="7"/>
    <x v="0"/>
    <s v="NDG_Facebook_RT_noncaffeine"/>
    <n v="8536"/>
    <n v="54"/>
    <n v="0"/>
    <n v="6.3261480787253979E-3"/>
    <n v="386.65722222222223"/>
    <n v="20879.490000000002"/>
    <n v="0"/>
    <x v="0"/>
    <m/>
    <n v="0"/>
    <x v="6"/>
    <d v="2019-02-11T00:00:00"/>
    <x v="0"/>
    <x v="0"/>
    <x v="0"/>
  </r>
  <r>
    <x v="47"/>
    <x v="7"/>
    <x v="0"/>
    <s v="NDG_Facebook_RT_normal"/>
    <n v="7751"/>
    <n v="33"/>
    <n v="0"/>
    <n v="4.2575151593342792E-3"/>
    <n v="631.39409090909089"/>
    <n v="20836.005000000001"/>
    <n v="0"/>
    <x v="0"/>
    <m/>
    <n v="0"/>
    <x v="6"/>
    <d v="2019-02-11T00:00:00"/>
    <x v="0"/>
    <x v="0"/>
    <x v="0"/>
  </r>
  <r>
    <x v="47"/>
    <x v="3"/>
    <x v="0"/>
    <s v="AFF"/>
    <n v="0"/>
    <n v="0"/>
    <m/>
    <m/>
    <m/>
    <n v="1496000"/>
    <n v="56"/>
    <x v="0"/>
    <m/>
    <m/>
    <x v="6"/>
    <d v="2019-02-11T00:00:00"/>
    <x v="0"/>
    <x v="0"/>
    <x v="0"/>
  </r>
  <r>
    <x v="48"/>
    <x v="0"/>
    <x v="0"/>
    <s v="指名：共通TOP（161228AM-170131）"/>
    <n v="16054"/>
    <n v="918"/>
    <m/>
    <n v="5.718201071384079E-2"/>
    <n v="56.636949891067538"/>
    <n v="51992.72"/>
    <n v="38"/>
    <x v="0"/>
    <m/>
    <n v="0"/>
    <x v="7"/>
    <d v="2019-02-18T00:00:00"/>
    <x v="0"/>
    <x v="0"/>
    <x v="0"/>
  </r>
  <r>
    <x v="48"/>
    <x v="0"/>
    <x v="0"/>
    <s v="指名：まちえこびん（180926～）"/>
    <n v="1"/>
    <n v="1"/>
    <m/>
    <n v="1"/>
    <n v="1.04"/>
    <n v="1.04"/>
    <n v="0"/>
    <x v="0"/>
    <m/>
    <n v="0"/>
    <x v="7"/>
    <d v="2019-02-18T00:00:00"/>
    <x v="0"/>
    <x v="0"/>
    <x v="0"/>
  </r>
  <r>
    <x v="48"/>
    <x v="0"/>
    <x v="0"/>
    <s v="指名：ドルチェグスト（161228AM-170131）"/>
    <n v="8970"/>
    <n v="440"/>
    <m/>
    <n v="4.9052396878483832E-2"/>
    <n v="64.716363636363639"/>
    <n v="28475.200000000001"/>
    <n v="24"/>
    <x v="0"/>
    <m/>
    <n v="0"/>
    <x v="7"/>
    <d v="2019-02-18T00:00:00"/>
    <x v="0"/>
    <x v="0"/>
    <x v="0"/>
  </r>
  <r>
    <x v="48"/>
    <x v="0"/>
    <x v="0"/>
    <s v="指名：バリスタ（161228AM-170131）"/>
    <n v="12094"/>
    <n v="544"/>
    <m/>
    <n v="4.4980982305275342E-2"/>
    <n v="76.346323529411762"/>
    <n v="41532.400000000001"/>
    <n v="7"/>
    <x v="0"/>
    <m/>
    <n v="0"/>
    <x v="7"/>
    <d v="2019-02-18T00:00:00"/>
    <x v="0"/>
    <x v="0"/>
    <x v="0"/>
  </r>
  <r>
    <x v="48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48"/>
    <x v="3"/>
    <x v="0"/>
    <s v="PH AFF"/>
    <n v="1555"/>
    <n v="310"/>
    <m/>
    <n v="0.19935691318327975"/>
    <n v="669.91935483870964"/>
    <n v="207675"/>
    <n v="13"/>
    <x v="0"/>
    <m/>
    <n v="0"/>
    <x v="7"/>
    <d v="2019-02-18T00:00:00"/>
    <x v="0"/>
    <x v="0"/>
    <x v="0"/>
  </r>
  <r>
    <x v="48"/>
    <x v="1"/>
    <x v="2"/>
    <s v="MaMaReach DSP"/>
    <n v="202796"/>
    <n v="117"/>
    <m/>
    <n v="5.7693445630091326E-4"/>
    <n v="293.33333333333331"/>
    <n v="34320"/>
    <n v="0"/>
    <x v="0"/>
    <m/>
    <n v="0"/>
    <x v="7"/>
    <d v="2019-02-18T00:00:00"/>
    <x v="0"/>
    <x v="0"/>
    <x v="0"/>
  </r>
  <r>
    <x v="48"/>
    <x v="5"/>
    <x v="0"/>
    <s v="【NDG】GDN-RM（190125-190131）"/>
    <n v="100150"/>
    <n v="331"/>
    <n v="0"/>
    <n v="3.3050424363454817E-3"/>
    <n v="84.825952200377628"/>
    <n v="28077.390178324997"/>
    <n v="3"/>
    <x v="0"/>
    <m/>
    <n v="0"/>
    <x v="7"/>
    <d v="2019-02-18T00:00:00"/>
    <x v="0"/>
    <x v="0"/>
    <x v="0"/>
  </r>
  <r>
    <x v="48"/>
    <x v="5"/>
    <x v="0"/>
    <s v="NDG_GDN RM"/>
    <n v="100150"/>
    <n v="331"/>
    <m/>
    <n v="3.3050424363454817E-3"/>
    <n v="91.292504048338373"/>
    <n v="30217.81884"/>
    <n v="3"/>
    <x v="0"/>
    <m/>
    <n v="0"/>
    <x v="7"/>
    <d v="2019-02-18T00:00:00"/>
    <x v="0"/>
    <x v="0"/>
    <x v="0"/>
  </r>
  <r>
    <x v="48"/>
    <x v="5"/>
    <x v="0"/>
    <s v="【NDG】GDN-ICM（190125-190131）"/>
    <n v="489840"/>
    <n v="1162"/>
    <n v="0"/>
    <n v="2.3722031683815125E-3"/>
    <n v="70.394184897620491"/>
    <n v="81798.042851035003"/>
    <n v="1"/>
    <x v="0"/>
    <m/>
    <n v="0"/>
    <x v="7"/>
    <d v="2019-02-18T00:00:00"/>
    <x v="0"/>
    <x v="0"/>
    <x v="0"/>
  </r>
  <r>
    <x v="48"/>
    <x v="5"/>
    <x v="0"/>
    <s v="NDG_GDN ICM"/>
    <n v="489840"/>
    <n v="1162"/>
    <m/>
    <n v="2.3722031683815125E-3"/>
    <n v="75.760557624784838"/>
    <n v="88033.767959999983"/>
    <n v="1"/>
    <x v="0"/>
    <m/>
    <n v="0"/>
    <x v="7"/>
    <d v="2019-02-18T00:00:00"/>
    <x v="0"/>
    <x v="0"/>
    <x v="0"/>
  </r>
  <r>
    <x v="48"/>
    <x v="4"/>
    <x v="0"/>
    <s v="指名：共通TOP（170816-170916）"/>
    <n v="7173"/>
    <n v="1674"/>
    <m/>
    <n v="0.23337515683814303"/>
    <n v="26.073282556750293"/>
    <n v="43646.674999999988"/>
    <n v="36"/>
    <x v="0"/>
    <m/>
    <n v="0"/>
    <x v="7"/>
    <d v="2019-02-18T00:00:00"/>
    <x v="0"/>
    <x v="0"/>
    <x v="0"/>
  </r>
  <r>
    <x v="48"/>
    <x v="4"/>
    <x v="0"/>
    <s v="指名：まちえこびん（180926～）"/>
    <n v="7"/>
    <n v="3"/>
    <m/>
    <n v="0.42857142857142855"/>
    <n v="42.741666666666667"/>
    <n v="128.22499999999999"/>
    <n v="0"/>
    <x v="0"/>
    <m/>
    <n v="0"/>
    <x v="7"/>
    <d v="2019-02-18T00:00:00"/>
    <x v="0"/>
    <x v="0"/>
    <x v="0"/>
  </r>
  <r>
    <x v="48"/>
    <x v="4"/>
    <x v="0"/>
    <s v="指名：バリスタ（170816-170916）"/>
    <n v="9438"/>
    <n v="1354"/>
    <m/>
    <n v="0.14346259800805256"/>
    <n v="68.865661004431317"/>
    <n v="93244.104999999996"/>
    <n v="6"/>
    <x v="0"/>
    <m/>
    <n v="0"/>
    <x v="7"/>
    <d v="2019-02-18T00:00:00"/>
    <x v="0"/>
    <x v="0"/>
    <x v="0"/>
  </r>
  <r>
    <x v="48"/>
    <x v="4"/>
    <x v="0"/>
    <s v="指名：ドルチェグスト（170816-170916）"/>
    <n v="10060"/>
    <n v="1206"/>
    <n v="0"/>
    <n v="0.1198807157057654"/>
    <n v="79.901181592039805"/>
    <n v="96360.824999999997"/>
    <n v="10"/>
    <x v="0"/>
    <m/>
    <n v="0"/>
    <x v="7"/>
    <d v="2019-02-18T00:00:00"/>
    <x v="0"/>
    <x v="0"/>
    <x v="0"/>
  </r>
  <r>
    <x v="48"/>
    <x v="7"/>
    <x v="0"/>
    <s v="NDG_Facebook_RT_normal"/>
    <n v="8450"/>
    <n v="15"/>
    <n v="0"/>
    <n v="1.7751479289940828E-3"/>
    <n v="1275.2626666666665"/>
    <n v="19128.939999999999"/>
    <n v="0"/>
    <x v="0"/>
    <m/>
    <n v="0"/>
    <x v="7"/>
    <d v="2019-02-18T00:00:00"/>
    <x v="0"/>
    <x v="0"/>
    <x v="0"/>
  </r>
  <r>
    <x v="48"/>
    <x v="7"/>
    <x v="0"/>
    <s v="NDG_Facebook_RT_noncaffeine"/>
    <n v="8998"/>
    <n v="28"/>
    <n v="0"/>
    <n v="3.1118026228050678E-3"/>
    <n v="681.10571428571427"/>
    <n v="19070.96"/>
    <n v="0"/>
    <x v="0"/>
    <m/>
    <n v="0"/>
    <x v="7"/>
    <d v="2019-02-18T00:00:00"/>
    <x v="0"/>
    <x v="0"/>
    <x v="0"/>
  </r>
  <r>
    <x v="48"/>
    <x v="3"/>
    <x v="0"/>
    <s v="AFF"/>
    <n v="0"/>
    <n v="0"/>
    <m/>
    <m/>
    <m/>
    <n v="1018000"/>
    <n v="37"/>
    <x v="0"/>
    <m/>
    <m/>
    <x v="7"/>
    <d v="2019-02-18T00:00:00"/>
    <x v="0"/>
    <x v="0"/>
    <x v="0"/>
  </r>
  <r>
    <x v="49"/>
    <x v="0"/>
    <x v="0"/>
    <s v="指名：共通TOP（161228AM-170131）"/>
    <n v="16668"/>
    <n v="857"/>
    <m/>
    <n v="5.1415886729061673E-2"/>
    <n v="56.130875145857644"/>
    <n v="48104.160000000003"/>
    <n v="36"/>
    <x v="0"/>
    <m/>
    <n v="0"/>
    <x v="7"/>
    <d v="2019-02-18T00:00:00"/>
    <x v="0"/>
    <x v="0"/>
    <x v="0"/>
  </r>
  <r>
    <x v="49"/>
    <x v="0"/>
    <x v="0"/>
    <s v="指名：バリスタ（161228AM-170131）"/>
    <n v="13313"/>
    <n v="666"/>
    <m/>
    <n v="5.0026290092390895E-2"/>
    <n v="78.059339339339346"/>
    <n v="51987.520000000004"/>
    <n v="8"/>
    <x v="0"/>
    <m/>
    <n v="0"/>
    <x v="7"/>
    <d v="2019-02-18T00:00:00"/>
    <x v="0"/>
    <x v="0"/>
    <x v="0"/>
  </r>
  <r>
    <x v="49"/>
    <x v="0"/>
    <x v="0"/>
    <s v="指名：まちえこびん（180926～）"/>
    <n v="4"/>
    <n v="0"/>
    <m/>
    <n v="0"/>
    <m/>
    <n v="0"/>
    <n v="0"/>
    <x v="0"/>
    <m/>
    <n v="0"/>
    <x v="7"/>
    <d v="2019-02-18T00:00:00"/>
    <x v="0"/>
    <x v="0"/>
    <x v="0"/>
  </r>
  <r>
    <x v="49"/>
    <x v="0"/>
    <x v="0"/>
    <s v="指名：ドルチェグスト（161228AM-170131）"/>
    <n v="9886"/>
    <n v="456"/>
    <m/>
    <n v="4.6125834513453368E-2"/>
    <n v="69.748421052631599"/>
    <n v="31805.280000000006"/>
    <n v="6"/>
    <x v="0"/>
    <m/>
    <n v="0"/>
    <x v="7"/>
    <d v="2019-02-18T00:00:00"/>
    <x v="0"/>
    <x v="0"/>
    <x v="0"/>
  </r>
  <r>
    <x v="49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49"/>
    <x v="3"/>
    <x v="0"/>
    <s v="PH AFF"/>
    <n v="1383"/>
    <n v="339"/>
    <m/>
    <n v="0.24511930585683298"/>
    <n v="424.11504424778764"/>
    <n v="143775"/>
    <n v="9"/>
    <x v="0"/>
    <m/>
    <n v="0"/>
    <x v="7"/>
    <d v="2019-02-18T00:00:00"/>
    <x v="0"/>
    <x v="0"/>
    <x v="0"/>
  </r>
  <r>
    <x v="49"/>
    <x v="1"/>
    <x v="2"/>
    <s v="MaMaReach DSP"/>
    <n v="171506"/>
    <n v="137"/>
    <m/>
    <n v="7.9880587268083914E-4"/>
    <n v="288.54014598540147"/>
    <n v="39530"/>
    <n v="0"/>
    <x v="0"/>
    <m/>
    <n v="0"/>
    <x v="7"/>
    <d v="2019-02-18T00:00:00"/>
    <x v="0"/>
    <x v="0"/>
    <x v="0"/>
  </r>
  <r>
    <x v="49"/>
    <x v="5"/>
    <x v="0"/>
    <s v="NDG_GDN ICM"/>
    <n v="469917"/>
    <n v="1109"/>
    <m/>
    <n v="2.3599912324942492E-3"/>
    <n v="78.256283210099184"/>
    <n v="86786.218079999991"/>
    <n v="0"/>
    <x v="0"/>
    <m/>
    <n v="0"/>
    <x v="7"/>
    <d v="2019-02-18T00:00:00"/>
    <x v="0"/>
    <x v="0"/>
    <x v="0"/>
  </r>
  <r>
    <x v="49"/>
    <x v="5"/>
    <x v="0"/>
    <s v="【NDG】GDN-ICM（190125-190131）"/>
    <n v="469917"/>
    <n v="1109"/>
    <n v="0"/>
    <n v="2.3599912324942492E-3"/>
    <n v="72.713129950775468"/>
    <n v="80638.861115409993"/>
    <n v="0"/>
    <x v="0"/>
    <m/>
    <n v="0"/>
    <x v="7"/>
    <d v="2019-02-18T00:00:00"/>
    <x v="0"/>
    <x v="0"/>
    <x v="0"/>
  </r>
  <r>
    <x v="49"/>
    <x v="5"/>
    <x v="0"/>
    <s v="NDG_GDN RM"/>
    <n v="100419"/>
    <n v="348"/>
    <m/>
    <n v="3.4654796403071134E-3"/>
    <n v="88.526743793103449"/>
    <n v="30807.306840000001"/>
    <n v="3"/>
    <x v="0"/>
    <m/>
    <n v="0"/>
    <x v="7"/>
    <d v="2019-02-18T00:00:00"/>
    <x v="0"/>
    <x v="0"/>
    <x v="0"/>
  </r>
  <r>
    <x v="49"/>
    <x v="5"/>
    <x v="0"/>
    <s v="【NDG】GDN-RM（190125-190131）"/>
    <n v="100419"/>
    <n v="348"/>
    <n v="0"/>
    <n v="3.4654796403071134E-3"/>
    <n v="82.256099117485633"/>
    <n v="28625.122492885002"/>
    <n v="3"/>
    <x v="0"/>
    <m/>
    <n v="0"/>
    <x v="7"/>
    <d v="2019-02-18T00:00:00"/>
    <x v="0"/>
    <x v="0"/>
    <x v="0"/>
  </r>
  <r>
    <x v="49"/>
    <x v="4"/>
    <x v="0"/>
    <s v="指名：ドルチェグスト（170816-170916）"/>
    <n v="10412"/>
    <n v="1310"/>
    <n v="0"/>
    <n v="0.12581636573184787"/>
    <n v="85.867702290076338"/>
    <n v="112486.69"/>
    <n v="8"/>
    <x v="0"/>
    <m/>
    <n v="0"/>
    <x v="7"/>
    <d v="2019-02-18T00:00:00"/>
    <x v="0"/>
    <x v="0"/>
    <x v="0"/>
  </r>
  <r>
    <x v="49"/>
    <x v="4"/>
    <x v="0"/>
    <s v="指名：まちえこびん（180926～）"/>
    <n v="6"/>
    <n v="0"/>
    <m/>
    <n v="0"/>
    <m/>
    <n v="0"/>
    <n v="0"/>
    <x v="0"/>
    <m/>
    <n v="0"/>
    <x v="7"/>
    <d v="2019-02-18T00:00:00"/>
    <x v="0"/>
    <x v="0"/>
    <x v="0"/>
  </r>
  <r>
    <x v="49"/>
    <x v="4"/>
    <x v="0"/>
    <s v="指名：バリスタ（170816-170916）"/>
    <n v="11017"/>
    <n v="1823"/>
    <m/>
    <n v="0.16547154397748934"/>
    <n v="69.227860669226544"/>
    <n v="126202.39"/>
    <n v="6"/>
    <x v="0"/>
    <m/>
    <n v="0"/>
    <x v="7"/>
    <d v="2019-02-18T00:00:00"/>
    <x v="0"/>
    <x v="0"/>
    <x v="0"/>
  </r>
  <r>
    <x v="49"/>
    <x v="4"/>
    <x v="0"/>
    <s v="指名：共通TOP（170816-170916）"/>
    <n v="7349"/>
    <n v="1657"/>
    <m/>
    <n v="0.2254728534494489"/>
    <n v="26.562166566083288"/>
    <n v="44013.510000000009"/>
    <n v="28"/>
    <x v="0"/>
    <m/>
    <n v="0"/>
    <x v="7"/>
    <d v="2019-02-18T00:00:00"/>
    <x v="0"/>
    <x v="0"/>
    <x v="0"/>
  </r>
  <r>
    <x v="49"/>
    <x v="7"/>
    <x v="0"/>
    <s v="NDG_Facebook_RT_normal"/>
    <n v="9736"/>
    <n v="28"/>
    <n v="0"/>
    <n v="2.8759244042728021E-3"/>
    <n v="664.77892857142854"/>
    <n v="18613.809999999998"/>
    <n v="0"/>
    <x v="0"/>
    <m/>
    <n v="0"/>
    <x v="7"/>
    <d v="2019-02-18T00:00:00"/>
    <x v="0"/>
    <x v="0"/>
    <x v="0"/>
  </r>
  <r>
    <x v="49"/>
    <x v="7"/>
    <x v="0"/>
    <s v="NDG_Facebook_RT_noncaffeine"/>
    <n v="9085"/>
    <n v="31"/>
    <n v="0"/>
    <n v="3.4122179416620803E-3"/>
    <n v="596.74080645161291"/>
    <n v="18498.965"/>
    <n v="0"/>
    <x v="0"/>
    <m/>
    <n v="0"/>
    <x v="7"/>
    <d v="2019-02-18T00:00:00"/>
    <x v="0"/>
    <x v="0"/>
    <x v="0"/>
  </r>
  <r>
    <x v="49"/>
    <x v="3"/>
    <x v="0"/>
    <s v="AFF"/>
    <n v="0"/>
    <n v="0"/>
    <m/>
    <m/>
    <m/>
    <n v="808000"/>
    <n v="30"/>
    <x v="0"/>
    <m/>
    <m/>
    <x v="7"/>
    <d v="2019-02-18T00:00:00"/>
    <x v="0"/>
    <x v="0"/>
    <x v="0"/>
  </r>
  <r>
    <x v="50"/>
    <x v="0"/>
    <x v="0"/>
    <s v="指名：バリスタ（161228AM-170131）"/>
    <n v="13196"/>
    <n v="802"/>
    <m/>
    <n v="6.0775992725068201E-2"/>
    <n v="76.114513715710714"/>
    <n v="61043.839999999997"/>
    <n v="6"/>
    <x v="0"/>
    <m/>
    <n v="0"/>
    <x v="7"/>
    <d v="2019-02-18T00:00:00"/>
    <x v="0"/>
    <x v="0"/>
    <x v="0"/>
  </r>
  <r>
    <x v="50"/>
    <x v="0"/>
    <x v="0"/>
    <s v="指名：共通TOP（161228AM-170131）"/>
    <n v="14222"/>
    <n v="826"/>
    <m/>
    <n v="5.8079032484882574E-2"/>
    <n v="57.24532687651331"/>
    <n v="47284.639999999992"/>
    <n v="36"/>
    <x v="0"/>
    <m/>
    <n v="0"/>
    <x v="7"/>
    <d v="2019-02-18T00:00:00"/>
    <x v="0"/>
    <x v="0"/>
    <x v="0"/>
  </r>
  <r>
    <x v="50"/>
    <x v="0"/>
    <x v="0"/>
    <s v="指名：ドルチェグスト（161228AM-170131）"/>
    <n v="8282"/>
    <n v="438"/>
    <m/>
    <n v="5.2885776382516299E-2"/>
    <n v="69.91744292237442"/>
    <n v="30623.839999999997"/>
    <n v="14"/>
    <x v="0"/>
    <m/>
    <n v="0"/>
    <x v="7"/>
    <d v="2019-02-18T00:00:00"/>
    <x v="0"/>
    <x v="0"/>
    <x v="0"/>
  </r>
  <r>
    <x v="50"/>
    <x v="0"/>
    <x v="0"/>
    <s v="指名：まちえこびん（180926～）"/>
    <n v="9"/>
    <n v="0"/>
    <m/>
    <n v="0"/>
    <m/>
    <n v="0"/>
    <n v="0"/>
    <x v="0"/>
    <m/>
    <n v="0"/>
    <x v="7"/>
    <d v="2019-02-18T00:00:00"/>
    <x v="0"/>
    <x v="0"/>
    <x v="0"/>
  </r>
  <r>
    <x v="50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0"/>
    <x v="3"/>
    <x v="0"/>
    <s v="PH AFF"/>
    <n v="978"/>
    <n v="302"/>
    <m/>
    <n v="0.30879345603271985"/>
    <n v="476.07615894039736"/>
    <n v="143775"/>
    <n v="9"/>
    <x v="0"/>
    <m/>
    <n v="0"/>
    <x v="7"/>
    <d v="2019-02-18T00:00:00"/>
    <x v="0"/>
    <x v="0"/>
    <x v="0"/>
  </r>
  <r>
    <x v="50"/>
    <x v="1"/>
    <x v="2"/>
    <s v="MaMaReach DSP"/>
    <n v="159096"/>
    <n v="122"/>
    <m/>
    <n v="7.6683260421380806E-4"/>
    <n v="290.08196721311475"/>
    <n v="35390"/>
    <n v="0"/>
    <x v="0"/>
    <m/>
    <n v="0"/>
    <x v="7"/>
    <d v="2019-02-18T00:00:00"/>
    <x v="0"/>
    <x v="0"/>
    <x v="0"/>
  </r>
  <r>
    <x v="50"/>
    <x v="5"/>
    <x v="0"/>
    <s v="【NDG】GDN-RM（190125-190131）"/>
    <n v="94111"/>
    <n v="353"/>
    <n v="0"/>
    <n v="3.7508899065996537E-3"/>
    <n v="79.593331779490086"/>
    <n v="28096.446118160002"/>
    <n v="1"/>
    <x v="0"/>
    <m/>
    <n v="0"/>
    <x v="7"/>
    <d v="2019-02-18T00:00:00"/>
    <x v="0"/>
    <x v="0"/>
    <x v="0"/>
  </r>
  <r>
    <x v="50"/>
    <x v="5"/>
    <x v="0"/>
    <s v="NDG_GDN RM"/>
    <n v="94111"/>
    <n v="353"/>
    <m/>
    <n v="3.7508899065996537E-3"/>
    <n v="85.660984589235127"/>
    <n v="30238.327560000002"/>
    <n v="1"/>
    <x v="0"/>
    <m/>
    <n v="0"/>
    <x v="7"/>
    <d v="2019-02-18T00:00:00"/>
    <x v="0"/>
    <x v="0"/>
    <x v="0"/>
  </r>
  <r>
    <x v="50"/>
    <x v="5"/>
    <x v="0"/>
    <s v="【NDG】GDN-ICM（190125-190131）"/>
    <n v="513671"/>
    <n v="1121"/>
    <n v="0"/>
    <n v="2.1823307136279836E-3"/>
    <n v="70.870890987747543"/>
    <n v="79446.268797265002"/>
    <n v="1"/>
    <x v="0"/>
    <m/>
    <n v="0"/>
    <x v="7"/>
    <d v="2019-02-18T00:00:00"/>
    <x v="0"/>
    <x v="0"/>
    <x v="0"/>
  </r>
  <r>
    <x v="50"/>
    <x v="5"/>
    <x v="0"/>
    <s v="NDG_GDN ICM"/>
    <n v="513671"/>
    <n v="1121"/>
    <m/>
    <n v="2.1823307136279836E-3"/>
    <n v="76.273604531668155"/>
    <n v="85502.710680000004"/>
    <n v="1"/>
    <x v="0"/>
    <m/>
    <n v="0"/>
    <x v="7"/>
    <d v="2019-02-18T00:00:00"/>
    <x v="0"/>
    <x v="0"/>
    <x v="0"/>
  </r>
  <r>
    <x v="50"/>
    <x v="4"/>
    <x v="0"/>
    <s v="指名：ドルチェグスト（170816-170916）"/>
    <n v="10282"/>
    <n v="1330"/>
    <n v="0"/>
    <n v="0.12935226609609027"/>
    <n v="87.496240601503757"/>
    <n v="116370"/>
    <n v="14"/>
    <x v="0"/>
    <m/>
    <n v="0"/>
    <x v="7"/>
    <d v="2019-02-18T00:00:00"/>
    <x v="0"/>
    <x v="0"/>
    <x v="0"/>
  </r>
  <r>
    <x v="50"/>
    <x v="4"/>
    <x v="0"/>
    <s v="指名：共通TOP（170816-170916）"/>
    <n v="7013"/>
    <n v="1596"/>
    <m/>
    <n v="0.22757735633822901"/>
    <n v="25.885325814536337"/>
    <n v="41312.979999999996"/>
    <n v="25"/>
    <x v="0"/>
    <m/>
    <n v="0"/>
    <x v="7"/>
    <d v="2019-02-18T00:00:00"/>
    <x v="0"/>
    <x v="0"/>
    <x v="0"/>
  </r>
  <r>
    <x v="50"/>
    <x v="4"/>
    <x v="0"/>
    <s v="指名：まちえこびん（180926～）"/>
    <n v="6"/>
    <n v="0"/>
    <m/>
    <n v="0"/>
    <m/>
    <n v="0"/>
    <n v="0"/>
    <x v="0"/>
    <m/>
    <n v="0"/>
    <x v="7"/>
    <d v="2019-02-18T00:00:00"/>
    <x v="0"/>
    <x v="0"/>
    <x v="0"/>
  </r>
  <r>
    <x v="50"/>
    <x v="4"/>
    <x v="0"/>
    <s v="指名：バリスタ（170816-170916）"/>
    <n v="12208"/>
    <n v="1983"/>
    <m/>
    <n v="0.16243446920052423"/>
    <n v="69.3526626323752"/>
    <n v="137526.33000000002"/>
    <n v="8"/>
    <x v="0"/>
    <m/>
    <n v="0"/>
    <x v="7"/>
    <d v="2019-02-18T00:00:00"/>
    <x v="0"/>
    <x v="0"/>
    <x v="0"/>
  </r>
  <r>
    <x v="50"/>
    <x v="7"/>
    <x v="0"/>
    <s v="NDG_Facebook_RT_normal"/>
    <n v="10900"/>
    <n v="41"/>
    <n v="0"/>
    <n v="3.761467889908257E-3"/>
    <n v="479.09646341463417"/>
    <n v="19642.955000000002"/>
    <n v="0"/>
    <x v="0"/>
    <m/>
    <n v="0"/>
    <x v="7"/>
    <d v="2019-02-18T00:00:00"/>
    <x v="0"/>
    <x v="0"/>
    <x v="0"/>
  </r>
  <r>
    <x v="50"/>
    <x v="7"/>
    <x v="0"/>
    <s v="NDG_Facebook_RT_noncaffeine"/>
    <n v="10566"/>
    <n v="42"/>
    <n v="0"/>
    <n v="3.9750141964792728E-3"/>
    <n v="465.35321428571427"/>
    <n v="19544.834999999999"/>
    <n v="0"/>
    <x v="0"/>
    <m/>
    <n v="0"/>
    <x v="7"/>
    <d v="2019-02-18T00:00:00"/>
    <x v="0"/>
    <x v="0"/>
    <x v="0"/>
  </r>
  <r>
    <x v="50"/>
    <x v="3"/>
    <x v="0"/>
    <s v="AFF"/>
    <n v="0"/>
    <n v="0"/>
    <m/>
    <m/>
    <m/>
    <n v="1099000"/>
    <n v="38"/>
    <x v="0"/>
    <m/>
    <m/>
    <x v="7"/>
    <d v="2019-02-18T00:00:00"/>
    <x v="0"/>
    <x v="0"/>
    <x v="0"/>
  </r>
  <r>
    <x v="51"/>
    <x v="0"/>
    <x v="0"/>
    <s v="指名：共通TOP（161228AM-170131）"/>
    <n v="17563"/>
    <n v="947"/>
    <m/>
    <n v="5.3920173091157549E-2"/>
    <n v="55.225427666314665"/>
    <n v="52298.479999999989"/>
    <n v="37"/>
    <x v="0"/>
    <m/>
    <n v="0"/>
    <x v="7"/>
    <d v="2019-02-18T00:00:00"/>
    <x v="0"/>
    <x v="0"/>
    <x v="0"/>
  </r>
  <r>
    <x v="51"/>
    <x v="0"/>
    <x v="0"/>
    <s v="指名：まちえこびん（180926～）"/>
    <n v="5"/>
    <n v="0"/>
    <m/>
    <n v="0"/>
    <m/>
    <n v="0"/>
    <n v="0"/>
    <x v="0"/>
    <m/>
    <n v="0"/>
    <x v="7"/>
    <d v="2019-02-18T00:00:00"/>
    <x v="0"/>
    <x v="0"/>
    <x v="0"/>
  </r>
  <r>
    <x v="51"/>
    <x v="0"/>
    <x v="0"/>
    <s v="指名：バリスタ（161228AM-170131）"/>
    <n v="13031"/>
    <n v="815"/>
    <m/>
    <n v="6.2543166295756278E-2"/>
    <n v="77.605693251533737"/>
    <n v="63248.639999999992"/>
    <n v="15"/>
    <x v="0"/>
    <m/>
    <n v="0"/>
    <x v="7"/>
    <d v="2019-02-18T00:00:00"/>
    <x v="0"/>
    <x v="0"/>
    <x v="0"/>
  </r>
  <r>
    <x v="51"/>
    <x v="0"/>
    <x v="0"/>
    <s v="指名：ドルチェグスト（161228AM-170131）"/>
    <n v="8942"/>
    <n v="466"/>
    <m/>
    <n v="5.211362111384478E-2"/>
    <n v="66.055622317596558"/>
    <n v="30781.919999999998"/>
    <n v="14"/>
    <x v="0"/>
    <m/>
    <n v="0"/>
    <x v="7"/>
    <d v="2019-02-18T00:00:00"/>
    <x v="0"/>
    <x v="0"/>
    <x v="0"/>
  </r>
  <r>
    <x v="51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1"/>
    <x v="3"/>
    <x v="0"/>
    <s v="PH AFF"/>
    <n v="1056"/>
    <n v="332"/>
    <m/>
    <n v="0.31439393939393939"/>
    <n v="384.93975903614455"/>
    <n v="127800"/>
    <n v="8"/>
    <x v="0"/>
    <m/>
    <n v="0"/>
    <x v="7"/>
    <d v="2019-02-18T00:00:00"/>
    <x v="0"/>
    <x v="0"/>
    <x v="0"/>
  </r>
  <r>
    <x v="51"/>
    <x v="1"/>
    <x v="2"/>
    <s v="MaMaReach DSP"/>
    <n v="122825"/>
    <n v="128"/>
    <m/>
    <n v="1.0421331162222675E-3"/>
    <n v="289.609375"/>
    <n v="37070"/>
    <n v="1"/>
    <x v="0"/>
    <m/>
    <n v="0"/>
    <x v="7"/>
    <d v="2019-02-18T00:00:00"/>
    <x v="0"/>
    <x v="0"/>
    <x v="0"/>
  </r>
  <r>
    <x v="51"/>
    <x v="5"/>
    <x v="0"/>
    <s v="NDG_GDN RM"/>
    <n v="91493"/>
    <n v="380"/>
    <m/>
    <n v="4.1533232050539387E-3"/>
    <n v="94.159140000000008"/>
    <n v="35780.4732"/>
    <n v="3"/>
    <x v="0"/>
    <m/>
    <n v="0"/>
    <x v="7"/>
    <d v="2019-02-18T00:00:00"/>
    <x v="0"/>
    <x v="0"/>
    <x v="0"/>
  </r>
  <r>
    <x v="51"/>
    <x v="5"/>
    <x v="0"/>
    <s v="NDG_GDN ICM"/>
    <n v="521256"/>
    <n v="1032"/>
    <m/>
    <n v="1.9798333256595608E-3"/>
    <n v="81.078415232558157"/>
    <n v="83672.924520000015"/>
    <n v="1"/>
    <x v="0"/>
    <m/>
    <n v="0"/>
    <x v="7"/>
    <d v="2019-02-18T00:00:00"/>
    <x v="0"/>
    <x v="0"/>
    <x v="0"/>
  </r>
  <r>
    <x v="51"/>
    <x v="5"/>
    <x v="0"/>
    <s v="【NDG】GDN-ICM（190125-190131）"/>
    <n v="521256"/>
    <n v="1032"/>
    <n v="0"/>
    <n v="1.9798333256595608E-3"/>
    <n v="75.33536080188469"/>
    <n v="77746.092347544996"/>
    <n v="1"/>
    <x v="0"/>
    <m/>
    <n v="0"/>
    <x v="7"/>
    <d v="2019-02-18T00:00:00"/>
    <x v="0"/>
    <x v="0"/>
    <x v="0"/>
  </r>
  <r>
    <x v="51"/>
    <x v="5"/>
    <x v="0"/>
    <s v="【NDG】GDN-RM（190125-190131）"/>
    <n v="91493"/>
    <n v="380"/>
    <n v="0"/>
    <n v="4.1533232050539387E-3"/>
    <n v="87.489533507644722"/>
    <n v="33246.022732904996"/>
    <n v="3"/>
    <x v="0"/>
    <m/>
    <n v="0"/>
    <x v="7"/>
    <d v="2019-02-18T00:00:00"/>
    <x v="0"/>
    <x v="0"/>
    <x v="0"/>
  </r>
  <r>
    <x v="51"/>
    <x v="4"/>
    <x v="0"/>
    <s v="指名：バリスタ（170816-170916）"/>
    <n v="12772"/>
    <n v="1857"/>
    <m/>
    <n v="0.14539617914187283"/>
    <n v="65.949518039849224"/>
    <n v="122468.255"/>
    <n v="17"/>
    <x v="0"/>
    <m/>
    <n v="0"/>
    <x v="7"/>
    <d v="2019-02-18T00:00:00"/>
    <x v="0"/>
    <x v="0"/>
    <x v="0"/>
  </r>
  <r>
    <x v="51"/>
    <x v="4"/>
    <x v="0"/>
    <s v="指名：共通TOP（170816-170916）"/>
    <n v="7952"/>
    <n v="1760"/>
    <m/>
    <n v="0.22132796780684105"/>
    <n v="26.21263636363636"/>
    <n v="46134.239999999991"/>
    <n v="22"/>
    <x v="0"/>
    <m/>
    <n v="0"/>
    <x v="7"/>
    <d v="2019-02-18T00:00:00"/>
    <x v="0"/>
    <x v="0"/>
    <x v="0"/>
  </r>
  <r>
    <x v="51"/>
    <x v="4"/>
    <x v="0"/>
    <s v="指名：ドルチェグスト（170816-170916）"/>
    <n v="11088"/>
    <n v="1378"/>
    <n v="0"/>
    <n v="0.12427849927849928"/>
    <n v="80.338650217706828"/>
    <n v="110706.66"/>
    <n v="8"/>
    <x v="0"/>
    <m/>
    <n v="0"/>
    <x v="7"/>
    <d v="2019-02-18T00:00:00"/>
    <x v="0"/>
    <x v="0"/>
    <x v="0"/>
  </r>
  <r>
    <x v="51"/>
    <x v="4"/>
    <x v="0"/>
    <s v="指名：まちえこびん（180926～）"/>
    <n v="12"/>
    <n v="1"/>
    <m/>
    <n v="8.3333333333333329E-2"/>
    <n v="22.3"/>
    <n v="22.3"/>
    <n v="0"/>
    <x v="0"/>
    <m/>
    <n v="0"/>
    <x v="7"/>
    <d v="2019-02-18T00:00:00"/>
    <x v="0"/>
    <x v="0"/>
    <x v="0"/>
  </r>
  <r>
    <x v="51"/>
    <x v="7"/>
    <x v="0"/>
    <s v="NDG_Facebook_RT_normal"/>
    <n v="11421"/>
    <n v="35"/>
    <n v="0"/>
    <n v="3.0645302512914805E-3"/>
    <n v="620.67271428571428"/>
    <n v="21723.544999999998"/>
    <n v="0"/>
    <x v="0"/>
    <m/>
    <n v="0"/>
    <x v="7"/>
    <d v="2019-02-18T00:00:00"/>
    <x v="0"/>
    <x v="0"/>
    <x v="0"/>
  </r>
  <r>
    <x v="51"/>
    <x v="7"/>
    <x v="0"/>
    <s v="NDG_Facebook_RT_noncaffeine"/>
    <n v="11192"/>
    <n v="42"/>
    <n v="0"/>
    <n v="3.7526804860614723E-3"/>
    <n v="515.87333333333333"/>
    <n v="21666.68"/>
    <n v="0"/>
    <x v="0"/>
    <m/>
    <n v="0"/>
    <x v="7"/>
    <d v="2019-02-18T00:00:00"/>
    <x v="0"/>
    <x v="0"/>
    <x v="0"/>
  </r>
  <r>
    <x v="51"/>
    <x v="3"/>
    <x v="0"/>
    <s v="AFF"/>
    <n v="0"/>
    <n v="0"/>
    <m/>
    <m/>
    <m/>
    <n v="765000"/>
    <n v="29"/>
    <x v="0"/>
    <m/>
    <m/>
    <x v="7"/>
    <d v="2019-02-18T00:00:00"/>
    <x v="0"/>
    <x v="0"/>
    <x v="0"/>
  </r>
  <r>
    <x v="52"/>
    <x v="0"/>
    <x v="0"/>
    <s v="指名：共通TOP（161228AM-170131）"/>
    <n v="15442"/>
    <n v="827"/>
    <m/>
    <n v="5.3555238958684109E-2"/>
    <n v="58.322998790810153"/>
    <n v="48233.119999999995"/>
    <n v="37"/>
    <x v="0"/>
    <m/>
    <n v="0"/>
    <x v="7"/>
    <d v="2019-02-18T00:00:00"/>
    <x v="0"/>
    <x v="0"/>
    <x v="0"/>
  </r>
  <r>
    <x v="52"/>
    <x v="0"/>
    <x v="0"/>
    <s v="指名：バリスタ（161228AM-170131）"/>
    <n v="13409"/>
    <n v="768"/>
    <m/>
    <n v="5.7274964576031026E-2"/>
    <n v="70.197291666666672"/>
    <n v="53911.520000000004"/>
    <n v="8"/>
    <x v="0"/>
    <m/>
    <n v="0"/>
    <x v="7"/>
    <d v="2019-02-18T00:00:00"/>
    <x v="0"/>
    <x v="0"/>
    <x v="0"/>
  </r>
  <r>
    <x v="52"/>
    <x v="0"/>
    <x v="0"/>
    <s v="指名：ドルチェグスト（161228AM-170131）"/>
    <n v="7522"/>
    <n v="372"/>
    <m/>
    <n v="4.9454932198883278E-2"/>
    <n v="68.108817204301076"/>
    <n v="25336.48"/>
    <n v="24"/>
    <x v="0"/>
    <m/>
    <n v="0"/>
    <x v="7"/>
    <d v="2019-02-18T00:00:00"/>
    <x v="0"/>
    <x v="0"/>
    <x v="0"/>
  </r>
  <r>
    <x v="52"/>
    <x v="2"/>
    <x v="0"/>
    <s v="Yahoo! PSD"/>
    <n v="0"/>
    <n v="0"/>
    <m/>
    <m/>
    <m/>
    <n v="15633.928571429"/>
    <n v="0"/>
    <x v="0"/>
    <m/>
    <m/>
    <x v="7"/>
    <d v="2019-02-18T00:00:00"/>
    <x v="0"/>
    <x v="0"/>
    <x v="0"/>
  </r>
  <r>
    <x v="52"/>
    <x v="3"/>
    <x v="0"/>
    <s v="PH AFF"/>
    <n v="1037"/>
    <n v="342"/>
    <m/>
    <n v="0.32979749276759884"/>
    <n v="607.23684210526312"/>
    <n v="207675"/>
    <n v="13"/>
    <x v="0"/>
    <m/>
    <n v="0"/>
    <x v="7"/>
    <d v="2019-02-18T00:00:00"/>
    <x v="0"/>
    <x v="0"/>
    <x v="0"/>
  </r>
  <r>
    <x v="52"/>
    <x v="1"/>
    <x v="2"/>
    <s v="MaMaReach DSP"/>
    <n v="158326"/>
    <n v="132"/>
    <m/>
    <n v="8.3372282505716057E-4"/>
    <n v="287.72727272727275"/>
    <n v="37980"/>
    <n v="0"/>
    <x v="0"/>
    <m/>
    <n v="0"/>
    <x v="7"/>
    <d v="2019-02-18T00:00:00"/>
    <x v="0"/>
    <x v="0"/>
    <x v="0"/>
  </r>
  <r>
    <x v="52"/>
    <x v="5"/>
    <x v="0"/>
    <s v="NDG_GDN ICM"/>
    <n v="445819"/>
    <n v="918"/>
    <m/>
    <n v="2.0591316206801415E-3"/>
    <n v="91.06664679738563"/>
    <n v="83599.181760000007"/>
    <n v="1"/>
    <x v="0"/>
    <m/>
    <n v="0"/>
    <x v="7"/>
    <d v="2019-02-18T00:00:00"/>
    <x v="0"/>
    <x v="0"/>
    <x v="0"/>
  </r>
  <r>
    <x v="52"/>
    <x v="5"/>
    <x v="0"/>
    <s v="【NDG】GDN-ICM（190125-190131）"/>
    <n v="445819"/>
    <n v="918"/>
    <n v="0"/>
    <n v="2.0591316206801415E-3"/>
    <n v="84.616092628589314"/>
    <n v="77677.573033044988"/>
    <n v="1"/>
    <x v="0"/>
    <m/>
    <n v="0"/>
    <x v="7"/>
    <d v="2019-02-18T00:00:00"/>
    <x v="0"/>
    <x v="0"/>
    <x v="0"/>
  </r>
  <r>
    <x v="52"/>
    <x v="5"/>
    <x v="0"/>
    <s v="NDG_GDN RM"/>
    <n v="91308"/>
    <n v="352"/>
    <m/>
    <n v="3.8550838918824199E-3"/>
    <n v="99.518298409090903"/>
    <n v="35030.441039999998"/>
    <n v="9"/>
    <x v="0"/>
    <m/>
    <n v="0"/>
    <x v="7"/>
    <d v="2019-02-18T00:00:00"/>
    <x v="0"/>
    <x v="0"/>
    <x v="0"/>
  </r>
  <r>
    <x v="52"/>
    <x v="5"/>
    <x v="0"/>
    <s v="【NDG】GDN-RM（190125-190131）"/>
    <n v="91308"/>
    <n v="352"/>
    <n v="0"/>
    <n v="3.8550838918824199E-3"/>
    <n v="92.469085066619314"/>
    <n v="32549.117943450001"/>
    <n v="9"/>
    <x v="0"/>
    <m/>
    <n v="0"/>
    <x v="7"/>
    <d v="2019-02-18T00:00:00"/>
    <x v="0"/>
    <x v="0"/>
    <x v="0"/>
  </r>
  <r>
    <x v="52"/>
    <x v="4"/>
    <x v="0"/>
    <s v="指名：ドルチェグスト（170816-170916）"/>
    <n v="10372"/>
    <n v="1316"/>
    <n v="0"/>
    <n v="0.12688006170458929"/>
    <n v="83.406360182370818"/>
    <n v="109762.77"/>
    <n v="10"/>
    <x v="0"/>
    <m/>
    <n v="0"/>
    <x v="7"/>
    <d v="2019-02-18T00:00:00"/>
    <x v="0"/>
    <x v="0"/>
    <x v="0"/>
  </r>
  <r>
    <x v="52"/>
    <x v="4"/>
    <x v="0"/>
    <s v="指名：バリスタ（170816-170916）"/>
    <n v="13114"/>
    <n v="2115"/>
    <m/>
    <n v="0.16127802348635045"/>
    <n v="64.483903073286058"/>
    <n v="136383.45500000002"/>
    <n v="8"/>
    <x v="0"/>
    <m/>
    <n v="0"/>
    <x v="7"/>
    <d v="2019-02-18T00:00:00"/>
    <x v="0"/>
    <x v="0"/>
    <x v="0"/>
  </r>
  <r>
    <x v="52"/>
    <x v="4"/>
    <x v="0"/>
    <s v="指名：まちえこびん（180926～）"/>
    <n v="14"/>
    <n v="2"/>
    <m/>
    <n v="0.14285714285714285"/>
    <n v="47.387499999999996"/>
    <n v="94.774999999999991"/>
    <n v="0"/>
    <x v="0"/>
    <m/>
    <n v="0"/>
    <x v="7"/>
    <d v="2019-02-18T00:00:00"/>
    <x v="0"/>
    <x v="0"/>
    <x v="0"/>
  </r>
  <r>
    <x v="52"/>
    <x v="4"/>
    <x v="0"/>
    <s v="指名：共通TOP（170816-170916）"/>
    <n v="7174"/>
    <n v="1672"/>
    <m/>
    <n v="0.23306384165040422"/>
    <n v="28.801276913875594"/>
    <n v="48155.734999999993"/>
    <n v="19"/>
    <x v="0"/>
    <m/>
    <n v="0"/>
    <x v="7"/>
    <d v="2019-02-18T00:00:00"/>
    <x v="0"/>
    <x v="0"/>
    <x v="0"/>
  </r>
  <r>
    <x v="52"/>
    <x v="7"/>
    <x v="0"/>
    <s v="NDG_Facebook_RT_normal"/>
    <n v="8981"/>
    <n v="23"/>
    <n v="0"/>
    <n v="2.5609620309542365E-3"/>
    <n v="909.1128260869566"/>
    <n v="20909.595000000001"/>
    <n v="0"/>
    <x v="0"/>
    <m/>
    <n v="0"/>
    <x v="7"/>
    <d v="2019-02-18T00:00:00"/>
    <x v="0"/>
    <x v="0"/>
    <x v="0"/>
  </r>
  <r>
    <x v="52"/>
    <x v="7"/>
    <x v="0"/>
    <s v="NDG_Facebook_RT_noncaffeine"/>
    <n v="9137"/>
    <n v="20"/>
    <n v="0"/>
    <n v="2.1889022655138448E-3"/>
    <n v="1035.0545"/>
    <n v="20701.09"/>
    <n v="0"/>
    <x v="0"/>
    <m/>
    <n v="0"/>
    <x v="7"/>
    <d v="2019-02-18T00:00:00"/>
    <x v="0"/>
    <x v="0"/>
    <x v="0"/>
  </r>
  <r>
    <x v="52"/>
    <x v="3"/>
    <x v="0"/>
    <s v="AFF"/>
    <n v="0"/>
    <n v="0"/>
    <m/>
    <m/>
    <m/>
    <n v="1127000"/>
    <n v="42"/>
    <x v="0"/>
    <m/>
    <m/>
    <x v="7"/>
    <d v="2019-02-18T00:00:00"/>
    <x v="0"/>
    <x v="0"/>
    <x v="0"/>
  </r>
  <r>
    <x v="53"/>
    <x v="0"/>
    <x v="0"/>
    <s v="指名：ドルチェグスト（161228AM-170131）"/>
    <n v="10598"/>
    <n v="554"/>
    <m/>
    <n v="5.2274013964899037E-2"/>
    <n v="74.673501805054158"/>
    <n v="41369.120000000003"/>
    <n v="28"/>
    <x v="0"/>
    <m/>
    <n v="0"/>
    <x v="7"/>
    <d v="2019-02-18T00:00:00"/>
    <x v="0"/>
    <x v="0"/>
    <x v="0"/>
  </r>
  <r>
    <x v="53"/>
    <x v="0"/>
    <x v="0"/>
    <s v="指名：共通TOP（161228AM-170131）"/>
    <n v="17416"/>
    <n v="912"/>
    <m/>
    <n v="5.2365640790078091E-2"/>
    <n v="69.83052631578947"/>
    <n v="63685.440000000002"/>
    <n v="47"/>
    <x v="0"/>
    <m/>
    <n v="0"/>
    <x v="7"/>
    <d v="2019-02-18T00:00:00"/>
    <x v="0"/>
    <x v="0"/>
    <x v="0"/>
  </r>
  <r>
    <x v="53"/>
    <x v="0"/>
    <x v="0"/>
    <s v="指名：まちえこびん（180926～）"/>
    <n v="3"/>
    <n v="0"/>
    <m/>
    <n v="0"/>
    <m/>
    <n v="0"/>
    <n v="0"/>
    <x v="0"/>
    <m/>
    <n v="0"/>
    <x v="7"/>
    <d v="2019-02-18T00:00:00"/>
    <x v="0"/>
    <x v="0"/>
    <x v="0"/>
  </r>
  <r>
    <x v="53"/>
    <x v="0"/>
    <x v="0"/>
    <s v="指名：バリスタ（161228AM-170131）"/>
    <n v="15081"/>
    <n v="906"/>
    <m/>
    <n v="6.0075591804257013E-2"/>
    <n v="96.468609271523206"/>
    <n v="87400.560000000027"/>
    <n v="9"/>
    <x v="0"/>
    <m/>
    <n v="0"/>
    <x v="7"/>
    <d v="2019-02-18T00:00:00"/>
    <x v="0"/>
    <x v="0"/>
    <x v="0"/>
  </r>
  <r>
    <x v="53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53"/>
    <x v="3"/>
    <x v="0"/>
    <s v="PH AFF"/>
    <n v="1405"/>
    <n v="406"/>
    <m/>
    <n v="0.28896797153024911"/>
    <n v="472.16748768472905"/>
    <n v="191700"/>
    <n v="12"/>
    <x v="0"/>
    <m/>
    <n v="0"/>
    <x v="7"/>
    <d v="2019-02-18T00:00:00"/>
    <x v="0"/>
    <x v="0"/>
    <x v="0"/>
  </r>
  <r>
    <x v="53"/>
    <x v="1"/>
    <x v="2"/>
    <s v="MaMaReach DSP"/>
    <n v="116309"/>
    <n v="102"/>
    <m/>
    <n v="8.7697426682371957E-4"/>
    <n v="285"/>
    <n v="29070"/>
    <n v="0"/>
    <x v="0"/>
    <m/>
    <n v="0"/>
    <x v="7"/>
    <d v="2019-02-18T00:00:00"/>
    <x v="0"/>
    <x v="0"/>
    <x v="0"/>
  </r>
  <r>
    <x v="53"/>
    <x v="5"/>
    <x v="0"/>
    <s v="NDG_GDN RM"/>
    <n v="87561"/>
    <n v="380"/>
    <m/>
    <n v="4.3398316602140221E-3"/>
    <n v="87.394707157894743"/>
    <n v="33209.988720000001"/>
    <n v="0"/>
    <x v="0"/>
    <m/>
    <n v="0"/>
    <x v="7"/>
    <d v="2019-02-18T00:00:00"/>
    <x v="0"/>
    <x v="0"/>
    <x v="0"/>
  </r>
  <r>
    <x v="53"/>
    <x v="5"/>
    <x v="0"/>
    <s v="【NDG】GDN-ICM（190125-190131）"/>
    <n v="462823"/>
    <n v="956"/>
    <n v="0"/>
    <n v="2.0655844674962133E-3"/>
    <n v="80.245448213216548"/>
    <n v="76714.648491835018"/>
    <n v="0"/>
    <x v="0"/>
    <m/>
    <n v="0"/>
    <x v="7"/>
    <d v="2019-02-18T00:00:00"/>
    <x v="0"/>
    <x v="0"/>
    <x v="0"/>
  </r>
  <r>
    <x v="53"/>
    <x v="5"/>
    <x v="0"/>
    <s v="【NDG】GDN-RM（190125-190131）"/>
    <n v="87561"/>
    <n v="380"/>
    <n v="0"/>
    <n v="4.3398316602140221E-3"/>
    <n v="81.204249139131576"/>
    <n v="30857.614672870001"/>
    <n v="0"/>
    <x v="0"/>
    <m/>
    <n v="0"/>
    <x v="7"/>
    <d v="2019-02-18T00:00:00"/>
    <x v="0"/>
    <x v="0"/>
    <x v="0"/>
  </r>
  <r>
    <x v="53"/>
    <x v="5"/>
    <x v="0"/>
    <s v="NDG_GDN ICM"/>
    <n v="462823"/>
    <n v="956"/>
    <m/>
    <n v="2.0655844674962133E-3"/>
    <n v="86.362814184100415"/>
    <n v="82562.850359999997"/>
    <n v="0"/>
    <x v="0"/>
    <m/>
    <n v="0"/>
    <x v="7"/>
    <d v="2019-02-18T00:00:00"/>
    <x v="0"/>
    <x v="0"/>
    <x v="0"/>
  </r>
  <r>
    <x v="53"/>
    <x v="4"/>
    <x v="0"/>
    <s v="指名：共通TOP（170816-170916）"/>
    <n v="7310"/>
    <n v="1782"/>
    <m/>
    <n v="0.24377564979480165"/>
    <n v="36.999604377104383"/>
    <n v="65933.295000000013"/>
    <n v="19"/>
    <x v="0"/>
    <m/>
    <n v="0"/>
    <x v="7"/>
    <d v="2019-02-18T00:00:00"/>
    <x v="0"/>
    <x v="0"/>
    <x v="0"/>
  </r>
  <r>
    <x v="53"/>
    <x v="4"/>
    <x v="0"/>
    <s v="指名：バリスタ（170816-170916）"/>
    <n v="10924"/>
    <n v="1789"/>
    <m/>
    <n v="0.16376785060417429"/>
    <n v="76.097347680268328"/>
    <n v="136138.15500000003"/>
    <n v="12"/>
    <x v="0"/>
    <m/>
    <n v="0"/>
    <x v="7"/>
    <d v="2019-02-18T00:00:00"/>
    <x v="0"/>
    <x v="0"/>
    <x v="0"/>
  </r>
  <r>
    <x v="53"/>
    <x v="4"/>
    <x v="0"/>
    <s v="指名：まちえこびん（180926～）"/>
    <n v="7"/>
    <n v="0"/>
    <m/>
    <n v="0"/>
    <m/>
    <n v="0"/>
    <n v="0"/>
    <x v="0"/>
    <m/>
    <n v="0"/>
    <x v="7"/>
    <d v="2019-02-18T00:00:00"/>
    <x v="0"/>
    <x v="0"/>
    <x v="0"/>
  </r>
  <r>
    <x v="53"/>
    <x v="4"/>
    <x v="0"/>
    <s v="指名：ドルチェグスト（170816-170916）"/>
    <n v="13442"/>
    <n v="1688"/>
    <n v="0"/>
    <n v="0.12557655110846599"/>
    <n v="91.313018364928922"/>
    <n v="154136.37500000003"/>
    <n v="20"/>
    <x v="0"/>
    <m/>
    <n v="0"/>
    <x v="7"/>
    <d v="2019-02-18T00:00:00"/>
    <x v="0"/>
    <x v="0"/>
    <x v="0"/>
  </r>
  <r>
    <x v="53"/>
    <x v="7"/>
    <x v="0"/>
    <s v="NDG_Facebook_RT_normal"/>
    <n v="9336"/>
    <n v="34"/>
    <n v="0"/>
    <n v="3.6418166238217651E-3"/>
    <n v="594.65573529411756"/>
    <n v="20218.294999999998"/>
    <n v="0"/>
    <x v="0"/>
    <m/>
    <n v="0"/>
    <x v="7"/>
    <d v="2019-02-18T00:00:00"/>
    <x v="0"/>
    <x v="0"/>
    <x v="0"/>
  </r>
  <r>
    <x v="53"/>
    <x v="7"/>
    <x v="0"/>
    <s v="NDG_Facebook_RT_noncaffeine"/>
    <n v="9283"/>
    <n v="41"/>
    <n v="0"/>
    <n v="4.4166756436496823E-3"/>
    <n v="492.74841463414629"/>
    <n v="20202.684999999998"/>
    <n v="0"/>
    <x v="0"/>
    <m/>
    <n v="0"/>
    <x v="7"/>
    <d v="2019-02-18T00:00:00"/>
    <x v="0"/>
    <x v="0"/>
    <x v="0"/>
  </r>
  <r>
    <x v="53"/>
    <x v="3"/>
    <x v="0"/>
    <s v="AFF"/>
    <n v="0"/>
    <n v="0"/>
    <m/>
    <m/>
    <m/>
    <n v="693000"/>
    <n v="26"/>
    <x v="0"/>
    <m/>
    <m/>
    <x v="7"/>
    <d v="2019-02-18T00:00:00"/>
    <x v="0"/>
    <x v="0"/>
    <x v="0"/>
  </r>
  <r>
    <x v="54"/>
    <x v="0"/>
    <x v="0"/>
    <s v="指名：共通TOP（161228AM-170131）"/>
    <n v="17053"/>
    <n v="901"/>
    <m/>
    <n v="5.2835278250161259E-2"/>
    <n v="67.7454384017758"/>
    <n v="61038.64"/>
    <n v="40"/>
    <x v="0"/>
    <m/>
    <n v="0"/>
    <x v="7"/>
    <d v="2019-02-18T00:00:00"/>
    <x v="0"/>
    <x v="0"/>
    <x v="0"/>
  </r>
  <r>
    <x v="54"/>
    <x v="0"/>
    <x v="0"/>
    <s v="指名：バリスタ（161228AM-170131）"/>
    <n v="16388"/>
    <n v="1022"/>
    <m/>
    <n v="6.2362704417866732E-2"/>
    <n v="93.347632093933484"/>
    <n v="95401.280000000028"/>
    <n v="19"/>
    <x v="0"/>
    <m/>
    <n v="0"/>
    <x v="7"/>
    <d v="2019-02-18T00:00:00"/>
    <x v="0"/>
    <x v="0"/>
    <x v="0"/>
  </r>
  <r>
    <x v="54"/>
    <x v="0"/>
    <x v="0"/>
    <s v="指名：ドルチェグスト（161228AM-170131）"/>
    <n v="11726"/>
    <n v="680"/>
    <m/>
    <n v="5.7990789698106775E-2"/>
    <n v="71.447999999999993"/>
    <n v="48584.639999999999"/>
    <n v="28"/>
    <x v="0"/>
    <m/>
    <n v="0"/>
    <x v="7"/>
    <d v="2019-02-18T00:00:00"/>
    <x v="0"/>
    <x v="0"/>
    <x v="0"/>
  </r>
  <r>
    <x v="54"/>
    <x v="2"/>
    <x v="0"/>
    <s v="Yahoo! PSD"/>
    <n v="0"/>
    <n v="0"/>
    <m/>
    <m/>
    <m/>
    <n v="15633.928571429"/>
    <n v="1"/>
    <x v="0"/>
    <m/>
    <m/>
    <x v="7"/>
    <d v="2019-02-18T00:00:00"/>
    <x v="0"/>
    <x v="0"/>
    <x v="0"/>
  </r>
  <r>
    <x v="54"/>
    <x v="3"/>
    <x v="0"/>
    <s v="PH AFF"/>
    <n v="1574"/>
    <n v="452"/>
    <m/>
    <n v="0.28716645489199494"/>
    <n v="671.51548672566366"/>
    <n v="303525"/>
    <n v="19"/>
    <x v="0"/>
    <m/>
    <n v="0"/>
    <x v="7"/>
    <d v="2019-02-18T00:00:00"/>
    <x v="0"/>
    <x v="0"/>
    <x v="0"/>
  </r>
  <r>
    <x v="54"/>
    <x v="1"/>
    <x v="2"/>
    <s v="MaMaReach DSP"/>
    <n v="84314"/>
    <n v="104"/>
    <m/>
    <n v="1.2334843560974453E-3"/>
    <n v="284.03846153846155"/>
    <n v="29540"/>
    <n v="0"/>
    <x v="0"/>
    <m/>
    <n v="0"/>
    <x v="7"/>
    <d v="2019-02-18T00:00:00"/>
    <x v="0"/>
    <x v="0"/>
    <x v="0"/>
  </r>
  <r>
    <x v="54"/>
    <x v="5"/>
    <x v="0"/>
    <s v="NDG_GDN ICM"/>
    <n v="496174"/>
    <n v="995"/>
    <m/>
    <n v="2.0053448991684368E-3"/>
    <n v="83.093997226130654"/>
    <n v="82678.527239999996"/>
    <n v="0"/>
    <x v="0"/>
    <m/>
    <n v="0"/>
    <x v="7"/>
    <d v="2019-02-18T00:00:00"/>
    <x v="0"/>
    <x v="0"/>
    <x v="0"/>
  </r>
  <r>
    <x v="54"/>
    <x v="5"/>
    <x v="0"/>
    <s v="NDG_GDN RM"/>
    <n v="88607"/>
    <n v="315"/>
    <m/>
    <n v="3.5550238694459805E-3"/>
    <n v="105.36842857142857"/>
    <n v="33191.055"/>
    <n v="3"/>
    <x v="0"/>
    <m/>
    <n v="0"/>
    <x v="7"/>
    <d v="2019-02-18T00:00:00"/>
    <x v="0"/>
    <x v="0"/>
    <x v="0"/>
  </r>
  <r>
    <x v="54"/>
    <x v="5"/>
    <x v="0"/>
    <s v="【NDG】GDN-ICM（190125-190131）"/>
    <n v="496174"/>
    <n v="995"/>
    <n v="0"/>
    <n v="2.0053448991684368E-3"/>
    <n v="77.208172303829144"/>
    <n v="76822.131442309998"/>
    <n v="0"/>
    <x v="0"/>
    <m/>
    <n v="0"/>
    <x v="7"/>
    <d v="2019-02-18T00:00:00"/>
    <x v="0"/>
    <x v="0"/>
    <x v="0"/>
  </r>
  <r>
    <x v="54"/>
    <x v="5"/>
    <x v="0"/>
    <s v="【NDG】GDN-RM（190125-190131）"/>
    <n v="88607"/>
    <n v="315"/>
    <n v="0"/>
    <n v="3.5550238694459805E-3"/>
    <n v="97.904832598904775"/>
    <n v="30840.022268655004"/>
    <n v="3"/>
    <x v="0"/>
    <m/>
    <n v="0"/>
    <x v="7"/>
    <d v="2019-02-18T00:00:00"/>
    <x v="0"/>
    <x v="0"/>
    <x v="0"/>
  </r>
  <r>
    <x v="54"/>
    <x v="4"/>
    <x v="0"/>
    <s v="指名：バリスタ（170816-170916）"/>
    <n v="10961"/>
    <n v="1779"/>
    <m/>
    <n v="0.16230270960678769"/>
    <n v="76.740705452501402"/>
    <n v="136521.715"/>
    <n v="17"/>
    <x v="0"/>
    <m/>
    <n v="0"/>
    <x v="7"/>
    <d v="2019-02-18T00:00:00"/>
    <x v="0"/>
    <x v="0"/>
    <x v="0"/>
  </r>
  <r>
    <x v="54"/>
    <x v="4"/>
    <x v="0"/>
    <s v="指名：共通TOP（170816-170916）"/>
    <n v="7380"/>
    <n v="1755"/>
    <m/>
    <n v="0.23780487804878048"/>
    <n v="40.277230769230762"/>
    <n v="70686.539999999994"/>
    <n v="32"/>
    <x v="0"/>
    <m/>
    <n v="0"/>
    <x v="7"/>
    <d v="2019-02-18T00:00:00"/>
    <x v="0"/>
    <x v="0"/>
    <x v="0"/>
  </r>
  <r>
    <x v="54"/>
    <x v="4"/>
    <x v="0"/>
    <s v="指名：まちえこびん（180926～）"/>
    <n v="1"/>
    <n v="0"/>
    <m/>
    <n v="0"/>
    <m/>
    <n v="0"/>
    <n v="0"/>
    <x v="0"/>
    <m/>
    <n v="0"/>
    <x v="7"/>
    <d v="2019-02-18T00:00:00"/>
    <x v="0"/>
    <x v="0"/>
    <x v="0"/>
  </r>
  <r>
    <x v="54"/>
    <x v="4"/>
    <x v="0"/>
    <s v="指名：ドルチェグスト（170816-170916）"/>
    <n v="16130"/>
    <n v="2020"/>
    <n v="0"/>
    <n v="0.12523248605083695"/>
    <n v="90.348908415841592"/>
    <n v="182504.79500000001"/>
    <n v="22"/>
    <x v="0"/>
    <m/>
    <n v="0"/>
    <x v="7"/>
    <d v="2019-02-18T00:00:00"/>
    <x v="0"/>
    <x v="0"/>
    <x v="0"/>
  </r>
  <r>
    <x v="54"/>
    <x v="7"/>
    <x v="0"/>
    <s v="NDG_Facebook_RT_noncaffeine"/>
    <n v="11061"/>
    <n v="38"/>
    <n v="0"/>
    <n v="3.4354940782931019E-3"/>
    <n v="530.56394736842105"/>
    <n v="20161.43"/>
    <n v="0"/>
    <x v="0"/>
    <m/>
    <n v="0"/>
    <x v="7"/>
    <d v="2019-02-18T00:00:00"/>
    <x v="0"/>
    <x v="0"/>
    <x v="0"/>
  </r>
  <r>
    <x v="54"/>
    <x v="7"/>
    <x v="0"/>
    <s v="NDG_Facebook_RT_normal"/>
    <n v="10753"/>
    <n v="31"/>
    <n v="0"/>
    <n v="2.8829163954245327E-3"/>
    <n v="652.45483870967735"/>
    <n v="20226.099999999999"/>
    <n v="0"/>
    <x v="0"/>
    <m/>
    <n v="0"/>
    <x v="7"/>
    <d v="2019-02-18T00:00:00"/>
    <x v="0"/>
    <x v="0"/>
    <x v="0"/>
  </r>
  <r>
    <x v="54"/>
    <x v="3"/>
    <x v="0"/>
    <s v="AFF"/>
    <n v="0"/>
    <n v="0"/>
    <m/>
    <m/>
    <m/>
    <n v="942000"/>
    <n v="32"/>
    <x v="0"/>
    <m/>
    <m/>
    <x v="7"/>
    <d v="2019-02-18T00:00:00"/>
    <x v="0"/>
    <x v="0"/>
    <x v="0"/>
  </r>
  <r>
    <x v="55"/>
    <x v="0"/>
    <x v="0"/>
    <s v="指名：バリスタ（161228AM-170131）"/>
    <n v="11871"/>
    <n v="546"/>
    <m/>
    <n v="4.5994440232499371E-2"/>
    <n v="67.885714285714286"/>
    <n v="37065.599999999999"/>
    <n v="7"/>
    <x v="0"/>
    <m/>
    <n v="0"/>
    <x v="8"/>
    <d v="2019-02-25T00:00:00"/>
    <x v="0"/>
    <x v="0"/>
    <x v="0"/>
  </r>
  <r>
    <x v="55"/>
    <x v="0"/>
    <x v="0"/>
    <s v="指名：共通TOP（161228AM-170131）"/>
    <n v="15173"/>
    <n v="847"/>
    <m/>
    <n v="5.5822843208330586E-2"/>
    <n v="65.079197166469896"/>
    <n v="55122.080000000002"/>
    <n v="44"/>
    <x v="0"/>
    <m/>
    <n v="0"/>
    <x v="8"/>
    <d v="2019-02-25T00:00:00"/>
    <x v="0"/>
    <x v="0"/>
    <x v="0"/>
  </r>
  <r>
    <x v="55"/>
    <x v="0"/>
    <x v="0"/>
    <s v="指名：まちえこびん（180926～）"/>
    <n v="3"/>
    <n v="0"/>
    <m/>
    <n v="0"/>
    <m/>
    <n v="0"/>
    <n v="0"/>
    <x v="0"/>
    <m/>
    <n v="0"/>
    <x v="8"/>
    <d v="2019-02-25T00:00:00"/>
    <x v="0"/>
    <x v="0"/>
    <x v="0"/>
  </r>
  <r>
    <x v="55"/>
    <x v="0"/>
    <x v="0"/>
    <s v="指名：ドルチェグスト（161228AM-170131）"/>
    <n v="8800"/>
    <n v="504"/>
    <m/>
    <n v="5.7272727272727274E-2"/>
    <n v="65.507619047619059"/>
    <n v="33015.840000000004"/>
    <n v="40"/>
    <x v="0"/>
    <m/>
    <n v="0"/>
    <x v="8"/>
    <d v="2019-02-25T00:00:00"/>
    <x v="0"/>
    <x v="0"/>
    <x v="0"/>
  </r>
  <r>
    <x v="55"/>
    <x v="2"/>
    <x v="0"/>
    <s v="Yahoo! PSD"/>
    <n v="0"/>
    <n v="0"/>
    <m/>
    <m/>
    <m/>
    <n v="15633.928571429"/>
    <n v="2"/>
    <x v="0"/>
    <m/>
    <m/>
    <x v="8"/>
    <d v="2019-02-25T00:00:00"/>
    <x v="0"/>
    <x v="0"/>
    <x v="0"/>
  </r>
  <r>
    <x v="55"/>
    <x v="3"/>
    <x v="0"/>
    <s v="PH AFF"/>
    <n v="1084"/>
    <n v="345"/>
    <m/>
    <n v="0.31826568265682659"/>
    <n v="740.86956521739125"/>
    <n v="255600"/>
    <n v="16"/>
    <x v="0"/>
    <m/>
    <n v="0"/>
    <x v="8"/>
    <d v="2019-02-25T00:00:00"/>
    <x v="0"/>
    <x v="0"/>
    <x v="0"/>
  </r>
  <r>
    <x v="55"/>
    <x v="1"/>
    <x v="2"/>
    <s v="MaMaReach DSP"/>
    <n v="143644"/>
    <n v="102"/>
    <m/>
    <n v="7.100888307203921E-4"/>
    <n v="286.1764705882353"/>
    <n v="29190"/>
    <n v="0"/>
    <x v="0"/>
    <m/>
    <n v="0"/>
    <x v="8"/>
    <d v="2019-02-25T00:00:00"/>
    <x v="0"/>
    <x v="0"/>
    <x v="0"/>
  </r>
  <r>
    <x v="55"/>
    <x v="5"/>
    <x v="0"/>
    <s v="NDG_GDN ICM"/>
    <n v="426608"/>
    <n v="885"/>
    <m/>
    <n v="2.074503994299216E-3"/>
    <n v="83.902904135593218"/>
    <n v="74254.070160000003"/>
    <n v="0"/>
    <x v="0"/>
    <m/>
    <n v="0"/>
    <x v="8"/>
    <d v="2019-02-25T00:00:00"/>
    <x v="0"/>
    <x v="0"/>
    <x v="0"/>
  </r>
  <r>
    <x v="55"/>
    <x v="5"/>
    <x v="0"/>
    <s v="【NDG】GDN-ICM（190125-190131）"/>
    <n v="426608"/>
    <n v="885"/>
    <n v="0"/>
    <n v="2.074503994299216E-3"/>
    <n v="77.959782069254231"/>
    <n v="68994.407131289991"/>
    <n v="0"/>
    <x v="0"/>
    <m/>
    <n v="0"/>
    <x v="8"/>
    <d v="2019-02-25T00:00:00"/>
    <x v="0"/>
    <x v="0"/>
    <x v="0"/>
  </r>
  <r>
    <x v="55"/>
    <x v="5"/>
    <x v="0"/>
    <s v="【NDG】GDN-RM（190125-190131）"/>
    <n v="96917"/>
    <n v="274"/>
    <n v="0"/>
    <n v="2.8271613855154411E-3"/>
    <n v="105.40215722759125"/>
    <n v="28880.19108036"/>
    <n v="2"/>
    <x v="0"/>
    <m/>
    <n v="0"/>
    <x v="8"/>
    <d v="2019-02-25T00:00:00"/>
    <x v="0"/>
    <x v="0"/>
    <x v="0"/>
  </r>
  <r>
    <x v="55"/>
    <x v="5"/>
    <x v="0"/>
    <s v="NDG_GDN RM"/>
    <n v="96917"/>
    <n v="274"/>
    <m/>
    <n v="2.8271613855154411E-3"/>
    <n v="113.43729941605839"/>
    <n v="31081.820039999999"/>
    <n v="2"/>
    <x v="0"/>
    <m/>
    <n v="0"/>
    <x v="8"/>
    <d v="2019-02-25T00:00:00"/>
    <x v="0"/>
    <x v="0"/>
    <x v="0"/>
  </r>
  <r>
    <x v="55"/>
    <x v="4"/>
    <x v="0"/>
    <s v="指名：ドルチェグスト（170816-170916）"/>
    <n v="10678"/>
    <n v="1400"/>
    <n v="0"/>
    <n v="0.13111069488668289"/>
    <n v="80.971046428571427"/>
    <n v="113359.465"/>
    <n v="14"/>
    <x v="0"/>
    <m/>
    <n v="0"/>
    <x v="8"/>
    <d v="2019-02-25T00:00:00"/>
    <x v="0"/>
    <x v="0"/>
    <x v="0"/>
  </r>
  <r>
    <x v="55"/>
    <x v="4"/>
    <x v="0"/>
    <s v="指名：バリスタ（170816-170916）"/>
    <n v="9955"/>
    <n v="1371"/>
    <m/>
    <n v="0.1377197388247112"/>
    <n v="65.950908096280088"/>
    <n v="90418.694999999992"/>
    <n v="9"/>
    <x v="0"/>
    <m/>
    <n v="0"/>
    <x v="8"/>
    <d v="2019-02-25T00:00:00"/>
    <x v="0"/>
    <x v="0"/>
    <x v="0"/>
  </r>
  <r>
    <x v="55"/>
    <x v="4"/>
    <x v="0"/>
    <s v="指名：まちえこびん（180926～）"/>
    <n v="6"/>
    <n v="1"/>
    <m/>
    <n v="0.16666666666666666"/>
    <n v="2.23"/>
    <n v="2.23"/>
    <n v="0"/>
    <x v="0"/>
    <m/>
    <n v="0"/>
    <x v="8"/>
    <d v="2019-02-25T00:00:00"/>
    <x v="0"/>
    <x v="0"/>
    <x v="0"/>
  </r>
  <r>
    <x v="55"/>
    <x v="4"/>
    <x v="0"/>
    <s v="指名：共通TOP（170816-170916）"/>
    <n v="6796"/>
    <n v="1665"/>
    <m/>
    <n v="0.24499705709240729"/>
    <n v="30.036693693693689"/>
    <n v="50011.094999999994"/>
    <n v="29"/>
    <x v="0"/>
    <m/>
    <n v="0"/>
    <x v="8"/>
    <d v="2019-02-25T00:00:00"/>
    <x v="0"/>
    <x v="0"/>
    <x v="0"/>
  </r>
  <r>
    <x v="55"/>
    <x v="7"/>
    <x v="0"/>
    <s v="NDG_Facebook_RT_normal"/>
    <n v="10423"/>
    <n v="24"/>
    <n v="0"/>
    <n v="2.3026000191883333E-3"/>
    <n v="827.65520833333323"/>
    <n v="19863.724999999999"/>
    <n v="0"/>
    <x v="0"/>
    <m/>
    <n v="0"/>
    <x v="8"/>
    <d v="2019-02-25T00:00:00"/>
    <x v="0"/>
    <x v="0"/>
    <x v="0"/>
  </r>
  <r>
    <x v="55"/>
    <x v="7"/>
    <x v="0"/>
    <s v="NDG_Facebook_RT_noncaffeine"/>
    <n v="11346"/>
    <n v="32"/>
    <n v="0"/>
    <n v="2.8203772254539045E-3"/>
    <n v="618.58109375000004"/>
    <n v="19794.595000000001"/>
    <n v="0"/>
    <x v="0"/>
    <m/>
    <n v="0"/>
    <x v="8"/>
    <d v="2019-02-25T00:00:00"/>
    <x v="0"/>
    <x v="0"/>
    <x v="0"/>
  </r>
  <r>
    <x v="55"/>
    <x v="3"/>
    <x v="0"/>
    <s v="AFF"/>
    <n v="0"/>
    <n v="0"/>
    <m/>
    <m/>
    <m/>
    <n v="884000"/>
    <n v="31"/>
    <x v="0"/>
    <m/>
    <m/>
    <x v="8"/>
    <d v="2019-02-25T00:00:00"/>
    <x v="0"/>
    <x v="0"/>
    <x v="0"/>
  </r>
  <r>
    <x v="56"/>
    <x v="0"/>
    <x v="0"/>
    <s v="指名：ドルチェグスト（161228AM-170131）"/>
    <n v="8030"/>
    <n v="424"/>
    <m/>
    <n v="5.2801992528019925E-2"/>
    <n v="64.617358490566033"/>
    <n v="27397.759999999998"/>
    <n v="12"/>
    <x v="0"/>
    <m/>
    <n v="0"/>
    <x v="8"/>
    <d v="2019-02-25T00:00:00"/>
    <x v="0"/>
    <x v="0"/>
    <x v="0"/>
  </r>
  <r>
    <x v="56"/>
    <x v="0"/>
    <x v="0"/>
    <s v="指名：共通TOP（161228AM-170131）"/>
    <n v="14886"/>
    <n v="799"/>
    <m/>
    <n v="5.3674593577858393E-2"/>
    <n v="59.027484355444294"/>
    <n v="47162.959999999992"/>
    <n v="43"/>
    <x v="0"/>
    <m/>
    <n v="0"/>
    <x v="8"/>
    <d v="2019-02-25T00:00:00"/>
    <x v="0"/>
    <x v="0"/>
    <x v="0"/>
  </r>
  <r>
    <x v="56"/>
    <x v="0"/>
    <x v="0"/>
    <s v="指名：バリスタ（161228AM-170131）"/>
    <n v="11945"/>
    <n v="529"/>
    <m/>
    <n v="4.4286312264545838E-2"/>
    <n v="64.377769376181476"/>
    <n v="34055.840000000004"/>
    <n v="9"/>
    <x v="0"/>
    <m/>
    <n v="0"/>
    <x v="8"/>
    <d v="2019-02-25T00:00:00"/>
    <x v="0"/>
    <x v="0"/>
    <x v="0"/>
  </r>
  <r>
    <x v="56"/>
    <x v="0"/>
    <x v="0"/>
    <s v="指名：まちえこびん（180926～）"/>
    <n v="2"/>
    <n v="1"/>
    <m/>
    <n v="0.5"/>
    <n v="5.2"/>
    <n v="5.2"/>
    <n v="0"/>
    <x v="0"/>
    <m/>
    <n v="0"/>
    <x v="8"/>
    <d v="2019-02-25T00:00:00"/>
    <x v="0"/>
    <x v="0"/>
    <x v="0"/>
  </r>
  <r>
    <x v="56"/>
    <x v="2"/>
    <x v="0"/>
    <s v="Yahoo! PSD"/>
    <n v="0"/>
    <n v="0"/>
    <m/>
    <m/>
    <m/>
    <n v="15633.928571429"/>
    <n v="0"/>
    <x v="0"/>
    <m/>
    <m/>
    <x v="8"/>
    <d v="2019-02-25T00:00:00"/>
    <x v="0"/>
    <x v="0"/>
    <x v="0"/>
  </r>
  <r>
    <x v="56"/>
    <x v="3"/>
    <x v="0"/>
    <s v="PH AFF"/>
    <n v="1127"/>
    <n v="276"/>
    <m/>
    <n v="0.24489795918367346"/>
    <n v="231.52173913043478"/>
    <n v="63900"/>
    <n v="4"/>
    <x v="0"/>
    <m/>
    <n v="0"/>
    <x v="8"/>
    <d v="2019-02-25T00:00:00"/>
    <x v="0"/>
    <x v="0"/>
    <x v="0"/>
  </r>
  <r>
    <x v="56"/>
    <x v="1"/>
    <x v="2"/>
    <s v="MaMaReach DSP"/>
    <n v="137986"/>
    <n v="148"/>
    <m/>
    <n v="1.072572579826939E-3"/>
    <n v="284.05405405405406"/>
    <n v="42040"/>
    <n v="0"/>
    <x v="0"/>
    <m/>
    <n v="0"/>
    <x v="8"/>
    <d v="2019-02-25T00:00:00"/>
    <x v="0"/>
    <x v="0"/>
    <x v="0"/>
  </r>
  <r>
    <x v="56"/>
    <x v="5"/>
    <x v="0"/>
    <s v="【NDG】GDN-ICM（190125-190131）"/>
    <n v="390765"/>
    <n v="896"/>
    <n v="0"/>
    <n v="2.2929382109451971E-3"/>
    <n v="76.287474888800233"/>
    <n v="68353.577500365005"/>
    <n v="1"/>
    <x v="0"/>
    <m/>
    <n v="0"/>
    <x v="8"/>
    <d v="2019-02-25T00:00:00"/>
    <x v="0"/>
    <x v="0"/>
    <x v="0"/>
  </r>
  <r>
    <x v="56"/>
    <x v="5"/>
    <x v="0"/>
    <s v="【NDG】GDN-RM（190125-190131）"/>
    <n v="96856"/>
    <n v="251"/>
    <n v="0"/>
    <n v="2.5914760056165854E-3"/>
    <n v="111.73886386017928"/>
    <n v="28046.454828905"/>
    <n v="11"/>
    <x v="0"/>
    <m/>
    <n v="0"/>
    <x v="8"/>
    <d v="2019-02-25T00:00:00"/>
    <x v="0"/>
    <x v="0"/>
    <x v="0"/>
  </r>
  <r>
    <x v="56"/>
    <x v="5"/>
    <x v="0"/>
    <s v="NDG_GDN ICM"/>
    <n v="390765"/>
    <n v="896"/>
    <m/>
    <n v="2.2929382109451971E-3"/>
    <n v="82.103111919642856"/>
    <n v="73564.388279999999"/>
    <n v="1"/>
    <x v="0"/>
    <m/>
    <n v="0"/>
    <x v="8"/>
    <d v="2019-02-25T00:00:00"/>
    <x v="0"/>
    <x v="0"/>
    <x v="0"/>
  </r>
  <r>
    <x v="56"/>
    <x v="5"/>
    <x v="0"/>
    <s v="NDG_GDN RM"/>
    <n v="96856"/>
    <n v="251"/>
    <m/>
    <n v="2.5914760056165854E-3"/>
    <n v="120.25707250996014"/>
    <n v="30184.525199999996"/>
    <n v="11"/>
    <x v="0"/>
    <m/>
    <n v="0"/>
    <x v="8"/>
    <d v="2019-02-25T00:00:00"/>
    <x v="0"/>
    <x v="0"/>
    <x v="0"/>
  </r>
  <r>
    <x v="56"/>
    <x v="4"/>
    <x v="0"/>
    <s v="指名：バリスタ（170816-170916）"/>
    <n v="7673"/>
    <n v="1098"/>
    <m/>
    <n v="0.14309917893913723"/>
    <n v="67.271666666666661"/>
    <n v="73864.289999999994"/>
    <n v="7"/>
    <x v="0"/>
    <m/>
    <n v="0"/>
    <x v="8"/>
    <d v="2019-02-25T00:00:00"/>
    <x v="0"/>
    <x v="0"/>
    <x v="0"/>
  </r>
  <r>
    <x v="56"/>
    <x v="4"/>
    <x v="0"/>
    <s v="指名：共通TOP（170816-170916）"/>
    <n v="5400"/>
    <n v="1257"/>
    <m/>
    <n v="0.23277777777777778"/>
    <n v="27.842179793158305"/>
    <n v="34997.619999999988"/>
    <n v="24"/>
    <x v="0"/>
    <m/>
    <n v="0"/>
    <x v="8"/>
    <d v="2019-02-25T00:00:00"/>
    <x v="0"/>
    <x v="0"/>
    <x v="0"/>
  </r>
  <r>
    <x v="56"/>
    <x v="4"/>
    <x v="0"/>
    <s v="指名：まちえこびん（180926～）"/>
    <n v="12"/>
    <n v="1"/>
    <m/>
    <n v="8.3333333333333329E-2"/>
    <n v="33.450000000000003"/>
    <n v="33.450000000000003"/>
    <n v="0"/>
    <x v="0"/>
    <m/>
    <n v="0"/>
    <x v="8"/>
    <d v="2019-02-25T00:00:00"/>
    <x v="0"/>
    <x v="0"/>
    <x v="0"/>
  </r>
  <r>
    <x v="56"/>
    <x v="4"/>
    <x v="0"/>
    <s v="指名：ドルチェグスト（170816-170916）"/>
    <n v="7820"/>
    <n v="970"/>
    <n v="0"/>
    <n v="0.12404092071611253"/>
    <n v="85.195814432989692"/>
    <n v="82639.94"/>
    <n v="18"/>
    <x v="0"/>
    <m/>
    <n v="0"/>
    <x v="8"/>
    <d v="2019-02-25T00:00:00"/>
    <x v="0"/>
    <x v="0"/>
    <x v="0"/>
  </r>
  <r>
    <x v="56"/>
    <x v="7"/>
    <x v="0"/>
    <s v="NDG_Facebook_RT_normal"/>
    <n v="10798"/>
    <n v="28"/>
    <n v="0"/>
    <n v="2.5930727912576402E-3"/>
    <n v="733.90892857142865"/>
    <n v="20549.45"/>
    <n v="0"/>
    <x v="0"/>
    <m/>
    <n v="0"/>
    <x v="8"/>
    <d v="2019-02-25T00:00:00"/>
    <x v="0"/>
    <x v="0"/>
    <x v="0"/>
  </r>
  <r>
    <x v="56"/>
    <x v="7"/>
    <x v="0"/>
    <s v="NDG_Facebook_RT_noncaffeine"/>
    <n v="10208"/>
    <n v="29"/>
    <n v="0"/>
    <n v="2.840909090909091E-3"/>
    <n v="698.95120689655164"/>
    <n v="20269.584999999999"/>
    <n v="0"/>
    <x v="0"/>
    <m/>
    <n v="0"/>
    <x v="8"/>
    <d v="2019-02-25T00:00:00"/>
    <x v="0"/>
    <x v="0"/>
    <x v="0"/>
  </r>
  <r>
    <x v="56"/>
    <x v="3"/>
    <x v="0"/>
    <s v="AFF"/>
    <n v="0"/>
    <n v="0"/>
    <m/>
    <m/>
    <m/>
    <n v="621000"/>
    <n v="23"/>
    <x v="0"/>
    <m/>
    <m/>
    <x v="8"/>
    <d v="2019-02-25T00:00:00"/>
    <x v="0"/>
    <x v="0"/>
    <x v="0"/>
  </r>
  <r>
    <x v="57"/>
    <x v="0"/>
    <x v="0"/>
    <s v="指名：ドルチェグスト（161228AM-170131）"/>
    <n v="8214"/>
    <n v="520"/>
    <m/>
    <n v="6.3306549793036279E-2"/>
    <n v="64.12"/>
    <n v="33342.400000000001"/>
    <n v="8"/>
    <x v="0"/>
    <m/>
    <n v="0"/>
    <x v="8"/>
    <d v="2019-02-25T00:00:00"/>
    <x v="0"/>
    <x v="0"/>
    <x v="0"/>
  </r>
  <r>
    <x v="57"/>
    <x v="0"/>
    <x v="0"/>
    <s v="指名：バリスタ（161228AM-170131）"/>
    <n v="13673"/>
    <n v="706"/>
    <m/>
    <n v="5.1634608352227017E-2"/>
    <n v="62.180509915014177"/>
    <n v="43899.44000000001"/>
    <n v="5"/>
    <x v="0"/>
    <m/>
    <n v="0"/>
    <x v="8"/>
    <d v="2019-02-25T00:00:00"/>
    <x v="0"/>
    <x v="0"/>
    <x v="0"/>
  </r>
  <r>
    <x v="57"/>
    <x v="0"/>
    <x v="0"/>
    <s v="指名：共通TOP（161228AM-170131）"/>
    <n v="14225"/>
    <n v="783"/>
    <m/>
    <n v="5.5043936731107204E-2"/>
    <n v="55.210319284802047"/>
    <n v="43229.68"/>
    <n v="28"/>
    <x v="0"/>
    <m/>
    <n v="0"/>
    <x v="8"/>
    <d v="2019-02-25T00:00:00"/>
    <x v="0"/>
    <x v="0"/>
    <x v="0"/>
  </r>
  <r>
    <x v="57"/>
    <x v="2"/>
    <x v="0"/>
    <s v="Yahoo! PSD"/>
    <n v="0"/>
    <n v="0"/>
    <m/>
    <m/>
    <m/>
    <n v="15633.928571429"/>
    <n v="1"/>
    <x v="0"/>
    <m/>
    <m/>
    <x v="8"/>
    <d v="2019-02-25T00:00:00"/>
    <x v="0"/>
    <x v="0"/>
    <x v="0"/>
  </r>
  <r>
    <x v="57"/>
    <x v="3"/>
    <x v="0"/>
    <s v="PH AFF"/>
    <n v="1121"/>
    <n v="353"/>
    <m/>
    <n v="0.31489741302408564"/>
    <n v="0"/>
    <n v="0"/>
    <n v="0"/>
    <x v="0"/>
    <m/>
    <n v="0"/>
    <x v="8"/>
    <d v="2019-02-25T00:00:00"/>
    <x v="0"/>
    <x v="0"/>
    <x v="0"/>
  </r>
  <r>
    <x v="57"/>
    <x v="1"/>
    <x v="2"/>
    <s v="MaMaReach DSP"/>
    <n v="114082"/>
    <n v="151"/>
    <m/>
    <n v="1.3236093336372083E-3"/>
    <n v="284.17218543046357"/>
    <n v="42910"/>
    <n v="0"/>
    <x v="0"/>
    <m/>
    <n v="0"/>
    <x v="8"/>
    <d v="2019-02-25T00:00:00"/>
    <x v="0"/>
    <x v="0"/>
    <x v="0"/>
  </r>
  <r>
    <x v="57"/>
    <x v="5"/>
    <x v="0"/>
    <s v="【NDG】GDN-ICM（190125-190131）"/>
    <n v="7007709"/>
    <n v="13817"/>
    <n v="0"/>
    <n v="1.9716857535037485E-3"/>
    <n v="81.024296765046699"/>
    <n v="1119512.7084026502"/>
    <n v="4"/>
    <x v="0"/>
    <m/>
    <n v="0"/>
    <x v="8"/>
    <d v="2019-02-25T00:00:00"/>
    <x v="0"/>
    <x v="0"/>
    <x v="0"/>
  </r>
  <r>
    <x v="57"/>
    <x v="5"/>
    <x v="0"/>
    <s v="【NDG】GDN-RM（190125-190131）"/>
    <n v="101321"/>
    <n v="310"/>
    <n v="0"/>
    <n v="3.0595829097620434E-3"/>
    <n v="105.25957700991935"/>
    <n v="32630.468873074999"/>
    <n v="1"/>
    <x v="0"/>
    <m/>
    <n v="0"/>
    <x v="8"/>
    <d v="2019-02-25T00:00:00"/>
    <x v="0"/>
    <x v="0"/>
    <x v="0"/>
  </r>
  <r>
    <x v="57"/>
    <x v="5"/>
    <x v="0"/>
    <s v="NDG_GDN ICM"/>
    <n v="7007709"/>
    <n v="13817"/>
    <m/>
    <n v="1.9716857535037485E-3"/>
    <n v="87.201036884996739"/>
    <n v="1204856.72664"/>
    <n v="4"/>
    <x v="0"/>
    <m/>
    <n v="0"/>
    <x v="8"/>
    <d v="2019-02-25T00:00:00"/>
    <x v="0"/>
    <x v="0"/>
    <x v="0"/>
  </r>
  <r>
    <x v="57"/>
    <x v="5"/>
    <x v="0"/>
    <s v="NDG_GDN RM"/>
    <n v="101321"/>
    <n v="310"/>
    <m/>
    <n v="3.0595829097620434E-3"/>
    <n v="113.28384929032256"/>
    <n v="35117.993279999995"/>
    <n v="1"/>
    <x v="0"/>
    <m/>
    <n v="0"/>
    <x v="8"/>
    <d v="2019-02-25T00:00:00"/>
    <x v="0"/>
    <x v="0"/>
    <x v="0"/>
  </r>
  <r>
    <x v="57"/>
    <x v="4"/>
    <x v="0"/>
    <s v="指名：まちえこびん（180926～）"/>
    <n v="7"/>
    <n v="1"/>
    <m/>
    <n v="0.14285714285714285"/>
    <n v="6.69"/>
    <n v="6.69"/>
    <n v="0"/>
    <x v="0"/>
    <m/>
    <n v="0"/>
    <x v="8"/>
    <d v="2019-02-25T00:00:00"/>
    <x v="0"/>
    <x v="0"/>
    <x v="0"/>
  </r>
  <r>
    <x v="57"/>
    <x v="4"/>
    <x v="0"/>
    <s v="指名：バリスタ（170816-170916）"/>
    <n v="13897"/>
    <n v="2352"/>
    <m/>
    <n v="0.16924516082607757"/>
    <n v="69.037083333333328"/>
    <n v="162375.22"/>
    <n v="12"/>
    <x v="0"/>
    <m/>
    <n v="0"/>
    <x v="8"/>
    <d v="2019-02-25T00:00:00"/>
    <x v="0"/>
    <x v="0"/>
    <x v="0"/>
  </r>
  <r>
    <x v="57"/>
    <x v="4"/>
    <x v="0"/>
    <s v="指名：ドルチェグスト（170816-170916）"/>
    <n v="11062"/>
    <n v="1499"/>
    <n v="0"/>
    <n v="0.13550894955704212"/>
    <n v="80.597304869913287"/>
    <n v="120815.36000000002"/>
    <n v="17"/>
    <x v="0"/>
    <m/>
    <n v="0"/>
    <x v="8"/>
    <d v="2019-02-25T00:00:00"/>
    <x v="0"/>
    <x v="0"/>
    <x v="0"/>
  </r>
  <r>
    <x v="57"/>
    <x v="4"/>
    <x v="0"/>
    <s v="指名：共通TOP（170816-170916）"/>
    <n v="7244"/>
    <n v="1775"/>
    <m/>
    <n v="0.24503036996134733"/>
    <n v="28.574152112676057"/>
    <n v="50719.12"/>
    <n v="30"/>
    <x v="0"/>
    <m/>
    <n v="0"/>
    <x v="8"/>
    <d v="2019-02-25T00:00:00"/>
    <x v="0"/>
    <x v="0"/>
    <x v="0"/>
  </r>
  <r>
    <x v="57"/>
    <x v="7"/>
    <x v="0"/>
    <s v="NDG_Facebook_RT_normal"/>
    <n v="10630"/>
    <n v="26"/>
    <n v="0"/>
    <n v="2.4459078080903106E-3"/>
    <n v="819.91096153846161"/>
    <n v="21317.685000000001"/>
    <n v="0"/>
    <x v="0"/>
    <m/>
    <n v="0"/>
    <x v="8"/>
    <d v="2019-02-25T00:00:00"/>
    <x v="0"/>
    <x v="0"/>
    <x v="0"/>
  </r>
  <r>
    <x v="57"/>
    <x v="7"/>
    <x v="0"/>
    <s v="NDG_Facebook_RT_noncaffeine"/>
    <n v="10945"/>
    <n v="40"/>
    <n v="0"/>
    <n v="3.6546368204659662E-3"/>
    <n v="531.21387500000003"/>
    <n v="21248.555"/>
    <n v="0"/>
    <x v="0"/>
    <m/>
    <n v="0"/>
    <x v="8"/>
    <d v="2019-02-25T00:00:00"/>
    <x v="0"/>
    <x v="0"/>
    <x v="0"/>
  </r>
  <r>
    <x v="57"/>
    <x v="3"/>
    <x v="0"/>
    <s v="AFF"/>
    <n v="0"/>
    <n v="0"/>
    <m/>
    <m/>
    <m/>
    <n v="711000"/>
    <n v="26"/>
    <x v="0"/>
    <m/>
    <m/>
    <x v="8"/>
    <d v="2019-02-25T00:00:00"/>
    <x v="0"/>
    <x v="0"/>
    <x v="0"/>
  </r>
  <r>
    <x v="58"/>
    <x v="0"/>
    <x v="0"/>
    <s v="指名：共通TOP（161228AM-170131）"/>
    <n v="15890"/>
    <n v="918"/>
    <m/>
    <n v="5.7772183763373189E-2"/>
    <n v="56.73891067538127"/>
    <n v="52086.320000000007"/>
    <n v="35"/>
    <x v="0"/>
    <m/>
    <n v="0"/>
    <x v="8"/>
    <d v="2019-02-25T00:00:00"/>
    <x v="0"/>
    <x v="0"/>
    <x v="0"/>
  </r>
  <r>
    <x v="58"/>
    <x v="0"/>
    <x v="0"/>
    <s v="指名：ドルチェグスト（161228AM-170131）"/>
    <n v="8756"/>
    <n v="492"/>
    <m/>
    <n v="5.6190041114664233E-2"/>
    <n v="67.980487804878052"/>
    <n v="33446.400000000001"/>
    <n v="18"/>
    <x v="0"/>
    <m/>
    <n v="0"/>
    <x v="8"/>
    <d v="2019-02-25T00:00:00"/>
    <x v="0"/>
    <x v="0"/>
    <x v="0"/>
  </r>
  <r>
    <x v="58"/>
    <x v="0"/>
    <x v="0"/>
    <s v="指名：まちえこびん（180926～）"/>
    <n v="1"/>
    <n v="0"/>
    <m/>
    <n v="0"/>
    <m/>
    <n v="0"/>
    <n v="0"/>
    <x v="0"/>
    <m/>
    <n v="0"/>
    <x v="8"/>
    <d v="2019-02-25T00:00:00"/>
    <x v="0"/>
    <x v="0"/>
    <x v="0"/>
  </r>
  <r>
    <x v="58"/>
    <x v="0"/>
    <x v="0"/>
    <s v="指名：バリスタ（161228AM-170131）"/>
    <n v="15064"/>
    <n v="787"/>
    <m/>
    <n v="5.2243759957514603E-2"/>
    <n v="61.641473951715376"/>
    <n v="48511.840000000004"/>
    <n v="6"/>
    <x v="0"/>
    <m/>
    <n v="0"/>
    <x v="8"/>
    <d v="2019-02-25T00:00:00"/>
    <x v="0"/>
    <x v="0"/>
    <x v="0"/>
  </r>
  <r>
    <x v="58"/>
    <x v="2"/>
    <x v="0"/>
    <s v="Yahoo! PSD"/>
    <n v="0"/>
    <n v="0"/>
    <m/>
    <m/>
    <m/>
    <n v="15633.928571429"/>
    <n v="1"/>
    <x v="0"/>
    <m/>
    <m/>
    <x v="8"/>
    <d v="2019-02-25T00:00:00"/>
    <x v="0"/>
    <x v="0"/>
    <x v="0"/>
  </r>
  <r>
    <x v="58"/>
    <x v="3"/>
    <x v="0"/>
    <s v="PH AFF"/>
    <n v="1116"/>
    <n v="330"/>
    <m/>
    <n v="0.29569892473118281"/>
    <n v="0"/>
    <n v="0"/>
    <n v="0"/>
    <x v="0"/>
    <m/>
    <n v="0"/>
    <x v="8"/>
    <d v="2019-02-25T00:00:00"/>
    <x v="0"/>
    <x v="0"/>
    <x v="0"/>
  </r>
  <r>
    <x v="58"/>
    <x v="1"/>
    <x v="2"/>
    <s v="MaMaReach DSP"/>
    <n v="107390"/>
    <n v="154"/>
    <m/>
    <n v="1.4340255144799331E-3"/>
    <n v="281.55844155844159"/>
    <n v="43360"/>
    <n v="0"/>
    <x v="0"/>
    <m/>
    <n v="0"/>
    <x v="8"/>
    <d v="2019-02-25T00:00:00"/>
    <x v="0"/>
    <x v="0"/>
    <x v="0"/>
  </r>
  <r>
    <x v="58"/>
    <x v="5"/>
    <x v="0"/>
    <s v="【NDG】GDN-RM（190125-190131）"/>
    <n v="109362"/>
    <n v="377"/>
    <n v="0"/>
    <n v="3.4472668751485891E-3"/>
    <n v="101.71391840273211"/>
    <n v="38346.147237830002"/>
    <n v="6"/>
    <x v="0"/>
    <m/>
    <n v="0"/>
    <x v="8"/>
    <d v="2019-02-25T00:00:00"/>
    <x v="0"/>
    <x v="0"/>
    <x v="0"/>
  </r>
  <r>
    <x v="58"/>
    <x v="5"/>
    <x v="0"/>
    <s v="NDG_GDN ICM"/>
    <n v="8104476"/>
    <n v="16708"/>
    <m/>
    <n v="2.0615768372933673E-3"/>
    <n v="87.221250071821899"/>
    <n v="1457292.6462000003"/>
    <n v="11"/>
    <x v="0"/>
    <m/>
    <n v="0"/>
    <x v="8"/>
    <d v="2019-02-25T00:00:00"/>
    <x v="0"/>
    <x v="0"/>
    <x v="0"/>
  </r>
  <r>
    <x v="58"/>
    <x v="5"/>
    <x v="0"/>
    <s v="NDG_GDN RM"/>
    <n v="109362"/>
    <n v="377"/>
    <m/>
    <n v="3.4472668751485891E-3"/>
    <n v="109.46789442970822"/>
    <n v="41269.396200000003"/>
    <n v="6"/>
    <x v="0"/>
    <m/>
    <n v="0"/>
    <x v="8"/>
    <d v="2019-02-25T00:00:00"/>
    <x v="0"/>
    <x v="0"/>
    <x v="0"/>
  </r>
  <r>
    <x v="58"/>
    <x v="5"/>
    <x v="0"/>
    <s v="【NDG】GDN-ICM（190125-190131）"/>
    <n v="8104476"/>
    <n v="16708"/>
    <n v="0"/>
    <n v="2.0615768372933673E-3"/>
    <n v="81.043078186729417"/>
    <n v="1354067.750343875"/>
    <n v="11"/>
    <x v="0"/>
    <m/>
    <n v="0"/>
    <x v="8"/>
    <d v="2019-02-25T00:00:00"/>
    <x v="0"/>
    <x v="0"/>
    <x v="0"/>
  </r>
  <r>
    <x v="58"/>
    <x v="4"/>
    <x v="0"/>
    <s v="指名：共通TOP（170816-170916）"/>
    <n v="7542"/>
    <n v="1963"/>
    <m/>
    <n v="0.26027578891540704"/>
    <n v="28.553769740193587"/>
    <n v="56051.05000000001"/>
    <n v="26"/>
    <x v="0"/>
    <m/>
    <n v="0"/>
    <x v="8"/>
    <d v="2019-02-25T00:00:00"/>
    <x v="0"/>
    <x v="0"/>
    <x v="0"/>
  </r>
  <r>
    <x v="58"/>
    <x v="4"/>
    <x v="0"/>
    <s v="指名：ドルチェグスト（170816-170916）"/>
    <n v="11580"/>
    <n v="1683"/>
    <n v="0"/>
    <n v="0.14533678756476684"/>
    <n v="82.097860962566855"/>
    <n v="138170.70000000001"/>
    <n v="24"/>
    <x v="0"/>
    <m/>
    <n v="0"/>
    <x v="8"/>
    <d v="2019-02-25T00:00:00"/>
    <x v="0"/>
    <x v="0"/>
    <x v="0"/>
  </r>
  <r>
    <x v="58"/>
    <x v="4"/>
    <x v="0"/>
    <s v="指名：バリスタ（170816-170916）"/>
    <n v="14986"/>
    <n v="2287"/>
    <m/>
    <n v="0.15260910182837314"/>
    <n v="70.15236773065152"/>
    <n v="160438.46500000003"/>
    <n v="13"/>
    <x v="0"/>
    <m/>
    <n v="0"/>
    <x v="8"/>
    <d v="2019-02-25T00:00:00"/>
    <x v="0"/>
    <x v="0"/>
    <x v="0"/>
  </r>
  <r>
    <x v="58"/>
    <x v="4"/>
    <x v="0"/>
    <s v="指名：まちえこびん（180926～）"/>
    <n v="9"/>
    <n v="1"/>
    <m/>
    <n v="0.1111111111111111"/>
    <n v="91.43"/>
    <n v="91.43"/>
    <n v="0"/>
    <x v="0"/>
    <m/>
    <n v="0"/>
    <x v="8"/>
    <d v="2019-02-25T00:00:00"/>
    <x v="0"/>
    <x v="0"/>
    <x v="0"/>
  </r>
  <r>
    <x v="58"/>
    <x v="7"/>
    <x v="0"/>
    <s v="NDG_Facebook_RT_noncaffeine"/>
    <n v="10171"/>
    <n v="23"/>
    <n v="0"/>
    <n v="2.2613312358666796E-3"/>
    <n v="925.64391304347816"/>
    <n v="21289.809999999998"/>
    <n v="0"/>
    <x v="0"/>
    <m/>
    <n v="0"/>
    <x v="8"/>
    <d v="2019-02-25T00:00:00"/>
    <x v="0"/>
    <x v="0"/>
    <x v="0"/>
  </r>
  <r>
    <x v="58"/>
    <x v="7"/>
    <x v="0"/>
    <s v="NDG_Facebook_RT_normal"/>
    <n v="10212"/>
    <n v="26"/>
    <n v="0"/>
    <n v="2.5460242851547197E-3"/>
    <n v="821.8407692307693"/>
    <n v="21367.86"/>
    <n v="0"/>
    <x v="0"/>
    <m/>
    <n v="0"/>
    <x v="8"/>
    <d v="2019-02-25T00:00:00"/>
    <x v="0"/>
    <x v="0"/>
    <x v="0"/>
  </r>
  <r>
    <x v="58"/>
    <x v="3"/>
    <x v="0"/>
    <s v="AFF"/>
    <n v="0"/>
    <n v="0"/>
    <m/>
    <m/>
    <m/>
    <n v="884000"/>
    <n v="31"/>
    <x v="0"/>
    <m/>
    <m/>
    <x v="8"/>
    <d v="2019-02-25T00:00:00"/>
    <x v="0"/>
    <x v="0"/>
    <x v="0"/>
  </r>
  <r>
    <x v="59"/>
    <x v="0"/>
    <x v="0"/>
    <s v="指名：まちえこびん（180926～）"/>
    <n v="1"/>
    <n v="0"/>
    <m/>
    <n v="0"/>
    <m/>
    <n v="0"/>
    <n v="0"/>
    <x v="0"/>
    <m/>
    <n v="0"/>
    <x v="8"/>
    <d v="2019-02-25T00:00:00"/>
    <x v="0"/>
    <x v="0"/>
    <x v="0"/>
  </r>
  <r>
    <x v="59"/>
    <x v="0"/>
    <x v="0"/>
    <s v="指名：ドルチェグスト（161228AM-170131）"/>
    <n v="6736"/>
    <n v="426"/>
    <m/>
    <n v="6.3242280285035632E-2"/>
    <n v="65.339342723004705"/>
    <n v="27834.560000000005"/>
    <n v="22"/>
    <x v="0"/>
    <m/>
    <n v="0"/>
    <x v="8"/>
    <d v="2019-02-25T00:00:00"/>
    <x v="0"/>
    <x v="0"/>
    <x v="0"/>
  </r>
  <r>
    <x v="59"/>
    <x v="0"/>
    <x v="0"/>
    <s v="指名：バリスタ（161228AM-170131）"/>
    <n v="8892"/>
    <n v="366"/>
    <m/>
    <n v="4.1160593792172739E-2"/>
    <n v="65.196065573770483"/>
    <n v="23861.759999999998"/>
    <n v="11"/>
    <x v="0"/>
    <m/>
    <n v="0"/>
    <x v="8"/>
    <d v="2019-02-25T00:00:00"/>
    <x v="0"/>
    <x v="0"/>
    <x v="0"/>
  </r>
  <r>
    <x v="59"/>
    <x v="0"/>
    <x v="0"/>
    <s v="指名：共通TOP（161228AM-170131）"/>
    <n v="13437"/>
    <n v="779"/>
    <m/>
    <n v="5.7974250204658781E-2"/>
    <n v="59.281335044929399"/>
    <n v="46180.160000000003"/>
    <n v="26"/>
    <x v="0"/>
    <m/>
    <n v="0"/>
    <x v="8"/>
    <d v="2019-02-25T00:00:00"/>
    <x v="0"/>
    <x v="0"/>
    <x v="0"/>
  </r>
  <r>
    <x v="59"/>
    <x v="2"/>
    <x v="0"/>
    <s v="Yahoo! PSD"/>
    <n v="0"/>
    <n v="0"/>
    <m/>
    <m/>
    <m/>
    <n v="14120.967741934999"/>
    <n v="2"/>
    <x v="0"/>
    <m/>
    <m/>
    <x v="8"/>
    <d v="2019-02-25T00:00:00"/>
    <x v="0"/>
    <x v="0"/>
    <x v="0"/>
  </r>
  <r>
    <x v="59"/>
    <x v="3"/>
    <x v="0"/>
    <s v="PH AFF"/>
    <n v="805"/>
    <n v="263"/>
    <m/>
    <n v="0.32670807453416151"/>
    <n v="546.6832699619772"/>
    <n v="143777.70000000001"/>
    <n v="9"/>
    <x v="0"/>
    <m/>
    <n v="0"/>
    <x v="8"/>
    <d v="2019-02-25T00:00:00"/>
    <x v="0"/>
    <x v="0"/>
    <x v="0"/>
  </r>
  <r>
    <x v="59"/>
    <x v="4"/>
    <x v="0"/>
    <s v="指名：バリスタ（170816-170916）"/>
    <n v="7058"/>
    <n v="833"/>
    <m/>
    <n v="0.11802210257863417"/>
    <n v="74.140138055222096"/>
    <n v="61758.735000000008"/>
    <n v="7"/>
    <x v="0"/>
    <m/>
    <n v="0"/>
    <x v="8"/>
    <d v="2019-02-25T00:00:00"/>
    <x v="0"/>
    <x v="0"/>
    <x v="0"/>
  </r>
  <r>
    <x v="59"/>
    <x v="4"/>
    <x v="0"/>
    <s v="指名：共通TOP（170816-170916）"/>
    <n v="6669"/>
    <n v="1619"/>
    <m/>
    <n v="0.24276503223871645"/>
    <n v="28.436287831995063"/>
    <n v="46038.350000000006"/>
    <n v="29"/>
    <x v="0"/>
    <m/>
    <n v="0"/>
    <x v="8"/>
    <d v="2019-02-25T00:00:00"/>
    <x v="0"/>
    <x v="0"/>
    <x v="0"/>
  </r>
  <r>
    <x v="59"/>
    <x v="4"/>
    <x v="0"/>
    <s v="指名：まちえこびん（180926～）"/>
    <n v="5"/>
    <n v="1"/>
    <m/>
    <n v="0.2"/>
    <n v="69.13"/>
    <n v="69.13"/>
    <n v="0"/>
    <x v="0"/>
    <m/>
    <n v="0"/>
    <x v="8"/>
    <d v="2019-02-25T00:00:00"/>
    <x v="0"/>
    <x v="0"/>
    <x v="0"/>
  </r>
  <r>
    <x v="59"/>
    <x v="4"/>
    <x v="0"/>
    <s v="指名：ドルチェグスト（170816-170916）"/>
    <n v="9742"/>
    <n v="1332"/>
    <n v="0"/>
    <n v="0.13672757134058716"/>
    <n v="81.631141141141143"/>
    <n v="108732.68"/>
    <n v="6"/>
    <x v="0"/>
    <m/>
    <n v="0"/>
    <x v="8"/>
    <d v="2019-02-25T00:00:00"/>
    <x v="0"/>
    <x v="0"/>
    <x v="0"/>
  </r>
  <r>
    <x v="59"/>
    <x v="3"/>
    <x v="0"/>
    <s v="AFF"/>
    <n v="0"/>
    <n v="0"/>
    <m/>
    <m/>
    <m/>
    <n v="119000"/>
    <n v="12"/>
    <x v="0"/>
    <m/>
    <m/>
    <x v="8"/>
    <d v="2019-02-25T00:00:00"/>
    <x v="0"/>
    <x v="0"/>
    <x v="0"/>
  </r>
  <r>
    <x v="60"/>
    <x v="0"/>
    <x v="0"/>
    <s v="指名：ドルチェグスト（161228AM-170131）"/>
    <n v="9492"/>
    <n v="406"/>
    <m/>
    <n v="4.2772861356932153E-2"/>
    <n v="69.695369458128084"/>
    <n v="28296.32"/>
    <n v="16"/>
    <x v="0"/>
    <m/>
    <n v="0"/>
    <x v="8"/>
    <d v="2019-02-25T00:00:00"/>
    <x v="0"/>
    <x v="0"/>
    <x v="0"/>
  </r>
  <r>
    <x v="60"/>
    <x v="0"/>
    <x v="0"/>
    <s v="指名：まちえこびん（180926～）"/>
    <n v="4"/>
    <n v="1"/>
    <m/>
    <n v="0.25"/>
    <n v="3.12"/>
    <n v="3.12"/>
    <n v="0"/>
    <x v="0"/>
    <m/>
    <n v="0"/>
    <x v="8"/>
    <d v="2019-02-25T00:00:00"/>
    <x v="0"/>
    <x v="0"/>
    <x v="0"/>
  </r>
  <r>
    <x v="60"/>
    <x v="0"/>
    <x v="0"/>
    <s v="指名：共通TOP（161228AM-170131）"/>
    <n v="15062"/>
    <n v="732"/>
    <m/>
    <n v="4.8599123622360907E-2"/>
    <n v="62.188306010928969"/>
    <n v="45521.840000000004"/>
    <n v="36"/>
    <x v="0"/>
    <m/>
    <n v="0"/>
    <x v="8"/>
    <d v="2019-02-25T00:00:00"/>
    <x v="0"/>
    <x v="0"/>
    <x v="0"/>
  </r>
  <r>
    <x v="60"/>
    <x v="0"/>
    <x v="0"/>
    <s v="指名：バリスタ（161228AM-170131）"/>
    <n v="10769"/>
    <n v="507"/>
    <m/>
    <n v="4.7079580276720212E-2"/>
    <n v="85.930256410256391"/>
    <n v="43566.639999999992"/>
    <n v="10"/>
    <x v="0"/>
    <m/>
    <n v="0"/>
    <x v="8"/>
    <d v="2019-02-25T00:00:00"/>
    <x v="0"/>
    <x v="0"/>
    <x v="0"/>
  </r>
  <r>
    <x v="60"/>
    <x v="2"/>
    <x v="0"/>
    <s v="Yahoo! PSD"/>
    <n v="0"/>
    <n v="0"/>
    <m/>
    <m/>
    <m/>
    <n v="14120.967741934999"/>
    <n v="0"/>
    <x v="0"/>
    <m/>
    <m/>
    <x v="8"/>
    <d v="2019-02-25T00:00:00"/>
    <x v="0"/>
    <x v="0"/>
    <x v="0"/>
  </r>
  <r>
    <x v="60"/>
    <x v="3"/>
    <x v="0"/>
    <s v="PH AFF"/>
    <n v="838"/>
    <n v="246"/>
    <m/>
    <n v="0.2935560859188544"/>
    <n v="584.46219512195125"/>
    <n v="143777.70000000001"/>
    <n v="9"/>
    <x v="0"/>
    <m/>
    <n v="0"/>
    <x v="8"/>
    <d v="2019-02-25T00:00:00"/>
    <x v="0"/>
    <x v="0"/>
    <x v="0"/>
  </r>
  <r>
    <x v="60"/>
    <x v="4"/>
    <x v="0"/>
    <s v="指名：ドルチェグスト（170816-170916）"/>
    <n v="11954"/>
    <n v="1516"/>
    <n v="0"/>
    <n v="0.12681947465283588"/>
    <n v="90.377800131926122"/>
    <n v="137012.745"/>
    <n v="30"/>
    <x v="0"/>
    <m/>
    <n v="0"/>
    <x v="8"/>
    <d v="2019-02-25T00:00:00"/>
    <x v="0"/>
    <x v="0"/>
    <x v="0"/>
  </r>
  <r>
    <x v="60"/>
    <x v="4"/>
    <x v="0"/>
    <s v="指名：共通TOP（170816-170916）"/>
    <n v="7277"/>
    <n v="1675"/>
    <m/>
    <n v="0.23017727085337364"/>
    <n v="35.325197014925372"/>
    <n v="59169.705000000002"/>
    <n v="30"/>
    <x v="0"/>
    <m/>
    <n v="0"/>
    <x v="8"/>
    <d v="2019-02-25T00:00:00"/>
    <x v="0"/>
    <x v="0"/>
    <x v="0"/>
  </r>
  <r>
    <x v="60"/>
    <x v="4"/>
    <x v="0"/>
    <s v="指名：バリスタ（170816-170916）"/>
    <n v="7971"/>
    <n v="1027"/>
    <m/>
    <n v="0.12884205244009533"/>
    <n v="85.958140214216172"/>
    <n v="88279.010000000009"/>
    <n v="10"/>
    <x v="0"/>
    <m/>
    <n v="0"/>
    <x v="8"/>
    <d v="2019-02-25T00:00:00"/>
    <x v="0"/>
    <x v="0"/>
    <x v="0"/>
  </r>
  <r>
    <x v="60"/>
    <x v="4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0"/>
    <x v="3"/>
    <x v="0"/>
    <s v="AFF"/>
    <n v="0"/>
    <n v="0"/>
    <m/>
    <m/>
    <m/>
    <n v="38000"/>
    <n v="4"/>
    <x v="0"/>
    <m/>
    <m/>
    <x v="8"/>
    <d v="2019-02-25T00:00:00"/>
    <x v="0"/>
    <x v="0"/>
    <x v="0"/>
  </r>
  <r>
    <x v="61"/>
    <x v="0"/>
    <x v="0"/>
    <s v="指名：バリスタ（161228AM-170131）"/>
    <n v="11988"/>
    <n v="497"/>
    <m/>
    <n v="4.1458124791458127E-2"/>
    <n v="88.676217303822952"/>
    <n v="44072.080000000009"/>
    <n v="7"/>
    <x v="0"/>
    <m/>
    <n v="0"/>
    <x v="8"/>
    <d v="2019-02-25T00:00:00"/>
    <x v="0"/>
    <x v="0"/>
    <x v="0"/>
  </r>
  <r>
    <x v="61"/>
    <x v="0"/>
    <x v="0"/>
    <s v="指名：ドルチェグスト（161228AM-170131）"/>
    <n v="10882"/>
    <n v="538"/>
    <m/>
    <n v="4.943944127917662E-2"/>
    <n v="72.656951672862462"/>
    <n v="39089.440000000002"/>
    <n v="18"/>
    <x v="0"/>
    <m/>
    <n v="0"/>
    <x v="8"/>
    <d v="2019-02-25T00:00:00"/>
    <x v="0"/>
    <x v="0"/>
    <x v="0"/>
  </r>
  <r>
    <x v="61"/>
    <x v="0"/>
    <x v="0"/>
    <s v="指名：共通TOP（161228AM-170131）"/>
    <n v="15241"/>
    <n v="821"/>
    <m/>
    <n v="5.3867856439866149E-2"/>
    <n v="64.822021924482328"/>
    <n v="53218.87999999999"/>
    <n v="31"/>
    <x v="0"/>
    <m/>
    <n v="0"/>
    <x v="8"/>
    <d v="2019-02-25T00:00:00"/>
    <x v="0"/>
    <x v="0"/>
    <x v="0"/>
  </r>
  <r>
    <x v="61"/>
    <x v="0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1"/>
    <x v="2"/>
    <x v="0"/>
    <s v="Yahoo! PSD"/>
    <n v="0"/>
    <n v="0"/>
    <m/>
    <m/>
    <m/>
    <n v="14120.967741934999"/>
    <n v="2"/>
    <x v="0"/>
    <m/>
    <m/>
    <x v="8"/>
    <d v="2019-02-25T00:00:00"/>
    <x v="0"/>
    <x v="0"/>
    <x v="0"/>
  </r>
  <r>
    <x v="61"/>
    <x v="3"/>
    <x v="0"/>
    <s v="PH AFF"/>
    <n v="1016"/>
    <n v="343"/>
    <m/>
    <n v="0.3375984251968504"/>
    <n v="745.20349854227402"/>
    <n v="255604.8"/>
    <n v="16"/>
    <x v="0"/>
    <m/>
    <n v="0"/>
    <x v="8"/>
    <d v="2019-02-25T00:00:00"/>
    <x v="0"/>
    <x v="0"/>
    <x v="0"/>
  </r>
  <r>
    <x v="61"/>
    <x v="4"/>
    <x v="0"/>
    <s v="指名：共通TOP（170816-170916）"/>
    <n v="7263"/>
    <n v="1742"/>
    <m/>
    <n v="0.23984579374913947"/>
    <n v="35.671039035591278"/>
    <n v="62138.950000000004"/>
    <n v="25"/>
    <x v="0"/>
    <m/>
    <n v="0"/>
    <x v="8"/>
    <d v="2019-02-25T00:00:00"/>
    <x v="0"/>
    <x v="0"/>
    <x v="0"/>
  </r>
  <r>
    <x v="61"/>
    <x v="4"/>
    <x v="0"/>
    <s v="指名：ドルチェグスト（170816-170916）"/>
    <n v="14070"/>
    <n v="1794"/>
    <n v="0"/>
    <n v="0.12750533049040511"/>
    <n v="86.43784280936454"/>
    <n v="155069.49"/>
    <n v="28"/>
    <x v="0"/>
    <m/>
    <n v="0"/>
    <x v="8"/>
    <d v="2019-02-25T00:00:00"/>
    <x v="0"/>
    <x v="0"/>
    <x v="0"/>
  </r>
  <r>
    <x v="61"/>
    <x v="4"/>
    <x v="0"/>
    <s v="指名：バリスタ（170816-170916）"/>
    <n v="9413"/>
    <n v="1182"/>
    <m/>
    <n v="0.12557101880378199"/>
    <n v="85.798401015228436"/>
    <n v="101413.71"/>
    <n v="12"/>
    <x v="0"/>
    <m/>
    <n v="0"/>
    <x v="8"/>
    <d v="2019-02-25T00:00:00"/>
    <x v="0"/>
    <x v="0"/>
    <x v="0"/>
  </r>
  <r>
    <x v="61"/>
    <x v="4"/>
    <x v="0"/>
    <s v="指名：まちえこびん（180926～）"/>
    <n v="2"/>
    <n v="0"/>
    <m/>
    <n v="0"/>
    <m/>
    <n v="0"/>
    <n v="0"/>
    <x v="0"/>
    <m/>
    <n v="0"/>
    <x v="8"/>
    <d v="2019-02-25T00:00:00"/>
    <x v="0"/>
    <x v="0"/>
    <x v="0"/>
  </r>
  <r>
    <x v="61"/>
    <x v="3"/>
    <x v="0"/>
    <s v="AFF"/>
    <n v="0"/>
    <n v="0"/>
    <m/>
    <m/>
    <m/>
    <n v="81000"/>
    <n v="8"/>
    <x v="0"/>
    <m/>
    <m/>
    <x v="8"/>
    <d v="2019-02-25T00:00:00"/>
    <x v="0"/>
    <x v="0"/>
    <x v="0"/>
  </r>
  <r>
    <x v="62"/>
    <x v="0"/>
    <x v="0"/>
    <s v="指名：ドルチェグスト（161228AM-170131）"/>
    <n v="7896"/>
    <n v="398"/>
    <m/>
    <n v="5.0405268490374876E-2"/>
    <n v="59.750351758793975"/>
    <n v="23780.640000000003"/>
    <n v="20"/>
    <x v="0"/>
    <m/>
    <n v="0"/>
    <x v="9"/>
    <d v="2019-03-04T00:00:00"/>
    <x v="0"/>
    <x v="0"/>
    <x v="0"/>
  </r>
  <r>
    <x v="62"/>
    <x v="0"/>
    <x v="0"/>
    <s v="指名：バリスタ（161228AM-170131）"/>
    <n v="9123"/>
    <n v="347"/>
    <m/>
    <n v="3.8035733859476048E-2"/>
    <n v="62.96945244956774"/>
    <n v="21850.400000000005"/>
    <n v="4"/>
    <x v="0"/>
    <m/>
    <n v="0"/>
    <x v="9"/>
    <d v="2019-03-04T00:00:00"/>
    <x v="0"/>
    <x v="0"/>
    <x v="0"/>
  </r>
  <r>
    <x v="62"/>
    <x v="0"/>
    <x v="0"/>
    <s v="指名：共通TOP（161228AM-170131）"/>
    <n v="13871"/>
    <n v="767"/>
    <m/>
    <n v="5.5295220243673851E-2"/>
    <n v="54.851525423728809"/>
    <n v="42071.119999999995"/>
    <n v="27"/>
    <x v="0"/>
    <m/>
    <n v="0"/>
    <x v="9"/>
    <d v="2019-03-04T00:00:00"/>
    <x v="0"/>
    <x v="0"/>
    <x v="0"/>
  </r>
  <r>
    <x v="62"/>
    <x v="0"/>
    <x v="0"/>
    <s v="指名：まちえこびん（180926～）"/>
    <n v="4"/>
    <n v="0"/>
    <m/>
    <n v="0"/>
    <m/>
    <n v="0"/>
    <n v="0"/>
    <x v="0"/>
    <m/>
    <n v="0"/>
    <x v="9"/>
    <d v="2019-03-04T00:00:00"/>
    <x v="0"/>
    <x v="0"/>
    <x v="0"/>
  </r>
  <r>
    <x v="62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2"/>
    <x v="3"/>
    <x v="0"/>
    <s v="PH AFF"/>
    <n v="797"/>
    <n v="254"/>
    <m/>
    <n v="0.31869510664993728"/>
    <n v="566.05393700787408"/>
    <n v="143777.70000000001"/>
    <n v="9"/>
    <x v="0"/>
    <m/>
    <n v="0"/>
    <x v="9"/>
    <d v="2019-03-04T00:00:00"/>
    <x v="0"/>
    <x v="0"/>
    <x v="0"/>
  </r>
  <r>
    <x v="62"/>
    <x v="4"/>
    <x v="0"/>
    <s v="指名：まちえこびん（180926～）"/>
    <n v="12"/>
    <n v="1"/>
    <m/>
    <n v="8.3333333333333329E-2"/>
    <n v="16.725000000000001"/>
    <n v="16.725000000000001"/>
    <n v="0"/>
    <x v="0"/>
    <m/>
    <n v="0"/>
    <x v="9"/>
    <d v="2019-03-04T00:00:00"/>
    <x v="0"/>
    <x v="0"/>
    <x v="0"/>
  </r>
  <r>
    <x v="62"/>
    <x v="4"/>
    <x v="0"/>
    <s v="指名：共通TOP（170816-170916）"/>
    <n v="6973"/>
    <n v="1648"/>
    <m/>
    <n v="0.2363401692241503"/>
    <n v="28.335749393203876"/>
    <n v="46697.314999999988"/>
    <n v="28"/>
    <x v="0"/>
    <m/>
    <n v="0"/>
    <x v="9"/>
    <d v="2019-03-04T00:00:00"/>
    <x v="0"/>
    <x v="0"/>
    <x v="0"/>
  </r>
  <r>
    <x v="62"/>
    <x v="4"/>
    <x v="0"/>
    <s v="指名：バリスタ（170816-170916）"/>
    <n v="6072"/>
    <n v="606"/>
    <m/>
    <n v="9.9802371541501983E-2"/>
    <n v="64.038902640264027"/>
    <n v="38807.574999999997"/>
    <n v="3"/>
    <x v="0"/>
    <m/>
    <n v="0"/>
    <x v="9"/>
    <d v="2019-03-04T00:00:00"/>
    <x v="0"/>
    <x v="0"/>
    <x v="0"/>
  </r>
  <r>
    <x v="62"/>
    <x v="4"/>
    <x v="0"/>
    <s v="指名：ドルチェグスト（170816-170916）"/>
    <n v="10084"/>
    <n v="1298"/>
    <n v="0"/>
    <n v="0.12871876239587465"/>
    <n v="85.134121725731887"/>
    <n v="110504.09"/>
    <n v="18"/>
    <x v="0"/>
    <m/>
    <n v="0"/>
    <x v="9"/>
    <d v="2019-03-04T00:00:00"/>
    <x v="0"/>
    <x v="0"/>
    <x v="0"/>
  </r>
  <r>
    <x v="62"/>
    <x v="3"/>
    <x v="0"/>
    <s v="AFF"/>
    <n v="0"/>
    <n v="0"/>
    <m/>
    <m/>
    <m/>
    <n v="52000"/>
    <n v="6"/>
    <x v="0"/>
    <m/>
    <m/>
    <x v="9"/>
    <d v="2019-03-04T00:00:00"/>
    <x v="0"/>
    <x v="0"/>
    <x v="0"/>
  </r>
  <r>
    <x v="63"/>
    <x v="0"/>
    <x v="0"/>
    <s v="指名：ドルチェグスト（161228AM-170131）"/>
    <n v="7946"/>
    <n v="416"/>
    <m/>
    <n v="5.2353385351120059E-2"/>
    <n v="66.070000000000007"/>
    <n v="27485.120000000003"/>
    <n v="2"/>
    <x v="0"/>
    <m/>
    <n v="0"/>
    <x v="9"/>
    <d v="2019-03-04T00:00:00"/>
    <x v="0"/>
    <x v="0"/>
    <x v="0"/>
  </r>
  <r>
    <x v="63"/>
    <x v="0"/>
    <x v="0"/>
    <s v="指名：共通TOP（161228AM-170131）"/>
    <n v="13063"/>
    <n v="766"/>
    <m/>
    <n v="5.8638903774018217E-2"/>
    <n v="56.891801566579637"/>
    <n v="43579.12"/>
    <n v="33"/>
    <x v="0"/>
    <m/>
    <n v="0"/>
    <x v="9"/>
    <d v="2019-03-04T00:00:00"/>
    <x v="0"/>
    <x v="0"/>
    <x v="0"/>
  </r>
  <r>
    <x v="63"/>
    <x v="0"/>
    <x v="0"/>
    <s v="指名：バリスタ（161228AM-170131）"/>
    <n v="8556"/>
    <n v="322"/>
    <m/>
    <n v="3.7634408602150539E-2"/>
    <n v="65.603975155279514"/>
    <n v="21124.480000000003"/>
    <n v="5"/>
    <x v="0"/>
    <m/>
    <n v="0"/>
    <x v="9"/>
    <d v="2019-03-04T00:00:00"/>
    <x v="0"/>
    <x v="0"/>
    <x v="0"/>
  </r>
  <r>
    <x v="63"/>
    <x v="0"/>
    <x v="0"/>
    <s v="指名：まちえこびん（180926～）"/>
    <n v="5"/>
    <n v="0"/>
    <m/>
    <n v="0"/>
    <m/>
    <n v="0"/>
    <n v="0"/>
    <x v="0"/>
    <m/>
    <n v="0"/>
    <x v="9"/>
    <d v="2019-03-04T00:00:00"/>
    <x v="0"/>
    <x v="0"/>
    <x v="0"/>
  </r>
  <r>
    <x v="63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3"/>
    <x v="3"/>
    <x v="0"/>
    <s v="PH AFF"/>
    <n v="818"/>
    <n v="255"/>
    <m/>
    <n v="0.31173594132029342"/>
    <n v="877.0752941176471"/>
    <n v="223654.2"/>
    <n v="14"/>
    <x v="0"/>
    <m/>
    <n v="0"/>
    <x v="9"/>
    <d v="2019-03-04T00:00:00"/>
    <x v="0"/>
    <x v="0"/>
    <x v="0"/>
  </r>
  <r>
    <x v="63"/>
    <x v="4"/>
    <x v="0"/>
    <s v="指名：まちえこびん（180926～）"/>
    <n v="8"/>
    <n v="0"/>
    <m/>
    <n v="0"/>
    <m/>
    <n v="0"/>
    <n v="0"/>
    <x v="0"/>
    <m/>
    <n v="0"/>
    <x v="9"/>
    <d v="2019-03-04T00:00:00"/>
    <x v="0"/>
    <x v="0"/>
    <x v="0"/>
  </r>
  <r>
    <x v="63"/>
    <x v="4"/>
    <x v="0"/>
    <s v="指名：ドルチェグスト（170816-170916）"/>
    <n v="9532"/>
    <n v="1246"/>
    <n v="0"/>
    <n v="0.13071758287872429"/>
    <n v="90.925088282504021"/>
    <n v="113292.66"/>
    <n v="18"/>
    <x v="0"/>
    <m/>
    <n v="0"/>
    <x v="9"/>
    <d v="2019-03-04T00:00:00"/>
    <x v="0"/>
    <x v="0"/>
    <x v="0"/>
  </r>
  <r>
    <x v="63"/>
    <x v="4"/>
    <x v="0"/>
    <s v="指名：バリスタ（170816-170916）"/>
    <n v="5604"/>
    <n v="519"/>
    <m/>
    <n v="9.2612419700214138E-2"/>
    <n v="72.466406551059706"/>
    <n v="37610.064999999988"/>
    <n v="2"/>
    <x v="0"/>
    <m/>
    <n v="0"/>
    <x v="9"/>
    <d v="2019-03-04T00:00:00"/>
    <x v="0"/>
    <x v="0"/>
    <x v="0"/>
  </r>
  <r>
    <x v="63"/>
    <x v="4"/>
    <x v="0"/>
    <s v="指名：共通TOP（170816-170916）"/>
    <n v="6968"/>
    <n v="1608"/>
    <m/>
    <n v="0.23076923076923078"/>
    <n v="30.618815298507457"/>
    <n v="49235.054999999993"/>
    <n v="28"/>
    <x v="0"/>
    <m/>
    <n v="0"/>
    <x v="9"/>
    <d v="2019-03-04T00:00:00"/>
    <x v="0"/>
    <x v="0"/>
    <x v="0"/>
  </r>
  <r>
    <x v="63"/>
    <x v="3"/>
    <x v="0"/>
    <s v="AFF"/>
    <n v="0"/>
    <n v="0"/>
    <m/>
    <m/>
    <m/>
    <n v="62000"/>
    <n v="6"/>
    <x v="0"/>
    <m/>
    <m/>
    <x v="9"/>
    <d v="2019-03-04T00:00:00"/>
    <x v="0"/>
    <x v="0"/>
    <x v="0"/>
  </r>
  <r>
    <x v="64"/>
    <x v="0"/>
    <x v="0"/>
    <s v="指名：バリスタ（161228AM-170131）"/>
    <n v="8706"/>
    <n v="378"/>
    <m/>
    <n v="4.3418332184700204E-2"/>
    <n v="67.055238095238096"/>
    <n v="25346.880000000001"/>
    <n v="6"/>
    <x v="0"/>
    <m/>
    <n v="0"/>
    <x v="9"/>
    <d v="2019-03-04T00:00:00"/>
    <x v="0"/>
    <x v="0"/>
    <x v="0"/>
  </r>
  <r>
    <x v="64"/>
    <x v="0"/>
    <x v="0"/>
    <s v="指名：まちえこびん（180926～）"/>
    <n v="1"/>
    <n v="1"/>
    <m/>
    <n v="1"/>
    <n v="3.12"/>
    <n v="3.12"/>
    <n v="0"/>
    <x v="0"/>
    <m/>
    <n v="0"/>
    <x v="9"/>
    <d v="2019-03-04T00:00:00"/>
    <x v="0"/>
    <x v="0"/>
    <x v="0"/>
  </r>
  <r>
    <x v="64"/>
    <x v="0"/>
    <x v="0"/>
    <s v="指名：共通TOP（161228AM-170131）"/>
    <n v="13727"/>
    <n v="747"/>
    <m/>
    <n v="5.4418299701318569E-2"/>
    <n v="52.126693440428376"/>
    <n v="38938.639999999999"/>
    <n v="41"/>
    <x v="0"/>
    <m/>
    <n v="0"/>
    <x v="9"/>
    <d v="2019-03-04T00:00:00"/>
    <x v="0"/>
    <x v="0"/>
    <x v="0"/>
  </r>
  <r>
    <x v="64"/>
    <x v="0"/>
    <x v="0"/>
    <s v="指名：ドルチェグスト（161228AM-170131）"/>
    <n v="8602"/>
    <n v="404"/>
    <m/>
    <n v="4.6965821901883281E-2"/>
    <n v="69.046732673267314"/>
    <n v="27894.879999999997"/>
    <n v="24"/>
    <x v="0"/>
    <m/>
    <n v="0"/>
    <x v="9"/>
    <d v="2019-03-04T00:00:00"/>
    <x v="0"/>
    <x v="0"/>
    <x v="0"/>
  </r>
  <r>
    <x v="64"/>
    <x v="2"/>
    <x v="0"/>
    <s v="Yahoo! PSD"/>
    <n v="0"/>
    <n v="0"/>
    <m/>
    <m/>
    <m/>
    <n v="14120.967741934999"/>
    <n v="1"/>
    <x v="0"/>
    <m/>
    <m/>
    <x v="9"/>
    <d v="2019-03-04T00:00:00"/>
    <x v="0"/>
    <x v="0"/>
    <x v="0"/>
  </r>
  <r>
    <x v="64"/>
    <x v="3"/>
    <x v="0"/>
    <s v="PH AFF"/>
    <n v="886"/>
    <n v="290"/>
    <m/>
    <n v="0.32731376975169302"/>
    <n v="605.9596551724137"/>
    <n v="175728.3"/>
    <n v="11"/>
    <x v="0"/>
    <m/>
    <n v="0"/>
    <x v="9"/>
    <d v="2019-03-04T00:00:00"/>
    <x v="0"/>
    <x v="0"/>
    <x v="0"/>
  </r>
  <r>
    <x v="64"/>
    <x v="4"/>
    <x v="0"/>
    <s v="指名：共通TOP（170816-170916）"/>
    <n v="6561"/>
    <n v="1592"/>
    <m/>
    <n v="0.24264593811918914"/>
    <n v="30.29970477386934"/>
    <n v="48237.12999999999"/>
    <n v="16"/>
    <x v="0"/>
    <m/>
    <n v="0"/>
    <x v="9"/>
    <d v="2019-03-04T00:00:00"/>
    <x v="0"/>
    <x v="0"/>
    <x v="0"/>
  </r>
  <r>
    <x v="64"/>
    <x v="4"/>
    <x v="0"/>
    <s v="指名：まちえこびん（180926～）"/>
    <n v="3"/>
    <n v="0"/>
    <m/>
    <n v="0"/>
    <m/>
    <n v="0"/>
    <n v="0"/>
    <x v="0"/>
    <m/>
    <n v="0"/>
    <x v="9"/>
    <d v="2019-03-04T00:00:00"/>
    <x v="0"/>
    <x v="0"/>
    <x v="0"/>
  </r>
  <r>
    <x v="64"/>
    <x v="4"/>
    <x v="0"/>
    <s v="指名：ドルチェグスト（170816-170916）"/>
    <n v="5726"/>
    <n v="674"/>
    <n v="0"/>
    <n v="0.11770869717079986"/>
    <n v="86.116869436201782"/>
    <n v="58042.77"/>
    <n v="6"/>
    <x v="0"/>
    <m/>
    <n v="0"/>
    <x v="9"/>
    <d v="2019-03-04T00:00:00"/>
    <x v="0"/>
    <x v="0"/>
    <x v="0"/>
  </r>
  <r>
    <x v="64"/>
    <x v="4"/>
    <x v="0"/>
    <s v="D&amp;E_NDG LP検証_v2"/>
    <n v="1098"/>
    <n v="140"/>
    <n v="0"/>
    <n v="0.12750455373406194"/>
    <n v="133.79471428571429"/>
    <n v="18731.260000000002"/>
    <n v="2"/>
    <x v="0"/>
    <m/>
    <n v="0"/>
    <x v="9"/>
    <d v="2019-03-04T00:00:00"/>
    <x v="0"/>
    <x v="0"/>
    <x v="0"/>
  </r>
  <r>
    <x v="64"/>
    <x v="4"/>
    <x v="0"/>
    <s v="指名：バリスタ（170816-170916）"/>
    <n v="5736"/>
    <n v="557"/>
    <m/>
    <n v="9.7105997210599718E-2"/>
    <n v="72.709210053859977"/>
    <n v="40499.030000000006"/>
    <n v="6"/>
    <x v="0"/>
    <m/>
    <n v="0"/>
    <x v="9"/>
    <d v="2019-03-04T00:00:00"/>
    <x v="0"/>
    <x v="0"/>
    <x v="0"/>
  </r>
  <r>
    <x v="64"/>
    <x v="3"/>
    <x v="0"/>
    <s v="AFF"/>
    <n v="0"/>
    <n v="0"/>
    <m/>
    <m/>
    <m/>
    <n v="12000"/>
    <n v="1"/>
    <x v="0"/>
    <m/>
    <m/>
    <x v="9"/>
    <d v="2019-03-04T00:00:00"/>
    <x v="0"/>
    <x v="0"/>
    <x v="0"/>
  </r>
  <r>
    <x v="65"/>
    <x v="0"/>
    <x v="0"/>
    <s v="指名：バリスタ（161228AM-170131）"/>
    <n v="8866"/>
    <n v="308"/>
    <m/>
    <n v="3.4739454094292806E-2"/>
    <n v="61.674025974025966"/>
    <n v="18995.599999999999"/>
    <n v="7"/>
    <x v="0"/>
    <m/>
    <n v="0"/>
    <x v="9"/>
    <d v="2019-03-04T00:00:00"/>
    <x v="0"/>
    <x v="0"/>
    <x v="0"/>
  </r>
  <r>
    <x v="65"/>
    <x v="0"/>
    <x v="0"/>
    <s v="指名：ドルチェグスト（161228AM-170131）"/>
    <n v="7964"/>
    <n v="376"/>
    <m/>
    <n v="4.7212456052235056E-2"/>
    <n v="65.597446808510639"/>
    <n v="24664.639999999999"/>
    <n v="8"/>
    <x v="0"/>
    <m/>
    <n v="0"/>
    <x v="9"/>
    <d v="2019-03-04T00:00:00"/>
    <x v="0"/>
    <x v="0"/>
    <x v="0"/>
  </r>
  <r>
    <x v="65"/>
    <x v="0"/>
    <x v="0"/>
    <s v="指名：共通TOP（161228AM-170131）"/>
    <n v="13272"/>
    <n v="762"/>
    <m/>
    <n v="5.7414104882459314E-2"/>
    <n v="52.782047244094485"/>
    <n v="40219.919999999998"/>
    <n v="31"/>
    <x v="0"/>
    <m/>
    <n v="0"/>
    <x v="9"/>
    <d v="2019-03-04T00:00:00"/>
    <x v="0"/>
    <x v="0"/>
    <x v="0"/>
  </r>
  <r>
    <x v="65"/>
    <x v="0"/>
    <x v="0"/>
    <s v="指名：まちえこびん（180926～）"/>
    <n v="6"/>
    <n v="1"/>
    <m/>
    <n v="0.16666666666666666"/>
    <n v="3.12"/>
    <n v="3.12"/>
    <n v="0"/>
    <x v="0"/>
    <m/>
    <n v="0"/>
    <x v="9"/>
    <d v="2019-03-04T00:00:00"/>
    <x v="0"/>
    <x v="0"/>
    <x v="0"/>
  </r>
  <r>
    <x v="65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5"/>
    <x v="3"/>
    <x v="0"/>
    <s v="PH AFF"/>
    <n v="884"/>
    <n v="307"/>
    <m/>
    <n v="0.34728506787330315"/>
    <n v="624.44169381107497"/>
    <n v="191703.6"/>
    <n v="12"/>
    <x v="0"/>
    <m/>
    <n v="0"/>
    <x v="9"/>
    <d v="2019-03-04T00:00:00"/>
    <x v="0"/>
    <x v="0"/>
    <x v="0"/>
  </r>
  <r>
    <x v="65"/>
    <x v="4"/>
    <x v="0"/>
    <s v="指名：ドルチェグスト（170816-170916）"/>
    <n v="4774"/>
    <n v="584"/>
    <n v="0"/>
    <n v="0.1223292836196062"/>
    <n v="84.447217465753425"/>
    <n v="49317.175000000003"/>
    <n v="8"/>
    <x v="0"/>
    <m/>
    <n v="0"/>
    <x v="9"/>
    <d v="2019-03-04T00:00:00"/>
    <x v="0"/>
    <x v="0"/>
    <x v="0"/>
  </r>
  <r>
    <x v="65"/>
    <x v="4"/>
    <x v="0"/>
    <s v="D&amp;E_NDG LP検証_v2"/>
    <n v="2072"/>
    <n v="278"/>
    <n v="0"/>
    <n v="0.13416988416988418"/>
    <n v="124.30008992805756"/>
    <n v="34555.425000000003"/>
    <n v="0"/>
    <x v="0"/>
    <m/>
    <n v="0"/>
    <x v="9"/>
    <d v="2019-03-04T00:00:00"/>
    <x v="0"/>
    <x v="0"/>
    <x v="0"/>
  </r>
  <r>
    <x v="65"/>
    <x v="4"/>
    <x v="0"/>
    <s v="指名：共通TOP（170816-170916）"/>
    <n v="6662"/>
    <n v="1608"/>
    <m/>
    <n v="0.24136895827078955"/>
    <n v="28.861026119402979"/>
    <n v="46408.529999999992"/>
    <n v="23"/>
    <x v="0"/>
    <m/>
    <n v="0"/>
    <x v="9"/>
    <d v="2019-03-04T00:00:00"/>
    <x v="0"/>
    <x v="0"/>
    <x v="0"/>
  </r>
  <r>
    <x v="65"/>
    <x v="4"/>
    <x v="0"/>
    <s v="指名：バリスタ（170816-170916）"/>
    <n v="5344"/>
    <n v="474"/>
    <m/>
    <n v="8.869760479041916E-2"/>
    <n v="70.47552742616034"/>
    <n v="33405.4"/>
    <n v="2"/>
    <x v="0"/>
    <m/>
    <n v="0"/>
    <x v="9"/>
    <d v="2019-03-04T00:00:00"/>
    <x v="0"/>
    <x v="0"/>
    <x v="0"/>
  </r>
  <r>
    <x v="65"/>
    <x v="4"/>
    <x v="0"/>
    <s v="指名：まちえこびん（180926～）"/>
    <n v="6"/>
    <n v="1"/>
    <m/>
    <n v="0.16666666666666666"/>
    <n v="15.61"/>
    <n v="15.61"/>
    <n v="0"/>
    <x v="0"/>
    <m/>
    <n v="0"/>
    <x v="9"/>
    <d v="2019-03-04T00:00:00"/>
    <x v="0"/>
    <x v="0"/>
    <x v="0"/>
  </r>
  <r>
    <x v="65"/>
    <x v="3"/>
    <x v="0"/>
    <s v="AFF"/>
    <n v="0"/>
    <n v="0"/>
    <m/>
    <m/>
    <m/>
    <n v="52000"/>
    <n v="6"/>
    <x v="0"/>
    <m/>
    <m/>
    <x v="9"/>
    <d v="2019-03-04T00:00:00"/>
    <x v="0"/>
    <x v="0"/>
    <x v="0"/>
  </r>
  <r>
    <x v="66"/>
    <x v="0"/>
    <x v="0"/>
    <s v="指名：バリスタ（161228AM-170131）"/>
    <n v="7942"/>
    <n v="286"/>
    <m/>
    <n v="3.6011080332409975E-2"/>
    <n v="66.10181818181816"/>
    <n v="18905.119999999995"/>
    <n v="8"/>
    <x v="0"/>
    <m/>
    <n v="0"/>
    <x v="9"/>
    <d v="2019-03-04T00:00:00"/>
    <x v="0"/>
    <x v="0"/>
    <x v="0"/>
  </r>
  <r>
    <x v="66"/>
    <x v="0"/>
    <x v="0"/>
    <s v="指名：共通TOP（161228AM-170131）"/>
    <n v="12005"/>
    <n v="736"/>
    <m/>
    <n v="6.1307788421491045E-2"/>
    <n v="55.579239130434772"/>
    <n v="40906.319999999992"/>
    <n v="23"/>
    <x v="0"/>
    <m/>
    <n v="0"/>
    <x v="9"/>
    <d v="2019-03-04T00:00:00"/>
    <x v="0"/>
    <x v="0"/>
    <x v="0"/>
  </r>
  <r>
    <x v="66"/>
    <x v="0"/>
    <x v="0"/>
    <s v="指名：まちえこびん（180926～）"/>
    <n v="2"/>
    <n v="0"/>
    <m/>
    <n v="0"/>
    <m/>
    <n v="0"/>
    <n v="0"/>
    <x v="0"/>
    <m/>
    <n v="0"/>
    <x v="9"/>
    <d v="2019-03-04T00:00:00"/>
    <x v="0"/>
    <x v="0"/>
    <x v="0"/>
  </r>
  <r>
    <x v="66"/>
    <x v="0"/>
    <x v="0"/>
    <s v="指名：ドルチェグスト（161228AM-170131）"/>
    <n v="6936"/>
    <n v="288"/>
    <m/>
    <n v="4.1522491349480967E-2"/>
    <n v="72.973333333333329"/>
    <n v="21016.32"/>
    <n v="18"/>
    <x v="0"/>
    <m/>
    <n v="0"/>
    <x v="9"/>
    <d v="2019-03-04T00:00:00"/>
    <x v="0"/>
    <x v="0"/>
    <x v="0"/>
  </r>
  <r>
    <x v="66"/>
    <x v="8"/>
    <x v="0"/>
    <s v="Teads_In-Read Landscape"/>
    <n v="351990"/>
    <n v="205"/>
    <m/>
    <n v="5.8240290917355609E-4"/>
    <n v="2164.8201575609755"/>
    <n v="443788.1323"/>
    <n v="0"/>
    <x v="0"/>
    <m/>
    <n v="0"/>
    <x v="9"/>
    <d v="2019-03-04T00:00:00"/>
    <x v="0"/>
    <x v="0"/>
    <x v="0"/>
  </r>
  <r>
    <x v="66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6"/>
    <x v="3"/>
    <x v="0"/>
    <s v="PH AFF"/>
    <n v="639"/>
    <n v="242"/>
    <m/>
    <n v="0.37871674491392804"/>
    <n v="660.13636363636363"/>
    <n v="159753"/>
    <n v="10"/>
    <x v="0"/>
    <m/>
    <n v="0"/>
    <x v="9"/>
    <d v="2019-03-04T00:00:00"/>
    <x v="0"/>
    <x v="0"/>
    <x v="0"/>
  </r>
  <r>
    <x v="66"/>
    <x v="4"/>
    <x v="0"/>
    <s v="指名：まちえこびん（180926～）"/>
    <n v="4"/>
    <n v="1"/>
    <m/>
    <n v="0.25"/>
    <n v="2.23"/>
    <n v="2.23"/>
    <n v="0"/>
    <x v="0"/>
    <m/>
    <n v="0"/>
    <x v="9"/>
    <d v="2019-03-04T00:00:00"/>
    <x v="0"/>
    <x v="0"/>
    <x v="0"/>
  </r>
  <r>
    <x v="66"/>
    <x v="4"/>
    <x v="0"/>
    <s v="指名：バリスタ（170816-170916）"/>
    <n v="4984"/>
    <n v="391"/>
    <m/>
    <n v="7.8451043338683787E-2"/>
    <n v="68.605294117647063"/>
    <n v="26824.670000000002"/>
    <n v="4"/>
    <x v="0"/>
    <m/>
    <n v="0"/>
    <x v="9"/>
    <d v="2019-03-04T00:00:00"/>
    <x v="0"/>
    <x v="0"/>
    <x v="0"/>
  </r>
  <r>
    <x v="66"/>
    <x v="4"/>
    <x v="0"/>
    <s v="指名：共通TOP（170816-170916）"/>
    <n v="6165"/>
    <n v="1519"/>
    <m/>
    <n v="0.24639091646390918"/>
    <n v="29.613196181698481"/>
    <n v="44982.444999999992"/>
    <n v="23"/>
    <x v="0"/>
    <m/>
    <n v="0"/>
    <x v="9"/>
    <d v="2019-03-04T00:00:00"/>
    <x v="0"/>
    <x v="0"/>
    <x v="0"/>
  </r>
  <r>
    <x v="66"/>
    <x v="4"/>
    <x v="0"/>
    <s v="指名：ドルチェグスト（170816-170916）"/>
    <n v="4216"/>
    <n v="480"/>
    <n v="0"/>
    <n v="0.11385199240986717"/>
    <n v="91.048749999999984"/>
    <n v="43703.399999999994"/>
    <n v="8"/>
    <x v="0"/>
    <m/>
    <n v="0"/>
    <x v="9"/>
    <d v="2019-03-04T00:00:00"/>
    <x v="0"/>
    <x v="0"/>
    <x v="0"/>
  </r>
  <r>
    <x v="66"/>
    <x v="4"/>
    <x v="0"/>
    <s v="D&amp;E_NDG LP検証_v2"/>
    <n v="4522"/>
    <n v="524"/>
    <n v="0"/>
    <n v="0.11587793011941619"/>
    <n v="118.28235687022901"/>
    <n v="61979.955000000002"/>
    <n v="6"/>
    <x v="0"/>
    <m/>
    <n v="0"/>
    <x v="9"/>
    <d v="2019-03-04T00:00:00"/>
    <x v="0"/>
    <x v="0"/>
    <x v="0"/>
  </r>
  <r>
    <x v="66"/>
    <x v="3"/>
    <x v="0"/>
    <s v="AFF"/>
    <n v="0"/>
    <n v="0"/>
    <m/>
    <m/>
    <m/>
    <n v="14000"/>
    <n v="2"/>
    <x v="0"/>
    <m/>
    <m/>
    <x v="9"/>
    <d v="2019-03-04T00:00:00"/>
    <x v="0"/>
    <x v="0"/>
    <x v="0"/>
  </r>
  <r>
    <x v="67"/>
    <x v="0"/>
    <x v="0"/>
    <s v="指名：共通TOP（161228AM-170131）"/>
    <n v="13459"/>
    <n v="715"/>
    <m/>
    <n v="5.3124303440077271E-2"/>
    <n v="53.819636363636342"/>
    <n v="38481.039999999986"/>
    <n v="25"/>
    <x v="0"/>
    <m/>
    <n v="0"/>
    <x v="9"/>
    <d v="2019-03-04T00:00:00"/>
    <x v="0"/>
    <x v="0"/>
    <x v="0"/>
  </r>
  <r>
    <x v="67"/>
    <x v="0"/>
    <x v="0"/>
    <s v="指名：ドルチェグスト（161228AM-170131）"/>
    <n v="8970"/>
    <n v="460"/>
    <m/>
    <n v="5.128205128205128E-2"/>
    <n v="80.862260869565219"/>
    <n v="37196.639999999999"/>
    <n v="14"/>
    <x v="0"/>
    <m/>
    <n v="0"/>
    <x v="9"/>
    <d v="2019-03-04T00:00:00"/>
    <x v="0"/>
    <x v="0"/>
    <x v="0"/>
  </r>
  <r>
    <x v="67"/>
    <x v="0"/>
    <x v="0"/>
    <s v="指名：バリスタ（161228AM-170131）"/>
    <n v="10703"/>
    <n v="495"/>
    <m/>
    <n v="4.6248715313463515E-2"/>
    <n v="85.002666666666684"/>
    <n v="42076.320000000007"/>
    <n v="7"/>
    <x v="0"/>
    <m/>
    <n v="0"/>
    <x v="9"/>
    <d v="2019-03-04T00:00:00"/>
    <x v="0"/>
    <x v="0"/>
    <x v="0"/>
  </r>
  <r>
    <x v="67"/>
    <x v="8"/>
    <x v="0"/>
    <s v="Teads_In-Read Landscape"/>
    <n v="559130"/>
    <n v="310"/>
    <m/>
    <n v="5.5443277949671814E-4"/>
    <n v="2324.8772083870967"/>
    <n v="720711.93459999992"/>
    <n v="0"/>
    <x v="0"/>
    <m/>
    <n v="0"/>
    <x v="9"/>
    <d v="2019-03-04T00:00:00"/>
    <x v="0"/>
    <x v="0"/>
    <x v="0"/>
  </r>
  <r>
    <x v="67"/>
    <x v="2"/>
    <x v="0"/>
    <s v="Yahoo! PSD"/>
    <n v="0"/>
    <n v="0"/>
    <m/>
    <m/>
    <m/>
    <n v="14120.967741934999"/>
    <n v="0"/>
    <x v="0"/>
    <m/>
    <m/>
    <x v="9"/>
    <d v="2019-03-04T00:00:00"/>
    <x v="0"/>
    <x v="0"/>
    <x v="0"/>
  </r>
  <r>
    <x v="67"/>
    <x v="3"/>
    <x v="0"/>
    <s v="PH AFF"/>
    <n v="749"/>
    <n v="261"/>
    <m/>
    <n v="0.34846461949265689"/>
    <n v="979.32873563218391"/>
    <n v="255604.8"/>
    <n v="16"/>
    <x v="0"/>
    <m/>
    <n v="0"/>
    <x v="9"/>
    <d v="2019-03-04T00:00:00"/>
    <x v="0"/>
    <x v="0"/>
    <x v="0"/>
  </r>
  <r>
    <x v="67"/>
    <x v="4"/>
    <x v="0"/>
    <s v="指名：まちえこびん（180926～）"/>
    <n v="1"/>
    <n v="0"/>
    <m/>
    <n v="0"/>
    <m/>
    <n v="0"/>
    <n v="0"/>
    <x v="0"/>
    <m/>
    <n v="0"/>
    <x v="9"/>
    <d v="2019-03-04T00:00:00"/>
    <x v="0"/>
    <x v="0"/>
    <x v="0"/>
  </r>
  <r>
    <x v="67"/>
    <x v="4"/>
    <x v="0"/>
    <s v="指名：ドルチェグスト（170816-170916）"/>
    <n v="5724"/>
    <n v="746"/>
    <n v="0"/>
    <n v="0.13032844164919635"/>
    <n v="99.736635388739941"/>
    <n v="74403.53"/>
    <n v="12"/>
    <x v="0"/>
    <m/>
    <n v="0"/>
    <x v="9"/>
    <d v="2019-03-04T00:00:00"/>
    <x v="0"/>
    <x v="0"/>
    <x v="0"/>
  </r>
  <r>
    <x v="67"/>
    <x v="4"/>
    <x v="0"/>
    <s v="指名：共通TOP（170816-170916）"/>
    <n v="6559"/>
    <n v="1549"/>
    <m/>
    <n v="0.23616404939777405"/>
    <n v="34.820535829567447"/>
    <n v="53937.00999999998"/>
    <n v="24"/>
    <x v="0"/>
    <m/>
    <n v="0"/>
    <x v="9"/>
    <d v="2019-03-04T00:00:00"/>
    <x v="0"/>
    <x v="0"/>
    <x v="0"/>
  </r>
  <r>
    <x v="67"/>
    <x v="4"/>
    <x v="0"/>
    <s v="指名：バリスタ（170816-170916）"/>
    <n v="8065"/>
    <n v="1077"/>
    <m/>
    <n v="0.13353998760074395"/>
    <n v="90.169025069637883"/>
    <n v="97112.04"/>
    <n v="11"/>
    <x v="0"/>
    <m/>
    <n v="0"/>
    <x v="9"/>
    <d v="2019-03-04T00:00:00"/>
    <x v="0"/>
    <x v="0"/>
    <x v="0"/>
  </r>
  <r>
    <x v="67"/>
    <x v="4"/>
    <x v="0"/>
    <s v="D&amp;E_NDG LP検証_v2"/>
    <n v="5352"/>
    <n v="596"/>
    <n v="0"/>
    <n v="0.11136023916292975"/>
    <n v="113.36890939597315"/>
    <n v="67567.87"/>
    <n v="6"/>
    <x v="0"/>
    <m/>
    <n v="0"/>
    <x v="9"/>
    <d v="2019-03-04T00:00:00"/>
    <x v="0"/>
    <x v="0"/>
    <x v="0"/>
  </r>
  <r>
    <x v="67"/>
    <x v="3"/>
    <x v="0"/>
    <s v="AFF"/>
    <n v="0"/>
    <n v="0"/>
    <m/>
    <m/>
    <m/>
    <n v="33000"/>
    <n v="4"/>
    <x v="0"/>
    <m/>
    <m/>
    <x v="9"/>
    <d v="2019-03-04T00:00:00"/>
    <x v="0"/>
    <x v="0"/>
    <x v="0"/>
  </r>
  <r>
    <x v="68"/>
    <x v="0"/>
    <x v="0"/>
    <s v="指名：共通TOP（161228AM-170131）"/>
    <n v="15113"/>
    <n v="774"/>
    <m/>
    <n v="5.1214186461986368E-2"/>
    <n v="57.308837209302318"/>
    <n v="44357.039999999994"/>
    <n v="27"/>
    <x v="0"/>
    <m/>
    <n v="0"/>
    <x v="9"/>
    <d v="2019-03-04T00:00:00"/>
    <x v="0"/>
    <x v="0"/>
    <x v="0"/>
  </r>
  <r>
    <x v="68"/>
    <x v="0"/>
    <x v="0"/>
    <s v="指名：バリスタ（161228AM-170131）"/>
    <n v="12328"/>
    <n v="517"/>
    <m/>
    <n v="4.1937053861129135E-2"/>
    <n v="88.452301740812359"/>
    <n v="45729.839999999989"/>
    <n v="8"/>
    <x v="0"/>
    <m/>
    <n v="0"/>
    <x v="9"/>
    <d v="2019-03-04T00:00:00"/>
    <x v="0"/>
    <x v="0"/>
    <x v="0"/>
  </r>
  <r>
    <x v="68"/>
    <x v="0"/>
    <x v="0"/>
    <s v="指名：まちえこびん（180926～）"/>
    <n v="1"/>
    <n v="0"/>
    <m/>
    <n v="0"/>
    <m/>
    <n v="0"/>
    <n v="0"/>
    <x v="0"/>
    <m/>
    <n v="0"/>
    <x v="9"/>
    <d v="2019-03-04T00:00:00"/>
    <x v="0"/>
    <x v="0"/>
    <x v="0"/>
  </r>
  <r>
    <x v="68"/>
    <x v="0"/>
    <x v="0"/>
    <s v="指名：ドルチェグスト（161228AM-170131）"/>
    <n v="9578"/>
    <n v="414"/>
    <m/>
    <n v="4.3224055126331179E-2"/>
    <n v="82.481545893719812"/>
    <n v="34147.360000000001"/>
    <n v="24"/>
    <x v="0"/>
    <m/>
    <n v="0"/>
    <x v="9"/>
    <d v="2019-03-04T00:00:00"/>
    <x v="0"/>
    <x v="0"/>
    <x v="0"/>
  </r>
  <r>
    <x v="68"/>
    <x v="8"/>
    <x v="0"/>
    <s v="Teads_In-Read Landscape"/>
    <n v="530195"/>
    <n v="285"/>
    <m/>
    <n v="5.375380756136893E-4"/>
    <n v="2605.3494363157897"/>
    <n v="742524.58935000002"/>
    <n v="0"/>
    <x v="0"/>
    <m/>
    <n v="0"/>
    <x v="9"/>
    <d v="2019-03-04T00:00:00"/>
    <x v="0"/>
    <x v="0"/>
    <x v="0"/>
  </r>
  <r>
    <x v="68"/>
    <x v="2"/>
    <x v="0"/>
    <s v="Yahoo! PSD"/>
    <n v="0"/>
    <n v="0"/>
    <m/>
    <m/>
    <m/>
    <n v="14120.967741934999"/>
    <n v="1"/>
    <x v="0"/>
    <m/>
    <m/>
    <x v="9"/>
    <d v="2019-03-04T00:00:00"/>
    <x v="0"/>
    <x v="0"/>
    <x v="0"/>
  </r>
  <r>
    <x v="68"/>
    <x v="3"/>
    <x v="0"/>
    <s v="PH AFF"/>
    <n v="1029"/>
    <n v="286"/>
    <m/>
    <n v="0.27793974732750243"/>
    <n v="614.43461538461531"/>
    <n v="175728.3"/>
    <n v="11"/>
    <x v="0"/>
    <m/>
    <n v="0"/>
    <x v="9"/>
    <d v="2019-03-04T00:00:00"/>
    <x v="0"/>
    <x v="0"/>
    <x v="0"/>
  </r>
  <r>
    <x v="68"/>
    <x v="4"/>
    <x v="0"/>
    <s v="指名：共通TOP（170816-170916）"/>
    <n v="7025"/>
    <n v="1662"/>
    <m/>
    <n v="0.23658362989323845"/>
    <n v="36.668203971119148"/>
    <n v="60942.555000000022"/>
    <n v="25"/>
    <x v="0"/>
    <m/>
    <n v="0"/>
    <x v="9"/>
    <d v="2019-03-04T00:00:00"/>
    <x v="0"/>
    <x v="0"/>
    <x v="0"/>
  </r>
  <r>
    <x v="68"/>
    <x v="4"/>
    <x v="0"/>
    <s v="D&amp;E_NDG LP検証_v2"/>
    <n v="6566"/>
    <n v="750"/>
    <n v="0"/>
    <n v="0.11422479439537009"/>
    <n v="112.28124666666666"/>
    <n v="84210.934999999998"/>
    <n v="4"/>
    <x v="0"/>
    <m/>
    <n v="0"/>
    <x v="9"/>
    <d v="2019-03-04T00:00:00"/>
    <x v="0"/>
    <x v="0"/>
    <x v="0"/>
  </r>
  <r>
    <x v="68"/>
    <x v="4"/>
    <x v="0"/>
    <s v="指名：バリスタ（170816-170916）"/>
    <n v="9665"/>
    <n v="1292"/>
    <m/>
    <n v="0.13367822038282462"/>
    <n v="88.590719814241496"/>
    <n v="114459.21000000002"/>
    <n v="10"/>
    <x v="0"/>
    <m/>
    <n v="0"/>
    <x v="9"/>
    <d v="2019-03-04T00:00:00"/>
    <x v="0"/>
    <x v="0"/>
    <x v="0"/>
  </r>
  <r>
    <x v="68"/>
    <x v="4"/>
    <x v="0"/>
    <s v="指名：まちえこびん（180926～）"/>
    <n v="2"/>
    <n v="0"/>
    <m/>
    <n v="0"/>
    <m/>
    <n v="0"/>
    <n v="0"/>
    <x v="0"/>
    <m/>
    <n v="0"/>
    <x v="9"/>
    <d v="2019-03-04T00:00:00"/>
    <x v="0"/>
    <x v="0"/>
    <x v="0"/>
  </r>
  <r>
    <x v="68"/>
    <x v="4"/>
    <x v="0"/>
    <s v="指名：ドルチェグスト（170816-170916）"/>
    <n v="6718"/>
    <n v="882"/>
    <n v="0"/>
    <n v="0.13128907412920512"/>
    <n v="96.51321428571427"/>
    <n v="85124.654999999984"/>
    <n v="10"/>
    <x v="0"/>
    <m/>
    <n v="0"/>
    <x v="9"/>
    <d v="2019-03-04T00:00:00"/>
    <x v="0"/>
    <x v="0"/>
    <x v="0"/>
  </r>
  <r>
    <x v="68"/>
    <x v="3"/>
    <x v="0"/>
    <s v="AFF"/>
    <n v="0"/>
    <n v="0"/>
    <m/>
    <m/>
    <m/>
    <n v="19000"/>
    <n v="2"/>
    <x v="0"/>
    <m/>
    <m/>
    <x v="9"/>
    <d v="2019-03-04T00:00:00"/>
    <x v="0"/>
    <x v="0"/>
    <x v="0"/>
  </r>
  <r>
    <x v="69"/>
    <x v="0"/>
    <x v="0"/>
    <s v="指名：まちえこびん（180926～）"/>
    <n v="6"/>
    <n v="0"/>
    <m/>
    <n v="0"/>
    <m/>
    <n v="0"/>
    <n v="0"/>
    <x v="0"/>
    <m/>
    <n v="0"/>
    <x v="10"/>
    <d v="2019-03-11T00:00:00"/>
    <x v="0"/>
    <x v="0"/>
    <x v="0"/>
  </r>
  <r>
    <x v="69"/>
    <x v="0"/>
    <x v="0"/>
    <s v="指名：バリスタ（161228AM-170131）"/>
    <n v="10025"/>
    <n v="375"/>
    <m/>
    <n v="3.7406483790523692E-2"/>
    <n v="74.303146666666663"/>
    <n v="27863.68"/>
    <n v="6"/>
    <x v="0"/>
    <m/>
    <n v="0"/>
    <x v="10"/>
    <d v="2019-03-11T00:00:00"/>
    <x v="0"/>
    <x v="0"/>
    <x v="0"/>
  </r>
  <r>
    <x v="69"/>
    <x v="0"/>
    <x v="0"/>
    <s v="指名：ドルチェグスト（161228AM-170131）"/>
    <n v="7690"/>
    <n v="400"/>
    <m/>
    <n v="5.2015604681404419E-2"/>
    <n v="70.631599999999992"/>
    <n v="28252.639999999999"/>
    <n v="26"/>
    <x v="0"/>
    <m/>
    <n v="0"/>
    <x v="10"/>
    <d v="2019-03-11T00:00:00"/>
    <x v="0"/>
    <x v="0"/>
    <x v="0"/>
  </r>
  <r>
    <x v="69"/>
    <x v="0"/>
    <x v="0"/>
    <s v="指名：共通TOP（161228AM-170131）"/>
    <n v="13300"/>
    <n v="873"/>
    <m/>
    <n v="6.56390977443609E-2"/>
    <n v="51.315005727376864"/>
    <n v="44798"/>
    <n v="46"/>
    <x v="0"/>
    <m/>
    <n v="0"/>
    <x v="10"/>
    <d v="2019-03-11T00:00:00"/>
    <x v="0"/>
    <x v="0"/>
    <x v="0"/>
  </r>
  <r>
    <x v="69"/>
    <x v="8"/>
    <x v="0"/>
    <s v="Teads_In-Read Landscape"/>
    <n v="638305"/>
    <n v="365"/>
    <m/>
    <n v="5.7182694793241474E-4"/>
    <n v="2319.1471299999998"/>
    <n v="846488.70244999998"/>
    <n v="0"/>
    <x v="0"/>
    <m/>
    <n v="0"/>
    <x v="10"/>
    <d v="2019-03-11T00:00:00"/>
    <x v="0"/>
    <x v="0"/>
    <x v="0"/>
  </r>
  <r>
    <x v="69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69"/>
    <x v="3"/>
    <x v="0"/>
    <s v="PH AFF"/>
    <n v="872"/>
    <n v="311"/>
    <m/>
    <n v="0.35665137614678899"/>
    <n v="565.04276527331183"/>
    <n v="175728.3"/>
    <n v="11"/>
    <x v="0"/>
    <m/>
    <n v="0"/>
    <x v="10"/>
    <d v="2019-03-11T00:00:00"/>
    <x v="0"/>
    <x v="0"/>
    <x v="0"/>
  </r>
  <r>
    <x v="69"/>
    <x v="4"/>
    <x v="0"/>
    <s v="D&amp;E_NDG LP検証_v2"/>
    <n v="5046"/>
    <n v="618"/>
    <n v="0"/>
    <n v="0.12247324613555291"/>
    <n v="113.03986245954694"/>
    <n v="69858.635000000009"/>
    <n v="8"/>
    <x v="0"/>
    <m/>
    <n v="0"/>
    <x v="10"/>
    <d v="2019-03-11T00:00:00"/>
    <x v="0"/>
    <x v="0"/>
    <x v="0"/>
  </r>
  <r>
    <x v="69"/>
    <x v="4"/>
    <x v="0"/>
    <s v="指名：ドルチェグスト（170816-170916）"/>
    <n v="4700"/>
    <n v="538"/>
    <n v="0"/>
    <n v="0.11446808510638298"/>
    <n v="88.55928438661708"/>
    <n v="47644.89499999999"/>
    <n v="6"/>
    <x v="0"/>
    <m/>
    <n v="0"/>
    <x v="10"/>
    <d v="2019-03-11T00:00:00"/>
    <x v="0"/>
    <x v="0"/>
    <x v="0"/>
  </r>
  <r>
    <x v="69"/>
    <x v="4"/>
    <x v="0"/>
    <s v="指名：バリスタ（170816-170916）"/>
    <n v="7698"/>
    <n v="698"/>
    <m/>
    <n v="9.0672902052481158E-2"/>
    <n v="64.478309455587407"/>
    <n v="45005.860000000008"/>
    <n v="4"/>
    <x v="0"/>
    <m/>
    <n v="0"/>
    <x v="10"/>
    <d v="2019-03-11T00:00:00"/>
    <x v="0"/>
    <x v="0"/>
    <x v="0"/>
  </r>
  <r>
    <x v="69"/>
    <x v="4"/>
    <x v="0"/>
    <s v="指名：共通TOP（170816-170916）"/>
    <n v="6744"/>
    <n v="1561"/>
    <m/>
    <n v="0.23146500593119809"/>
    <n v="28.665714285714287"/>
    <n v="44747.18"/>
    <n v="36"/>
    <x v="0"/>
    <m/>
    <n v="0"/>
    <x v="10"/>
    <d v="2019-03-11T00:00:00"/>
    <x v="0"/>
    <x v="0"/>
    <x v="0"/>
  </r>
  <r>
    <x v="69"/>
    <x v="3"/>
    <x v="0"/>
    <s v="AFF"/>
    <n v="0"/>
    <n v="0"/>
    <m/>
    <m/>
    <m/>
    <n v="90000"/>
    <n v="10"/>
    <x v="0"/>
    <m/>
    <m/>
    <x v="10"/>
    <d v="2019-03-11T00:00:00"/>
    <x v="0"/>
    <x v="0"/>
    <x v="0"/>
  </r>
  <r>
    <x v="70"/>
    <x v="0"/>
    <x v="0"/>
    <s v="指名：バリスタ（161228AM-170131）"/>
    <n v="10103"/>
    <n v="348"/>
    <m/>
    <n v="3.4445214292784319E-2"/>
    <n v="71.861609195402295"/>
    <n v="25007.84"/>
    <n v="8"/>
    <x v="0"/>
    <m/>
    <n v="0"/>
    <x v="10"/>
    <d v="2019-03-11T00:00:00"/>
    <x v="0"/>
    <x v="0"/>
    <x v="0"/>
  </r>
  <r>
    <x v="70"/>
    <x v="0"/>
    <x v="0"/>
    <s v="指名：まちえこびん（180926～）"/>
    <n v="2"/>
    <n v="0"/>
    <m/>
    <n v="0"/>
    <m/>
    <n v="0"/>
    <n v="0"/>
    <x v="0"/>
    <m/>
    <n v="0"/>
    <x v="10"/>
    <d v="2019-03-11T00:00:00"/>
    <x v="0"/>
    <x v="0"/>
    <x v="0"/>
  </r>
  <r>
    <x v="70"/>
    <x v="0"/>
    <x v="0"/>
    <s v="指名：ドルチェグスト（161228AM-170131）"/>
    <n v="7770"/>
    <n v="352"/>
    <m/>
    <n v="4.5302445302445302E-2"/>
    <n v="76.770909090909086"/>
    <n v="27023.360000000001"/>
    <n v="26"/>
    <x v="0"/>
    <m/>
    <n v="0"/>
    <x v="10"/>
    <d v="2019-03-11T00:00:00"/>
    <x v="0"/>
    <x v="0"/>
    <x v="0"/>
  </r>
  <r>
    <x v="70"/>
    <x v="0"/>
    <x v="0"/>
    <s v="指名：共通TOP（161228AM-170131）"/>
    <n v="13252"/>
    <n v="834"/>
    <m/>
    <n v="6.2933896770298828E-2"/>
    <n v="49.110695443645085"/>
    <n v="40958.32"/>
    <n v="34"/>
    <x v="0"/>
    <m/>
    <n v="0"/>
    <x v="10"/>
    <d v="2019-03-11T00:00:00"/>
    <x v="0"/>
    <x v="0"/>
    <x v="0"/>
  </r>
  <r>
    <x v="70"/>
    <x v="8"/>
    <x v="0"/>
    <s v="Teads_In-Read Landscape"/>
    <n v="550850"/>
    <n v="380"/>
    <m/>
    <n v="6.8984296995552332E-4"/>
    <n v="2122.3454223684212"/>
    <n v="806491.26050000009"/>
    <n v="0"/>
    <x v="0"/>
    <m/>
    <n v="0"/>
    <x v="10"/>
    <d v="2019-03-11T00:00:00"/>
    <x v="0"/>
    <x v="0"/>
    <x v="0"/>
  </r>
  <r>
    <x v="70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0"/>
    <x v="3"/>
    <x v="0"/>
    <s v="PH AFF"/>
    <n v="1016"/>
    <n v="299"/>
    <m/>
    <n v="0.29429133858267714"/>
    <n v="587.72006688963211"/>
    <n v="175728.3"/>
    <n v="11"/>
    <x v="0"/>
    <m/>
    <n v="0"/>
    <x v="10"/>
    <d v="2019-03-11T00:00:00"/>
    <x v="0"/>
    <x v="0"/>
    <x v="0"/>
  </r>
  <r>
    <x v="70"/>
    <x v="4"/>
    <x v="0"/>
    <s v="指名：共通TOP（170816-170916）"/>
    <n v="6917"/>
    <n v="1694"/>
    <m/>
    <n v="0.24490386005493711"/>
    <n v="26.889008264462813"/>
    <n v="45549.98"/>
    <n v="23"/>
    <x v="0"/>
    <m/>
    <n v="0"/>
    <x v="10"/>
    <d v="2019-03-11T00:00:00"/>
    <x v="0"/>
    <x v="0"/>
    <x v="0"/>
  </r>
  <r>
    <x v="70"/>
    <x v="4"/>
    <x v="0"/>
    <s v="D&amp;E_NDG LP検証_v2"/>
    <n v="5154"/>
    <n v="572"/>
    <n v="0"/>
    <n v="0.11098176173845557"/>
    <n v="110.24030594405595"/>
    <n v="63057.455000000002"/>
    <n v="6"/>
    <x v="0"/>
    <m/>
    <n v="0"/>
    <x v="10"/>
    <d v="2019-03-11T00:00:00"/>
    <x v="0"/>
    <x v="0"/>
    <x v="0"/>
  </r>
  <r>
    <x v="70"/>
    <x v="4"/>
    <x v="0"/>
    <s v="指名：バリスタ（170816-170916）"/>
    <n v="7921"/>
    <n v="765"/>
    <m/>
    <n v="9.6578714808736268E-2"/>
    <n v="66.279098039215683"/>
    <n v="50703.509999999995"/>
    <n v="5"/>
    <x v="0"/>
    <m/>
    <n v="0"/>
    <x v="10"/>
    <d v="2019-03-11T00:00:00"/>
    <x v="0"/>
    <x v="0"/>
    <x v="0"/>
  </r>
  <r>
    <x v="70"/>
    <x v="4"/>
    <x v="0"/>
    <s v="指名：まちえこびん（180926～）"/>
    <n v="6"/>
    <n v="2"/>
    <m/>
    <n v="0.33333333333333331"/>
    <n v="39.024999999999999"/>
    <n v="78.05"/>
    <n v="0"/>
    <x v="0"/>
    <m/>
    <n v="0"/>
    <x v="10"/>
    <d v="2019-03-11T00:00:00"/>
    <x v="0"/>
    <x v="0"/>
    <x v="0"/>
  </r>
  <r>
    <x v="70"/>
    <x v="4"/>
    <x v="0"/>
    <s v="指名：ドルチェグスト（170816-170916）"/>
    <n v="5038"/>
    <n v="530"/>
    <n v="0"/>
    <n v="0.10520047637951568"/>
    <n v="88.611160377358487"/>
    <n v="46963.915000000001"/>
    <n v="8"/>
    <x v="0"/>
    <m/>
    <n v="0"/>
    <x v="10"/>
    <d v="2019-03-11T00:00:00"/>
    <x v="0"/>
    <x v="0"/>
    <x v="0"/>
  </r>
  <r>
    <x v="70"/>
    <x v="3"/>
    <x v="0"/>
    <s v="AFF"/>
    <n v="0"/>
    <n v="0"/>
    <m/>
    <m/>
    <m/>
    <n v="7000"/>
    <n v="1"/>
    <x v="0"/>
    <m/>
    <m/>
    <x v="10"/>
    <d v="2019-03-11T00:00:00"/>
    <x v="0"/>
    <x v="0"/>
    <x v="0"/>
  </r>
  <r>
    <x v="71"/>
    <x v="0"/>
    <x v="0"/>
    <s v="指名：まちえこびん（180926～）"/>
    <n v="5"/>
    <n v="1"/>
    <m/>
    <n v="0.2"/>
    <n v="30.16"/>
    <n v="30.16"/>
    <n v="0"/>
    <x v="0"/>
    <m/>
    <n v="0"/>
    <x v="10"/>
    <d v="2019-03-11T00:00:00"/>
    <x v="0"/>
    <x v="0"/>
    <x v="0"/>
  </r>
  <r>
    <x v="71"/>
    <x v="0"/>
    <x v="0"/>
    <s v="指名：バリスタ（161228AM-170131）"/>
    <n v="10260"/>
    <n v="382"/>
    <m/>
    <n v="3.7231968810916179E-2"/>
    <n v="67.992041884816743"/>
    <n v="25972.959999999995"/>
    <n v="2"/>
    <x v="0"/>
    <m/>
    <n v="0"/>
    <x v="10"/>
    <d v="2019-03-11T00:00:00"/>
    <x v="0"/>
    <x v="0"/>
    <x v="0"/>
  </r>
  <r>
    <x v="71"/>
    <x v="0"/>
    <x v="0"/>
    <s v="指名：共通TOP（161228AM-170131）"/>
    <n v="13111"/>
    <n v="833"/>
    <m/>
    <n v="6.3534436732514687E-2"/>
    <n v="50.423145258103233"/>
    <n v="42002.479999999996"/>
    <n v="45"/>
    <x v="0"/>
    <m/>
    <n v="0"/>
    <x v="10"/>
    <d v="2019-03-11T00:00:00"/>
    <x v="0"/>
    <x v="0"/>
    <x v="0"/>
  </r>
  <r>
    <x v="71"/>
    <x v="0"/>
    <x v="0"/>
    <s v="指名：ドルチェグスト（161228AM-170131）"/>
    <n v="7804"/>
    <n v="398"/>
    <m/>
    <n v="5.099948744233726E-2"/>
    <n v="76.860703517587936"/>
    <n v="30590.559999999998"/>
    <n v="26"/>
    <x v="0"/>
    <m/>
    <n v="0"/>
    <x v="10"/>
    <d v="2019-03-11T00:00:00"/>
    <x v="0"/>
    <x v="0"/>
    <x v="0"/>
  </r>
  <r>
    <x v="71"/>
    <x v="8"/>
    <x v="0"/>
    <s v="Teads_In-Read Landscape"/>
    <n v="627055"/>
    <n v="350"/>
    <m/>
    <n v="5.5816475428790134E-4"/>
    <n v="2672.2388722857145"/>
    <n v="935283.60530000005"/>
    <n v="0"/>
    <x v="0"/>
    <m/>
    <n v="0"/>
    <x v="10"/>
    <d v="2019-03-11T00:00:00"/>
    <x v="0"/>
    <x v="0"/>
    <x v="0"/>
  </r>
  <r>
    <x v="71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1"/>
    <x v="3"/>
    <x v="0"/>
    <s v="PH AFF"/>
    <n v="1049"/>
    <n v="350"/>
    <m/>
    <n v="0.33365109628217349"/>
    <n v="182.57485714285713"/>
    <n v="63901.2"/>
    <n v="4"/>
    <x v="0"/>
    <m/>
    <n v="0"/>
    <x v="10"/>
    <d v="2019-03-11T00:00:00"/>
    <x v="0"/>
    <x v="0"/>
    <x v="0"/>
  </r>
  <r>
    <x v="71"/>
    <x v="4"/>
    <x v="0"/>
    <s v="指名：ドルチェグスト（170816-170916）"/>
    <n v="11632"/>
    <n v="1482"/>
    <n v="0"/>
    <n v="0.12740715268225586"/>
    <n v="87.094281376518197"/>
    <n v="129073.72499999998"/>
    <n v="16"/>
    <x v="0"/>
    <m/>
    <n v="0"/>
    <x v="10"/>
    <d v="2019-03-11T00:00:00"/>
    <x v="0"/>
    <x v="0"/>
    <x v="0"/>
  </r>
  <r>
    <x v="71"/>
    <x v="4"/>
    <x v="0"/>
    <s v="指名：共通TOP（170816-170916）"/>
    <n v="7404"/>
    <n v="1794"/>
    <m/>
    <n v="0.24230145867098865"/>
    <n v="24.571020066889627"/>
    <n v="44080.409999999989"/>
    <n v="22"/>
    <x v="0"/>
    <m/>
    <n v="0"/>
    <x v="10"/>
    <d v="2019-03-11T00:00:00"/>
    <x v="0"/>
    <x v="0"/>
    <x v="0"/>
  </r>
  <r>
    <x v="71"/>
    <x v="4"/>
    <x v="0"/>
    <s v="指名：バリスタ（170816-170916）"/>
    <n v="8348"/>
    <n v="768"/>
    <m/>
    <n v="9.1998083373263054E-2"/>
    <n v="66.129082031250007"/>
    <n v="50787.135000000002"/>
    <n v="3"/>
    <x v="0"/>
    <m/>
    <n v="0"/>
    <x v="10"/>
    <d v="2019-03-11T00:00:00"/>
    <x v="0"/>
    <x v="0"/>
    <x v="0"/>
  </r>
  <r>
    <x v="71"/>
    <x v="4"/>
    <x v="0"/>
    <s v="指名：まちえこびん（180926～）"/>
    <n v="14"/>
    <n v="0"/>
    <m/>
    <n v="0"/>
    <m/>
    <n v="0"/>
    <n v="0"/>
    <x v="0"/>
    <m/>
    <n v="0"/>
    <x v="10"/>
    <d v="2019-03-11T00:00:00"/>
    <x v="0"/>
    <x v="0"/>
    <x v="0"/>
  </r>
  <r>
    <x v="71"/>
    <x v="3"/>
    <x v="0"/>
    <s v="AFF"/>
    <n v="0"/>
    <n v="0"/>
    <m/>
    <m/>
    <m/>
    <n v="45000"/>
    <n v="5"/>
    <x v="0"/>
    <m/>
    <m/>
    <x v="10"/>
    <d v="2019-03-11T00:00:00"/>
    <x v="0"/>
    <x v="0"/>
    <x v="0"/>
  </r>
  <r>
    <x v="72"/>
    <x v="0"/>
    <x v="0"/>
    <s v="指名：共通TOP（161228AM-170131）"/>
    <n v="13601"/>
    <n v="865"/>
    <m/>
    <n v="6.3598264833468129E-2"/>
    <n v="51.480601156069369"/>
    <n v="44530.720000000001"/>
    <n v="45"/>
    <x v="0"/>
    <m/>
    <n v="0"/>
    <x v="10"/>
    <d v="2019-03-11T00:00:00"/>
    <x v="0"/>
    <x v="0"/>
    <x v="0"/>
  </r>
  <r>
    <x v="72"/>
    <x v="0"/>
    <x v="0"/>
    <s v="指名：まちえこびん（180926～）"/>
    <n v="1"/>
    <n v="1"/>
    <m/>
    <n v="1"/>
    <n v="8.32"/>
    <n v="8.32"/>
    <n v="0"/>
    <x v="0"/>
    <m/>
    <n v="0"/>
    <x v="10"/>
    <d v="2019-03-11T00:00:00"/>
    <x v="0"/>
    <x v="0"/>
    <x v="0"/>
  </r>
  <r>
    <x v="72"/>
    <x v="0"/>
    <x v="0"/>
    <s v="指名：ドルチェグスト（161228AM-170131）"/>
    <n v="14744"/>
    <n v="634"/>
    <m/>
    <n v="4.3000542593597396E-2"/>
    <n v="67.084921135646695"/>
    <n v="42531.840000000004"/>
    <n v="16"/>
    <x v="0"/>
    <m/>
    <n v="0"/>
    <x v="10"/>
    <d v="2019-03-11T00:00:00"/>
    <x v="0"/>
    <x v="0"/>
    <x v="0"/>
  </r>
  <r>
    <x v="72"/>
    <x v="0"/>
    <x v="0"/>
    <s v="指名：バリスタ（161228AM-170131）"/>
    <n v="12068"/>
    <n v="541"/>
    <m/>
    <n v="4.4829300629764667E-2"/>
    <n v="79.609020332717193"/>
    <n v="43068.480000000003"/>
    <n v="9"/>
    <x v="0"/>
    <m/>
    <n v="0"/>
    <x v="10"/>
    <d v="2019-03-11T00:00:00"/>
    <x v="0"/>
    <x v="0"/>
    <x v="0"/>
  </r>
  <r>
    <x v="72"/>
    <x v="8"/>
    <x v="0"/>
    <s v="Teads_In-Read Landscape"/>
    <n v="541760"/>
    <n v="285"/>
    <m/>
    <n v="5.260632014176019E-4"/>
    <n v="2855.6682166666665"/>
    <n v="813865.44175"/>
    <n v="0"/>
    <x v="0"/>
    <m/>
    <n v="0"/>
    <x v="10"/>
    <d v="2019-03-11T00:00:00"/>
    <x v="0"/>
    <x v="0"/>
    <x v="0"/>
  </r>
  <r>
    <x v="72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2"/>
    <x v="3"/>
    <x v="0"/>
    <s v="PH AFF"/>
    <n v="1149"/>
    <n v="451"/>
    <m/>
    <n v="0.39251523063533506"/>
    <n v="177.10975609756099"/>
    <n v="79876.5"/>
    <n v="5"/>
    <x v="0"/>
    <m/>
    <n v="0"/>
    <x v="10"/>
    <d v="2019-03-11T00:00:00"/>
    <x v="0"/>
    <x v="0"/>
    <x v="0"/>
  </r>
  <r>
    <x v="72"/>
    <x v="5"/>
    <x v="0"/>
    <s v="【NDG】GDN-ICM_SB（190314-190331）"/>
    <n v="248832"/>
    <n v="674"/>
    <n v="0"/>
    <n v="2.7086548353909465E-3"/>
    <n v="90.328213977492581"/>
    <n v="60881.21622083"/>
    <n v="0"/>
    <x v="0"/>
    <m/>
    <n v="0"/>
    <x v="10"/>
    <d v="2019-03-11T00:00:00"/>
    <x v="0"/>
    <x v="0"/>
    <x v="0"/>
  </r>
  <r>
    <x v="72"/>
    <x v="5"/>
    <x v="0"/>
    <s v="NDG_GDN ICM"/>
    <n v="248832"/>
    <n v="674"/>
    <m/>
    <n v="2.7086548353909465E-3"/>
    <n v="97.214221246290805"/>
    <n v="65522.385120000006"/>
    <n v="0"/>
    <x v="0"/>
    <m/>
    <n v="0"/>
    <x v="10"/>
    <d v="2019-03-11T00:00:00"/>
    <x v="0"/>
    <x v="0"/>
    <x v="0"/>
  </r>
  <r>
    <x v="72"/>
    <x v="5"/>
    <x v="0"/>
    <s v="【NDG】GDN-RM_SB（190314-190331）"/>
    <n v="3808"/>
    <n v="37"/>
    <n v="0"/>
    <n v="9.7163865546218489E-3"/>
    <n v="70.56626030918919"/>
    <n v="2610.9516314399998"/>
    <n v="3"/>
    <x v="0"/>
    <m/>
    <n v="0"/>
    <x v="10"/>
    <d v="2019-03-11T00:00:00"/>
    <x v="0"/>
    <x v="0"/>
    <x v="0"/>
  </r>
  <r>
    <x v="72"/>
    <x v="5"/>
    <x v="0"/>
    <s v="NDG_GDN RM"/>
    <n v="3808"/>
    <n v="37"/>
    <m/>
    <n v="9.7163865546218489E-3"/>
    <n v="75.945749189189186"/>
    <n v="2809.9927199999997"/>
    <n v="3"/>
    <x v="0"/>
    <m/>
    <n v="0"/>
    <x v="10"/>
    <d v="2019-03-11T00:00:00"/>
    <x v="0"/>
    <x v="0"/>
    <x v="0"/>
  </r>
  <r>
    <x v="72"/>
    <x v="4"/>
    <x v="0"/>
    <s v="指名：共通TOP（170816-170916）"/>
    <n v="7440"/>
    <n v="1930"/>
    <m/>
    <n v="0.25940860215053763"/>
    <n v="26.347507772020723"/>
    <n v="50850.689999999995"/>
    <n v="19"/>
    <x v="0"/>
    <m/>
    <n v="0"/>
    <x v="10"/>
    <d v="2019-03-11T00:00:00"/>
    <x v="0"/>
    <x v="0"/>
    <x v="0"/>
  </r>
  <r>
    <x v="72"/>
    <x v="4"/>
    <x v="0"/>
    <s v="指名：まちえこびん（180926～）"/>
    <n v="6"/>
    <n v="1"/>
    <m/>
    <n v="0.16666666666666666"/>
    <n v="70.245000000000005"/>
    <n v="70.245000000000005"/>
    <n v="0"/>
    <x v="0"/>
    <m/>
    <n v="0"/>
    <x v="10"/>
    <d v="2019-03-11T00:00:00"/>
    <x v="0"/>
    <x v="0"/>
    <x v="0"/>
  </r>
  <r>
    <x v="72"/>
    <x v="4"/>
    <x v="0"/>
    <s v="指名：ドルチェグスト（170816-170916）"/>
    <n v="15340"/>
    <n v="1938"/>
    <n v="0"/>
    <n v="0.12633637548891785"/>
    <n v="95.677329721362227"/>
    <n v="185422.66500000001"/>
    <n v="20"/>
    <x v="0"/>
    <m/>
    <n v="0"/>
    <x v="10"/>
    <d v="2019-03-11T00:00:00"/>
    <x v="0"/>
    <x v="0"/>
    <x v="0"/>
  </r>
  <r>
    <x v="72"/>
    <x v="4"/>
    <x v="0"/>
    <s v="指名：バリスタ（170816-170916）"/>
    <n v="9323"/>
    <n v="842"/>
    <m/>
    <n v="9.0314276520433334E-2"/>
    <n v="73.114602137767264"/>
    <n v="61562.495000000039"/>
    <n v="8"/>
    <x v="0"/>
    <m/>
    <n v="0"/>
    <x v="10"/>
    <d v="2019-03-11T00:00:00"/>
    <x v="0"/>
    <x v="0"/>
    <x v="0"/>
  </r>
  <r>
    <x v="72"/>
    <x v="7"/>
    <x v="0"/>
    <s v="NDG_SB_Facebook_ICM"/>
    <n v="95699"/>
    <n v="1316"/>
    <n v="0"/>
    <n v="1.3751449858410224E-2"/>
    <n v="35.671527355623098"/>
    <n v="46943.729999999996"/>
    <n v="0"/>
    <x v="0"/>
    <m/>
    <n v="0"/>
    <x v="10"/>
    <d v="2019-03-11T00:00:00"/>
    <x v="0"/>
    <x v="0"/>
    <x v="0"/>
  </r>
  <r>
    <x v="72"/>
    <x v="7"/>
    <x v="0"/>
    <s v="NDG_SB_Facebook_RT"/>
    <n v="1"/>
    <n v="0"/>
    <n v="0"/>
    <n v="0"/>
    <m/>
    <n v="0"/>
    <n v="0"/>
    <x v="0"/>
    <m/>
    <n v="0"/>
    <x v="10"/>
    <d v="2019-03-11T00:00:00"/>
    <x v="0"/>
    <x v="0"/>
    <x v="0"/>
  </r>
  <r>
    <x v="72"/>
    <x v="3"/>
    <x v="0"/>
    <s v="AFF"/>
    <n v="0"/>
    <n v="0"/>
    <m/>
    <m/>
    <m/>
    <n v="50000"/>
    <n v="5"/>
    <x v="0"/>
    <m/>
    <m/>
    <x v="10"/>
    <d v="2019-03-11T00:00:00"/>
    <x v="0"/>
    <x v="0"/>
    <x v="0"/>
  </r>
  <r>
    <x v="73"/>
    <x v="0"/>
    <x v="0"/>
    <s v="指名：ドルチェグスト（161228AM-170131）"/>
    <n v="16000"/>
    <n v="692"/>
    <m/>
    <n v="4.3249999999999997E-2"/>
    <n v="59.538497109826586"/>
    <n v="41200.639999999999"/>
    <n v="12"/>
    <x v="0"/>
    <m/>
    <n v="0"/>
    <x v="10"/>
    <d v="2019-03-11T00:00:00"/>
    <x v="0"/>
    <x v="0"/>
    <x v="0"/>
  </r>
  <r>
    <x v="73"/>
    <x v="0"/>
    <x v="0"/>
    <s v="指名：バリスタ（161228AM-170131）"/>
    <n v="11091"/>
    <n v="516"/>
    <m/>
    <n v="4.6524208817960509E-2"/>
    <n v="83.091162790697666"/>
    <n v="42875.039999999994"/>
    <n v="4"/>
    <x v="0"/>
    <m/>
    <n v="0"/>
    <x v="10"/>
    <d v="2019-03-11T00:00:00"/>
    <x v="0"/>
    <x v="0"/>
    <x v="0"/>
  </r>
  <r>
    <x v="73"/>
    <x v="0"/>
    <x v="0"/>
    <s v="指名：まちえこびん（180926～）"/>
    <n v="3"/>
    <n v="0"/>
    <m/>
    <n v="0"/>
    <m/>
    <n v="0"/>
    <n v="0"/>
    <x v="0"/>
    <m/>
    <n v="0"/>
    <x v="10"/>
    <d v="2019-03-11T00:00:00"/>
    <x v="0"/>
    <x v="0"/>
    <x v="0"/>
  </r>
  <r>
    <x v="73"/>
    <x v="0"/>
    <x v="0"/>
    <s v="指名：共通TOP（161228AM-170131）"/>
    <n v="11965"/>
    <n v="722"/>
    <m/>
    <n v="6.0342666109486E-2"/>
    <n v="54.672022160664838"/>
    <n v="39473.200000000012"/>
    <n v="34"/>
    <x v="0"/>
    <m/>
    <n v="0"/>
    <x v="10"/>
    <d v="2019-03-11T00:00:00"/>
    <x v="0"/>
    <x v="0"/>
    <x v="0"/>
  </r>
  <r>
    <x v="73"/>
    <x v="8"/>
    <x v="0"/>
    <s v="Teads_In-Read Landscape"/>
    <n v="444130"/>
    <n v="240"/>
    <m/>
    <n v="5.4038232049174789E-4"/>
    <n v="2813.451150833333"/>
    <n v="675228.27619999996"/>
    <n v="0"/>
    <x v="0"/>
    <m/>
    <n v="0"/>
    <x v="10"/>
    <d v="2019-03-11T00:00:00"/>
    <x v="0"/>
    <x v="0"/>
    <x v="0"/>
  </r>
  <r>
    <x v="73"/>
    <x v="2"/>
    <x v="0"/>
    <s v="Yahoo! PSD"/>
    <n v="0"/>
    <n v="0"/>
    <m/>
    <m/>
    <m/>
    <n v="14120.967741934999"/>
    <n v="1"/>
    <x v="0"/>
    <m/>
    <m/>
    <x v="10"/>
    <d v="2019-03-11T00:00:00"/>
    <x v="0"/>
    <x v="0"/>
    <x v="0"/>
  </r>
  <r>
    <x v="73"/>
    <x v="3"/>
    <x v="0"/>
    <s v="PH AFF"/>
    <n v="900"/>
    <n v="327"/>
    <m/>
    <n v="0.36333333333333334"/>
    <n v="537.39541284403663"/>
    <n v="175728.3"/>
    <n v="11"/>
    <x v="0"/>
    <m/>
    <n v="0"/>
    <x v="10"/>
    <d v="2019-03-11T00:00:00"/>
    <x v="0"/>
    <x v="0"/>
    <x v="0"/>
  </r>
  <r>
    <x v="73"/>
    <x v="5"/>
    <x v="0"/>
    <s v="【NDG】GDN-ICM_SB（190314-190331）"/>
    <n v="171632"/>
    <n v="537"/>
    <n v="0"/>
    <n v="3.1287871725552345E-3"/>
    <n v="104.68514139471137"/>
    <n v="56215.920928960004"/>
    <n v="1"/>
    <x v="0"/>
    <m/>
    <n v="0"/>
    <x v="10"/>
    <d v="2019-03-11T00:00:00"/>
    <x v="0"/>
    <x v="0"/>
    <x v="0"/>
  </r>
  <r>
    <x v="73"/>
    <x v="5"/>
    <x v="0"/>
    <s v="NDG_GDN RM"/>
    <n v="27795"/>
    <n v="139"/>
    <m/>
    <n v="5.0008994423457456E-3"/>
    <n v="78.486513669064749"/>
    <n v="10909.625400000001"/>
    <n v="6"/>
    <x v="0"/>
    <m/>
    <n v="0"/>
    <x v="10"/>
    <d v="2019-03-11T00:00:00"/>
    <x v="0"/>
    <x v="0"/>
    <x v="0"/>
  </r>
  <r>
    <x v="73"/>
    <x v="5"/>
    <x v="0"/>
    <s v="NDG_GDN ICM"/>
    <n v="171632"/>
    <n v="537"/>
    <m/>
    <n v="3.1287871725552345E-3"/>
    <n v="112.66562301675978"/>
    <n v="60501.439560000006"/>
    <n v="1"/>
    <x v="0"/>
    <m/>
    <n v="0"/>
    <x v="10"/>
    <d v="2019-03-11T00:00:00"/>
    <x v="0"/>
    <x v="0"/>
    <x v="0"/>
  </r>
  <r>
    <x v="73"/>
    <x v="5"/>
    <x v="0"/>
    <s v="【NDG】GDN-RM_SB（190314-190331）"/>
    <n v="27795"/>
    <n v="139"/>
    <n v="0"/>
    <n v="5.0008994423457456E-3"/>
    <n v="72.92705197133094"/>
    <n v="10136.860224015001"/>
    <n v="7"/>
    <x v="0"/>
    <m/>
    <n v="0"/>
    <x v="10"/>
    <d v="2019-03-11T00:00:00"/>
    <x v="0"/>
    <x v="0"/>
    <x v="0"/>
  </r>
  <r>
    <x v="73"/>
    <x v="4"/>
    <x v="0"/>
    <s v="指名：バリスタ（170816-170916）"/>
    <n v="8396"/>
    <n v="958"/>
    <m/>
    <n v="0.11410195331110053"/>
    <n v="76.509018789144065"/>
    <n v="73295.640000000014"/>
    <n v="4"/>
    <x v="0"/>
    <m/>
    <n v="0"/>
    <x v="10"/>
    <d v="2019-03-11T00:00:00"/>
    <x v="0"/>
    <x v="0"/>
    <x v="0"/>
  </r>
  <r>
    <x v="73"/>
    <x v="4"/>
    <x v="0"/>
    <s v="指名：共通TOP（170816-170916）"/>
    <n v="6420"/>
    <n v="1590"/>
    <m/>
    <n v="0.24766355140186916"/>
    <n v="27.676544025157231"/>
    <n v="44005.704999999994"/>
    <n v="30"/>
    <x v="0"/>
    <m/>
    <n v="0"/>
    <x v="10"/>
    <d v="2019-03-11T00:00:00"/>
    <x v="0"/>
    <x v="0"/>
    <x v="0"/>
  </r>
  <r>
    <x v="73"/>
    <x v="4"/>
    <x v="0"/>
    <s v="指名：ドルチェグスト（170816-170916）"/>
    <n v="13722"/>
    <n v="1620"/>
    <n v="0"/>
    <n v="0.11805859204197638"/>
    <n v="97.968694444444424"/>
    <n v="158709.28499999997"/>
    <n v="16"/>
    <x v="0"/>
    <m/>
    <n v="0"/>
    <x v="10"/>
    <d v="2019-03-11T00:00:00"/>
    <x v="0"/>
    <x v="0"/>
    <x v="0"/>
  </r>
  <r>
    <x v="73"/>
    <x v="4"/>
    <x v="0"/>
    <s v="指名：まちえこびん（180926～）"/>
    <n v="8"/>
    <n v="5"/>
    <m/>
    <n v="0.625"/>
    <n v="34.341999999999999"/>
    <n v="171.71"/>
    <n v="0"/>
    <x v="0"/>
    <m/>
    <n v="0"/>
    <x v="10"/>
    <d v="2019-03-11T00:00:00"/>
    <x v="0"/>
    <x v="0"/>
    <x v="0"/>
  </r>
  <r>
    <x v="73"/>
    <x v="7"/>
    <x v="0"/>
    <s v="NDG_SB_Facebook_ICM"/>
    <n v="116646"/>
    <n v="1828"/>
    <n v="0"/>
    <n v="1.567134749584212E-2"/>
    <n v="32.0281920131291"/>
    <n v="58547.534999999996"/>
    <n v="0"/>
    <x v="0"/>
    <m/>
    <n v="0"/>
    <x v="10"/>
    <d v="2019-03-11T00:00:00"/>
    <x v="0"/>
    <x v="0"/>
    <x v="0"/>
  </r>
  <r>
    <x v="73"/>
    <x v="3"/>
    <x v="0"/>
    <s v="AFF"/>
    <n v="0"/>
    <n v="0"/>
    <m/>
    <m/>
    <m/>
    <n v="74000"/>
    <n v="7"/>
    <x v="0"/>
    <m/>
    <m/>
    <x v="10"/>
    <d v="2019-03-11T00:00:00"/>
    <x v="0"/>
    <x v="0"/>
    <x v="0"/>
  </r>
  <r>
    <x v="74"/>
    <x v="0"/>
    <x v="0"/>
    <s v="指名：バリスタ（161228AM-170131）"/>
    <n v="12695"/>
    <n v="611"/>
    <m/>
    <n v="4.8129184718393066E-2"/>
    <n v="91.179574468085107"/>
    <n v="55710.720000000001"/>
    <n v="9"/>
    <x v="0"/>
    <m/>
    <n v="0"/>
    <x v="10"/>
    <d v="2019-03-11T00:00:00"/>
    <x v="0"/>
    <x v="0"/>
    <x v="0"/>
  </r>
  <r>
    <x v="74"/>
    <x v="0"/>
    <x v="0"/>
    <s v="指名：まちえこびん（180926～）"/>
    <n v="2"/>
    <n v="0"/>
    <m/>
    <n v="0"/>
    <m/>
    <n v="0"/>
    <n v="0"/>
    <x v="0"/>
    <m/>
    <n v="0"/>
    <x v="10"/>
    <d v="2019-03-11T00:00:00"/>
    <x v="0"/>
    <x v="0"/>
    <x v="0"/>
  </r>
  <r>
    <x v="74"/>
    <x v="0"/>
    <x v="0"/>
    <s v="指名：ドルチェグスト（161228AM-170131）"/>
    <n v="32238"/>
    <n v="826"/>
    <m/>
    <n v="2.5621936844717415E-2"/>
    <n v="64.011622276029058"/>
    <n v="52873.599999999999"/>
    <n v="18"/>
    <x v="0"/>
    <m/>
    <n v="0"/>
    <x v="10"/>
    <d v="2019-03-11T00:00:00"/>
    <x v="0"/>
    <x v="0"/>
    <x v="0"/>
  </r>
  <r>
    <x v="74"/>
    <x v="0"/>
    <x v="0"/>
    <s v="指名：共通TOP（161228AM-170131）"/>
    <n v="13816"/>
    <n v="725"/>
    <m/>
    <n v="5.2475390851187027E-2"/>
    <n v="64.23326896551724"/>
    <n v="46569.119999999995"/>
    <n v="28"/>
    <x v="0"/>
    <m/>
    <n v="0"/>
    <x v="10"/>
    <d v="2019-03-11T00:00:00"/>
    <x v="0"/>
    <x v="0"/>
    <x v="0"/>
  </r>
  <r>
    <x v="74"/>
    <x v="8"/>
    <x v="0"/>
    <s v="Teads_In-Read Landscape"/>
    <n v="389920"/>
    <n v="245"/>
    <m/>
    <n v="6.2833401723430451E-4"/>
    <n v="2434.2332724489793"/>
    <n v="596387.15174999996"/>
    <n v="0"/>
    <x v="0"/>
    <m/>
    <n v="0"/>
    <x v="10"/>
    <d v="2019-03-11T00:00:00"/>
    <x v="0"/>
    <x v="0"/>
    <x v="0"/>
  </r>
  <r>
    <x v="74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4"/>
    <x v="3"/>
    <x v="0"/>
    <s v="PH AFF"/>
    <n v="933"/>
    <n v="425"/>
    <m/>
    <n v="0.45551982851018219"/>
    <n v="676.60094117647066"/>
    <n v="287555.40000000002"/>
    <n v="18"/>
    <x v="0"/>
    <m/>
    <n v="0"/>
    <x v="10"/>
    <d v="2019-03-11T00:00:00"/>
    <x v="0"/>
    <x v="0"/>
    <x v="0"/>
  </r>
  <r>
    <x v="74"/>
    <x v="5"/>
    <x v="0"/>
    <s v="NDG_GDN ICM"/>
    <n v="216018"/>
    <n v="544"/>
    <m/>
    <n v="2.5183086594635631E-3"/>
    <n v="111.65699625000001"/>
    <n v="60741.405960000004"/>
    <n v="0"/>
    <x v="0"/>
    <m/>
    <n v="0"/>
    <x v="10"/>
    <d v="2019-03-11T00:00:00"/>
    <x v="0"/>
    <x v="0"/>
    <x v="0"/>
  </r>
  <r>
    <x v="74"/>
    <x v="5"/>
    <x v="0"/>
    <s v="NDG_GDN RM"/>
    <n v="82433"/>
    <n v="271"/>
    <m/>
    <n v="3.2875183482343234E-3"/>
    <n v="73.075735350553501"/>
    <n v="19803.524279999998"/>
    <n v="6"/>
    <x v="0"/>
    <m/>
    <n v="0"/>
    <x v="10"/>
    <d v="2019-03-11T00:00:00"/>
    <x v="0"/>
    <x v="0"/>
    <x v="0"/>
  </r>
  <r>
    <x v="74"/>
    <x v="5"/>
    <x v="0"/>
    <s v="【NDG】GDN-RM_SB（190314-190331）"/>
    <n v="82433"/>
    <n v="271"/>
    <n v="0"/>
    <n v="3.2875183482343234E-3"/>
    <n v="67.899537067822891"/>
    <n v="18400.774545380002"/>
    <n v="7"/>
    <x v="0"/>
    <m/>
    <n v="0"/>
    <x v="10"/>
    <d v="2019-03-11T00:00:00"/>
    <x v="0"/>
    <x v="0"/>
    <x v="0"/>
  </r>
  <r>
    <x v="74"/>
    <x v="5"/>
    <x v="0"/>
    <s v="【NDG】GDN-ICM_SB（190314-190331）"/>
    <n v="216018"/>
    <n v="544"/>
    <n v="0"/>
    <n v="2.5183086594635631E-3"/>
    <n v="103.7479587430239"/>
    <n v="56438.889556205002"/>
    <n v="0"/>
    <x v="0"/>
    <m/>
    <n v="0"/>
    <x v="10"/>
    <d v="2019-03-11T00:00:00"/>
    <x v="0"/>
    <x v="0"/>
    <x v="0"/>
  </r>
  <r>
    <x v="74"/>
    <x v="4"/>
    <x v="0"/>
    <s v="指名：共通TOP（170816-170916）"/>
    <n v="6700"/>
    <n v="1613"/>
    <m/>
    <n v="0.24074626865671642"/>
    <n v="36.252362058276496"/>
    <n v="58475.059999999983"/>
    <n v="38"/>
    <x v="0"/>
    <m/>
    <n v="0"/>
    <x v="10"/>
    <d v="2019-03-11T00:00:00"/>
    <x v="0"/>
    <x v="0"/>
    <x v="0"/>
  </r>
  <r>
    <x v="74"/>
    <x v="4"/>
    <x v="0"/>
    <s v="指名：まちえこびん（180926～）"/>
    <n v="4"/>
    <n v="1"/>
    <m/>
    <n v="0.25"/>
    <n v="7.8049999999999997"/>
    <n v="7.8049999999999997"/>
    <n v="0"/>
    <x v="0"/>
    <m/>
    <n v="0"/>
    <x v="10"/>
    <d v="2019-03-11T00:00:00"/>
    <x v="0"/>
    <x v="0"/>
    <x v="0"/>
  </r>
  <r>
    <x v="74"/>
    <x v="4"/>
    <x v="0"/>
    <s v="指名：ドルチェグスト（170816-170916）"/>
    <n v="14872"/>
    <n v="1780"/>
    <n v="0"/>
    <n v="0.11968800430338893"/>
    <n v="106.36256741573034"/>
    <n v="189325.37"/>
    <n v="14"/>
    <x v="0"/>
    <m/>
    <n v="0"/>
    <x v="10"/>
    <d v="2019-03-11T00:00:00"/>
    <x v="0"/>
    <x v="0"/>
    <x v="0"/>
  </r>
  <r>
    <x v="74"/>
    <x v="4"/>
    <x v="0"/>
    <s v="指名：バリスタ（170816-170916）"/>
    <n v="10516"/>
    <n v="1790"/>
    <m/>
    <n v="0.17021681247622669"/>
    <n v="109.12984636871508"/>
    <n v="195342.42499999999"/>
    <n v="10"/>
    <x v="0"/>
    <m/>
    <n v="0"/>
    <x v="10"/>
    <d v="2019-03-11T00:00:00"/>
    <x v="0"/>
    <x v="0"/>
    <x v="0"/>
  </r>
  <r>
    <x v="74"/>
    <x v="7"/>
    <x v="0"/>
    <s v="NDG_SB_Facebook_RT"/>
    <n v="54"/>
    <n v="10"/>
    <n v="0"/>
    <n v="0.18518518518518517"/>
    <n v="65.784999999999997"/>
    <n v="657.85"/>
    <n v="0"/>
    <x v="0"/>
    <m/>
    <n v="0"/>
    <x v="10"/>
    <d v="2019-03-11T00:00:00"/>
    <x v="0"/>
    <x v="0"/>
    <x v="0"/>
  </r>
  <r>
    <x v="74"/>
    <x v="7"/>
    <x v="0"/>
    <s v="NDG_SB_Facebook_ICM"/>
    <n v="121267"/>
    <n v="1176"/>
    <n v="0"/>
    <n v="9.6976094073408271E-3"/>
    <n v="50.470816326530617"/>
    <n v="59353.680000000008"/>
    <n v="0"/>
    <x v="0"/>
    <m/>
    <n v="0"/>
    <x v="10"/>
    <d v="2019-03-11T00:00:00"/>
    <x v="0"/>
    <x v="0"/>
    <x v="0"/>
  </r>
  <r>
    <x v="74"/>
    <x v="3"/>
    <x v="0"/>
    <s v="AFF"/>
    <n v="0"/>
    <n v="0"/>
    <m/>
    <m/>
    <m/>
    <n v="67000"/>
    <n v="6"/>
    <x v="0"/>
    <m/>
    <m/>
    <x v="10"/>
    <d v="2019-03-11T00:00:00"/>
    <x v="0"/>
    <x v="0"/>
    <x v="0"/>
  </r>
  <r>
    <x v="75"/>
    <x v="0"/>
    <x v="0"/>
    <s v="指名：ドルチェグスト（161228AM-170131）"/>
    <n v="29128"/>
    <n v="938"/>
    <m/>
    <n v="3.220269156825048E-2"/>
    <n v="62.810234541577827"/>
    <n v="58916"/>
    <n v="12"/>
    <x v="0"/>
    <m/>
    <n v="0"/>
    <x v="10"/>
    <d v="2019-03-11T00:00:00"/>
    <x v="0"/>
    <x v="0"/>
    <x v="0"/>
  </r>
  <r>
    <x v="75"/>
    <x v="0"/>
    <x v="0"/>
    <s v="指名：共通TOP（161228AM-170131）"/>
    <n v="14260"/>
    <n v="751"/>
    <m/>
    <n v="5.2664796633941094E-2"/>
    <n v="61.470785619174443"/>
    <n v="46164.560000000005"/>
    <n v="25"/>
    <x v="0"/>
    <m/>
    <n v="0"/>
    <x v="10"/>
    <d v="2019-03-11T00:00:00"/>
    <x v="0"/>
    <x v="0"/>
    <x v="0"/>
  </r>
  <r>
    <x v="75"/>
    <x v="0"/>
    <x v="0"/>
    <s v="指名：バリスタ（161228AM-170131）"/>
    <n v="13527"/>
    <n v="676"/>
    <m/>
    <n v="4.9974125822429216E-2"/>
    <n v="90.521538461538455"/>
    <n v="61192.56"/>
    <n v="5"/>
    <x v="0"/>
    <m/>
    <n v="0"/>
    <x v="10"/>
    <d v="2019-03-11T00:00:00"/>
    <x v="0"/>
    <x v="0"/>
    <x v="0"/>
  </r>
  <r>
    <x v="75"/>
    <x v="8"/>
    <x v="0"/>
    <s v="Teads_In-Read Landscape"/>
    <n v="556460"/>
    <n v="435"/>
    <m/>
    <n v="7.8172734787765514E-4"/>
    <n v="1922.1679991954022"/>
    <n v="836143.07964999997"/>
    <n v="0"/>
    <x v="0"/>
    <m/>
    <n v="0"/>
    <x v="10"/>
    <d v="2019-03-11T00:00:00"/>
    <x v="0"/>
    <x v="0"/>
    <x v="0"/>
  </r>
  <r>
    <x v="75"/>
    <x v="2"/>
    <x v="0"/>
    <s v="Yahoo! PSD"/>
    <n v="0"/>
    <n v="0"/>
    <m/>
    <m/>
    <m/>
    <n v="14120.967741934999"/>
    <n v="0"/>
    <x v="0"/>
    <m/>
    <m/>
    <x v="10"/>
    <d v="2019-03-11T00:00:00"/>
    <x v="0"/>
    <x v="0"/>
    <x v="0"/>
  </r>
  <r>
    <x v="75"/>
    <x v="3"/>
    <x v="0"/>
    <s v="PH AFF"/>
    <n v="1181"/>
    <n v="470"/>
    <m/>
    <n v="0.39796782387806945"/>
    <n v="645.81000000000006"/>
    <n v="303530.7"/>
    <n v="19"/>
    <x v="0"/>
    <m/>
    <n v="0"/>
    <x v="10"/>
    <d v="2019-03-11T00:00:00"/>
    <x v="0"/>
    <x v="0"/>
    <x v="0"/>
  </r>
  <r>
    <x v="75"/>
    <x v="5"/>
    <x v="0"/>
    <s v="NDG_GDN RM"/>
    <n v="76521"/>
    <n v="291"/>
    <m/>
    <n v="3.8028776414317637E-3"/>
    <n v="66.532475051546385"/>
    <n v="19360.950239999998"/>
    <n v="6"/>
    <x v="0"/>
    <m/>
    <n v="0"/>
    <x v="10"/>
    <d v="2019-03-11T00:00:00"/>
    <x v="0"/>
    <x v="0"/>
    <x v="0"/>
  </r>
  <r>
    <x v="75"/>
    <x v="5"/>
    <x v="0"/>
    <s v="NDG_GDN ICM"/>
    <n v="237009"/>
    <n v="560"/>
    <m/>
    <n v="2.3627794725094827E-3"/>
    <n v="106.42640442857142"/>
    <n v="59598.786479999995"/>
    <n v="1"/>
    <x v="0"/>
    <m/>
    <n v="0"/>
    <x v="10"/>
    <d v="2019-03-11T00:00:00"/>
    <x v="0"/>
    <x v="0"/>
    <x v="0"/>
  </r>
  <r>
    <x v="75"/>
    <x v="5"/>
    <x v="0"/>
    <s v="【NDG】GDN-RM_SB（190314-190331）"/>
    <n v="76521"/>
    <n v="291"/>
    <n v="0"/>
    <n v="3.8028776414317637E-3"/>
    <n v="61.819758103213069"/>
    <n v="17989.549608035002"/>
    <n v="7"/>
    <x v="0"/>
    <m/>
    <n v="0"/>
    <x v="10"/>
    <d v="2019-03-11T00:00:00"/>
    <x v="0"/>
    <x v="0"/>
    <x v="0"/>
  </r>
  <r>
    <x v="75"/>
    <x v="5"/>
    <x v="0"/>
    <s v="【NDG】GDN-ICM_SB（190314-190331）"/>
    <n v="237009"/>
    <n v="560"/>
    <n v="0"/>
    <n v="2.3627794725094827E-3"/>
    <n v="98.887867440250005"/>
    <n v="55377.205766540006"/>
    <n v="1"/>
    <x v="0"/>
    <m/>
    <n v="0"/>
    <x v="10"/>
    <d v="2019-03-11T00:00:00"/>
    <x v="0"/>
    <x v="0"/>
    <x v="0"/>
  </r>
  <r>
    <x v="75"/>
    <x v="4"/>
    <x v="0"/>
    <s v="指名：ドルチェグスト（170816-170916）"/>
    <n v="15898"/>
    <n v="1920"/>
    <n v="0"/>
    <n v="0.12076990816454899"/>
    <n v="98.067091145833331"/>
    <n v="188288.815"/>
    <n v="32"/>
    <x v="0"/>
    <m/>
    <n v="0"/>
    <x v="10"/>
    <d v="2019-03-11T00:00:00"/>
    <x v="0"/>
    <x v="0"/>
    <x v="0"/>
  </r>
  <r>
    <x v="75"/>
    <x v="4"/>
    <x v="0"/>
    <s v="指名：まちえこびん（180926～）"/>
    <n v="5"/>
    <n v="1"/>
    <m/>
    <n v="0.2"/>
    <n v="64.67"/>
    <n v="64.67"/>
    <n v="0"/>
    <x v="0"/>
    <m/>
    <n v="0"/>
    <x v="10"/>
    <d v="2019-03-11T00:00:00"/>
    <x v="0"/>
    <x v="0"/>
    <x v="0"/>
  </r>
  <r>
    <x v="75"/>
    <x v="4"/>
    <x v="0"/>
    <s v="指名：バリスタ（170816-170916）"/>
    <n v="12262"/>
    <n v="2020"/>
    <m/>
    <n v="0.16473658457021692"/>
    <n v="110.28067574257423"/>
    <n v="222766.96499999994"/>
    <n v="11"/>
    <x v="0"/>
    <m/>
    <n v="0"/>
    <x v="10"/>
    <d v="2019-03-11T00:00:00"/>
    <x v="0"/>
    <x v="0"/>
    <x v="0"/>
  </r>
  <r>
    <x v="75"/>
    <x v="4"/>
    <x v="0"/>
    <s v="指名：共通TOP（170816-170916）"/>
    <n v="7116"/>
    <n v="1792"/>
    <m/>
    <n v="0.25182686902754359"/>
    <n v="39.815206473214289"/>
    <n v="71348.850000000006"/>
    <n v="19"/>
    <x v="0"/>
    <m/>
    <n v="0"/>
    <x v="10"/>
    <d v="2019-03-11T00:00:00"/>
    <x v="0"/>
    <x v="0"/>
    <x v="0"/>
  </r>
  <r>
    <x v="75"/>
    <x v="7"/>
    <x v="0"/>
    <s v="NDG_SB_Facebook_RT"/>
    <n v="73"/>
    <n v="5"/>
    <n v="0"/>
    <n v="6.8493150684931503E-2"/>
    <n v="166.58099999999999"/>
    <n v="832.90499999999997"/>
    <n v="0"/>
    <x v="0"/>
    <m/>
    <n v="0"/>
    <x v="10"/>
    <d v="2019-03-11T00:00:00"/>
    <x v="0"/>
    <x v="0"/>
    <x v="0"/>
  </r>
  <r>
    <x v="75"/>
    <x v="7"/>
    <x v="0"/>
    <s v="NDG_SB_Facebook_ICM"/>
    <n v="94044"/>
    <n v="1280"/>
    <n v="0"/>
    <n v="1.3610650333886266E-2"/>
    <n v="46.194101562499995"/>
    <n v="59128.45"/>
    <n v="0"/>
    <x v="0"/>
    <m/>
    <n v="0"/>
    <x v="10"/>
    <d v="2019-03-11T00:00:00"/>
    <x v="0"/>
    <x v="0"/>
    <x v="0"/>
  </r>
  <r>
    <x v="75"/>
    <x v="3"/>
    <x v="0"/>
    <s v="AFF"/>
    <n v="0"/>
    <n v="0"/>
    <m/>
    <m/>
    <m/>
    <n v="33000"/>
    <n v="4"/>
    <x v="0"/>
    <m/>
    <m/>
    <x v="10"/>
    <d v="2019-03-11T00:00:00"/>
    <x v="0"/>
    <x v="0"/>
    <x v="0"/>
  </r>
  <r>
    <x v="76"/>
    <x v="0"/>
    <x v="0"/>
    <s v="指名：まちえこびん（180926～）"/>
    <n v="11"/>
    <n v="1"/>
    <m/>
    <n v="9.0909090909090912E-2"/>
    <n v="4.16"/>
    <n v="4.16"/>
    <n v="0"/>
    <x v="0"/>
    <m/>
    <n v="0"/>
    <x v="11"/>
    <d v="2019-03-18T00:00:00"/>
    <x v="0"/>
    <x v="0"/>
    <x v="0"/>
  </r>
  <r>
    <x v="76"/>
    <x v="0"/>
    <x v="0"/>
    <s v="指名：共通TOP（161228AM-170131）"/>
    <n v="14548"/>
    <n v="846"/>
    <m/>
    <n v="5.81523233434149E-2"/>
    <n v="58.276879432624114"/>
    <n v="49302.239999999998"/>
    <n v="48"/>
    <x v="0"/>
    <m/>
    <n v="0"/>
    <x v="11"/>
    <d v="2019-03-18T00:00:00"/>
    <x v="0"/>
    <x v="0"/>
    <x v="0"/>
  </r>
  <r>
    <x v="76"/>
    <x v="0"/>
    <x v="0"/>
    <s v="指名：ドルチェグスト（161228AM-170131）"/>
    <n v="18212"/>
    <n v="1010"/>
    <m/>
    <n v="5.5457939819898966E-2"/>
    <n v="47.234534653465353"/>
    <n v="47706.880000000005"/>
    <n v="48"/>
    <x v="0"/>
    <m/>
    <n v="0"/>
    <x v="11"/>
    <d v="2019-03-18T00:00:00"/>
    <x v="0"/>
    <x v="0"/>
    <x v="0"/>
  </r>
  <r>
    <x v="76"/>
    <x v="0"/>
    <x v="0"/>
    <s v="指名：バリスタ（161228AM-170131）"/>
    <n v="9984"/>
    <n v="443"/>
    <m/>
    <n v="4.4370993589743592E-2"/>
    <n v="81.967494356659145"/>
    <n v="36311.599999999999"/>
    <n v="9"/>
    <x v="0"/>
    <m/>
    <n v="0"/>
    <x v="11"/>
    <d v="2019-03-18T00:00:00"/>
    <x v="0"/>
    <x v="0"/>
    <x v="0"/>
  </r>
  <r>
    <x v="76"/>
    <x v="8"/>
    <x v="0"/>
    <s v="Teads_In-Read Landscape"/>
    <n v="464150"/>
    <n v="300"/>
    <m/>
    <n v="6.4634277711946573E-4"/>
    <n v="2402.0606199999997"/>
    <n v="720618.18599999999"/>
    <n v="0"/>
    <x v="0"/>
    <m/>
    <n v="0"/>
    <x v="11"/>
    <d v="2019-03-18T00:00:00"/>
    <x v="0"/>
    <x v="0"/>
    <x v="0"/>
  </r>
  <r>
    <x v="76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6"/>
    <x v="3"/>
    <x v="0"/>
    <s v="PH AFF"/>
    <n v="930"/>
    <n v="267"/>
    <m/>
    <n v="0.2870967741935484"/>
    <n v="717.99101123595506"/>
    <n v="191703.6"/>
    <n v="12"/>
    <x v="0"/>
    <m/>
    <n v="0"/>
    <x v="11"/>
    <d v="2019-03-18T00:00:00"/>
    <x v="0"/>
    <x v="0"/>
    <x v="0"/>
  </r>
  <r>
    <x v="76"/>
    <x v="5"/>
    <x v="0"/>
    <s v="NDG_GDN RM"/>
    <n v="180729"/>
    <n v="409"/>
    <m/>
    <n v="2.2630568420120732E-3"/>
    <n v="81.110439608801968"/>
    <n v="33174.169800000003"/>
    <n v="12"/>
    <x v="0"/>
    <m/>
    <n v="0"/>
    <x v="11"/>
    <d v="2019-03-18T00:00:00"/>
    <x v="0"/>
    <x v="0"/>
    <x v="0"/>
  </r>
  <r>
    <x v="76"/>
    <x v="5"/>
    <x v="0"/>
    <s v="【NDG】GDN-RM_SB（190314-190331）"/>
    <n v="180729"/>
    <n v="409"/>
    <n v="0"/>
    <n v="2.2630568420120732E-3"/>
    <n v="75.365116683227384"/>
    <n v="30824.332723439999"/>
    <n v="18"/>
    <x v="0"/>
    <m/>
    <n v="0"/>
    <x v="11"/>
    <d v="2019-03-18T00:00:00"/>
    <x v="0"/>
    <x v="0"/>
    <x v="0"/>
  </r>
  <r>
    <x v="76"/>
    <x v="5"/>
    <x v="0"/>
    <s v="NDG_GDN ICM"/>
    <n v="278947"/>
    <n v="549"/>
    <m/>
    <n v="1.9681158069454053E-3"/>
    <n v="113.37841333333333"/>
    <n v="62244.748919999998"/>
    <n v="0"/>
    <x v="0"/>
    <m/>
    <n v="0"/>
    <x v="11"/>
    <d v="2019-03-18T00:00:00"/>
    <x v="0"/>
    <x v="0"/>
    <x v="0"/>
  </r>
  <r>
    <x v="76"/>
    <x v="5"/>
    <x v="0"/>
    <s v="【NDG】GDN-ICM_SB（190314-190331）"/>
    <n v="278947"/>
    <n v="549"/>
    <n v="0"/>
    <n v="1.9681158069454053E-3"/>
    <n v="105.34744259807832"/>
    <n v="57835.745986344999"/>
    <n v="0"/>
    <x v="0"/>
    <m/>
    <n v="0"/>
    <x v="11"/>
    <d v="2019-03-18T00:00:00"/>
    <x v="0"/>
    <x v="0"/>
    <x v="0"/>
  </r>
  <r>
    <x v="76"/>
    <x v="4"/>
    <x v="0"/>
    <s v="指名：ドルチェグスト（170816-170916）"/>
    <n v="14314"/>
    <n v="1860"/>
    <n v="0"/>
    <n v="0.12994271342741373"/>
    <n v="92.648779569892469"/>
    <n v="172326.72999999998"/>
    <n v="18"/>
    <x v="0"/>
    <m/>
    <n v="0"/>
    <x v="11"/>
    <d v="2019-03-18T00:00:00"/>
    <x v="0"/>
    <x v="0"/>
    <x v="0"/>
  </r>
  <r>
    <x v="76"/>
    <x v="4"/>
    <x v="0"/>
    <s v="指名：まちえこびん（180926～）"/>
    <n v="7"/>
    <n v="3"/>
    <m/>
    <n v="0.42857142857142855"/>
    <n v="35.68"/>
    <n v="107.03999999999999"/>
    <n v="0"/>
    <x v="0"/>
    <m/>
    <n v="0"/>
    <x v="11"/>
    <d v="2019-03-18T00:00:00"/>
    <x v="0"/>
    <x v="0"/>
    <x v="0"/>
  </r>
  <r>
    <x v="76"/>
    <x v="4"/>
    <x v="0"/>
    <s v="指名：共通TOP（170816-170916）"/>
    <n v="6980"/>
    <n v="1616"/>
    <m/>
    <n v="0.23151862464183381"/>
    <n v="25.108199257425728"/>
    <n v="40574.849999999977"/>
    <n v="22"/>
    <x v="0"/>
    <m/>
    <n v="0"/>
    <x v="11"/>
    <d v="2019-03-18T00:00:00"/>
    <x v="0"/>
    <x v="0"/>
    <x v="0"/>
  </r>
  <r>
    <x v="76"/>
    <x v="4"/>
    <x v="0"/>
    <s v="指名：バリスタ（170816-170916）"/>
    <n v="6302"/>
    <n v="675"/>
    <m/>
    <n v="0.1071088543319581"/>
    <n v="81.436296296296277"/>
    <n v="54969.499999999985"/>
    <n v="3"/>
    <x v="0"/>
    <m/>
    <n v="0"/>
    <x v="11"/>
    <d v="2019-03-18T00:00:00"/>
    <x v="0"/>
    <x v="0"/>
    <x v="0"/>
  </r>
  <r>
    <x v="76"/>
    <x v="7"/>
    <x v="0"/>
    <s v="NDG_SB_Facebook_ICM"/>
    <n v="153596"/>
    <n v="1098"/>
    <n v="0"/>
    <n v="7.148623662074533E-3"/>
    <n v="54.057190346083793"/>
    <n v="59354.795000000006"/>
    <n v="0"/>
    <x v="0"/>
    <m/>
    <n v="0"/>
    <x v="11"/>
    <d v="2019-03-18T00:00:00"/>
    <x v="0"/>
    <x v="0"/>
    <x v="0"/>
  </r>
  <r>
    <x v="76"/>
    <x v="7"/>
    <x v="0"/>
    <s v="NDG_SB_Facebook_RT"/>
    <n v="5169"/>
    <n v="135"/>
    <n v="0"/>
    <n v="2.6117237376668601E-2"/>
    <n v="235.39714814814812"/>
    <n v="31778.614999999998"/>
    <n v="0"/>
    <x v="0"/>
    <m/>
    <n v="0"/>
    <x v="11"/>
    <d v="2019-03-18T00:00:00"/>
    <x v="0"/>
    <x v="0"/>
    <x v="0"/>
  </r>
  <r>
    <x v="76"/>
    <x v="3"/>
    <x v="0"/>
    <s v="AFF"/>
    <n v="0"/>
    <n v="0"/>
    <m/>
    <m/>
    <m/>
    <n v="43000"/>
    <n v="4"/>
    <x v="0"/>
    <m/>
    <m/>
    <x v="11"/>
    <d v="2019-03-18T00:00:00"/>
    <x v="0"/>
    <x v="0"/>
    <x v="0"/>
  </r>
  <r>
    <x v="77"/>
    <x v="0"/>
    <x v="0"/>
    <s v="指名：まちえこびん（180926～）"/>
    <n v="2"/>
    <n v="1"/>
    <m/>
    <n v="0.5"/>
    <n v="34.32"/>
    <n v="34.32"/>
    <n v="0"/>
    <x v="0"/>
    <m/>
    <n v="0"/>
    <x v="11"/>
    <d v="2019-03-18T00:00:00"/>
    <x v="0"/>
    <x v="0"/>
    <x v="0"/>
  </r>
  <r>
    <x v="77"/>
    <x v="0"/>
    <x v="0"/>
    <s v="指名：ドルチェグスト（161228AM-170131）"/>
    <n v="32284"/>
    <n v="1376"/>
    <m/>
    <n v="4.2621732127369596E-2"/>
    <n v="46.134883720930233"/>
    <n v="63481.599999999999"/>
    <n v="48"/>
    <x v="0"/>
    <m/>
    <n v="0"/>
    <x v="11"/>
    <d v="2019-03-18T00:00:00"/>
    <x v="0"/>
    <x v="0"/>
    <x v="0"/>
  </r>
  <r>
    <x v="77"/>
    <x v="0"/>
    <x v="0"/>
    <s v="指名：バリスタ（161228AM-170131）"/>
    <n v="9746"/>
    <n v="434"/>
    <m/>
    <n v="4.4531089677816542E-2"/>
    <n v="80.384331797235006"/>
    <n v="34886.799999999996"/>
    <n v="9"/>
    <x v="0"/>
    <m/>
    <n v="0"/>
    <x v="11"/>
    <d v="2019-03-18T00:00:00"/>
    <x v="0"/>
    <x v="0"/>
    <x v="0"/>
  </r>
  <r>
    <x v="77"/>
    <x v="0"/>
    <x v="0"/>
    <s v="指名：共通TOP（161228AM-170131）"/>
    <n v="12829"/>
    <n v="741"/>
    <m/>
    <n v="5.7759763036869589E-2"/>
    <n v="56.72982456140349"/>
    <n v="42036.799999999988"/>
    <n v="29"/>
    <x v="0"/>
    <m/>
    <n v="0"/>
    <x v="11"/>
    <d v="2019-03-18T00:00:00"/>
    <x v="0"/>
    <x v="0"/>
    <x v="0"/>
  </r>
  <r>
    <x v="77"/>
    <x v="9"/>
    <x v="0"/>
    <s v="den_0314_NDG_SB_Twitter_RM_Promotweet twivery"/>
    <n v="4331"/>
    <n v="55"/>
    <m/>
    <n v="1.2699145693835142E-2"/>
    <n v="219.64134787918184"/>
    <n v="12080.274133355"/>
    <m/>
    <x v="0"/>
    <m/>
    <n v="0"/>
    <x v="11"/>
    <d v="2019-03-18T00:00:00"/>
    <x v="0"/>
    <x v="0"/>
    <x v="0"/>
  </r>
  <r>
    <x v="77"/>
    <x v="8"/>
    <x v="0"/>
    <s v="Teads_In-Read Landscape"/>
    <n v="566285"/>
    <n v="400"/>
    <m/>
    <n v="7.0635810590073905E-4"/>
    <n v="2251.4251931250001"/>
    <n v="900570.07725000009"/>
    <n v="0"/>
    <x v="0"/>
    <m/>
    <n v="0"/>
    <x v="11"/>
    <d v="2019-03-18T00:00:00"/>
    <x v="0"/>
    <x v="0"/>
    <x v="0"/>
  </r>
  <r>
    <x v="77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7"/>
    <x v="3"/>
    <x v="0"/>
    <s v="PH AFF"/>
    <n v="780"/>
    <n v="340"/>
    <m/>
    <n v="0.4358974358974359"/>
    <n v="234.93088235294118"/>
    <n v="79876.5"/>
    <n v="5"/>
    <x v="0"/>
    <m/>
    <n v="0"/>
    <x v="11"/>
    <d v="2019-03-18T00:00:00"/>
    <x v="0"/>
    <x v="0"/>
    <x v="0"/>
  </r>
  <r>
    <x v="77"/>
    <x v="5"/>
    <x v="0"/>
    <s v="NDG_GDN RM"/>
    <n v="195743"/>
    <n v="364"/>
    <m/>
    <n v="1.8595811855340932E-3"/>
    <n v="99.32710714285713"/>
    <n v="36155.066999999995"/>
    <n v="15"/>
    <x v="0"/>
    <m/>
    <n v="0"/>
    <x v="11"/>
    <d v="2019-03-18T00:00:00"/>
    <x v="0"/>
    <x v="0"/>
    <x v="0"/>
  </r>
  <r>
    <x v="77"/>
    <x v="5"/>
    <x v="0"/>
    <s v="NDG_GDN ICM"/>
    <n v="304183"/>
    <n v="563"/>
    <m/>
    <n v="1.8508595154890313E-3"/>
    <n v="109.59430571936056"/>
    <n v="61701.594119999994"/>
    <n v="0"/>
    <x v="0"/>
    <m/>
    <n v="0"/>
    <x v="11"/>
    <d v="2019-03-18T00:00:00"/>
    <x v="0"/>
    <x v="0"/>
    <x v="0"/>
  </r>
  <r>
    <x v="77"/>
    <x v="5"/>
    <x v="0"/>
    <s v="【NDG】GDN-ICM_SB（190314-190331）"/>
    <n v="304183"/>
    <n v="563"/>
    <n v="0"/>
    <n v="1.8508595154890313E-3"/>
    <n v="101.83137585963588"/>
    <n v="57331.064608975001"/>
    <n v="0"/>
    <x v="0"/>
    <m/>
    <n v="0"/>
    <x v="11"/>
    <d v="2019-03-18T00:00:00"/>
    <x v="0"/>
    <x v="0"/>
    <x v="0"/>
  </r>
  <r>
    <x v="77"/>
    <x v="5"/>
    <x v="0"/>
    <s v="【NDG】GDN-RM_SB（190314-190331）"/>
    <n v="195743"/>
    <n v="364"/>
    <n v="0"/>
    <n v="1.8595811855340932E-3"/>
    <n v="92.291437145467015"/>
    <n v="33594.083120949996"/>
    <n v="25"/>
    <x v="0"/>
    <m/>
    <n v="0"/>
    <x v="11"/>
    <d v="2019-03-18T00:00:00"/>
    <x v="0"/>
    <x v="0"/>
    <x v="0"/>
  </r>
  <r>
    <x v="77"/>
    <x v="4"/>
    <x v="0"/>
    <s v="指名：バリスタ（170816-170916）"/>
    <n v="6151"/>
    <n v="676"/>
    <m/>
    <n v="0.10990082913347424"/>
    <n v="82.924001479289927"/>
    <n v="56056.624999999993"/>
    <n v="4"/>
    <x v="0"/>
    <m/>
    <n v="0"/>
    <x v="11"/>
    <d v="2019-03-18T00:00:00"/>
    <x v="0"/>
    <x v="0"/>
    <x v="0"/>
  </r>
  <r>
    <x v="77"/>
    <x v="4"/>
    <x v="0"/>
    <s v="指名：共通TOP（170816-170916）"/>
    <n v="6609"/>
    <n v="1607"/>
    <m/>
    <n v="0.24315327583598123"/>
    <n v="17.144772868699437"/>
    <n v="27551.649999999994"/>
    <n v="33"/>
    <x v="0"/>
    <m/>
    <n v="0"/>
    <x v="11"/>
    <d v="2019-03-18T00:00:00"/>
    <x v="0"/>
    <x v="0"/>
    <x v="0"/>
  </r>
  <r>
    <x v="77"/>
    <x v="4"/>
    <x v="0"/>
    <s v="指名：まちえこびん（180926～）"/>
    <n v="9"/>
    <n v="2"/>
    <m/>
    <n v="0.22222222222222221"/>
    <n v="27.317499999999999"/>
    <n v="54.634999999999998"/>
    <n v="0"/>
    <x v="0"/>
    <m/>
    <n v="0"/>
    <x v="11"/>
    <d v="2019-03-18T00:00:00"/>
    <x v="0"/>
    <x v="0"/>
    <x v="0"/>
  </r>
  <r>
    <x v="77"/>
    <x v="4"/>
    <x v="0"/>
    <s v="指名：ドルチェグスト（170816-170916）"/>
    <n v="24806"/>
    <n v="2304"/>
    <n v="0"/>
    <n v="9.2880754656131576E-2"/>
    <n v="87.328943142361112"/>
    <n v="201205.88500000001"/>
    <n v="16"/>
    <x v="0"/>
    <m/>
    <n v="0"/>
    <x v="11"/>
    <d v="2019-03-18T00:00:00"/>
    <x v="0"/>
    <x v="0"/>
    <x v="0"/>
  </r>
  <r>
    <x v="77"/>
    <x v="7"/>
    <x v="0"/>
    <s v="NDG_SB_Facebook_ICM"/>
    <n v="117260"/>
    <n v="326"/>
    <n v="0"/>
    <n v="2.780146682585707E-3"/>
    <n v="158.08716257668712"/>
    <n v="51536.415000000001"/>
    <n v="0"/>
    <x v="0"/>
    <m/>
    <n v="0"/>
    <x v="11"/>
    <d v="2019-03-18T00:00:00"/>
    <x v="0"/>
    <x v="0"/>
    <x v="0"/>
  </r>
  <r>
    <x v="77"/>
    <x v="7"/>
    <x v="0"/>
    <s v="NDG_SB_Facebook_RT"/>
    <n v="11731"/>
    <n v="157"/>
    <n v="0"/>
    <n v="1.3383343278492882E-2"/>
    <n v="240.14401273885352"/>
    <n v="37702.61"/>
    <n v="0"/>
    <x v="0"/>
    <m/>
    <n v="0"/>
    <x v="11"/>
    <d v="2019-03-18T00:00:00"/>
    <x v="0"/>
    <x v="0"/>
    <x v="0"/>
  </r>
  <r>
    <x v="77"/>
    <x v="3"/>
    <x v="0"/>
    <s v="AFF"/>
    <n v="0"/>
    <n v="0"/>
    <m/>
    <m/>
    <m/>
    <n v="81000"/>
    <n v="8"/>
    <x v="0"/>
    <m/>
    <m/>
    <x v="11"/>
    <d v="2019-03-18T00:00:00"/>
    <x v="0"/>
    <x v="0"/>
    <x v="0"/>
  </r>
  <r>
    <x v="78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78"/>
    <x v="0"/>
    <x v="0"/>
    <s v="指名：共通TOP（161228AM-170131）"/>
    <n v="12581"/>
    <n v="678"/>
    <m/>
    <n v="5.3890787695731662E-2"/>
    <n v="54.971209439528032"/>
    <n v="37270.480000000003"/>
    <n v="35"/>
    <x v="0"/>
    <m/>
    <n v="0"/>
    <x v="11"/>
    <d v="2019-03-18T00:00:00"/>
    <x v="0"/>
    <x v="0"/>
    <x v="0"/>
  </r>
  <r>
    <x v="78"/>
    <x v="0"/>
    <x v="0"/>
    <s v="指名：ドルチェグスト（161228AM-170131）"/>
    <n v="29980"/>
    <n v="1130"/>
    <m/>
    <n v="3.7691794529686455E-2"/>
    <n v="42.500106194690268"/>
    <n v="48025.120000000003"/>
    <n v="26"/>
    <x v="0"/>
    <m/>
    <n v="0"/>
    <x v="11"/>
    <d v="2019-03-18T00:00:00"/>
    <x v="0"/>
    <x v="0"/>
    <x v="0"/>
  </r>
  <r>
    <x v="78"/>
    <x v="0"/>
    <x v="0"/>
    <s v="指名：バリスタ（161228AM-170131）"/>
    <n v="9093"/>
    <n v="346"/>
    <m/>
    <n v="3.8051248212911032E-2"/>
    <n v="84.747976878612704"/>
    <n v="29322.799999999996"/>
    <n v="6"/>
    <x v="0"/>
    <m/>
    <n v="0"/>
    <x v="11"/>
    <d v="2019-03-18T00:00:00"/>
    <x v="0"/>
    <x v="0"/>
    <x v="0"/>
  </r>
  <r>
    <x v="78"/>
    <x v="9"/>
    <x v="0"/>
    <s v="den_0314_NDG_SB_Twitter_RM_Promotweet twivery"/>
    <n v="3737"/>
    <n v="34"/>
    <m/>
    <n v="9.0982071180090978E-3"/>
    <n v="158.38820657455884"/>
    <n v="5385.1990235350004"/>
    <m/>
    <x v="0"/>
    <m/>
    <n v="0"/>
    <x v="11"/>
    <d v="2019-03-18T00:00:00"/>
    <x v="0"/>
    <x v="0"/>
    <x v="0"/>
  </r>
  <r>
    <x v="78"/>
    <x v="8"/>
    <x v="0"/>
    <s v="Teads_In-Read Landscape"/>
    <n v="473585"/>
    <n v="295"/>
    <m/>
    <n v="6.2290824244855725E-4"/>
    <n v="2454.6464001694917"/>
    <n v="724120.68805"/>
    <n v="0"/>
    <x v="0"/>
    <m/>
    <n v="0"/>
    <x v="11"/>
    <d v="2019-03-18T00:00:00"/>
    <x v="0"/>
    <x v="0"/>
    <x v="0"/>
  </r>
  <r>
    <x v="78"/>
    <x v="2"/>
    <x v="0"/>
    <s v="Yahoo! PSD"/>
    <n v="0"/>
    <n v="0"/>
    <m/>
    <m/>
    <m/>
    <n v="14120.967741934999"/>
    <n v="1"/>
    <x v="0"/>
    <m/>
    <m/>
    <x v="11"/>
    <d v="2019-03-18T00:00:00"/>
    <x v="0"/>
    <x v="0"/>
    <x v="0"/>
  </r>
  <r>
    <x v="78"/>
    <x v="3"/>
    <x v="0"/>
    <s v="PH AFF"/>
    <n v="624"/>
    <n v="289"/>
    <m/>
    <n v="0.46314102564102566"/>
    <n v="663.33425605536331"/>
    <n v="191703.6"/>
    <n v="12"/>
    <x v="0"/>
    <m/>
    <n v="0"/>
    <x v="11"/>
    <d v="2019-03-18T00:00:00"/>
    <x v="0"/>
    <x v="0"/>
    <x v="0"/>
  </r>
  <r>
    <x v="78"/>
    <x v="5"/>
    <x v="0"/>
    <s v="NDG_GDN ICM"/>
    <n v="273019"/>
    <n v="550"/>
    <m/>
    <n v="2.0145118105333328E-3"/>
    <n v="111.36071345454545"/>
    <n v="61248.392399999997"/>
    <n v="0"/>
    <x v="0"/>
    <m/>
    <n v="0"/>
    <x v="11"/>
    <d v="2019-03-18T00:00:00"/>
    <x v="0"/>
    <x v="0"/>
    <x v="0"/>
  </r>
  <r>
    <x v="78"/>
    <x v="5"/>
    <x v="0"/>
    <s v="NDG_GDN RM"/>
    <n v="181389"/>
    <n v="360"/>
    <m/>
    <n v="1.984684848585085E-3"/>
    <n v="100.060164"/>
    <n v="36021.659039999999"/>
    <n v="9"/>
    <x v="0"/>
    <m/>
    <n v="0"/>
    <x v="11"/>
    <d v="2019-03-18T00:00:00"/>
    <x v="0"/>
    <x v="0"/>
    <x v="0"/>
  </r>
  <r>
    <x v="78"/>
    <x v="5"/>
    <x v="0"/>
    <s v="【NDG】GDN-RM_SB（190314-190331）"/>
    <n v="181389"/>
    <n v="360"/>
    <n v="0"/>
    <n v="1.984684848585085E-3"/>
    <n v="92.972569251319456"/>
    <n v="33470.124930475002"/>
    <n v="13"/>
    <x v="0"/>
    <m/>
    <n v="0"/>
    <x v="11"/>
    <d v="2019-03-18T00:00:00"/>
    <x v="0"/>
    <x v="0"/>
    <x v="0"/>
  </r>
  <r>
    <x v="78"/>
    <x v="5"/>
    <x v="0"/>
    <s v="【NDG】GDN-ICM_SB（190314-190331）"/>
    <n v="273019"/>
    <n v="550"/>
    <n v="0"/>
    <n v="2.0145118105333328E-3"/>
    <n v="103.47266285128181"/>
    <n v="56909.964568204996"/>
    <n v="0"/>
    <x v="0"/>
    <m/>
    <n v="0"/>
    <x v="11"/>
    <d v="2019-03-18T00:00:00"/>
    <x v="0"/>
    <x v="0"/>
    <x v="0"/>
  </r>
  <r>
    <x v="78"/>
    <x v="4"/>
    <x v="0"/>
    <s v="指名：まちえこびん（180926～）"/>
    <n v="18"/>
    <n v="1"/>
    <m/>
    <n v="5.5555555555555552E-2"/>
    <n v="54.634999999999998"/>
    <n v="54.634999999999998"/>
    <n v="0"/>
    <x v="0"/>
    <m/>
    <n v="0"/>
    <x v="11"/>
    <d v="2019-03-18T00:00:00"/>
    <x v="0"/>
    <x v="0"/>
    <x v="0"/>
  </r>
  <r>
    <x v="78"/>
    <x v="4"/>
    <x v="0"/>
    <s v="指名：共通TOP（170816-170916）"/>
    <n v="5729"/>
    <n v="1274"/>
    <m/>
    <n v="0.22237737825100368"/>
    <n v="18.86135400313972"/>
    <n v="24029.365000000002"/>
    <n v="20"/>
    <x v="0"/>
    <m/>
    <n v="0"/>
    <x v="11"/>
    <d v="2019-03-18T00:00:00"/>
    <x v="0"/>
    <x v="0"/>
    <x v="0"/>
  </r>
  <r>
    <x v="78"/>
    <x v="4"/>
    <x v="0"/>
    <s v="指名：ドルチェグスト（170816-170916）"/>
    <n v="24782"/>
    <n v="2076"/>
    <n v="0"/>
    <n v="8.3770478573157933E-2"/>
    <n v="85.749484585741811"/>
    <n v="178015.93"/>
    <n v="12"/>
    <x v="0"/>
    <m/>
    <n v="0"/>
    <x v="11"/>
    <d v="2019-03-18T00:00:00"/>
    <x v="0"/>
    <x v="0"/>
    <x v="0"/>
  </r>
  <r>
    <x v="78"/>
    <x v="4"/>
    <x v="0"/>
    <s v="指名：バリスタ（170816-170916）"/>
    <n v="5737"/>
    <n v="701"/>
    <m/>
    <n v="0.12218929754226948"/>
    <n v="92.455927246790267"/>
    <n v="64811.604999999981"/>
    <n v="2"/>
    <x v="0"/>
    <m/>
    <n v="0"/>
    <x v="11"/>
    <d v="2019-03-18T00:00:00"/>
    <x v="0"/>
    <x v="0"/>
    <x v="0"/>
  </r>
  <r>
    <x v="78"/>
    <x v="7"/>
    <x v="0"/>
    <s v="NDG_Facebook_RT_noncaffeine"/>
    <n v="49997"/>
    <n v="217"/>
    <n v="0"/>
    <n v="4.3402604156249375E-3"/>
    <n v="776.60006912442395"/>
    <n v="168522.215"/>
    <n v="0"/>
    <x v="0"/>
    <m/>
    <n v="0"/>
    <x v="11"/>
    <d v="2019-03-18T00:00:00"/>
    <x v="0"/>
    <x v="0"/>
    <x v="0"/>
  </r>
  <r>
    <x v="78"/>
    <x v="7"/>
    <x v="0"/>
    <s v="NDG_SB_Facebook_ICM"/>
    <n v="157359"/>
    <n v="822"/>
    <n v="0"/>
    <n v="5.2237240958572439E-3"/>
    <n v="64.573692214111915"/>
    <n v="53079.574999999997"/>
    <n v="0"/>
    <x v="0"/>
    <m/>
    <n v="0"/>
    <x v="11"/>
    <d v="2019-03-18T00:00:00"/>
    <x v="0"/>
    <x v="0"/>
    <x v="0"/>
  </r>
  <r>
    <x v="78"/>
    <x v="7"/>
    <x v="0"/>
    <s v="NDG_SB_Facebook_RT"/>
    <n v="13798"/>
    <n v="210"/>
    <n v="0"/>
    <n v="1.5219597043049718E-2"/>
    <n v="163.75102380952379"/>
    <n v="34387.714999999997"/>
    <n v="0"/>
    <x v="0"/>
    <m/>
    <n v="0"/>
    <x v="11"/>
    <d v="2019-03-18T00:00:00"/>
    <x v="0"/>
    <x v="0"/>
    <x v="0"/>
  </r>
  <r>
    <x v="78"/>
    <x v="3"/>
    <x v="0"/>
    <s v="AFF"/>
    <n v="0"/>
    <n v="0"/>
    <m/>
    <m/>
    <m/>
    <n v="59000"/>
    <n v="7"/>
    <x v="0"/>
    <m/>
    <m/>
    <x v="11"/>
    <d v="2019-03-18T00:00:00"/>
    <x v="0"/>
    <x v="0"/>
    <x v="0"/>
  </r>
  <r>
    <x v="79"/>
    <x v="0"/>
    <x v="0"/>
    <s v="指名：ドルチェグスト（161228AM-170131）"/>
    <n v="27678"/>
    <n v="1060"/>
    <m/>
    <n v="3.8297564852951806E-2"/>
    <n v="48.03230188679246"/>
    <n v="50914.240000000005"/>
    <n v="40"/>
    <x v="0"/>
    <m/>
    <n v="0"/>
    <x v="11"/>
    <d v="2019-03-18T00:00:00"/>
    <x v="0"/>
    <x v="0"/>
    <x v="0"/>
  </r>
  <r>
    <x v="79"/>
    <x v="0"/>
    <x v="0"/>
    <s v="指名：共通TOP（161228AM-170131）"/>
    <n v="11801"/>
    <n v="636"/>
    <m/>
    <n v="5.3893737818828912E-2"/>
    <n v="56.384025157232713"/>
    <n v="35860.240000000005"/>
    <n v="45"/>
    <x v="0"/>
    <m/>
    <n v="0"/>
    <x v="11"/>
    <d v="2019-03-18T00:00:00"/>
    <x v="0"/>
    <x v="0"/>
    <x v="0"/>
  </r>
  <r>
    <x v="79"/>
    <x v="0"/>
    <x v="0"/>
    <s v="指名：バリスタ（161228AM-170131）"/>
    <n v="10602"/>
    <n v="428"/>
    <m/>
    <n v="4.0369741558196566E-2"/>
    <n v="82.728598130841149"/>
    <n v="35407.840000000011"/>
    <n v="4"/>
    <x v="0"/>
    <m/>
    <n v="0"/>
    <x v="11"/>
    <d v="2019-03-18T00:00:00"/>
    <x v="0"/>
    <x v="0"/>
    <x v="0"/>
  </r>
  <r>
    <x v="79"/>
    <x v="9"/>
    <x v="0"/>
    <s v="den_0314_NDG_SB_Twitter_RM_Promotweet twivery"/>
    <n v="4308"/>
    <n v="31"/>
    <m/>
    <n v="7.1959145775301768E-3"/>
    <n v="161.21816360274192"/>
    <n v="4997.7630716849999"/>
    <m/>
    <x v="0"/>
    <m/>
    <n v="0"/>
    <x v="11"/>
    <d v="2019-03-18T00:00:00"/>
    <x v="0"/>
    <x v="0"/>
    <x v="0"/>
  </r>
  <r>
    <x v="79"/>
    <x v="8"/>
    <x v="0"/>
    <s v="Teads_In-Read Landscape"/>
    <n v="487470"/>
    <n v="325"/>
    <m/>
    <n v="6.6670769483250251E-4"/>
    <n v="2326.7693298461541"/>
    <n v="756200.03220000002"/>
    <n v="0"/>
    <x v="0"/>
    <m/>
    <n v="0"/>
    <x v="11"/>
    <d v="2019-03-18T00:00:00"/>
    <x v="0"/>
    <x v="0"/>
    <x v="0"/>
  </r>
  <r>
    <x v="79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79"/>
    <x v="3"/>
    <x v="0"/>
    <s v="PH AFF"/>
    <n v="671"/>
    <n v="351"/>
    <m/>
    <n v="0.52309985096870337"/>
    <n v="728.21880341880342"/>
    <n v="255604.8"/>
    <n v="16"/>
    <x v="0"/>
    <m/>
    <n v="0"/>
    <x v="11"/>
    <d v="2019-03-18T00:00:00"/>
    <x v="0"/>
    <x v="0"/>
    <x v="0"/>
  </r>
  <r>
    <x v="79"/>
    <x v="5"/>
    <x v="0"/>
    <s v="NDG_GDN ICM"/>
    <n v="266156"/>
    <n v="543"/>
    <m/>
    <n v="2.0401569004643893E-3"/>
    <n v="112.12371933701658"/>
    <n v="60883.179600000003"/>
    <n v="0"/>
    <x v="0"/>
    <m/>
    <n v="0"/>
    <x v="11"/>
    <d v="2019-03-18T00:00:00"/>
    <x v="0"/>
    <x v="0"/>
    <x v="0"/>
  </r>
  <r>
    <x v="79"/>
    <x v="5"/>
    <x v="0"/>
    <s v="NDG_GDN RM"/>
    <n v="159057"/>
    <n v="384"/>
    <m/>
    <n v="2.4142288613515908E-3"/>
    <n v="92.370899687500014"/>
    <n v="35470.425480000005"/>
    <n v="22"/>
    <x v="0"/>
    <m/>
    <n v="0"/>
    <x v="11"/>
    <d v="2019-03-18T00:00:00"/>
    <x v="0"/>
    <x v="0"/>
    <x v="0"/>
  </r>
  <r>
    <x v="79"/>
    <x v="5"/>
    <x v="0"/>
    <s v="【NDG】GDN-RM_SB（190314-190331）"/>
    <n v="159057"/>
    <n v="384"/>
    <n v="0"/>
    <n v="2.4142288613515908E-3"/>
    <n v="85.827961136757821"/>
    <n v="32957.937076515002"/>
    <n v="31"/>
    <x v="0"/>
    <m/>
    <n v="0"/>
    <x v="11"/>
    <d v="2019-03-18T00:00:00"/>
    <x v="0"/>
    <x v="0"/>
    <x v="0"/>
  </r>
  <r>
    <x v="79"/>
    <x v="5"/>
    <x v="0"/>
    <s v="【NDG】GDN-ICM_SB（190314-190331）"/>
    <n v="266156"/>
    <n v="543"/>
    <n v="0"/>
    <n v="2.0401569004643893E-3"/>
    <n v="104.18162237610497"/>
    <n v="56570.620950224999"/>
    <n v="0"/>
    <x v="0"/>
    <m/>
    <n v="0"/>
    <x v="11"/>
    <d v="2019-03-18T00:00:00"/>
    <x v="0"/>
    <x v="0"/>
    <x v="0"/>
  </r>
  <r>
    <x v="79"/>
    <x v="4"/>
    <x v="0"/>
    <s v="指名：共通TOP（170816-170916）"/>
    <n v="6116"/>
    <n v="1449"/>
    <m/>
    <n v="0.23691955526487901"/>
    <n v="17.419085576259487"/>
    <n v="25240.254999999997"/>
    <n v="23"/>
    <x v="0"/>
    <m/>
    <n v="0"/>
    <x v="11"/>
    <d v="2019-03-18T00:00:00"/>
    <x v="0"/>
    <x v="0"/>
    <x v="0"/>
  </r>
  <r>
    <x v="79"/>
    <x v="4"/>
    <x v="0"/>
    <s v="指名：ドルチェグスト（170816-170916）"/>
    <n v="27316"/>
    <n v="2344"/>
    <n v="0"/>
    <n v="8.5810513984477962E-2"/>
    <n v="83.708511092150189"/>
    <n v="196212.75000000003"/>
    <n v="46"/>
    <x v="0"/>
    <m/>
    <n v="0"/>
    <x v="11"/>
    <d v="2019-03-18T00:00:00"/>
    <x v="0"/>
    <x v="0"/>
    <x v="0"/>
  </r>
  <r>
    <x v="79"/>
    <x v="4"/>
    <x v="0"/>
    <s v="指名：まちえこびん（180926～）"/>
    <n v="5"/>
    <n v="0"/>
    <m/>
    <n v="0"/>
    <m/>
    <n v="0"/>
    <n v="0"/>
    <x v="0"/>
    <m/>
    <n v="0"/>
    <x v="11"/>
    <d v="2019-03-18T00:00:00"/>
    <x v="0"/>
    <x v="0"/>
    <x v="0"/>
  </r>
  <r>
    <x v="79"/>
    <x v="4"/>
    <x v="0"/>
    <s v="指名：バリスタ（170816-170916）"/>
    <n v="6964"/>
    <n v="925"/>
    <m/>
    <n v="0.13282596209075245"/>
    <n v="86.967589189189212"/>
    <n v="80445.020000000019"/>
    <n v="6"/>
    <x v="0"/>
    <m/>
    <n v="0"/>
    <x v="11"/>
    <d v="2019-03-18T00:00:00"/>
    <x v="0"/>
    <x v="0"/>
    <x v="0"/>
  </r>
  <r>
    <x v="79"/>
    <x v="7"/>
    <x v="0"/>
    <s v="NDG_SB_Facebook_RT"/>
    <n v="15444"/>
    <n v="197"/>
    <n v="0"/>
    <n v="1.2755762755762757E-2"/>
    <n v="175.79078680203042"/>
    <n v="34630.784999999996"/>
    <n v="0"/>
    <x v="0"/>
    <m/>
    <n v="0"/>
    <x v="11"/>
    <d v="2019-03-18T00:00:00"/>
    <x v="0"/>
    <x v="0"/>
    <x v="0"/>
  </r>
  <r>
    <x v="79"/>
    <x v="7"/>
    <x v="0"/>
    <s v="NDG_SB_Facebook_ICM"/>
    <n v="134134"/>
    <n v="830"/>
    <n v="0"/>
    <n v="6.1878420087375314E-3"/>
    <n v="65.528415662650602"/>
    <n v="54388.584999999999"/>
    <n v="0"/>
    <x v="0"/>
    <m/>
    <n v="0"/>
    <x v="11"/>
    <d v="2019-03-18T00:00:00"/>
    <x v="0"/>
    <x v="0"/>
    <x v="0"/>
  </r>
  <r>
    <x v="79"/>
    <x v="7"/>
    <x v="0"/>
    <s v="NDG_Facebook_RT_noncaffeine"/>
    <n v="67048"/>
    <n v="257"/>
    <n v="0"/>
    <n v="3.8330748120749313E-3"/>
    <n v="1003.5086770428017"/>
    <n v="257901.73"/>
    <n v="0"/>
    <x v="0"/>
    <m/>
    <n v="0"/>
    <x v="11"/>
    <d v="2019-03-18T00:00:00"/>
    <x v="0"/>
    <x v="0"/>
    <x v="0"/>
  </r>
  <r>
    <x v="79"/>
    <x v="3"/>
    <x v="0"/>
    <s v="AFF"/>
    <n v="0"/>
    <n v="0"/>
    <m/>
    <m/>
    <m/>
    <n v="14000"/>
    <n v="2"/>
    <x v="0"/>
    <m/>
    <m/>
    <x v="11"/>
    <d v="2019-03-18T00:00:00"/>
    <x v="0"/>
    <x v="0"/>
    <x v="0"/>
  </r>
  <r>
    <x v="80"/>
    <x v="0"/>
    <x v="0"/>
    <s v="指名：ドルチェグスト（161228AM-170131）"/>
    <n v="21984"/>
    <n v="776"/>
    <m/>
    <n v="3.5298398835516741E-2"/>
    <n v="54.498144329896903"/>
    <n v="42290.559999999998"/>
    <n v="26"/>
    <x v="0"/>
    <m/>
    <n v="0"/>
    <x v="11"/>
    <d v="2019-03-18T00:00:00"/>
    <x v="0"/>
    <x v="0"/>
    <x v="0"/>
  </r>
  <r>
    <x v="80"/>
    <x v="0"/>
    <x v="0"/>
    <s v="指名：バリスタ（161228AM-170131）"/>
    <n v="8293"/>
    <n v="298"/>
    <m/>
    <n v="3.5933920173640423E-2"/>
    <n v="83.856107382550334"/>
    <n v="24989.119999999999"/>
    <n v="8"/>
    <x v="0"/>
    <m/>
    <n v="0"/>
    <x v="11"/>
    <d v="2019-03-18T00:00:00"/>
    <x v="0"/>
    <x v="0"/>
    <x v="0"/>
  </r>
  <r>
    <x v="80"/>
    <x v="0"/>
    <x v="0"/>
    <s v="指名：共通TOP（161228AM-170131）"/>
    <n v="11107"/>
    <n v="600"/>
    <m/>
    <n v="5.4019987395336276E-2"/>
    <n v="55.132133333333329"/>
    <n v="33079.279999999999"/>
    <n v="21"/>
    <x v="0"/>
    <m/>
    <n v="0"/>
    <x v="11"/>
    <d v="2019-03-18T00:00:00"/>
    <x v="0"/>
    <x v="0"/>
    <x v="0"/>
  </r>
  <r>
    <x v="80"/>
    <x v="10"/>
    <x v="0"/>
    <s v="Yahoo!SPBP_Starbucks"/>
    <n v="14936918"/>
    <n v="26346"/>
    <m/>
    <n v="1.7638176764443643E-3"/>
    <n v="948.91065057314199"/>
    <n v="25000000"/>
    <n v="0"/>
    <x v="0"/>
    <m/>
    <n v="0"/>
    <x v="11"/>
    <d v="2019-03-18T00:00:00"/>
    <x v="0"/>
    <x v="0"/>
    <x v="0"/>
  </r>
  <r>
    <x v="80"/>
    <x v="9"/>
    <x v="0"/>
    <s v="den_0314_NDG_SB_Twitter_RM_Promotweet twivery"/>
    <n v="2732"/>
    <n v="12"/>
    <m/>
    <n v="4.3923865300146414E-3"/>
    <n v="201.07241074333334"/>
    <n v="2412.8689289200001"/>
    <m/>
    <x v="0"/>
    <m/>
    <n v="0"/>
    <x v="11"/>
    <d v="2019-03-18T00:00:00"/>
    <x v="0"/>
    <x v="0"/>
    <x v="0"/>
  </r>
  <r>
    <x v="80"/>
    <x v="8"/>
    <x v="0"/>
    <s v="Teads_In-Read Landscape"/>
    <n v="453020"/>
    <n v="245"/>
    <m/>
    <n v="5.4081497505628889E-4"/>
    <n v="2891.2305663265306"/>
    <n v="708351.48875000002"/>
    <n v="0"/>
    <x v="0"/>
    <m/>
    <n v="0"/>
    <x v="11"/>
    <d v="2019-03-18T00:00:00"/>
    <x v="0"/>
    <x v="0"/>
    <x v="0"/>
  </r>
  <r>
    <x v="80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0"/>
    <x v="3"/>
    <x v="0"/>
    <s v="PH AFF"/>
    <n v="547"/>
    <n v="244"/>
    <m/>
    <n v="0.44606946983546619"/>
    <n v="1047.5606557377048"/>
    <n v="255604.8"/>
    <n v="16"/>
    <x v="0"/>
    <m/>
    <n v="0"/>
    <x v="11"/>
    <d v="2019-03-18T00:00:00"/>
    <x v="0"/>
    <x v="0"/>
    <x v="0"/>
  </r>
  <r>
    <x v="80"/>
    <x v="5"/>
    <x v="0"/>
    <s v="【NDG】GDN-RM_SB（190314-190331）"/>
    <n v="117365"/>
    <n v="263"/>
    <n v="0"/>
    <n v="2.2408724917990885E-3"/>
    <n v="81.050298661501898"/>
    <n v="21316.228547974999"/>
    <n v="20"/>
    <x v="0"/>
    <m/>
    <n v="0"/>
    <x v="11"/>
    <d v="2019-03-18T00:00:00"/>
    <x v="0"/>
    <x v="0"/>
    <x v="0"/>
  </r>
  <r>
    <x v="80"/>
    <x v="5"/>
    <x v="0"/>
    <s v="NDG_GDN RM"/>
    <n v="117365"/>
    <n v="263"/>
    <m/>
    <n v="2.2408724917990885E-3"/>
    <n v="87.229021140684395"/>
    <n v="22941.232559999997"/>
    <n v="17"/>
    <x v="0"/>
    <m/>
    <n v="0"/>
    <x v="11"/>
    <d v="2019-03-18T00:00:00"/>
    <x v="0"/>
    <x v="0"/>
    <x v="0"/>
  </r>
  <r>
    <x v="80"/>
    <x v="5"/>
    <x v="0"/>
    <s v="【NDG】GDN-ICM_SB（190314-190331）"/>
    <n v="225634"/>
    <n v="562"/>
    <n v="0"/>
    <n v="2.490759371371336E-3"/>
    <n v="98.867679500827393"/>
    <n v="55563.635879464993"/>
    <n v="2"/>
    <x v="0"/>
    <m/>
    <n v="0"/>
    <x v="11"/>
    <d v="2019-03-18T00:00:00"/>
    <x v="0"/>
    <x v="0"/>
    <x v="0"/>
  </r>
  <r>
    <x v="80"/>
    <x v="5"/>
    <x v="0"/>
    <s v="NDG_GDN ICM"/>
    <n v="225634"/>
    <n v="562"/>
    <m/>
    <n v="2.490759371371336E-3"/>
    <n v="106.4046775088968"/>
    <n v="59799.428760000003"/>
    <n v="0"/>
    <x v="0"/>
    <m/>
    <n v="0"/>
    <x v="11"/>
    <d v="2019-03-18T00:00:00"/>
    <x v="0"/>
    <x v="0"/>
    <x v="0"/>
  </r>
  <r>
    <x v="80"/>
    <x v="4"/>
    <x v="0"/>
    <s v="指名：ドルチェグスト（170816-170916）"/>
    <n v="22266"/>
    <n v="1850"/>
    <n v="0"/>
    <n v="8.3086319949699089E-2"/>
    <n v="89.575778378378374"/>
    <n v="165715.19"/>
    <n v="34"/>
    <x v="0"/>
    <m/>
    <n v="0"/>
    <x v="11"/>
    <d v="2019-03-18T00:00:00"/>
    <x v="0"/>
    <x v="0"/>
    <x v="0"/>
  </r>
  <r>
    <x v="80"/>
    <x v="4"/>
    <x v="0"/>
    <s v="指名：共通TOP（170816-170916）"/>
    <n v="5482"/>
    <n v="1276"/>
    <m/>
    <n v="0.2327617657789128"/>
    <n v="18.061951410658306"/>
    <n v="23047.05"/>
    <n v="32"/>
    <x v="0"/>
    <m/>
    <n v="0"/>
    <x v="11"/>
    <d v="2019-03-18T00:00:00"/>
    <x v="0"/>
    <x v="0"/>
    <x v="0"/>
  </r>
  <r>
    <x v="80"/>
    <x v="4"/>
    <x v="0"/>
    <s v="指名：バリスタ（170816-170916）"/>
    <n v="5209"/>
    <n v="612"/>
    <m/>
    <n v="0.11748896141293914"/>
    <n v="87.327091503267965"/>
    <n v="53444.179999999993"/>
    <n v="6"/>
    <x v="0"/>
    <m/>
    <n v="0"/>
    <x v="11"/>
    <d v="2019-03-18T00:00:00"/>
    <x v="0"/>
    <x v="0"/>
    <x v="0"/>
  </r>
  <r>
    <x v="80"/>
    <x v="4"/>
    <x v="0"/>
    <s v="指名：まちえこびん（180926～）"/>
    <n v="7"/>
    <n v="2"/>
    <m/>
    <n v="0.2857142857142857"/>
    <n v="114.845"/>
    <n v="229.69"/>
    <n v="0"/>
    <x v="0"/>
    <m/>
    <n v="0"/>
    <x v="11"/>
    <d v="2019-03-18T00:00:00"/>
    <x v="0"/>
    <x v="0"/>
    <x v="0"/>
  </r>
  <r>
    <x v="80"/>
    <x v="7"/>
    <x v="0"/>
    <s v="NDG_SB_Facebook_RT"/>
    <n v="15579"/>
    <n v="200"/>
    <n v="0"/>
    <n v="1.2837794466910584E-2"/>
    <n v="181.29342499999998"/>
    <n v="36258.684999999998"/>
    <n v="0"/>
    <x v="0"/>
    <m/>
    <n v="0"/>
    <x v="11"/>
    <d v="2019-03-18T00:00:00"/>
    <x v="0"/>
    <x v="0"/>
    <x v="0"/>
  </r>
  <r>
    <x v="80"/>
    <x v="7"/>
    <x v="0"/>
    <s v="NDG_Facebook_RT_noncaffeine"/>
    <n v="61645"/>
    <n v="185"/>
    <n v="0"/>
    <n v="3.0010544245275368E-3"/>
    <n v="1396.1608108108107"/>
    <n v="258289.75"/>
    <n v="0"/>
    <x v="0"/>
    <m/>
    <n v="0"/>
    <x v="11"/>
    <d v="2019-03-18T00:00:00"/>
    <x v="0"/>
    <x v="0"/>
    <x v="0"/>
  </r>
  <r>
    <x v="80"/>
    <x v="7"/>
    <x v="0"/>
    <s v="NDG_SB_Facebook_ICM"/>
    <n v="162805"/>
    <n v="704"/>
    <n v="0"/>
    <n v="4.3241915174595377E-3"/>
    <n v="80.728217329545458"/>
    <n v="56832.665000000001"/>
    <n v="0"/>
    <x v="0"/>
    <m/>
    <n v="0"/>
    <x v="11"/>
    <d v="2019-03-18T00:00:00"/>
    <x v="0"/>
    <x v="0"/>
    <x v="0"/>
  </r>
  <r>
    <x v="80"/>
    <x v="3"/>
    <x v="0"/>
    <s v="AFF"/>
    <n v="0"/>
    <n v="0"/>
    <m/>
    <m/>
    <m/>
    <n v="64000"/>
    <n v="7"/>
    <x v="0"/>
    <m/>
    <m/>
    <x v="11"/>
    <d v="2019-03-18T00:00:00"/>
    <x v="0"/>
    <x v="0"/>
    <x v="0"/>
  </r>
  <r>
    <x v="81"/>
    <x v="0"/>
    <x v="0"/>
    <s v="指名：バリスタ（161228AM-170131）"/>
    <n v="10508"/>
    <n v="411"/>
    <m/>
    <n v="3.9113056718690524E-2"/>
    <n v="97.876399026763977"/>
    <n v="40227.199999999997"/>
    <n v="3"/>
    <x v="0"/>
    <m/>
    <n v="0"/>
    <x v="11"/>
    <d v="2019-03-18T00:00:00"/>
    <x v="0"/>
    <x v="0"/>
    <x v="0"/>
  </r>
  <r>
    <x v="81"/>
    <x v="0"/>
    <x v="0"/>
    <s v="指名：共通TOP（161228AM-170131）"/>
    <n v="13596"/>
    <n v="609"/>
    <m/>
    <n v="4.4792586054721979E-2"/>
    <n v="64.534646962233197"/>
    <n v="39301.600000000013"/>
    <n v="20"/>
    <x v="0"/>
    <m/>
    <n v="0"/>
    <x v="11"/>
    <d v="2019-03-18T00:00:00"/>
    <x v="0"/>
    <x v="0"/>
    <x v="0"/>
  </r>
  <r>
    <x v="81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81"/>
    <x v="0"/>
    <x v="0"/>
    <s v="指名：ドルチェグスト（161228AM-170131）"/>
    <n v="33738"/>
    <n v="868"/>
    <m/>
    <n v="2.5727666133143635E-2"/>
    <n v="65.162949308755742"/>
    <n v="56561.439999999988"/>
    <n v="28"/>
    <x v="0"/>
    <m/>
    <n v="0"/>
    <x v="11"/>
    <d v="2019-03-18T00:00:00"/>
    <x v="0"/>
    <x v="0"/>
    <x v="0"/>
  </r>
  <r>
    <x v="81"/>
    <x v="9"/>
    <x v="0"/>
    <s v="den_0314_NDG_SB_Twitter_RM_Promotweet twivery"/>
    <n v="2343"/>
    <n v="15"/>
    <m/>
    <n v="6.4020486555697821E-3"/>
    <n v="199.27773930133333"/>
    <n v="2989.1660895199998"/>
    <m/>
    <x v="0"/>
    <m/>
    <n v="0"/>
    <x v="11"/>
    <d v="2019-03-18T00:00:00"/>
    <x v="0"/>
    <x v="0"/>
    <x v="0"/>
  </r>
  <r>
    <x v="81"/>
    <x v="8"/>
    <x v="0"/>
    <s v="Teads_In-Read Landscape"/>
    <n v="367640"/>
    <n v="120"/>
    <m/>
    <n v="3.2640626700032642E-4"/>
    <n v="4582.2989958333337"/>
    <n v="549875.87950000004"/>
    <n v="0"/>
    <x v="0"/>
    <m/>
    <n v="0"/>
    <x v="11"/>
    <d v="2019-03-18T00:00:00"/>
    <x v="0"/>
    <x v="0"/>
    <x v="0"/>
  </r>
  <r>
    <x v="81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1"/>
    <x v="3"/>
    <x v="0"/>
    <s v="PH AFF"/>
    <n v="608"/>
    <n v="287"/>
    <m/>
    <n v="0.47203947368421051"/>
    <n v="612.29372822299649"/>
    <n v="175728.3"/>
    <n v="11"/>
    <x v="0"/>
    <m/>
    <n v="0"/>
    <x v="11"/>
    <d v="2019-03-18T00:00:00"/>
    <x v="0"/>
    <x v="0"/>
    <x v="0"/>
  </r>
  <r>
    <x v="81"/>
    <x v="5"/>
    <x v="0"/>
    <s v="【NDG】GDN-RM_SB（190314-190331）"/>
    <n v="48360"/>
    <n v="155"/>
    <n v="0"/>
    <n v="3.205128205128205E-3"/>
    <n v="68.857108130870969"/>
    <n v="10672.851760285001"/>
    <n v="4"/>
    <x v="0"/>
    <m/>
    <n v="0"/>
    <x v="11"/>
    <d v="2019-03-18T00:00:00"/>
    <x v="0"/>
    <x v="0"/>
    <x v="0"/>
  </r>
  <r>
    <x v="81"/>
    <x v="5"/>
    <x v="0"/>
    <s v="NDG_GDN ICM"/>
    <n v="209020"/>
    <n v="698"/>
    <m/>
    <n v="3.3393933594871306E-3"/>
    <n v="84.537248939828075"/>
    <n v="59006.999759999999"/>
    <n v="0"/>
    <x v="0"/>
    <m/>
    <n v="0"/>
    <x v="11"/>
    <d v="2019-03-18T00:00:00"/>
    <x v="0"/>
    <x v="0"/>
    <x v="0"/>
  </r>
  <r>
    <x v="81"/>
    <x v="5"/>
    <x v="0"/>
    <s v="【NDG】GDN-ICM_SB（190314-190331）"/>
    <n v="209020"/>
    <n v="698"/>
    <n v="0"/>
    <n v="3.3393933594871306E-3"/>
    <n v="78.549193606912596"/>
    <n v="54827.337137624992"/>
    <n v="0"/>
    <x v="0"/>
    <m/>
    <n v="0"/>
    <x v="11"/>
    <d v="2019-03-18T00:00:00"/>
    <x v="0"/>
    <x v="0"/>
    <x v="0"/>
  </r>
  <r>
    <x v="81"/>
    <x v="5"/>
    <x v="0"/>
    <s v="NDG_GDN RM"/>
    <n v="48360"/>
    <n v="155"/>
    <m/>
    <n v="3.205128205128205E-3"/>
    <n v="74.106305032258078"/>
    <n v="11486.477280000001"/>
    <n v="3"/>
    <x v="0"/>
    <m/>
    <n v="0"/>
    <x v="11"/>
    <d v="2019-03-18T00:00:00"/>
    <x v="0"/>
    <x v="0"/>
    <x v="0"/>
  </r>
  <r>
    <x v="81"/>
    <x v="4"/>
    <x v="0"/>
    <s v="指名：ドルチェグスト（170816-170916）"/>
    <n v="28214"/>
    <n v="2346"/>
    <n v="0"/>
    <n v="8.3150209116041679E-2"/>
    <n v="96.332909207161151"/>
    <n v="225997.00500000006"/>
    <n v="20"/>
    <x v="0"/>
    <m/>
    <n v="0"/>
    <x v="11"/>
    <d v="2019-03-18T00:00:00"/>
    <x v="0"/>
    <x v="0"/>
    <x v="0"/>
  </r>
  <r>
    <x v="81"/>
    <x v="4"/>
    <x v="0"/>
    <s v="指名：共通TOP（170816-170916）"/>
    <n v="5956"/>
    <n v="1312"/>
    <m/>
    <n v="0.22028206850235058"/>
    <n v="19.473407012195121"/>
    <n v="25549.11"/>
    <n v="23"/>
    <x v="0"/>
    <m/>
    <n v="0"/>
    <x v="11"/>
    <d v="2019-03-18T00:00:00"/>
    <x v="0"/>
    <x v="0"/>
    <x v="0"/>
  </r>
  <r>
    <x v="81"/>
    <x v="4"/>
    <x v="0"/>
    <s v="指名：まちえこびん（180926～）"/>
    <n v="7"/>
    <n v="1"/>
    <m/>
    <n v="0.14285714285714285"/>
    <n v="7.8049999999999997"/>
    <n v="7.8049999999999997"/>
    <n v="0"/>
    <x v="0"/>
    <m/>
    <n v="0"/>
    <x v="11"/>
    <d v="2019-03-18T00:00:00"/>
    <x v="0"/>
    <x v="0"/>
    <x v="0"/>
  </r>
  <r>
    <x v="81"/>
    <x v="4"/>
    <x v="0"/>
    <s v="指名：バリスタ（170816-170916）"/>
    <n v="7385"/>
    <n v="1042"/>
    <m/>
    <n v="0.14109681787406905"/>
    <n v="108.19459213051819"/>
    <n v="112738.76499999996"/>
    <n v="9"/>
    <x v="0"/>
    <m/>
    <n v="0"/>
    <x v="11"/>
    <d v="2019-03-18T00:00:00"/>
    <x v="0"/>
    <x v="0"/>
    <x v="0"/>
  </r>
  <r>
    <x v="81"/>
    <x v="7"/>
    <x v="0"/>
    <s v="NDG_SB_Facebook_ICM"/>
    <n v="136362"/>
    <n v="691"/>
    <n v="0"/>
    <n v="5.0673941420630378E-3"/>
    <n v="83.949334298118671"/>
    <n v="58008.990000000005"/>
    <n v="0"/>
    <x v="0"/>
    <m/>
    <n v="0"/>
    <x v="11"/>
    <d v="2019-03-18T00:00:00"/>
    <x v="0"/>
    <x v="0"/>
    <x v="0"/>
  </r>
  <r>
    <x v="81"/>
    <x v="7"/>
    <x v="0"/>
    <s v="NDG_Facebook_RT_noncaffeine"/>
    <n v="58184"/>
    <n v="188"/>
    <n v="0"/>
    <n v="3.2311288326687749E-3"/>
    <n v="1350.7038829787234"/>
    <n v="253932.33000000002"/>
    <n v="0"/>
    <x v="0"/>
    <m/>
    <n v="0"/>
    <x v="11"/>
    <d v="2019-03-18T00:00:00"/>
    <x v="0"/>
    <x v="0"/>
    <x v="0"/>
  </r>
  <r>
    <x v="81"/>
    <x v="7"/>
    <x v="0"/>
    <s v="NDG_SB_Facebook_RT"/>
    <n v="16289"/>
    <n v="214"/>
    <n v="0"/>
    <n v="1.3137700288538277E-2"/>
    <n v="171.82983644859812"/>
    <n v="36771.584999999999"/>
    <n v="0"/>
    <x v="0"/>
    <m/>
    <n v="0"/>
    <x v="11"/>
    <d v="2019-03-18T00:00:00"/>
    <x v="0"/>
    <x v="0"/>
    <x v="0"/>
  </r>
  <r>
    <x v="81"/>
    <x v="3"/>
    <x v="0"/>
    <s v="AFF"/>
    <n v="0"/>
    <n v="0"/>
    <m/>
    <m/>
    <m/>
    <n v="60000"/>
    <n v="5"/>
    <x v="0"/>
    <m/>
    <m/>
    <x v="11"/>
    <d v="2019-03-18T00:00:00"/>
    <x v="0"/>
    <x v="0"/>
    <x v="0"/>
  </r>
  <r>
    <x v="82"/>
    <x v="0"/>
    <x v="0"/>
    <s v="指名：バリスタ（161228AM-170131）"/>
    <n v="10419"/>
    <n v="404"/>
    <m/>
    <n v="3.8775314329590173E-2"/>
    <n v="98.34950495049506"/>
    <n v="39733.200000000004"/>
    <n v="11"/>
    <x v="0"/>
    <m/>
    <n v="0"/>
    <x v="11"/>
    <d v="2019-03-18T00:00:00"/>
    <x v="0"/>
    <x v="0"/>
    <x v="0"/>
  </r>
  <r>
    <x v="82"/>
    <x v="0"/>
    <x v="0"/>
    <s v="指名：まちえこびん（180926～）"/>
    <n v="1"/>
    <n v="0"/>
    <m/>
    <n v="0"/>
    <m/>
    <n v="0"/>
    <n v="0"/>
    <x v="0"/>
    <m/>
    <n v="0"/>
    <x v="11"/>
    <d v="2019-03-18T00:00:00"/>
    <x v="0"/>
    <x v="0"/>
    <x v="0"/>
  </r>
  <r>
    <x v="82"/>
    <x v="0"/>
    <x v="0"/>
    <s v="指名：共通TOP（161228AM-170131）"/>
    <n v="13322"/>
    <n v="546"/>
    <m/>
    <n v="4.0984837111544811E-2"/>
    <n v="66.217142857142846"/>
    <n v="36154.559999999998"/>
    <n v="28"/>
    <x v="0"/>
    <m/>
    <n v="0"/>
    <x v="11"/>
    <d v="2019-03-18T00:00:00"/>
    <x v="0"/>
    <x v="0"/>
    <x v="0"/>
  </r>
  <r>
    <x v="82"/>
    <x v="0"/>
    <x v="0"/>
    <s v="指名：ドルチェグスト（161228AM-170131）"/>
    <n v="35454"/>
    <n v="852"/>
    <m/>
    <n v="2.4031138940599085E-2"/>
    <n v="62.876056338028178"/>
    <n v="53570.400000000009"/>
    <n v="32"/>
    <x v="0"/>
    <m/>
    <n v="0"/>
    <x v="11"/>
    <d v="2019-03-18T00:00:00"/>
    <x v="0"/>
    <x v="0"/>
    <x v="0"/>
  </r>
  <r>
    <x v="82"/>
    <x v="9"/>
    <x v="0"/>
    <s v="den_0314_NDG_SB_Twitter_RM_Promotweet twivery"/>
    <n v="2305"/>
    <n v="9"/>
    <m/>
    <n v="3.9045553145336228E-3"/>
    <n v="148.02157028444446"/>
    <n v="1332.1941325600001"/>
    <m/>
    <x v="0"/>
    <m/>
    <n v="0"/>
    <x v="11"/>
    <d v="2019-03-18T00:00:00"/>
    <x v="0"/>
    <x v="0"/>
    <x v="0"/>
  </r>
  <r>
    <x v="82"/>
    <x v="8"/>
    <x v="0"/>
    <s v="Teads_In-Read Landscape"/>
    <n v="510070"/>
    <n v="215"/>
    <m/>
    <n v="4.2151077303115259E-4"/>
    <n v="3369.7497048837208"/>
    <n v="724496.18654999998"/>
    <n v="0"/>
    <x v="0"/>
    <m/>
    <n v="0"/>
    <x v="11"/>
    <d v="2019-03-18T00:00:00"/>
    <x v="0"/>
    <x v="0"/>
    <x v="0"/>
  </r>
  <r>
    <x v="82"/>
    <x v="2"/>
    <x v="0"/>
    <s v="Yahoo! PSD"/>
    <n v="0"/>
    <n v="0"/>
    <m/>
    <m/>
    <m/>
    <n v="14120.967741934999"/>
    <n v="0"/>
    <x v="0"/>
    <m/>
    <m/>
    <x v="11"/>
    <d v="2019-03-18T00:00:00"/>
    <x v="0"/>
    <x v="0"/>
    <x v="0"/>
  </r>
  <r>
    <x v="82"/>
    <x v="3"/>
    <x v="0"/>
    <s v="PH AFF"/>
    <n v="573"/>
    <n v="304"/>
    <m/>
    <n v="0.53054101221640493"/>
    <n v="735.70460526315799"/>
    <n v="223654.2"/>
    <n v="14"/>
    <x v="0"/>
    <m/>
    <n v="0"/>
    <x v="11"/>
    <d v="2019-03-18T00:00:00"/>
    <x v="0"/>
    <x v="0"/>
    <x v="0"/>
  </r>
  <r>
    <x v="82"/>
    <x v="5"/>
    <x v="0"/>
    <s v="NDG_GDN RM"/>
    <n v="48637"/>
    <n v="168"/>
    <m/>
    <n v="3.4541604128544112E-3"/>
    <n v="80.261118571428568"/>
    <n v="13483.867920000001"/>
    <n v="6"/>
    <x v="0"/>
    <m/>
    <n v="0"/>
    <x v="11"/>
    <d v="2019-03-18T00:00:00"/>
    <x v="0"/>
    <x v="0"/>
    <x v="0"/>
  </r>
  <r>
    <x v="82"/>
    <x v="5"/>
    <x v="0"/>
    <s v="【NDG】GDN-ICM_SB（190314-190331）"/>
    <n v="223321"/>
    <n v="693"/>
    <n v="0"/>
    <n v="3.103156442967746E-3"/>
    <n v="78.682314982763359"/>
    <n v="54526.844283055012"/>
    <n v="1"/>
    <x v="0"/>
    <m/>
    <n v="0"/>
    <x v="11"/>
    <d v="2019-03-18T00:00:00"/>
    <x v="0"/>
    <x v="0"/>
    <x v="0"/>
  </r>
  <r>
    <x v="82"/>
    <x v="5"/>
    <x v="0"/>
    <s v="【NDG】GDN-RM_SB（190314-190331）"/>
    <n v="48637"/>
    <n v="168"/>
    <n v="0"/>
    <n v="3.4541604128544112E-3"/>
    <n v="74.575956696190474"/>
    <n v="12528.760724960001"/>
    <n v="10"/>
    <x v="0"/>
    <m/>
    <n v="0"/>
    <x v="11"/>
    <d v="2019-03-18T00:00:00"/>
    <x v="0"/>
    <x v="0"/>
    <x v="0"/>
  </r>
  <r>
    <x v="82"/>
    <x v="5"/>
    <x v="0"/>
    <s v="NDG_GDN ICM"/>
    <n v="223321"/>
    <n v="694"/>
    <m/>
    <n v="3.1076343021928078E-3"/>
    <n v="84.615984899135441"/>
    <n v="58723.493519999996"/>
    <n v="0"/>
    <x v="0"/>
    <m/>
    <n v="0"/>
    <x v="11"/>
    <d v="2019-03-18T00:00:00"/>
    <x v="0"/>
    <x v="0"/>
    <x v="0"/>
  </r>
  <r>
    <x v="82"/>
    <x v="4"/>
    <x v="0"/>
    <s v="指名：バリスタ（170816-170916）"/>
    <n v="7790"/>
    <n v="1023"/>
    <m/>
    <n v="0.13132220795892169"/>
    <n v="102.76201857282503"/>
    <n v="105125.545"/>
    <n v="5"/>
    <x v="0"/>
    <m/>
    <n v="0"/>
    <x v="11"/>
    <d v="2019-03-18T00:00:00"/>
    <x v="0"/>
    <x v="0"/>
    <x v="0"/>
  </r>
  <r>
    <x v="82"/>
    <x v="4"/>
    <x v="0"/>
    <s v="指名：ドルチェグスト（170816-170916）"/>
    <n v="31830"/>
    <n v="2204"/>
    <n v="0"/>
    <n v="6.9242852654728237E-2"/>
    <n v="92.622955989110707"/>
    <n v="204140.995"/>
    <n v="40"/>
    <x v="0"/>
    <m/>
    <n v="0"/>
    <x v="11"/>
    <d v="2019-03-18T00:00:00"/>
    <x v="0"/>
    <x v="0"/>
    <x v="0"/>
  </r>
  <r>
    <x v="82"/>
    <x v="4"/>
    <x v="0"/>
    <s v="指名：まちえこびん（180926～）"/>
    <n v="2"/>
    <n v="1"/>
    <m/>
    <n v="0.5"/>
    <n v="17.84"/>
    <n v="17.84"/>
    <n v="0"/>
    <x v="0"/>
    <m/>
    <n v="0"/>
    <x v="11"/>
    <d v="2019-03-18T00:00:00"/>
    <x v="0"/>
    <x v="0"/>
    <x v="0"/>
  </r>
  <r>
    <x v="82"/>
    <x v="4"/>
    <x v="0"/>
    <s v="指名：共通TOP（170816-170916）"/>
    <n v="6032"/>
    <n v="1315"/>
    <m/>
    <n v="0.21800397877984085"/>
    <n v="22.345787072243347"/>
    <n v="29384.710000000003"/>
    <n v="15"/>
    <x v="0"/>
    <m/>
    <n v="0"/>
    <x v="11"/>
    <d v="2019-03-18T00:00:00"/>
    <x v="0"/>
    <x v="0"/>
    <x v="0"/>
  </r>
  <r>
    <x v="82"/>
    <x v="7"/>
    <x v="0"/>
    <s v="NDG_Facebook_RT_noncaffeine"/>
    <n v="59709"/>
    <n v="178"/>
    <n v="0"/>
    <n v="2.9811251235157179E-3"/>
    <n v="1432.806320224719"/>
    <n v="255039.52499999999"/>
    <n v="0"/>
    <x v="0"/>
    <m/>
    <n v="0"/>
    <x v="11"/>
    <d v="2019-03-18T00:00:00"/>
    <x v="0"/>
    <x v="0"/>
    <x v="0"/>
  </r>
  <r>
    <x v="82"/>
    <x v="7"/>
    <x v="0"/>
    <s v="NDG_SB_Facebook_ICM"/>
    <n v="174392"/>
    <n v="695"/>
    <n v="0"/>
    <n v="3.9852745538786179E-3"/>
    <n v="81.914798561151088"/>
    <n v="56930.785000000003"/>
    <n v="0"/>
    <x v="0"/>
    <m/>
    <n v="0"/>
    <x v="11"/>
    <d v="2019-03-18T00:00:00"/>
    <x v="0"/>
    <x v="0"/>
    <x v="0"/>
  </r>
  <r>
    <x v="82"/>
    <x v="7"/>
    <x v="0"/>
    <s v="NDG_SB_Facebook_RT"/>
    <n v="16960"/>
    <n v="180"/>
    <n v="0"/>
    <n v="1.0613207547169811E-2"/>
    <n v="195.30463888888889"/>
    <n v="35154.834999999999"/>
    <n v="0"/>
    <x v="0"/>
    <m/>
    <n v="0"/>
    <x v="11"/>
    <d v="2019-03-18T00:00:00"/>
    <x v="0"/>
    <x v="0"/>
    <x v="0"/>
  </r>
  <r>
    <x v="82"/>
    <x v="3"/>
    <x v="0"/>
    <s v="AFF"/>
    <n v="0"/>
    <n v="0"/>
    <m/>
    <m/>
    <m/>
    <n v="83000"/>
    <n v="9"/>
    <x v="0"/>
    <m/>
    <m/>
    <x v="11"/>
    <d v="2019-03-18T00:00:00"/>
    <x v="0"/>
    <x v="0"/>
    <x v="0"/>
  </r>
  <r>
    <x v="83"/>
    <x v="0"/>
    <x v="0"/>
    <s v="指名：ドルチェグスト（161228AM-170131）"/>
    <n v="20702"/>
    <n v="552"/>
    <m/>
    <n v="2.6664090426045794E-2"/>
    <n v="58.790144927536232"/>
    <n v="32452.16"/>
    <n v="28"/>
    <x v="0"/>
    <m/>
    <n v="0"/>
    <x v="12"/>
    <d v="2019-03-25T00:00:00"/>
    <x v="0"/>
    <x v="0"/>
    <x v="0"/>
  </r>
  <r>
    <x v="83"/>
    <x v="0"/>
    <x v="0"/>
    <s v="指名：共通TOP（161228AM-170131）"/>
    <n v="11318"/>
    <n v="607"/>
    <m/>
    <n v="5.3631383636684925E-2"/>
    <n v="54.261614497528825"/>
    <n v="32936.799999999996"/>
    <n v="25"/>
    <x v="0"/>
    <m/>
    <n v="0"/>
    <x v="12"/>
    <d v="2019-03-25T00:00:00"/>
    <x v="0"/>
    <x v="0"/>
    <x v="0"/>
  </r>
  <r>
    <x v="83"/>
    <x v="0"/>
    <x v="0"/>
    <s v="指名：バリスタ（161228AM-170131）"/>
    <n v="8249"/>
    <n v="281"/>
    <m/>
    <n v="3.4064735119408412E-2"/>
    <n v="86.730818505338064"/>
    <n v="24371.359999999997"/>
    <n v="4"/>
    <x v="0"/>
    <m/>
    <n v="0"/>
    <x v="12"/>
    <d v="2019-03-25T00:00:00"/>
    <x v="0"/>
    <x v="0"/>
    <x v="0"/>
  </r>
  <r>
    <x v="83"/>
    <x v="0"/>
    <x v="0"/>
    <s v="指名：まちえこびん（180926～）"/>
    <n v="1"/>
    <n v="0"/>
    <m/>
    <n v="0"/>
    <m/>
    <n v="0"/>
    <n v="0"/>
    <x v="0"/>
    <m/>
    <n v="0"/>
    <x v="12"/>
    <d v="2019-03-25T00:00:00"/>
    <x v="0"/>
    <x v="0"/>
    <x v="0"/>
  </r>
  <r>
    <x v="83"/>
    <x v="9"/>
    <x v="0"/>
    <s v="den_0314_NDG_SB_Twitter_RM_Promotweet twivery"/>
    <n v="3071"/>
    <n v="16"/>
    <m/>
    <n v="5.2100293064148489E-3"/>
    <n v="195.15159574656249"/>
    <n v="3122.4255319449999"/>
    <m/>
    <x v="0"/>
    <m/>
    <n v="0"/>
    <x v="12"/>
    <d v="2019-03-25T00:00:00"/>
    <x v="0"/>
    <x v="0"/>
    <x v="0"/>
  </r>
  <r>
    <x v="83"/>
    <x v="8"/>
    <x v="0"/>
    <s v="Teads_In-Read Landscape"/>
    <n v="509580"/>
    <n v="170"/>
    <m/>
    <n v="3.3360806939047844E-4"/>
    <n v="4494.9691276470594"/>
    <n v="764144.75170000002"/>
    <n v="0"/>
    <x v="0"/>
    <m/>
    <n v="0"/>
    <x v="12"/>
    <d v="2019-03-25T00:00:00"/>
    <x v="0"/>
    <x v="0"/>
    <x v="0"/>
  </r>
  <r>
    <x v="83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3"/>
    <x v="3"/>
    <x v="0"/>
    <s v="PH AFF"/>
    <n v="532"/>
    <n v="218"/>
    <m/>
    <n v="0.40977443609022557"/>
    <n v="659.53073394495414"/>
    <n v="143777.70000000001"/>
    <n v="9"/>
    <x v="0"/>
    <m/>
    <n v="0"/>
    <x v="12"/>
    <d v="2019-03-25T00:00:00"/>
    <x v="0"/>
    <x v="0"/>
    <x v="0"/>
  </r>
  <r>
    <x v="83"/>
    <x v="5"/>
    <x v="0"/>
    <s v="NDG_GDN RM"/>
    <n v="85665"/>
    <n v="245"/>
    <m/>
    <n v="2.8599778205801668E-3"/>
    <n v="85.62663379591838"/>
    <n v="20978.525280000002"/>
    <n v="2"/>
    <x v="0"/>
    <m/>
    <n v="0"/>
    <x v="12"/>
    <d v="2019-03-25T00:00:00"/>
    <x v="0"/>
    <x v="0"/>
    <x v="0"/>
  </r>
  <r>
    <x v="83"/>
    <x v="5"/>
    <x v="0"/>
    <s v="NDG_GDN ICM"/>
    <n v="217385"/>
    <n v="666"/>
    <m/>
    <n v="3.0636888469765624E-3"/>
    <n v="93.508604504504504"/>
    <n v="62276.730600000003"/>
    <n v="0"/>
    <x v="0"/>
    <m/>
    <n v="0"/>
    <x v="12"/>
    <d v="2019-03-25T00:00:00"/>
    <x v="0"/>
    <x v="0"/>
    <x v="0"/>
  </r>
  <r>
    <x v="83"/>
    <x v="5"/>
    <x v="0"/>
    <s v="【NDG】GDN-ICM_SB（190314-190331）"/>
    <n v="217385"/>
    <n v="666"/>
    <n v="0"/>
    <n v="3.0636888469765624E-3"/>
    <n v="86.885078648430934"/>
    <n v="57865.462379855002"/>
    <n v="1"/>
    <x v="0"/>
    <m/>
    <n v="0"/>
    <x v="12"/>
    <d v="2019-03-25T00:00:00"/>
    <x v="0"/>
    <x v="0"/>
    <x v="0"/>
  </r>
  <r>
    <x v="83"/>
    <x v="5"/>
    <x v="0"/>
    <s v="【NDG】GDN-RM_SB（190314-190331）"/>
    <n v="85665"/>
    <n v="243"/>
    <n v="0"/>
    <n v="2.8366310628611452E-3"/>
    <n v="79.088322500761322"/>
    <n v="19218.462367685002"/>
    <n v="8"/>
    <x v="0"/>
    <m/>
    <n v="0"/>
    <x v="12"/>
    <d v="2019-03-25T00:00:00"/>
    <x v="0"/>
    <x v="0"/>
    <x v="0"/>
  </r>
  <r>
    <x v="83"/>
    <x v="4"/>
    <x v="0"/>
    <s v="指名：ドルチェグスト（170816-170916）"/>
    <n v="25832"/>
    <n v="1502"/>
    <n v="0"/>
    <n v="5.8144936512852276E-2"/>
    <n v="93.953408788282303"/>
    <n v="141118.02000000002"/>
    <n v="10"/>
    <x v="0"/>
    <m/>
    <n v="0"/>
    <x v="12"/>
    <d v="2019-03-25T00:00:00"/>
    <x v="0"/>
    <x v="0"/>
    <x v="0"/>
  </r>
  <r>
    <x v="83"/>
    <x v="4"/>
    <x v="0"/>
    <s v="指名：バリスタ（170816-170916）"/>
    <n v="5411"/>
    <n v="658"/>
    <m/>
    <n v="0.12160413971539456"/>
    <n v="85.777051671732522"/>
    <n v="56441.299999999996"/>
    <n v="3"/>
    <x v="0"/>
    <m/>
    <n v="0"/>
    <x v="12"/>
    <d v="2019-03-25T00:00:00"/>
    <x v="0"/>
    <x v="0"/>
    <x v="0"/>
  </r>
  <r>
    <x v="83"/>
    <x v="4"/>
    <x v="0"/>
    <s v="指名：共通TOP（170816-170916）"/>
    <n v="6123"/>
    <n v="1353"/>
    <m/>
    <n v="0.22097011268985792"/>
    <n v="17.631504065040652"/>
    <n v="23855.424999999999"/>
    <n v="26"/>
    <x v="0"/>
    <m/>
    <n v="0"/>
    <x v="12"/>
    <d v="2019-03-25T00:00:00"/>
    <x v="0"/>
    <x v="0"/>
    <x v="0"/>
  </r>
  <r>
    <x v="83"/>
    <x v="4"/>
    <x v="0"/>
    <s v="指名：まちえこびん（180926～）"/>
    <n v="7"/>
    <n v="1"/>
    <m/>
    <n v="0.14285714285714285"/>
    <n v="2.23"/>
    <n v="2.23"/>
    <n v="0"/>
    <x v="0"/>
    <m/>
    <n v="0"/>
    <x v="12"/>
    <d v="2019-03-25T00:00:00"/>
    <x v="0"/>
    <x v="0"/>
    <x v="0"/>
  </r>
  <r>
    <x v="83"/>
    <x v="7"/>
    <x v="0"/>
    <s v="NDG_Facebook_RT_noncaffeine"/>
    <n v="59034"/>
    <n v="115"/>
    <n v="0"/>
    <n v="1.9480299488430395E-3"/>
    <n v="2195.9488695652171"/>
    <n v="252534.12"/>
    <n v="0"/>
    <x v="0"/>
    <m/>
    <n v="0"/>
    <x v="12"/>
    <d v="2019-03-25T00:00:00"/>
    <x v="0"/>
    <x v="0"/>
    <x v="0"/>
  </r>
  <r>
    <x v="83"/>
    <x v="7"/>
    <x v="0"/>
    <s v="NDG_SB_Facebook_ICM"/>
    <n v="154312"/>
    <n v="535"/>
    <n v="0"/>
    <n v="3.4670019181917153E-3"/>
    <n v="105.2622523364486"/>
    <n v="56315.305"/>
    <n v="0"/>
    <x v="0"/>
    <m/>
    <n v="0"/>
    <x v="12"/>
    <d v="2019-03-25T00:00:00"/>
    <x v="0"/>
    <x v="0"/>
    <x v="0"/>
  </r>
  <r>
    <x v="83"/>
    <x v="7"/>
    <x v="0"/>
    <s v="NDG_SB_Facebook_RT"/>
    <n v="18751"/>
    <n v="160"/>
    <n v="0"/>
    <n v="8.5328782464935207E-3"/>
    <n v="226.88159375000001"/>
    <n v="36301.055"/>
    <n v="0"/>
    <x v="0"/>
    <m/>
    <n v="0"/>
    <x v="12"/>
    <d v="2019-03-25T00:00:00"/>
    <x v="0"/>
    <x v="0"/>
    <x v="0"/>
  </r>
  <r>
    <x v="83"/>
    <x v="3"/>
    <x v="0"/>
    <s v="AFF"/>
    <n v="0"/>
    <n v="0"/>
    <m/>
    <m/>
    <m/>
    <n v="12000"/>
    <n v="1"/>
    <x v="0"/>
    <m/>
    <m/>
    <x v="12"/>
    <d v="2019-03-25T00:00:00"/>
    <x v="0"/>
    <x v="0"/>
    <x v="0"/>
  </r>
  <r>
    <x v="84"/>
    <x v="0"/>
    <x v="0"/>
    <s v="指名：ドルチェグスト（161228AM-170131）"/>
    <n v="22240"/>
    <n v="684"/>
    <m/>
    <n v="3.0755395683453236E-2"/>
    <n v="62.250994152046786"/>
    <n v="42579.68"/>
    <n v="32"/>
    <x v="0"/>
    <m/>
    <n v="0"/>
    <x v="12"/>
    <d v="2019-03-25T00:00:00"/>
    <x v="0"/>
    <x v="0"/>
    <x v="0"/>
  </r>
  <r>
    <x v="84"/>
    <x v="0"/>
    <x v="0"/>
    <s v="指名：まちえこびん（180926～）"/>
    <n v="76"/>
    <n v="5"/>
    <m/>
    <n v="6.5789473684210523E-2"/>
    <n v="22.256"/>
    <n v="111.28"/>
    <n v="0"/>
    <x v="0"/>
    <m/>
    <n v="0"/>
    <x v="12"/>
    <d v="2019-03-25T00:00:00"/>
    <x v="0"/>
    <x v="0"/>
    <x v="0"/>
  </r>
  <r>
    <x v="84"/>
    <x v="0"/>
    <x v="0"/>
    <s v="指名：バリスタ（161228AM-170131）"/>
    <n v="8177"/>
    <n v="323"/>
    <m/>
    <n v="3.9501039501039503E-2"/>
    <n v="81.622291021671842"/>
    <n v="26364.000000000004"/>
    <n v="7"/>
    <x v="0"/>
    <m/>
    <n v="0"/>
    <x v="12"/>
    <d v="2019-03-25T00:00:00"/>
    <x v="0"/>
    <x v="0"/>
    <x v="0"/>
  </r>
  <r>
    <x v="84"/>
    <x v="0"/>
    <x v="0"/>
    <s v="指名：共通TOP（161228AM-170131）"/>
    <n v="11872"/>
    <n v="644"/>
    <m/>
    <n v="5.4245283018867926E-2"/>
    <n v="61.169440993788811"/>
    <n v="39393.119999999995"/>
    <n v="38"/>
    <x v="0"/>
    <m/>
    <n v="0"/>
    <x v="12"/>
    <d v="2019-03-25T00:00:00"/>
    <x v="0"/>
    <x v="0"/>
    <x v="0"/>
  </r>
  <r>
    <x v="84"/>
    <x v="9"/>
    <x v="0"/>
    <s v="den_0314_NDG_SB_Twitter_RM_Promotweet twivery"/>
    <n v="2972"/>
    <n v="17"/>
    <m/>
    <n v="5.7200538358008072E-3"/>
    <n v="197.85983015470589"/>
    <n v="3363.6171126300001"/>
    <m/>
    <x v="0"/>
    <m/>
    <n v="0"/>
    <x v="12"/>
    <d v="2019-03-25T00:00:00"/>
    <x v="0"/>
    <x v="0"/>
    <x v="0"/>
  </r>
  <r>
    <x v="84"/>
    <x v="8"/>
    <x v="0"/>
    <s v="Teads_In-Read Landscape"/>
    <n v="492195"/>
    <n v="195"/>
    <m/>
    <n v="3.9618443909426144E-4"/>
    <n v="3587.6982356410253"/>
    <n v="699601.15594999993"/>
    <n v="0"/>
    <x v="0"/>
    <m/>
    <n v="0"/>
    <x v="12"/>
    <d v="2019-03-25T00:00:00"/>
    <x v="0"/>
    <x v="0"/>
    <x v="0"/>
  </r>
  <r>
    <x v="84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4"/>
    <x v="3"/>
    <x v="0"/>
    <s v="PH AFF"/>
    <n v="562"/>
    <n v="257"/>
    <m/>
    <n v="0.45729537366548045"/>
    <n v="808.0891050583657"/>
    <n v="207678.9"/>
    <n v="13"/>
    <x v="0"/>
    <m/>
    <n v="0"/>
    <x v="12"/>
    <d v="2019-03-25T00:00:00"/>
    <x v="0"/>
    <x v="0"/>
    <x v="0"/>
  </r>
  <r>
    <x v="84"/>
    <x v="5"/>
    <x v="0"/>
    <s v="NDG_GDN RM"/>
    <n v="85069"/>
    <n v="229"/>
    <m/>
    <n v="2.6919324313204574E-3"/>
    <n v="92.193777117903934"/>
    <n v="21112.374960000001"/>
    <n v="4"/>
    <x v="0"/>
    <m/>
    <n v="0"/>
    <x v="12"/>
    <d v="2019-03-25T00:00:00"/>
    <x v="0"/>
    <x v="0"/>
    <x v="0"/>
  </r>
  <r>
    <x v="84"/>
    <x v="5"/>
    <x v="0"/>
    <s v="【NDG】GDN-ICM_SB（190314-190331）"/>
    <n v="212980"/>
    <n v="685"/>
    <n v="0"/>
    <n v="3.2162644379753968E-3"/>
    <n v="82.691359892021879"/>
    <n v="56643.581526034992"/>
    <n v="0"/>
    <x v="0"/>
    <m/>
    <n v="0"/>
    <x v="12"/>
    <d v="2019-03-25T00:00:00"/>
    <x v="0"/>
    <x v="0"/>
    <x v="0"/>
  </r>
  <r>
    <x v="84"/>
    <x v="5"/>
    <x v="0"/>
    <s v="NDG_GDN ICM"/>
    <n v="212980"/>
    <n v="685"/>
    <m/>
    <n v="3.2162644379753968E-3"/>
    <n v="88.995185868613149"/>
    <n v="60961.702320000004"/>
    <n v="0"/>
    <x v="0"/>
    <m/>
    <n v="0"/>
    <x v="12"/>
    <d v="2019-03-25T00:00:00"/>
    <x v="0"/>
    <x v="0"/>
    <x v="0"/>
  </r>
  <r>
    <x v="84"/>
    <x v="5"/>
    <x v="0"/>
    <s v="【NDG】GDN-RM_SB（190314-190331）"/>
    <n v="85069"/>
    <n v="227"/>
    <n v="0"/>
    <n v="2.668422104409362E-3"/>
    <n v="84.962217407533032"/>
    <n v="19286.423351509999"/>
    <n v="8"/>
    <x v="0"/>
    <m/>
    <n v="0"/>
    <x v="12"/>
    <d v="2019-03-25T00:00:00"/>
    <x v="0"/>
    <x v="0"/>
    <x v="0"/>
  </r>
  <r>
    <x v="84"/>
    <x v="4"/>
    <x v="0"/>
    <s v="指名：ドルチェグスト（170816-170916）"/>
    <n v="30134"/>
    <n v="2004"/>
    <n v="0"/>
    <n v="6.6502953474480653E-2"/>
    <n v="93.845733532934133"/>
    <n v="188066.85"/>
    <n v="14"/>
    <x v="0"/>
    <m/>
    <n v="0"/>
    <x v="12"/>
    <d v="2019-03-25T00:00:00"/>
    <x v="0"/>
    <x v="0"/>
    <x v="0"/>
  </r>
  <r>
    <x v="84"/>
    <x v="4"/>
    <x v="0"/>
    <s v="指名：共通TOP（170816-170916）"/>
    <n v="6740"/>
    <n v="1624"/>
    <m/>
    <n v="0.24094955489614242"/>
    <n v="16.563654556650246"/>
    <n v="26899.374999999996"/>
    <n v="27"/>
    <x v="0"/>
    <m/>
    <n v="0"/>
    <x v="12"/>
    <d v="2019-03-25T00:00:00"/>
    <x v="0"/>
    <x v="0"/>
    <x v="0"/>
  </r>
  <r>
    <x v="84"/>
    <x v="4"/>
    <x v="0"/>
    <s v="指名：バリスタ（170816-170916）"/>
    <n v="5139"/>
    <n v="642"/>
    <m/>
    <n v="0.12492702860478692"/>
    <n v="88.369828660436156"/>
    <n v="56733.430000000008"/>
    <n v="6"/>
    <x v="0"/>
    <m/>
    <n v="0"/>
    <x v="12"/>
    <d v="2019-03-25T00:00:00"/>
    <x v="0"/>
    <x v="0"/>
    <x v="0"/>
  </r>
  <r>
    <x v="84"/>
    <x v="4"/>
    <x v="0"/>
    <s v="指名：まちえこびん（180926～）"/>
    <n v="182"/>
    <n v="27"/>
    <m/>
    <n v="0.14835164835164835"/>
    <n v="31.302592592592596"/>
    <n v="845.17000000000007"/>
    <n v="0"/>
    <x v="0"/>
    <m/>
    <n v="0"/>
    <x v="12"/>
    <d v="2019-03-25T00:00:00"/>
    <x v="0"/>
    <x v="0"/>
    <x v="0"/>
  </r>
  <r>
    <x v="84"/>
    <x v="7"/>
    <x v="0"/>
    <s v="NDG_SB_Facebook_RT"/>
    <n v="17873"/>
    <n v="179"/>
    <n v="0"/>
    <n v="1.0015106585352207E-2"/>
    <n v="209.4954189944134"/>
    <n v="37499.68"/>
    <n v="0"/>
    <x v="0"/>
    <m/>
    <n v="0"/>
    <x v="12"/>
    <d v="2019-03-25T00:00:00"/>
    <x v="0"/>
    <x v="0"/>
    <x v="0"/>
  </r>
  <r>
    <x v="84"/>
    <x v="7"/>
    <x v="0"/>
    <s v="NDG_Facebook_RT_noncaffeine"/>
    <n v="54153"/>
    <n v="118"/>
    <n v="0"/>
    <n v="2.1790113197791444E-3"/>
    <n v="2188.140254237288"/>
    <n v="258200.55"/>
    <n v="0"/>
    <x v="0"/>
    <m/>
    <n v="0"/>
    <x v="12"/>
    <d v="2019-03-25T00:00:00"/>
    <x v="0"/>
    <x v="0"/>
    <x v="0"/>
  </r>
  <r>
    <x v="84"/>
    <x v="7"/>
    <x v="0"/>
    <s v="NDG_SB_Facebook_ICM"/>
    <n v="114365"/>
    <n v="232"/>
    <n v="0"/>
    <n v="2.0285926638394613E-3"/>
    <n v="249.51489224137933"/>
    <n v="57887.455000000002"/>
    <n v="0"/>
    <x v="0"/>
    <m/>
    <n v="0"/>
    <x v="12"/>
    <d v="2019-03-25T00:00:00"/>
    <x v="0"/>
    <x v="0"/>
    <x v="0"/>
  </r>
  <r>
    <x v="84"/>
    <x v="3"/>
    <x v="0"/>
    <s v="AFF"/>
    <n v="0"/>
    <n v="0"/>
    <m/>
    <m/>
    <m/>
    <n v="62000"/>
    <n v="6"/>
    <x v="0"/>
    <m/>
    <m/>
    <x v="12"/>
    <d v="2019-03-25T00:00:00"/>
    <x v="0"/>
    <x v="0"/>
    <x v="0"/>
  </r>
  <r>
    <x v="85"/>
    <x v="0"/>
    <x v="0"/>
    <s v="指名：バリスタ（161228AM-170131）"/>
    <n v="8022"/>
    <n v="281"/>
    <m/>
    <n v="3.5028671154325605E-2"/>
    <n v="86.634590747330961"/>
    <n v="24344.32"/>
    <n v="5"/>
    <x v="0"/>
    <m/>
    <n v="0"/>
    <x v="12"/>
    <d v="2019-03-25T00:00:00"/>
    <x v="0"/>
    <x v="0"/>
    <x v="0"/>
  </r>
  <r>
    <x v="85"/>
    <x v="0"/>
    <x v="0"/>
    <s v="指名：まちえこびん（180926～）"/>
    <n v="12"/>
    <n v="1"/>
    <m/>
    <n v="8.3333333333333329E-2"/>
    <n v="12.48"/>
    <n v="12.48"/>
    <n v="0"/>
    <x v="0"/>
    <m/>
    <n v="0"/>
    <x v="12"/>
    <d v="2019-03-25T00:00:00"/>
    <x v="0"/>
    <x v="0"/>
    <x v="0"/>
  </r>
  <r>
    <x v="85"/>
    <x v="0"/>
    <x v="0"/>
    <s v="指名：ドルチェグスト（161228AM-170131）"/>
    <n v="23010"/>
    <n v="666"/>
    <m/>
    <n v="2.8943937418513688E-2"/>
    <n v="61.993993993993996"/>
    <n v="41288"/>
    <n v="14"/>
    <x v="0"/>
    <m/>
    <n v="0"/>
    <x v="12"/>
    <d v="2019-03-25T00:00:00"/>
    <x v="0"/>
    <x v="0"/>
    <x v="0"/>
  </r>
  <r>
    <x v="85"/>
    <x v="0"/>
    <x v="0"/>
    <s v="指名：共通TOP（161228AM-170131）"/>
    <n v="11643"/>
    <n v="663"/>
    <m/>
    <n v="5.6944086575624837E-2"/>
    <n v="61.502745098039213"/>
    <n v="40776.32"/>
    <n v="35"/>
    <x v="0"/>
    <m/>
    <n v="0"/>
    <x v="12"/>
    <d v="2019-03-25T00:00:00"/>
    <x v="0"/>
    <x v="0"/>
    <x v="0"/>
  </r>
  <r>
    <x v="85"/>
    <x v="9"/>
    <x v="0"/>
    <s v="den_0314_NDG_SB_Twitter_RM_Promotweet twivery"/>
    <n v="3271"/>
    <n v="28"/>
    <m/>
    <n v="8.5600733720574747E-3"/>
    <n v="181.90561861714286"/>
    <n v="5093.3573212800002"/>
    <m/>
    <x v="0"/>
    <m/>
    <n v="0"/>
    <x v="12"/>
    <d v="2019-03-25T00:00:00"/>
    <x v="0"/>
    <x v="0"/>
    <x v="0"/>
  </r>
  <r>
    <x v="85"/>
    <x v="8"/>
    <x v="0"/>
    <s v="Teads_In-Read Landscape"/>
    <n v="676490"/>
    <n v="290"/>
    <m/>
    <n v="4.2868335082558502E-4"/>
    <n v="3236.5885660344829"/>
    <n v="938610.68414999999"/>
    <n v="0"/>
    <x v="0"/>
    <m/>
    <n v="0"/>
    <x v="12"/>
    <d v="2019-03-25T00:00:00"/>
    <x v="0"/>
    <x v="0"/>
    <x v="0"/>
  </r>
  <r>
    <x v="85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5"/>
    <x v="3"/>
    <x v="0"/>
    <s v="PH AFF"/>
    <n v="646"/>
    <n v="230"/>
    <m/>
    <n v="0.35603715170278638"/>
    <n v="486.20478260869567"/>
    <n v="111827.1"/>
    <n v="7"/>
    <x v="0"/>
    <m/>
    <n v="0"/>
    <x v="12"/>
    <d v="2019-03-25T00:00:00"/>
    <x v="0"/>
    <x v="0"/>
    <x v="0"/>
  </r>
  <r>
    <x v="85"/>
    <x v="5"/>
    <x v="0"/>
    <s v="【NDG】GDN-RM_SB（190314-190331）"/>
    <n v="93647"/>
    <n v="270"/>
    <n v="0"/>
    <n v="2.8831676401806787E-3"/>
    <n v="82.554347266666682"/>
    <n v="22289.673762000002"/>
    <n v="9"/>
    <x v="0"/>
    <m/>
    <n v="0"/>
    <x v="12"/>
    <d v="2019-03-25T00:00:00"/>
    <x v="0"/>
    <x v="0"/>
    <x v="0"/>
  </r>
  <r>
    <x v="85"/>
    <x v="5"/>
    <x v="0"/>
    <s v="NDG_GDN ICM"/>
    <n v="199676"/>
    <n v="639"/>
    <m/>
    <n v="3.2001842985636734E-3"/>
    <n v="93.385257840375601"/>
    <n v="59673.179760000006"/>
    <n v="1"/>
    <x v="0"/>
    <m/>
    <n v="0"/>
    <x v="12"/>
    <d v="2019-03-25T00:00:00"/>
    <x v="0"/>
    <x v="0"/>
    <x v="0"/>
  </r>
  <r>
    <x v="85"/>
    <x v="5"/>
    <x v="0"/>
    <s v="【NDG】GDN-ICM_SB（190314-190331）"/>
    <n v="199676"/>
    <n v="639"/>
    <n v="0"/>
    <n v="3.2001842985636734E-3"/>
    <n v="86.770468802676078"/>
    <n v="55446.329564910011"/>
    <n v="1"/>
    <x v="0"/>
    <m/>
    <n v="0"/>
    <x v="12"/>
    <d v="2019-03-25T00:00:00"/>
    <x v="0"/>
    <x v="0"/>
    <x v="0"/>
  </r>
  <r>
    <x v="85"/>
    <x v="5"/>
    <x v="0"/>
    <s v="NDG_GDN RM"/>
    <n v="93647"/>
    <n v="273"/>
    <m/>
    <n v="2.915202836182686E-3"/>
    <n v="89.315920879120895"/>
    <n v="24383.246400000004"/>
    <n v="4"/>
    <x v="0"/>
    <m/>
    <n v="0"/>
    <x v="12"/>
    <d v="2019-03-25T00:00:00"/>
    <x v="0"/>
    <x v="0"/>
    <x v="0"/>
  </r>
  <r>
    <x v="85"/>
    <x v="4"/>
    <x v="0"/>
    <s v="指名：ドルチェグスト（170816-170916）"/>
    <n v="31126"/>
    <n v="2193"/>
    <n v="0"/>
    <n v="7.0455567692604248E-2"/>
    <n v="101.246520747834"/>
    <n v="222033.61999999997"/>
    <n v="36"/>
    <x v="0"/>
    <m/>
    <n v="0"/>
    <x v="12"/>
    <d v="2019-03-25T00:00:00"/>
    <x v="0"/>
    <x v="0"/>
    <x v="0"/>
  </r>
  <r>
    <x v="85"/>
    <x v="4"/>
    <x v="0"/>
    <s v="指名：共通TOP（170816-170916）"/>
    <n v="6952"/>
    <n v="1723"/>
    <m/>
    <n v="0.24784234752589182"/>
    <n v="14.539651770168311"/>
    <n v="25051.82"/>
    <n v="22"/>
    <x v="0"/>
    <m/>
    <n v="0"/>
    <x v="12"/>
    <d v="2019-03-25T00:00:00"/>
    <x v="0"/>
    <x v="0"/>
    <x v="0"/>
  </r>
  <r>
    <x v="85"/>
    <x v="4"/>
    <x v="0"/>
    <s v="指名：バリスタ（170816-170916）"/>
    <n v="5309"/>
    <n v="686"/>
    <m/>
    <n v="0.12921454134488605"/>
    <n v="83.574613702623907"/>
    <n v="57332.184999999998"/>
    <n v="2"/>
    <x v="0"/>
    <m/>
    <n v="0"/>
    <x v="12"/>
    <d v="2019-03-25T00:00:00"/>
    <x v="0"/>
    <x v="0"/>
    <x v="0"/>
  </r>
  <r>
    <x v="85"/>
    <x v="4"/>
    <x v="0"/>
    <s v="指名：まちえこびん（180926～）"/>
    <n v="41"/>
    <n v="2"/>
    <m/>
    <n v="4.878048780487805E-2"/>
    <n v="3.9024999999999999"/>
    <n v="7.8049999999999997"/>
    <n v="0"/>
    <x v="0"/>
    <m/>
    <n v="0"/>
    <x v="12"/>
    <d v="2019-03-25T00:00:00"/>
    <x v="0"/>
    <x v="0"/>
    <x v="0"/>
  </r>
  <r>
    <x v="85"/>
    <x v="7"/>
    <x v="0"/>
    <s v="NDG_Facebook_RT_noncaffeine"/>
    <n v="47620"/>
    <n v="103"/>
    <n v="0"/>
    <n v="2.1629567408651827E-3"/>
    <n v="2479.9440291262135"/>
    <n v="255434.23499999999"/>
    <n v="0"/>
    <x v="0"/>
    <m/>
    <n v="0"/>
    <x v="12"/>
    <d v="2019-03-25T00:00:00"/>
    <x v="0"/>
    <x v="0"/>
    <x v="0"/>
  </r>
  <r>
    <x v="85"/>
    <x v="7"/>
    <x v="0"/>
    <s v="NDG_SB_Facebook_RT"/>
    <n v="21509"/>
    <n v="183"/>
    <n v="0"/>
    <n v="8.5080663908131474E-3"/>
    <n v="323.27688524590161"/>
    <n v="59159.67"/>
    <n v="0"/>
    <x v="0"/>
    <m/>
    <n v="0"/>
    <x v="12"/>
    <d v="2019-03-25T00:00:00"/>
    <x v="0"/>
    <x v="0"/>
    <x v="0"/>
  </r>
  <r>
    <x v="85"/>
    <x v="7"/>
    <x v="0"/>
    <s v="NDG_SB_Facebook_ICM"/>
    <n v="149398"/>
    <n v="298"/>
    <n v="0"/>
    <n v="1.9946719500930402E-3"/>
    <n v="240.55937919463091"/>
    <n v="71686.695000000007"/>
    <n v="0"/>
    <x v="0"/>
    <m/>
    <n v="0"/>
    <x v="12"/>
    <d v="2019-03-25T00:00:00"/>
    <x v="0"/>
    <x v="0"/>
    <x v="0"/>
  </r>
  <r>
    <x v="85"/>
    <x v="3"/>
    <x v="0"/>
    <s v="AFF"/>
    <n v="0"/>
    <n v="0"/>
    <m/>
    <m/>
    <m/>
    <n v="26000"/>
    <n v="3"/>
    <x v="0"/>
    <m/>
    <m/>
    <x v="12"/>
    <d v="2019-03-25T00:00:00"/>
    <x v="0"/>
    <x v="0"/>
    <x v="0"/>
  </r>
  <r>
    <x v="86"/>
    <x v="0"/>
    <x v="0"/>
    <s v="指名：まちえこびん（180926～）"/>
    <n v="8"/>
    <n v="2"/>
    <m/>
    <n v="0.25"/>
    <n v="1.04"/>
    <n v="2.08"/>
    <n v="0"/>
    <x v="0"/>
    <m/>
    <n v="0"/>
    <x v="12"/>
    <d v="2019-03-25T00:00:00"/>
    <x v="0"/>
    <x v="0"/>
    <x v="0"/>
  </r>
  <r>
    <x v="86"/>
    <x v="0"/>
    <x v="0"/>
    <s v="指名：バリスタ（161228AM-170131）"/>
    <n v="8635"/>
    <n v="378"/>
    <m/>
    <n v="4.3775332947307469E-2"/>
    <n v="83.012910052910044"/>
    <n v="31378.879999999997"/>
    <n v="10"/>
    <x v="0"/>
    <m/>
    <n v="0"/>
    <x v="12"/>
    <d v="2019-03-25T00:00:00"/>
    <x v="0"/>
    <x v="0"/>
    <x v="0"/>
  </r>
  <r>
    <x v="86"/>
    <x v="0"/>
    <x v="0"/>
    <s v="指名：ドルチェグスト（161228AM-170131）"/>
    <n v="17630"/>
    <n v="592"/>
    <m/>
    <n v="3.3579126488939307E-2"/>
    <n v="60.917297297297296"/>
    <n v="36063.040000000001"/>
    <n v="14"/>
    <x v="0"/>
    <m/>
    <n v="0"/>
    <x v="12"/>
    <d v="2019-03-25T00:00:00"/>
    <x v="0"/>
    <x v="0"/>
    <x v="0"/>
  </r>
  <r>
    <x v="86"/>
    <x v="0"/>
    <x v="0"/>
    <s v="指名：共通TOP（161228AM-170131）"/>
    <n v="12047"/>
    <n v="743"/>
    <m/>
    <n v="6.1675105835477716E-2"/>
    <n v="62.570767160161509"/>
    <n v="46490.080000000002"/>
    <n v="32"/>
    <x v="0"/>
    <m/>
    <n v="0"/>
    <x v="12"/>
    <d v="2019-03-25T00:00:00"/>
    <x v="0"/>
    <x v="0"/>
    <x v="0"/>
  </r>
  <r>
    <x v="86"/>
    <x v="9"/>
    <x v="0"/>
    <s v="den_0314_NDG_SB_Twitter_RM_Promotweet twivery"/>
    <n v="2112"/>
    <n v="9"/>
    <m/>
    <n v="4.261363636363636E-3"/>
    <n v="171.86043282666665"/>
    <n v="1546.74389544"/>
    <m/>
    <x v="0"/>
    <m/>
    <n v="0"/>
    <x v="12"/>
    <d v="2019-03-25T00:00:00"/>
    <x v="0"/>
    <x v="0"/>
    <x v="0"/>
  </r>
  <r>
    <x v="86"/>
    <x v="8"/>
    <x v="0"/>
    <s v="Teads_In-Read Landscape"/>
    <n v="616280"/>
    <n v="405"/>
    <m/>
    <n v="6.5716881936781987E-4"/>
    <n v="1978.7430967901234"/>
    <n v="801390.95420000004"/>
    <n v="0"/>
    <x v="0"/>
    <m/>
    <n v="0"/>
    <x v="12"/>
    <d v="2019-03-25T00:00:00"/>
    <x v="0"/>
    <x v="0"/>
    <x v="0"/>
  </r>
  <r>
    <x v="86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6"/>
    <x v="3"/>
    <x v="0"/>
    <s v="PH AFF"/>
    <n v="749"/>
    <n v="220"/>
    <m/>
    <n v="0.29372496662216291"/>
    <n v="363.07499999999999"/>
    <n v="79876.5"/>
    <n v="5"/>
    <x v="0"/>
    <m/>
    <n v="0"/>
    <x v="12"/>
    <d v="2019-03-25T00:00:00"/>
    <x v="0"/>
    <x v="0"/>
    <x v="0"/>
  </r>
  <r>
    <x v="86"/>
    <x v="5"/>
    <x v="0"/>
    <s v="NDG_GDN ICM"/>
    <n v="173810"/>
    <n v="562"/>
    <m/>
    <n v="3.233415798860825E-3"/>
    <n v="101.2490190747331"/>
    <n v="56901.94872"/>
    <n v="0"/>
    <x v="0"/>
    <m/>
    <n v="0"/>
    <x v="12"/>
    <d v="2019-03-25T00:00:00"/>
    <x v="0"/>
    <x v="0"/>
    <x v="0"/>
  </r>
  <r>
    <x v="86"/>
    <x v="5"/>
    <x v="0"/>
    <s v="【NDG】GDN-RM_SB（190314-190331）"/>
    <n v="96702"/>
    <n v="277"/>
    <n v="0"/>
    <n v="2.8644702281235136E-3"/>
    <n v="94.489598831787006"/>
    <n v="26173.618876405002"/>
    <n v="4"/>
    <x v="0"/>
    <m/>
    <n v="0"/>
    <x v="12"/>
    <d v="2019-03-25T00:00:00"/>
    <x v="0"/>
    <x v="0"/>
    <x v="0"/>
  </r>
  <r>
    <x v="86"/>
    <x v="5"/>
    <x v="0"/>
    <s v="NDG_GDN RM"/>
    <n v="112261"/>
    <n v="336"/>
    <m/>
    <n v="2.9930251823874722E-3"/>
    <n v="103.47677178571428"/>
    <n v="34768.195319999999"/>
    <n v="1"/>
    <x v="0"/>
    <m/>
    <n v="0"/>
    <x v="12"/>
    <d v="2019-03-25T00:00:00"/>
    <x v="0"/>
    <x v="0"/>
    <x v="0"/>
  </r>
  <r>
    <x v="86"/>
    <x v="5"/>
    <x v="0"/>
    <s v="【NDG】GDN-RM（190125-190131）"/>
    <n v="15553"/>
    <n v="59"/>
    <n v="0"/>
    <n v="3.7934803574873016E-3"/>
    <n v="103.92931297898305"/>
    <n v="6131.8294657599999"/>
    <n v="0"/>
    <x v="0"/>
    <m/>
    <n v="0"/>
    <x v="12"/>
    <d v="2019-03-25T00:00:00"/>
    <x v="0"/>
    <x v="0"/>
    <x v="0"/>
  </r>
  <r>
    <x v="86"/>
    <x v="5"/>
    <x v="0"/>
    <s v="【NDG】GDN-ICM_SB（190314-190331）"/>
    <n v="173809"/>
    <n v="562"/>
    <n v="0"/>
    <n v="3.2334344021310748E-3"/>
    <n v="94.077213346637009"/>
    <n v="52871.393900809999"/>
    <n v="0"/>
    <x v="0"/>
    <m/>
    <n v="0"/>
    <x v="12"/>
    <d v="2019-03-25T00:00:00"/>
    <x v="0"/>
    <x v="0"/>
    <x v="0"/>
  </r>
  <r>
    <x v="86"/>
    <x v="4"/>
    <x v="0"/>
    <s v="指名：バリスタ（170816-170916）"/>
    <n v="5511"/>
    <n v="734"/>
    <m/>
    <n v="0.13318816911631282"/>
    <n v="79.484005449591265"/>
    <n v="58341.259999999987"/>
    <n v="5"/>
    <x v="0"/>
    <m/>
    <n v="0"/>
    <x v="12"/>
    <d v="2019-03-25T00:00:00"/>
    <x v="0"/>
    <x v="0"/>
    <x v="0"/>
  </r>
  <r>
    <x v="86"/>
    <x v="4"/>
    <x v="0"/>
    <s v="指名：ドルチェグスト（170816-170916）"/>
    <n v="27978"/>
    <n v="2056"/>
    <n v="0"/>
    <n v="7.348631067267139E-2"/>
    <n v="103.75025291828794"/>
    <n v="213310.52000000002"/>
    <n v="22"/>
    <x v="0"/>
    <m/>
    <n v="0"/>
    <x v="12"/>
    <d v="2019-03-25T00:00:00"/>
    <x v="0"/>
    <x v="0"/>
    <x v="0"/>
  </r>
  <r>
    <x v="86"/>
    <x v="4"/>
    <x v="0"/>
    <s v="指名：共通TOP（170816-170916）"/>
    <n v="6960"/>
    <n v="1674"/>
    <m/>
    <n v="0.24051724137931035"/>
    <n v="14.229238351254477"/>
    <n v="23819.744999999995"/>
    <n v="33"/>
    <x v="0"/>
    <m/>
    <n v="0"/>
    <x v="12"/>
    <d v="2019-03-25T00:00:00"/>
    <x v="0"/>
    <x v="0"/>
    <x v="0"/>
  </r>
  <r>
    <x v="86"/>
    <x v="4"/>
    <x v="0"/>
    <s v="指名：まちえこびん（180926～）"/>
    <n v="16"/>
    <n v="3"/>
    <m/>
    <n v="0.1875"/>
    <n v="26.76"/>
    <n v="80.28"/>
    <n v="0"/>
    <x v="0"/>
    <m/>
    <n v="0"/>
    <x v="12"/>
    <d v="2019-03-25T00:00:00"/>
    <x v="0"/>
    <x v="0"/>
    <x v="0"/>
  </r>
  <r>
    <x v="86"/>
    <x v="7"/>
    <x v="0"/>
    <s v="NDG_SB_Facebook_ICM"/>
    <n v="107220"/>
    <n v="455"/>
    <n v="0"/>
    <n v="4.2436112665547475E-3"/>
    <n v="154.01703296703297"/>
    <n v="70077.75"/>
    <n v="0"/>
    <x v="0"/>
    <m/>
    <n v="0"/>
    <x v="12"/>
    <d v="2019-03-25T00:00:00"/>
    <x v="0"/>
    <x v="0"/>
    <x v="0"/>
  </r>
  <r>
    <x v="86"/>
    <x v="7"/>
    <x v="0"/>
    <s v="NDG_SB_Facebook_RT"/>
    <n v="21924"/>
    <n v="206"/>
    <n v="0"/>
    <n v="9.3960956029921546E-3"/>
    <n v="367.76597087378639"/>
    <n v="75759.789999999994"/>
    <n v="0"/>
    <x v="0"/>
    <m/>
    <n v="0"/>
    <x v="12"/>
    <d v="2019-03-25T00:00:00"/>
    <x v="0"/>
    <x v="0"/>
    <x v="0"/>
  </r>
  <r>
    <x v="86"/>
    <x v="7"/>
    <x v="0"/>
    <s v="NDG_Facebook_RT_noncaffeine"/>
    <n v="51535"/>
    <n v="109"/>
    <n v="0"/>
    <n v="2.1150674299020085E-3"/>
    <n v="2366.8790366972476"/>
    <n v="257989.815"/>
    <n v="0"/>
    <x v="0"/>
    <m/>
    <n v="0"/>
    <x v="12"/>
    <d v="2019-03-25T00:00:00"/>
    <x v="0"/>
    <x v="0"/>
    <x v="0"/>
  </r>
  <r>
    <x v="86"/>
    <x v="3"/>
    <x v="0"/>
    <s v="AFF"/>
    <n v="0"/>
    <n v="0"/>
    <m/>
    <m/>
    <m/>
    <n v="38000"/>
    <n v="4"/>
    <x v="0"/>
    <m/>
    <m/>
    <x v="12"/>
    <d v="2019-03-25T00:00:00"/>
    <x v="0"/>
    <x v="0"/>
    <x v="0"/>
  </r>
  <r>
    <x v="87"/>
    <x v="0"/>
    <x v="0"/>
    <s v="指名：バリスタ（161228AM-170131）"/>
    <n v="7983"/>
    <n v="422"/>
    <m/>
    <n v="5.2862332456469999E-2"/>
    <n v="90.31488151658769"/>
    <n v="38112.880000000005"/>
    <n v="6"/>
    <x v="0"/>
    <m/>
    <n v="0"/>
    <x v="12"/>
    <d v="2019-03-25T00:00:00"/>
    <x v="0"/>
    <x v="0"/>
    <x v="0"/>
  </r>
  <r>
    <x v="87"/>
    <x v="0"/>
    <x v="0"/>
    <s v="指名：まちえこびん（180926～）"/>
    <n v="9"/>
    <n v="0"/>
    <m/>
    <n v="0"/>
    <m/>
    <n v="0"/>
    <n v="0"/>
    <x v="0"/>
    <m/>
    <n v="0"/>
    <x v="12"/>
    <d v="2019-03-25T00:00:00"/>
    <x v="0"/>
    <x v="0"/>
    <x v="0"/>
  </r>
  <r>
    <x v="87"/>
    <x v="0"/>
    <x v="0"/>
    <s v="指名：共通TOP（161228AM-170131）"/>
    <n v="10292"/>
    <n v="539"/>
    <m/>
    <n v="5.2370773416245631E-2"/>
    <n v="60.700111317254162"/>
    <n v="32717.359999999993"/>
    <n v="25"/>
    <x v="0"/>
    <m/>
    <n v="0"/>
    <x v="12"/>
    <d v="2019-03-25T00:00:00"/>
    <x v="0"/>
    <x v="0"/>
    <x v="0"/>
  </r>
  <r>
    <x v="87"/>
    <x v="0"/>
    <x v="0"/>
    <s v="指名：ドルチェグスト（161228AM-170131）"/>
    <n v="7576"/>
    <n v="368"/>
    <m/>
    <n v="4.8574445617740235E-2"/>
    <n v="81.272608695652167"/>
    <n v="29908.32"/>
    <n v="4"/>
    <x v="0"/>
    <m/>
    <n v="0"/>
    <x v="12"/>
    <d v="2019-03-25T00:00:00"/>
    <x v="0"/>
    <x v="0"/>
    <x v="0"/>
  </r>
  <r>
    <x v="87"/>
    <x v="8"/>
    <x v="0"/>
    <s v="Teads_In-Read Landscape"/>
    <n v="569700"/>
    <n v="345"/>
    <m/>
    <n v="6.0558188520273826E-4"/>
    <n v="2246.5528953623188"/>
    <n v="775060.74890000001"/>
    <n v="0"/>
    <x v="0"/>
    <m/>
    <n v="0"/>
    <x v="12"/>
    <d v="2019-03-25T00:00:00"/>
    <x v="0"/>
    <x v="0"/>
    <x v="0"/>
  </r>
  <r>
    <x v="87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7"/>
    <x v="3"/>
    <x v="0"/>
    <s v="PH AFF"/>
    <n v="572"/>
    <n v="177"/>
    <m/>
    <n v="0.30944055944055943"/>
    <n v="992.81525423728806"/>
    <n v="175728.3"/>
    <n v="11"/>
    <x v="0"/>
    <m/>
    <n v="0"/>
    <x v="12"/>
    <d v="2019-03-25T00:00:00"/>
    <x v="0"/>
    <x v="0"/>
    <x v="0"/>
  </r>
  <r>
    <x v="87"/>
    <x v="5"/>
    <x v="0"/>
    <s v="NDG_GDN RM"/>
    <n v="71810"/>
    <n v="333"/>
    <m/>
    <n v="4.6372371535997768E-3"/>
    <n v="114.39983459459457"/>
    <n v="38095.144919999992"/>
    <n v="0"/>
    <x v="0"/>
    <m/>
    <n v="0"/>
    <x v="12"/>
    <d v="2019-03-25T00:00:00"/>
    <x v="0"/>
    <x v="0"/>
    <x v="0"/>
  </r>
  <r>
    <x v="87"/>
    <x v="5"/>
    <x v="0"/>
    <s v="【NDG】GDN-RM（190125-190131）"/>
    <n v="71781"/>
    <n v="333"/>
    <n v="0"/>
    <n v="4.6391106281606555E-3"/>
    <n v="106.29651308127627"/>
    <n v="35396.738856065"/>
    <n v="3"/>
    <x v="0"/>
    <m/>
    <n v="0"/>
    <x v="12"/>
    <d v="2019-03-25T00:00:00"/>
    <x v="0"/>
    <x v="0"/>
    <x v="0"/>
  </r>
  <r>
    <x v="87"/>
    <x v="4"/>
    <x v="0"/>
    <s v="指名：まちえこびん（180926～）"/>
    <n v="16"/>
    <n v="6"/>
    <m/>
    <n v="0.375"/>
    <n v="20.999166666666664"/>
    <n v="125.99499999999999"/>
    <n v="0"/>
    <x v="0"/>
    <m/>
    <n v="0"/>
    <x v="12"/>
    <d v="2019-03-25T00:00:00"/>
    <x v="0"/>
    <x v="0"/>
    <x v="0"/>
  </r>
  <r>
    <x v="87"/>
    <x v="4"/>
    <x v="0"/>
    <s v="指名：バリスタ（170816-170916）"/>
    <n v="5267"/>
    <n v="772"/>
    <m/>
    <n v="0.14657300170875262"/>
    <n v="68.898911917098459"/>
    <n v="53189.960000000006"/>
    <n v="5"/>
    <x v="0"/>
    <m/>
    <n v="0"/>
    <x v="12"/>
    <d v="2019-03-25T00:00:00"/>
    <x v="0"/>
    <x v="0"/>
    <x v="0"/>
  </r>
  <r>
    <x v="87"/>
    <x v="4"/>
    <x v="0"/>
    <s v="指名：ドルチェグスト（170816-170916）"/>
    <n v="11108"/>
    <n v="1296"/>
    <n v="0"/>
    <n v="0.1166726683471372"/>
    <n v="101.48287422839506"/>
    <n v="131521.80499999999"/>
    <n v="8"/>
    <x v="0"/>
    <m/>
    <n v="0"/>
    <x v="12"/>
    <d v="2019-03-25T00:00:00"/>
    <x v="0"/>
    <x v="0"/>
    <x v="0"/>
  </r>
  <r>
    <x v="87"/>
    <x v="4"/>
    <x v="0"/>
    <s v="指名：共通TOP（170816-170916）"/>
    <n v="6039"/>
    <n v="1429"/>
    <m/>
    <n v="0.23662858089087596"/>
    <n v="14.751707487753675"/>
    <n v="21080.190000000002"/>
    <n v="22"/>
    <x v="0"/>
    <m/>
    <n v="0"/>
    <x v="12"/>
    <d v="2019-03-25T00:00:00"/>
    <x v="0"/>
    <x v="0"/>
    <x v="0"/>
  </r>
  <r>
    <x v="87"/>
    <x v="7"/>
    <x v="0"/>
    <s v="NDG_Facebook_RT_noncaffeine"/>
    <n v="50728"/>
    <n v="125"/>
    <n v="0"/>
    <n v="2.4641223781737896E-3"/>
    <n v="2035.62428"/>
    <n v="254453.035"/>
    <n v="0"/>
    <x v="0"/>
    <m/>
    <n v="0"/>
    <x v="12"/>
    <d v="2019-03-25T00:00:00"/>
    <x v="0"/>
    <x v="0"/>
    <x v="0"/>
  </r>
  <r>
    <x v="87"/>
    <x v="3"/>
    <x v="0"/>
    <s v="AFF"/>
    <n v="0"/>
    <n v="0"/>
    <m/>
    <m/>
    <m/>
    <n v="67000"/>
    <n v="6"/>
    <x v="0"/>
    <m/>
    <m/>
    <x v="12"/>
    <d v="2019-03-25T00:00:00"/>
    <x v="0"/>
    <x v="0"/>
    <x v="0"/>
  </r>
  <r>
    <x v="88"/>
    <x v="0"/>
    <x v="0"/>
    <s v="指名：バリスタ（161228AM-170131）"/>
    <n v="10355"/>
    <n v="490"/>
    <m/>
    <n v="4.732013520038629E-2"/>
    <n v="100.53191836734693"/>
    <n v="49260.639999999999"/>
    <n v="7"/>
    <x v="0"/>
    <m/>
    <n v="0"/>
    <x v="12"/>
    <d v="2019-03-25T00:00:00"/>
    <x v="0"/>
    <x v="0"/>
    <x v="0"/>
  </r>
  <r>
    <x v="88"/>
    <x v="0"/>
    <x v="0"/>
    <s v="指名：まちえこびん（180926～）"/>
    <n v="1"/>
    <n v="0"/>
    <m/>
    <n v="0"/>
    <m/>
    <n v="0"/>
    <n v="0"/>
    <x v="0"/>
    <m/>
    <n v="0"/>
    <x v="12"/>
    <d v="2019-03-25T00:00:00"/>
    <x v="0"/>
    <x v="0"/>
    <x v="0"/>
  </r>
  <r>
    <x v="88"/>
    <x v="0"/>
    <x v="0"/>
    <s v="指名：ドルチェグスト（161228AM-170131）"/>
    <n v="10762"/>
    <n v="508"/>
    <m/>
    <n v="4.7203122096264635E-2"/>
    <n v="89.869921259842513"/>
    <n v="45653.919999999998"/>
    <n v="18"/>
    <x v="0"/>
    <m/>
    <n v="0"/>
    <x v="12"/>
    <d v="2019-03-25T00:00:00"/>
    <x v="0"/>
    <x v="0"/>
    <x v="0"/>
  </r>
  <r>
    <x v="88"/>
    <x v="0"/>
    <x v="0"/>
    <s v="指名：共通TOP（161228AM-170131）"/>
    <n v="12012"/>
    <n v="592"/>
    <m/>
    <n v="4.9284049284049287E-2"/>
    <n v="72.747297297297294"/>
    <n v="43066.399999999994"/>
    <n v="26"/>
    <x v="0"/>
    <m/>
    <n v="0"/>
    <x v="12"/>
    <d v="2019-03-25T00:00:00"/>
    <x v="0"/>
    <x v="0"/>
    <x v="0"/>
  </r>
  <r>
    <x v="88"/>
    <x v="8"/>
    <x v="0"/>
    <s v="Teads_In-Read Landscape"/>
    <n v="462885"/>
    <n v="325"/>
    <m/>
    <n v="7.0211823671106216E-4"/>
    <n v="1960.0612063076924"/>
    <n v="637019.89205000002"/>
    <n v="0"/>
    <x v="0"/>
    <m/>
    <n v="0"/>
    <x v="12"/>
    <d v="2019-03-25T00:00:00"/>
    <x v="0"/>
    <x v="0"/>
    <x v="0"/>
  </r>
  <r>
    <x v="88"/>
    <x v="2"/>
    <x v="0"/>
    <s v="Yahoo! PSD"/>
    <n v="0"/>
    <n v="0"/>
    <m/>
    <m/>
    <m/>
    <n v="14120.967741934999"/>
    <n v="0"/>
    <x v="0"/>
    <m/>
    <m/>
    <x v="12"/>
    <d v="2019-03-25T00:00:00"/>
    <x v="0"/>
    <x v="0"/>
    <x v="0"/>
  </r>
  <r>
    <x v="88"/>
    <x v="3"/>
    <x v="0"/>
    <s v="PH AFF"/>
    <n v="645"/>
    <n v="248"/>
    <m/>
    <n v="0.38449612403100775"/>
    <n v="515.33225806451605"/>
    <n v="127802.4"/>
    <n v="8"/>
    <x v="0"/>
    <m/>
    <n v="0"/>
    <x v="12"/>
    <d v="2019-03-25T00:00:00"/>
    <x v="0"/>
    <x v="0"/>
    <x v="0"/>
  </r>
  <r>
    <x v="88"/>
    <x v="5"/>
    <x v="0"/>
    <s v="NDG_GDN RM"/>
    <n v="104735"/>
    <n v="387"/>
    <m/>
    <n v="3.6950398625101447E-3"/>
    <n v="119.79271720930234"/>
    <n v="46359.781560000003"/>
    <n v="0"/>
    <x v="0"/>
    <m/>
    <n v="0"/>
    <x v="12"/>
    <d v="2019-03-25T00:00:00"/>
    <x v="0"/>
    <x v="0"/>
    <x v="0"/>
  </r>
  <r>
    <x v="88"/>
    <x v="5"/>
    <x v="0"/>
    <s v="【NDG】GDN-RM（190125-190131）"/>
    <n v="104725"/>
    <n v="389"/>
    <n v="0"/>
    <n v="3.7144903318214371E-3"/>
    <n v="111.65661831448587"/>
    <n v="43434.424524335001"/>
    <n v="0"/>
    <x v="0"/>
    <m/>
    <n v="0"/>
    <x v="12"/>
    <d v="2019-03-25T00:00:00"/>
    <x v="0"/>
    <x v="0"/>
    <x v="0"/>
  </r>
  <r>
    <x v="88"/>
    <x v="4"/>
    <x v="0"/>
    <s v="指名：共通TOP（170816-170916）"/>
    <n v="6819"/>
    <n v="1554"/>
    <m/>
    <n v="0.2278926528816542"/>
    <n v="17.410215572715575"/>
    <n v="27055.475000000006"/>
    <n v="22"/>
    <x v="0"/>
    <m/>
    <n v="0"/>
    <x v="12"/>
    <d v="2019-03-25T00:00:00"/>
    <x v="0"/>
    <x v="0"/>
    <x v="0"/>
  </r>
  <r>
    <x v="88"/>
    <x v="4"/>
    <x v="0"/>
    <s v="指名：ドルチェグスト（170816-170916）"/>
    <n v="14436"/>
    <n v="1582"/>
    <n v="0"/>
    <n v="0.10958714325297866"/>
    <n v="113.72052149178256"/>
    <n v="179905.86500000002"/>
    <n v="16"/>
    <x v="0"/>
    <m/>
    <n v="0"/>
    <x v="12"/>
    <d v="2019-03-25T00:00:00"/>
    <x v="0"/>
    <x v="0"/>
    <x v="0"/>
  </r>
  <r>
    <x v="88"/>
    <x v="4"/>
    <x v="0"/>
    <s v="指名：バリスタ（170816-170916）"/>
    <n v="6912"/>
    <n v="991"/>
    <m/>
    <n v="0.14337384259259259"/>
    <n v="80.289001009081744"/>
    <n v="79566.400000000009"/>
    <n v="5"/>
    <x v="0"/>
    <m/>
    <n v="0"/>
    <x v="12"/>
    <d v="2019-03-25T00:00:00"/>
    <x v="0"/>
    <x v="0"/>
    <x v="0"/>
  </r>
  <r>
    <x v="88"/>
    <x v="7"/>
    <x v="0"/>
    <s v="NDG_Facebook_RT_noncaffeine"/>
    <n v="51026"/>
    <n v="126"/>
    <n v="0"/>
    <n v="2.4693293615019795E-3"/>
    <n v="2073.7407142857141"/>
    <n v="261291.33"/>
    <n v="0"/>
    <x v="0"/>
    <m/>
    <n v="0"/>
    <x v="12"/>
    <d v="2019-03-25T00:00:00"/>
    <x v="0"/>
    <x v="0"/>
    <x v="0"/>
  </r>
  <r>
    <x v="88"/>
    <x v="3"/>
    <x v="0"/>
    <s v="AFF"/>
    <n v="0"/>
    <n v="0"/>
    <m/>
    <m/>
    <m/>
    <n v="33000"/>
    <n v="4"/>
    <x v="0"/>
    <m/>
    <m/>
    <x v="12"/>
    <d v="2019-03-25T00:00:00"/>
    <x v="0"/>
    <x v="0"/>
    <x v="0"/>
  </r>
  <r>
    <x v="89"/>
    <x v="0"/>
    <x v="0"/>
    <s v="指名：共通TOP（161228AM-170131）"/>
    <n v="11813"/>
    <n v="614"/>
    <m/>
    <n v="5.1976635909591132E-2"/>
    <n v="69.239609120521166"/>
    <n v="42513.119999999995"/>
    <n v="23"/>
    <x v="0"/>
    <m/>
    <n v="0"/>
    <x v="12"/>
    <d v="2019-03-25T00:00:00"/>
    <x v="0"/>
    <x v="0"/>
    <x v="0"/>
  </r>
  <r>
    <x v="89"/>
    <x v="0"/>
    <x v="0"/>
    <s v="指名：バリスタ（161228AM-170131）"/>
    <n v="10639"/>
    <n v="438"/>
    <m/>
    <n v="4.1169282827333398E-2"/>
    <n v="102.39726027397261"/>
    <n v="44850"/>
    <n v="7"/>
    <x v="0"/>
    <m/>
    <n v="0"/>
    <x v="12"/>
    <d v="2019-03-25T00:00:00"/>
    <x v="0"/>
    <x v="0"/>
    <x v="0"/>
  </r>
  <r>
    <x v="89"/>
    <x v="0"/>
    <x v="0"/>
    <s v="指名：ドルチェグスト（161228AM-170131）"/>
    <n v="11418"/>
    <n v="534"/>
    <m/>
    <n v="4.6768260641093011E-2"/>
    <n v="85.7123595505618"/>
    <n v="45770.400000000001"/>
    <n v="14"/>
    <x v="0"/>
    <m/>
    <n v="0"/>
    <x v="12"/>
    <d v="2019-03-25T00:00:00"/>
    <x v="0"/>
    <x v="0"/>
    <x v="0"/>
  </r>
  <r>
    <x v="89"/>
    <x v="8"/>
    <x v="0"/>
    <s v="Teads_In-Read Landscape"/>
    <n v="317630"/>
    <n v="315"/>
    <m/>
    <n v="9.9171992569971356E-4"/>
    <n v="1333.0069703174604"/>
    <n v="419897.19565000001"/>
    <n v="0"/>
    <x v="0"/>
    <m/>
    <n v="0"/>
    <x v="12"/>
    <d v="2019-03-25T00:00:00"/>
    <x v="0"/>
    <x v="0"/>
    <x v="0"/>
  </r>
  <r>
    <x v="89"/>
    <x v="2"/>
    <x v="0"/>
    <s v="Yahoo! PSD"/>
    <n v="0"/>
    <n v="0"/>
    <m/>
    <m/>
    <m/>
    <n v="14120.967741934999"/>
    <n v="1"/>
    <x v="0"/>
    <m/>
    <m/>
    <x v="12"/>
    <d v="2019-03-25T00:00:00"/>
    <x v="0"/>
    <x v="0"/>
    <x v="0"/>
  </r>
  <r>
    <x v="89"/>
    <x v="3"/>
    <x v="0"/>
    <s v="PH AFF"/>
    <n v="833"/>
    <n v="314"/>
    <m/>
    <n v="0.37695078031212487"/>
    <n v="559.6442675159235"/>
    <n v="175728.3"/>
    <n v="11"/>
    <x v="0"/>
    <m/>
    <n v="0"/>
    <x v="12"/>
    <d v="2019-03-25T00:00:00"/>
    <x v="0"/>
    <x v="0"/>
    <x v="0"/>
  </r>
  <r>
    <x v="89"/>
    <x v="5"/>
    <x v="0"/>
    <s v="【NDG】GDN-RM（190125-190131）"/>
    <n v="112981"/>
    <n v="325"/>
    <n v="0"/>
    <n v="2.8765898690930334E-3"/>
    <n v="115.5654301126154"/>
    <n v="37558.764786600004"/>
    <n v="6"/>
    <x v="0"/>
    <m/>
    <n v="0"/>
    <x v="12"/>
    <d v="2019-03-25T00:00:00"/>
    <x v="0"/>
    <x v="0"/>
    <x v="0"/>
  </r>
  <r>
    <x v="89"/>
    <x v="4"/>
    <x v="0"/>
    <s v="指名：共通TOP（170816-170916）"/>
    <n v="6568"/>
    <n v="1508"/>
    <m/>
    <n v="0.22959805115712545"/>
    <n v="17.249966843501323"/>
    <n v="26012.949999999997"/>
    <n v="35"/>
    <x v="0"/>
    <m/>
    <n v="0"/>
    <x v="12"/>
    <d v="2019-03-25T00:00:00"/>
    <x v="0"/>
    <x v="0"/>
    <x v="0"/>
  </r>
  <r>
    <x v="89"/>
    <x v="4"/>
    <x v="0"/>
    <s v="指名：ドルチェグスト（170816-170916）"/>
    <n v="15278"/>
    <n v="1828"/>
    <n v="0"/>
    <n v="0.11964916873936379"/>
    <n v="120.73422866520787"/>
    <n v="220702.16999999998"/>
    <n v="18"/>
    <x v="0"/>
    <m/>
    <n v="0"/>
    <x v="12"/>
    <d v="2019-03-25T00:00:00"/>
    <x v="0"/>
    <x v="0"/>
    <x v="0"/>
  </r>
  <r>
    <x v="89"/>
    <x v="4"/>
    <x v="0"/>
    <s v="指名：まちえこびん（180926～）"/>
    <n v="4"/>
    <n v="0"/>
    <m/>
    <n v="0"/>
    <m/>
    <n v="0"/>
    <n v="0"/>
    <x v="0"/>
    <m/>
    <n v="0"/>
    <x v="12"/>
    <d v="2019-03-25T00:00:00"/>
    <x v="0"/>
    <x v="0"/>
    <x v="0"/>
  </r>
  <r>
    <x v="89"/>
    <x v="4"/>
    <x v="0"/>
    <s v="指名：バリスタ（170816-170916）"/>
    <n v="7452"/>
    <n v="1070"/>
    <m/>
    <n v="0.14358561460010735"/>
    <n v="76.287883177570095"/>
    <n v="81628.035000000003"/>
    <n v="9"/>
    <x v="0"/>
    <m/>
    <n v="0"/>
    <x v="12"/>
    <d v="2019-03-25T00:00:00"/>
    <x v="0"/>
    <x v="0"/>
    <x v="0"/>
  </r>
  <r>
    <x v="89"/>
    <x v="7"/>
    <x v="0"/>
    <s v="NDG_Facebook_RT_noncaffeine"/>
    <n v="53085"/>
    <n v="163"/>
    <n v="0"/>
    <n v="3.0705472355656025E-3"/>
    <n v="1630.6498773006135"/>
    <n v="265795.93"/>
    <n v="0"/>
    <x v="0"/>
    <m/>
    <n v="0"/>
    <x v="12"/>
    <d v="2019-03-25T00:00:00"/>
    <x v="0"/>
    <x v="0"/>
    <x v="0"/>
  </r>
  <r>
    <x v="89"/>
    <x v="3"/>
    <x v="0"/>
    <s v="AFF"/>
    <n v="0"/>
    <n v="0"/>
    <m/>
    <m/>
    <m/>
    <n v="81000"/>
    <n v="8"/>
    <x v="0"/>
    <m/>
    <m/>
    <x v="12"/>
    <d v="2019-03-25T00:00:00"/>
    <x v="0"/>
    <x v="0"/>
    <x v="0"/>
  </r>
  <r>
    <x v="90"/>
    <x v="0"/>
    <x v="0"/>
    <s v="指名：共通TOP（161228AM-170131）"/>
    <n v="10898"/>
    <n v="698"/>
    <m/>
    <n v="6.4048449256744355E-2"/>
    <n v="58.068653295128925"/>
    <n v="40531.919999999991"/>
    <n v="33"/>
    <x v="0"/>
    <m/>
    <n v="0"/>
    <x v="13"/>
    <d v="2019-04-01T00:00:00"/>
    <x v="0"/>
    <x v="0"/>
    <x v="0"/>
  </r>
  <r>
    <x v="90"/>
    <x v="0"/>
    <x v="0"/>
    <s v="指名：まちえこびん（180926～）"/>
    <n v="4"/>
    <n v="0"/>
    <m/>
    <n v="0"/>
    <m/>
    <n v="0"/>
    <n v="0"/>
    <x v="0"/>
    <m/>
    <n v="0"/>
    <x v="13"/>
    <d v="2019-04-01T00:00:00"/>
    <x v="0"/>
    <x v="0"/>
    <x v="0"/>
  </r>
  <r>
    <x v="90"/>
    <x v="0"/>
    <x v="0"/>
    <s v="指名：バリスタ（161228AM-170131）"/>
    <n v="8852"/>
    <n v="523"/>
    <m/>
    <n v="5.9082693176683236E-2"/>
    <n v="89.414149139579351"/>
    <n v="46763.6"/>
    <n v="5"/>
    <x v="0"/>
    <m/>
    <n v="0"/>
    <x v="13"/>
    <d v="2019-04-01T00:00:00"/>
    <x v="0"/>
    <x v="0"/>
    <x v="0"/>
  </r>
  <r>
    <x v="90"/>
    <x v="0"/>
    <x v="0"/>
    <s v="【DDTD】ICS_Search（20190401-）"/>
    <n v="10"/>
    <n v="0"/>
    <m/>
    <n v="0"/>
    <m/>
    <n v="0"/>
    <n v="0"/>
    <x v="0"/>
    <m/>
    <n v="0"/>
    <x v="13"/>
    <d v="2019-04-01T00:00:00"/>
    <x v="0"/>
    <x v="0"/>
    <x v="0"/>
  </r>
  <r>
    <x v="90"/>
    <x v="0"/>
    <x v="0"/>
    <s v="指名：ドルチェグスト（161228AM-170131）"/>
    <n v="10672"/>
    <n v="616"/>
    <m/>
    <n v="5.7721139430284861E-2"/>
    <n v="72.607532467532465"/>
    <n v="44726.239999999998"/>
    <n v="10"/>
    <x v="0"/>
    <m/>
    <n v="0"/>
    <x v="13"/>
    <d v="2019-04-01T00:00:00"/>
    <x v="0"/>
    <x v="0"/>
    <x v="0"/>
  </r>
  <r>
    <x v="90"/>
    <x v="3"/>
    <x v="0"/>
    <s v="PH AFF"/>
    <n v="871"/>
    <n v="315"/>
    <m/>
    <n v="0.36165327210103332"/>
    <n v="456.42857142857144"/>
    <n v="143775"/>
    <n v="9"/>
    <x v="0"/>
    <m/>
    <n v="0"/>
    <x v="13"/>
    <d v="2019-04-01T00:00:00"/>
    <x v="0"/>
    <x v="0"/>
    <x v="0"/>
  </r>
  <r>
    <x v="90"/>
    <x v="5"/>
    <x v="0"/>
    <s v="【NDG】GDN-RM（190125-190131）"/>
    <n v="152748"/>
    <n v="321"/>
    <n v="0"/>
    <n v="2.1015005106449838E-3"/>
    <n v="100.29542251107478"/>
    <n v="32194.830626055002"/>
    <n v="10"/>
    <x v="0"/>
    <m/>
    <n v="0"/>
    <x v="13"/>
    <d v="2019-04-01T00:00:00"/>
    <x v="0"/>
    <x v="0"/>
    <x v="0"/>
  </r>
  <r>
    <x v="90"/>
    <x v="4"/>
    <x v="0"/>
    <s v="指名：共通TOP（170816-170916）"/>
    <n v="6728"/>
    <n v="1622"/>
    <m/>
    <n v="0.2410820451843044"/>
    <n v="11.573452527743527"/>
    <n v="18772.14"/>
    <n v="20"/>
    <x v="0"/>
    <m/>
    <n v="0"/>
    <x v="13"/>
    <d v="2019-04-01T00:00:00"/>
    <x v="0"/>
    <x v="0"/>
    <x v="0"/>
  </r>
  <r>
    <x v="90"/>
    <x v="4"/>
    <x v="0"/>
    <s v="指名：ドルチェグスト（170816-170916）"/>
    <n v="16030"/>
    <n v="1985"/>
    <n v="0"/>
    <n v="0.12383031815346225"/>
    <n v="104.29152392947103"/>
    <n v="207018.67499999999"/>
    <n v="14"/>
    <x v="0"/>
    <m/>
    <n v="0"/>
    <x v="13"/>
    <d v="2019-04-01T00:00:00"/>
    <x v="0"/>
    <x v="0"/>
    <x v="0"/>
  </r>
  <r>
    <x v="90"/>
    <x v="4"/>
    <x v="0"/>
    <s v="指名：バリスタ（170816-170916）"/>
    <n v="5643"/>
    <n v="832"/>
    <m/>
    <n v="0.14743930533404218"/>
    <n v="53.188984375000011"/>
    <n v="44253.235000000008"/>
    <n v="3"/>
    <x v="0"/>
    <m/>
    <n v="0"/>
    <x v="13"/>
    <d v="2019-04-01T00:00:00"/>
    <x v="0"/>
    <x v="0"/>
    <x v="0"/>
  </r>
  <r>
    <x v="90"/>
    <x v="4"/>
    <x v="0"/>
    <s v="指名：まちえこびん（180926～）"/>
    <n v="14"/>
    <n v="2"/>
    <m/>
    <n v="0.14285714285714285"/>
    <n v="95.332499999999996"/>
    <n v="190.66499999999999"/>
    <n v="0"/>
    <x v="0"/>
    <m/>
    <n v="0"/>
    <x v="13"/>
    <d v="2019-04-01T00:00:00"/>
    <x v="0"/>
    <x v="0"/>
    <x v="0"/>
  </r>
  <r>
    <x v="90"/>
    <x v="4"/>
    <x v="0"/>
    <s v="【DDTD】ICS_Search（20180411-）"/>
    <n v="16"/>
    <n v="2"/>
    <m/>
    <n v="0.125"/>
    <n v="90.872500000000002"/>
    <n v="181.745"/>
    <n v="0"/>
    <x v="0"/>
    <m/>
    <n v="0"/>
    <x v="13"/>
    <d v="2019-04-01T00:00:00"/>
    <x v="0"/>
    <x v="0"/>
    <x v="0"/>
  </r>
  <r>
    <x v="90"/>
    <x v="7"/>
    <x v="0"/>
    <s v="NDG_Facebook_RT_noncaffeine"/>
    <n v="13153"/>
    <n v="30"/>
    <n v="0"/>
    <n v="2.2808484756329356E-3"/>
    <n v="1030.8918333333334"/>
    <n v="30926.755000000001"/>
    <n v="0"/>
    <x v="0"/>
    <m/>
    <n v="0"/>
    <x v="13"/>
    <d v="2019-04-01T00:00:00"/>
    <x v="0"/>
    <x v="0"/>
    <x v="0"/>
  </r>
  <r>
    <x v="90"/>
    <x v="3"/>
    <x v="0"/>
    <s v="AFF"/>
    <n v="0"/>
    <n v="0"/>
    <m/>
    <m/>
    <m/>
    <n v="95000"/>
    <n v="10"/>
    <x v="0"/>
    <m/>
    <m/>
    <x v="13"/>
    <d v="2019-04-01T00:00:00"/>
    <x v="0"/>
    <x v="0"/>
    <x v="0"/>
  </r>
  <r>
    <x v="91"/>
    <x v="0"/>
    <x v="0"/>
    <s v="指名：ドルチェグスト（161228AM-170131）"/>
    <n v="10716"/>
    <n v="506"/>
    <m/>
    <n v="4.7219111608809254E-2"/>
    <n v="75.093754940711463"/>
    <n v="37997.440000000002"/>
    <n v="14"/>
    <x v="0"/>
    <m/>
    <n v="0"/>
    <x v="13"/>
    <d v="2019-04-01T00:00:00"/>
    <x v="0"/>
    <x v="0"/>
    <x v="0"/>
  </r>
  <r>
    <x v="91"/>
    <x v="0"/>
    <x v="0"/>
    <s v="指名：まちえこびん（180926～）"/>
    <n v="7"/>
    <n v="0"/>
    <m/>
    <n v="0"/>
    <m/>
    <n v="0"/>
    <n v="0"/>
    <x v="0"/>
    <m/>
    <n v="0"/>
    <x v="13"/>
    <d v="2019-04-01T00:00:00"/>
    <x v="0"/>
    <x v="0"/>
    <x v="0"/>
  </r>
  <r>
    <x v="91"/>
    <x v="0"/>
    <x v="0"/>
    <s v="指名：バリスタ（161228AM-170131）"/>
    <n v="9618"/>
    <n v="577"/>
    <m/>
    <n v="5.9991682262424621E-2"/>
    <n v="87.6916464471404"/>
    <n v="50598.080000000009"/>
    <n v="7"/>
    <x v="0"/>
    <m/>
    <n v="0"/>
    <x v="13"/>
    <d v="2019-04-01T00:00:00"/>
    <x v="0"/>
    <x v="0"/>
    <x v="0"/>
  </r>
  <r>
    <x v="91"/>
    <x v="0"/>
    <x v="0"/>
    <s v="指名：共通TOP（161228AM-170131）"/>
    <n v="11153"/>
    <n v="698"/>
    <m/>
    <n v="6.2584058100959378E-2"/>
    <n v="56.098911174785101"/>
    <n v="39157.040000000001"/>
    <n v="31"/>
    <x v="0"/>
    <m/>
    <n v="0"/>
    <x v="13"/>
    <d v="2019-04-01T00:00:00"/>
    <x v="0"/>
    <x v="0"/>
    <x v="0"/>
  </r>
  <r>
    <x v="91"/>
    <x v="3"/>
    <x v="0"/>
    <s v="PH AFF"/>
    <n v="907"/>
    <n v="302"/>
    <m/>
    <n v="0.33296582138919517"/>
    <n v="581.87086092715231"/>
    <n v="175725"/>
    <n v="11"/>
    <x v="0"/>
    <m/>
    <n v="0"/>
    <x v="13"/>
    <d v="2019-04-01T00:00:00"/>
    <x v="0"/>
    <x v="0"/>
    <x v="0"/>
  </r>
  <r>
    <x v="91"/>
    <x v="5"/>
    <x v="0"/>
    <s v="【NDG】GDN-RM（190125-190131）"/>
    <n v="141554"/>
    <n v="348"/>
    <n v="0"/>
    <n v="2.4584257597807199E-3"/>
    <n v="102.85857075413794"/>
    <n v="35794.782622440005"/>
    <n v="4"/>
    <x v="0"/>
    <m/>
    <n v="0"/>
    <x v="13"/>
    <d v="2019-04-01T00:00:00"/>
    <x v="0"/>
    <x v="0"/>
    <x v="0"/>
  </r>
  <r>
    <x v="91"/>
    <x v="4"/>
    <x v="0"/>
    <s v="指名：共通TOP（170816-170916）"/>
    <n v="6943"/>
    <n v="1691"/>
    <m/>
    <n v="0.24355465936914877"/>
    <n v="12.311156120638671"/>
    <n v="20818.164999999994"/>
    <n v="25"/>
    <x v="0"/>
    <m/>
    <n v="0"/>
    <x v="13"/>
    <d v="2019-04-01T00:00:00"/>
    <x v="0"/>
    <x v="0"/>
    <x v="0"/>
  </r>
  <r>
    <x v="91"/>
    <x v="4"/>
    <x v="0"/>
    <s v="指名：まちえこびん（180926～）"/>
    <n v="8"/>
    <n v="0"/>
    <m/>
    <n v="0"/>
    <m/>
    <n v="0"/>
    <n v="0"/>
    <x v="0"/>
    <m/>
    <n v="0"/>
    <x v="13"/>
    <d v="2019-04-01T00:00:00"/>
    <x v="0"/>
    <x v="0"/>
    <x v="0"/>
  </r>
  <r>
    <x v="91"/>
    <x v="4"/>
    <x v="0"/>
    <s v="指名：バリスタ（170816-170916）"/>
    <n v="6210"/>
    <n v="924"/>
    <m/>
    <n v="0.14879227053140096"/>
    <n v="51.735275974025981"/>
    <n v="47803.395000000004"/>
    <n v="3"/>
    <x v="0"/>
    <m/>
    <n v="0"/>
    <x v="13"/>
    <d v="2019-04-01T00:00:00"/>
    <x v="0"/>
    <x v="0"/>
    <x v="0"/>
  </r>
  <r>
    <x v="91"/>
    <x v="4"/>
    <x v="0"/>
    <s v="指名：ドルチェグスト（170816-170916）"/>
    <n v="15840"/>
    <n v="1878"/>
    <n v="0"/>
    <n v="0.11856060606060606"/>
    <n v="99.978000532481346"/>
    <n v="187758.68499999997"/>
    <n v="20"/>
    <x v="0"/>
    <m/>
    <n v="0"/>
    <x v="13"/>
    <d v="2019-04-01T00:00:00"/>
    <x v="0"/>
    <x v="0"/>
    <x v="0"/>
  </r>
  <r>
    <x v="91"/>
    <x v="7"/>
    <x v="0"/>
    <s v="NDG_Facebook_RT_noncaffeine"/>
    <n v="21890"/>
    <n v="92"/>
    <n v="0"/>
    <n v="4.2028323435358613E-3"/>
    <n v="588.35641304347826"/>
    <n v="54128.79"/>
    <n v="0"/>
    <x v="0"/>
    <m/>
    <n v="0"/>
    <x v="13"/>
    <d v="2019-04-01T00:00:00"/>
    <x v="0"/>
    <x v="0"/>
    <x v="0"/>
  </r>
  <r>
    <x v="91"/>
    <x v="3"/>
    <x v="0"/>
    <s v="AFF"/>
    <n v="0"/>
    <n v="0"/>
    <m/>
    <m/>
    <m/>
    <n v="93000"/>
    <n v="9"/>
    <x v="0"/>
    <m/>
    <m/>
    <x v="13"/>
    <d v="2019-04-01T00:00:00"/>
    <x v="0"/>
    <x v="0"/>
    <x v="0"/>
  </r>
  <r>
    <x v="92"/>
    <x v="0"/>
    <x v="0"/>
    <s v="指名：共通TOP（161228AM-170131）"/>
    <n v="11645"/>
    <n v="785"/>
    <m/>
    <n v="6.74109059682267E-2"/>
    <n v="53.972687898089191"/>
    <n v="42368.560000000012"/>
    <n v="24"/>
    <x v="0"/>
    <m/>
    <n v="0"/>
    <x v="13"/>
    <d v="2019-04-01T00:00:00"/>
    <x v="0"/>
    <x v="0"/>
    <x v="0"/>
  </r>
  <r>
    <x v="92"/>
    <x v="0"/>
    <x v="0"/>
    <s v="指名：バリスタ（161228AM-170131）"/>
    <n v="9019"/>
    <n v="478"/>
    <m/>
    <n v="5.2999223860738444E-2"/>
    <n v="87.586276150627626"/>
    <n v="41866.240000000005"/>
    <n v="9"/>
    <x v="0"/>
    <m/>
    <n v="0"/>
    <x v="13"/>
    <d v="2019-04-01T00:00:00"/>
    <x v="0"/>
    <x v="0"/>
    <x v="0"/>
  </r>
  <r>
    <x v="92"/>
    <x v="0"/>
    <x v="0"/>
    <s v="指名：まちえこびん（180926～）"/>
    <n v="1"/>
    <n v="0"/>
    <m/>
    <n v="0"/>
    <m/>
    <n v="0"/>
    <n v="0"/>
    <x v="0"/>
    <m/>
    <n v="0"/>
    <x v="13"/>
    <d v="2019-04-01T00:00:00"/>
    <x v="0"/>
    <x v="0"/>
    <x v="0"/>
  </r>
  <r>
    <x v="92"/>
    <x v="0"/>
    <x v="0"/>
    <s v="指名：ドルチェグスト（161228AM-170131）"/>
    <n v="10436"/>
    <n v="558"/>
    <m/>
    <n v="5.3468761977769258E-2"/>
    <n v="79.725878136200706"/>
    <n v="44487.039999999994"/>
    <n v="22"/>
    <x v="0"/>
    <m/>
    <n v="0"/>
    <x v="13"/>
    <d v="2019-04-01T00:00:00"/>
    <x v="0"/>
    <x v="0"/>
    <x v="0"/>
  </r>
  <r>
    <x v="92"/>
    <x v="3"/>
    <x v="0"/>
    <s v="PH AFF"/>
    <n v="879"/>
    <n v="275"/>
    <m/>
    <n v="0.31285551763367464"/>
    <n v="522.81818181818187"/>
    <n v="143775"/>
    <n v="9"/>
    <x v="0"/>
    <m/>
    <n v="0"/>
    <x v="13"/>
    <d v="2019-04-01T00:00:00"/>
    <x v="0"/>
    <x v="0"/>
    <x v="0"/>
  </r>
  <r>
    <x v="92"/>
    <x v="5"/>
    <x v="0"/>
    <s v="【NDG】GDN-RM（190125-190131）"/>
    <n v="147592"/>
    <n v="395"/>
    <n v="0"/>
    <n v="2.6762968182557322E-3"/>
    <n v="96.976289881936708"/>
    <n v="38305.634503365"/>
    <n v="4"/>
    <x v="0"/>
    <m/>
    <n v="0"/>
    <x v="13"/>
    <d v="2019-04-01T00:00:00"/>
    <x v="0"/>
    <x v="0"/>
    <x v="0"/>
  </r>
  <r>
    <x v="92"/>
    <x v="4"/>
    <x v="0"/>
    <s v="指名：共通TOP（170816-170916）"/>
    <n v="7187"/>
    <n v="1820"/>
    <m/>
    <n v="0.25323500765270629"/>
    <n v="12.549263736263736"/>
    <n v="22839.66"/>
    <n v="33"/>
    <x v="0"/>
    <m/>
    <n v="0"/>
    <x v="13"/>
    <d v="2019-04-01T00:00:00"/>
    <x v="0"/>
    <x v="0"/>
    <x v="0"/>
  </r>
  <r>
    <x v="92"/>
    <x v="4"/>
    <x v="0"/>
    <s v="指名：ドルチェグスト（170816-170916）"/>
    <n v="15652"/>
    <n v="1706"/>
    <n v="0"/>
    <n v="0.10899565550728342"/>
    <n v="97.1796365767878"/>
    <n v="165788.46"/>
    <n v="18"/>
    <x v="0"/>
    <m/>
    <n v="0"/>
    <x v="13"/>
    <d v="2019-04-01T00:00:00"/>
    <x v="0"/>
    <x v="0"/>
    <x v="0"/>
  </r>
  <r>
    <x v="92"/>
    <x v="4"/>
    <x v="0"/>
    <s v="指名：バリスタ（170816-170916）"/>
    <n v="5919"/>
    <n v="821"/>
    <m/>
    <n v="0.13870586247676972"/>
    <n v="60.195060901339836"/>
    <n v="49420.145000000004"/>
    <n v="6"/>
    <x v="0"/>
    <m/>
    <n v="0"/>
    <x v="13"/>
    <d v="2019-04-01T00:00:00"/>
    <x v="0"/>
    <x v="0"/>
    <x v="0"/>
  </r>
  <r>
    <x v="92"/>
    <x v="4"/>
    <x v="0"/>
    <s v="指名：まちえこびん（180926～）"/>
    <n v="16"/>
    <n v="1"/>
    <m/>
    <n v="6.25E-2"/>
    <n v="11.15"/>
    <n v="11.15"/>
    <n v="0"/>
    <x v="0"/>
    <m/>
    <n v="0"/>
    <x v="13"/>
    <d v="2019-04-01T00:00:00"/>
    <x v="0"/>
    <x v="0"/>
    <x v="0"/>
  </r>
  <r>
    <x v="92"/>
    <x v="7"/>
    <x v="0"/>
    <s v="NDG_Facebook_RT_noncaffeine"/>
    <n v="21153"/>
    <n v="65"/>
    <n v="0"/>
    <n v="3.0728501867347421E-3"/>
    <n v="813.67553846153839"/>
    <n v="52888.909999999996"/>
    <n v="0"/>
    <x v="0"/>
    <m/>
    <n v="0"/>
    <x v="13"/>
    <d v="2019-04-01T00:00:00"/>
    <x v="0"/>
    <x v="0"/>
    <x v="0"/>
  </r>
  <r>
    <x v="92"/>
    <x v="3"/>
    <x v="0"/>
    <s v="AFF"/>
    <n v="0"/>
    <n v="0"/>
    <m/>
    <m/>
    <m/>
    <n v="38000"/>
    <n v="4"/>
    <x v="0"/>
    <m/>
    <m/>
    <x v="13"/>
    <d v="2019-04-01T00:00:00"/>
    <x v="0"/>
    <x v="0"/>
    <x v="0"/>
  </r>
  <r>
    <x v="93"/>
    <x v="0"/>
    <x v="0"/>
    <s v="指名：共通TOP（161228AM-170131）"/>
    <n v="11046"/>
    <n v="713"/>
    <m/>
    <n v="6.4548252761180522E-2"/>
    <n v="54.896830294530155"/>
    <n v="39141.440000000002"/>
    <n v="31"/>
    <x v="0"/>
    <m/>
    <n v="0"/>
    <x v="13"/>
    <d v="2019-04-01T00:00:00"/>
    <x v="0"/>
    <x v="0"/>
    <x v="0"/>
  </r>
  <r>
    <x v="93"/>
    <x v="0"/>
    <x v="0"/>
    <s v="指名：まちえこびん（180926～）"/>
    <n v="7"/>
    <n v="1"/>
    <m/>
    <n v="0.14285714285714285"/>
    <n v="18.72"/>
    <n v="18.72"/>
    <n v="0"/>
    <x v="0"/>
    <m/>
    <n v="0"/>
    <x v="13"/>
    <d v="2019-04-01T00:00:00"/>
    <x v="0"/>
    <x v="0"/>
    <x v="0"/>
  </r>
  <r>
    <x v="93"/>
    <x v="0"/>
    <x v="0"/>
    <s v="指名：バリスタ（161228AM-170131）"/>
    <n v="8794"/>
    <n v="588"/>
    <m/>
    <n v="6.6863770752785989E-2"/>
    <n v="89.937006802721086"/>
    <n v="52882.96"/>
    <n v="3"/>
    <x v="0"/>
    <m/>
    <n v="0"/>
    <x v="13"/>
    <d v="2019-04-01T00:00:00"/>
    <x v="0"/>
    <x v="0"/>
    <x v="0"/>
  </r>
  <r>
    <x v="93"/>
    <x v="0"/>
    <x v="0"/>
    <s v="指名：ドルチェグスト（161228AM-170131）"/>
    <n v="9604"/>
    <n v="576"/>
    <m/>
    <n v="5.9975010412328195E-2"/>
    <n v="87.453888888888898"/>
    <n v="50373.440000000002"/>
    <n v="26"/>
    <x v="0"/>
    <m/>
    <n v="0"/>
    <x v="13"/>
    <d v="2019-04-01T00:00:00"/>
    <x v="0"/>
    <x v="0"/>
    <x v="0"/>
  </r>
  <r>
    <x v="93"/>
    <x v="3"/>
    <x v="0"/>
    <s v="PH AFF"/>
    <n v="793"/>
    <n v="262"/>
    <m/>
    <n v="0.33039092055485497"/>
    <n v="792.65267175572524"/>
    <n v="207675"/>
    <n v="13"/>
    <x v="0"/>
    <m/>
    <n v="0"/>
    <x v="13"/>
    <d v="2019-04-01T00:00:00"/>
    <x v="0"/>
    <x v="0"/>
    <x v="0"/>
  </r>
  <r>
    <x v="93"/>
    <x v="5"/>
    <x v="0"/>
    <s v="【NDG】GDN-RM（190125-190131）"/>
    <n v="134888"/>
    <n v="340"/>
    <n v="0"/>
    <n v="2.520609691002906E-3"/>
    <n v="100.18904477513236"/>
    <n v="34064.275223545003"/>
    <n v="4"/>
    <x v="0"/>
    <m/>
    <n v="0"/>
    <x v="13"/>
    <d v="2019-04-01T00:00:00"/>
    <x v="0"/>
    <x v="0"/>
    <x v="0"/>
  </r>
  <r>
    <x v="93"/>
    <x v="4"/>
    <x v="0"/>
    <s v="指名：まちえこびん（180926～）"/>
    <n v="9"/>
    <n v="1"/>
    <m/>
    <n v="0.1111111111111111"/>
    <n v="4.46"/>
    <n v="4.46"/>
    <n v="0"/>
    <x v="0"/>
    <m/>
    <n v="0"/>
    <x v="13"/>
    <d v="2019-04-01T00:00:00"/>
    <x v="0"/>
    <x v="0"/>
    <x v="0"/>
  </r>
  <r>
    <x v="93"/>
    <x v="4"/>
    <x v="0"/>
    <s v="指名：バリスタ（170816-170916）"/>
    <n v="6040"/>
    <n v="943"/>
    <m/>
    <n v="0.15612582781456955"/>
    <n v="52.913430540827143"/>
    <n v="49897.364999999998"/>
    <n v="3"/>
    <x v="0"/>
    <m/>
    <n v="0"/>
    <x v="13"/>
    <d v="2019-04-01T00:00:00"/>
    <x v="0"/>
    <x v="0"/>
    <x v="0"/>
  </r>
  <r>
    <x v="93"/>
    <x v="4"/>
    <x v="0"/>
    <s v="指名：共通TOP（170816-170916）"/>
    <n v="6915"/>
    <n v="1698"/>
    <m/>
    <n v="0.2455531453362256"/>
    <n v="11.999054770318022"/>
    <n v="20374.395"/>
    <n v="35"/>
    <x v="0"/>
    <m/>
    <n v="0"/>
    <x v="13"/>
    <d v="2019-04-01T00:00:00"/>
    <x v="0"/>
    <x v="0"/>
    <x v="0"/>
  </r>
  <r>
    <x v="93"/>
    <x v="4"/>
    <x v="0"/>
    <s v="指名：ドルチェグスト（170816-170916）"/>
    <n v="13554"/>
    <n v="1538"/>
    <n v="0"/>
    <n v="0.11347203777482662"/>
    <n v="99.418641092327718"/>
    <n v="152905.87000000002"/>
    <n v="28"/>
    <x v="0"/>
    <m/>
    <n v="0"/>
    <x v="13"/>
    <d v="2019-04-01T00:00:00"/>
    <x v="0"/>
    <x v="0"/>
    <x v="0"/>
  </r>
  <r>
    <x v="93"/>
    <x v="7"/>
    <x v="0"/>
    <s v="NDG_Facebook_RT_noncaffeine"/>
    <n v="22802"/>
    <n v="84"/>
    <n v="0"/>
    <n v="3.6838873783001493E-3"/>
    <n v="614.53755952380948"/>
    <n v="51621.154999999999"/>
    <n v="0"/>
    <x v="0"/>
    <m/>
    <n v="0"/>
    <x v="13"/>
    <d v="2019-04-01T00:00:00"/>
    <x v="0"/>
    <x v="0"/>
    <x v="0"/>
  </r>
  <r>
    <x v="93"/>
    <x v="3"/>
    <x v="0"/>
    <s v="AFF"/>
    <n v="0"/>
    <n v="0"/>
    <m/>
    <m/>
    <m/>
    <n v="26000"/>
    <n v="3"/>
    <x v="0"/>
    <m/>
    <m/>
    <x v="13"/>
    <d v="2019-04-01T00:00:00"/>
    <x v="0"/>
    <x v="0"/>
    <x v="0"/>
  </r>
  <r>
    <x v="94"/>
    <x v="0"/>
    <x v="0"/>
    <s v="指名：ドルチェグスト（161228AM-170131）"/>
    <n v="9134"/>
    <n v="510"/>
    <m/>
    <n v="5.5835340486095904E-2"/>
    <n v="77.433098039215679"/>
    <n v="39490.879999999997"/>
    <n v="8"/>
    <x v="0"/>
    <m/>
    <n v="0"/>
    <x v="13"/>
    <d v="2019-04-01T00:00:00"/>
    <x v="0"/>
    <x v="0"/>
    <x v="0"/>
  </r>
  <r>
    <x v="94"/>
    <x v="0"/>
    <x v="0"/>
    <s v="【DDTD】ICS_Search（20190401-）"/>
    <n v="31"/>
    <n v="1"/>
    <m/>
    <n v="3.2258064516129031E-2"/>
    <n v="36.4"/>
    <n v="36.4"/>
    <n v="1"/>
    <x v="0"/>
    <m/>
    <n v="0"/>
    <x v="13"/>
    <d v="2019-04-01T00:00:00"/>
    <x v="0"/>
    <x v="0"/>
    <x v="0"/>
  </r>
  <r>
    <x v="94"/>
    <x v="0"/>
    <x v="0"/>
    <s v="指名：共通TOP（161228AM-170131）"/>
    <n v="11333"/>
    <n v="756"/>
    <m/>
    <n v="6.6707844348363188E-2"/>
    <n v="49.937883597883598"/>
    <n v="37753.040000000001"/>
    <n v="40"/>
    <x v="0"/>
    <m/>
    <n v="0"/>
    <x v="13"/>
    <d v="2019-04-01T00:00:00"/>
    <x v="0"/>
    <x v="0"/>
    <x v="0"/>
  </r>
  <r>
    <x v="94"/>
    <x v="0"/>
    <x v="0"/>
    <s v="指名：まちえこびん（180926～）"/>
    <n v="2"/>
    <n v="0"/>
    <m/>
    <n v="0"/>
    <m/>
    <n v="0"/>
    <n v="0"/>
    <x v="0"/>
    <m/>
    <n v="0"/>
    <x v="13"/>
    <d v="2019-04-01T00:00:00"/>
    <x v="0"/>
    <x v="0"/>
    <x v="0"/>
  </r>
  <r>
    <x v="94"/>
    <x v="0"/>
    <x v="0"/>
    <s v="指名：バリスタ（161228AM-170131）"/>
    <n v="8762"/>
    <n v="475"/>
    <m/>
    <n v="5.4211367267747092E-2"/>
    <n v="90.267621052631583"/>
    <n v="42877.120000000003"/>
    <n v="2"/>
    <x v="0"/>
    <m/>
    <n v="0"/>
    <x v="13"/>
    <d v="2019-04-01T00:00:00"/>
    <x v="0"/>
    <x v="0"/>
    <x v="0"/>
  </r>
  <r>
    <x v="94"/>
    <x v="3"/>
    <x v="0"/>
    <s v="PH AFF"/>
    <n v="643"/>
    <n v="247"/>
    <m/>
    <n v="0.38413685847589424"/>
    <n v="711.43724696356276"/>
    <n v="175725"/>
    <n v="11"/>
    <x v="0"/>
    <m/>
    <n v="0"/>
    <x v="13"/>
    <d v="2019-04-01T00:00:00"/>
    <x v="0"/>
    <x v="0"/>
    <x v="0"/>
  </r>
  <r>
    <x v="94"/>
    <x v="5"/>
    <x v="0"/>
    <s v="【NDG】GDN-RM（190125-190131）"/>
    <n v="132204"/>
    <n v="303"/>
    <n v="0"/>
    <n v="2.2919124988653897E-3"/>
    <n v="92.333852089372925"/>
    <n v="27977.157183079995"/>
    <n v="3"/>
    <x v="0"/>
    <m/>
    <n v="0"/>
    <x v="13"/>
    <d v="2019-04-01T00:00:00"/>
    <x v="0"/>
    <x v="0"/>
    <x v="0"/>
  </r>
  <r>
    <x v="94"/>
    <x v="4"/>
    <x v="0"/>
    <s v="指名：ドルチェグスト（170816-170916）"/>
    <n v="11676"/>
    <n v="1222"/>
    <n v="0"/>
    <n v="0.10465912983898595"/>
    <n v="101.05773731587561"/>
    <n v="123492.55499999999"/>
    <n v="14"/>
    <x v="0"/>
    <m/>
    <n v="0"/>
    <x v="13"/>
    <d v="2019-04-01T00:00:00"/>
    <x v="0"/>
    <x v="0"/>
    <x v="0"/>
  </r>
  <r>
    <x v="94"/>
    <x v="4"/>
    <x v="0"/>
    <s v="指名：まちえこびん（180926～）"/>
    <n v="18"/>
    <n v="1"/>
    <m/>
    <n v="5.5555555555555552E-2"/>
    <n v="4.46"/>
    <n v="4.46"/>
    <n v="0"/>
    <x v="0"/>
    <m/>
    <n v="0"/>
    <x v="13"/>
    <d v="2019-04-01T00:00:00"/>
    <x v="0"/>
    <x v="0"/>
    <x v="0"/>
  </r>
  <r>
    <x v="94"/>
    <x v="4"/>
    <x v="0"/>
    <s v="指名：共通TOP（170816-170916）"/>
    <n v="6069"/>
    <n v="1544"/>
    <m/>
    <n v="0.25440764541110561"/>
    <n v="12.906269430051813"/>
    <n v="19927.28"/>
    <n v="32"/>
    <x v="0"/>
    <m/>
    <n v="0"/>
    <x v="13"/>
    <d v="2019-04-01T00:00:00"/>
    <x v="0"/>
    <x v="0"/>
    <x v="0"/>
  </r>
  <r>
    <x v="94"/>
    <x v="4"/>
    <x v="0"/>
    <s v="【DDTD】ICS_Search（20180411-）"/>
    <n v="30"/>
    <n v="3"/>
    <m/>
    <n v="0.1"/>
    <n v="40.883333333333333"/>
    <n v="122.65"/>
    <n v="0"/>
    <x v="0"/>
    <m/>
    <n v="0"/>
    <x v="13"/>
    <d v="2019-04-01T00:00:00"/>
    <x v="0"/>
    <x v="0"/>
    <x v="0"/>
  </r>
  <r>
    <x v="94"/>
    <x v="4"/>
    <x v="0"/>
    <s v="指名：バリスタ（170816-170916）"/>
    <n v="5575"/>
    <n v="745"/>
    <m/>
    <n v="0.13363228699551569"/>
    <n v="58.954315436241593"/>
    <n v="43920.964999999989"/>
    <n v="5"/>
    <x v="0"/>
    <m/>
    <n v="0"/>
    <x v="13"/>
    <d v="2019-04-01T00:00:00"/>
    <x v="0"/>
    <x v="0"/>
    <x v="0"/>
  </r>
  <r>
    <x v="94"/>
    <x v="7"/>
    <x v="0"/>
    <s v="NDG_Facebook_RT_noncaffeine"/>
    <n v="23795"/>
    <n v="76"/>
    <n v="0"/>
    <n v="3.1939483084681658E-3"/>
    <n v="674.751052631579"/>
    <n v="51281.08"/>
    <n v="0"/>
    <x v="0"/>
    <m/>
    <n v="0"/>
    <x v="13"/>
    <d v="2019-04-01T00:00:00"/>
    <x v="0"/>
    <x v="0"/>
    <x v="0"/>
  </r>
  <r>
    <x v="94"/>
    <x v="3"/>
    <x v="0"/>
    <s v="AFF"/>
    <n v="0"/>
    <n v="0"/>
    <m/>
    <m/>
    <m/>
    <n v="74000"/>
    <n v="7"/>
    <x v="0"/>
    <m/>
    <m/>
    <x v="13"/>
    <d v="2019-04-01T00:00:00"/>
    <x v="0"/>
    <x v="0"/>
    <x v="0"/>
  </r>
  <r>
    <x v="95"/>
    <x v="0"/>
    <x v="0"/>
    <s v="【DDTD】ICS_Search（20190401-）"/>
    <n v="137"/>
    <n v="5"/>
    <m/>
    <n v="3.6496350364963501E-2"/>
    <n v="87.984000000000009"/>
    <n v="439.92000000000007"/>
    <n v="0"/>
    <x v="0"/>
    <m/>
    <n v="0"/>
    <x v="13"/>
    <d v="2019-04-01T00:00:00"/>
    <x v="0"/>
    <x v="0"/>
    <x v="0"/>
  </r>
  <r>
    <x v="95"/>
    <x v="0"/>
    <x v="0"/>
    <s v="指名：まちえこびん（180926～）"/>
    <n v="5"/>
    <n v="0"/>
    <m/>
    <n v="0"/>
    <m/>
    <n v="0"/>
    <n v="0"/>
    <x v="0"/>
    <m/>
    <n v="0"/>
    <x v="13"/>
    <d v="2019-04-01T00:00:00"/>
    <x v="0"/>
    <x v="0"/>
    <x v="0"/>
  </r>
  <r>
    <x v="95"/>
    <x v="0"/>
    <x v="0"/>
    <s v="指名：ドルチェグスト（161228AM-170131）"/>
    <n v="10542"/>
    <n v="554"/>
    <m/>
    <n v="5.2551697970024666E-2"/>
    <n v="86.083465703971115"/>
    <n v="47690.239999999998"/>
    <n v="18"/>
    <x v="0"/>
    <m/>
    <n v="0"/>
    <x v="13"/>
    <d v="2019-04-01T00:00:00"/>
    <x v="0"/>
    <x v="0"/>
    <x v="0"/>
  </r>
  <r>
    <x v="95"/>
    <x v="0"/>
    <x v="0"/>
    <s v="指名：バリスタ（161228AM-170131）"/>
    <n v="10029"/>
    <n v="615"/>
    <m/>
    <n v="6.13221657194137E-2"/>
    <n v="102.4509918699187"/>
    <n v="63007.360000000001"/>
    <n v="10"/>
    <x v="0"/>
    <m/>
    <n v="0"/>
    <x v="13"/>
    <d v="2019-04-01T00:00:00"/>
    <x v="0"/>
    <x v="0"/>
    <x v="0"/>
  </r>
  <r>
    <x v="95"/>
    <x v="0"/>
    <x v="0"/>
    <s v="指名：共通TOP（161228AM-170131）"/>
    <n v="11561"/>
    <n v="673"/>
    <m/>
    <n v="5.8212957356630048E-2"/>
    <n v="51.825378900445784"/>
    <n v="34878.48000000001"/>
    <n v="31"/>
    <x v="0"/>
    <m/>
    <n v="0"/>
    <x v="13"/>
    <d v="2019-04-01T00:00:00"/>
    <x v="0"/>
    <x v="0"/>
    <x v="0"/>
  </r>
  <r>
    <x v="95"/>
    <x v="3"/>
    <x v="0"/>
    <s v="PH AFF"/>
    <n v="690"/>
    <n v="299"/>
    <m/>
    <n v="0.43333333333333335"/>
    <n v="641.13712374581939"/>
    <n v="191700"/>
    <n v="12"/>
    <x v="0"/>
    <m/>
    <n v="0"/>
    <x v="13"/>
    <d v="2019-04-01T00:00:00"/>
    <x v="0"/>
    <x v="0"/>
    <x v="0"/>
  </r>
  <r>
    <x v="95"/>
    <x v="5"/>
    <x v="0"/>
    <s v="【NDG】GDN-RM（190125-190131）"/>
    <n v="118843"/>
    <n v="317"/>
    <n v="0"/>
    <n v="2.6673847008237758E-3"/>
    <n v="96.499706491309141"/>
    <n v="30590.406957744999"/>
    <n v="11"/>
    <x v="0"/>
    <m/>
    <n v="0"/>
    <x v="13"/>
    <d v="2019-04-01T00:00:00"/>
    <x v="0"/>
    <x v="0"/>
    <x v="0"/>
  </r>
  <r>
    <x v="95"/>
    <x v="4"/>
    <x v="0"/>
    <s v="指名：ドルチェグスト（170816-170916）"/>
    <n v="14876"/>
    <n v="1606"/>
    <n v="0"/>
    <n v="0.10795912879806399"/>
    <n v="107.0146699875467"/>
    <n v="171865.56"/>
    <n v="28"/>
    <x v="0"/>
    <m/>
    <n v="0"/>
    <x v="13"/>
    <d v="2019-04-01T00:00:00"/>
    <x v="0"/>
    <x v="0"/>
    <x v="0"/>
  </r>
  <r>
    <x v="95"/>
    <x v="4"/>
    <x v="0"/>
    <s v="指名：バリスタ（170816-170916）"/>
    <n v="7231"/>
    <n v="1021"/>
    <m/>
    <n v="0.14119762135251002"/>
    <n v="72.733819784524982"/>
    <n v="74261.23000000001"/>
    <n v="7"/>
    <x v="0"/>
    <m/>
    <n v="0"/>
    <x v="13"/>
    <d v="2019-04-01T00:00:00"/>
    <x v="0"/>
    <x v="0"/>
    <x v="0"/>
  </r>
  <r>
    <x v="95"/>
    <x v="4"/>
    <x v="0"/>
    <s v="指名：共通TOP（170816-170916）"/>
    <n v="6547"/>
    <n v="1552"/>
    <m/>
    <n v="0.2370551397586681"/>
    <n v="12.386414304123711"/>
    <n v="19223.715"/>
    <n v="29"/>
    <x v="0"/>
    <m/>
    <n v="0"/>
    <x v="13"/>
    <d v="2019-04-01T00:00:00"/>
    <x v="0"/>
    <x v="0"/>
    <x v="0"/>
  </r>
  <r>
    <x v="95"/>
    <x v="4"/>
    <x v="0"/>
    <s v="【DDTD】ICS_Search（20180411-）"/>
    <n v="129"/>
    <n v="7"/>
    <m/>
    <n v="5.4263565891472867E-2"/>
    <n v="40.936428571428571"/>
    <n v="286.55500000000001"/>
    <n v="0"/>
    <x v="0"/>
    <m/>
    <n v="0"/>
    <x v="13"/>
    <d v="2019-04-01T00:00:00"/>
    <x v="0"/>
    <x v="0"/>
    <x v="0"/>
  </r>
  <r>
    <x v="95"/>
    <x v="4"/>
    <x v="0"/>
    <s v="指名：まちえこびん（180926～）"/>
    <n v="6"/>
    <n v="0"/>
    <m/>
    <n v="0"/>
    <m/>
    <n v="0"/>
    <n v="0"/>
    <x v="0"/>
    <m/>
    <n v="0"/>
    <x v="13"/>
    <d v="2019-04-01T00:00:00"/>
    <x v="0"/>
    <x v="0"/>
    <x v="0"/>
  </r>
  <r>
    <x v="95"/>
    <x v="7"/>
    <x v="0"/>
    <s v="NDG_Facebook_RT_noncaffeine"/>
    <n v="25344"/>
    <n v="87"/>
    <n v="0"/>
    <n v="3.4327651515151515E-3"/>
    <n v="605.08614942528743"/>
    <n v="52642.495000000003"/>
    <n v="0"/>
    <x v="0"/>
    <m/>
    <n v="0"/>
    <x v="13"/>
    <d v="2019-04-01T00:00:00"/>
    <x v="0"/>
    <x v="0"/>
    <x v="0"/>
  </r>
  <r>
    <x v="95"/>
    <x v="3"/>
    <x v="0"/>
    <s v="AFF"/>
    <n v="0"/>
    <n v="0"/>
    <m/>
    <m/>
    <m/>
    <n v="76000"/>
    <n v="8"/>
    <x v="0"/>
    <m/>
    <m/>
    <x v="13"/>
    <d v="2019-04-01T00:00:00"/>
    <x v="0"/>
    <x v="0"/>
    <x v="0"/>
  </r>
  <r>
    <x v="96"/>
    <x v="0"/>
    <x v="0"/>
    <s v="指名：共通TOP（161228AM-170131）"/>
    <n v="11380"/>
    <n v="650"/>
    <m/>
    <n v="5.7117750439367308E-2"/>
    <n v="52.244799999999991"/>
    <n v="33959.119999999995"/>
    <n v="21"/>
    <x v="0"/>
    <m/>
    <n v="0"/>
    <x v="13"/>
    <d v="2019-04-01T00:00:00"/>
    <x v="0"/>
    <x v="0"/>
    <x v="0"/>
  </r>
  <r>
    <x v="96"/>
    <x v="0"/>
    <x v="0"/>
    <s v="【DDTD】ICS_Search（20190401-）"/>
    <n v="116"/>
    <n v="0"/>
    <m/>
    <n v="0"/>
    <m/>
    <n v="0"/>
    <n v="0"/>
    <x v="0"/>
    <m/>
    <n v="0"/>
    <x v="13"/>
    <d v="2019-04-01T00:00:00"/>
    <x v="0"/>
    <x v="0"/>
    <x v="0"/>
  </r>
  <r>
    <x v="96"/>
    <x v="0"/>
    <x v="0"/>
    <s v="指名：バリスタ（161228AM-170131）"/>
    <n v="10795"/>
    <n v="779"/>
    <m/>
    <n v="7.2163038443723945E-2"/>
    <n v="94.477124518613593"/>
    <n v="73597.679999999993"/>
    <n v="10"/>
    <x v="0"/>
    <m/>
    <n v="0"/>
    <x v="13"/>
    <d v="2019-04-01T00:00:00"/>
    <x v="0"/>
    <x v="0"/>
    <x v="0"/>
  </r>
  <r>
    <x v="96"/>
    <x v="0"/>
    <x v="0"/>
    <s v="指名：ドルチェグスト（161228AM-170131）"/>
    <n v="12632"/>
    <n v="556"/>
    <m/>
    <n v="4.401519949335022E-2"/>
    <n v="85.919712230215822"/>
    <n v="47771.360000000001"/>
    <n v="16"/>
    <x v="0"/>
    <m/>
    <n v="0"/>
    <x v="13"/>
    <d v="2019-04-01T00:00:00"/>
    <x v="0"/>
    <x v="0"/>
    <x v="0"/>
  </r>
  <r>
    <x v="96"/>
    <x v="3"/>
    <x v="0"/>
    <s v="PH AFF"/>
    <n v="864"/>
    <n v="392"/>
    <m/>
    <n v="0.45370370370370372"/>
    <n v="733.54591836734699"/>
    <n v="287550"/>
    <n v="18"/>
    <x v="0"/>
    <m/>
    <n v="0"/>
    <x v="13"/>
    <d v="2019-04-01T00:00:00"/>
    <x v="0"/>
    <x v="0"/>
    <x v="0"/>
  </r>
  <r>
    <x v="96"/>
    <x v="5"/>
    <x v="0"/>
    <s v="【NDG】GDN-RM（190125-190131）"/>
    <n v="117415"/>
    <n v="322"/>
    <n v="0"/>
    <n v="2.7424094025465229E-3"/>
    <n v="83.873620418059005"/>
    <n v="27007.305774615001"/>
    <n v="8"/>
    <x v="0"/>
    <m/>
    <n v="0"/>
    <x v="13"/>
    <d v="2019-04-01T00:00:00"/>
    <x v="0"/>
    <x v="0"/>
    <x v="0"/>
  </r>
  <r>
    <x v="96"/>
    <x v="4"/>
    <x v="0"/>
    <s v="指名：まちえこびん（180926～）"/>
    <n v="1"/>
    <n v="1"/>
    <m/>
    <n v="1"/>
    <n v="4.46"/>
    <n v="4.46"/>
    <n v="0"/>
    <x v="0"/>
    <m/>
    <n v="0"/>
    <x v="13"/>
    <d v="2019-04-01T00:00:00"/>
    <x v="0"/>
    <x v="0"/>
    <x v="0"/>
  </r>
  <r>
    <x v="96"/>
    <x v="4"/>
    <x v="0"/>
    <s v="指名：バリスタ（170816-170916）"/>
    <n v="8151"/>
    <n v="1354"/>
    <m/>
    <n v="0.16611458716721875"/>
    <n v="62.817980059084228"/>
    <n v="85055.545000000042"/>
    <n v="8"/>
    <x v="0"/>
    <m/>
    <n v="0"/>
    <x v="13"/>
    <d v="2019-04-01T00:00:00"/>
    <x v="0"/>
    <x v="0"/>
    <x v="0"/>
  </r>
  <r>
    <x v="96"/>
    <x v="4"/>
    <x v="0"/>
    <s v="指名：共通TOP（170816-170916）"/>
    <n v="6841"/>
    <n v="1669"/>
    <m/>
    <n v="0.24397017979827509"/>
    <n v="13.953867585380468"/>
    <n v="23289.005000000001"/>
    <n v="30"/>
    <x v="0"/>
    <m/>
    <n v="0"/>
    <x v="13"/>
    <d v="2019-04-01T00:00:00"/>
    <x v="0"/>
    <x v="0"/>
    <x v="0"/>
  </r>
  <r>
    <x v="96"/>
    <x v="4"/>
    <x v="0"/>
    <s v="指名：ドルチェグスト（170816-170916）"/>
    <n v="17106"/>
    <n v="2031"/>
    <n v="0"/>
    <n v="0.11873027008067345"/>
    <n v="105.68250861644509"/>
    <n v="214641.17499999999"/>
    <n v="32"/>
    <x v="0"/>
    <m/>
    <n v="0"/>
    <x v="13"/>
    <d v="2019-04-01T00:00:00"/>
    <x v="0"/>
    <x v="0"/>
    <x v="0"/>
  </r>
  <r>
    <x v="96"/>
    <x v="4"/>
    <x v="0"/>
    <s v="【DDTD】ICS_Search（20180411-）"/>
    <n v="188"/>
    <n v="15"/>
    <m/>
    <n v="7.9787234042553196E-2"/>
    <n v="61.994"/>
    <n v="929.91"/>
    <n v="0"/>
    <x v="0"/>
    <m/>
    <n v="0"/>
    <x v="13"/>
    <d v="2019-04-01T00:00:00"/>
    <x v="0"/>
    <x v="0"/>
    <x v="0"/>
  </r>
  <r>
    <x v="96"/>
    <x v="7"/>
    <x v="0"/>
    <s v="NDG_Facebook_RT_noncaffeine"/>
    <n v="26767"/>
    <n v="83"/>
    <n v="0"/>
    <n v="3.1008331154032953E-3"/>
    <n v="640.97722891566264"/>
    <n v="53201.11"/>
    <n v="0"/>
    <x v="0"/>
    <m/>
    <n v="0"/>
    <x v="13"/>
    <d v="2019-04-01T00:00:00"/>
    <x v="0"/>
    <x v="0"/>
    <x v="0"/>
  </r>
  <r>
    <x v="96"/>
    <x v="3"/>
    <x v="0"/>
    <s v="AFF"/>
    <n v="0"/>
    <n v="0"/>
    <m/>
    <m/>
    <m/>
    <n v="66000"/>
    <n v="8"/>
    <x v="0"/>
    <m/>
    <m/>
    <x v="13"/>
    <d v="2019-04-01T00:00:00"/>
    <x v="0"/>
    <x v="0"/>
    <x v="0"/>
  </r>
  <r>
    <x v="97"/>
    <x v="0"/>
    <x v="0"/>
    <s v="指名：共通TOP（161228AM-170131）"/>
    <n v="11301"/>
    <n v="701"/>
    <m/>
    <n v="6.2029908857623217E-2"/>
    <n v="47.541797432239662"/>
    <n v="33326.800000000003"/>
    <n v="28"/>
    <x v="0"/>
    <m/>
    <n v="0"/>
    <x v="14"/>
    <d v="2019-04-08T00:00:00"/>
    <x v="0"/>
    <x v="0"/>
    <x v="0"/>
  </r>
  <r>
    <x v="97"/>
    <x v="0"/>
    <x v="0"/>
    <s v="【DDTD】ICS_Search（20190401-）"/>
    <n v="147"/>
    <n v="6"/>
    <m/>
    <n v="4.0816326530612242E-2"/>
    <n v="66.906666666666652"/>
    <n v="401.43999999999994"/>
    <n v="0"/>
    <x v="0"/>
    <m/>
    <n v="0"/>
    <x v="14"/>
    <d v="2019-04-08T00:00:00"/>
    <x v="0"/>
    <x v="0"/>
    <x v="0"/>
  </r>
  <r>
    <x v="97"/>
    <x v="0"/>
    <x v="0"/>
    <s v="指名：ドルチェグスト（161228AM-170131）"/>
    <n v="22200"/>
    <n v="728"/>
    <m/>
    <n v="3.2792792792792791E-2"/>
    <n v="71.38"/>
    <n v="51964.639999999999"/>
    <n v="10"/>
    <x v="0"/>
    <m/>
    <n v="0"/>
    <x v="14"/>
    <d v="2019-04-08T00:00:00"/>
    <x v="0"/>
    <x v="0"/>
    <x v="0"/>
  </r>
  <r>
    <x v="97"/>
    <x v="0"/>
    <x v="0"/>
    <s v="指名：バリスタ（161228AM-170131）"/>
    <n v="8705"/>
    <n v="492"/>
    <m/>
    <n v="5.6519241815048825E-2"/>
    <n v="85.616097560975604"/>
    <n v="42123.119999999995"/>
    <n v="6"/>
    <x v="0"/>
    <m/>
    <n v="0"/>
    <x v="14"/>
    <d v="2019-04-08T00:00:00"/>
    <x v="0"/>
    <x v="0"/>
    <x v="0"/>
  </r>
  <r>
    <x v="97"/>
    <x v="0"/>
    <x v="0"/>
    <s v="指名：まちえこびん（180926～）"/>
    <n v="1"/>
    <n v="0"/>
    <m/>
    <n v="0"/>
    <m/>
    <n v="0"/>
    <n v="0"/>
    <x v="0"/>
    <m/>
    <n v="0"/>
    <x v="14"/>
    <d v="2019-04-08T00:00:00"/>
    <x v="0"/>
    <x v="0"/>
    <x v="0"/>
  </r>
  <r>
    <x v="97"/>
    <x v="3"/>
    <x v="0"/>
    <s v="PH AFF"/>
    <n v="785"/>
    <n v="292"/>
    <m/>
    <n v="0.3719745222929936"/>
    <n v="218.83561643835617"/>
    <n v="63900"/>
    <n v="4"/>
    <x v="0"/>
    <m/>
    <n v="0"/>
    <x v="14"/>
    <d v="2019-04-08T00:00:00"/>
    <x v="0"/>
    <x v="0"/>
    <x v="0"/>
  </r>
  <r>
    <x v="97"/>
    <x v="5"/>
    <x v="0"/>
    <s v="【NDG】GDN-RM（190125-190131）"/>
    <n v="126454"/>
    <n v="400"/>
    <n v="0"/>
    <n v="3.1632055925474877E-3"/>
    <n v="94.047199159299993"/>
    <n v="37618.879663719999"/>
    <n v="4"/>
    <x v="0"/>
    <m/>
    <n v="0"/>
    <x v="14"/>
    <d v="2019-04-08T00:00:00"/>
    <x v="0"/>
    <x v="0"/>
    <x v="0"/>
  </r>
  <r>
    <x v="97"/>
    <x v="4"/>
    <x v="0"/>
    <s v="指名：共通TOP（170816-170916）"/>
    <n v="6478"/>
    <n v="1628"/>
    <m/>
    <n v="0.25131213337449831"/>
    <n v="12.296504914004919"/>
    <n v="20018.710000000006"/>
    <n v="25"/>
    <x v="0"/>
    <m/>
    <n v="0"/>
    <x v="14"/>
    <d v="2019-04-08T00:00:00"/>
    <x v="0"/>
    <x v="0"/>
    <x v="0"/>
  </r>
  <r>
    <x v="97"/>
    <x v="4"/>
    <x v="0"/>
    <s v="指名：バリスタ（170816-170916）"/>
    <n v="5451"/>
    <n v="734"/>
    <m/>
    <n v="0.13465419189139607"/>
    <n v="62.73773841961853"/>
    <n v="46049.5"/>
    <n v="6"/>
    <x v="0"/>
    <m/>
    <n v="0"/>
    <x v="14"/>
    <d v="2019-04-08T00:00:00"/>
    <x v="0"/>
    <x v="0"/>
    <x v="0"/>
  </r>
  <r>
    <x v="97"/>
    <x v="4"/>
    <x v="0"/>
    <s v="指名：まちえこびん（180926～）"/>
    <n v="10"/>
    <n v="0"/>
    <m/>
    <n v="0"/>
    <m/>
    <n v="0"/>
    <n v="0"/>
    <x v="0"/>
    <m/>
    <n v="0"/>
    <x v="14"/>
    <d v="2019-04-08T00:00:00"/>
    <x v="0"/>
    <x v="0"/>
    <x v="0"/>
  </r>
  <r>
    <x v="97"/>
    <x v="4"/>
    <x v="0"/>
    <s v="【DDTD】ICS_Search（20180411-）"/>
    <n v="128"/>
    <n v="14"/>
    <m/>
    <n v="0.109375"/>
    <n v="51.847500000000004"/>
    <n v="725.86500000000001"/>
    <n v="0"/>
    <x v="0"/>
    <m/>
    <n v="0"/>
    <x v="14"/>
    <d v="2019-04-08T00:00:00"/>
    <x v="0"/>
    <x v="0"/>
    <x v="0"/>
  </r>
  <r>
    <x v="97"/>
    <x v="4"/>
    <x v="0"/>
    <s v="指名：ドルチェグスト（170816-170916）"/>
    <n v="17190"/>
    <n v="1656"/>
    <n v="0"/>
    <n v="9.6335078534031407E-2"/>
    <n v="99.483961352657005"/>
    <n v="164745.44"/>
    <n v="18"/>
    <x v="0"/>
    <m/>
    <n v="0"/>
    <x v="14"/>
    <d v="2019-04-08T00:00:00"/>
    <x v="0"/>
    <x v="0"/>
    <x v="0"/>
  </r>
  <r>
    <x v="97"/>
    <x v="7"/>
    <x v="0"/>
    <s v="NDG_Facebook_RT_noncaffeine"/>
    <n v="26181"/>
    <n v="63"/>
    <n v="0"/>
    <n v="2.4063251976624267E-3"/>
    <n v="818.67547619047605"/>
    <n v="51576.554999999993"/>
    <n v="0"/>
    <x v="0"/>
    <m/>
    <n v="0"/>
    <x v="14"/>
    <d v="2019-04-08T00:00:00"/>
    <x v="0"/>
    <x v="0"/>
    <x v="0"/>
  </r>
  <r>
    <x v="97"/>
    <x v="3"/>
    <x v="0"/>
    <s v="AFF"/>
    <n v="0"/>
    <n v="0"/>
    <m/>
    <m/>
    <m/>
    <n v="33000"/>
    <n v="4"/>
    <x v="0"/>
    <m/>
    <m/>
    <x v="14"/>
    <d v="2019-04-08T00:00:00"/>
    <x v="0"/>
    <x v="0"/>
    <x v="0"/>
  </r>
  <r>
    <x v="98"/>
    <x v="0"/>
    <x v="0"/>
    <s v="指名：共通TOP（161228AM-170131）"/>
    <n v="11237"/>
    <n v="649"/>
    <m/>
    <n v="5.7755628726528431E-2"/>
    <n v="47.42015408320492"/>
    <n v="30775.679999999993"/>
    <n v="17"/>
    <x v="0"/>
    <m/>
    <n v="0"/>
    <x v="14"/>
    <d v="2019-04-08T00:00:00"/>
    <x v="0"/>
    <x v="0"/>
    <x v="0"/>
  </r>
  <r>
    <x v="98"/>
    <x v="0"/>
    <x v="0"/>
    <s v="指名：ドルチェグスト（161228AM-170131）"/>
    <n v="115460"/>
    <n v="2018"/>
    <m/>
    <n v="1.7477914429239565E-2"/>
    <n v="61.766105054509417"/>
    <n v="124644"/>
    <n v="12"/>
    <x v="0"/>
    <m/>
    <n v="0"/>
    <x v="14"/>
    <d v="2019-04-08T00:00:00"/>
    <x v="0"/>
    <x v="0"/>
    <x v="0"/>
  </r>
  <r>
    <x v="98"/>
    <x v="0"/>
    <x v="0"/>
    <s v="指名：バリスタ（161228AM-170131）"/>
    <n v="9054"/>
    <n v="662"/>
    <m/>
    <n v="7.3116854428981665E-2"/>
    <n v="80.889063444108757"/>
    <n v="53548.56"/>
    <n v="5"/>
    <x v="0"/>
    <m/>
    <n v="0"/>
    <x v="14"/>
    <d v="2019-04-08T00:00:00"/>
    <x v="0"/>
    <x v="0"/>
    <x v="0"/>
  </r>
  <r>
    <x v="98"/>
    <x v="0"/>
    <x v="0"/>
    <s v="【DDTD】ICS_Search（20190401-）"/>
    <n v="216"/>
    <n v="6"/>
    <m/>
    <n v="2.7777777777777776E-2"/>
    <n v="63.613333333333323"/>
    <n v="381.67999999999995"/>
    <n v="0"/>
    <x v="0"/>
    <m/>
    <n v="0"/>
    <x v="14"/>
    <d v="2019-04-08T00:00:00"/>
    <x v="0"/>
    <x v="0"/>
    <x v="0"/>
  </r>
  <r>
    <x v="98"/>
    <x v="3"/>
    <x v="0"/>
    <s v="PH AFF"/>
    <n v="797"/>
    <n v="323"/>
    <m/>
    <n v="0.40526976160602257"/>
    <n v="840.78947368421052"/>
    <n v="271575"/>
    <n v="17"/>
    <x v="0"/>
    <m/>
    <n v="0"/>
    <x v="14"/>
    <d v="2019-04-08T00:00:00"/>
    <x v="0"/>
    <x v="0"/>
    <x v="0"/>
  </r>
  <r>
    <x v="98"/>
    <x v="5"/>
    <x v="0"/>
    <s v="【NDG】GDN-RM（190125-190131）"/>
    <n v="166968"/>
    <n v="582"/>
    <n v="0"/>
    <n v="3.4856978582722439E-3"/>
    <n v="105.16117877731099"/>
    <n v="61203.806048394996"/>
    <n v="6"/>
    <x v="0"/>
    <m/>
    <n v="0"/>
    <x v="14"/>
    <d v="2019-04-08T00:00:00"/>
    <x v="0"/>
    <x v="0"/>
    <x v="0"/>
  </r>
  <r>
    <x v="98"/>
    <x v="4"/>
    <x v="0"/>
    <s v="NDG_スタバLP検証."/>
    <n v="892"/>
    <n v="130"/>
    <n v="0"/>
    <n v="0.14573991031390135"/>
    <n v="127.16157692307691"/>
    <n v="16531.004999999997"/>
    <n v="4"/>
    <x v="0"/>
    <m/>
    <n v="0"/>
    <x v="14"/>
    <d v="2019-04-08T00:00:00"/>
    <x v="0"/>
    <x v="0"/>
    <x v="0"/>
  </r>
  <r>
    <x v="98"/>
    <x v="4"/>
    <x v="0"/>
    <s v="指名：ドルチェグスト（170816-170916）"/>
    <n v="23606"/>
    <n v="1697"/>
    <n v="0"/>
    <n v="7.1888502922985681E-2"/>
    <n v="104.89826163818502"/>
    <n v="178012.34999999998"/>
    <n v="8"/>
    <x v="0"/>
    <m/>
    <n v="0"/>
    <x v="14"/>
    <d v="2019-04-08T00:00:00"/>
    <x v="0"/>
    <x v="0"/>
    <x v="0"/>
  </r>
  <r>
    <x v="98"/>
    <x v="4"/>
    <x v="0"/>
    <s v="【DDTD】ICS_Search（20180411-）"/>
    <n v="148"/>
    <n v="12"/>
    <m/>
    <n v="8.1081081081081086E-2"/>
    <n v="66.15666666666668"/>
    <n v="793.88000000000011"/>
    <n v="0"/>
    <x v="0"/>
    <m/>
    <n v="0"/>
    <x v="14"/>
    <d v="2019-04-08T00:00:00"/>
    <x v="0"/>
    <x v="0"/>
    <x v="0"/>
  </r>
  <r>
    <x v="98"/>
    <x v="4"/>
    <x v="0"/>
    <s v="指名：共通TOP（170816-170916）"/>
    <n v="6539"/>
    <n v="1545"/>
    <m/>
    <n v="0.23627465973390427"/>
    <n v="11.435064724919094"/>
    <n v="17667.174999999999"/>
    <n v="35"/>
    <x v="0"/>
    <m/>
    <n v="0"/>
    <x v="14"/>
    <d v="2019-04-08T00:00:00"/>
    <x v="0"/>
    <x v="0"/>
    <x v="0"/>
  </r>
  <r>
    <x v="98"/>
    <x v="4"/>
    <x v="0"/>
    <s v="指名：まちえこびん（180926～）"/>
    <n v="12"/>
    <n v="2"/>
    <m/>
    <n v="0.16666666666666666"/>
    <n v="38.467500000000001"/>
    <n v="76.935000000000002"/>
    <n v="0"/>
    <x v="0"/>
    <m/>
    <n v="0"/>
    <x v="14"/>
    <d v="2019-04-08T00:00:00"/>
    <x v="0"/>
    <x v="0"/>
    <x v="0"/>
  </r>
  <r>
    <x v="98"/>
    <x v="4"/>
    <x v="0"/>
    <s v="指名：バリスタ（170816-170916）"/>
    <n v="6331"/>
    <n v="933"/>
    <m/>
    <n v="0.14737008371505292"/>
    <n v="56.970166130760987"/>
    <n v="53153.165000000001"/>
    <n v="4"/>
    <x v="0"/>
    <m/>
    <n v="0"/>
    <x v="14"/>
    <d v="2019-04-08T00:00:00"/>
    <x v="0"/>
    <x v="0"/>
    <x v="0"/>
  </r>
  <r>
    <x v="98"/>
    <x v="7"/>
    <x v="0"/>
    <s v="NDG_Facebook_RT_noncaffeine"/>
    <n v="26667"/>
    <n v="64"/>
    <n v="0"/>
    <n v="2.3999700003749951E-3"/>
    <n v="790.79632812499995"/>
    <n v="50610.964999999997"/>
    <n v="0"/>
    <x v="0"/>
    <m/>
    <n v="0"/>
    <x v="14"/>
    <d v="2019-04-08T00:00:00"/>
    <x v="0"/>
    <x v="0"/>
    <x v="0"/>
  </r>
  <r>
    <x v="98"/>
    <x v="3"/>
    <x v="0"/>
    <s v="AFF"/>
    <n v="0"/>
    <n v="0"/>
    <m/>
    <m/>
    <m/>
    <n v="78000"/>
    <n v="9"/>
    <x v="0"/>
    <m/>
    <m/>
    <x v="14"/>
    <d v="2019-04-08T00:00:00"/>
    <x v="0"/>
    <x v="0"/>
    <x v="0"/>
  </r>
  <r>
    <x v="99"/>
    <x v="0"/>
    <x v="0"/>
    <s v="指名：ドルチェグスト（161228AM-170131）"/>
    <n v="125734"/>
    <n v="2444"/>
    <m/>
    <n v="1.9437860880907314E-2"/>
    <n v="60.142127659574463"/>
    <n v="146987.35999999999"/>
    <n v="20"/>
    <x v="0"/>
    <m/>
    <n v="0"/>
    <x v="14"/>
    <d v="2019-04-08T00:00:00"/>
    <x v="0"/>
    <x v="0"/>
    <x v="0"/>
  </r>
  <r>
    <x v="99"/>
    <x v="0"/>
    <x v="0"/>
    <s v="指名：バリスタ（161228AM-170131）"/>
    <n v="10303"/>
    <n v="669"/>
    <m/>
    <n v="6.4932543919246827E-2"/>
    <n v="85.426128550074736"/>
    <n v="57150.080000000002"/>
    <n v="12"/>
    <x v="0"/>
    <m/>
    <n v="0"/>
    <x v="14"/>
    <d v="2019-04-08T00:00:00"/>
    <x v="0"/>
    <x v="0"/>
    <x v="0"/>
  </r>
  <r>
    <x v="99"/>
    <x v="0"/>
    <x v="0"/>
    <s v="指名：まちえこびん（180926～）"/>
    <n v="3"/>
    <n v="1"/>
    <m/>
    <n v="0.33333333333333331"/>
    <n v="24.96"/>
    <n v="24.96"/>
    <n v="0"/>
    <x v="0"/>
    <m/>
    <n v="0"/>
    <x v="14"/>
    <d v="2019-04-08T00:00:00"/>
    <x v="0"/>
    <x v="0"/>
    <x v="0"/>
  </r>
  <r>
    <x v="99"/>
    <x v="0"/>
    <x v="0"/>
    <s v="【DDTD】ICS_Search（20190401-）"/>
    <n v="238"/>
    <n v="6"/>
    <m/>
    <n v="2.5210084033613446E-2"/>
    <n v="77.13333333333334"/>
    <n v="462.8"/>
    <n v="1"/>
    <x v="0"/>
    <m/>
    <n v="0"/>
    <x v="14"/>
    <d v="2019-04-08T00:00:00"/>
    <x v="0"/>
    <x v="0"/>
    <x v="0"/>
  </r>
  <r>
    <x v="99"/>
    <x v="0"/>
    <x v="0"/>
    <s v="指名：共通TOP（161228AM-170131）"/>
    <n v="11960"/>
    <n v="797"/>
    <m/>
    <n v="6.6638795986622076E-2"/>
    <n v="51.928230865746556"/>
    <n v="41386.800000000003"/>
    <n v="33"/>
    <x v="0"/>
    <m/>
    <n v="0"/>
    <x v="14"/>
    <d v="2019-04-08T00:00:00"/>
    <x v="0"/>
    <x v="0"/>
    <x v="0"/>
  </r>
  <r>
    <x v="99"/>
    <x v="3"/>
    <x v="0"/>
    <s v="PH AFF"/>
    <n v="945"/>
    <n v="447"/>
    <m/>
    <n v="0.473015873015873"/>
    <n v="750.50335570469804"/>
    <n v="335475"/>
    <n v="21"/>
    <x v="0"/>
    <m/>
    <n v="0"/>
    <x v="14"/>
    <d v="2019-04-08T00:00:00"/>
    <x v="0"/>
    <x v="0"/>
    <x v="0"/>
  </r>
  <r>
    <x v="99"/>
    <x v="5"/>
    <x v="0"/>
    <s v="【NDG】GDN-RM（190125-190131）"/>
    <n v="119315"/>
    <n v="354"/>
    <n v="0"/>
    <n v="2.9669362611574406E-3"/>
    <n v="117.52799885814972"/>
    <n v="41604.911595785001"/>
    <n v="7"/>
    <x v="0"/>
    <m/>
    <n v="0"/>
    <x v="14"/>
    <d v="2019-04-08T00:00:00"/>
    <x v="0"/>
    <x v="0"/>
    <x v="0"/>
  </r>
  <r>
    <x v="99"/>
    <x v="4"/>
    <x v="0"/>
    <s v="指名：まちえこびん（180926～）"/>
    <n v="5"/>
    <n v="0"/>
    <m/>
    <n v="0"/>
    <m/>
    <n v="0"/>
    <n v="0"/>
    <x v="0"/>
    <m/>
    <n v="0"/>
    <x v="14"/>
    <d v="2019-04-08T00:00:00"/>
    <x v="0"/>
    <x v="0"/>
    <x v="0"/>
  </r>
  <r>
    <x v="99"/>
    <x v="4"/>
    <x v="0"/>
    <s v="指名：バリスタ（170816-170916）"/>
    <n v="6769"/>
    <n v="1038"/>
    <m/>
    <n v="0.15334613680011819"/>
    <n v="60.220741811175337"/>
    <n v="62509.13"/>
    <n v="4"/>
    <x v="0"/>
    <m/>
    <n v="0"/>
    <x v="14"/>
    <d v="2019-04-08T00:00:00"/>
    <x v="0"/>
    <x v="0"/>
    <x v="0"/>
  </r>
  <r>
    <x v="99"/>
    <x v="4"/>
    <x v="0"/>
    <s v="【DDTD】ICS_Search（20180411-）"/>
    <n v="247"/>
    <n v="26"/>
    <m/>
    <n v="0.10526315789473684"/>
    <n v="59.781153846153842"/>
    <n v="1554.31"/>
    <n v="0"/>
    <x v="0"/>
    <m/>
    <n v="0"/>
    <x v="14"/>
    <d v="2019-04-08T00:00:00"/>
    <x v="0"/>
    <x v="0"/>
    <x v="0"/>
  </r>
  <r>
    <x v="99"/>
    <x v="4"/>
    <x v="0"/>
    <s v="NDG_スタバLP検証."/>
    <n v="1858"/>
    <n v="308"/>
    <n v="0"/>
    <n v="0.16576964477933262"/>
    <n v="118.68592532467532"/>
    <n v="36555.264999999999"/>
    <n v="8"/>
    <x v="0"/>
    <m/>
    <n v="0"/>
    <x v="14"/>
    <d v="2019-04-08T00:00:00"/>
    <x v="0"/>
    <x v="0"/>
    <x v="0"/>
  </r>
  <r>
    <x v="99"/>
    <x v="4"/>
    <x v="0"/>
    <s v="指名：ドルチェグスト（170816-170916）"/>
    <n v="17130"/>
    <n v="1551"/>
    <n v="0"/>
    <n v="9.0542907180385296E-2"/>
    <n v="108.57275628626692"/>
    <n v="168396.345"/>
    <n v="10"/>
    <x v="0"/>
    <m/>
    <n v="0"/>
    <x v="14"/>
    <d v="2019-04-08T00:00:00"/>
    <x v="0"/>
    <x v="0"/>
    <x v="0"/>
  </r>
  <r>
    <x v="99"/>
    <x v="4"/>
    <x v="0"/>
    <s v="指名：共通TOP（170816-170916）"/>
    <n v="7100"/>
    <n v="1808"/>
    <m/>
    <n v="0.25464788732394367"/>
    <n v="12.774397123893804"/>
    <n v="23096.109999999997"/>
    <n v="37"/>
    <x v="0"/>
    <m/>
    <n v="0"/>
    <x v="14"/>
    <d v="2019-04-08T00:00:00"/>
    <x v="0"/>
    <x v="0"/>
    <x v="0"/>
  </r>
  <r>
    <x v="99"/>
    <x v="7"/>
    <x v="0"/>
    <s v="NDG_Facebook_RT_noncaffeine"/>
    <n v="24680"/>
    <n v="64"/>
    <n v="0"/>
    <n v="2.5931928687196108E-3"/>
    <n v="798.09609375000002"/>
    <n v="51078.15"/>
    <n v="0"/>
    <x v="0"/>
    <m/>
    <n v="0"/>
    <x v="14"/>
    <d v="2019-04-08T00:00:00"/>
    <x v="0"/>
    <x v="0"/>
    <x v="0"/>
  </r>
  <r>
    <x v="99"/>
    <x v="3"/>
    <x v="0"/>
    <s v="AFF"/>
    <n v="0"/>
    <n v="0"/>
    <m/>
    <m/>
    <m/>
    <n v="28000"/>
    <n v="4"/>
    <x v="0"/>
    <m/>
    <m/>
    <x v="14"/>
    <d v="2019-04-08T00:00:00"/>
    <x v="0"/>
    <x v="0"/>
    <x v="0"/>
  </r>
  <r>
    <x v="100"/>
    <x v="0"/>
    <x v="0"/>
    <s v="指名：ドルチェグスト（161228AM-170131）"/>
    <n v="186800"/>
    <n v="3004"/>
    <m/>
    <n v="1.6081370449678802E-2"/>
    <n v="62.258748335552596"/>
    <n v="187025.28"/>
    <n v="10"/>
    <x v="0"/>
    <m/>
    <n v="0"/>
    <x v="14"/>
    <d v="2019-04-08T00:00:00"/>
    <x v="0"/>
    <x v="0"/>
    <x v="0"/>
  </r>
  <r>
    <x v="100"/>
    <x v="0"/>
    <x v="0"/>
    <s v="指名：バリスタ（161228AM-170131）"/>
    <n v="10043"/>
    <n v="579"/>
    <m/>
    <n v="5.7652095987254806E-2"/>
    <n v="88.259896373056989"/>
    <n v="51102.479999999996"/>
    <n v="11"/>
    <x v="0"/>
    <m/>
    <n v="0"/>
    <x v="14"/>
    <d v="2019-04-08T00:00:00"/>
    <x v="0"/>
    <x v="0"/>
    <x v="0"/>
  </r>
  <r>
    <x v="100"/>
    <x v="0"/>
    <x v="0"/>
    <s v="【DDTD】ICS_Search（20190401-）"/>
    <n v="236"/>
    <n v="6"/>
    <m/>
    <n v="2.5423728813559324E-2"/>
    <n v="63.96"/>
    <n v="383.76"/>
    <n v="0"/>
    <x v="0"/>
    <m/>
    <n v="0"/>
    <x v="14"/>
    <d v="2019-04-08T00:00:00"/>
    <x v="0"/>
    <x v="0"/>
    <x v="0"/>
  </r>
  <r>
    <x v="100"/>
    <x v="0"/>
    <x v="0"/>
    <s v="指名：まちえこびん（180926～）"/>
    <n v="1"/>
    <n v="0"/>
    <m/>
    <n v="0"/>
    <m/>
    <n v="0"/>
    <n v="0"/>
    <x v="0"/>
    <m/>
    <n v="0"/>
    <x v="14"/>
    <d v="2019-04-08T00:00:00"/>
    <x v="0"/>
    <x v="0"/>
    <x v="0"/>
  </r>
  <r>
    <x v="100"/>
    <x v="0"/>
    <x v="0"/>
    <s v="指名：共通TOP（161228AM-170131）"/>
    <n v="11998"/>
    <n v="796"/>
    <m/>
    <n v="6.6344390731788633E-2"/>
    <n v="56.821105527638196"/>
    <n v="45229.600000000006"/>
    <n v="31"/>
    <x v="0"/>
    <m/>
    <n v="0"/>
    <x v="14"/>
    <d v="2019-04-08T00:00:00"/>
    <x v="0"/>
    <x v="0"/>
    <x v="0"/>
  </r>
  <r>
    <x v="100"/>
    <x v="3"/>
    <x v="0"/>
    <s v="PH AFF"/>
    <n v="911"/>
    <n v="368"/>
    <m/>
    <n v="0.40395170142700332"/>
    <n v="390.69293478260869"/>
    <n v="143775"/>
    <n v="9"/>
    <x v="0"/>
    <m/>
    <n v="0"/>
    <x v="14"/>
    <d v="2019-04-08T00:00:00"/>
    <x v="0"/>
    <x v="0"/>
    <x v="0"/>
  </r>
  <r>
    <x v="100"/>
    <x v="5"/>
    <x v="0"/>
    <s v="【NDG】GDN-RM（190125-190131）"/>
    <n v="140169"/>
    <n v="348"/>
    <n v="0"/>
    <n v="2.4827172912698244E-3"/>
    <n v="104.61179265619253"/>
    <n v="36404.903844355002"/>
    <n v="8"/>
    <x v="0"/>
    <m/>
    <n v="0"/>
    <x v="14"/>
    <d v="2019-04-08T00:00:00"/>
    <x v="0"/>
    <x v="0"/>
    <x v="0"/>
  </r>
  <r>
    <x v="100"/>
    <x v="4"/>
    <x v="0"/>
    <s v="指名：共通TOP（170816-170916）"/>
    <n v="6705"/>
    <n v="1571"/>
    <m/>
    <n v="0.23430275913497389"/>
    <n v="13.338125397835773"/>
    <n v="20954.195"/>
    <n v="22.119999999999997"/>
    <x v="0"/>
    <m/>
    <n v="0"/>
    <x v="14"/>
    <d v="2019-04-08T00:00:00"/>
    <x v="0"/>
    <x v="0"/>
    <x v="0"/>
  </r>
  <r>
    <x v="100"/>
    <x v="4"/>
    <x v="0"/>
    <s v="指名：バリスタ（170816-170916）"/>
    <n v="6048"/>
    <n v="807"/>
    <m/>
    <n v="0.13343253968253968"/>
    <n v="62.597509293680289"/>
    <n v="50516.189999999995"/>
    <n v="2"/>
    <x v="0"/>
    <m/>
    <n v="0"/>
    <x v="14"/>
    <d v="2019-04-08T00:00:00"/>
    <x v="0"/>
    <x v="0"/>
    <x v="0"/>
  </r>
  <r>
    <x v="100"/>
    <x v="4"/>
    <x v="0"/>
    <s v="指名：ドルチェグスト（170816-170916）"/>
    <n v="15002"/>
    <n v="1062"/>
    <n v="0"/>
    <n v="7.0790561258498863E-2"/>
    <n v="154.70951977401131"/>
    <n v="164301.51"/>
    <n v="2"/>
    <x v="0"/>
    <m/>
    <n v="0"/>
    <x v="14"/>
    <d v="2019-04-08T00:00:00"/>
    <x v="0"/>
    <x v="0"/>
    <x v="0"/>
  </r>
  <r>
    <x v="100"/>
    <x v="4"/>
    <x v="0"/>
    <s v="【DDTD】ICS_Search（20180411-）"/>
    <n v="232"/>
    <n v="25"/>
    <m/>
    <n v="0.10775862068965517"/>
    <n v="75.552399999999992"/>
    <n v="1888.81"/>
    <n v="0"/>
    <x v="0"/>
    <m/>
    <n v="0"/>
    <x v="14"/>
    <d v="2019-04-08T00:00:00"/>
    <x v="0"/>
    <x v="0"/>
    <x v="0"/>
  </r>
  <r>
    <x v="100"/>
    <x v="4"/>
    <x v="0"/>
    <s v="指名：まちえこびん（180926～）"/>
    <n v="8"/>
    <n v="0"/>
    <m/>
    <n v="0"/>
    <m/>
    <n v="0"/>
    <n v="0"/>
    <x v="0"/>
    <m/>
    <n v="0"/>
    <x v="14"/>
    <d v="2019-04-08T00:00:00"/>
    <x v="0"/>
    <x v="0"/>
    <x v="0"/>
  </r>
  <r>
    <x v="100"/>
    <x v="4"/>
    <x v="0"/>
    <s v="NDG_スタバLP検証."/>
    <n v="6522"/>
    <n v="876"/>
    <n v="0"/>
    <n v="0.13431462741490341"/>
    <n v="83.279925799086755"/>
    <n v="72953.214999999997"/>
    <n v="6"/>
    <x v="0"/>
    <m/>
    <n v="0"/>
    <x v="14"/>
    <d v="2019-04-08T00:00:00"/>
    <x v="0"/>
    <x v="0"/>
    <x v="0"/>
  </r>
  <r>
    <x v="100"/>
    <x v="7"/>
    <x v="0"/>
    <s v="NDG_Facebook_RT_normal"/>
    <n v="2700"/>
    <n v="34"/>
    <n v="0"/>
    <n v="1.2592592592592593E-2"/>
    <n v="98.447941176470593"/>
    <n v="3347.23"/>
    <n v="0"/>
    <x v="0"/>
    <m/>
    <n v="0"/>
    <x v="14"/>
    <d v="2019-04-08T00:00:00"/>
    <x v="0"/>
    <x v="0"/>
    <x v="0"/>
  </r>
  <r>
    <x v="100"/>
    <x v="7"/>
    <x v="0"/>
    <s v="NDG_Facebook_RT_starbucks_stories"/>
    <n v="2460"/>
    <n v="26"/>
    <n v="0"/>
    <n v="1.056910569105691E-2"/>
    <n v="120.20557692307693"/>
    <n v="3125.3450000000003"/>
    <n v="0"/>
    <x v="0"/>
    <m/>
    <n v="0"/>
    <x v="14"/>
    <d v="2019-04-08T00:00:00"/>
    <x v="0"/>
    <x v="0"/>
    <x v="0"/>
  </r>
  <r>
    <x v="100"/>
    <x v="7"/>
    <x v="0"/>
    <s v="NDG_Facebook_RT_starbucks"/>
    <n v="2485"/>
    <n v="40"/>
    <n v="0"/>
    <n v="1.6096579476861168E-2"/>
    <n v="84.489125000000001"/>
    <n v="3379.5650000000001"/>
    <n v="0"/>
    <x v="0"/>
    <m/>
    <n v="0"/>
    <x v="14"/>
    <d v="2019-04-08T00:00:00"/>
    <x v="0"/>
    <x v="0"/>
    <x v="0"/>
  </r>
  <r>
    <x v="100"/>
    <x v="7"/>
    <x v="0"/>
    <s v="NDG_Facebook_RT_normal _stories"/>
    <n v="2399"/>
    <n v="16"/>
    <n v="0"/>
    <n v="6.6694456023343061E-3"/>
    <n v="195.89156250000002"/>
    <n v="3134.2650000000003"/>
    <n v="0"/>
    <x v="0"/>
    <m/>
    <n v="0"/>
    <x v="14"/>
    <d v="2019-04-08T00:00:00"/>
    <x v="0"/>
    <x v="0"/>
    <x v="0"/>
  </r>
  <r>
    <x v="100"/>
    <x v="3"/>
    <x v="0"/>
    <s v="AFF"/>
    <n v="0"/>
    <n v="0"/>
    <m/>
    <m/>
    <m/>
    <n v="7000"/>
    <n v="1"/>
    <x v="0"/>
    <m/>
    <m/>
    <x v="14"/>
    <d v="2019-04-08T00:00:00"/>
    <x v="0"/>
    <x v="0"/>
    <x v="0"/>
  </r>
  <r>
    <x v="101"/>
    <x v="0"/>
    <x v="0"/>
    <s v="指名：ドルチェグスト（161228AM-170131）"/>
    <n v="156894"/>
    <n v="2658"/>
    <m/>
    <n v="1.6941374431144594E-2"/>
    <n v="63.145763732129424"/>
    <n v="167841.44"/>
    <n v="12"/>
    <x v="0"/>
    <m/>
    <n v="0"/>
    <x v="14"/>
    <d v="2019-04-08T00:00:00"/>
    <x v="0"/>
    <x v="0"/>
    <x v="0"/>
  </r>
  <r>
    <x v="101"/>
    <x v="0"/>
    <x v="0"/>
    <s v="指名：共通TOP（161228AM-170131）"/>
    <n v="10272"/>
    <n v="623"/>
    <m/>
    <n v="6.0650311526479754E-2"/>
    <n v="52.181958266452639"/>
    <n v="32509.359999999993"/>
    <n v="24"/>
    <x v="0"/>
    <m/>
    <n v="0"/>
    <x v="14"/>
    <d v="2019-04-08T00:00:00"/>
    <x v="0"/>
    <x v="0"/>
    <x v="0"/>
  </r>
  <r>
    <x v="101"/>
    <x v="0"/>
    <x v="0"/>
    <s v="指名：バリスタ（161228AM-170131）"/>
    <n v="8691"/>
    <n v="494"/>
    <m/>
    <n v="5.6840409619146243E-2"/>
    <n v="84.642105263157902"/>
    <n v="41813.200000000004"/>
    <n v="2"/>
    <x v="0"/>
    <m/>
    <n v="0"/>
    <x v="14"/>
    <d v="2019-04-08T00:00:00"/>
    <x v="0"/>
    <x v="0"/>
    <x v="0"/>
  </r>
  <r>
    <x v="101"/>
    <x v="0"/>
    <x v="0"/>
    <s v="【DDTD】ICS_Search（20190401-）"/>
    <n v="195"/>
    <n v="4"/>
    <m/>
    <n v="2.0512820512820513E-2"/>
    <n v="80.34"/>
    <n v="321.36"/>
    <n v="0"/>
    <x v="0"/>
    <m/>
    <n v="0"/>
    <x v="14"/>
    <d v="2019-04-08T00:00:00"/>
    <x v="0"/>
    <x v="0"/>
    <x v="0"/>
  </r>
  <r>
    <x v="101"/>
    <x v="3"/>
    <x v="0"/>
    <s v="PH AFF"/>
    <n v="753"/>
    <n v="371"/>
    <m/>
    <n v="0.49269588313413015"/>
    <n v="473.65229110512132"/>
    <n v="175725"/>
    <n v="11"/>
    <x v="0"/>
    <m/>
    <n v="0"/>
    <x v="14"/>
    <d v="2019-04-08T00:00:00"/>
    <x v="0"/>
    <x v="0"/>
    <x v="0"/>
  </r>
  <r>
    <x v="101"/>
    <x v="5"/>
    <x v="0"/>
    <s v="【NDG】GDN-RM（190125-190131）"/>
    <n v="160257"/>
    <n v="367"/>
    <n v="0"/>
    <n v="2.290071572536613E-3"/>
    <n v="99.806897855245225"/>
    <n v="36629.131512874999"/>
    <n v="5"/>
    <x v="0"/>
    <m/>
    <n v="0"/>
    <x v="14"/>
    <d v="2019-04-08T00:00:00"/>
    <x v="0"/>
    <x v="0"/>
    <x v="0"/>
  </r>
  <r>
    <x v="101"/>
    <x v="4"/>
    <x v="0"/>
    <s v="NDG_スタバLP検証."/>
    <n v="5880"/>
    <n v="810"/>
    <n v="0"/>
    <n v="0.13775510204081631"/>
    <n v="108.4310864197531"/>
    <n v="87829.180000000008"/>
    <n v="10"/>
    <x v="0"/>
    <m/>
    <n v="0"/>
    <x v="14"/>
    <d v="2019-04-08T00:00:00"/>
    <x v="0"/>
    <x v="0"/>
    <x v="0"/>
  </r>
  <r>
    <x v="101"/>
    <x v="4"/>
    <x v="0"/>
    <s v="【DDTD】ICS_Search（20180411-）"/>
    <n v="295"/>
    <n v="22"/>
    <m/>
    <n v="7.4576271186440682E-2"/>
    <n v="101.46500000000002"/>
    <n v="2232.2300000000005"/>
    <n v="0.25"/>
    <x v="0"/>
    <m/>
    <n v="0"/>
    <x v="14"/>
    <d v="2019-04-08T00:00:00"/>
    <x v="0"/>
    <x v="0"/>
    <x v="0"/>
  </r>
  <r>
    <x v="101"/>
    <x v="4"/>
    <x v="0"/>
    <s v="指名：共通TOP（170816-170916）"/>
    <n v="6153"/>
    <n v="1364"/>
    <m/>
    <n v="0.2216804810661466"/>
    <n v="11.897965542521995"/>
    <n v="16228.825000000001"/>
    <n v="26.08"/>
    <x v="0"/>
    <m/>
    <n v="0"/>
    <x v="14"/>
    <d v="2019-04-08T00:00:00"/>
    <x v="0"/>
    <x v="0"/>
    <x v="0"/>
  </r>
  <r>
    <x v="101"/>
    <x v="4"/>
    <x v="0"/>
    <s v="指名：バリスタ（170816-170916）"/>
    <n v="5386"/>
    <n v="696"/>
    <m/>
    <n v="0.1292239138507241"/>
    <n v="69.522492816091955"/>
    <n v="48387.654999999999"/>
    <n v="5"/>
    <x v="0"/>
    <m/>
    <n v="0"/>
    <x v="14"/>
    <d v="2019-04-08T00:00:00"/>
    <x v="0"/>
    <x v="0"/>
    <x v="0"/>
  </r>
  <r>
    <x v="101"/>
    <x v="4"/>
    <x v="0"/>
    <s v="指名：ドルチェグスト（170816-170916）"/>
    <n v="29886"/>
    <n v="1826"/>
    <n v="0"/>
    <n v="6.1098842267282343E-2"/>
    <n v="157.04828039430447"/>
    <n v="286770.15999999997"/>
    <n v="6"/>
    <x v="0"/>
    <m/>
    <n v="0"/>
    <x v="14"/>
    <d v="2019-04-08T00:00:00"/>
    <x v="0"/>
    <x v="0"/>
    <x v="0"/>
  </r>
  <r>
    <x v="101"/>
    <x v="4"/>
    <x v="0"/>
    <s v="指名：まちえこびん（180926～）"/>
    <n v="16"/>
    <n v="0"/>
    <m/>
    <n v="0"/>
    <m/>
    <n v="0"/>
    <n v="0"/>
    <x v="0"/>
    <m/>
    <n v="0"/>
    <x v="14"/>
    <d v="2019-04-08T00:00:00"/>
    <x v="0"/>
    <x v="0"/>
    <x v="0"/>
  </r>
  <r>
    <x v="101"/>
    <x v="7"/>
    <x v="0"/>
    <s v="NDG_Facebook_RT_starbucks"/>
    <n v="7168"/>
    <n v="122"/>
    <n v="0"/>
    <n v="1.7020089285714284E-2"/>
    <n v="107.64319672131148"/>
    <n v="13132.470000000001"/>
    <n v="0"/>
    <x v="0"/>
    <m/>
    <n v="0"/>
    <x v="14"/>
    <d v="2019-04-08T00:00:00"/>
    <x v="0"/>
    <x v="0"/>
    <x v="0"/>
  </r>
  <r>
    <x v="101"/>
    <x v="7"/>
    <x v="0"/>
    <s v="NDG_Facebook_RT_normal"/>
    <n v="7236"/>
    <n v="111"/>
    <n v="0"/>
    <n v="1.5339966832504145E-2"/>
    <n v="116.34171171171171"/>
    <n v="12913.93"/>
    <n v="0"/>
    <x v="0"/>
    <m/>
    <n v="0"/>
    <x v="14"/>
    <d v="2019-04-08T00:00:00"/>
    <x v="0"/>
    <x v="0"/>
    <x v="0"/>
  </r>
  <r>
    <x v="101"/>
    <x v="7"/>
    <x v="0"/>
    <s v="NDG_Facebook_RT_normal _stories"/>
    <n v="6169"/>
    <n v="79"/>
    <n v="0"/>
    <n v="1.2805965310423084E-2"/>
    <n v="158.55582278481012"/>
    <n v="12525.91"/>
    <n v="0"/>
    <x v="0"/>
    <m/>
    <n v="0"/>
    <x v="14"/>
    <d v="2019-04-08T00:00:00"/>
    <x v="0"/>
    <x v="0"/>
    <x v="0"/>
  </r>
  <r>
    <x v="101"/>
    <x v="7"/>
    <x v="0"/>
    <s v="NDG_Facebook_RT_starbucks_stories"/>
    <n v="6235"/>
    <n v="73"/>
    <n v="0"/>
    <n v="1.1708099438652766E-2"/>
    <n v="171.43506849315068"/>
    <n v="12514.76"/>
    <n v="0"/>
    <x v="0"/>
    <m/>
    <n v="0"/>
    <x v="14"/>
    <d v="2019-04-08T00:00:00"/>
    <x v="0"/>
    <x v="0"/>
    <x v="0"/>
  </r>
  <r>
    <x v="101"/>
    <x v="3"/>
    <x v="0"/>
    <s v="AFF"/>
    <n v="0"/>
    <n v="0"/>
    <m/>
    <m/>
    <m/>
    <n v="76000"/>
    <n v="8"/>
    <x v="0"/>
    <m/>
    <m/>
    <x v="14"/>
    <d v="2019-04-08T00:00:00"/>
    <x v="0"/>
    <x v="0"/>
    <x v="0"/>
  </r>
  <r>
    <x v="102"/>
    <x v="0"/>
    <x v="0"/>
    <s v="指名：ドルチェグスト（161228AM-170131）"/>
    <n v="220666"/>
    <n v="3194"/>
    <m/>
    <n v="1.4474363970888129E-2"/>
    <n v="77.901665623043201"/>
    <n v="248817.91999999998"/>
    <n v="16"/>
    <x v="0"/>
    <m/>
    <n v="0"/>
    <x v="14"/>
    <d v="2019-04-08T00:00:00"/>
    <x v="0"/>
    <x v="0"/>
    <x v="0"/>
  </r>
  <r>
    <x v="102"/>
    <x v="0"/>
    <x v="0"/>
    <s v="指名：共通TOP（161228AM-170131）"/>
    <n v="11075"/>
    <n v="576"/>
    <m/>
    <n v="5.2009029345372458E-2"/>
    <n v="60.20624999999999"/>
    <n v="34678.799999999996"/>
    <n v="31"/>
    <x v="0"/>
    <m/>
    <n v="0"/>
    <x v="14"/>
    <d v="2019-04-08T00:00:00"/>
    <x v="0"/>
    <x v="0"/>
    <x v="0"/>
  </r>
  <r>
    <x v="102"/>
    <x v="0"/>
    <x v="0"/>
    <s v="指名：バリスタ（161228AM-170131）"/>
    <n v="9841"/>
    <n v="517"/>
    <m/>
    <n v="5.2535311452088201E-2"/>
    <n v="92.596208897485496"/>
    <n v="47872.240000000005"/>
    <n v="6"/>
    <x v="0"/>
    <m/>
    <n v="0"/>
    <x v="14"/>
    <d v="2019-04-08T00:00:00"/>
    <x v="0"/>
    <x v="0"/>
    <x v="0"/>
  </r>
  <r>
    <x v="102"/>
    <x v="0"/>
    <x v="0"/>
    <s v="【DDTD】ICS_Search（20190401-）"/>
    <n v="226"/>
    <n v="3"/>
    <m/>
    <n v="1.3274336283185841E-2"/>
    <n v="41.6"/>
    <n v="124.80000000000001"/>
    <n v="0"/>
    <x v="0"/>
    <m/>
    <n v="0"/>
    <x v="14"/>
    <d v="2019-04-08T00:00:00"/>
    <x v="0"/>
    <x v="0"/>
    <x v="0"/>
  </r>
  <r>
    <x v="102"/>
    <x v="3"/>
    <x v="0"/>
    <s v="PH AFF"/>
    <n v="784"/>
    <n v="411"/>
    <m/>
    <n v="0.52423469387755106"/>
    <n v="388.68613138686129"/>
    <n v="159750"/>
    <n v="10"/>
    <x v="0"/>
    <m/>
    <n v="0"/>
    <x v="14"/>
    <d v="2019-04-08T00:00:00"/>
    <x v="0"/>
    <x v="0"/>
    <x v="0"/>
  </r>
  <r>
    <x v="102"/>
    <x v="5"/>
    <x v="0"/>
    <s v="【NDG】GDN-RM（190125-190131）"/>
    <n v="142631"/>
    <n v="374"/>
    <n v="0"/>
    <n v="2.6221508648190087E-3"/>
    <n v="100.68119394152407"/>
    <n v="37654.766534130002"/>
    <n v="8"/>
    <x v="0"/>
    <m/>
    <n v="0"/>
    <x v="14"/>
    <d v="2019-04-08T00:00:00"/>
    <x v="0"/>
    <x v="0"/>
    <x v="0"/>
  </r>
  <r>
    <x v="102"/>
    <x v="4"/>
    <x v="0"/>
    <s v="NDG_スタバLP検証."/>
    <n v="7346"/>
    <n v="1028"/>
    <n v="0"/>
    <n v="0.13994010345766403"/>
    <n v="136.06057879377434"/>
    <n v="139870.27500000002"/>
    <n v="10"/>
    <x v="0"/>
    <m/>
    <n v="0"/>
    <x v="14"/>
    <d v="2019-04-08T00:00:00"/>
    <x v="0"/>
    <x v="0"/>
    <x v="0"/>
  </r>
  <r>
    <x v="102"/>
    <x v="4"/>
    <x v="0"/>
    <s v="指名：共通TOP（170816-170916）"/>
    <n v="6197"/>
    <n v="1473"/>
    <m/>
    <n v="0.2376956591899306"/>
    <n v="12.445913102511879"/>
    <n v="18332.829999999998"/>
    <n v="31"/>
    <x v="0"/>
    <m/>
    <n v="0"/>
    <x v="14"/>
    <d v="2019-04-08T00:00:00"/>
    <x v="0"/>
    <x v="0"/>
    <x v="0"/>
  </r>
  <r>
    <x v="102"/>
    <x v="4"/>
    <x v="0"/>
    <s v="【DDTD】ICS_Search（20180411-）"/>
    <n v="304"/>
    <n v="26"/>
    <m/>
    <n v="8.5526315789473686E-2"/>
    <n v="132.9851923076923"/>
    <n v="3457.6149999999998"/>
    <n v="0"/>
    <x v="0"/>
    <m/>
    <n v="0"/>
    <x v="14"/>
    <d v="2019-04-08T00:00:00"/>
    <x v="0"/>
    <x v="0"/>
    <x v="0"/>
  </r>
  <r>
    <x v="102"/>
    <x v="4"/>
    <x v="0"/>
    <s v="指名：バリスタ（170816-170916）"/>
    <n v="6829"/>
    <n v="923"/>
    <m/>
    <n v="0.13515888124176306"/>
    <n v="81.048299024918762"/>
    <n v="74807.580000000016"/>
    <n v="1"/>
    <x v="0"/>
    <m/>
    <n v="0"/>
    <x v="14"/>
    <d v="2019-04-08T00:00:00"/>
    <x v="0"/>
    <x v="0"/>
    <x v="0"/>
  </r>
  <r>
    <x v="102"/>
    <x v="4"/>
    <x v="0"/>
    <s v="指名：ドルチェグスト（170816-170916）"/>
    <n v="18840"/>
    <n v="1312"/>
    <n v="0"/>
    <n v="6.9639065817409765E-2"/>
    <n v="164.30068216463414"/>
    <n v="215562.495"/>
    <n v="0"/>
    <x v="0"/>
    <m/>
    <n v="0"/>
    <x v="14"/>
    <d v="2019-04-08T00:00:00"/>
    <x v="0"/>
    <x v="0"/>
    <x v="0"/>
  </r>
  <r>
    <x v="102"/>
    <x v="4"/>
    <x v="0"/>
    <s v="指名：まちえこびん（180926～）"/>
    <n v="6"/>
    <n v="2"/>
    <m/>
    <n v="0.33333333333333331"/>
    <n v="11.7075"/>
    <n v="23.414999999999999"/>
    <n v="0"/>
    <x v="0"/>
    <m/>
    <n v="0"/>
    <x v="14"/>
    <d v="2019-04-08T00:00:00"/>
    <x v="0"/>
    <x v="0"/>
    <x v="0"/>
  </r>
  <r>
    <x v="102"/>
    <x v="7"/>
    <x v="0"/>
    <s v="NDG_Facebook_RT_normal _stories"/>
    <n v="6239"/>
    <n v="55"/>
    <n v="0"/>
    <n v="8.815515306940214E-3"/>
    <n v="217.24254545454545"/>
    <n v="11948.34"/>
    <n v="0"/>
    <x v="0"/>
    <m/>
    <n v="0"/>
    <x v="14"/>
    <d v="2019-04-08T00:00:00"/>
    <x v="0"/>
    <x v="0"/>
    <x v="0"/>
  </r>
  <r>
    <x v="102"/>
    <x v="7"/>
    <x v="0"/>
    <s v="NDG_Facebook_RT_starbucks"/>
    <n v="6854"/>
    <n v="99"/>
    <n v="0"/>
    <n v="1.444412022176831E-2"/>
    <n v="125.63459595959597"/>
    <n v="12437.825000000001"/>
    <n v="0"/>
    <x v="0"/>
    <m/>
    <n v="0"/>
    <x v="14"/>
    <d v="2019-04-08T00:00:00"/>
    <x v="0"/>
    <x v="0"/>
    <x v="0"/>
  </r>
  <r>
    <x v="102"/>
    <x v="7"/>
    <x v="0"/>
    <s v="NDG_Facebook_RT_starbucks_stories"/>
    <n v="6118"/>
    <n v="39"/>
    <n v="0"/>
    <n v="6.3746322327558023E-3"/>
    <n v="305.73871794871792"/>
    <n v="11923.81"/>
    <n v="0"/>
    <x v="0"/>
    <m/>
    <n v="0"/>
    <x v="14"/>
    <d v="2019-04-08T00:00:00"/>
    <x v="0"/>
    <x v="0"/>
    <x v="0"/>
  </r>
  <r>
    <x v="102"/>
    <x v="7"/>
    <x v="0"/>
    <s v="NDG_Facebook_RT_normal"/>
    <n v="6902"/>
    <n v="81"/>
    <n v="0"/>
    <n v="1.1735728774268327E-2"/>
    <n v="153.78740740740739"/>
    <n v="12456.779999999999"/>
    <n v="0"/>
    <x v="0"/>
    <m/>
    <n v="0"/>
    <x v="14"/>
    <d v="2019-04-08T00:00:00"/>
    <x v="0"/>
    <x v="0"/>
    <x v="0"/>
  </r>
  <r>
    <x v="102"/>
    <x v="3"/>
    <x v="0"/>
    <s v="AFF"/>
    <n v="0"/>
    <n v="0"/>
    <m/>
    <m/>
    <m/>
    <n v="62000"/>
    <n v="6"/>
    <x v="0"/>
    <m/>
    <m/>
    <x v="14"/>
    <d v="2019-04-08T00:00:00"/>
    <x v="0"/>
    <x v="0"/>
    <x v="0"/>
  </r>
  <r>
    <x v="103"/>
    <x v="0"/>
    <x v="0"/>
    <s v="指名：ドルチェグスト（161228AM-170131）"/>
    <n v="222574"/>
    <n v="3004"/>
    <m/>
    <n v="1.3496634827068751E-2"/>
    <n v="69.266631158455397"/>
    <n v="208076.96"/>
    <n v="18"/>
    <x v="0"/>
    <m/>
    <n v="0"/>
    <x v="14"/>
    <d v="2019-04-08T00:00:00"/>
    <x v="0"/>
    <x v="0"/>
    <x v="0"/>
  </r>
  <r>
    <x v="103"/>
    <x v="0"/>
    <x v="0"/>
    <s v="【DDTD】ICS_Search（20190401-）"/>
    <n v="257"/>
    <n v="6"/>
    <m/>
    <n v="2.3346303501945526E-2"/>
    <n v="64.65333333333335"/>
    <n v="387.92000000000007"/>
    <n v="0"/>
    <x v="0"/>
    <m/>
    <n v="0"/>
    <x v="14"/>
    <d v="2019-04-08T00:00:00"/>
    <x v="0"/>
    <x v="0"/>
    <x v="0"/>
  </r>
  <r>
    <x v="103"/>
    <x v="0"/>
    <x v="0"/>
    <s v="指名：バリスタ（161228AM-170131）"/>
    <n v="12891"/>
    <n v="719"/>
    <m/>
    <n v="5.5775347141416493E-2"/>
    <n v="94.411460361613351"/>
    <n v="67881.84"/>
    <n v="6"/>
    <x v="0"/>
    <m/>
    <n v="0"/>
    <x v="14"/>
    <d v="2019-04-08T00:00:00"/>
    <x v="0"/>
    <x v="0"/>
    <x v="0"/>
  </r>
  <r>
    <x v="103"/>
    <x v="0"/>
    <x v="0"/>
    <s v="指名：共通TOP（161228AM-170131）"/>
    <n v="13309"/>
    <n v="758"/>
    <m/>
    <n v="5.6953940942219554E-2"/>
    <n v="63.519577836411621"/>
    <n v="48147.840000000011"/>
    <n v="18"/>
    <x v="0"/>
    <m/>
    <n v="0"/>
    <x v="14"/>
    <d v="2019-04-08T00:00:00"/>
    <x v="0"/>
    <x v="0"/>
    <x v="0"/>
  </r>
  <r>
    <x v="103"/>
    <x v="3"/>
    <x v="0"/>
    <s v="PH AFF"/>
    <n v="1113"/>
    <n v="582"/>
    <m/>
    <n v="0.52291105121293802"/>
    <n v="631.31443298969077"/>
    <n v="367425"/>
    <n v="23"/>
    <x v="0"/>
    <m/>
    <n v="0"/>
    <x v="14"/>
    <d v="2019-04-08T00:00:00"/>
    <x v="0"/>
    <x v="0"/>
    <x v="0"/>
  </r>
  <r>
    <x v="103"/>
    <x v="5"/>
    <x v="0"/>
    <s v="【NDG】GDN-RM（190125-190131）"/>
    <n v="140256"/>
    <n v="357"/>
    <n v="0"/>
    <n v="2.5453456536618756E-3"/>
    <n v="99.073961002871144"/>
    <n v="35369.404078025"/>
    <n v="10"/>
    <x v="0"/>
    <m/>
    <n v="0"/>
    <x v="14"/>
    <d v="2019-04-08T00:00:00"/>
    <x v="0"/>
    <x v="0"/>
    <x v="0"/>
  </r>
  <r>
    <x v="103"/>
    <x v="4"/>
    <x v="0"/>
    <s v="指名：共通TOP（170816-170916）"/>
    <n v="7319"/>
    <n v="1763"/>
    <m/>
    <n v="0.24087990162590517"/>
    <n v="13.20038570618264"/>
    <n v="23272.279999999995"/>
    <n v="38"/>
    <x v="0"/>
    <m/>
    <n v="0"/>
    <x v="14"/>
    <d v="2019-04-08T00:00:00"/>
    <x v="0"/>
    <x v="0"/>
    <x v="0"/>
  </r>
  <r>
    <x v="103"/>
    <x v="4"/>
    <x v="0"/>
    <s v="指名：ドルチェグスト（170816-170916）"/>
    <n v="20174"/>
    <n v="1462"/>
    <n v="0"/>
    <n v="7.246951521760682E-2"/>
    <n v="147.38755471956225"/>
    <n v="215480.60500000001"/>
    <n v="4"/>
    <x v="0"/>
    <m/>
    <n v="0"/>
    <x v="14"/>
    <d v="2019-04-08T00:00:00"/>
    <x v="0"/>
    <x v="0"/>
    <x v="0"/>
  </r>
  <r>
    <x v="103"/>
    <x v="4"/>
    <x v="0"/>
    <s v="【DDTD】ICS_Search（20180411-）"/>
    <n v="356"/>
    <n v="29"/>
    <m/>
    <n v="8.1460674157303375E-2"/>
    <n v="104.19482758620688"/>
    <n v="3021.6499999999996"/>
    <n v="0"/>
    <x v="0"/>
    <m/>
    <n v="0"/>
    <x v="14"/>
    <d v="2019-04-08T00:00:00"/>
    <x v="0"/>
    <x v="0"/>
    <x v="0"/>
  </r>
  <r>
    <x v="103"/>
    <x v="4"/>
    <x v="0"/>
    <s v="NDG_スタバLP検証."/>
    <n v="8798"/>
    <n v="1234"/>
    <n v="0"/>
    <n v="0.14025914980677426"/>
    <n v="130.1068152350081"/>
    <n v="160551.81"/>
    <n v="10"/>
    <x v="0"/>
    <m/>
    <n v="0"/>
    <x v="14"/>
    <d v="2019-04-08T00:00:00"/>
    <x v="0"/>
    <x v="0"/>
    <x v="0"/>
  </r>
  <r>
    <x v="103"/>
    <x v="4"/>
    <x v="0"/>
    <s v="指名：まちえこびん（180926～）"/>
    <n v="4"/>
    <n v="0"/>
    <m/>
    <n v="0"/>
    <m/>
    <n v="0"/>
    <n v="0"/>
    <x v="0"/>
    <m/>
    <n v="0"/>
    <x v="14"/>
    <d v="2019-04-08T00:00:00"/>
    <x v="0"/>
    <x v="0"/>
    <x v="0"/>
  </r>
  <r>
    <x v="103"/>
    <x v="4"/>
    <x v="0"/>
    <s v="指名：バリスタ（170816-170916）"/>
    <n v="8921"/>
    <n v="1398"/>
    <m/>
    <n v="0.15670888913798903"/>
    <n v="78.609892703862712"/>
    <n v="109896.63000000006"/>
    <n v="7"/>
    <x v="0"/>
    <m/>
    <n v="0"/>
    <x v="14"/>
    <d v="2019-04-08T00:00:00"/>
    <x v="0"/>
    <x v="0"/>
    <x v="0"/>
  </r>
  <r>
    <x v="103"/>
    <x v="7"/>
    <x v="0"/>
    <s v="NDG_Facebook_RT_normal _stories"/>
    <n v="6660"/>
    <n v="43"/>
    <n v="0"/>
    <n v="6.4564564564564561E-3"/>
    <n v="290.91127906976749"/>
    <n v="12509.185000000001"/>
    <n v="0"/>
    <x v="0"/>
    <m/>
    <n v="0"/>
    <x v="14"/>
    <d v="2019-04-08T00:00:00"/>
    <x v="0"/>
    <x v="0"/>
    <x v="0"/>
  </r>
  <r>
    <x v="103"/>
    <x v="7"/>
    <x v="0"/>
    <s v="NDG_Facebook_RT_starbucks"/>
    <n v="7262"/>
    <n v="115"/>
    <n v="0"/>
    <n v="1.5835857890388324E-2"/>
    <n v="124.37582608695652"/>
    <n v="14303.22"/>
    <n v="0"/>
    <x v="0"/>
    <m/>
    <n v="0"/>
    <x v="14"/>
    <d v="2019-04-08T00:00:00"/>
    <x v="0"/>
    <x v="0"/>
    <x v="0"/>
  </r>
  <r>
    <x v="103"/>
    <x v="7"/>
    <x v="0"/>
    <s v="NDG_Facebook_RT_normal"/>
    <n v="7870"/>
    <n v="98"/>
    <n v="0"/>
    <n v="1.2452350698856416E-2"/>
    <n v="146.23566326530613"/>
    <n v="14331.095000000001"/>
    <n v="0"/>
    <x v="0"/>
    <m/>
    <n v="0"/>
    <x v="14"/>
    <d v="2019-04-08T00:00:00"/>
    <x v="0"/>
    <x v="0"/>
    <x v="0"/>
  </r>
  <r>
    <x v="103"/>
    <x v="7"/>
    <x v="0"/>
    <s v="NDG_Facebook_RT_starbucks_stories"/>
    <n v="6683"/>
    <n v="35"/>
    <n v="0"/>
    <n v="5.237168936106539E-3"/>
    <n v="352.34"/>
    <n v="12331.9"/>
    <n v="0"/>
    <x v="0"/>
    <m/>
    <n v="0"/>
    <x v="14"/>
    <d v="2019-04-08T00:00:00"/>
    <x v="0"/>
    <x v="0"/>
    <x v="0"/>
  </r>
  <r>
    <x v="103"/>
    <x v="3"/>
    <x v="0"/>
    <s v="AFF"/>
    <n v="0"/>
    <n v="0"/>
    <m/>
    <m/>
    <m/>
    <n v="83000"/>
    <n v="9"/>
    <x v="0"/>
    <m/>
    <m/>
    <x v="14"/>
    <d v="2019-04-08T00:00:00"/>
    <x v="0"/>
    <x v="0"/>
    <x v="0"/>
  </r>
  <r>
    <x v="104"/>
    <x v="0"/>
    <x v="0"/>
    <s v="指名：まちえこびん（180926～）"/>
    <n v="1"/>
    <n v="0"/>
    <m/>
    <n v="0"/>
    <m/>
    <n v="0"/>
    <n v="0"/>
    <x v="0"/>
    <m/>
    <n v="0"/>
    <x v="15"/>
    <d v="2019-04-15T00:00:00"/>
    <x v="0"/>
    <x v="0"/>
    <x v="0"/>
  </r>
  <r>
    <x v="104"/>
    <x v="0"/>
    <x v="0"/>
    <s v="【DDTD】ICS_Search（20190401-）"/>
    <n v="281"/>
    <n v="13"/>
    <m/>
    <n v="4.6263345195729534E-2"/>
    <n v="58.88"/>
    <n v="765.44"/>
    <n v="0"/>
    <x v="0"/>
    <m/>
    <n v="0"/>
    <x v="15"/>
    <d v="2019-04-15T00:00:00"/>
    <x v="0"/>
    <x v="0"/>
    <x v="0"/>
  </r>
  <r>
    <x v="104"/>
    <x v="0"/>
    <x v="0"/>
    <s v="指名：バリスタ（161228AM-170131）"/>
    <n v="9498"/>
    <n v="432"/>
    <m/>
    <n v="4.5483259633607075E-2"/>
    <n v="87.425000000000011"/>
    <n v="37767.600000000006"/>
    <n v="3"/>
    <x v="0"/>
    <m/>
    <n v="0"/>
    <x v="15"/>
    <d v="2019-04-15T00:00:00"/>
    <x v="0"/>
    <x v="0"/>
    <x v="0"/>
  </r>
  <r>
    <x v="104"/>
    <x v="0"/>
    <x v="0"/>
    <s v="指名：共通TOP（161228AM-170131）"/>
    <n v="11173"/>
    <n v="666"/>
    <m/>
    <n v="5.9607983531728276E-2"/>
    <n v="51.931291291291288"/>
    <n v="34586.239999999998"/>
    <n v="26"/>
    <x v="0"/>
    <m/>
    <n v="0"/>
    <x v="15"/>
    <d v="2019-04-15T00:00:00"/>
    <x v="0"/>
    <x v="0"/>
    <x v="0"/>
  </r>
  <r>
    <x v="104"/>
    <x v="0"/>
    <x v="0"/>
    <s v="指名：ドルチェグスト（161228AM-170131）"/>
    <n v="74522"/>
    <n v="1430"/>
    <m/>
    <n v="1.9188964332680282E-2"/>
    <n v="64.626909090909095"/>
    <n v="92416.48000000001"/>
    <n v="14"/>
    <x v="0"/>
    <m/>
    <n v="0"/>
    <x v="15"/>
    <d v="2019-04-15T00:00:00"/>
    <x v="0"/>
    <x v="0"/>
    <x v="0"/>
  </r>
  <r>
    <x v="104"/>
    <x v="3"/>
    <x v="0"/>
    <s v="PH AFF"/>
    <n v="1031"/>
    <n v="338"/>
    <m/>
    <n v="0.32783705140640157"/>
    <n v="898.00295857988169"/>
    <n v="303525"/>
    <n v="19"/>
    <x v="0"/>
    <m/>
    <n v="0"/>
    <x v="15"/>
    <d v="2019-04-15T00:00:00"/>
    <x v="0"/>
    <x v="0"/>
    <x v="0"/>
  </r>
  <r>
    <x v="104"/>
    <x v="5"/>
    <x v="0"/>
    <s v="【NDG】GDN-RM（190125-190131）"/>
    <n v="158445"/>
    <n v="334"/>
    <n v="0"/>
    <n v="2.1079869986430624E-3"/>
    <n v="112.24897815214072"/>
    <n v="37491.158702815002"/>
    <n v="3"/>
    <x v="0"/>
    <m/>
    <n v="0"/>
    <x v="15"/>
    <d v="2019-04-15T00:00:00"/>
    <x v="0"/>
    <x v="0"/>
    <x v="0"/>
  </r>
  <r>
    <x v="104"/>
    <x v="4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4"/>
    <x v="4"/>
    <x v="0"/>
    <s v="指名：共通TOP（170816-170916）"/>
    <n v="6454"/>
    <n v="1539"/>
    <m/>
    <n v="0.23845677099473195"/>
    <n v="11.00075373619233"/>
    <n v="16930.159999999996"/>
    <n v="22.25"/>
    <x v="0"/>
    <m/>
    <n v="0"/>
    <x v="15"/>
    <d v="2019-04-15T00:00:00"/>
    <x v="0"/>
    <x v="0"/>
    <x v="0"/>
  </r>
  <r>
    <x v="104"/>
    <x v="4"/>
    <x v="0"/>
    <s v="NDG_スタバLP検証."/>
    <n v="6050"/>
    <n v="836"/>
    <n v="0"/>
    <n v="0.13818181818181818"/>
    <n v="105.54344497607656"/>
    <n v="88234.32"/>
    <n v="8"/>
    <x v="0"/>
    <m/>
    <n v="0"/>
    <x v="15"/>
    <d v="2019-04-15T00:00:00"/>
    <x v="0"/>
    <x v="0"/>
    <x v="0"/>
  </r>
  <r>
    <x v="104"/>
    <x v="4"/>
    <x v="0"/>
    <s v="指名：バリスタ（170816-170916）"/>
    <n v="5457"/>
    <n v="737"/>
    <m/>
    <n v="0.13505589151548469"/>
    <n v="66.732069199457257"/>
    <n v="49181.535000000003"/>
    <n v="9"/>
    <x v="0"/>
    <m/>
    <n v="0"/>
    <x v="15"/>
    <d v="2019-04-15T00:00:00"/>
    <x v="0"/>
    <x v="0"/>
    <x v="0"/>
  </r>
  <r>
    <x v="104"/>
    <x v="4"/>
    <x v="0"/>
    <s v="指名：ドルチェグスト（170816-170916）"/>
    <n v="32872"/>
    <n v="2208"/>
    <n v="0"/>
    <n v="6.7169627646629357E-2"/>
    <n v="137.50227355072465"/>
    <n v="303605.02"/>
    <n v="8"/>
    <x v="0"/>
    <m/>
    <n v="0"/>
    <x v="15"/>
    <d v="2019-04-15T00:00:00"/>
    <x v="0"/>
    <x v="0"/>
    <x v="0"/>
  </r>
  <r>
    <x v="104"/>
    <x v="4"/>
    <x v="0"/>
    <s v="【DDTD】ICS_Search（20180411-）"/>
    <n v="326"/>
    <n v="25"/>
    <m/>
    <n v="7.6687116564417179E-2"/>
    <n v="108.155"/>
    <n v="2703.875"/>
    <n v="0"/>
    <x v="0"/>
    <m/>
    <n v="0"/>
    <x v="15"/>
    <d v="2019-04-15T00:00:00"/>
    <x v="0"/>
    <x v="0"/>
    <x v="0"/>
  </r>
  <r>
    <x v="104"/>
    <x v="7"/>
    <x v="0"/>
    <s v="NDG_Facebook_RT_normal"/>
    <n v="7474"/>
    <n v="73"/>
    <n v="0"/>
    <n v="9.7671929355097678E-3"/>
    <n v="180.217602739726"/>
    <n v="13155.884999999998"/>
    <n v="0"/>
    <x v="0"/>
    <m/>
    <n v="0"/>
    <x v="15"/>
    <d v="2019-04-15T00:00:00"/>
    <x v="0"/>
    <x v="0"/>
    <x v="0"/>
  </r>
  <r>
    <x v="104"/>
    <x v="7"/>
    <x v="0"/>
    <s v="NDG_Facebook_RT_starbucks_stories"/>
    <n v="6538"/>
    <n v="22"/>
    <n v="0"/>
    <n v="3.3649434077699602E-3"/>
    <n v="599.36318181818183"/>
    <n v="13185.99"/>
    <n v="0"/>
    <x v="0"/>
    <m/>
    <n v="0"/>
    <x v="15"/>
    <d v="2019-04-15T00:00:00"/>
    <x v="0"/>
    <x v="0"/>
    <x v="0"/>
  </r>
  <r>
    <x v="104"/>
    <x v="7"/>
    <x v="0"/>
    <s v="NDG_Facebook_RT_normal _stories"/>
    <n v="6695"/>
    <n v="29"/>
    <n v="0"/>
    <n v="4.3315907393577293E-3"/>
    <n v="454.99689655172415"/>
    <n v="13194.91"/>
    <n v="0"/>
    <x v="0"/>
    <m/>
    <n v="0"/>
    <x v="15"/>
    <d v="2019-04-15T00:00:00"/>
    <x v="0"/>
    <x v="0"/>
    <x v="0"/>
  </r>
  <r>
    <x v="104"/>
    <x v="7"/>
    <x v="0"/>
    <s v="NDG_Facebook_RT_starbucks"/>
    <n v="7370"/>
    <n v="76"/>
    <n v="0"/>
    <n v="1.0312075983717774E-2"/>
    <n v="173.25046052631578"/>
    <n v="13167.035"/>
    <n v="0"/>
    <x v="0"/>
    <m/>
    <n v="0"/>
    <x v="15"/>
    <d v="2019-04-15T00:00:00"/>
    <x v="0"/>
    <x v="0"/>
    <x v="0"/>
  </r>
  <r>
    <x v="104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05"/>
    <x v="0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5"/>
    <x v="0"/>
    <x v="0"/>
    <s v="指名：共通TOP（161228AM-170131）"/>
    <n v="10591"/>
    <n v="648"/>
    <m/>
    <n v="6.1184024171466338E-2"/>
    <n v="49.106296296296286"/>
    <n v="31820.879999999994"/>
    <n v="26"/>
    <x v="0"/>
    <m/>
    <n v="0"/>
    <x v="15"/>
    <d v="2019-04-15T00:00:00"/>
    <x v="0"/>
    <x v="0"/>
    <x v="0"/>
  </r>
  <r>
    <x v="105"/>
    <x v="0"/>
    <x v="0"/>
    <s v="【DDTD】ICS_Search（20190401-）"/>
    <n v="293"/>
    <n v="8"/>
    <m/>
    <n v="2.7303754266211604E-2"/>
    <n v="77.87"/>
    <n v="622.96"/>
    <n v="0"/>
    <x v="0"/>
    <m/>
    <n v="0"/>
    <x v="15"/>
    <d v="2019-04-15T00:00:00"/>
    <x v="0"/>
    <x v="0"/>
    <x v="0"/>
  </r>
  <r>
    <x v="105"/>
    <x v="0"/>
    <x v="0"/>
    <s v="指名：ドルチェグスト（161228AM-170131）"/>
    <n v="63368"/>
    <n v="1358"/>
    <m/>
    <n v="2.1430374952657493E-2"/>
    <n v="68.189690721649498"/>
    <n v="92601.60000000002"/>
    <n v="10"/>
    <x v="0"/>
    <m/>
    <n v="0"/>
    <x v="15"/>
    <d v="2019-04-15T00:00:00"/>
    <x v="0"/>
    <x v="0"/>
    <x v="0"/>
  </r>
  <r>
    <x v="105"/>
    <x v="0"/>
    <x v="0"/>
    <s v="指名：バリスタ（161228AM-170131）"/>
    <n v="9231"/>
    <n v="507"/>
    <m/>
    <n v="5.4923626909327269E-2"/>
    <n v="90.90871794871795"/>
    <n v="46090.720000000001"/>
    <n v="4"/>
    <x v="0"/>
    <m/>
    <n v="0"/>
    <x v="15"/>
    <d v="2019-04-15T00:00:00"/>
    <x v="0"/>
    <x v="0"/>
    <x v="0"/>
  </r>
  <r>
    <x v="105"/>
    <x v="3"/>
    <x v="0"/>
    <s v="PH AFF"/>
    <n v="799"/>
    <n v="342"/>
    <m/>
    <n v="0.42803504380475593"/>
    <n v="700.65789473684208"/>
    <n v="239625"/>
    <n v="15"/>
    <x v="0"/>
    <m/>
    <n v="0"/>
    <x v="15"/>
    <d v="2019-04-15T00:00:00"/>
    <x v="0"/>
    <x v="0"/>
    <x v="0"/>
  </r>
  <r>
    <x v="105"/>
    <x v="5"/>
    <x v="0"/>
    <s v="【NDG】GDN-RM（190125-190131）"/>
    <n v="152137"/>
    <n v="355"/>
    <n v="0"/>
    <n v="2.333423164647653E-3"/>
    <n v="107.51478717050705"/>
    <n v="38167.749445530004"/>
    <n v="7"/>
    <x v="0"/>
    <m/>
    <n v="0"/>
    <x v="15"/>
    <d v="2019-04-15T00:00:00"/>
    <x v="0"/>
    <x v="0"/>
    <x v="0"/>
  </r>
  <r>
    <x v="105"/>
    <x v="4"/>
    <x v="0"/>
    <s v="【DDTD】ICS_Search（20180411-）"/>
    <n v="392"/>
    <n v="32"/>
    <m/>
    <n v="8.1632653061224483E-2"/>
    <n v="101.91796875"/>
    <n v="3261.375"/>
    <n v="0"/>
    <x v="0"/>
    <m/>
    <n v="0"/>
    <x v="15"/>
    <d v="2019-04-15T00:00:00"/>
    <x v="0"/>
    <x v="0"/>
    <x v="0"/>
  </r>
  <r>
    <x v="105"/>
    <x v="4"/>
    <x v="0"/>
    <s v="指名：まちえこびん（180926～）"/>
    <n v="2"/>
    <n v="0"/>
    <m/>
    <n v="0"/>
    <m/>
    <n v="0"/>
    <n v="0"/>
    <x v="0"/>
    <m/>
    <n v="0"/>
    <x v="15"/>
    <d v="2019-04-15T00:00:00"/>
    <x v="0"/>
    <x v="0"/>
    <x v="0"/>
  </r>
  <r>
    <x v="105"/>
    <x v="4"/>
    <x v="0"/>
    <s v="NDG_スタバLP検証."/>
    <n v="6084"/>
    <n v="690"/>
    <n v="0"/>
    <n v="0.11341222879684418"/>
    <n v="115.59857246376812"/>
    <n v="79763.014999999999"/>
    <n v="12"/>
    <x v="0"/>
    <m/>
    <n v="0"/>
    <x v="15"/>
    <d v="2019-04-15T00:00:00"/>
    <x v="0"/>
    <x v="0"/>
    <x v="0"/>
  </r>
  <r>
    <x v="105"/>
    <x v="4"/>
    <x v="0"/>
    <s v="指名：共通TOP（170816-170916）"/>
    <n v="6422"/>
    <n v="1493"/>
    <m/>
    <n v="0.23248209280597945"/>
    <n v="11.764631614199599"/>
    <n v="17564.595000000001"/>
    <n v="24.29"/>
    <x v="0"/>
    <m/>
    <n v="0"/>
    <x v="15"/>
    <d v="2019-04-15T00:00:00"/>
    <x v="0"/>
    <x v="0"/>
    <x v="0"/>
  </r>
  <r>
    <x v="105"/>
    <x v="4"/>
    <x v="0"/>
    <s v="指名：バリスタ（170816-170916）"/>
    <n v="5850"/>
    <n v="711"/>
    <m/>
    <n v="0.12153846153846154"/>
    <n v="70.665281293952205"/>
    <n v="50243.015000000014"/>
    <n v="4"/>
    <x v="0"/>
    <m/>
    <n v="0"/>
    <x v="15"/>
    <d v="2019-04-15T00:00:00"/>
    <x v="0"/>
    <x v="0"/>
    <x v="0"/>
  </r>
  <r>
    <x v="105"/>
    <x v="4"/>
    <x v="0"/>
    <s v="指名：ドルチェグスト（170816-170916）"/>
    <n v="8568"/>
    <n v="916"/>
    <n v="0"/>
    <n v="0.1069094304388422"/>
    <n v="100.04046397379913"/>
    <n v="91637.065000000002"/>
    <n v="2"/>
    <x v="0"/>
    <m/>
    <n v="0"/>
    <x v="15"/>
    <d v="2019-04-15T00:00:00"/>
    <x v="0"/>
    <x v="0"/>
    <x v="0"/>
  </r>
  <r>
    <x v="105"/>
    <x v="7"/>
    <x v="0"/>
    <s v="NDG_Facebook_RT_normal _stories"/>
    <n v="6304"/>
    <n v="28"/>
    <n v="0"/>
    <n v="4.4416243654822338E-3"/>
    <n v="468.10089285714287"/>
    <n v="13106.825000000001"/>
    <n v="0"/>
    <x v="0"/>
    <m/>
    <n v="0"/>
    <x v="15"/>
    <d v="2019-04-15T00:00:00"/>
    <x v="0"/>
    <x v="0"/>
    <x v="0"/>
  </r>
  <r>
    <x v="105"/>
    <x v="7"/>
    <x v="0"/>
    <s v="NDG_Facebook_RT_starbucks"/>
    <n v="6789"/>
    <n v="63"/>
    <n v="0"/>
    <n v="9.2797171895713654E-3"/>
    <n v="194.13388888888889"/>
    <n v="12230.434999999999"/>
    <n v="0"/>
    <x v="0"/>
    <m/>
    <n v="0"/>
    <x v="15"/>
    <d v="2019-04-15T00:00:00"/>
    <x v="0"/>
    <x v="0"/>
    <x v="0"/>
  </r>
  <r>
    <x v="105"/>
    <x v="7"/>
    <x v="0"/>
    <s v="NDG_Facebook_RT_normal"/>
    <n v="7113"/>
    <n v="63"/>
    <n v="0"/>
    <n v="8.8570223534373688E-3"/>
    <n v="194.31087301587303"/>
    <n v="12241.585000000001"/>
    <n v="0"/>
    <x v="0"/>
    <m/>
    <n v="0"/>
    <x v="15"/>
    <d v="2019-04-15T00:00:00"/>
    <x v="0"/>
    <x v="0"/>
    <x v="0"/>
  </r>
  <r>
    <x v="105"/>
    <x v="7"/>
    <x v="0"/>
    <s v="NDG_Facebook_RT_starbucks_stories"/>
    <n v="6599"/>
    <n v="22"/>
    <n v="0"/>
    <n v="3.3338384603727837E-3"/>
    <n v="600.93431818181818"/>
    <n v="13220.555"/>
    <n v="0"/>
    <x v="0"/>
    <m/>
    <n v="0"/>
    <x v="15"/>
    <d v="2019-04-15T00:00:00"/>
    <x v="0"/>
    <x v="0"/>
    <x v="0"/>
  </r>
  <r>
    <x v="105"/>
    <x v="3"/>
    <x v="0"/>
    <s v="AFF"/>
    <n v="0"/>
    <n v="0"/>
    <m/>
    <m/>
    <m/>
    <n v="52000"/>
    <n v="6"/>
    <x v="0"/>
    <m/>
    <m/>
    <x v="15"/>
    <d v="2019-04-15T00:00:00"/>
    <x v="0"/>
    <x v="0"/>
    <x v="0"/>
  </r>
  <r>
    <x v="106"/>
    <x v="0"/>
    <x v="0"/>
    <s v="【DDTD】ICS_Search（20190401-）"/>
    <n v="293"/>
    <n v="6"/>
    <m/>
    <n v="2.0477815699658702E-2"/>
    <n v="56.160000000000004"/>
    <n v="336.96000000000004"/>
    <n v="0"/>
    <x v="0"/>
    <m/>
    <n v="0"/>
    <x v="15"/>
    <d v="2019-04-15T00:00:00"/>
    <x v="0"/>
    <x v="0"/>
    <x v="0"/>
  </r>
  <r>
    <x v="106"/>
    <x v="0"/>
    <x v="0"/>
    <s v="指名：共通TOP（161228AM-170131）"/>
    <n v="11755"/>
    <n v="699"/>
    <m/>
    <n v="5.9464057847724371E-2"/>
    <n v="54.074048640915585"/>
    <n v="37797.759999999995"/>
    <n v="28"/>
    <x v="0"/>
    <m/>
    <n v="0"/>
    <x v="15"/>
    <d v="2019-04-15T00:00:00"/>
    <x v="0"/>
    <x v="0"/>
    <x v="0"/>
  </r>
  <r>
    <x v="106"/>
    <x v="0"/>
    <x v="0"/>
    <s v="指名：バリスタ（161228AM-170131）"/>
    <n v="10097"/>
    <n v="490"/>
    <m/>
    <n v="4.8529266118649106E-2"/>
    <n v="90.942693877551008"/>
    <n v="44561.919999999991"/>
    <n v="2"/>
    <x v="0"/>
    <m/>
    <n v="0"/>
    <x v="15"/>
    <d v="2019-04-15T00:00:00"/>
    <x v="0"/>
    <x v="0"/>
    <x v="0"/>
  </r>
  <r>
    <x v="106"/>
    <x v="0"/>
    <x v="0"/>
    <s v="指名：まちえこびん（180926～）"/>
    <n v="3"/>
    <n v="0"/>
    <m/>
    <n v="0"/>
    <m/>
    <n v="0"/>
    <n v="0"/>
    <x v="0"/>
    <m/>
    <n v="0"/>
    <x v="15"/>
    <d v="2019-04-15T00:00:00"/>
    <x v="0"/>
    <x v="0"/>
    <x v="0"/>
  </r>
  <r>
    <x v="106"/>
    <x v="0"/>
    <x v="0"/>
    <s v="指名：ドルチェグスト（161228AM-170131）"/>
    <n v="130408"/>
    <n v="1816"/>
    <m/>
    <n v="1.3925526041347157E-2"/>
    <n v="55.373127753303969"/>
    <n v="100557.6"/>
    <n v="30"/>
    <x v="0"/>
    <m/>
    <n v="0"/>
    <x v="15"/>
    <d v="2019-04-15T00:00:00"/>
    <x v="0"/>
    <x v="0"/>
    <x v="0"/>
  </r>
  <r>
    <x v="106"/>
    <x v="9"/>
    <x v="0"/>
    <s v="den_0417_0430_NAP_NDG_aff_syoukai_Twitter_Promotweet_twivery"/>
    <n v="234786"/>
    <n v="498"/>
    <m/>
    <n v="2.1210804732820525E-3"/>
    <n v="126.93305873121487"/>
    <n v="63212.663248145007"/>
    <m/>
    <x v="0"/>
    <m/>
    <n v="0"/>
    <x v="15"/>
    <d v="2019-04-15T00:00:00"/>
    <x v="0"/>
    <x v="0"/>
    <x v="0"/>
  </r>
  <r>
    <x v="106"/>
    <x v="3"/>
    <x v="0"/>
    <s v="PH AFF"/>
    <n v="11041"/>
    <n v="311"/>
    <m/>
    <n v="2.8167738429490084E-2"/>
    <n v="616.39871382636659"/>
    <n v="191700"/>
    <n v="12"/>
    <x v="0"/>
    <m/>
    <n v="0"/>
    <x v="15"/>
    <d v="2019-04-15T00:00:00"/>
    <x v="0"/>
    <x v="0"/>
    <x v="0"/>
  </r>
  <r>
    <x v="106"/>
    <x v="5"/>
    <x v="0"/>
    <s v="【NDG】GDN-RM（190125-190131）"/>
    <n v="152641"/>
    <n v="374"/>
    <n v="0"/>
    <n v="2.4501935914990076E-3"/>
    <n v="98.885597559919788"/>
    <n v="36983.213487410001"/>
    <n v="5"/>
    <x v="0"/>
    <m/>
    <n v="0"/>
    <x v="15"/>
    <d v="2019-04-15T00:00:00"/>
    <x v="0"/>
    <x v="0"/>
    <x v="0"/>
  </r>
  <r>
    <x v="106"/>
    <x v="4"/>
    <x v="0"/>
    <s v="指名：共通TOP（170816-170916）"/>
    <n v="6337"/>
    <n v="1401"/>
    <m/>
    <n v="0.22108253116616697"/>
    <n v="12.419396859386149"/>
    <n v="17399.574999999993"/>
    <n v="25.25"/>
    <x v="0"/>
    <m/>
    <n v="0"/>
    <x v="15"/>
    <d v="2019-04-15T00:00:00"/>
    <x v="0"/>
    <x v="0"/>
    <x v="0"/>
  </r>
  <r>
    <x v="106"/>
    <x v="4"/>
    <x v="0"/>
    <s v="NDG_スタバLP検証."/>
    <n v="6468"/>
    <n v="782"/>
    <n v="0"/>
    <n v="0.12090290661719233"/>
    <n v="118.31280690537086"/>
    <n v="92520.61500000002"/>
    <n v="31.98"/>
    <x v="0"/>
    <m/>
    <n v="0"/>
    <x v="15"/>
    <d v="2019-04-15T00:00:00"/>
    <x v="0"/>
    <x v="0"/>
    <x v="0"/>
  </r>
  <r>
    <x v="106"/>
    <x v="4"/>
    <x v="0"/>
    <s v="指名：ドルチェグスト（170816-170916）"/>
    <n v="11042"/>
    <n v="1073"/>
    <n v="0"/>
    <n v="9.7174424923021196E-2"/>
    <n v="97.538308480894685"/>
    <n v="104658.605"/>
    <n v="12"/>
    <x v="0"/>
    <m/>
    <n v="0"/>
    <x v="15"/>
    <d v="2019-04-15T00:00:00"/>
    <x v="0"/>
    <x v="0"/>
    <x v="0"/>
  </r>
  <r>
    <x v="106"/>
    <x v="4"/>
    <x v="0"/>
    <s v="【DDTD】ICS_Search（20180411-）"/>
    <n v="424"/>
    <n v="39"/>
    <m/>
    <n v="9.1981132075471692E-2"/>
    <n v="96.776282051282038"/>
    <n v="3774.2749999999996"/>
    <n v="0"/>
    <x v="0"/>
    <m/>
    <n v="0"/>
    <x v="15"/>
    <d v="2019-04-15T00:00:00"/>
    <x v="0"/>
    <x v="0"/>
    <x v="0"/>
  </r>
  <r>
    <x v="106"/>
    <x v="4"/>
    <x v="0"/>
    <s v="指名：まちえこびん（180926～）"/>
    <n v="10"/>
    <n v="1"/>
    <m/>
    <n v="0.1"/>
    <n v="16.725000000000001"/>
    <n v="16.725000000000001"/>
    <n v="0"/>
    <x v="0"/>
    <m/>
    <n v="0"/>
    <x v="15"/>
    <d v="2019-04-15T00:00:00"/>
    <x v="0"/>
    <x v="0"/>
    <x v="0"/>
  </r>
  <r>
    <x v="106"/>
    <x v="4"/>
    <x v="0"/>
    <s v="指名：バリスタ（170816-170916）"/>
    <n v="5391"/>
    <n v="618"/>
    <m/>
    <n v="0.11463550361713967"/>
    <n v="73.429425566343042"/>
    <n v="45379.385000000002"/>
    <n v="2"/>
    <x v="0"/>
    <m/>
    <n v="0"/>
    <x v="15"/>
    <d v="2019-04-15T00:00:00"/>
    <x v="0"/>
    <x v="0"/>
    <x v="0"/>
  </r>
  <r>
    <x v="106"/>
    <x v="7"/>
    <x v="0"/>
    <s v="NDG_Facebook_RT_starbucks"/>
    <n v="6734"/>
    <n v="44"/>
    <n v="0"/>
    <n v="6.5340065340065336E-3"/>
    <n v="279.56090909090909"/>
    <n v="12300.68"/>
    <n v="0"/>
    <x v="0"/>
    <m/>
    <n v="0"/>
    <x v="15"/>
    <d v="2019-04-15T00:00:00"/>
    <x v="0"/>
    <x v="0"/>
    <x v="0"/>
  </r>
  <r>
    <x v="106"/>
    <x v="7"/>
    <x v="0"/>
    <s v="NDG_Facebook_RT_normal"/>
    <n v="6976"/>
    <n v="46"/>
    <n v="0"/>
    <n v="6.5940366972477068E-3"/>
    <n v="269.46641304347827"/>
    <n v="12395.455"/>
    <n v="0"/>
    <x v="0"/>
    <m/>
    <n v="0"/>
    <x v="15"/>
    <d v="2019-04-15T00:00:00"/>
    <x v="0"/>
    <x v="0"/>
    <x v="0"/>
  </r>
  <r>
    <x v="106"/>
    <x v="7"/>
    <x v="0"/>
    <s v="NDG_Facebook_RT_normal _stories"/>
    <n v="5975"/>
    <n v="21"/>
    <n v="0"/>
    <n v="3.5146443514644352E-3"/>
    <n v="558.66809523809525"/>
    <n v="11732.03"/>
    <n v="0"/>
    <x v="0"/>
    <m/>
    <n v="0"/>
    <x v="15"/>
    <d v="2019-04-15T00:00:00"/>
    <x v="0"/>
    <x v="0"/>
    <x v="0"/>
  </r>
  <r>
    <x v="106"/>
    <x v="7"/>
    <x v="0"/>
    <s v="NDG_Facebook_RT_starbucks_stories"/>
    <n v="5680"/>
    <n v="20"/>
    <n v="0"/>
    <n v="3.5211267605633804E-3"/>
    <n v="587.10324999999989"/>
    <n v="11742.064999999999"/>
    <n v="0"/>
    <x v="0"/>
    <m/>
    <n v="0"/>
    <x v="15"/>
    <d v="2019-04-15T00:00:00"/>
    <x v="0"/>
    <x v="0"/>
    <x v="0"/>
  </r>
  <r>
    <x v="106"/>
    <x v="3"/>
    <x v="0"/>
    <s v="AFF"/>
    <n v="0"/>
    <n v="0"/>
    <m/>
    <m/>
    <m/>
    <n v="64000"/>
    <n v="7"/>
    <x v="0"/>
    <m/>
    <m/>
    <x v="15"/>
    <d v="2019-04-15T00:00:00"/>
    <x v="0"/>
    <x v="0"/>
    <x v="0"/>
  </r>
  <r>
    <x v="107"/>
    <x v="0"/>
    <x v="0"/>
    <s v="指名：共通TOP（161228AM-170131）"/>
    <n v="10674"/>
    <n v="641"/>
    <m/>
    <n v="6.0052463931047406E-2"/>
    <n v="49.97516380655226"/>
    <n v="32034.079999999998"/>
    <n v="13"/>
    <x v="0"/>
    <m/>
    <n v="0"/>
    <x v="15"/>
    <d v="2019-04-15T00:00:00"/>
    <x v="0"/>
    <x v="0"/>
    <x v="0"/>
  </r>
  <r>
    <x v="107"/>
    <x v="0"/>
    <x v="0"/>
    <s v="指名：バリスタ（161228AM-170131）"/>
    <n v="9116"/>
    <n v="513"/>
    <m/>
    <n v="5.6274681878016673E-2"/>
    <n v="89.419727095516564"/>
    <n v="45872.32"/>
    <n v="4"/>
    <x v="0"/>
    <m/>
    <n v="0"/>
    <x v="15"/>
    <d v="2019-04-15T00:00:00"/>
    <x v="0"/>
    <x v="0"/>
    <x v="0"/>
  </r>
  <r>
    <x v="107"/>
    <x v="0"/>
    <x v="0"/>
    <s v="指名：ドルチェグスト（161228AM-170131）"/>
    <n v="51972"/>
    <n v="1198"/>
    <m/>
    <n v="2.3050873547294699E-2"/>
    <n v="69.336227045075134"/>
    <n v="83064.800000000003"/>
    <n v="8"/>
    <x v="0"/>
    <m/>
    <n v="0"/>
    <x v="15"/>
    <d v="2019-04-15T00:00:00"/>
    <x v="0"/>
    <x v="0"/>
    <x v="0"/>
  </r>
  <r>
    <x v="107"/>
    <x v="0"/>
    <x v="0"/>
    <s v="【DDTD】ICS_Search（20190401-）"/>
    <n v="332"/>
    <n v="9"/>
    <m/>
    <n v="2.710843373493976E-2"/>
    <n v="48.302222222222227"/>
    <n v="434.72"/>
    <n v="0"/>
    <x v="0"/>
    <m/>
    <n v="0"/>
    <x v="15"/>
    <d v="2019-04-15T00:00:00"/>
    <x v="0"/>
    <x v="0"/>
    <x v="0"/>
  </r>
  <r>
    <x v="107"/>
    <x v="9"/>
    <x v="0"/>
    <s v="den_0417_0430_NAP_NDG_aff_syoukai_Twitter_Promotweet_twivery"/>
    <n v="255338"/>
    <n v="481"/>
    <m/>
    <n v="1.8837775810885962E-3"/>
    <n v="128.44750521121622"/>
    <n v="61783.250006595001"/>
    <m/>
    <x v="0"/>
    <m/>
    <n v="0"/>
    <x v="15"/>
    <d v="2019-04-15T00:00:00"/>
    <x v="0"/>
    <x v="0"/>
    <x v="0"/>
  </r>
  <r>
    <x v="107"/>
    <x v="8"/>
    <x v="0"/>
    <s v="Teads_In-Read Landscape"/>
    <n v="129404"/>
    <n v="126"/>
    <m/>
    <n v="9.7369478532348299E-4"/>
    <n v="1227.3463822222222"/>
    <n v="154645.64416"/>
    <n v="0"/>
    <x v="0"/>
    <m/>
    <n v="0"/>
    <x v="15"/>
    <d v="2019-04-15T00:00:00"/>
    <x v="0"/>
    <x v="0"/>
    <x v="0"/>
  </r>
  <r>
    <x v="107"/>
    <x v="1"/>
    <x v="3"/>
    <s v="Relaido_Inread"/>
    <n v="31651"/>
    <n v="92"/>
    <m/>
    <n v="2.9067012100723517E-3"/>
    <n v="794.02499999999986"/>
    <n v="73050.299999999988"/>
    <n v="0"/>
    <x v="0"/>
    <m/>
    <n v="0"/>
    <x v="15"/>
    <d v="2019-04-15T00:00:00"/>
    <x v="0"/>
    <x v="0"/>
    <x v="0"/>
  </r>
  <r>
    <x v="107"/>
    <x v="3"/>
    <x v="0"/>
    <s v="PH AFF"/>
    <n v="20569"/>
    <n v="295"/>
    <m/>
    <n v="1.4341970927123341E-2"/>
    <n v="541.52542372881351"/>
    <n v="159750"/>
    <n v="10"/>
    <x v="0"/>
    <m/>
    <n v="0"/>
    <x v="15"/>
    <d v="2019-04-15T00:00:00"/>
    <x v="0"/>
    <x v="0"/>
    <x v="0"/>
  </r>
  <r>
    <x v="107"/>
    <x v="5"/>
    <x v="0"/>
    <s v="【NDG】GDN-RM（190125-190131）"/>
    <n v="148369"/>
    <n v="353"/>
    <n v="0"/>
    <n v="2.3792032028253879E-3"/>
    <n v="102.515855480864"/>
    <n v="36188.096984744996"/>
    <n v="5"/>
    <x v="0"/>
    <m/>
    <n v="0"/>
    <x v="15"/>
    <d v="2019-04-15T00:00:00"/>
    <x v="0"/>
    <x v="0"/>
    <x v="0"/>
  </r>
  <r>
    <x v="107"/>
    <x v="4"/>
    <x v="0"/>
    <s v="指名：まちえこびん（180926～）"/>
    <n v="12"/>
    <n v="2"/>
    <m/>
    <n v="0.16666666666666666"/>
    <n v="12.265000000000001"/>
    <n v="24.53"/>
    <n v="0"/>
    <x v="0"/>
    <m/>
    <n v="0"/>
    <x v="15"/>
    <d v="2019-04-15T00:00:00"/>
    <x v="0"/>
    <x v="0"/>
    <x v="0"/>
  </r>
  <r>
    <x v="107"/>
    <x v="4"/>
    <x v="0"/>
    <s v="NDG_スタバLP検証."/>
    <n v="5948"/>
    <n v="808"/>
    <n v="0"/>
    <n v="0.13584398117014124"/>
    <n v="109.9690099009901"/>
    <n v="88854.96"/>
    <n v="6"/>
    <x v="0"/>
    <m/>
    <n v="0"/>
    <x v="15"/>
    <d v="2019-04-15T00:00:00"/>
    <x v="0"/>
    <x v="0"/>
    <x v="0"/>
  </r>
  <r>
    <x v="107"/>
    <x v="4"/>
    <x v="0"/>
    <s v="指名：バリスタ（170816-170916）"/>
    <n v="6139"/>
    <n v="799"/>
    <m/>
    <n v="0.13015149047076072"/>
    <n v="66.640438047559442"/>
    <n v="53245.71"/>
    <n v="8"/>
    <x v="0"/>
    <m/>
    <n v="0"/>
    <x v="15"/>
    <d v="2019-04-15T00:00:00"/>
    <x v="0"/>
    <x v="0"/>
    <x v="0"/>
  </r>
  <r>
    <x v="107"/>
    <x v="4"/>
    <x v="0"/>
    <s v="指名：ドルチェグスト（170816-170916）"/>
    <n v="8396"/>
    <n v="1056"/>
    <n v="0"/>
    <n v="0.12577417818008577"/>
    <n v="100.23607007575758"/>
    <n v="105849.29000000001"/>
    <n v="5"/>
    <x v="0"/>
    <m/>
    <n v="0"/>
    <x v="15"/>
    <d v="2019-04-15T00:00:00"/>
    <x v="0"/>
    <x v="0"/>
    <x v="0"/>
  </r>
  <r>
    <x v="107"/>
    <x v="4"/>
    <x v="0"/>
    <s v="指名：共通TOP（170816-170916）"/>
    <n v="5939"/>
    <n v="1399"/>
    <m/>
    <n v="0.23556154234719651"/>
    <n v="12.057780557541101"/>
    <n v="16868.834999999999"/>
    <n v="26.59"/>
    <x v="0"/>
    <m/>
    <n v="0"/>
    <x v="15"/>
    <d v="2019-04-15T00:00:00"/>
    <x v="0"/>
    <x v="0"/>
    <x v="0"/>
  </r>
  <r>
    <x v="107"/>
    <x v="4"/>
    <x v="0"/>
    <s v="【DDTD】ICS_Search（20180411-）"/>
    <n v="541"/>
    <n v="54"/>
    <m/>
    <n v="9.9815157116451017E-2"/>
    <n v="107.16388888888889"/>
    <n v="5786.85"/>
    <n v="1.25"/>
    <x v="0"/>
    <m/>
    <n v="0"/>
    <x v="15"/>
    <d v="2019-04-15T00:00:00"/>
    <x v="0"/>
    <x v="0"/>
    <x v="0"/>
  </r>
  <r>
    <x v="107"/>
    <x v="7"/>
    <x v="0"/>
    <s v="NDG_Facebook_RT_starbucks"/>
    <n v="5444"/>
    <n v="36"/>
    <n v="0"/>
    <n v="6.6127847171197646E-3"/>
    <n v="346.05263888888891"/>
    <n v="12457.895"/>
    <n v="0"/>
    <x v="0"/>
    <m/>
    <n v="0"/>
    <x v="15"/>
    <d v="2019-04-15T00:00:00"/>
    <x v="0"/>
    <x v="0"/>
    <x v="0"/>
  </r>
  <r>
    <x v="107"/>
    <x v="7"/>
    <x v="0"/>
    <s v="NDG_Facebook_RT_starbucks_stories"/>
    <n v="5369"/>
    <n v="30"/>
    <n v="0"/>
    <n v="5.5876327062767744E-3"/>
    <n v="425.89283333333333"/>
    <n v="12776.785"/>
    <n v="0"/>
    <x v="0"/>
    <m/>
    <n v="0"/>
    <x v="15"/>
    <d v="2019-04-15T00:00:00"/>
    <x v="0"/>
    <x v="0"/>
    <x v="0"/>
  </r>
  <r>
    <x v="107"/>
    <x v="7"/>
    <x v="0"/>
    <s v="NDG_Facebook_RT_normal"/>
    <n v="5777"/>
    <n v="36"/>
    <n v="0"/>
    <n v="6.2316081010905314E-3"/>
    <n v="344.41111111111115"/>
    <n v="12398.800000000001"/>
    <n v="0"/>
    <x v="0"/>
    <m/>
    <n v="0"/>
    <x v="15"/>
    <d v="2019-04-15T00:00:00"/>
    <x v="0"/>
    <x v="0"/>
    <x v="0"/>
  </r>
  <r>
    <x v="107"/>
    <x v="7"/>
    <x v="0"/>
    <s v="NDG_Facebook_RT_normal _stories"/>
    <n v="6101"/>
    <n v="16"/>
    <n v="0"/>
    <n v="2.6225208982134074E-3"/>
    <n v="812.20781249999993"/>
    <n v="12995.324999999999"/>
    <n v="0"/>
    <x v="0"/>
    <m/>
    <n v="0"/>
    <x v="15"/>
    <d v="2019-04-15T00:00:00"/>
    <x v="0"/>
    <x v="0"/>
    <x v="0"/>
  </r>
  <r>
    <x v="107"/>
    <x v="11"/>
    <x v="0"/>
    <s v="【NDG】DV360-RM"/>
    <n v="32824"/>
    <n v="41"/>
    <m/>
    <n v="1.2490860346088229E-3"/>
    <n v="173.64562239024391"/>
    <n v="7119.4705180000001"/>
    <n v="0"/>
    <x v="0"/>
    <m/>
    <n v="0"/>
    <x v="15"/>
    <d v="2019-04-15T00:00:00"/>
    <x v="0"/>
    <x v="0"/>
    <x v="0"/>
  </r>
  <r>
    <x v="107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08"/>
    <x v="0"/>
    <x v="0"/>
    <s v="指名：ドルチェグスト（161228AM-170131）"/>
    <n v="61590"/>
    <n v="1230"/>
    <m/>
    <n v="1.9970774476376036E-2"/>
    <n v="66.698666666666654"/>
    <n v="82039.359999999986"/>
    <n v="24"/>
    <x v="0"/>
    <m/>
    <n v="0"/>
    <x v="15"/>
    <d v="2019-04-15T00:00:00"/>
    <x v="0"/>
    <x v="0"/>
    <x v="0"/>
  </r>
  <r>
    <x v="108"/>
    <x v="0"/>
    <x v="0"/>
    <s v="指名：共通TOP（161228AM-170131）"/>
    <n v="9764"/>
    <n v="543"/>
    <m/>
    <n v="5.5612453912331009E-2"/>
    <n v="50.946593001841606"/>
    <n v="27663.999999999993"/>
    <n v="19"/>
    <x v="0"/>
    <m/>
    <n v="0"/>
    <x v="15"/>
    <d v="2019-04-15T00:00:00"/>
    <x v="0"/>
    <x v="0"/>
    <x v="0"/>
  </r>
  <r>
    <x v="108"/>
    <x v="0"/>
    <x v="0"/>
    <s v="指名：バリスタ（161228AM-170131）"/>
    <n v="8214"/>
    <n v="426"/>
    <m/>
    <n v="5.1862673484295109E-2"/>
    <n v="94.596056338028177"/>
    <n v="40297.920000000006"/>
    <n v="6"/>
    <x v="0"/>
    <m/>
    <n v="0"/>
    <x v="15"/>
    <d v="2019-04-15T00:00:00"/>
    <x v="0"/>
    <x v="0"/>
    <x v="0"/>
  </r>
  <r>
    <x v="108"/>
    <x v="0"/>
    <x v="0"/>
    <s v="【DDTD】ICS_Search（20190401-）"/>
    <n v="309"/>
    <n v="7"/>
    <m/>
    <n v="2.2653721682847898E-2"/>
    <n v="74.731428571428566"/>
    <n v="523.12"/>
    <n v="0"/>
    <x v="0"/>
    <m/>
    <n v="0"/>
    <x v="15"/>
    <d v="2019-04-15T00:00:00"/>
    <x v="0"/>
    <x v="0"/>
    <x v="0"/>
  </r>
  <r>
    <x v="108"/>
    <x v="9"/>
    <x v="0"/>
    <s v="den_0417_0430_NAP_NDG_aff_syoukai_Twitter_Promotweet_twivery"/>
    <n v="254685"/>
    <n v="434"/>
    <m/>
    <n v="1.7040658067809255E-3"/>
    <n v="129.23321071571428"/>
    <n v="56087.213450619995"/>
    <m/>
    <x v="0"/>
    <m/>
    <n v="0"/>
    <x v="15"/>
    <d v="2019-04-15T00:00:00"/>
    <x v="0"/>
    <x v="0"/>
    <x v="0"/>
  </r>
  <r>
    <x v="108"/>
    <x v="8"/>
    <x v="0"/>
    <s v="Teads_In-Read Landscape"/>
    <n v="291434"/>
    <n v="190"/>
    <m/>
    <n v="6.5194864017238891E-4"/>
    <n v="1496.166789736842"/>
    <n v="284271.69004999998"/>
    <n v="0"/>
    <x v="0"/>
    <m/>
    <n v="0"/>
    <x v="15"/>
    <d v="2019-04-15T00:00:00"/>
    <x v="0"/>
    <x v="0"/>
    <x v="0"/>
  </r>
  <r>
    <x v="108"/>
    <x v="1"/>
    <x v="3"/>
    <s v="Relaido_Inread"/>
    <n v="52518"/>
    <n v="167"/>
    <m/>
    <n v="3.1798621425035228E-3"/>
    <n v="727.40598802395209"/>
    <n v="121476.8"/>
    <n v="0"/>
    <x v="0"/>
    <m/>
    <n v="0"/>
    <x v="15"/>
    <d v="2019-04-15T00:00:00"/>
    <x v="0"/>
    <x v="0"/>
    <x v="0"/>
  </r>
  <r>
    <x v="108"/>
    <x v="3"/>
    <x v="0"/>
    <s v="PH AFF"/>
    <n v="19832"/>
    <n v="267"/>
    <m/>
    <n v="1.3463089955627269E-2"/>
    <n v="957.30337078651689"/>
    <n v="255600"/>
    <n v="16"/>
    <x v="0"/>
    <m/>
    <n v="0"/>
    <x v="15"/>
    <d v="2019-04-15T00:00:00"/>
    <x v="0"/>
    <x v="0"/>
    <x v="0"/>
  </r>
  <r>
    <x v="108"/>
    <x v="5"/>
    <x v="0"/>
    <s v="【NDG】GDN-RM（190125-190131）"/>
    <n v="81475"/>
    <n v="294"/>
    <n v="0"/>
    <n v="3.6084688554771402E-3"/>
    <n v="74.162988965612243"/>
    <n v="21803.918755890001"/>
    <n v="5"/>
    <x v="0"/>
    <m/>
    <n v="0"/>
    <x v="15"/>
    <d v="2019-04-15T00:00:00"/>
    <x v="0"/>
    <x v="0"/>
    <x v="0"/>
  </r>
  <r>
    <x v="108"/>
    <x v="4"/>
    <x v="0"/>
    <s v="NDG_スタバLP検証."/>
    <n v="5418"/>
    <n v="628"/>
    <n v="0"/>
    <n v="0.11590992986341823"/>
    <n v="118.37744426751593"/>
    <n v="74341.035000000003"/>
    <n v="3"/>
    <x v="0"/>
    <m/>
    <n v="0"/>
    <x v="15"/>
    <d v="2019-04-15T00:00:00"/>
    <x v="0"/>
    <x v="0"/>
    <x v="0"/>
  </r>
  <r>
    <x v="108"/>
    <x v="4"/>
    <x v="0"/>
    <s v="指名：まちえこびん（180926～）"/>
    <n v="11"/>
    <n v="3"/>
    <m/>
    <n v="0.27272727272727271"/>
    <n v="21.184999999999999"/>
    <n v="63.555"/>
    <n v="0"/>
    <x v="0"/>
    <m/>
    <n v="0"/>
    <x v="15"/>
    <d v="2019-04-15T00:00:00"/>
    <x v="0"/>
    <x v="0"/>
    <x v="0"/>
  </r>
  <r>
    <x v="108"/>
    <x v="4"/>
    <x v="0"/>
    <s v="指名：バリスタ（170816-170916）"/>
    <n v="5079"/>
    <n v="668"/>
    <m/>
    <n v="0.13152195314038195"/>
    <n v="65.913525449101812"/>
    <n v="44030.235000000008"/>
    <n v="3"/>
    <x v="0"/>
    <m/>
    <n v="0"/>
    <x v="15"/>
    <d v="2019-04-15T00:00:00"/>
    <x v="0"/>
    <x v="0"/>
    <x v="0"/>
  </r>
  <r>
    <x v="108"/>
    <x v="4"/>
    <x v="0"/>
    <s v="指名：ドルチェグスト（170816-170916）"/>
    <n v="7966"/>
    <n v="870"/>
    <n v="0"/>
    <n v="0.10921416018076827"/>
    <n v="96.172448275862081"/>
    <n v="83670.030000000013"/>
    <n v="8.6"/>
    <x v="0"/>
    <m/>
    <n v="0"/>
    <x v="15"/>
    <d v="2019-04-15T00:00:00"/>
    <x v="0"/>
    <x v="0"/>
    <x v="0"/>
  </r>
  <r>
    <x v="108"/>
    <x v="4"/>
    <x v="0"/>
    <s v="指名：共通TOP（170816-170916）"/>
    <n v="5635"/>
    <n v="1372"/>
    <m/>
    <n v="0.24347826086956523"/>
    <n v="12.690032798833817"/>
    <n v="17410.724999999999"/>
    <n v="30.25"/>
    <x v="0"/>
    <m/>
    <n v="0"/>
    <x v="15"/>
    <d v="2019-04-15T00:00:00"/>
    <x v="0"/>
    <x v="0"/>
    <x v="0"/>
  </r>
  <r>
    <x v="108"/>
    <x v="4"/>
    <x v="0"/>
    <s v="【DDTD】ICS_Search（20180411-）"/>
    <n v="494"/>
    <n v="48"/>
    <m/>
    <n v="9.7165991902834009E-2"/>
    <n v="111.43031250000001"/>
    <n v="5348.6550000000007"/>
    <n v="0"/>
    <x v="0"/>
    <m/>
    <n v="0"/>
    <x v="15"/>
    <d v="2019-04-15T00:00:00"/>
    <x v="0"/>
    <x v="0"/>
    <x v="0"/>
  </r>
  <r>
    <x v="108"/>
    <x v="7"/>
    <x v="0"/>
    <s v="NDG_Facebook_RT_normal _stories"/>
    <n v="5523"/>
    <n v="25"/>
    <n v="0"/>
    <n v="4.5265254390729672E-3"/>
    <n v="502.41899999999993"/>
    <n v="12560.474999999999"/>
    <n v="0"/>
    <x v="0"/>
    <m/>
    <n v="0"/>
    <x v="15"/>
    <d v="2019-04-15T00:00:00"/>
    <x v="0"/>
    <x v="0"/>
    <x v="0"/>
  </r>
  <r>
    <x v="108"/>
    <x v="7"/>
    <x v="0"/>
    <s v="NDG_Facebook_RT_starbucks_stories"/>
    <n v="5728"/>
    <n v="17"/>
    <n v="0"/>
    <n v="2.9678770949720669E-3"/>
    <n v="741.93411764705877"/>
    <n v="12612.88"/>
    <n v="0"/>
    <x v="0"/>
    <m/>
    <n v="0"/>
    <x v="15"/>
    <d v="2019-04-15T00:00:00"/>
    <x v="0"/>
    <x v="0"/>
    <x v="0"/>
  </r>
  <r>
    <x v="108"/>
    <x v="7"/>
    <x v="0"/>
    <s v="NDG_Facebook_RT_normal"/>
    <n v="5568"/>
    <n v="18"/>
    <n v="0"/>
    <n v="3.2327586206896551E-3"/>
    <n v="738.93527777777786"/>
    <n v="13300.835000000001"/>
    <n v="0"/>
    <x v="0"/>
    <m/>
    <n v="0"/>
    <x v="15"/>
    <d v="2019-04-15T00:00:00"/>
    <x v="0"/>
    <x v="0"/>
    <x v="0"/>
  </r>
  <r>
    <x v="108"/>
    <x v="7"/>
    <x v="0"/>
    <s v="NDG_Facebook_RT_starbucks"/>
    <n v="6476"/>
    <n v="31"/>
    <n v="0"/>
    <n v="4.7869054972205062E-3"/>
    <n v="432.9796774193548"/>
    <n v="13422.369999999999"/>
    <n v="0"/>
    <x v="0"/>
    <m/>
    <n v="0"/>
    <x v="15"/>
    <d v="2019-04-15T00:00:00"/>
    <x v="0"/>
    <x v="0"/>
    <x v="0"/>
  </r>
  <r>
    <x v="108"/>
    <x v="11"/>
    <x v="0"/>
    <s v="【NDG】DV360-RM"/>
    <n v="133150"/>
    <n v="155"/>
    <m/>
    <n v="1.1641006383777694E-3"/>
    <n v="191.21417239354838"/>
    <n v="29638.196721"/>
    <n v="0"/>
    <x v="0"/>
    <m/>
    <n v="0"/>
    <x v="15"/>
    <d v="2019-04-15T00:00:00"/>
    <x v="0"/>
    <x v="0"/>
    <x v="0"/>
  </r>
  <r>
    <x v="108"/>
    <x v="3"/>
    <x v="0"/>
    <s v="AFF"/>
    <n v="0"/>
    <n v="0"/>
    <m/>
    <m/>
    <m/>
    <n v="119000"/>
    <n v="12"/>
    <x v="0"/>
    <m/>
    <m/>
    <x v="15"/>
    <d v="2019-04-15T00:00:00"/>
    <x v="0"/>
    <x v="0"/>
    <x v="0"/>
  </r>
  <r>
    <x v="109"/>
    <x v="0"/>
    <x v="0"/>
    <s v="【DDTD】ICS_Search（20190401-）"/>
    <n v="300"/>
    <n v="8"/>
    <m/>
    <n v="2.6666666666666668E-2"/>
    <n v="73.19"/>
    <n v="585.52"/>
    <n v="0"/>
    <x v="0"/>
    <m/>
    <n v="0"/>
    <x v="15"/>
    <d v="2019-04-15T00:00:00"/>
    <x v="0"/>
    <x v="0"/>
    <x v="0"/>
  </r>
  <r>
    <x v="109"/>
    <x v="0"/>
    <x v="0"/>
    <s v="指名：バリスタ（161228AM-170131）"/>
    <n v="9816"/>
    <n v="482"/>
    <m/>
    <n v="4.9103504482477585E-2"/>
    <n v="114.33742738589213"/>
    <n v="55110.640000000007"/>
    <n v="10"/>
    <x v="0"/>
    <m/>
    <n v="0"/>
    <x v="15"/>
    <d v="2019-04-15T00:00:00"/>
    <x v="0"/>
    <x v="0"/>
    <x v="0"/>
  </r>
  <r>
    <x v="109"/>
    <x v="0"/>
    <x v="0"/>
    <s v="指名：ドルチェグスト（161228AM-170131）"/>
    <n v="130424"/>
    <n v="2014"/>
    <m/>
    <n v="1.5441943200637919E-2"/>
    <n v="77.097358490566037"/>
    <n v="155274.07999999999"/>
    <n v="14"/>
    <x v="0"/>
    <m/>
    <n v="0"/>
    <x v="15"/>
    <d v="2019-04-15T00:00:00"/>
    <x v="0"/>
    <x v="0"/>
    <x v="0"/>
  </r>
  <r>
    <x v="109"/>
    <x v="0"/>
    <x v="0"/>
    <s v="指名：共通TOP（161228AM-170131）"/>
    <n v="10582"/>
    <n v="557"/>
    <m/>
    <n v="5.2636552636552633E-2"/>
    <n v="62.668868940754059"/>
    <n v="34906.560000000012"/>
    <n v="23"/>
    <x v="0"/>
    <m/>
    <n v="0"/>
    <x v="15"/>
    <d v="2019-04-15T00:00:00"/>
    <x v="0"/>
    <x v="0"/>
    <x v="0"/>
  </r>
  <r>
    <x v="109"/>
    <x v="9"/>
    <x v="0"/>
    <s v="den_0417_0430_NAP_NDG_aff_syoukai_Twitter_Promotweet_twivery"/>
    <n v="278752"/>
    <n v="467"/>
    <m/>
    <n v="1.6753243026059006E-3"/>
    <n v="131.43150227817989"/>
    <n v="61378.511563910004"/>
    <m/>
    <x v="0"/>
    <m/>
    <n v="0"/>
    <x v="15"/>
    <d v="2019-04-15T00:00:00"/>
    <x v="0"/>
    <x v="0"/>
    <x v="0"/>
  </r>
  <r>
    <x v="109"/>
    <x v="8"/>
    <x v="0"/>
    <s v="Teads_In-Read Landscape"/>
    <n v="299714"/>
    <n v="210"/>
    <m/>
    <n v="7.0066797013152544E-4"/>
    <n v="1245.7914257619047"/>
    <n v="261616.19941"/>
    <n v="0"/>
    <x v="0"/>
    <m/>
    <n v="0"/>
    <x v="15"/>
    <d v="2019-04-15T00:00:00"/>
    <x v="0"/>
    <x v="0"/>
    <x v="0"/>
  </r>
  <r>
    <x v="109"/>
    <x v="1"/>
    <x v="3"/>
    <s v="Relaido_Inread"/>
    <n v="52348"/>
    <n v="178"/>
    <m/>
    <n v="3.4003209291663481E-3"/>
    <n v="682.23426966292141"/>
    <n v="121437.70000000001"/>
    <n v="0"/>
    <x v="0"/>
    <m/>
    <n v="0"/>
    <x v="15"/>
    <d v="2019-04-15T00:00:00"/>
    <x v="0"/>
    <x v="0"/>
    <x v="0"/>
  </r>
  <r>
    <x v="109"/>
    <x v="3"/>
    <x v="0"/>
    <s v="PH AFF"/>
    <n v="23632"/>
    <n v="386"/>
    <m/>
    <n v="1.6333784698713608E-2"/>
    <n v="496.63212435233163"/>
    <n v="191700"/>
    <n v="12"/>
    <x v="0"/>
    <m/>
    <n v="0"/>
    <x v="15"/>
    <d v="2019-04-15T00:00:00"/>
    <x v="0"/>
    <x v="0"/>
    <x v="0"/>
  </r>
  <r>
    <x v="109"/>
    <x v="5"/>
    <x v="0"/>
    <s v="【NDG】GDN-RM（190125-190131）"/>
    <n v="76290"/>
    <n v="269"/>
    <n v="0"/>
    <n v="3.5260191375016386E-3"/>
    <n v="78.20799407412639"/>
    <n v="21037.950405939999"/>
    <n v="2"/>
    <x v="0"/>
    <m/>
    <n v="0"/>
    <x v="15"/>
    <d v="2019-04-15T00:00:00"/>
    <x v="0"/>
    <x v="0"/>
    <x v="0"/>
  </r>
  <r>
    <x v="109"/>
    <x v="4"/>
    <x v="0"/>
    <s v="指名：ドルチェグスト（170816-170916）"/>
    <n v="13352"/>
    <n v="1310"/>
    <n v="0"/>
    <n v="9.8112642300778916E-2"/>
    <n v="101.43963358778628"/>
    <n v="132885.92000000001"/>
    <n v="16"/>
    <x v="0"/>
    <m/>
    <n v="0"/>
    <x v="15"/>
    <d v="2019-04-15T00:00:00"/>
    <x v="0"/>
    <x v="0"/>
    <x v="0"/>
  </r>
  <r>
    <x v="109"/>
    <x v="4"/>
    <x v="0"/>
    <s v="指名：まちえこびん（180926～）"/>
    <n v="1"/>
    <n v="0"/>
    <m/>
    <n v="0"/>
    <m/>
    <n v="0"/>
    <n v="0"/>
    <x v="0"/>
    <m/>
    <n v="0"/>
    <x v="15"/>
    <d v="2019-04-15T00:00:00"/>
    <x v="0"/>
    <x v="0"/>
    <x v="0"/>
  </r>
  <r>
    <x v="109"/>
    <x v="4"/>
    <x v="0"/>
    <s v="NDG_スタバLP検証."/>
    <n v="7076"/>
    <n v="914"/>
    <n v="0"/>
    <n v="0.12916902204635386"/>
    <n v="120.54324945295404"/>
    <n v="110176.53"/>
    <n v="4"/>
    <x v="0"/>
    <m/>
    <n v="0"/>
    <x v="15"/>
    <d v="2019-04-15T00:00:00"/>
    <x v="0"/>
    <x v="0"/>
    <x v="0"/>
  </r>
  <r>
    <x v="109"/>
    <x v="4"/>
    <x v="0"/>
    <s v="指名：バリスタ（170816-170916）"/>
    <n v="6885"/>
    <n v="853"/>
    <m/>
    <n v="0.12389251997095134"/>
    <n v="87.452338804220389"/>
    <n v="74596.844999999987"/>
    <n v="4.38"/>
    <x v="0"/>
    <m/>
    <n v="0"/>
    <x v="15"/>
    <d v="2019-04-15T00:00:00"/>
    <x v="0"/>
    <x v="0"/>
    <x v="0"/>
  </r>
  <r>
    <x v="109"/>
    <x v="4"/>
    <x v="0"/>
    <s v="指名：共通TOP（170816-170916）"/>
    <n v="5785"/>
    <n v="1353"/>
    <m/>
    <n v="0.23388072601555748"/>
    <n v="15.286130820399114"/>
    <n v="20682.135000000002"/>
    <n v="30"/>
    <x v="0"/>
    <m/>
    <n v="0"/>
    <x v="15"/>
    <d v="2019-04-15T00:00:00"/>
    <x v="0"/>
    <x v="0"/>
    <x v="0"/>
  </r>
  <r>
    <x v="109"/>
    <x v="4"/>
    <x v="0"/>
    <s v="【DDTD】ICS_Search（20180411-）"/>
    <n v="573"/>
    <n v="43"/>
    <m/>
    <n v="7.5043630017452012E-2"/>
    <n v="109.03662790697673"/>
    <n v="4688.5749999999998"/>
    <n v="0"/>
    <x v="0"/>
    <m/>
    <n v="0"/>
    <x v="15"/>
    <d v="2019-04-15T00:00:00"/>
    <x v="0"/>
    <x v="0"/>
    <x v="0"/>
  </r>
  <r>
    <x v="109"/>
    <x v="7"/>
    <x v="0"/>
    <s v="NDG_Facebook_RT_normal _stories"/>
    <n v="5634"/>
    <n v="12"/>
    <n v="0"/>
    <n v="2.1299254526091589E-3"/>
    <n v="1071.5150000000001"/>
    <n v="12858.18"/>
    <n v="0"/>
    <x v="0"/>
    <m/>
    <n v="0"/>
    <x v="15"/>
    <d v="2019-04-15T00:00:00"/>
    <x v="0"/>
    <x v="0"/>
    <x v="0"/>
  </r>
  <r>
    <x v="109"/>
    <x v="7"/>
    <x v="0"/>
    <s v="NDG_Facebook_RT_starbucks_stories"/>
    <n v="5801"/>
    <n v="19"/>
    <n v="0"/>
    <n v="3.2752973625237028E-3"/>
    <n v="676.33552631578948"/>
    <n v="12850.375"/>
    <n v="0"/>
    <x v="0"/>
    <m/>
    <n v="0"/>
    <x v="15"/>
    <d v="2019-04-15T00:00:00"/>
    <x v="0"/>
    <x v="0"/>
    <x v="0"/>
  </r>
  <r>
    <x v="109"/>
    <x v="7"/>
    <x v="0"/>
    <s v="NDG_Facebook_RT_starbucks"/>
    <n v="5844"/>
    <n v="34"/>
    <n v="0"/>
    <n v="5.8179329226557153E-3"/>
    <n v="387.20014705882352"/>
    <n v="13164.805"/>
    <n v="0"/>
    <x v="0"/>
    <m/>
    <n v="0"/>
    <x v="15"/>
    <d v="2019-04-15T00:00:00"/>
    <x v="0"/>
    <x v="0"/>
    <x v="0"/>
  </r>
  <r>
    <x v="109"/>
    <x v="7"/>
    <x v="0"/>
    <s v="NDG_Facebook_RT_normal"/>
    <n v="5547"/>
    <n v="20"/>
    <n v="0"/>
    <n v="3.6055525509284298E-3"/>
    <n v="654.17049999999995"/>
    <n v="13083.41"/>
    <n v="0"/>
    <x v="0"/>
    <m/>
    <n v="0"/>
    <x v="15"/>
    <d v="2019-04-15T00:00:00"/>
    <x v="0"/>
    <x v="0"/>
    <x v="0"/>
  </r>
  <r>
    <x v="109"/>
    <x v="11"/>
    <x v="0"/>
    <s v="【NDG】DV360-RM"/>
    <n v="149048"/>
    <n v="147"/>
    <m/>
    <n v="9.8625946003971874E-4"/>
    <n v="234.22286332653059"/>
    <n v="34430.760908999997"/>
    <n v="0"/>
    <x v="0"/>
    <m/>
    <n v="0"/>
    <x v="15"/>
    <d v="2019-04-15T00:00:00"/>
    <x v="0"/>
    <x v="0"/>
    <x v="0"/>
  </r>
  <r>
    <x v="109"/>
    <x v="3"/>
    <x v="0"/>
    <s v="AFF"/>
    <n v="0"/>
    <n v="0"/>
    <m/>
    <m/>
    <m/>
    <n v="76000"/>
    <n v="8"/>
    <x v="0"/>
    <m/>
    <m/>
    <x v="15"/>
    <d v="2019-04-15T00:00:00"/>
    <x v="0"/>
    <x v="0"/>
    <x v="0"/>
  </r>
  <r>
    <x v="110"/>
    <x v="0"/>
    <x v="0"/>
    <s v="指名：バリスタ（161228AM-170131）"/>
    <n v="9964"/>
    <n v="435"/>
    <m/>
    <n v="4.3657165796868729E-2"/>
    <n v="110.45756321839079"/>
    <n v="48049.039999999994"/>
    <n v="0"/>
    <x v="0"/>
    <m/>
    <n v="0"/>
    <x v="15"/>
    <d v="2019-04-15T00:00:00"/>
    <x v="0"/>
    <x v="0"/>
    <x v="0"/>
  </r>
  <r>
    <x v="110"/>
    <x v="0"/>
    <x v="0"/>
    <s v="【DDTD】ICS_Search（20190401-）"/>
    <n v="370"/>
    <n v="6"/>
    <m/>
    <n v="1.6216216216216217E-2"/>
    <n v="71.413333333333341"/>
    <n v="428.48"/>
    <n v="0"/>
    <x v="0"/>
    <m/>
    <n v="0"/>
    <x v="15"/>
    <d v="2019-04-15T00:00:00"/>
    <x v="0"/>
    <x v="0"/>
    <x v="0"/>
  </r>
  <r>
    <x v="110"/>
    <x v="0"/>
    <x v="0"/>
    <s v="指名：ドルチェグスト（161228AM-170131）"/>
    <n v="133964"/>
    <n v="1998"/>
    <m/>
    <n v="1.4914454629601982E-2"/>
    <n v="75.941861861861852"/>
    <n v="151731.83999999997"/>
    <n v="14"/>
    <x v="0"/>
    <m/>
    <n v="0"/>
    <x v="15"/>
    <d v="2019-04-15T00:00:00"/>
    <x v="0"/>
    <x v="0"/>
    <x v="0"/>
  </r>
  <r>
    <x v="110"/>
    <x v="0"/>
    <x v="0"/>
    <s v="指名：共通TOP（161228AM-170131）"/>
    <n v="10612"/>
    <n v="506"/>
    <m/>
    <n v="4.7681869581605731E-2"/>
    <n v="60.299446640316212"/>
    <n v="30511.520000000004"/>
    <n v="16"/>
    <x v="0"/>
    <m/>
    <n v="0"/>
    <x v="15"/>
    <d v="2019-04-15T00:00:00"/>
    <x v="0"/>
    <x v="0"/>
    <x v="0"/>
  </r>
  <r>
    <x v="110"/>
    <x v="9"/>
    <x v="0"/>
    <s v="den_0417_0430_NAP_NDG_aff_syoukai_Twitter_Promotweet_twivery"/>
    <n v="275993"/>
    <n v="477"/>
    <m/>
    <n v="1.7283047033801581E-3"/>
    <n v="130.33689674092244"/>
    <n v="62170.699745420003"/>
    <m/>
    <x v="0"/>
    <m/>
    <n v="0"/>
    <x v="15"/>
    <d v="2019-04-15T00:00:00"/>
    <x v="0"/>
    <x v="0"/>
    <x v="0"/>
  </r>
  <r>
    <x v="110"/>
    <x v="8"/>
    <x v="0"/>
    <s v="Teads_In-Read Landscape"/>
    <n v="332461"/>
    <n v="194"/>
    <m/>
    <n v="5.8352709039556519E-4"/>
    <n v="1449.4232772164949"/>
    <n v="281188.11577999999"/>
    <n v="0"/>
    <x v="0"/>
    <m/>
    <n v="0"/>
    <x v="15"/>
    <d v="2019-04-15T00:00:00"/>
    <x v="0"/>
    <x v="0"/>
    <x v="0"/>
  </r>
  <r>
    <x v="110"/>
    <x v="1"/>
    <x v="3"/>
    <s v="Relaido_Inread"/>
    <n v="52548"/>
    <n v="219"/>
    <m/>
    <n v="4.1676181776661341E-3"/>
    <n v="556.75753424657535"/>
    <n v="121929.90000000001"/>
    <n v="0"/>
    <x v="0"/>
    <m/>
    <n v="0"/>
    <x v="15"/>
    <d v="2019-04-15T00:00:00"/>
    <x v="0"/>
    <x v="0"/>
    <x v="0"/>
  </r>
  <r>
    <x v="110"/>
    <x v="3"/>
    <x v="0"/>
    <s v="PH AFF"/>
    <n v="27736"/>
    <n v="365"/>
    <m/>
    <n v="1.3159792327660801E-2"/>
    <n v="393.90410958904107"/>
    <n v="143775"/>
    <n v="9"/>
    <x v="0"/>
    <m/>
    <n v="0"/>
    <x v="15"/>
    <d v="2019-04-15T00:00:00"/>
    <x v="0"/>
    <x v="0"/>
    <x v="0"/>
  </r>
  <r>
    <x v="110"/>
    <x v="5"/>
    <x v="0"/>
    <s v="【NDG】GDN-RM（190125-190131）"/>
    <n v="81554"/>
    <n v="302"/>
    <n v="0"/>
    <n v="3.7030679059273609E-3"/>
    <n v="79.9324786607947"/>
    <n v="24139.60855556"/>
    <n v="8"/>
    <x v="0"/>
    <m/>
    <n v="0"/>
    <x v="15"/>
    <d v="2019-04-15T00:00:00"/>
    <x v="0"/>
    <x v="0"/>
    <x v="0"/>
  </r>
  <r>
    <x v="110"/>
    <x v="4"/>
    <x v="0"/>
    <s v="指名：バリスタ（170816-170916）"/>
    <n v="6695"/>
    <n v="856"/>
    <m/>
    <n v="0.12785660941000745"/>
    <n v="85.052616822429883"/>
    <n v="72805.039999999979"/>
    <n v="4"/>
    <x v="0"/>
    <m/>
    <n v="0"/>
    <x v="15"/>
    <d v="2019-04-15T00:00:00"/>
    <x v="0"/>
    <x v="0"/>
    <x v="0"/>
  </r>
  <r>
    <x v="110"/>
    <x v="4"/>
    <x v="0"/>
    <s v="NDG_スタバLP検証."/>
    <n v="7630"/>
    <n v="964"/>
    <n v="0"/>
    <n v="0.12634338138925294"/>
    <n v="116.26940352697095"/>
    <n v="112083.70499999999"/>
    <n v="17"/>
    <x v="0"/>
    <m/>
    <n v="0"/>
    <x v="15"/>
    <d v="2019-04-15T00:00:00"/>
    <x v="0"/>
    <x v="0"/>
    <x v="0"/>
  </r>
  <r>
    <x v="110"/>
    <x v="4"/>
    <x v="0"/>
    <s v="指名：まちえこびん（180926～）"/>
    <n v="16"/>
    <n v="1"/>
    <m/>
    <n v="6.25E-2"/>
    <n v="4.46"/>
    <n v="4.46"/>
    <n v="0"/>
    <x v="0"/>
    <m/>
    <n v="0"/>
    <x v="15"/>
    <d v="2019-04-15T00:00:00"/>
    <x v="0"/>
    <x v="0"/>
    <x v="0"/>
  </r>
  <r>
    <x v="110"/>
    <x v="4"/>
    <x v="0"/>
    <s v="【DDTD】ICS_Search（20180411-）"/>
    <n v="700"/>
    <n v="45"/>
    <m/>
    <n v="6.4285714285714279E-2"/>
    <n v="89.893777777777757"/>
    <n v="4045.2199999999993"/>
    <n v="0"/>
    <x v="0"/>
    <m/>
    <n v="0"/>
    <x v="15"/>
    <d v="2019-04-15T00:00:00"/>
    <x v="0"/>
    <x v="0"/>
    <x v="0"/>
  </r>
  <r>
    <x v="110"/>
    <x v="4"/>
    <x v="0"/>
    <s v="指名：共通TOP（170816-170916）"/>
    <n v="5877"/>
    <n v="1327"/>
    <m/>
    <n v="0.22579547388123192"/>
    <n v="15.058801808590806"/>
    <n v="19983.03"/>
    <n v="23.57"/>
    <x v="0"/>
    <m/>
    <n v="0"/>
    <x v="15"/>
    <d v="2019-04-15T00:00:00"/>
    <x v="0"/>
    <x v="0"/>
    <x v="0"/>
  </r>
  <r>
    <x v="110"/>
    <x v="4"/>
    <x v="0"/>
    <s v="指名：ドルチェグスト（170816-170916）"/>
    <n v="14730"/>
    <n v="1414"/>
    <n v="0"/>
    <n v="9.5994568906992539E-2"/>
    <n v="104.35442715700141"/>
    <n v="147557.16"/>
    <n v="6"/>
    <x v="0"/>
    <m/>
    <n v="0"/>
    <x v="15"/>
    <d v="2019-04-15T00:00:00"/>
    <x v="0"/>
    <x v="0"/>
    <x v="0"/>
  </r>
  <r>
    <x v="110"/>
    <x v="7"/>
    <x v="0"/>
    <s v="NDG_Facebook_RT_normal _stories"/>
    <n v="6183"/>
    <n v="17"/>
    <n v="0"/>
    <n v="2.7494743651948891E-3"/>
    <n v="746.52529411764704"/>
    <n v="12690.93"/>
    <n v="0"/>
    <x v="0"/>
    <m/>
    <n v="0"/>
    <x v="15"/>
    <d v="2019-04-15T00:00:00"/>
    <x v="0"/>
    <x v="0"/>
    <x v="0"/>
  </r>
  <r>
    <x v="110"/>
    <x v="7"/>
    <x v="0"/>
    <s v="NDG_Facebook_RT_starbucks"/>
    <n v="5935"/>
    <n v="29"/>
    <n v="0"/>
    <n v="4.8862679022746418E-3"/>
    <n v="440.07896551724133"/>
    <n v="12762.289999999999"/>
    <n v="0"/>
    <x v="0"/>
    <m/>
    <n v="0"/>
    <x v="15"/>
    <d v="2019-04-15T00:00:00"/>
    <x v="0"/>
    <x v="0"/>
    <x v="0"/>
  </r>
  <r>
    <x v="110"/>
    <x v="7"/>
    <x v="0"/>
    <s v="NDG_Facebook_RT_normal"/>
    <n v="6078"/>
    <n v="32"/>
    <n v="0"/>
    <n v="5.2648897663705166E-3"/>
    <n v="398.9609375"/>
    <n v="12766.75"/>
    <n v="0"/>
    <x v="0"/>
    <m/>
    <n v="0"/>
    <x v="15"/>
    <d v="2019-04-15T00:00:00"/>
    <x v="0"/>
    <x v="0"/>
    <x v="0"/>
  </r>
  <r>
    <x v="110"/>
    <x v="7"/>
    <x v="0"/>
    <s v="NDG_Facebook_RT_starbucks_stories"/>
    <n v="6377"/>
    <n v="26"/>
    <n v="0"/>
    <n v="4.0771522659557788E-3"/>
    <n v="486.09711538461539"/>
    <n v="12638.525"/>
    <n v="0"/>
    <x v="0"/>
    <m/>
    <n v="0"/>
    <x v="15"/>
    <d v="2019-04-15T00:00:00"/>
    <x v="0"/>
    <x v="0"/>
    <x v="0"/>
  </r>
  <r>
    <x v="110"/>
    <x v="11"/>
    <x v="0"/>
    <s v="【NDG】DV360-RM"/>
    <n v="138146"/>
    <n v="131"/>
    <m/>
    <n v="9.4827211790424627E-4"/>
    <n v="262.88723301526721"/>
    <n v="34438.227525000002"/>
    <n v="1"/>
    <x v="0"/>
    <m/>
    <n v="0"/>
    <x v="15"/>
    <d v="2019-04-15T00:00:00"/>
    <x v="0"/>
    <x v="0"/>
    <x v="0"/>
  </r>
  <r>
    <x v="110"/>
    <x v="3"/>
    <x v="0"/>
    <s v="AFF"/>
    <n v="0"/>
    <n v="0"/>
    <m/>
    <m/>
    <m/>
    <n v="71000"/>
    <n v="8"/>
    <x v="0"/>
    <m/>
    <m/>
    <x v="15"/>
    <d v="2019-04-15T00:00:00"/>
    <x v="0"/>
    <x v="0"/>
    <x v="0"/>
  </r>
  <r>
    <x v="111"/>
    <x v="0"/>
    <x v="0"/>
    <s v="指名：バリスタ（161228AM-170131）"/>
    <n v="8260"/>
    <n v="375"/>
    <m/>
    <n v="4.5399515738498791E-2"/>
    <n v="93.239466666666658"/>
    <n v="34964.799999999996"/>
    <n v="5"/>
    <x v="0"/>
    <m/>
    <n v="0"/>
    <x v="16"/>
    <d v="2019-04-22T00:00:00"/>
    <x v="0"/>
    <x v="0"/>
    <x v="0"/>
  </r>
  <r>
    <x v="111"/>
    <x v="0"/>
    <x v="0"/>
    <s v="指名：共通TOP（161228AM-170131）"/>
    <n v="9704"/>
    <n v="599"/>
    <m/>
    <n v="6.1727122835943941E-2"/>
    <n v="53.866444073455774"/>
    <n v="32266.000000000007"/>
    <n v="23"/>
    <x v="0"/>
    <m/>
    <n v="0"/>
    <x v="16"/>
    <d v="2019-04-22T00:00:00"/>
    <x v="0"/>
    <x v="0"/>
    <x v="0"/>
  </r>
  <r>
    <x v="111"/>
    <x v="0"/>
    <x v="0"/>
    <s v="指名：ドルチェグスト（161228AM-170131）"/>
    <n v="57232"/>
    <n v="1098"/>
    <m/>
    <n v="1.9185071288789487E-2"/>
    <n v="69.473515482695802"/>
    <n v="76281.919999999998"/>
    <n v="16"/>
    <x v="0"/>
    <m/>
    <n v="0"/>
    <x v="16"/>
    <d v="2019-04-22T00:00:00"/>
    <x v="0"/>
    <x v="0"/>
    <x v="0"/>
  </r>
  <r>
    <x v="111"/>
    <x v="0"/>
    <x v="0"/>
    <s v="【DDTD】ICS_Search（20190401-）"/>
    <n v="453"/>
    <n v="7"/>
    <m/>
    <n v="1.5452538631346579E-2"/>
    <n v="71.760000000000005"/>
    <n v="502.32"/>
    <n v="0"/>
    <x v="0"/>
    <m/>
    <n v="0"/>
    <x v="16"/>
    <d v="2019-04-22T00:00:00"/>
    <x v="0"/>
    <x v="0"/>
    <x v="0"/>
  </r>
  <r>
    <x v="111"/>
    <x v="9"/>
    <x v="0"/>
    <s v="den_0417_0430_NAP_NDG_aff_syoukai_Twitter_Promotweet_twivery"/>
    <n v="286067"/>
    <n v="473"/>
    <m/>
    <n v="1.6534588051050978E-3"/>
    <n v="128.43969311563424"/>
    <n v="60751.974843695003"/>
    <m/>
    <x v="0"/>
    <m/>
    <n v="0"/>
    <x v="16"/>
    <d v="2019-04-22T00:00:00"/>
    <x v="0"/>
    <x v="0"/>
    <x v="0"/>
  </r>
  <r>
    <x v="111"/>
    <x v="8"/>
    <x v="0"/>
    <s v="Teads_In-Read Landscape"/>
    <n v="161896"/>
    <n v="98"/>
    <m/>
    <n v="6.0532687651331722E-4"/>
    <n v="1362.725724387755"/>
    <n v="133547.12099"/>
    <n v="0"/>
    <x v="0"/>
    <m/>
    <n v="0"/>
    <x v="16"/>
    <d v="2019-04-22T00:00:00"/>
    <x v="0"/>
    <x v="0"/>
    <x v="0"/>
  </r>
  <r>
    <x v="111"/>
    <x v="1"/>
    <x v="3"/>
    <s v="Relaido_Inread"/>
    <n v="52338"/>
    <n v="198"/>
    <m/>
    <n v="3.7831021437578815E-3"/>
    <n v="613.00808080808088"/>
    <n v="121375.6"/>
    <n v="0"/>
    <x v="0"/>
    <m/>
    <n v="0"/>
    <x v="16"/>
    <d v="2019-04-22T00:00:00"/>
    <x v="0"/>
    <x v="0"/>
    <x v="0"/>
  </r>
  <r>
    <x v="111"/>
    <x v="3"/>
    <x v="0"/>
    <s v="PH AFF"/>
    <n v="22969"/>
    <n v="281"/>
    <m/>
    <n v="1.2233880447559754E-2"/>
    <n v="1137.0106761565837"/>
    <n v="319500"/>
    <n v="20"/>
    <x v="0"/>
    <m/>
    <n v="0"/>
    <x v="16"/>
    <d v="2019-04-22T00:00:00"/>
    <x v="0"/>
    <x v="0"/>
    <x v="0"/>
  </r>
  <r>
    <x v="111"/>
    <x v="5"/>
    <x v="0"/>
    <s v="【NDG】GDN-RM（190125-190131）"/>
    <n v="86139"/>
    <n v="266"/>
    <n v="0"/>
    <n v="3.088032134108824E-3"/>
    <n v="76.202556726353393"/>
    <n v="20269.880089210001"/>
    <n v="5"/>
    <x v="0"/>
    <m/>
    <n v="0"/>
    <x v="16"/>
    <d v="2019-04-22T00:00:00"/>
    <x v="0"/>
    <x v="0"/>
    <x v="0"/>
  </r>
  <r>
    <x v="111"/>
    <x v="4"/>
    <x v="0"/>
    <s v="指名：まちえこびん（180926～）"/>
    <n v="3"/>
    <n v="1"/>
    <m/>
    <n v="0.33333333333333331"/>
    <n v="2.23"/>
    <n v="2.23"/>
    <n v="0"/>
    <x v="0"/>
    <m/>
    <n v="0"/>
    <x v="16"/>
    <d v="2019-04-22T00:00:00"/>
    <x v="0"/>
    <x v="0"/>
    <x v="0"/>
  </r>
  <r>
    <x v="111"/>
    <x v="4"/>
    <x v="0"/>
    <s v="指名：ドルチェグスト（170816-170916）"/>
    <n v="10554"/>
    <n v="1026"/>
    <n v="0"/>
    <n v="9.7214326321773736E-2"/>
    <n v="94.385219298245616"/>
    <n v="96839.235000000001"/>
    <n v="11"/>
    <x v="0"/>
    <m/>
    <n v="0"/>
    <x v="16"/>
    <d v="2019-04-22T00:00:00"/>
    <x v="0"/>
    <x v="0"/>
    <x v="0"/>
  </r>
  <r>
    <x v="111"/>
    <x v="4"/>
    <x v="0"/>
    <s v="指名：共通TOP（170816-170916）"/>
    <n v="5913"/>
    <n v="1395"/>
    <m/>
    <n v="0.23592085235920851"/>
    <n v="13.065881720430106"/>
    <n v="18226.904999999999"/>
    <n v="36.25"/>
    <x v="0"/>
    <m/>
    <n v="0"/>
    <x v="16"/>
    <d v="2019-04-22T00:00:00"/>
    <x v="0"/>
    <x v="0"/>
    <x v="0"/>
  </r>
  <r>
    <x v="111"/>
    <x v="4"/>
    <x v="0"/>
    <s v="指名：バリスタ（170816-170916）"/>
    <n v="4960"/>
    <n v="582"/>
    <m/>
    <n v="0.11733870967741936"/>
    <n v="65.873127147766311"/>
    <n v="38338.159999999996"/>
    <n v="0"/>
    <x v="0"/>
    <m/>
    <n v="0"/>
    <x v="16"/>
    <d v="2019-04-22T00:00:00"/>
    <x v="0"/>
    <x v="0"/>
    <x v="0"/>
  </r>
  <r>
    <x v="111"/>
    <x v="4"/>
    <x v="0"/>
    <s v="NDG_スタバLP検証."/>
    <n v="4286"/>
    <n v="614"/>
    <n v="0"/>
    <n v="0.14325711619225384"/>
    <n v="115.26091205211728"/>
    <n v="70770.200000000012"/>
    <n v="6"/>
    <x v="0"/>
    <m/>
    <n v="0"/>
    <x v="16"/>
    <d v="2019-04-22T00:00:00"/>
    <x v="0"/>
    <x v="0"/>
    <x v="0"/>
  </r>
  <r>
    <x v="111"/>
    <x v="4"/>
    <x v="0"/>
    <s v="【DDTD】ICS_Search（20180411-）"/>
    <n v="676"/>
    <n v="48"/>
    <m/>
    <n v="7.1005917159763315E-2"/>
    <n v="111.0121875"/>
    <n v="5328.585"/>
    <n v="0"/>
    <x v="0"/>
    <m/>
    <n v="0"/>
    <x v="16"/>
    <d v="2019-04-22T00:00:00"/>
    <x v="0"/>
    <x v="0"/>
    <x v="0"/>
  </r>
  <r>
    <x v="111"/>
    <x v="7"/>
    <x v="0"/>
    <s v="NDG_Facebook_RT_normal _stories"/>
    <n v="5940"/>
    <n v="11"/>
    <n v="0"/>
    <n v="1.8518518518518519E-3"/>
    <n v="1164.8709090909092"/>
    <n v="12813.580000000002"/>
    <n v="0"/>
    <x v="0"/>
    <m/>
    <n v="0"/>
    <x v="16"/>
    <d v="2019-04-22T00:00:00"/>
    <x v="0"/>
    <x v="0"/>
    <x v="0"/>
  </r>
  <r>
    <x v="111"/>
    <x v="7"/>
    <x v="0"/>
    <s v="NDG_Facebook_RT_normal"/>
    <n v="7044"/>
    <n v="21"/>
    <n v="0"/>
    <n v="2.981260647359455E-3"/>
    <n v="628.96619047619038"/>
    <n v="13208.289999999999"/>
    <n v="0"/>
    <x v="0"/>
    <m/>
    <n v="0"/>
    <x v="16"/>
    <d v="2019-04-22T00:00:00"/>
    <x v="0"/>
    <x v="0"/>
    <x v="0"/>
  </r>
  <r>
    <x v="111"/>
    <x v="7"/>
    <x v="0"/>
    <s v="NDG_Facebook_RT_starbucks"/>
    <n v="6629"/>
    <n v="37"/>
    <n v="0"/>
    <n v="5.581535676572635E-3"/>
    <n v="357.28216216216214"/>
    <n v="13219.439999999999"/>
    <n v="0"/>
    <x v="0"/>
    <m/>
    <n v="0"/>
    <x v="16"/>
    <d v="2019-04-22T00:00:00"/>
    <x v="0"/>
    <x v="0"/>
    <x v="0"/>
  </r>
  <r>
    <x v="111"/>
    <x v="7"/>
    <x v="0"/>
    <s v="NDG_Facebook_RT_starbucks_stories"/>
    <n v="6061"/>
    <n v="29"/>
    <n v="0"/>
    <n v="4.7846889952153108E-3"/>
    <n v="455.26603448275864"/>
    <n v="13202.715"/>
    <n v="0"/>
    <x v="0"/>
    <m/>
    <n v="0"/>
    <x v="16"/>
    <d v="2019-04-22T00:00:00"/>
    <x v="0"/>
    <x v="0"/>
    <x v="0"/>
  </r>
  <r>
    <x v="111"/>
    <x v="11"/>
    <x v="0"/>
    <s v="【NDG】DV360-RM"/>
    <n v="164587"/>
    <n v="152"/>
    <m/>
    <n v="9.23523729091605E-4"/>
    <n v="250.24230263815789"/>
    <n v="38036.830001000002"/>
    <n v="0"/>
    <x v="0"/>
    <m/>
    <n v="0"/>
    <x v="16"/>
    <d v="2019-04-22T00:00:00"/>
    <x v="0"/>
    <x v="0"/>
    <x v="0"/>
  </r>
  <r>
    <x v="111"/>
    <x v="3"/>
    <x v="0"/>
    <s v="AFF"/>
    <n v="0"/>
    <n v="0"/>
    <m/>
    <m/>
    <m/>
    <n v="97000"/>
    <n v="11"/>
    <x v="0"/>
    <m/>
    <m/>
    <x v="16"/>
    <d v="2019-04-22T00:00:00"/>
    <x v="0"/>
    <x v="0"/>
    <x v="0"/>
  </r>
  <r>
    <x v="112"/>
    <x v="0"/>
    <x v="0"/>
    <s v="指名：バリスタ（161228AM-170131）"/>
    <n v="7941"/>
    <n v="377"/>
    <m/>
    <n v="4.747512907694245E-2"/>
    <n v="99.36827586206897"/>
    <n v="37461.840000000004"/>
    <n v="5"/>
    <x v="0"/>
    <m/>
    <n v="0"/>
    <x v="16"/>
    <d v="2019-04-22T00:00:00"/>
    <x v="0"/>
    <x v="0"/>
    <x v="0"/>
  </r>
  <r>
    <x v="112"/>
    <x v="0"/>
    <x v="0"/>
    <s v="指名：まちえこびん（180926～）"/>
    <n v="5"/>
    <n v="0"/>
    <m/>
    <n v="0"/>
    <m/>
    <n v="0"/>
    <n v="0"/>
    <x v="0"/>
    <m/>
    <n v="0"/>
    <x v="16"/>
    <d v="2019-04-22T00:00:00"/>
    <x v="0"/>
    <x v="0"/>
    <x v="0"/>
  </r>
  <r>
    <x v="112"/>
    <x v="0"/>
    <x v="0"/>
    <s v="指名：ドルチェグスト（161228AM-170131）"/>
    <n v="37940"/>
    <n v="950"/>
    <m/>
    <n v="2.503953610964681E-2"/>
    <n v="71.821305263157896"/>
    <n v="68230.240000000005"/>
    <n v="10"/>
    <x v="0"/>
    <m/>
    <n v="0"/>
    <x v="16"/>
    <d v="2019-04-22T00:00:00"/>
    <x v="0"/>
    <x v="0"/>
    <x v="0"/>
  </r>
  <r>
    <x v="112"/>
    <x v="0"/>
    <x v="0"/>
    <s v="指名：共通TOP（161228AM-170131）"/>
    <n v="10075"/>
    <n v="590"/>
    <m/>
    <n v="5.8560794044665014E-2"/>
    <n v="52.384271186440678"/>
    <n v="30906.720000000001"/>
    <n v="26"/>
    <x v="0"/>
    <m/>
    <n v="0"/>
    <x v="16"/>
    <d v="2019-04-22T00:00:00"/>
    <x v="0"/>
    <x v="0"/>
    <x v="0"/>
  </r>
  <r>
    <x v="112"/>
    <x v="0"/>
    <x v="0"/>
    <s v="【DDTD】ICS_Search（20190401-）"/>
    <n v="398"/>
    <n v="18"/>
    <m/>
    <n v="4.5226130653266333E-2"/>
    <n v="72.51111111111112"/>
    <n v="1305.2"/>
    <n v="0"/>
    <x v="0"/>
    <m/>
    <n v="0"/>
    <x v="16"/>
    <d v="2019-04-22T00:00:00"/>
    <x v="0"/>
    <x v="0"/>
    <x v="0"/>
  </r>
  <r>
    <x v="112"/>
    <x v="9"/>
    <x v="0"/>
    <s v="den_0417_0430_NAP_NDG_aff_syoukai_Twitter_Promotweet_twivery"/>
    <n v="263597"/>
    <n v="418"/>
    <m/>
    <n v="1.5857540108574833E-3"/>
    <n v="127.68393807155503"/>
    <n v="53371.886113910004"/>
    <m/>
    <x v="0"/>
    <m/>
    <n v="0"/>
    <x v="16"/>
    <d v="2019-04-22T00:00:00"/>
    <x v="0"/>
    <x v="0"/>
    <x v="0"/>
  </r>
  <r>
    <x v="112"/>
    <x v="1"/>
    <x v="3"/>
    <s v="Relaido_Inread"/>
    <n v="52129"/>
    <n v="154"/>
    <m/>
    <n v="2.9542097488921715E-3"/>
    <n v="786.01753246753242"/>
    <n v="121046.7"/>
    <n v="0"/>
    <x v="0"/>
    <m/>
    <n v="0"/>
    <x v="16"/>
    <d v="2019-04-22T00:00:00"/>
    <x v="0"/>
    <x v="0"/>
    <x v="0"/>
  </r>
  <r>
    <x v="112"/>
    <x v="3"/>
    <x v="0"/>
    <s v="PH AFF"/>
    <n v="21385"/>
    <n v="279"/>
    <m/>
    <n v="1.3046527940144961E-2"/>
    <n v="515.32258064516134"/>
    <n v="143775"/>
    <n v="9"/>
    <x v="0"/>
    <m/>
    <n v="0"/>
    <x v="16"/>
    <d v="2019-04-22T00:00:00"/>
    <x v="0"/>
    <x v="0"/>
    <x v="0"/>
  </r>
  <r>
    <x v="112"/>
    <x v="5"/>
    <x v="0"/>
    <s v="【NDG】GDN-RM（190125-190131）"/>
    <n v="85789"/>
    <n v="235"/>
    <n v="0"/>
    <n v="2.739278928533961E-3"/>
    <n v="81.126692330851057"/>
    <n v="19064.772697749999"/>
    <n v="2"/>
    <x v="0"/>
    <m/>
    <n v="0"/>
    <x v="16"/>
    <d v="2019-04-22T00:00:00"/>
    <x v="0"/>
    <x v="0"/>
    <x v="0"/>
  </r>
  <r>
    <x v="112"/>
    <x v="4"/>
    <x v="0"/>
    <s v="指名：バリスタ（170816-170916）"/>
    <n v="4720"/>
    <n v="554"/>
    <m/>
    <n v="0.1173728813559322"/>
    <n v="69.478185920577616"/>
    <n v="38490.915000000001"/>
    <n v="3"/>
    <x v="0"/>
    <m/>
    <n v="0"/>
    <x v="16"/>
    <d v="2019-04-22T00:00:00"/>
    <x v="0"/>
    <x v="0"/>
    <x v="0"/>
  </r>
  <r>
    <x v="112"/>
    <x v="4"/>
    <x v="0"/>
    <s v="【DDTD】ICS_Search（20180411-）"/>
    <n v="537"/>
    <n v="36"/>
    <m/>
    <n v="6.7039106145251395E-2"/>
    <n v="93.040555555555557"/>
    <n v="3349.46"/>
    <n v="0"/>
    <x v="0"/>
    <m/>
    <n v="0"/>
    <x v="16"/>
    <d v="2019-04-22T00:00:00"/>
    <x v="0"/>
    <x v="0"/>
    <x v="0"/>
  </r>
  <r>
    <x v="112"/>
    <x v="4"/>
    <x v="0"/>
    <s v="ドルチェ_アイスキャンペーン訴求"/>
    <n v="22"/>
    <n v="0"/>
    <m/>
    <n v="0"/>
    <m/>
    <n v="0"/>
    <n v="0"/>
    <x v="0"/>
    <m/>
    <n v="0"/>
    <x v="16"/>
    <d v="2019-04-22T00:00:00"/>
    <x v="0"/>
    <x v="0"/>
    <x v="0"/>
  </r>
  <r>
    <x v="112"/>
    <x v="4"/>
    <x v="0"/>
    <s v="指名：共通TOP（170816-170916）"/>
    <n v="5746"/>
    <n v="1460"/>
    <m/>
    <n v="0.25408980160111383"/>
    <n v="13.042445205479451"/>
    <n v="19041.969999999998"/>
    <n v="18"/>
    <x v="0"/>
    <m/>
    <n v="0"/>
    <x v="16"/>
    <d v="2019-04-22T00:00:00"/>
    <x v="0"/>
    <x v="0"/>
    <x v="0"/>
  </r>
  <r>
    <x v="112"/>
    <x v="4"/>
    <x v="0"/>
    <s v="指名：まちえこびん（180926～）"/>
    <n v="5"/>
    <n v="0"/>
    <m/>
    <n v="0"/>
    <m/>
    <n v="0"/>
    <n v="0"/>
    <x v="0"/>
    <m/>
    <n v="0"/>
    <x v="16"/>
    <d v="2019-04-22T00:00:00"/>
    <x v="0"/>
    <x v="0"/>
    <x v="0"/>
  </r>
  <r>
    <x v="112"/>
    <x v="4"/>
    <x v="0"/>
    <s v="指名：ドルチェグスト（170816-170916）"/>
    <n v="16202"/>
    <n v="1458"/>
    <n v="0"/>
    <n v="8.9988890260461668E-2"/>
    <n v="93.083288751714676"/>
    <n v="135715.435"/>
    <n v="14"/>
    <x v="0"/>
    <m/>
    <n v="0"/>
    <x v="16"/>
    <d v="2019-04-22T00:00:00"/>
    <x v="0"/>
    <x v="0"/>
    <x v="0"/>
  </r>
  <r>
    <x v="112"/>
    <x v="4"/>
    <x v="0"/>
    <s v="バリスタ_アイスキャンペーン訴求"/>
    <n v="7"/>
    <n v="0"/>
    <m/>
    <n v="0"/>
    <m/>
    <n v="0"/>
    <n v="0"/>
    <x v="0"/>
    <m/>
    <n v="0"/>
    <x v="16"/>
    <d v="2019-04-22T00:00:00"/>
    <x v="0"/>
    <x v="0"/>
    <x v="0"/>
  </r>
  <r>
    <x v="112"/>
    <x v="7"/>
    <x v="0"/>
    <s v="NDG_Facebook_RT_normal"/>
    <n v="5723"/>
    <n v="30"/>
    <n v="0"/>
    <n v="5.2420059409400664E-3"/>
    <n v="417.86483333333331"/>
    <n v="12535.945"/>
    <n v="0"/>
    <x v="0"/>
    <m/>
    <n v="0"/>
    <x v="16"/>
    <d v="2019-04-22T00:00:00"/>
    <x v="0"/>
    <x v="0"/>
    <x v="0"/>
  </r>
  <r>
    <x v="112"/>
    <x v="7"/>
    <x v="0"/>
    <s v="NDG_Facebook_RT_starbucks_stories"/>
    <n v="6725"/>
    <n v="16"/>
    <n v="0"/>
    <n v="2.379182156133829E-3"/>
    <n v="852.27812499999993"/>
    <n v="13636.449999999999"/>
    <n v="0"/>
    <x v="0"/>
    <m/>
    <n v="0"/>
    <x v="16"/>
    <d v="2019-04-22T00:00:00"/>
    <x v="0"/>
    <x v="0"/>
    <x v="0"/>
  </r>
  <r>
    <x v="112"/>
    <x v="7"/>
    <x v="0"/>
    <s v="NDG_Facebook_RT_normal _stories"/>
    <n v="5948"/>
    <n v="16"/>
    <n v="0"/>
    <n v="2.6899798251513113E-3"/>
    <n v="827.39968750000003"/>
    <n v="13238.395"/>
    <n v="0"/>
    <x v="0"/>
    <m/>
    <n v="0"/>
    <x v="16"/>
    <d v="2019-04-22T00:00:00"/>
    <x v="0"/>
    <x v="0"/>
    <x v="0"/>
  </r>
  <r>
    <x v="112"/>
    <x v="7"/>
    <x v="0"/>
    <s v="NDG_Facebook_RT_starbucks"/>
    <n v="6104"/>
    <n v="17"/>
    <n v="0"/>
    <n v="2.7850589777195281E-3"/>
    <n v="738.85147058823532"/>
    <n v="12560.475"/>
    <n v="0"/>
    <x v="0"/>
    <m/>
    <n v="0"/>
    <x v="16"/>
    <d v="2019-04-22T00:00:00"/>
    <x v="0"/>
    <x v="0"/>
    <x v="0"/>
  </r>
  <r>
    <x v="112"/>
    <x v="11"/>
    <x v="0"/>
    <s v="【NDG】DV360-RM"/>
    <n v="157184"/>
    <n v="133"/>
    <m/>
    <n v="8.4614210097719875E-4"/>
    <n v="285.92015105263158"/>
    <n v="38027.380089999999"/>
    <n v="0"/>
    <x v="0"/>
    <m/>
    <n v="0"/>
    <x v="16"/>
    <d v="2019-04-22T00:00:00"/>
    <x v="0"/>
    <x v="0"/>
    <x v="0"/>
  </r>
  <r>
    <x v="112"/>
    <x v="3"/>
    <x v="0"/>
    <s v="AFF"/>
    <n v="0"/>
    <n v="0"/>
    <m/>
    <m/>
    <m/>
    <n v="40000"/>
    <n v="5"/>
    <x v="0"/>
    <m/>
    <m/>
    <x v="16"/>
    <d v="2019-04-22T00:00:00"/>
    <x v="0"/>
    <x v="0"/>
    <x v="0"/>
  </r>
  <r>
    <x v="113"/>
    <x v="0"/>
    <x v="0"/>
    <s v="指名：ドルチェグスト（161228AM-170131）"/>
    <n v="49606"/>
    <n v="1016"/>
    <m/>
    <n v="2.0481393379833086E-2"/>
    <n v="65.964251968503945"/>
    <n v="67019.680000000008"/>
    <n v="2"/>
    <x v="0"/>
    <m/>
    <n v="0"/>
    <x v="16"/>
    <d v="2019-04-22T00:00:00"/>
    <x v="0"/>
    <x v="0"/>
    <x v="0"/>
  </r>
  <r>
    <x v="113"/>
    <x v="0"/>
    <x v="0"/>
    <s v="指名：共通TOP（161228AM-170131）"/>
    <n v="10464"/>
    <n v="649"/>
    <m/>
    <n v="6.2022171253822631E-2"/>
    <n v="51.102619414483819"/>
    <n v="33165.599999999999"/>
    <n v="16"/>
    <x v="0"/>
    <m/>
    <n v="0"/>
    <x v="16"/>
    <d v="2019-04-22T00:00:00"/>
    <x v="0"/>
    <x v="0"/>
    <x v="0"/>
  </r>
  <r>
    <x v="113"/>
    <x v="0"/>
    <x v="0"/>
    <s v="指名：バリスタ（161228AM-170131）"/>
    <n v="8070"/>
    <n v="361"/>
    <m/>
    <n v="4.4733581164807933E-2"/>
    <n v="97.088753462603904"/>
    <n v="35049.040000000008"/>
    <n v="5"/>
    <x v="0"/>
    <m/>
    <n v="0"/>
    <x v="16"/>
    <d v="2019-04-22T00:00:00"/>
    <x v="0"/>
    <x v="0"/>
    <x v="0"/>
  </r>
  <r>
    <x v="113"/>
    <x v="0"/>
    <x v="0"/>
    <s v="指名：まちえこびん（180926～）"/>
    <n v="8"/>
    <n v="0"/>
    <m/>
    <n v="0"/>
    <m/>
    <n v="0"/>
    <n v="0"/>
    <x v="0"/>
    <m/>
    <n v="0"/>
    <x v="16"/>
    <d v="2019-04-22T00:00:00"/>
    <x v="0"/>
    <x v="0"/>
    <x v="0"/>
  </r>
  <r>
    <x v="113"/>
    <x v="0"/>
    <x v="0"/>
    <s v="【DDTD】ICS_Search（20190401-）"/>
    <n v="357"/>
    <n v="11"/>
    <m/>
    <n v="3.081232492997199E-2"/>
    <n v="66.938181818181818"/>
    <n v="736.32"/>
    <n v="0"/>
    <x v="0"/>
    <m/>
    <n v="0"/>
    <x v="16"/>
    <d v="2019-04-22T00:00:00"/>
    <x v="0"/>
    <x v="0"/>
    <x v="0"/>
  </r>
  <r>
    <x v="113"/>
    <x v="9"/>
    <x v="0"/>
    <s v="den_0417_0430_NAP_NDG_aff_syoukai_Twitter_Promotweet_twivery"/>
    <n v="242519"/>
    <n v="475"/>
    <m/>
    <n v="1.9586094285396196E-3"/>
    <n v="129.83207682806318"/>
    <n v="61670.236493330005"/>
    <m/>
    <x v="0"/>
    <m/>
    <n v="0"/>
    <x v="16"/>
    <d v="2019-04-22T00:00:00"/>
    <x v="0"/>
    <x v="0"/>
    <x v="0"/>
  </r>
  <r>
    <x v="113"/>
    <x v="6"/>
    <x v="0"/>
    <s v="【NDG】TrueView-instream（190422-190430）"/>
    <n v="228911"/>
    <n v="121"/>
    <n v="58216"/>
    <n v="5.2858971390627794E-4"/>
    <n v="2699.8920164249585"/>
    <n v="326686.93398741999"/>
    <n v="0"/>
    <x v="0"/>
    <m/>
    <n v="0"/>
    <x v="16"/>
    <d v="2019-04-22T00:00:00"/>
    <x v="0"/>
    <x v="0"/>
    <x v="1"/>
  </r>
  <r>
    <x v="113"/>
    <x v="1"/>
    <x v="3"/>
    <s v="Relaido_Inread"/>
    <n v="51541"/>
    <n v="180"/>
    <m/>
    <n v="3.4923653014105275E-3"/>
    <n v="665.63277777777773"/>
    <n v="119813.9"/>
    <n v="0"/>
    <x v="0"/>
    <m/>
    <n v="0"/>
    <x v="16"/>
    <d v="2019-04-22T00:00:00"/>
    <x v="0"/>
    <x v="0"/>
    <x v="0"/>
  </r>
  <r>
    <x v="113"/>
    <x v="3"/>
    <x v="0"/>
    <s v="PH AFF"/>
    <n v="21227"/>
    <n v="313"/>
    <m/>
    <n v="1.47453714608753E-2"/>
    <n v="459.34504792332268"/>
    <n v="143775"/>
    <n v="9"/>
    <x v="0"/>
    <m/>
    <n v="0"/>
    <x v="16"/>
    <d v="2019-04-22T00:00:00"/>
    <x v="0"/>
    <x v="0"/>
    <x v="0"/>
  </r>
  <r>
    <x v="113"/>
    <x v="5"/>
    <x v="0"/>
    <s v="【NDG】GDN-RM（190125-190131）"/>
    <n v="88387"/>
    <n v="272"/>
    <n v="0"/>
    <n v="3.0773756321631008E-3"/>
    <n v="86.881388310073518"/>
    <n v="23631.737620339998"/>
    <n v="2"/>
    <x v="0"/>
    <m/>
    <n v="0"/>
    <x v="16"/>
    <d v="2019-04-22T00:00:00"/>
    <x v="0"/>
    <x v="0"/>
    <x v="0"/>
  </r>
  <r>
    <x v="113"/>
    <x v="4"/>
    <x v="0"/>
    <s v="指名：まちえこびん（180926～）"/>
    <n v="2"/>
    <n v="0"/>
    <m/>
    <n v="0"/>
    <m/>
    <n v="0"/>
    <n v="0"/>
    <x v="0"/>
    <m/>
    <n v="0"/>
    <x v="16"/>
    <d v="2019-04-22T00:00:00"/>
    <x v="0"/>
    <x v="0"/>
    <x v="0"/>
  </r>
  <r>
    <x v="113"/>
    <x v="4"/>
    <x v="0"/>
    <s v="ICS_アイスキャンペーン訴求"/>
    <n v="20"/>
    <n v="0"/>
    <m/>
    <n v="0"/>
    <m/>
    <n v="0"/>
    <n v="0"/>
    <x v="0"/>
    <m/>
    <n v="0"/>
    <x v="16"/>
    <d v="2019-04-22T00:00:00"/>
    <x v="0"/>
    <x v="0"/>
    <x v="0"/>
  </r>
  <r>
    <x v="113"/>
    <x v="4"/>
    <x v="0"/>
    <s v="バリスタ_アイスキャンペーン訴求"/>
    <n v="181"/>
    <n v="8"/>
    <m/>
    <n v="4.4198895027624308E-2"/>
    <n v="160.141875"/>
    <n v="1281.135"/>
    <n v="0"/>
    <x v="0"/>
    <m/>
    <n v="0"/>
    <x v="16"/>
    <d v="2019-04-22T00:00:00"/>
    <x v="0"/>
    <x v="0"/>
    <x v="0"/>
  </r>
  <r>
    <x v="113"/>
    <x v="4"/>
    <x v="0"/>
    <s v="指名：バリスタ（170816-170916）"/>
    <n v="2474"/>
    <n v="288"/>
    <m/>
    <n v="0.11641067097817299"/>
    <n v="67.817552083333339"/>
    <n v="19531.455000000002"/>
    <n v="2"/>
    <x v="0"/>
    <m/>
    <n v="0"/>
    <x v="16"/>
    <d v="2019-04-22T00:00:00"/>
    <x v="0"/>
    <x v="0"/>
    <x v="0"/>
  </r>
  <r>
    <x v="113"/>
    <x v="4"/>
    <x v="0"/>
    <s v="指名：ドルチェグスト（170816-170916）"/>
    <n v="8764"/>
    <n v="762"/>
    <n v="0"/>
    <n v="8.6946599726152443E-2"/>
    <n v="96.157683727034126"/>
    <n v="73272.154999999999"/>
    <n v="8"/>
    <x v="0"/>
    <m/>
    <n v="0"/>
    <x v="16"/>
    <d v="2019-04-22T00:00:00"/>
    <x v="0"/>
    <x v="0"/>
    <x v="0"/>
  </r>
  <r>
    <x v="113"/>
    <x v="4"/>
    <x v="0"/>
    <s v="指名：共通TOP（170816-170916）"/>
    <n v="6162"/>
    <n v="1515"/>
    <m/>
    <n v="0.24586173320350535"/>
    <n v="14.098310231023099"/>
    <n v="21358.939999999995"/>
    <n v="26.53"/>
    <x v="0"/>
    <m/>
    <n v="0"/>
    <x v="16"/>
    <d v="2019-04-22T00:00:00"/>
    <x v="0"/>
    <x v="0"/>
    <x v="0"/>
  </r>
  <r>
    <x v="113"/>
    <x v="4"/>
    <x v="0"/>
    <s v="ドルチェ_アイスキャンペーン訴求"/>
    <n v="244"/>
    <n v="15"/>
    <m/>
    <n v="6.1475409836065573E-2"/>
    <n v="301.05"/>
    <n v="4515.75"/>
    <n v="0"/>
    <x v="0"/>
    <m/>
    <n v="0"/>
    <x v="16"/>
    <d v="2019-04-22T00:00:00"/>
    <x v="0"/>
    <x v="0"/>
    <x v="0"/>
  </r>
  <r>
    <x v="113"/>
    <x v="4"/>
    <x v="0"/>
    <s v="【DDTD】ICS_Search（20180411-）"/>
    <n v="215"/>
    <n v="13"/>
    <m/>
    <n v="6.0465116279069767E-2"/>
    <n v="135.42961538461537"/>
    <n v="1760.585"/>
    <n v="0"/>
    <x v="0"/>
    <m/>
    <n v="0"/>
    <x v="16"/>
    <d v="2019-04-22T00:00:00"/>
    <x v="0"/>
    <x v="0"/>
    <x v="0"/>
  </r>
  <r>
    <x v="113"/>
    <x v="4"/>
    <x v="0"/>
    <s v="DDTD_母の日キャンペーン検証"/>
    <n v="143"/>
    <n v="3"/>
    <m/>
    <n v="2.097902097902098E-2"/>
    <n v="105.55333333333334"/>
    <n v="316.66000000000003"/>
    <n v="0"/>
    <x v="0"/>
    <m/>
    <n v="0"/>
    <x v="16"/>
    <d v="2019-04-22T00:00:00"/>
    <x v="0"/>
    <x v="0"/>
    <x v="0"/>
  </r>
  <r>
    <x v="113"/>
    <x v="4"/>
    <x v="0"/>
    <s v="【DDTD】母の日・カフェインレス（190422-190512）"/>
    <n v="1605"/>
    <n v="11"/>
    <m/>
    <n v="6.853582554517134E-3"/>
    <n v="93.558636363636367"/>
    <n v="1029.145"/>
    <n v="0"/>
    <x v="0"/>
    <m/>
    <n v="0"/>
    <x v="16"/>
    <d v="2019-04-22T00:00:00"/>
    <x v="0"/>
    <x v="0"/>
    <x v="0"/>
  </r>
  <r>
    <x v="113"/>
    <x v="7"/>
    <x v="0"/>
    <s v="NDG_Facebook_RT_starbucks_stories"/>
    <n v="5675"/>
    <n v="12"/>
    <n v="0"/>
    <n v="2.1145374449339205E-3"/>
    <n v="1011.8625000000001"/>
    <n v="12142.35"/>
    <n v="0"/>
    <x v="0"/>
    <m/>
    <n v="0"/>
    <x v="16"/>
    <d v="2019-04-22T00:00:00"/>
    <x v="0"/>
    <x v="0"/>
    <x v="0"/>
  </r>
  <r>
    <x v="113"/>
    <x v="7"/>
    <x v="0"/>
    <s v="NDG_Facebook_RT_normal _stories"/>
    <n v="6010"/>
    <n v="17"/>
    <n v="0"/>
    <n v="2.8286189683860235E-3"/>
    <n v="713.40323529411774"/>
    <n v="12127.855000000001"/>
    <n v="0"/>
    <x v="0"/>
    <m/>
    <n v="0"/>
    <x v="16"/>
    <d v="2019-04-22T00:00:00"/>
    <x v="0"/>
    <x v="0"/>
    <x v="0"/>
  </r>
  <r>
    <x v="113"/>
    <x v="7"/>
    <x v="0"/>
    <s v="NDG_Facebook_RT_starbucks"/>
    <n v="5811"/>
    <n v="29"/>
    <n v="0"/>
    <n v="4.9905351918774739E-3"/>
    <n v="450.46"/>
    <n v="13063.34"/>
    <n v="0"/>
    <x v="0"/>
    <m/>
    <n v="0"/>
    <x v="16"/>
    <d v="2019-04-22T00:00:00"/>
    <x v="0"/>
    <x v="0"/>
    <x v="0"/>
  </r>
  <r>
    <x v="113"/>
    <x v="7"/>
    <x v="0"/>
    <s v="NDG_Facebook_RT_normal"/>
    <n v="5475"/>
    <n v="35"/>
    <n v="0"/>
    <n v="6.392694063926941E-3"/>
    <n v="368.10928571428576"/>
    <n v="12883.825000000001"/>
    <n v="0"/>
    <x v="0"/>
    <m/>
    <n v="0"/>
    <x v="16"/>
    <d v="2019-04-22T00:00:00"/>
    <x v="0"/>
    <x v="0"/>
    <x v="0"/>
  </r>
  <r>
    <x v="113"/>
    <x v="11"/>
    <x v="0"/>
    <s v="【NDG】DV360-RM"/>
    <n v="152757"/>
    <n v="133"/>
    <m/>
    <n v="8.7066386483107159E-4"/>
    <n v="286.08013654887219"/>
    <n v="38048.658160999999"/>
    <n v="0"/>
    <x v="0"/>
    <m/>
    <n v="0"/>
    <x v="16"/>
    <d v="2019-04-22T00:00:00"/>
    <x v="0"/>
    <x v="0"/>
    <x v="0"/>
  </r>
  <r>
    <x v="113"/>
    <x v="3"/>
    <x v="0"/>
    <s v="AFF"/>
    <n v="0"/>
    <n v="0"/>
    <m/>
    <m/>
    <m/>
    <n v="59000"/>
    <n v="7"/>
    <x v="0"/>
    <m/>
    <m/>
    <x v="16"/>
    <d v="2019-04-22T00:00:00"/>
    <x v="0"/>
    <x v="0"/>
    <x v="0"/>
  </r>
  <r>
    <x v="114"/>
    <x v="0"/>
    <x v="0"/>
    <s v="指名：共通TOP（161228AM-170131）"/>
    <n v="9822"/>
    <n v="577"/>
    <m/>
    <n v="5.8745672979026678E-2"/>
    <n v="53.503223570190649"/>
    <n v="30871.360000000004"/>
    <n v="17"/>
    <x v="0"/>
    <m/>
    <n v="0"/>
    <x v="16"/>
    <d v="2019-04-22T00:00:00"/>
    <x v="0"/>
    <x v="0"/>
    <x v="0"/>
  </r>
  <r>
    <x v="114"/>
    <x v="0"/>
    <x v="0"/>
    <s v="指名：まちえこびん（180926～）"/>
    <n v="5"/>
    <n v="2"/>
    <m/>
    <n v="0.4"/>
    <n v="8.32"/>
    <n v="16.64"/>
    <n v="0"/>
    <x v="0"/>
    <m/>
    <n v="0"/>
    <x v="16"/>
    <d v="2019-04-22T00:00:00"/>
    <x v="0"/>
    <x v="0"/>
    <x v="0"/>
  </r>
  <r>
    <x v="114"/>
    <x v="0"/>
    <x v="0"/>
    <s v="指名：バリスタ（161228AM-170131）"/>
    <n v="8093"/>
    <n v="388"/>
    <m/>
    <n v="4.7942666501915233E-2"/>
    <n v="93.629484536082472"/>
    <n v="36328.239999999998"/>
    <n v="2"/>
    <x v="0"/>
    <m/>
    <n v="0"/>
    <x v="16"/>
    <d v="2019-04-22T00:00:00"/>
    <x v="0"/>
    <x v="0"/>
    <x v="0"/>
  </r>
  <r>
    <x v="114"/>
    <x v="0"/>
    <x v="0"/>
    <s v="【DDTD】ICS_Search（20190401-）"/>
    <n v="342"/>
    <n v="6"/>
    <m/>
    <n v="1.7543859649122806E-2"/>
    <n v="89.44"/>
    <n v="536.64"/>
    <n v="0"/>
    <x v="0"/>
    <m/>
    <n v="0"/>
    <x v="16"/>
    <d v="2019-04-22T00:00:00"/>
    <x v="0"/>
    <x v="0"/>
    <x v="0"/>
  </r>
  <r>
    <x v="114"/>
    <x v="0"/>
    <x v="0"/>
    <s v="指名：ドルチェグスト（161228AM-170131）"/>
    <n v="30372"/>
    <n v="790"/>
    <m/>
    <n v="2.6010799420518899E-2"/>
    <n v="68.645265822784808"/>
    <n v="54229.759999999995"/>
    <n v="18"/>
    <x v="0"/>
    <m/>
    <n v="0"/>
    <x v="16"/>
    <d v="2019-04-22T00:00:00"/>
    <x v="0"/>
    <x v="0"/>
    <x v="0"/>
  </r>
  <r>
    <x v="114"/>
    <x v="9"/>
    <x v="0"/>
    <s v="den_0417_0430_NAP_NDG_aff_syoukai_Twitter_Promotweet_twivery"/>
    <n v="210664"/>
    <n v="368"/>
    <m/>
    <n v="1.7468575551589261E-3"/>
    <n v="127.78910046383153"/>
    <n v="47026.388970690001"/>
    <m/>
    <x v="0"/>
    <m/>
    <n v="0"/>
    <x v="16"/>
    <d v="2019-04-22T00:00:00"/>
    <x v="0"/>
    <x v="0"/>
    <x v="0"/>
  </r>
  <r>
    <x v="114"/>
    <x v="6"/>
    <x v="0"/>
    <s v="【NDG】TrueView-instream（190422-190430）"/>
    <n v="208389"/>
    <n v="114"/>
    <n v="80752"/>
    <n v="5.4705382721736756E-4"/>
    <n v="3180.5435028959209"/>
    <n v="362581.95933013497"/>
    <n v="0"/>
    <x v="0"/>
    <m/>
    <n v="0"/>
    <x v="16"/>
    <d v="2019-04-22T00:00:00"/>
    <x v="0"/>
    <x v="0"/>
    <x v="1"/>
  </r>
  <r>
    <x v="114"/>
    <x v="1"/>
    <x v="3"/>
    <s v="Relaido_Inread"/>
    <n v="51697"/>
    <n v="201"/>
    <m/>
    <n v="3.8880399249472892E-3"/>
    <n v="599.65920398009951"/>
    <n v="120531.5"/>
    <n v="0"/>
    <x v="0"/>
    <m/>
    <n v="0"/>
    <x v="16"/>
    <d v="2019-04-22T00:00:00"/>
    <x v="0"/>
    <x v="0"/>
    <x v="0"/>
  </r>
  <r>
    <x v="114"/>
    <x v="3"/>
    <x v="0"/>
    <s v="PH AFF"/>
    <n v="19573"/>
    <n v="295"/>
    <m/>
    <n v="1.5071782557604864E-2"/>
    <n v="649.83050847457628"/>
    <n v="191700"/>
    <n v="12"/>
    <x v="0"/>
    <m/>
    <n v="0"/>
    <x v="16"/>
    <d v="2019-04-22T00:00:00"/>
    <x v="0"/>
    <x v="0"/>
    <x v="0"/>
  </r>
  <r>
    <x v="114"/>
    <x v="5"/>
    <x v="0"/>
    <s v="【NDG】GDN-RM（190125-190131）"/>
    <n v="95503"/>
    <n v="250"/>
    <n v="0"/>
    <n v="2.6177188151157555E-3"/>
    <n v="81.362919857780014"/>
    <n v="20340.729964445003"/>
    <n v="4"/>
    <x v="0"/>
    <m/>
    <n v="0"/>
    <x v="16"/>
    <d v="2019-04-22T00:00:00"/>
    <x v="0"/>
    <x v="0"/>
    <x v="0"/>
  </r>
  <r>
    <x v="114"/>
    <x v="4"/>
    <x v="0"/>
    <s v="指名：バリスタ（170816-170916）"/>
    <n v="2350"/>
    <n v="268"/>
    <m/>
    <n v="0.11404255319148936"/>
    <n v="68.938619402985054"/>
    <n v="18475.549999999996"/>
    <n v="0"/>
    <x v="0"/>
    <m/>
    <n v="0"/>
    <x v="16"/>
    <d v="2019-04-22T00:00:00"/>
    <x v="0"/>
    <x v="0"/>
    <x v="0"/>
  </r>
  <r>
    <x v="114"/>
    <x v="4"/>
    <x v="0"/>
    <s v="【DDTD】母の日・カフェインレス（190422-190512）"/>
    <n v="6852"/>
    <n v="40"/>
    <m/>
    <n v="5.837711617046118E-3"/>
    <n v="106.20375000000001"/>
    <n v="4248.1500000000005"/>
    <n v="0"/>
    <x v="0"/>
    <m/>
    <n v="0"/>
    <x v="16"/>
    <d v="2019-04-22T00:00:00"/>
    <x v="0"/>
    <x v="0"/>
    <x v="0"/>
  </r>
  <r>
    <x v="114"/>
    <x v="4"/>
    <x v="0"/>
    <s v="ICS_アイスキャンペーン訴求"/>
    <n v="112"/>
    <n v="6"/>
    <m/>
    <n v="5.3571428571428568E-2"/>
    <n v="105.36750000000001"/>
    <n v="632.20500000000004"/>
    <n v="0"/>
    <x v="0"/>
    <m/>
    <n v="0"/>
    <x v="16"/>
    <d v="2019-04-22T00:00:00"/>
    <x v="0"/>
    <x v="0"/>
    <x v="0"/>
  </r>
  <r>
    <x v="114"/>
    <x v="4"/>
    <x v="0"/>
    <s v="指名：共通TOP（170816-170916）"/>
    <n v="5968"/>
    <n v="1453"/>
    <m/>
    <n v="0.24346514745308312"/>
    <n v="13.257219545767377"/>
    <n v="19262.739999999998"/>
    <n v="29.75"/>
    <x v="0"/>
    <m/>
    <n v="0"/>
    <x v="16"/>
    <d v="2019-04-22T00:00:00"/>
    <x v="0"/>
    <x v="0"/>
    <x v="0"/>
  </r>
  <r>
    <x v="114"/>
    <x v="4"/>
    <x v="0"/>
    <s v="バリスタ_アイスキャンペーン訴求"/>
    <n v="747"/>
    <n v="45"/>
    <m/>
    <n v="6.0240963855421686E-2"/>
    <n v="152.80455555555557"/>
    <n v="6876.2049999999999"/>
    <n v="0"/>
    <x v="0"/>
    <m/>
    <n v="0"/>
    <x v="16"/>
    <d v="2019-04-22T00:00:00"/>
    <x v="0"/>
    <x v="0"/>
    <x v="0"/>
  </r>
  <r>
    <x v="114"/>
    <x v="4"/>
    <x v="0"/>
    <s v="【DDTD】ICS_Search（20180411-）"/>
    <n v="251"/>
    <n v="22"/>
    <m/>
    <n v="8.7649402390438252E-2"/>
    <n v="124.27181818181818"/>
    <n v="2733.98"/>
    <n v="0"/>
    <x v="0"/>
    <m/>
    <n v="0"/>
    <x v="16"/>
    <d v="2019-04-22T00:00:00"/>
    <x v="0"/>
    <x v="0"/>
    <x v="0"/>
  </r>
  <r>
    <x v="114"/>
    <x v="4"/>
    <x v="0"/>
    <s v="指名：ドルチェグスト（170816-170916）"/>
    <n v="10952"/>
    <n v="708"/>
    <n v="0"/>
    <n v="6.4645726807888965E-2"/>
    <n v="89.523813559322008"/>
    <n v="63382.859999999986"/>
    <n v="6"/>
    <x v="0"/>
    <m/>
    <n v="0"/>
    <x v="16"/>
    <d v="2019-04-22T00:00:00"/>
    <x v="0"/>
    <x v="0"/>
    <x v="0"/>
  </r>
  <r>
    <x v="114"/>
    <x v="4"/>
    <x v="0"/>
    <s v="ドルチェ_アイスキャンペーン訴求"/>
    <n v="1080"/>
    <n v="53"/>
    <m/>
    <n v="4.9074074074074076E-2"/>
    <n v="243.5959433962264"/>
    <n v="12910.584999999999"/>
    <n v="0"/>
    <x v="0"/>
    <m/>
    <n v="0"/>
    <x v="16"/>
    <d v="2019-04-22T00:00:00"/>
    <x v="0"/>
    <x v="0"/>
    <x v="0"/>
  </r>
  <r>
    <x v="114"/>
    <x v="4"/>
    <x v="0"/>
    <s v="指名：まちえこびん（180926～）"/>
    <n v="2"/>
    <n v="1"/>
    <m/>
    <n v="0.5"/>
    <n v="2.23"/>
    <n v="2.23"/>
    <n v="0"/>
    <x v="0"/>
    <m/>
    <n v="0"/>
    <x v="16"/>
    <d v="2019-04-22T00:00:00"/>
    <x v="0"/>
    <x v="0"/>
    <x v="0"/>
  </r>
  <r>
    <x v="114"/>
    <x v="4"/>
    <x v="0"/>
    <s v="DDTD_母の日キャンペーン検証"/>
    <n v="341"/>
    <n v="8"/>
    <m/>
    <n v="2.3460410557184751E-2"/>
    <n v="128.08562499999999"/>
    <n v="1024.6849999999999"/>
    <n v="0"/>
    <x v="0"/>
    <m/>
    <n v="0"/>
    <x v="16"/>
    <d v="2019-04-22T00:00:00"/>
    <x v="0"/>
    <x v="0"/>
    <x v="0"/>
  </r>
  <r>
    <x v="114"/>
    <x v="7"/>
    <x v="0"/>
    <s v="NDG_Facebook_RT_normal _stories"/>
    <n v="6255"/>
    <n v="20"/>
    <n v="0"/>
    <n v="3.1974420463629096E-3"/>
    <n v="613.75175000000002"/>
    <n v="12275.035"/>
    <n v="0"/>
    <x v="0"/>
    <m/>
    <n v="0"/>
    <x v="16"/>
    <d v="2019-04-22T00:00:00"/>
    <x v="0"/>
    <x v="0"/>
    <x v="0"/>
  </r>
  <r>
    <x v="114"/>
    <x v="7"/>
    <x v="0"/>
    <s v="NDG_Facebook_RT_starbucks_stories"/>
    <n v="5570"/>
    <n v="20"/>
    <n v="0"/>
    <n v="3.5906642728904849E-3"/>
    <n v="609.40324999999996"/>
    <n v="12188.064999999999"/>
    <n v="0"/>
    <x v="0"/>
    <m/>
    <n v="0"/>
    <x v="16"/>
    <d v="2019-04-22T00:00:00"/>
    <x v="0"/>
    <x v="0"/>
    <x v="0"/>
  </r>
  <r>
    <x v="114"/>
    <x v="7"/>
    <x v="0"/>
    <s v="NDG_Facebook_RT_starbucks"/>
    <n v="6123"/>
    <n v="24"/>
    <n v="0"/>
    <n v="3.9196472317491425E-3"/>
    <n v="554.94479166666667"/>
    <n v="13318.674999999999"/>
    <n v="0"/>
    <x v="0"/>
    <m/>
    <n v="0"/>
    <x v="16"/>
    <d v="2019-04-22T00:00:00"/>
    <x v="0"/>
    <x v="0"/>
    <x v="0"/>
  </r>
  <r>
    <x v="114"/>
    <x v="7"/>
    <x v="0"/>
    <s v="NDG_Facebook_RT_normal"/>
    <n v="5250"/>
    <n v="30"/>
    <n v="0"/>
    <n v="5.7142857142857143E-3"/>
    <n v="442.02316666666667"/>
    <n v="13260.695"/>
    <n v="0"/>
    <x v="0"/>
    <m/>
    <n v="0"/>
    <x v="16"/>
    <d v="2019-04-22T00:00:00"/>
    <x v="0"/>
    <x v="0"/>
    <x v="0"/>
  </r>
  <r>
    <x v="114"/>
    <x v="11"/>
    <x v="0"/>
    <s v="【NDG】DV360-RM"/>
    <n v="159513"/>
    <n v="173"/>
    <m/>
    <n v="1.0845511024179847E-3"/>
    <n v="220.03553401734101"/>
    <n v="38066.147384999997"/>
    <n v="0"/>
    <x v="0"/>
    <m/>
    <n v="0"/>
    <x v="16"/>
    <d v="2019-04-22T00:00:00"/>
    <x v="0"/>
    <x v="0"/>
    <x v="0"/>
  </r>
  <r>
    <x v="114"/>
    <x v="3"/>
    <x v="0"/>
    <s v="AFF"/>
    <n v="0"/>
    <n v="0"/>
    <m/>
    <m/>
    <m/>
    <n v="50000"/>
    <n v="5"/>
    <x v="0"/>
    <m/>
    <m/>
    <x v="16"/>
    <d v="2019-04-22T00:00:00"/>
    <x v="0"/>
    <x v="0"/>
    <x v="0"/>
  </r>
  <r>
    <x v="115"/>
    <x v="0"/>
    <x v="0"/>
    <s v="【DDTD】ICS_Search（20190401-）"/>
    <n v="285"/>
    <n v="2"/>
    <m/>
    <n v="7.0175438596491229E-3"/>
    <n v="72.8"/>
    <n v="145.6"/>
    <n v="0"/>
    <x v="0"/>
    <m/>
    <n v="0"/>
    <x v="16"/>
    <d v="2019-04-22T00:00:00"/>
    <x v="0"/>
    <x v="0"/>
    <x v="0"/>
  </r>
  <r>
    <x v="115"/>
    <x v="0"/>
    <x v="0"/>
    <s v="指名：共通TOP（161228AM-170131）"/>
    <n v="8067"/>
    <n v="469"/>
    <m/>
    <n v="5.8138093467212097E-2"/>
    <n v="51.505501066098077"/>
    <n v="24156.079999999998"/>
    <n v="14"/>
    <x v="0"/>
    <m/>
    <n v="0"/>
    <x v="16"/>
    <d v="2019-04-22T00:00:00"/>
    <x v="0"/>
    <x v="0"/>
    <x v="0"/>
  </r>
  <r>
    <x v="115"/>
    <x v="0"/>
    <x v="0"/>
    <s v="指名：ドルチェグスト（161228AM-170131）"/>
    <n v="31240"/>
    <n v="788"/>
    <m/>
    <n v="2.5224071702944943E-2"/>
    <n v="68.566091370558368"/>
    <n v="54030.079999999994"/>
    <n v="2"/>
    <x v="0"/>
    <m/>
    <n v="0"/>
    <x v="16"/>
    <d v="2019-04-22T00:00:00"/>
    <x v="0"/>
    <x v="0"/>
    <x v="0"/>
  </r>
  <r>
    <x v="115"/>
    <x v="0"/>
    <x v="0"/>
    <s v="指名：バリスタ（161228AM-170131）"/>
    <n v="6978"/>
    <n v="322"/>
    <m/>
    <n v="4.6145027228432216E-2"/>
    <n v="99.468571428571423"/>
    <n v="32028.879999999997"/>
    <n v="2"/>
    <x v="0"/>
    <m/>
    <n v="0"/>
    <x v="16"/>
    <d v="2019-04-22T00:00:00"/>
    <x v="0"/>
    <x v="0"/>
    <x v="0"/>
  </r>
  <r>
    <x v="115"/>
    <x v="9"/>
    <x v="0"/>
    <s v="den_0417_0430_NAP_NDG_aff_syoukai_Twitter_Promotweet_twivery"/>
    <n v="305121"/>
    <n v="424"/>
    <m/>
    <n v="1.3896126454750739E-3"/>
    <n v="153.59874882468162"/>
    <n v="65125.869501665002"/>
    <m/>
    <x v="0"/>
    <m/>
    <n v="0"/>
    <x v="16"/>
    <d v="2019-04-22T00:00:00"/>
    <x v="0"/>
    <x v="0"/>
    <x v="0"/>
  </r>
  <r>
    <x v="115"/>
    <x v="6"/>
    <x v="0"/>
    <s v="【NDG】TrueView-instream（190422-190430）"/>
    <n v="196787"/>
    <n v="103"/>
    <n v="75529"/>
    <n v="5.2340855849217682E-4"/>
    <n v="3441.5716335670386"/>
    <n v="354481.87825740495"/>
    <n v="0"/>
    <x v="0"/>
    <m/>
    <n v="0"/>
    <x v="16"/>
    <d v="2019-04-22T00:00:00"/>
    <x v="0"/>
    <x v="0"/>
    <x v="1"/>
  </r>
  <r>
    <x v="115"/>
    <x v="1"/>
    <x v="3"/>
    <s v="Relaido_Inread"/>
    <n v="50727"/>
    <n v="188"/>
    <m/>
    <n v="3.7061131153034873E-3"/>
    <n v="629.88191489361691"/>
    <n v="118417.79999999999"/>
    <n v="0"/>
    <x v="0"/>
    <m/>
    <n v="0"/>
    <x v="16"/>
    <d v="2019-04-22T00:00:00"/>
    <x v="0"/>
    <x v="0"/>
    <x v="0"/>
  </r>
  <r>
    <x v="115"/>
    <x v="3"/>
    <x v="0"/>
    <s v="PH AFF"/>
    <n v="18120"/>
    <n v="290"/>
    <m/>
    <n v="1.6004415011037526E-2"/>
    <n v="440.68965517241378"/>
    <n v="127800"/>
    <n v="8"/>
    <x v="0"/>
    <m/>
    <n v="0"/>
    <x v="16"/>
    <d v="2019-04-22T00:00:00"/>
    <x v="0"/>
    <x v="0"/>
    <x v="0"/>
  </r>
  <r>
    <x v="115"/>
    <x v="5"/>
    <x v="0"/>
    <s v="【NDG】GDN-RM（190125-190131）"/>
    <n v="99934"/>
    <n v="325"/>
    <n v="0"/>
    <n v="3.2521464166349792E-3"/>
    <n v="91.736274169538476"/>
    <n v="29814.289105100004"/>
    <n v="3"/>
    <x v="0"/>
    <m/>
    <n v="0"/>
    <x v="16"/>
    <d v="2019-04-22T00:00:00"/>
    <x v="0"/>
    <x v="0"/>
    <x v="0"/>
  </r>
  <r>
    <x v="115"/>
    <x v="4"/>
    <x v="0"/>
    <s v="指名：共通TOP（170816-170916）"/>
    <n v="5156"/>
    <n v="1237"/>
    <m/>
    <n v="0.23991466252909233"/>
    <n v="13.409745351657238"/>
    <n v="16587.855000000003"/>
    <n v="25.54"/>
    <x v="0"/>
    <m/>
    <n v="0"/>
    <x v="16"/>
    <d v="2019-04-22T00:00:00"/>
    <x v="0"/>
    <x v="0"/>
    <x v="0"/>
  </r>
  <r>
    <x v="115"/>
    <x v="4"/>
    <x v="0"/>
    <s v="指名：ドルチェグスト（170816-170916）"/>
    <n v="8964"/>
    <n v="684"/>
    <n v="0"/>
    <n v="7.6305220883534142E-2"/>
    <n v="96.373238304093562"/>
    <n v="65919.294999999998"/>
    <n v="4"/>
    <x v="0"/>
    <m/>
    <n v="0"/>
    <x v="16"/>
    <d v="2019-04-22T00:00:00"/>
    <x v="0"/>
    <x v="0"/>
    <x v="0"/>
  </r>
  <r>
    <x v="115"/>
    <x v="4"/>
    <x v="0"/>
    <s v="【DDTD】ICS_Search（20180411-）"/>
    <n v="187"/>
    <n v="20"/>
    <m/>
    <n v="0.10695187165775401"/>
    <n v="112.55924999999999"/>
    <n v="2251.1849999999999"/>
    <n v="0"/>
    <x v="0"/>
    <m/>
    <n v="0"/>
    <x v="16"/>
    <d v="2019-04-22T00:00:00"/>
    <x v="0"/>
    <x v="0"/>
    <x v="0"/>
  </r>
  <r>
    <x v="115"/>
    <x v="4"/>
    <x v="0"/>
    <s v="【DDTD】母の日・カフェインレス（190422-190512）"/>
    <n v="5182"/>
    <n v="17"/>
    <m/>
    <n v="3.2805866460825935E-3"/>
    <n v="121.40382352941178"/>
    <n v="2063.8650000000002"/>
    <n v="0"/>
    <x v="0"/>
    <m/>
    <n v="0"/>
    <x v="16"/>
    <d v="2019-04-22T00:00:00"/>
    <x v="0"/>
    <x v="0"/>
    <x v="0"/>
  </r>
  <r>
    <x v="115"/>
    <x v="4"/>
    <x v="0"/>
    <s v="ICS_アイスキャンペーン訴求"/>
    <n v="79"/>
    <n v="6"/>
    <m/>
    <n v="7.5949367088607597E-2"/>
    <n v="97.19083333333333"/>
    <n v="583.14499999999998"/>
    <n v="0"/>
    <x v="0"/>
    <m/>
    <n v="0"/>
    <x v="16"/>
    <d v="2019-04-22T00:00:00"/>
    <x v="0"/>
    <x v="0"/>
    <x v="0"/>
  </r>
  <r>
    <x v="115"/>
    <x v="4"/>
    <x v="0"/>
    <s v="バリスタ_アイスキャンペーン訴求"/>
    <n v="839"/>
    <n v="40"/>
    <m/>
    <n v="4.7675804529201428E-2"/>
    <n v="165.57749999999999"/>
    <n v="6623.0999999999995"/>
    <n v="0"/>
    <x v="0"/>
    <m/>
    <n v="0"/>
    <x v="16"/>
    <d v="2019-04-22T00:00:00"/>
    <x v="0"/>
    <x v="0"/>
    <x v="0"/>
  </r>
  <r>
    <x v="115"/>
    <x v="4"/>
    <x v="0"/>
    <s v="DDTD_母の日キャンペーン検証"/>
    <n v="590"/>
    <n v="15"/>
    <m/>
    <n v="2.5423728813559324E-2"/>
    <n v="154.24166666666667"/>
    <n v="2313.625"/>
    <n v="0"/>
    <x v="0"/>
    <m/>
    <n v="0"/>
    <x v="16"/>
    <d v="2019-04-22T00:00:00"/>
    <x v="0"/>
    <x v="0"/>
    <x v="0"/>
  </r>
  <r>
    <x v="115"/>
    <x v="4"/>
    <x v="0"/>
    <s v="指名：バリスタ（170816-170916）"/>
    <n v="2104"/>
    <n v="240"/>
    <m/>
    <n v="0.11406844106463879"/>
    <n v="74.47270833333333"/>
    <n v="17873.45"/>
    <n v="0"/>
    <x v="0"/>
    <m/>
    <n v="0"/>
    <x v="16"/>
    <d v="2019-04-22T00:00:00"/>
    <x v="0"/>
    <x v="0"/>
    <x v="0"/>
  </r>
  <r>
    <x v="115"/>
    <x v="4"/>
    <x v="0"/>
    <s v="ドルチェ_アイスキャンペーン訴求"/>
    <n v="971"/>
    <n v="58"/>
    <m/>
    <n v="5.9732234809474767E-2"/>
    <n v="205.85206896551725"/>
    <n v="11939.42"/>
    <n v="0"/>
    <x v="0"/>
    <m/>
    <n v="0"/>
    <x v="16"/>
    <d v="2019-04-22T00:00:00"/>
    <x v="0"/>
    <x v="0"/>
    <x v="0"/>
  </r>
  <r>
    <x v="115"/>
    <x v="4"/>
    <x v="0"/>
    <s v="指名：まちえこびん（180926～）"/>
    <n v="3"/>
    <n v="1"/>
    <m/>
    <n v="0.33333333333333331"/>
    <n v="62.44"/>
    <n v="62.44"/>
    <n v="0"/>
    <x v="0"/>
    <m/>
    <n v="0"/>
    <x v="16"/>
    <d v="2019-04-22T00:00:00"/>
    <x v="0"/>
    <x v="0"/>
    <x v="0"/>
  </r>
  <r>
    <x v="115"/>
    <x v="7"/>
    <x v="0"/>
    <s v="NDG_Facebook_RT_starbucks_stories"/>
    <n v="5179"/>
    <n v="13"/>
    <n v="0"/>
    <n v="2.5101370921027225E-3"/>
    <n v="997.41038461538471"/>
    <n v="12966.335000000001"/>
    <n v="0"/>
    <x v="0"/>
    <m/>
    <n v="0"/>
    <x v="16"/>
    <d v="2019-04-22T00:00:00"/>
    <x v="0"/>
    <x v="0"/>
    <x v="0"/>
  </r>
  <r>
    <x v="115"/>
    <x v="7"/>
    <x v="0"/>
    <s v="NDG_Facebook_RT_starbucks"/>
    <n v="4766"/>
    <n v="16"/>
    <n v="0"/>
    <n v="3.3571128829206882E-3"/>
    <n v="771.37093750000008"/>
    <n v="12341.935000000001"/>
    <n v="0"/>
    <x v="0"/>
    <m/>
    <n v="0"/>
    <x v="16"/>
    <d v="2019-04-22T00:00:00"/>
    <x v="0"/>
    <x v="0"/>
    <x v="0"/>
  </r>
  <r>
    <x v="115"/>
    <x v="7"/>
    <x v="0"/>
    <s v="NDG_Facebook_RT_normal _stories"/>
    <n v="5864"/>
    <n v="12"/>
    <n v="0"/>
    <n v="2.0463847203274215E-3"/>
    <n v="1079.5058333333334"/>
    <n v="12954.07"/>
    <n v="0"/>
    <x v="0"/>
    <m/>
    <n v="0"/>
    <x v="16"/>
    <d v="2019-04-22T00:00:00"/>
    <x v="0"/>
    <x v="0"/>
    <x v="0"/>
  </r>
  <r>
    <x v="115"/>
    <x v="7"/>
    <x v="0"/>
    <s v="NDG_Facebook_RT_normal"/>
    <n v="5053"/>
    <n v="16"/>
    <n v="0"/>
    <n v="3.166435780724322E-3"/>
    <n v="783.63593749999995"/>
    <n v="12538.174999999999"/>
    <n v="0"/>
    <x v="0"/>
    <m/>
    <n v="0"/>
    <x v="16"/>
    <d v="2019-04-22T00:00:00"/>
    <x v="0"/>
    <x v="0"/>
    <x v="0"/>
  </r>
  <r>
    <x v="115"/>
    <x v="11"/>
    <x v="0"/>
    <s v="【NDG】DV360-RM"/>
    <n v="140860"/>
    <n v="167"/>
    <m/>
    <n v="1.1855743291211132E-3"/>
    <n v="202.93579504191618"/>
    <n v="33890.277772000001"/>
    <n v="0"/>
    <x v="0"/>
    <m/>
    <n v="0"/>
    <x v="16"/>
    <d v="2019-04-22T00:00:00"/>
    <x v="0"/>
    <x v="0"/>
    <x v="0"/>
  </r>
  <r>
    <x v="115"/>
    <x v="3"/>
    <x v="0"/>
    <s v="AFF"/>
    <n v="0"/>
    <n v="0"/>
    <m/>
    <m/>
    <m/>
    <n v="33000"/>
    <n v="4"/>
    <x v="0"/>
    <m/>
    <m/>
    <x v="16"/>
    <d v="2019-04-22T00:00:00"/>
    <x v="0"/>
    <x v="0"/>
    <x v="0"/>
  </r>
  <r>
    <x v="116"/>
    <x v="0"/>
    <x v="0"/>
    <s v="指名：ドルチェグスト（161228AM-170131）"/>
    <n v="75084"/>
    <n v="1466"/>
    <m/>
    <n v="1.9524798891907731E-2"/>
    <n v="78.131950886766717"/>
    <n v="114541.44"/>
    <n v="10"/>
    <x v="0"/>
    <m/>
    <n v="0"/>
    <x v="16"/>
    <d v="2019-04-22T00:00:00"/>
    <x v="0"/>
    <x v="0"/>
    <x v="0"/>
  </r>
  <r>
    <x v="116"/>
    <x v="0"/>
    <x v="0"/>
    <s v="指名：まちえこびん（180926～）"/>
    <n v="2"/>
    <n v="0"/>
    <m/>
    <n v="0"/>
    <m/>
    <n v="0"/>
    <n v="0"/>
    <x v="0"/>
    <m/>
    <n v="0"/>
    <x v="16"/>
    <d v="2019-04-22T00:00:00"/>
    <x v="0"/>
    <x v="0"/>
    <x v="0"/>
  </r>
  <r>
    <x v="116"/>
    <x v="0"/>
    <x v="0"/>
    <s v="【DDTD】ICS_Search（20190401-）"/>
    <n v="164"/>
    <n v="5"/>
    <m/>
    <n v="3.048780487804878E-2"/>
    <n v="95.26400000000001"/>
    <n v="476.32000000000005"/>
    <n v="0"/>
    <x v="0"/>
    <m/>
    <n v="0"/>
    <x v="16"/>
    <d v="2019-04-22T00:00:00"/>
    <x v="0"/>
    <x v="0"/>
    <x v="0"/>
  </r>
  <r>
    <x v="116"/>
    <x v="0"/>
    <x v="0"/>
    <s v="指名：バリスタ（161228AM-170131）"/>
    <n v="9136"/>
    <n v="427"/>
    <m/>
    <n v="4.6738178633975482E-2"/>
    <n v="116.3752693208431"/>
    <n v="49692.240000000005"/>
    <n v="6"/>
    <x v="0"/>
    <m/>
    <n v="0"/>
    <x v="16"/>
    <d v="2019-04-22T00:00:00"/>
    <x v="0"/>
    <x v="0"/>
    <x v="0"/>
  </r>
  <r>
    <x v="116"/>
    <x v="0"/>
    <x v="0"/>
    <s v="指名：共通TOP（161228AM-170131）"/>
    <n v="9363"/>
    <n v="500"/>
    <m/>
    <n v="5.3401687493324787E-2"/>
    <n v="61.210239999999999"/>
    <n v="30605.119999999999"/>
    <n v="16"/>
    <x v="0"/>
    <m/>
    <n v="0"/>
    <x v="16"/>
    <d v="2019-04-22T00:00:00"/>
    <x v="0"/>
    <x v="0"/>
    <x v="0"/>
  </r>
  <r>
    <x v="116"/>
    <x v="9"/>
    <x v="0"/>
    <s v="den_0417_0430_NAP_NDG_aff_syoukai_Twitter_Promotweet_twivery"/>
    <n v="289106"/>
    <n v="456"/>
    <m/>
    <n v="1.5772761547667637E-3"/>
    <n v="162.41584424743422"/>
    <n v="74061.624976830004"/>
    <m/>
    <x v="0"/>
    <m/>
    <n v="0"/>
    <x v="16"/>
    <d v="2019-04-22T00:00:00"/>
    <x v="0"/>
    <x v="0"/>
    <x v="0"/>
  </r>
  <r>
    <x v="116"/>
    <x v="6"/>
    <x v="0"/>
    <s v="【NDG】TrueView-instream（190422-190430）"/>
    <n v="210760"/>
    <n v="89"/>
    <n v="75890"/>
    <n v="4.2228126779275004E-4"/>
    <n v="3974.2553599071912"/>
    <n v="353708.72703174001"/>
    <n v="0"/>
    <x v="0"/>
    <m/>
    <n v="0"/>
    <x v="16"/>
    <d v="2019-04-22T00:00:00"/>
    <x v="0"/>
    <x v="0"/>
    <x v="1"/>
  </r>
  <r>
    <x v="116"/>
    <x v="1"/>
    <x v="3"/>
    <s v="Relaido_Inread"/>
    <n v="50067"/>
    <n v="137"/>
    <m/>
    <n v="2.7363333133600975E-3"/>
    <n v="856.70802919708024"/>
    <n v="117369"/>
    <n v="0"/>
    <x v="0"/>
    <m/>
    <n v="0"/>
    <x v="16"/>
    <d v="2019-04-22T00:00:00"/>
    <x v="0"/>
    <x v="0"/>
    <x v="0"/>
  </r>
  <r>
    <x v="116"/>
    <x v="3"/>
    <x v="0"/>
    <s v="PH AFF"/>
    <n v="22630"/>
    <n v="335"/>
    <m/>
    <n v="1.4803358373840036E-2"/>
    <n v="619.92537313432831"/>
    <n v="207675"/>
    <n v="13"/>
    <x v="0"/>
    <m/>
    <n v="0"/>
    <x v="16"/>
    <d v="2019-04-22T00:00:00"/>
    <x v="0"/>
    <x v="0"/>
    <x v="0"/>
  </r>
  <r>
    <x v="116"/>
    <x v="5"/>
    <x v="0"/>
    <s v="【NDG】GDN-RM（190125-190131）"/>
    <n v="98960"/>
    <n v="342"/>
    <n v="0"/>
    <n v="3.455941794664511E-3"/>
    <n v="87.118328896652045"/>
    <n v="29794.468482655"/>
    <n v="4"/>
    <x v="0"/>
    <m/>
    <n v="0"/>
    <x v="16"/>
    <d v="2019-04-22T00:00:00"/>
    <x v="0"/>
    <x v="0"/>
    <x v="0"/>
  </r>
  <r>
    <x v="116"/>
    <x v="4"/>
    <x v="0"/>
    <s v="ICS_アイスキャンペーン訴求"/>
    <n v="89"/>
    <n v="7"/>
    <m/>
    <n v="7.8651685393258425E-2"/>
    <n v="117.23428571428573"/>
    <n v="820.6400000000001"/>
    <n v="0"/>
    <x v="0"/>
    <m/>
    <n v="0"/>
    <x v="16"/>
    <d v="2019-04-22T00:00:00"/>
    <x v="0"/>
    <x v="0"/>
    <x v="0"/>
  </r>
  <r>
    <x v="116"/>
    <x v="4"/>
    <x v="0"/>
    <s v="バリスタ_アイスキャンペーン訴求"/>
    <n v="1802"/>
    <n v="113"/>
    <m/>
    <n v="6.2708102108768038E-2"/>
    <n v="210.10349557522127"/>
    <n v="23741.695000000003"/>
    <n v="0"/>
    <x v="0"/>
    <m/>
    <n v="0"/>
    <x v="16"/>
    <d v="2019-04-22T00:00:00"/>
    <x v="0"/>
    <x v="0"/>
    <x v="0"/>
  </r>
  <r>
    <x v="116"/>
    <x v="4"/>
    <x v="0"/>
    <s v="ドルチェ_アイスキャンペーン訴求"/>
    <n v="1747"/>
    <n v="129"/>
    <m/>
    <n v="7.384087006296508E-2"/>
    <n v="203.28437984496125"/>
    <n v="26223.685000000001"/>
    <n v="0"/>
    <x v="0"/>
    <m/>
    <n v="0"/>
    <x v="16"/>
    <d v="2019-04-22T00:00:00"/>
    <x v="0"/>
    <x v="0"/>
    <x v="0"/>
  </r>
  <r>
    <x v="116"/>
    <x v="4"/>
    <x v="0"/>
    <s v="【DDTD】母の日・カフェインレス（190422-190512）"/>
    <n v="4641"/>
    <n v="24"/>
    <m/>
    <n v="5.1712992889463476E-3"/>
    <n v="131.10541666666666"/>
    <n v="3146.5299999999997"/>
    <n v="0"/>
    <x v="0"/>
    <m/>
    <n v="0"/>
    <x v="16"/>
    <d v="2019-04-22T00:00:00"/>
    <x v="0"/>
    <x v="0"/>
    <x v="0"/>
  </r>
  <r>
    <x v="116"/>
    <x v="4"/>
    <x v="0"/>
    <s v="指名：バリスタ（170816-170916）"/>
    <n v="2914"/>
    <n v="338"/>
    <m/>
    <n v="0.11599176389842142"/>
    <n v="83.21594674556215"/>
    <n v="28126.990000000005"/>
    <n v="2"/>
    <x v="0"/>
    <m/>
    <n v="0"/>
    <x v="16"/>
    <d v="2019-04-22T00:00:00"/>
    <x v="0"/>
    <x v="0"/>
    <x v="0"/>
  </r>
  <r>
    <x v="116"/>
    <x v="4"/>
    <x v="0"/>
    <s v="指名：共通TOP（170816-170916）"/>
    <n v="5631"/>
    <n v="1348"/>
    <m/>
    <n v="0.23938909607529746"/>
    <n v="13.019362017804156"/>
    <n v="17550.100000000002"/>
    <n v="22"/>
    <x v="0"/>
    <m/>
    <n v="0"/>
    <x v="16"/>
    <d v="2019-04-22T00:00:00"/>
    <x v="0"/>
    <x v="0"/>
    <x v="0"/>
  </r>
  <r>
    <x v="116"/>
    <x v="4"/>
    <x v="0"/>
    <s v="【DDTD】ICS_Search（20180411-）"/>
    <n v="139"/>
    <n v="11"/>
    <m/>
    <n v="7.9136690647482008E-2"/>
    <n v="128.83318181818183"/>
    <n v="1417.165"/>
    <n v="0"/>
    <x v="0"/>
    <m/>
    <n v="0"/>
    <x v="16"/>
    <d v="2019-04-22T00:00:00"/>
    <x v="0"/>
    <x v="0"/>
    <x v="0"/>
  </r>
  <r>
    <x v="116"/>
    <x v="4"/>
    <x v="0"/>
    <s v="指名：ドルチェグスト（170816-170916）"/>
    <n v="11760"/>
    <n v="908"/>
    <n v="0"/>
    <n v="7.7210884353741502E-2"/>
    <n v="91.689553964757721"/>
    <n v="83254.115000000005"/>
    <n v="18.8"/>
    <x v="0"/>
    <m/>
    <n v="0"/>
    <x v="16"/>
    <d v="2019-04-22T00:00:00"/>
    <x v="0"/>
    <x v="0"/>
    <x v="0"/>
  </r>
  <r>
    <x v="116"/>
    <x v="4"/>
    <x v="0"/>
    <s v="DDTD_母の日キャンペーン検証"/>
    <n v="1093"/>
    <n v="65"/>
    <m/>
    <n v="5.9469350411710885E-2"/>
    <n v="136.06430769230766"/>
    <n v="8844.1799999999985"/>
    <n v="0"/>
    <x v="0"/>
    <m/>
    <n v="0"/>
    <x v="16"/>
    <d v="2019-04-22T00:00:00"/>
    <x v="0"/>
    <x v="0"/>
    <x v="0"/>
  </r>
  <r>
    <x v="116"/>
    <x v="7"/>
    <x v="0"/>
    <s v="NDG_Facebook_RT_normal _stories"/>
    <n v="6187"/>
    <n v="15"/>
    <n v="0"/>
    <n v="2.424438338451592E-3"/>
    <n v="827.7016666666666"/>
    <n v="12415.525"/>
    <n v="0"/>
    <x v="0"/>
    <m/>
    <n v="0"/>
    <x v="16"/>
    <d v="2019-04-22T00:00:00"/>
    <x v="0"/>
    <x v="0"/>
    <x v="0"/>
  </r>
  <r>
    <x v="116"/>
    <x v="7"/>
    <x v="0"/>
    <s v="NDG_Facebook_RT_normal"/>
    <n v="5338"/>
    <n v="32"/>
    <n v="0"/>
    <n v="5.9947545897339827E-3"/>
    <n v="418.61281249999996"/>
    <n v="13395.609999999999"/>
    <n v="0"/>
    <x v="0"/>
    <m/>
    <n v="0"/>
    <x v="16"/>
    <d v="2019-04-22T00:00:00"/>
    <x v="0"/>
    <x v="0"/>
    <x v="0"/>
  </r>
  <r>
    <x v="116"/>
    <x v="7"/>
    <x v="0"/>
    <s v="NDG_Facebook_RT_starbucks"/>
    <n v="4805"/>
    <n v="18"/>
    <n v="0"/>
    <n v="3.7460978147762745E-3"/>
    <n v="732.7408333333334"/>
    <n v="13189.335000000001"/>
    <n v="0"/>
    <x v="0"/>
    <m/>
    <n v="0"/>
    <x v="16"/>
    <d v="2019-04-22T00:00:00"/>
    <x v="0"/>
    <x v="0"/>
    <x v="0"/>
  </r>
  <r>
    <x v="116"/>
    <x v="7"/>
    <x v="0"/>
    <s v="NDG_Facebook_RT_starbucks_stories"/>
    <n v="5256"/>
    <n v="14"/>
    <n v="0"/>
    <n v="2.6636225266362251E-3"/>
    <n v="882.44285714285718"/>
    <n v="12354.2"/>
    <n v="0"/>
    <x v="0"/>
    <m/>
    <n v="0"/>
    <x v="16"/>
    <d v="2019-04-22T00:00:00"/>
    <x v="0"/>
    <x v="0"/>
    <x v="0"/>
  </r>
  <r>
    <x v="116"/>
    <x v="11"/>
    <x v="0"/>
    <s v="【NDG】DV360-RM"/>
    <n v="146787"/>
    <n v="181"/>
    <m/>
    <n v="1.2330792236369705E-3"/>
    <n v="180.43892142541438"/>
    <n v="32659.444778000001"/>
    <n v="0"/>
    <x v="0"/>
    <m/>
    <n v="0"/>
    <x v="16"/>
    <d v="2019-04-22T00:00:00"/>
    <x v="0"/>
    <x v="0"/>
    <x v="0"/>
  </r>
  <r>
    <x v="116"/>
    <x v="3"/>
    <x v="0"/>
    <s v="AFF"/>
    <n v="0"/>
    <n v="0"/>
    <m/>
    <m/>
    <m/>
    <n v="66000"/>
    <n v="8"/>
    <x v="0"/>
    <m/>
    <m/>
    <x v="16"/>
    <d v="2019-04-22T00:00:00"/>
    <x v="0"/>
    <x v="0"/>
    <x v="0"/>
  </r>
  <r>
    <x v="117"/>
    <x v="0"/>
    <x v="0"/>
    <s v="指名：共通TOP（161228AM-170131）"/>
    <n v="8317"/>
    <n v="437"/>
    <m/>
    <n v="5.2542984249128288E-2"/>
    <n v="63.456659038901599"/>
    <n v="27730.559999999998"/>
    <n v="12"/>
    <x v="0"/>
    <m/>
    <n v="0"/>
    <x v="16"/>
    <d v="2019-04-22T00:00:00"/>
    <x v="0"/>
    <x v="0"/>
    <x v="0"/>
  </r>
  <r>
    <x v="117"/>
    <x v="0"/>
    <x v="0"/>
    <s v="指名：バリスタ（161228AM-170131）"/>
    <n v="8660"/>
    <n v="429"/>
    <m/>
    <n v="4.9538106235565822E-2"/>
    <n v="119.16121212121215"/>
    <n v="51120.160000000011"/>
    <n v="5"/>
    <x v="0"/>
    <m/>
    <n v="0"/>
    <x v="16"/>
    <d v="2019-04-22T00:00:00"/>
    <x v="0"/>
    <x v="0"/>
    <x v="0"/>
  </r>
  <r>
    <x v="117"/>
    <x v="0"/>
    <x v="0"/>
    <s v="指名：ドルチェグスト（161228AM-170131）"/>
    <n v="63484"/>
    <n v="1336"/>
    <m/>
    <n v="2.1044672673429524E-2"/>
    <n v="83.024071856287421"/>
    <n v="110920.16"/>
    <n v="14"/>
    <x v="0"/>
    <m/>
    <n v="0"/>
    <x v="16"/>
    <d v="2019-04-22T00:00:00"/>
    <x v="0"/>
    <x v="0"/>
    <x v="0"/>
  </r>
  <r>
    <x v="117"/>
    <x v="0"/>
    <x v="0"/>
    <s v="指名：まちえこびん（180926～）"/>
    <n v="1"/>
    <n v="0"/>
    <m/>
    <n v="0"/>
    <m/>
    <n v="0"/>
    <n v="0"/>
    <x v="0"/>
    <m/>
    <n v="0"/>
    <x v="16"/>
    <d v="2019-04-22T00:00:00"/>
    <x v="0"/>
    <x v="0"/>
    <x v="0"/>
  </r>
  <r>
    <x v="117"/>
    <x v="0"/>
    <x v="0"/>
    <s v="【DDTD】ICS_Search（20190401-）"/>
    <n v="174"/>
    <n v="5"/>
    <m/>
    <n v="2.8735632183908046E-2"/>
    <n v="93.391999999999996"/>
    <n v="466.96"/>
    <n v="0"/>
    <x v="0"/>
    <m/>
    <n v="0"/>
    <x v="16"/>
    <d v="2019-04-22T00:00:00"/>
    <x v="0"/>
    <x v="0"/>
    <x v="0"/>
  </r>
  <r>
    <x v="117"/>
    <x v="9"/>
    <x v="0"/>
    <s v="den_0417_0430_NAP_NDG_aff_syoukai_Twitter_Promotweet_twivery"/>
    <n v="300307"/>
    <n v="469"/>
    <m/>
    <n v="1.561735157688632E-3"/>
    <n v="165.66291213103412"/>
    <n v="77695.905789455006"/>
    <m/>
    <x v="0"/>
    <m/>
    <n v="0"/>
    <x v="16"/>
    <d v="2019-04-22T00:00:00"/>
    <x v="0"/>
    <x v="0"/>
    <x v="0"/>
  </r>
  <r>
    <x v="117"/>
    <x v="6"/>
    <x v="0"/>
    <s v="【NDG】TrueView-instream（190422-190430）"/>
    <n v="219278"/>
    <n v="116"/>
    <n v="77170"/>
    <n v="5.2900883809593301E-4"/>
    <n v="2941.9325141165518"/>
    <n v="341264.17163752002"/>
    <n v="0"/>
    <x v="0"/>
    <m/>
    <n v="0"/>
    <x v="16"/>
    <d v="2019-04-22T00:00:00"/>
    <x v="0"/>
    <x v="0"/>
    <x v="1"/>
  </r>
  <r>
    <x v="117"/>
    <x v="1"/>
    <x v="3"/>
    <s v="Relaido_Inread"/>
    <n v="50002"/>
    <n v="180"/>
    <m/>
    <n v="3.5998560057597696E-3"/>
    <n v="650.00555555555559"/>
    <n v="117001"/>
    <n v="0"/>
    <x v="0"/>
    <m/>
    <n v="0"/>
    <x v="16"/>
    <d v="2019-04-22T00:00:00"/>
    <x v="0"/>
    <x v="0"/>
    <x v="0"/>
  </r>
  <r>
    <x v="117"/>
    <x v="3"/>
    <x v="0"/>
    <s v="PH AFF"/>
    <n v="25177"/>
    <n v="342"/>
    <m/>
    <n v="1.3583826508321087E-2"/>
    <n v="513.81578947368416"/>
    <n v="175725"/>
    <n v="11"/>
    <x v="0"/>
    <m/>
    <n v="0"/>
    <x v="16"/>
    <d v="2019-04-22T00:00:00"/>
    <x v="0"/>
    <x v="0"/>
    <x v="0"/>
  </r>
  <r>
    <x v="117"/>
    <x v="5"/>
    <x v="0"/>
    <s v="【NDG】GDN-RM（190125-190131）"/>
    <n v="100019"/>
    <n v="351"/>
    <n v="0"/>
    <n v="3.5093332266869295E-3"/>
    <n v="92.478571114501435"/>
    <n v="32459.978461190003"/>
    <n v="6"/>
    <x v="0"/>
    <m/>
    <n v="0"/>
    <x v="16"/>
    <d v="2019-04-22T00:00:00"/>
    <x v="0"/>
    <x v="0"/>
    <x v="0"/>
  </r>
  <r>
    <x v="117"/>
    <x v="4"/>
    <x v="0"/>
    <s v="ドルチェ_アイスキャンペーン訴求"/>
    <n v="1569"/>
    <n v="99"/>
    <m/>
    <n v="6.3097514340344163E-2"/>
    <n v="225.02727272727273"/>
    <n v="22277.7"/>
    <n v="0"/>
    <x v="0"/>
    <m/>
    <n v="0"/>
    <x v="16"/>
    <d v="2019-04-22T00:00:00"/>
    <x v="0"/>
    <x v="0"/>
    <x v="0"/>
  </r>
  <r>
    <x v="117"/>
    <x v="4"/>
    <x v="0"/>
    <s v="【DDTD】ICS_Search（20180411-）"/>
    <n v="153"/>
    <n v="10"/>
    <m/>
    <n v="6.535947712418301E-2"/>
    <n v="137.25650000000002"/>
    <n v="1372.5650000000001"/>
    <n v="0"/>
    <x v="0"/>
    <m/>
    <n v="0"/>
    <x v="16"/>
    <d v="2019-04-22T00:00:00"/>
    <x v="0"/>
    <x v="0"/>
    <x v="0"/>
  </r>
  <r>
    <x v="117"/>
    <x v="4"/>
    <x v="0"/>
    <s v="DDTD_母の日キャンペーン検証"/>
    <n v="1331"/>
    <n v="68"/>
    <m/>
    <n v="5.1089406461307288E-2"/>
    <n v="131.78316176470591"/>
    <n v="8961.255000000001"/>
    <n v="0"/>
    <x v="0"/>
    <m/>
    <n v="0"/>
    <x v="16"/>
    <d v="2019-04-22T00:00:00"/>
    <x v="0"/>
    <x v="0"/>
    <x v="0"/>
  </r>
  <r>
    <x v="117"/>
    <x v="4"/>
    <x v="0"/>
    <s v="指名：バリスタ（170816-170916）"/>
    <n v="2800"/>
    <n v="396"/>
    <m/>
    <n v="0.14142857142857143"/>
    <n v="89.107083333333335"/>
    <n v="35286.404999999999"/>
    <n v="2"/>
    <x v="0"/>
    <m/>
    <n v="0"/>
    <x v="16"/>
    <d v="2019-04-22T00:00:00"/>
    <x v="0"/>
    <x v="0"/>
    <x v="0"/>
  </r>
  <r>
    <x v="117"/>
    <x v="4"/>
    <x v="0"/>
    <s v="指名：ドルチェグスト（170816-170916）"/>
    <n v="11448"/>
    <n v="868"/>
    <n v="0"/>
    <n v="7.5821104122990909E-2"/>
    <n v="92.858652073732699"/>
    <n v="80601.309999999983"/>
    <n v="9.68"/>
    <x v="0"/>
    <m/>
    <n v="0"/>
    <x v="16"/>
    <d v="2019-04-22T00:00:00"/>
    <x v="0"/>
    <x v="0"/>
    <x v="0"/>
  </r>
  <r>
    <x v="117"/>
    <x v="4"/>
    <x v="0"/>
    <s v="指名：共通TOP（170816-170916）"/>
    <n v="4975"/>
    <n v="1111"/>
    <m/>
    <n v="0.22331658291457288"/>
    <n v="13.46731323132313"/>
    <n v="14962.184999999998"/>
    <n v="20"/>
    <x v="0"/>
    <m/>
    <n v="0"/>
    <x v="16"/>
    <d v="2019-04-22T00:00:00"/>
    <x v="0"/>
    <x v="0"/>
    <x v="0"/>
  </r>
  <r>
    <x v="117"/>
    <x v="4"/>
    <x v="0"/>
    <s v="【DDTD】母の日・カフェインレス（190422-190512）"/>
    <n v="4036"/>
    <n v="16"/>
    <m/>
    <n v="3.9643211100099107E-3"/>
    <n v="123.5559375"/>
    <n v="1976.895"/>
    <n v="0"/>
    <x v="0"/>
    <m/>
    <n v="0"/>
    <x v="16"/>
    <d v="2019-04-22T00:00:00"/>
    <x v="0"/>
    <x v="0"/>
    <x v="0"/>
  </r>
  <r>
    <x v="117"/>
    <x v="4"/>
    <x v="0"/>
    <s v="バリスタ_アイスキャンペーン訴求"/>
    <n v="1602"/>
    <n v="142"/>
    <m/>
    <n v="8.8639200998751555E-2"/>
    <n v="250.77292253521125"/>
    <n v="35609.754999999997"/>
    <n v="0"/>
    <x v="0"/>
    <m/>
    <n v="0"/>
    <x v="16"/>
    <d v="2019-04-22T00:00:00"/>
    <x v="0"/>
    <x v="0"/>
    <x v="0"/>
  </r>
  <r>
    <x v="117"/>
    <x v="4"/>
    <x v="0"/>
    <s v="ICS_アイスキャンペーン訴求"/>
    <n v="100"/>
    <n v="2"/>
    <m/>
    <n v="0.02"/>
    <n v="99.234999999999999"/>
    <n v="198.47"/>
    <n v="0"/>
    <x v="0"/>
    <m/>
    <n v="0"/>
    <x v="16"/>
    <d v="2019-04-22T00:00:00"/>
    <x v="0"/>
    <x v="0"/>
    <x v="0"/>
  </r>
  <r>
    <x v="117"/>
    <x v="7"/>
    <x v="0"/>
    <s v="NDG_Facebook_RT_normal"/>
    <n v="5123"/>
    <n v="25"/>
    <n v="0"/>
    <n v="4.8799531524497362E-3"/>
    <n v="520.57119999999998"/>
    <n v="13014.28"/>
    <n v="0"/>
    <x v="0"/>
    <m/>
    <n v="0"/>
    <x v="16"/>
    <d v="2019-04-22T00:00:00"/>
    <x v="0"/>
    <x v="0"/>
    <x v="0"/>
  </r>
  <r>
    <x v="117"/>
    <x v="7"/>
    <x v="0"/>
    <s v="NDG_Facebook_RT_normal _stories"/>
    <n v="7369"/>
    <n v="19"/>
    <n v="0"/>
    <n v="2.5783688424480932E-3"/>
    <n v="781.73236842105257"/>
    <n v="14852.914999999999"/>
    <n v="0"/>
    <x v="0"/>
    <m/>
    <n v="0"/>
    <x v="16"/>
    <d v="2019-04-22T00:00:00"/>
    <x v="0"/>
    <x v="0"/>
    <x v="0"/>
  </r>
  <r>
    <x v="117"/>
    <x v="7"/>
    <x v="0"/>
    <s v="NDG_Facebook_RT_starbucks"/>
    <n v="4704"/>
    <n v="16"/>
    <n v="0"/>
    <n v="3.4013605442176869E-3"/>
    <n v="802.38187500000004"/>
    <n v="12838.11"/>
    <n v="0"/>
    <x v="0"/>
    <m/>
    <n v="0"/>
    <x v="16"/>
    <d v="2019-04-22T00:00:00"/>
    <x v="0"/>
    <x v="0"/>
    <x v="0"/>
  </r>
  <r>
    <x v="117"/>
    <x v="7"/>
    <x v="0"/>
    <s v="NDG_Facebook_RT_starbucks_stories"/>
    <n v="6110"/>
    <n v="17"/>
    <n v="0"/>
    <n v="2.7823240589198036E-3"/>
    <n v="877.57058823529417"/>
    <n v="14918.7"/>
    <n v="0"/>
    <x v="0"/>
    <m/>
    <n v="0"/>
    <x v="16"/>
    <d v="2019-04-22T00:00:00"/>
    <x v="0"/>
    <x v="0"/>
    <x v="0"/>
  </r>
  <r>
    <x v="117"/>
    <x v="11"/>
    <x v="0"/>
    <s v="【NDG】DV360-RM"/>
    <n v="134850"/>
    <n v="138"/>
    <m/>
    <n v="1.0233592880978866E-3"/>
    <n v="221.30579103623188"/>
    <n v="30540.199163000001"/>
    <n v="0"/>
    <x v="0"/>
    <m/>
    <n v="0"/>
    <x v="16"/>
    <d v="2019-04-22T00:00:00"/>
    <x v="0"/>
    <x v="0"/>
    <x v="0"/>
  </r>
  <r>
    <x v="117"/>
    <x v="3"/>
    <x v="0"/>
    <s v="AFF"/>
    <n v="0"/>
    <n v="0"/>
    <m/>
    <m/>
    <m/>
    <n v="57000"/>
    <n v="6"/>
    <x v="0"/>
    <m/>
    <m/>
    <x v="16"/>
    <d v="2019-04-22T00:00:00"/>
    <x v="0"/>
    <x v="0"/>
    <x v="0"/>
  </r>
  <r>
    <x v="118"/>
    <x v="0"/>
    <x v="0"/>
    <s v="指名：共通TOP（161228AM-170131）"/>
    <n v="7587"/>
    <n v="445"/>
    <m/>
    <n v="5.8652959008830892E-2"/>
    <n v="54.88161797752808"/>
    <n v="24422.319999999996"/>
    <n v="24"/>
    <x v="0"/>
    <m/>
    <n v="0"/>
    <x v="17"/>
    <d v="2019-04-29T00:00:00"/>
    <x v="0"/>
    <x v="0"/>
    <x v="0"/>
  </r>
  <r>
    <x v="118"/>
    <x v="0"/>
    <x v="0"/>
    <s v="指名：バリスタ（161228AM-170131）"/>
    <n v="8079"/>
    <n v="419"/>
    <m/>
    <n v="5.186285431365268E-2"/>
    <n v="102.62988066825774"/>
    <n v="43001.919999999991"/>
    <n v="3"/>
    <x v="0"/>
    <m/>
    <n v="0"/>
    <x v="17"/>
    <d v="2019-04-29T00:00:00"/>
    <x v="0"/>
    <x v="0"/>
    <x v="0"/>
  </r>
  <r>
    <x v="118"/>
    <x v="0"/>
    <x v="0"/>
    <s v="指名：ドルチェグスト（161228AM-170131）"/>
    <n v="32154"/>
    <n v="904"/>
    <m/>
    <n v="2.8114698015798967E-2"/>
    <n v="68.216637168141588"/>
    <n v="61667.839999999997"/>
    <n v="2"/>
    <x v="0"/>
    <m/>
    <n v="0"/>
    <x v="17"/>
    <d v="2019-04-29T00:00:00"/>
    <x v="0"/>
    <x v="0"/>
    <x v="0"/>
  </r>
  <r>
    <x v="118"/>
    <x v="0"/>
    <x v="0"/>
    <s v="【DDTD】ICS_Search（20190401-）"/>
    <n v="240"/>
    <n v="6"/>
    <m/>
    <n v="2.5000000000000001E-2"/>
    <n v="75.92"/>
    <n v="455.52"/>
    <n v="0"/>
    <x v="0"/>
    <m/>
    <n v="0"/>
    <x v="17"/>
    <d v="2019-04-29T00:00:00"/>
    <x v="0"/>
    <x v="0"/>
    <x v="0"/>
  </r>
  <r>
    <x v="118"/>
    <x v="9"/>
    <x v="0"/>
    <s v="den_0417_0430_NAP_NDG_aff_syoukai_Twitter_Promotweet_twivery"/>
    <n v="330174"/>
    <n v="452"/>
    <m/>
    <n v="1.3689751464379387E-3"/>
    <n v="161.12475357082965"/>
    <n v="72828.388614014999"/>
    <m/>
    <x v="0"/>
    <m/>
    <n v="0"/>
    <x v="17"/>
    <d v="2019-04-29T00:00:00"/>
    <x v="0"/>
    <x v="0"/>
    <x v="0"/>
  </r>
  <r>
    <x v="118"/>
    <x v="6"/>
    <x v="0"/>
    <s v="【NDG】TrueView-instream（190422-190430）"/>
    <n v="234992"/>
    <n v="129"/>
    <n v="82780"/>
    <n v="5.4895485803772045E-4"/>
    <n v="2701.1626868096509"/>
    <n v="348449.98659844499"/>
    <n v="0"/>
    <x v="0"/>
    <m/>
    <n v="0"/>
    <x v="17"/>
    <d v="2019-04-29T00:00:00"/>
    <x v="0"/>
    <x v="0"/>
    <x v="1"/>
  </r>
  <r>
    <x v="118"/>
    <x v="1"/>
    <x v="3"/>
    <s v="Relaido_Inread"/>
    <n v="49454"/>
    <n v="135"/>
    <m/>
    <n v="2.7298095199579406E-3"/>
    <n v="856.86074074074065"/>
    <n v="115676.19999999998"/>
    <n v="0"/>
    <x v="0"/>
    <m/>
    <n v="0"/>
    <x v="17"/>
    <d v="2019-04-29T00:00:00"/>
    <x v="0"/>
    <x v="0"/>
    <x v="0"/>
  </r>
  <r>
    <x v="118"/>
    <x v="3"/>
    <x v="0"/>
    <s v="PH AFF"/>
    <n v="27701"/>
    <n v="392"/>
    <m/>
    <n v="1.4151113678206564E-2"/>
    <n v="692.79336734693879"/>
    <n v="271575"/>
    <n v="17"/>
    <x v="0"/>
    <m/>
    <n v="0"/>
    <x v="17"/>
    <d v="2019-04-29T00:00:00"/>
    <x v="0"/>
    <x v="0"/>
    <x v="0"/>
  </r>
  <r>
    <x v="118"/>
    <x v="5"/>
    <x v="0"/>
    <s v="【NDG】GDN-RM（190125-190131）"/>
    <n v="112326"/>
    <n v="380"/>
    <n v="0"/>
    <n v="3.383010166835817E-3"/>
    <n v="86.665471575578948"/>
    <n v="32932.879198720002"/>
    <n v="9"/>
    <x v="0"/>
    <m/>
    <n v="0"/>
    <x v="17"/>
    <d v="2019-04-29T00:00:00"/>
    <x v="0"/>
    <x v="0"/>
    <x v="0"/>
  </r>
  <r>
    <x v="118"/>
    <x v="4"/>
    <x v="0"/>
    <s v="指名：まちえこびん（180926～）"/>
    <n v="3"/>
    <n v="1"/>
    <m/>
    <n v="0.33333333333333331"/>
    <n v="4.46"/>
    <n v="4.46"/>
    <n v="0"/>
    <x v="0"/>
    <m/>
    <n v="0"/>
    <x v="17"/>
    <d v="2019-04-29T00:00:00"/>
    <x v="0"/>
    <x v="0"/>
    <x v="0"/>
  </r>
  <r>
    <x v="118"/>
    <x v="4"/>
    <x v="0"/>
    <s v="指名：ドルチェグスト（170816-170916）"/>
    <n v="11292"/>
    <n v="952"/>
    <n v="0"/>
    <n v="8.4307474318101316E-2"/>
    <n v="88.216917016806732"/>
    <n v="83982.505000000005"/>
    <n v="16"/>
    <x v="0"/>
    <m/>
    <n v="0"/>
    <x v="17"/>
    <d v="2019-04-29T00:00:00"/>
    <x v="0"/>
    <x v="0"/>
    <x v="0"/>
  </r>
  <r>
    <x v="118"/>
    <x v="4"/>
    <x v="0"/>
    <s v="【DDTD】母の日・カフェインレス（190422-190512）"/>
    <n v="4240"/>
    <n v="25"/>
    <m/>
    <n v="5.89622641509434E-3"/>
    <n v="124.9692"/>
    <n v="3124.23"/>
    <n v="0"/>
    <x v="0"/>
    <m/>
    <n v="0"/>
    <x v="17"/>
    <d v="2019-04-29T00:00:00"/>
    <x v="0"/>
    <x v="0"/>
    <x v="0"/>
  </r>
  <r>
    <x v="118"/>
    <x v="4"/>
    <x v="0"/>
    <s v="ドルチェ_アイスキャンペーン訴求"/>
    <n v="1745"/>
    <n v="119"/>
    <m/>
    <n v="6.8194842406876788E-2"/>
    <n v="173.15294117647062"/>
    <n v="20605.200000000004"/>
    <n v="0"/>
    <x v="0"/>
    <m/>
    <n v="0"/>
    <x v="17"/>
    <d v="2019-04-29T00:00:00"/>
    <x v="0"/>
    <x v="0"/>
    <x v="0"/>
  </r>
  <r>
    <x v="118"/>
    <x v="4"/>
    <x v="0"/>
    <s v="DDTD_母の日キャンペーン検証"/>
    <n v="1569"/>
    <n v="61"/>
    <m/>
    <n v="3.8878266411727216E-2"/>
    <n v="145.77254098360655"/>
    <n v="8892.125"/>
    <n v="0"/>
    <x v="0"/>
    <m/>
    <n v="0"/>
    <x v="17"/>
    <d v="2019-04-29T00:00:00"/>
    <x v="0"/>
    <x v="0"/>
    <x v="0"/>
  </r>
  <r>
    <x v="118"/>
    <x v="4"/>
    <x v="0"/>
    <s v="指名：バリスタ（170816-170916）"/>
    <n v="2430"/>
    <n v="333"/>
    <m/>
    <n v="0.13703703703703704"/>
    <n v="67.221441441441428"/>
    <n v="22384.739999999994"/>
    <n v="2"/>
    <x v="0"/>
    <m/>
    <n v="0"/>
    <x v="17"/>
    <d v="2019-04-29T00:00:00"/>
    <x v="0"/>
    <x v="0"/>
    <x v="0"/>
  </r>
  <r>
    <x v="118"/>
    <x v="4"/>
    <x v="0"/>
    <s v="【DDTD】ICS_Search（20180411-）"/>
    <n v="131"/>
    <n v="9"/>
    <m/>
    <n v="6.8702290076335881E-2"/>
    <n v="59.714444444444439"/>
    <n v="537.42999999999995"/>
    <n v="0"/>
    <x v="0"/>
    <m/>
    <n v="0"/>
    <x v="17"/>
    <d v="2019-04-29T00:00:00"/>
    <x v="0"/>
    <x v="0"/>
    <x v="0"/>
  </r>
  <r>
    <x v="118"/>
    <x v="4"/>
    <x v="0"/>
    <s v="指名：共通TOP（170816-170916）"/>
    <n v="5023"/>
    <n v="1238"/>
    <m/>
    <n v="0.24646625522596058"/>
    <n v="10.825767366720516"/>
    <n v="13402.3"/>
    <n v="28.14"/>
    <x v="0"/>
    <m/>
    <n v="0"/>
    <x v="17"/>
    <d v="2019-04-29T00:00:00"/>
    <x v="0"/>
    <x v="0"/>
    <x v="0"/>
  </r>
  <r>
    <x v="118"/>
    <x v="4"/>
    <x v="0"/>
    <s v="バリスタ_アイスキャンペーン訴求"/>
    <n v="1053"/>
    <n v="63"/>
    <m/>
    <n v="5.9829059829059832E-2"/>
    <n v="179.90436507936505"/>
    <n v="11333.974999999999"/>
    <n v="0"/>
    <x v="0"/>
    <m/>
    <n v="0"/>
    <x v="17"/>
    <d v="2019-04-29T00:00:00"/>
    <x v="0"/>
    <x v="0"/>
    <x v="0"/>
  </r>
  <r>
    <x v="118"/>
    <x v="4"/>
    <x v="0"/>
    <s v="ICS_アイスキャンペーン訴求"/>
    <n v="72"/>
    <n v="9"/>
    <m/>
    <n v="0.125"/>
    <n v="136.40166666666667"/>
    <n v="1227.615"/>
    <n v="0"/>
    <x v="0"/>
    <m/>
    <n v="0"/>
    <x v="17"/>
    <d v="2019-04-29T00:00:00"/>
    <x v="0"/>
    <x v="0"/>
    <x v="0"/>
  </r>
  <r>
    <x v="118"/>
    <x v="7"/>
    <x v="0"/>
    <s v="NDG_Facebook_RT_normal _stories"/>
    <n v="7249"/>
    <n v="15"/>
    <n v="0"/>
    <n v="2.0692509311629188E-3"/>
    <n v="955.85233333333338"/>
    <n v="14337.785"/>
    <n v="0"/>
    <x v="0"/>
    <m/>
    <n v="0"/>
    <x v="17"/>
    <d v="2019-04-29T00:00:00"/>
    <x v="0"/>
    <x v="0"/>
    <x v="0"/>
  </r>
  <r>
    <x v="118"/>
    <x v="7"/>
    <x v="0"/>
    <s v="NDG_Facebook_RT_starbucks_stories"/>
    <n v="6287"/>
    <n v="19"/>
    <n v="0"/>
    <n v="3.0221091140448545E-3"/>
    <n v="746.22842105263157"/>
    <n v="14178.34"/>
    <n v="0"/>
    <x v="0"/>
    <m/>
    <n v="0"/>
    <x v="17"/>
    <d v="2019-04-29T00:00:00"/>
    <x v="0"/>
    <x v="0"/>
    <x v="0"/>
  </r>
  <r>
    <x v="118"/>
    <x v="7"/>
    <x v="0"/>
    <s v="NDG_Facebook_RT_normal"/>
    <n v="6592"/>
    <n v="30"/>
    <n v="0"/>
    <n v="4.5509708737864075E-3"/>
    <n v="436.41100000000006"/>
    <n v="13092.330000000002"/>
    <n v="0"/>
    <x v="0"/>
    <m/>
    <n v="0"/>
    <x v="17"/>
    <d v="2019-04-29T00:00:00"/>
    <x v="0"/>
    <x v="0"/>
    <x v="0"/>
  </r>
  <r>
    <x v="118"/>
    <x v="7"/>
    <x v="0"/>
    <s v="NDG_Facebook_RT_starbucks"/>
    <n v="5277"/>
    <n v="31"/>
    <n v="0"/>
    <n v="5.8745499336744361E-3"/>
    <n v="425.75016129032264"/>
    <n v="13198.255000000001"/>
    <n v="0"/>
    <x v="0"/>
    <m/>
    <n v="0"/>
    <x v="17"/>
    <d v="2019-04-29T00:00:00"/>
    <x v="0"/>
    <x v="0"/>
    <x v="0"/>
  </r>
  <r>
    <x v="118"/>
    <x v="11"/>
    <x v="0"/>
    <s v="【NDG】DV360-RM"/>
    <n v="170251"/>
    <n v="155"/>
    <m/>
    <n v="9.1042049679590726E-4"/>
    <n v="282.92540587741934"/>
    <n v="43853.437911000001"/>
    <n v="3"/>
    <x v="0"/>
    <m/>
    <n v="0"/>
    <x v="17"/>
    <d v="2019-04-29T00:00:00"/>
    <x v="0"/>
    <x v="0"/>
    <x v="0"/>
  </r>
  <r>
    <x v="118"/>
    <x v="3"/>
    <x v="0"/>
    <s v="AFF"/>
    <n v="0"/>
    <n v="0"/>
    <m/>
    <m/>
    <m/>
    <n v="31000"/>
    <n v="3"/>
    <x v="0"/>
    <m/>
    <m/>
    <x v="17"/>
    <d v="2019-04-29T00:00:00"/>
    <x v="0"/>
    <x v="0"/>
    <x v="0"/>
  </r>
  <r>
    <x v="119"/>
    <x v="0"/>
    <x v="0"/>
    <s v="指名：共通TOP（161228AM-170131）"/>
    <n v="8421"/>
    <n v="523"/>
    <m/>
    <n v="6.2106638166488544E-2"/>
    <n v="54.915181644359471"/>
    <n v="28720.640000000003"/>
    <n v="25"/>
    <x v="0"/>
    <m/>
    <n v="0"/>
    <x v="17"/>
    <d v="2019-04-29T00:00:00"/>
    <x v="0"/>
    <x v="0"/>
    <x v="0"/>
  </r>
  <r>
    <x v="119"/>
    <x v="0"/>
    <x v="0"/>
    <s v="指名：まちえこびん（180926～）"/>
    <n v="3"/>
    <n v="1"/>
    <m/>
    <n v="0.33333333333333331"/>
    <n v="33.28"/>
    <n v="33.28"/>
    <n v="0"/>
    <x v="0"/>
    <m/>
    <n v="0"/>
    <x v="17"/>
    <d v="2019-04-29T00:00:00"/>
    <x v="0"/>
    <x v="0"/>
    <x v="0"/>
  </r>
  <r>
    <x v="119"/>
    <x v="0"/>
    <x v="0"/>
    <s v="指名：ドルチェグスト（161228AM-170131）"/>
    <n v="34370"/>
    <n v="922"/>
    <m/>
    <n v="2.6825720104742507E-2"/>
    <n v="69.28746203904555"/>
    <n v="63883.039999999994"/>
    <n v="10"/>
    <x v="0"/>
    <m/>
    <n v="0"/>
    <x v="17"/>
    <d v="2019-04-29T00:00:00"/>
    <x v="0"/>
    <x v="0"/>
    <x v="0"/>
  </r>
  <r>
    <x v="119"/>
    <x v="0"/>
    <x v="0"/>
    <s v="【DDTD】ICS_Search（20190401-）"/>
    <n v="231"/>
    <n v="5"/>
    <m/>
    <n v="2.1645021645021644E-2"/>
    <n v="71.343999999999994"/>
    <n v="356.71999999999997"/>
    <n v="0"/>
    <x v="0"/>
    <m/>
    <n v="0"/>
    <x v="17"/>
    <d v="2019-04-29T00:00:00"/>
    <x v="0"/>
    <x v="0"/>
    <x v="0"/>
  </r>
  <r>
    <x v="119"/>
    <x v="0"/>
    <x v="0"/>
    <s v="指名：バリスタ（161228AM-170131）"/>
    <n v="8886"/>
    <n v="498"/>
    <m/>
    <n v="5.6043214044564485E-2"/>
    <n v="99.478714859437744"/>
    <n v="49540.399999999994"/>
    <n v="3"/>
    <x v="0"/>
    <m/>
    <n v="0"/>
    <x v="17"/>
    <d v="2019-04-29T00:00:00"/>
    <x v="0"/>
    <x v="0"/>
    <x v="0"/>
  </r>
  <r>
    <x v="119"/>
    <x v="9"/>
    <x v="0"/>
    <s v="den_0417_0430_NAP_NDG_aff_syoukai_Twitter_Promotweet_twivery"/>
    <n v="523498"/>
    <n v="626"/>
    <m/>
    <n v="1.1958020852037639E-3"/>
    <n v="172.23904418830671"/>
    <n v="107821.64166188"/>
    <m/>
    <x v="0"/>
    <m/>
    <n v="0"/>
    <x v="17"/>
    <d v="2019-04-29T00:00:00"/>
    <x v="0"/>
    <x v="0"/>
    <x v="0"/>
  </r>
  <r>
    <x v="119"/>
    <x v="6"/>
    <x v="0"/>
    <s v="【NDG】TrueView-instream（190422-190430）"/>
    <n v="258335"/>
    <n v="156"/>
    <n v="90337"/>
    <n v="6.038670718253431E-4"/>
    <n v="2360.9348247472112"/>
    <n v="368305.83266056498"/>
    <n v="0"/>
    <x v="0"/>
    <m/>
    <n v="0"/>
    <x v="17"/>
    <d v="2019-04-29T00:00:00"/>
    <x v="0"/>
    <x v="0"/>
    <x v="1"/>
  </r>
  <r>
    <x v="119"/>
    <x v="1"/>
    <x v="3"/>
    <s v="Relaido_Inread"/>
    <n v="49064"/>
    <n v="162"/>
    <m/>
    <n v="3.3018098809717918E-3"/>
    <n v="704.48148148148152"/>
    <n v="114126"/>
    <n v="0"/>
    <x v="0"/>
    <m/>
    <n v="0"/>
    <x v="17"/>
    <d v="2019-04-29T00:00:00"/>
    <x v="0"/>
    <x v="0"/>
    <x v="0"/>
  </r>
  <r>
    <x v="119"/>
    <x v="3"/>
    <x v="0"/>
    <s v="PH AFF"/>
    <n v="28092"/>
    <n v="380"/>
    <m/>
    <n v="1.3526982770895628E-2"/>
    <n v="294.2763157894737"/>
    <n v="111825"/>
    <n v="7"/>
    <x v="0"/>
    <m/>
    <n v="0"/>
    <x v="17"/>
    <d v="2019-04-29T00:00:00"/>
    <x v="0"/>
    <x v="0"/>
    <x v="0"/>
  </r>
  <r>
    <x v="119"/>
    <x v="5"/>
    <x v="0"/>
    <s v="【NDG】GDN-RM（190125-190131）"/>
    <n v="124282"/>
    <n v="397"/>
    <n v="0"/>
    <n v="3.1943483368468482E-3"/>
    <n v="83.085882005151134"/>
    <n v="32985.095156044998"/>
    <n v="6"/>
    <x v="0"/>
    <m/>
    <n v="0"/>
    <x v="17"/>
    <d v="2019-04-29T00:00:00"/>
    <x v="0"/>
    <x v="0"/>
    <x v="0"/>
  </r>
  <r>
    <x v="119"/>
    <x v="4"/>
    <x v="0"/>
    <s v="指名：バリスタ（170816-170916）"/>
    <n v="2564"/>
    <n v="375"/>
    <m/>
    <n v="0.14625585023400936"/>
    <n v="61.48556"/>
    <n v="23057.084999999999"/>
    <n v="2"/>
    <x v="0"/>
    <m/>
    <n v="0"/>
    <x v="17"/>
    <d v="2019-04-29T00:00:00"/>
    <x v="0"/>
    <x v="0"/>
    <x v="0"/>
  </r>
  <r>
    <x v="119"/>
    <x v="4"/>
    <x v="0"/>
    <s v="【DDTD】母の日・カフェインレス（190422-190512）"/>
    <n v="4243"/>
    <n v="10"/>
    <m/>
    <n v="2.3568230025925053E-3"/>
    <n v="114.62199999999999"/>
    <n v="1146.2199999999998"/>
    <n v="0"/>
    <x v="0"/>
    <m/>
    <n v="0"/>
    <x v="17"/>
    <d v="2019-04-29T00:00:00"/>
    <x v="0"/>
    <x v="0"/>
    <x v="0"/>
  </r>
  <r>
    <x v="119"/>
    <x v="4"/>
    <x v="0"/>
    <s v="DDTD_母の日キャンペーン検証"/>
    <n v="1575"/>
    <n v="59"/>
    <m/>
    <n v="3.7460317460317458E-2"/>
    <n v="148.72966101694917"/>
    <n v="8775.0500000000011"/>
    <n v="0"/>
    <x v="0"/>
    <m/>
    <n v="0"/>
    <x v="17"/>
    <d v="2019-04-29T00:00:00"/>
    <x v="0"/>
    <x v="0"/>
    <x v="0"/>
  </r>
  <r>
    <x v="119"/>
    <x v="4"/>
    <x v="0"/>
    <s v="指名：まちえこびん（180926～）"/>
    <n v="1"/>
    <n v="0"/>
    <m/>
    <n v="0"/>
    <m/>
    <n v="0"/>
    <n v="0"/>
    <x v="0"/>
    <m/>
    <n v="0"/>
    <x v="17"/>
    <d v="2019-04-29T00:00:00"/>
    <x v="0"/>
    <x v="0"/>
    <x v="0"/>
  </r>
  <r>
    <x v="119"/>
    <x v="4"/>
    <x v="0"/>
    <s v="バリスタ_アイスキャンペーン訴求"/>
    <n v="926"/>
    <n v="57"/>
    <m/>
    <n v="6.1555075593952485E-2"/>
    <n v="180.57131578947369"/>
    <n v="10292.565000000001"/>
    <n v="0"/>
    <x v="0"/>
    <m/>
    <n v="0"/>
    <x v="17"/>
    <d v="2019-04-29T00:00:00"/>
    <x v="0"/>
    <x v="0"/>
    <x v="0"/>
  </r>
  <r>
    <x v="119"/>
    <x v="4"/>
    <x v="0"/>
    <s v="【DDTD】ICS_Search（20180411-）"/>
    <n v="155"/>
    <n v="9"/>
    <m/>
    <n v="5.8064516129032261E-2"/>
    <n v="106.79222222222222"/>
    <n v="961.13"/>
    <n v="0"/>
    <x v="0"/>
    <m/>
    <n v="0"/>
    <x v="17"/>
    <d v="2019-04-29T00:00:00"/>
    <x v="0"/>
    <x v="0"/>
    <x v="0"/>
  </r>
  <r>
    <x v="119"/>
    <x v="4"/>
    <x v="0"/>
    <s v="指名：共通TOP（170816-170916）"/>
    <n v="5311"/>
    <n v="1228"/>
    <m/>
    <n v="0.23121822632272643"/>
    <n v="12.007133550488602"/>
    <n v="14744.760000000002"/>
    <n v="29.53"/>
    <x v="0"/>
    <m/>
    <n v="0"/>
    <x v="17"/>
    <d v="2019-04-29T00:00:00"/>
    <x v="0"/>
    <x v="0"/>
    <x v="0"/>
  </r>
  <r>
    <x v="119"/>
    <x v="4"/>
    <x v="0"/>
    <s v="指名：ドルチェグスト（170816-170916）"/>
    <n v="10756"/>
    <n v="930"/>
    <n v="0"/>
    <n v="8.646336928226106E-2"/>
    <n v="87.210301075268816"/>
    <n v="81105.58"/>
    <n v="8"/>
    <x v="0"/>
    <m/>
    <n v="0"/>
    <x v="17"/>
    <d v="2019-04-29T00:00:00"/>
    <x v="0"/>
    <x v="0"/>
    <x v="0"/>
  </r>
  <r>
    <x v="119"/>
    <x v="4"/>
    <x v="0"/>
    <s v="ICS_アイスキャンペーン訴求"/>
    <n v="88"/>
    <n v="4"/>
    <m/>
    <n v="4.5454545454545456E-2"/>
    <n v="120.69874999999999"/>
    <n v="482.79499999999996"/>
    <n v="0"/>
    <x v="0"/>
    <m/>
    <n v="0"/>
    <x v="17"/>
    <d v="2019-04-29T00:00:00"/>
    <x v="0"/>
    <x v="0"/>
    <x v="0"/>
  </r>
  <r>
    <x v="119"/>
    <x v="4"/>
    <x v="0"/>
    <s v="ドルチェ_アイスキャンペーン訴求"/>
    <n v="1523"/>
    <n v="96"/>
    <m/>
    <n v="6.3033486539724223E-2"/>
    <n v="176.30937500000002"/>
    <n v="16925.7"/>
    <n v="0"/>
    <x v="0"/>
    <m/>
    <n v="0"/>
    <x v="17"/>
    <d v="2019-04-29T00:00:00"/>
    <x v="0"/>
    <x v="0"/>
    <x v="0"/>
  </r>
  <r>
    <x v="119"/>
    <x v="7"/>
    <x v="0"/>
    <s v="NDG_Facebook_RT_normal"/>
    <n v="6541"/>
    <n v="39"/>
    <n v="0"/>
    <n v="5.9623910717015744E-3"/>
    <n v="344.42064102564098"/>
    <n v="13432.404999999999"/>
    <n v="0"/>
    <x v="0"/>
    <m/>
    <n v="0"/>
    <x v="17"/>
    <d v="2019-04-29T00:00:00"/>
    <x v="0"/>
    <x v="0"/>
    <x v="0"/>
  </r>
  <r>
    <x v="119"/>
    <x v="7"/>
    <x v="0"/>
    <s v="NDG_Facebook_RT_normal _stories"/>
    <n v="8095"/>
    <n v="20"/>
    <n v="0"/>
    <n v="2.4706609017912293E-3"/>
    <n v="784.45824999999991"/>
    <n v="15689.164999999999"/>
    <n v="0"/>
    <x v="0"/>
    <m/>
    <n v="0"/>
    <x v="17"/>
    <d v="2019-04-29T00:00:00"/>
    <x v="0"/>
    <x v="0"/>
    <x v="0"/>
  </r>
  <r>
    <x v="119"/>
    <x v="7"/>
    <x v="0"/>
    <s v="NDG_Facebook_RT_starbucks_stories"/>
    <n v="7168"/>
    <n v="11"/>
    <n v="0"/>
    <n v="1.5345982142857143E-3"/>
    <n v="1406.0150000000001"/>
    <n v="15466.165000000001"/>
    <n v="0"/>
    <x v="0"/>
    <m/>
    <n v="0"/>
    <x v="17"/>
    <d v="2019-04-29T00:00:00"/>
    <x v="0"/>
    <x v="0"/>
    <x v="0"/>
  </r>
  <r>
    <x v="119"/>
    <x v="7"/>
    <x v="0"/>
    <s v="NDG_Facebook_RT_starbucks"/>
    <n v="5636"/>
    <n v="22"/>
    <n v="0"/>
    <n v="3.9034776437189495E-3"/>
    <n v="606.40795454545457"/>
    <n v="13340.975"/>
    <n v="0"/>
    <x v="0"/>
    <m/>
    <n v="0"/>
    <x v="17"/>
    <d v="2019-04-29T00:00:00"/>
    <x v="0"/>
    <x v="0"/>
    <x v="0"/>
  </r>
  <r>
    <x v="119"/>
    <x v="11"/>
    <x v="0"/>
    <s v="【NDG】DV360-RM"/>
    <n v="171100"/>
    <n v="170"/>
    <m/>
    <n v="9.9357101110461718E-4"/>
    <n v="276.77276042352941"/>
    <n v="47051.369272000004"/>
    <n v="1"/>
    <x v="0"/>
    <m/>
    <n v="0"/>
    <x v="17"/>
    <d v="2019-04-29T00:00:00"/>
    <x v="0"/>
    <x v="0"/>
    <x v="0"/>
  </r>
  <r>
    <x v="119"/>
    <x v="3"/>
    <x v="0"/>
    <s v="AFF"/>
    <n v="0"/>
    <n v="0"/>
    <m/>
    <m/>
    <m/>
    <n v="14000"/>
    <n v="2"/>
    <x v="0"/>
    <m/>
    <m/>
    <x v="17"/>
    <d v="2019-04-29T00:00:00"/>
    <x v="0"/>
    <x v="0"/>
    <x v="0"/>
  </r>
  <r>
    <x v="120"/>
    <x v="0"/>
    <x v="0"/>
    <s v="指名：バリスタ（161228AM-170131）"/>
    <n v="8515"/>
    <n v="415"/>
    <m/>
    <n v="4.8737522019964771E-2"/>
    <n v="98.441638554216851"/>
    <n v="40853.279999999992"/>
    <n v="8"/>
    <x v="0"/>
    <m/>
    <n v="0"/>
    <x v="17"/>
    <d v="2019-04-29T00:00:00"/>
    <x v="0"/>
    <x v="0"/>
    <x v="0"/>
  </r>
  <r>
    <x v="120"/>
    <x v="0"/>
    <x v="0"/>
    <s v="指名：まちえこびん（180926～）"/>
    <n v="1"/>
    <n v="1"/>
    <m/>
    <n v="1"/>
    <n v="1.04"/>
    <n v="1.04"/>
    <n v="1"/>
    <x v="0"/>
    <m/>
    <n v="0"/>
    <x v="17"/>
    <d v="2019-04-29T00:00:00"/>
    <x v="0"/>
    <x v="0"/>
    <x v="0"/>
  </r>
  <r>
    <x v="120"/>
    <x v="0"/>
    <x v="0"/>
    <s v="指名：ドルチェグスト（161228AM-170131）"/>
    <n v="39970"/>
    <n v="952"/>
    <m/>
    <n v="2.3817863397548163E-2"/>
    <n v="63.835462184873947"/>
    <n v="60771.360000000001"/>
    <n v="20"/>
    <x v="0"/>
    <m/>
    <n v="0"/>
    <x v="17"/>
    <d v="2019-04-29T00:00:00"/>
    <x v="0"/>
    <x v="0"/>
    <x v="0"/>
  </r>
  <r>
    <x v="120"/>
    <x v="0"/>
    <x v="0"/>
    <s v="【DDTD】ICS_Search（20190401-）"/>
    <n v="253"/>
    <n v="6"/>
    <m/>
    <n v="2.3715415019762844E-2"/>
    <n v="74.36"/>
    <n v="446.16"/>
    <n v="0"/>
    <x v="0"/>
    <m/>
    <n v="0"/>
    <x v="17"/>
    <d v="2019-04-29T00:00:00"/>
    <x v="0"/>
    <x v="0"/>
    <x v="0"/>
  </r>
  <r>
    <x v="120"/>
    <x v="0"/>
    <x v="0"/>
    <s v="指名：共通TOP（161228AM-170131）"/>
    <n v="8543"/>
    <n v="529"/>
    <m/>
    <n v="6.1922041437434155E-2"/>
    <n v="55.43258979206049"/>
    <n v="29323.84"/>
    <n v="20"/>
    <x v="0"/>
    <m/>
    <n v="0"/>
    <x v="17"/>
    <d v="2019-04-29T00:00:00"/>
    <x v="0"/>
    <x v="0"/>
    <x v="0"/>
  </r>
  <r>
    <x v="120"/>
    <x v="9"/>
    <x v="0"/>
    <s v="den_0501_0531_NAP_NDG_aff_syoukai_Twitter_Promotweet_twivery"/>
    <n v="292028"/>
    <n v="412"/>
    <m/>
    <n v="1.41082361965291E-3"/>
    <n v="126.23458994156555"/>
    <n v="52008.651055925002"/>
    <m/>
    <x v="0"/>
    <m/>
    <n v="0"/>
    <x v="17"/>
    <d v="2019-04-29T00:00:00"/>
    <x v="0"/>
    <x v="0"/>
    <x v="0"/>
  </r>
  <r>
    <x v="120"/>
    <x v="3"/>
    <x v="0"/>
    <s v="PH AFF"/>
    <n v="28508"/>
    <n v="403"/>
    <m/>
    <n v="1.4136382769748842E-2"/>
    <n v="657.87096774193549"/>
    <n v="265122"/>
    <n v="18"/>
    <x v="0"/>
    <m/>
    <n v="0"/>
    <x v="17"/>
    <d v="2019-04-29T00:00:00"/>
    <x v="0"/>
    <x v="0"/>
    <x v="0"/>
  </r>
  <r>
    <x v="120"/>
    <x v="4"/>
    <x v="0"/>
    <s v="ICS_アイスキャンペーン訴求"/>
    <n v="66"/>
    <n v="5"/>
    <m/>
    <n v="7.575757575757576E-2"/>
    <n v="104.14099999999999"/>
    <n v="520.70499999999993"/>
    <n v="0"/>
    <x v="0"/>
    <m/>
    <n v="0"/>
    <x v="17"/>
    <d v="2019-04-29T00:00:00"/>
    <x v="0"/>
    <x v="0"/>
    <x v="0"/>
  </r>
  <r>
    <x v="120"/>
    <x v="4"/>
    <x v="0"/>
    <s v="指名：共通TOP（170816-170916）"/>
    <n v="5073"/>
    <n v="1112"/>
    <m/>
    <n v="0.21919968460477035"/>
    <n v="11.077805755395685"/>
    <n v="12318.520000000002"/>
    <n v="16.5"/>
    <x v="0"/>
    <m/>
    <n v="0"/>
    <x v="17"/>
    <d v="2019-04-29T00:00:00"/>
    <x v="0"/>
    <x v="0"/>
    <x v="0"/>
  </r>
  <r>
    <x v="120"/>
    <x v="4"/>
    <x v="0"/>
    <s v="指名：ドルチェグスト（170816-170916）"/>
    <n v="9424"/>
    <n v="818"/>
    <n v="0"/>
    <n v="8.6799660441426146E-2"/>
    <n v="88.099455990220065"/>
    <n v="72065.35500000001"/>
    <n v="2"/>
    <x v="0"/>
    <m/>
    <n v="0"/>
    <x v="17"/>
    <d v="2019-04-29T00:00:00"/>
    <x v="0"/>
    <x v="0"/>
    <x v="0"/>
  </r>
  <r>
    <x v="120"/>
    <x v="4"/>
    <x v="0"/>
    <s v="【DDTD】ICS_Search（20180411-）"/>
    <n v="166"/>
    <n v="12"/>
    <m/>
    <n v="7.2289156626506021E-2"/>
    <n v="160.28125"/>
    <n v="1923.375"/>
    <n v="0"/>
    <x v="0"/>
    <m/>
    <n v="0"/>
    <x v="17"/>
    <d v="2019-04-29T00:00:00"/>
    <x v="0"/>
    <x v="0"/>
    <x v="0"/>
  </r>
  <r>
    <x v="120"/>
    <x v="4"/>
    <x v="0"/>
    <s v="DDTD_母の日キャンペーン検証"/>
    <n v="1265"/>
    <n v="41"/>
    <m/>
    <n v="3.241106719367589E-2"/>
    <n v="141.7681707317073"/>
    <n v="5812.4949999999999"/>
    <n v="0"/>
    <x v="0"/>
    <m/>
    <n v="0"/>
    <x v="17"/>
    <d v="2019-04-29T00:00:00"/>
    <x v="0"/>
    <x v="0"/>
    <x v="0"/>
  </r>
  <r>
    <x v="120"/>
    <x v="4"/>
    <x v="0"/>
    <s v="【DDTD】母の日・カフェインレス（190422-190512）"/>
    <n v="4073"/>
    <n v="14"/>
    <m/>
    <n v="3.437269825681316E-3"/>
    <n v="129.81785714285712"/>
    <n v="1817.4499999999998"/>
    <n v="0"/>
    <x v="0"/>
    <m/>
    <n v="0"/>
    <x v="17"/>
    <d v="2019-04-29T00:00:00"/>
    <x v="0"/>
    <x v="0"/>
    <x v="0"/>
  </r>
  <r>
    <x v="120"/>
    <x v="4"/>
    <x v="0"/>
    <s v="指名：バリスタ（170816-170916）"/>
    <n v="2324"/>
    <n v="262"/>
    <m/>
    <n v="0.11273666092943202"/>
    <n v="72.938874045801512"/>
    <n v="19109.984999999997"/>
    <n v="1"/>
    <x v="0"/>
    <m/>
    <n v="0"/>
    <x v="17"/>
    <d v="2019-04-29T00:00:00"/>
    <x v="0"/>
    <x v="0"/>
    <x v="0"/>
  </r>
  <r>
    <x v="120"/>
    <x v="4"/>
    <x v="0"/>
    <s v="指名：まちえこびん（180926～）"/>
    <n v="3"/>
    <n v="0"/>
    <m/>
    <n v="0"/>
    <m/>
    <n v="0"/>
    <n v="0"/>
    <x v="0"/>
    <m/>
    <n v="0"/>
    <x v="17"/>
    <d v="2019-04-29T00:00:00"/>
    <x v="0"/>
    <x v="0"/>
    <x v="0"/>
  </r>
  <r>
    <x v="120"/>
    <x v="4"/>
    <x v="0"/>
    <s v="バリスタ_アイスキャンペーン訴求"/>
    <n v="795"/>
    <n v="38"/>
    <m/>
    <n v="4.7798742138364783E-2"/>
    <n v="164.4038157894737"/>
    <n v="6247.3450000000003"/>
    <n v="0"/>
    <x v="0"/>
    <m/>
    <n v="0"/>
    <x v="17"/>
    <d v="2019-04-29T00:00:00"/>
    <x v="0"/>
    <x v="0"/>
    <x v="0"/>
  </r>
  <r>
    <x v="120"/>
    <x v="4"/>
    <x v="0"/>
    <s v="ドルチェ_アイスキャンペーン訴求"/>
    <n v="1151"/>
    <n v="66"/>
    <m/>
    <n v="5.7341442224152911E-2"/>
    <n v="171.86204545454547"/>
    <n v="11342.895"/>
    <n v="0"/>
    <x v="0"/>
    <m/>
    <n v="0"/>
    <x v="17"/>
    <d v="2019-04-29T00:00:00"/>
    <x v="0"/>
    <x v="0"/>
    <x v="0"/>
  </r>
  <r>
    <x v="120"/>
    <x v="7"/>
    <x v="0"/>
    <s v="NDG_Facebook_RT_normal _stories"/>
    <n v="1359"/>
    <n v="4"/>
    <n v="0"/>
    <n v="2.9433406916850625E-3"/>
    <n v="352.34"/>
    <n v="1409.36"/>
    <n v="0"/>
    <x v="0"/>
    <m/>
    <n v="0"/>
    <x v="17"/>
    <d v="2019-04-29T00:00:00"/>
    <x v="0"/>
    <x v="0"/>
    <x v="0"/>
  </r>
  <r>
    <x v="120"/>
    <x v="7"/>
    <x v="0"/>
    <s v="NDG_Facebook_RT_starbucks"/>
    <n v="493"/>
    <n v="3"/>
    <n v="0"/>
    <n v="6.0851926977687626E-3"/>
    <n v="288.41333333333336"/>
    <n v="865.24"/>
    <n v="0"/>
    <x v="0"/>
    <m/>
    <n v="0"/>
    <x v="17"/>
    <d v="2019-04-29T00:00:00"/>
    <x v="0"/>
    <x v="0"/>
    <x v="0"/>
  </r>
  <r>
    <x v="120"/>
    <x v="7"/>
    <x v="0"/>
    <s v="NDG_Facebook_RT_starbucks_stories"/>
    <n v="848"/>
    <n v="2"/>
    <n v="0"/>
    <n v="2.3584905660377358E-3"/>
    <n v="413.10749999999996"/>
    <n v="826.21499999999992"/>
    <n v="0"/>
    <x v="0"/>
    <m/>
    <n v="0"/>
    <x v="17"/>
    <d v="2019-04-29T00:00:00"/>
    <x v="0"/>
    <x v="0"/>
    <x v="0"/>
  </r>
  <r>
    <x v="120"/>
    <x v="7"/>
    <x v="0"/>
    <s v="NDG_Facebook_RT_normal"/>
    <n v="529"/>
    <n v="4"/>
    <n v="0"/>
    <n v="7.5614366729678641E-3"/>
    <n v="226.34499999999997"/>
    <n v="905.37999999999988"/>
    <n v="0"/>
    <x v="0"/>
    <m/>
    <n v="0"/>
    <x v="17"/>
    <d v="2019-04-29T00:00:00"/>
    <x v="0"/>
    <x v="0"/>
    <x v="0"/>
  </r>
  <r>
    <x v="120"/>
    <x v="3"/>
    <x v="0"/>
    <s v="AFF"/>
    <n v="0"/>
    <n v="0"/>
    <m/>
    <m/>
    <m/>
    <n v="88000"/>
    <n v="9"/>
    <x v="0"/>
    <m/>
    <m/>
    <x v="17"/>
    <d v="2019-04-29T00:00:00"/>
    <x v="0"/>
    <x v="0"/>
    <x v="0"/>
  </r>
  <r>
    <x v="121"/>
    <x v="0"/>
    <x v="0"/>
    <s v="指名：共通TOP（161228AM-170131）"/>
    <n v="7402"/>
    <n v="488"/>
    <m/>
    <n v="6.5928127533099165E-2"/>
    <n v="54.99639344262296"/>
    <n v="26838.240000000005"/>
    <n v="19"/>
    <x v="0"/>
    <m/>
    <n v="0"/>
    <x v="17"/>
    <d v="2019-04-29T00:00:00"/>
    <x v="0"/>
    <x v="0"/>
    <x v="0"/>
  </r>
  <r>
    <x v="121"/>
    <x v="0"/>
    <x v="0"/>
    <s v="【DDTD】ICS_Search（20190401-）"/>
    <n v="262"/>
    <n v="7"/>
    <m/>
    <n v="2.6717557251908396E-2"/>
    <n v="57.348571428571418"/>
    <n v="401.43999999999994"/>
    <n v="0"/>
    <x v="0"/>
    <m/>
    <n v="0"/>
    <x v="17"/>
    <d v="2019-04-29T00:00:00"/>
    <x v="0"/>
    <x v="0"/>
    <x v="0"/>
  </r>
  <r>
    <x v="121"/>
    <x v="0"/>
    <x v="0"/>
    <s v="指名：バリスタ（161228AM-170131）"/>
    <n v="7565"/>
    <n v="325"/>
    <m/>
    <n v="4.2961004626569731E-2"/>
    <n v="106.15360000000001"/>
    <n v="34499.920000000006"/>
    <n v="2"/>
    <x v="0"/>
    <m/>
    <n v="0"/>
    <x v="17"/>
    <d v="2019-04-29T00:00:00"/>
    <x v="0"/>
    <x v="0"/>
    <x v="0"/>
  </r>
  <r>
    <x v="121"/>
    <x v="0"/>
    <x v="0"/>
    <s v="指名：ドルチェグスト（161228AM-170131）"/>
    <n v="31022"/>
    <n v="932"/>
    <m/>
    <n v="3.0043195151827736E-2"/>
    <n v="67.58214592274679"/>
    <n v="62986.560000000005"/>
    <n v="14"/>
    <x v="0"/>
    <m/>
    <n v="0"/>
    <x v="17"/>
    <d v="2019-04-29T00:00:00"/>
    <x v="0"/>
    <x v="0"/>
    <x v="0"/>
  </r>
  <r>
    <x v="121"/>
    <x v="9"/>
    <x v="0"/>
    <s v="den_0501_0531_NAP_NDG_aff_syoukai_Twitter_Promotweet_twivery"/>
    <n v="284818"/>
    <n v="480"/>
    <m/>
    <n v="1.6852867445175516E-3"/>
    <n v="128.83059316491668"/>
    <n v="61838.684719160003"/>
    <m/>
    <x v="0"/>
    <m/>
    <n v="0"/>
    <x v="17"/>
    <d v="2019-04-29T00:00:00"/>
    <x v="0"/>
    <x v="0"/>
    <x v="0"/>
  </r>
  <r>
    <x v="121"/>
    <x v="3"/>
    <x v="0"/>
    <s v="PH AFF"/>
    <n v="29031"/>
    <n v="303"/>
    <m/>
    <n v="1.0437118941820813E-2"/>
    <n v="437.49504950495049"/>
    <n v="132561"/>
    <n v="9"/>
    <x v="0"/>
    <m/>
    <n v="0"/>
    <x v="17"/>
    <d v="2019-04-29T00:00:00"/>
    <x v="0"/>
    <x v="0"/>
    <x v="0"/>
  </r>
  <r>
    <x v="121"/>
    <x v="4"/>
    <x v="0"/>
    <s v="指名：まちえこびん（180926～）"/>
    <n v="2"/>
    <n v="0"/>
    <m/>
    <n v="0"/>
    <m/>
    <n v="0"/>
    <n v="0"/>
    <x v="0"/>
    <m/>
    <n v="0"/>
    <x v="17"/>
    <d v="2019-04-29T00:00:00"/>
    <x v="0"/>
    <x v="0"/>
    <x v="0"/>
  </r>
  <r>
    <x v="121"/>
    <x v="4"/>
    <x v="0"/>
    <s v="指名：バリスタ（170816-170916）"/>
    <n v="2048"/>
    <n v="209"/>
    <m/>
    <n v="0.10205078125"/>
    <n v="82.536674641148323"/>
    <n v="17250.165000000001"/>
    <n v="1"/>
    <x v="0"/>
    <m/>
    <n v="0"/>
    <x v="17"/>
    <d v="2019-04-29T00:00:00"/>
    <x v="0"/>
    <x v="0"/>
    <x v="0"/>
  </r>
  <r>
    <x v="121"/>
    <x v="4"/>
    <x v="0"/>
    <s v="指名：共通TOP（170816-170916）"/>
    <n v="4824"/>
    <n v="1074"/>
    <m/>
    <n v="0.22263681592039802"/>
    <n v="11.958738361266292"/>
    <n v="12843.684999999998"/>
    <n v="13.14"/>
    <x v="0"/>
    <m/>
    <n v="0"/>
    <x v="17"/>
    <d v="2019-04-29T00:00:00"/>
    <x v="0"/>
    <x v="0"/>
    <x v="0"/>
  </r>
  <r>
    <x v="121"/>
    <x v="4"/>
    <x v="0"/>
    <s v="DDTD_母の日キャンペーン検証"/>
    <n v="992"/>
    <n v="44"/>
    <m/>
    <n v="4.4354838709677422E-2"/>
    <n v="148.26965909090907"/>
    <n v="6523.8649999999998"/>
    <n v="0"/>
    <x v="0"/>
    <m/>
    <n v="0"/>
    <x v="17"/>
    <d v="2019-04-29T00:00:00"/>
    <x v="0"/>
    <x v="0"/>
    <x v="0"/>
  </r>
  <r>
    <x v="121"/>
    <x v="4"/>
    <x v="0"/>
    <s v="ICS_アイスキャンペーン訴求"/>
    <n v="70"/>
    <n v="5"/>
    <m/>
    <n v="7.1428571428571425E-2"/>
    <n v="110.83099999999999"/>
    <n v="554.15499999999997"/>
    <n v="0"/>
    <x v="0"/>
    <m/>
    <n v="0"/>
    <x v="17"/>
    <d v="2019-04-29T00:00:00"/>
    <x v="0"/>
    <x v="0"/>
    <x v="0"/>
  </r>
  <r>
    <x v="121"/>
    <x v="4"/>
    <x v="0"/>
    <s v="指名：ドルチェグスト（170816-170916）"/>
    <n v="9432"/>
    <n v="852"/>
    <n v="0"/>
    <n v="9.0330788804071249E-2"/>
    <n v="86.543990610328649"/>
    <n v="73735.48000000001"/>
    <n v="0"/>
    <x v="0"/>
    <m/>
    <n v="0"/>
    <x v="17"/>
    <d v="2019-04-29T00:00:00"/>
    <x v="0"/>
    <x v="0"/>
    <x v="0"/>
  </r>
  <r>
    <x v="121"/>
    <x v="4"/>
    <x v="0"/>
    <s v="バリスタ_アイスキャンペーン訴求"/>
    <n v="737"/>
    <n v="27"/>
    <m/>
    <n v="3.6635006784260515E-2"/>
    <n v="146.18888888888887"/>
    <n v="3947.0999999999995"/>
    <n v="0"/>
    <x v="0"/>
    <m/>
    <n v="0"/>
    <x v="17"/>
    <d v="2019-04-29T00:00:00"/>
    <x v="0"/>
    <x v="0"/>
    <x v="0"/>
  </r>
  <r>
    <x v="121"/>
    <x v="4"/>
    <x v="0"/>
    <s v="ドルチェ_アイスキャンペーン訴求"/>
    <n v="1197"/>
    <n v="69"/>
    <m/>
    <n v="5.764411027568922E-2"/>
    <n v="190.79427536231884"/>
    <n v="13164.805"/>
    <n v="1"/>
    <x v="0"/>
    <m/>
    <n v="0"/>
    <x v="17"/>
    <d v="2019-04-29T00:00:00"/>
    <x v="0"/>
    <x v="0"/>
    <x v="0"/>
  </r>
  <r>
    <x v="121"/>
    <x v="4"/>
    <x v="0"/>
    <s v="【DDTD】ICS_Search（20180411-）"/>
    <n v="195"/>
    <n v="22"/>
    <m/>
    <n v="0.11282051282051282"/>
    <n v="159.34363636363636"/>
    <n v="3505.56"/>
    <n v="0"/>
    <x v="0"/>
    <m/>
    <n v="0"/>
    <x v="17"/>
    <d v="2019-04-29T00:00:00"/>
    <x v="0"/>
    <x v="0"/>
    <x v="0"/>
  </r>
  <r>
    <x v="121"/>
    <x v="4"/>
    <x v="0"/>
    <s v="【DDTD】母の日・カフェインレス（190422-190512）"/>
    <n v="3691"/>
    <n v="15"/>
    <m/>
    <n v="4.0639393118396096E-3"/>
    <n v="131.124"/>
    <n v="1966.8600000000001"/>
    <n v="0"/>
    <x v="0"/>
    <m/>
    <n v="0"/>
    <x v="17"/>
    <d v="2019-04-29T00:00:00"/>
    <x v="0"/>
    <x v="0"/>
    <x v="0"/>
  </r>
  <r>
    <x v="121"/>
    <x v="7"/>
    <x v="0"/>
    <s v="NDG_Facebook_RT_starbucks"/>
    <n v="1044"/>
    <n v="7"/>
    <n v="0"/>
    <n v="6.7049808429118776E-3"/>
    <n v="190.82428571428571"/>
    <n v="1335.77"/>
    <n v="0"/>
    <x v="0"/>
    <m/>
    <n v="0"/>
    <x v="17"/>
    <d v="2019-04-29T00:00:00"/>
    <x v="0"/>
    <x v="0"/>
    <x v="0"/>
  </r>
  <r>
    <x v="121"/>
    <x v="7"/>
    <x v="0"/>
    <s v="NDG_Facebook_RT_starbucks_stories"/>
    <n v="1823"/>
    <n v="2"/>
    <n v="0"/>
    <n v="1.0970927043335162E-3"/>
    <n v="652.83249999999998"/>
    <n v="1305.665"/>
    <n v="0"/>
    <x v="0"/>
    <m/>
    <n v="0"/>
    <x v="17"/>
    <d v="2019-04-29T00:00:00"/>
    <x v="0"/>
    <x v="0"/>
    <x v="0"/>
  </r>
  <r>
    <x v="121"/>
    <x v="7"/>
    <x v="0"/>
    <s v="NDG_Facebook_RT_normal _stories"/>
    <n v="1640"/>
    <n v="7"/>
    <n v="0"/>
    <n v="4.2682926829268296E-3"/>
    <n v="190.50571428571428"/>
    <n v="1333.54"/>
    <n v="0"/>
    <x v="0"/>
    <m/>
    <n v="0"/>
    <x v="17"/>
    <d v="2019-04-29T00:00:00"/>
    <x v="0"/>
    <x v="0"/>
    <x v="0"/>
  </r>
  <r>
    <x v="121"/>
    <x v="7"/>
    <x v="0"/>
    <s v="NDG_Facebook_RT_normal"/>
    <n v="1123"/>
    <n v="8"/>
    <n v="0"/>
    <n v="7.1237756010685662E-3"/>
    <n v="160.420625"/>
    <n v="1283.365"/>
    <n v="0"/>
    <x v="0"/>
    <m/>
    <n v="0"/>
    <x v="17"/>
    <d v="2019-04-29T00:00:00"/>
    <x v="0"/>
    <x v="0"/>
    <x v="0"/>
  </r>
  <r>
    <x v="121"/>
    <x v="3"/>
    <x v="0"/>
    <s v="AFF"/>
    <n v="0"/>
    <n v="0"/>
    <m/>
    <m/>
    <m/>
    <n v="45000"/>
    <n v="5"/>
    <x v="0"/>
    <m/>
    <m/>
    <x v="17"/>
    <d v="2019-04-29T00:00:00"/>
    <x v="0"/>
    <x v="0"/>
    <x v="0"/>
  </r>
  <r>
    <x v="122"/>
    <x v="0"/>
    <x v="0"/>
    <s v="指名：ドルチェグスト（161228AM-170131）"/>
    <n v="48656"/>
    <n v="1126"/>
    <m/>
    <n v="2.3142058533377179E-2"/>
    <n v="61.121705150976901"/>
    <n v="68823.039999999994"/>
    <n v="10"/>
    <x v="0"/>
    <m/>
    <n v="0"/>
    <x v="17"/>
    <d v="2019-04-29T00:00:00"/>
    <x v="0"/>
    <x v="0"/>
    <x v="0"/>
  </r>
  <r>
    <x v="122"/>
    <x v="0"/>
    <x v="0"/>
    <s v="指名：共通TOP（161228AM-170131）"/>
    <n v="7020"/>
    <n v="467"/>
    <m/>
    <n v="6.6524216524216528E-2"/>
    <n v="54.641199143468945"/>
    <n v="25517.439999999999"/>
    <n v="19"/>
    <x v="0"/>
    <m/>
    <n v="0"/>
    <x v="17"/>
    <d v="2019-04-29T00:00:00"/>
    <x v="0"/>
    <x v="0"/>
    <x v="0"/>
  </r>
  <r>
    <x v="122"/>
    <x v="0"/>
    <x v="0"/>
    <s v="指名：バリスタ（161228AM-170131）"/>
    <n v="7406"/>
    <n v="305"/>
    <m/>
    <n v="4.1182824736699972E-2"/>
    <n v="98.943213114754087"/>
    <n v="30177.679999999997"/>
    <n v="3"/>
    <x v="0"/>
    <m/>
    <n v="0"/>
    <x v="17"/>
    <d v="2019-04-29T00:00:00"/>
    <x v="0"/>
    <x v="0"/>
    <x v="0"/>
  </r>
  <r>
    <x v="122"/>
    <x v="0"/>
    <x v="0"/>
    <s v="【DDTD】ICS_Search（20190401-）"/>
    <n v="266"/>
    <n v="6"/>
    <m/>
    <n v="2.2556390977443608E-2"/>
    <n v="75.74666666666667"/>
    <n v="454.48"/>
    <n v="0"/>
    <x v="0"/>
    <m/>
    <n v="0"/>
    <x v="17"/>
    <d v="2019-04-29T00:00:00"/>
    <x v="0"/>
    <x v="0"/>
    <x v="0"/>
  </r>
  <r>
    <x v="122"/>
    <x v="9"/>
    <x v="0"/>
    <s v="den_0501_0531_NAP_NDG_aff_syoukai_Twitter_Promotweet_twivery"/>
    <n v="293196"/>
    <n v="465"/>
    <m/>
    <n v="1.5859697949494537E-3"/>
    <n v="128.4478842534086"/>
    <n v="59728.266177835001"/>
    <m/>
    <x v="0"/>
    <m/>
    <n v="0"/>
    <x v="17"/>
    <d v="2019-04-29T00:00:00"/>
    <x v="0"/>
    <x v="0"/>
    <x v="0"/>
  </r>
  <r>
    <x v="122"/>
    <x v="3"/>
    <x v="0"/>
    <s v="PH AFF"/>
    <n v="28213"/>
    <n v="262"/>
    <m/>
    <n v="9.2864991316059971E-3"/>
    <n v="224.87022900763358"/>
    <n v="58916"/>
    <n v="4"/>
    <x v="0"/>
    <m/>
    <n v="0"/>
    <x v="17"/>
    <d v="2019-04-29T00:00:00"/>
    <x v="0"/>
    <x v="0"/>
    <x v="0"/>
  </r>
  <r>
    <x v="122"/>
    <x v="4"/>
    <x v="0"/>
    <s v="指名：まちえこびん（180926～）"/>
    <n v="2"/>
    <n v="0"/>
    <m/>
    <n v="0"/>
    <m/>
    <n v="0"/>
    <n v="0"/>
    <x v="0"/>
    <m/>
    <n v="0"/>
    <x v="17"/>
    <d v="2019-04-29T00:00:00"/>
    <x v="0"/>
    <x v="0"/>
    <x v="0"/>
  </r>
  <r>
    <x v="122"/>
    <x v="4"/>
    <x v="0"/>
    <s v="DDTD_母の日キャンペーン検証"/>
    <n v="1062"/>
    <n v="41"/>
    <m/>
    <n v="3.8606403013182675E-2"/>
    <n v="137.03621951219512"/>
    <n v="5618.4849999999997"/>
    <n v="0"/>
    <x v="0"/>
    <m/>
    <n v="0"/>
    <x v="17"/>
    <d v="2019-04-29T00:00:00"/>
    <x v="0"/>
    <x v="0"/>
    <x v="0"/>
  </r>
  <r>
    <x v="122"/>
    <x v="4"/>
    <x v="0"/>
    <s v="バリスタ_アイスキャンペーン訴求"/>
    <n v="982"/>
    <n v="55"/>
    <m/>
    <n v="5.6008146639511203E-2"/>
    <n v="201.87581818181818"/>
    <n v="11103.17"/>
    <n v="0"/>
    <x v="0"/>
    <m/>
    <n v="0"/>
    <x v="17"/>
    <d v="2019-04-29T00:00:00"/>
    <x v="0"/>
    <x v="0"/>
    <x v="0"/>
  </r>
  <r>
    <x v="122"/>
    <x v="4"/>
    <x v="0"/>
    <s v="指名：バリスタ（170816-170916）"/>
    <n v="1878"/>
    <n v="197"/>
    <m/>
    <n v="0.10489882854100106"/>
    <n v="80.902588832487311"/>
    <n v="15937.81"/>
    <n v="2"/>
    <x v="0"/>
    <m/>
    <n v="0"/>
    <x v="17"/>
    <d v="2019-04-29T00:00:00"/>
    <x v="0"/>
    <x v="0"/>
    <x v="0"/>
  </r>
  <r>
    <x v="122"/>
    <x v="4"/>
    <x v="0"/>
    <s v="ドルチェ_アイスキャンペーン訴求"/>
    <n v="1483"/>
    <n v="88"/>
    <m/>
    <n v="5.9339177343223193E-2"/>
    <n v="181.50426136363637"/>
    <n v="15972.375000000002"/>
    <n v="0"/>
    <x v="0"/>
    <m/>
    <n v="0"/>
    <x v="17"/>
    <d v="2019-04-29T00:00:00"/>
    <x v="0"/>
    <x v="0"/>
    <x v="0"/>
  </r>
  <r>
    <x v="122"/>
    <x v="4"/>
    <x v="0"/>
    <s v="ICS_アイスキャンペーン訴求"/>
    <n v="92"/>
    <n v="8"/>
    <m/>
    <n v="8.6956521739130432E-2"/>
    <n v="115.12375"/>
    <n v="920.99"/>
    <n v="0"/>
    <x v="0"/>
    <m/>
    <n v="0"/>
    <x v="17"/>
    <d v="2019-04-29T00:00:00"/>
    <x v="0"/>
    <x v="0"/>
    <x v="0"/>
  </r>
  <r>
    <x v="122"/>
    <x v="4"/>
    <x v="0"/>
    <s v="【DDTD】ICS_Search（20180411-）"/>
    <n v="233"/>
    <n v="17"/>
    <m/>
    <n v="7.2961373390557943E-2"/>
    <n v="180.95794117647057"/>
    <n v="3076.2849999999999"/>
    <n v="0"/>
    <x v="0"/>
    <m/>
    <n v="0"/>
    <x v="17"/>
    <d v="2019-04-29T00:00:00"/>
    <x v="0"/>
    <x v="0"/>
    <x v="0"/>
  </r>
  <r>
    <x v="122"/>
    <x v="4"/>
    <x v="0"/>
    <s v="【DDTD】母の日・カフェインレス（190422-190512）"/>
    <n v="4058"/>
    <n v="12"/>
    <m/>
    <n v="2.9571217348447511E-3"/>
    <n v="125.995"/>
    <n v="1511.94"/>
    <n v="0"/>
    <x v="0"/>
    <m/>
    <n v="0"/>
    <x v="17"/>
    <d v="2019-04-29T00:00:00"/>
    <x v="0"/>
    <x v="0"/>
    <x v="0"/>
  </r>
  <r>
    <x v="122"/>
    <x v="4"/>
    <x v="0"/>
    <s v="指名：ドルチェグスト（170816-170916）"/>
    <n v="8528"/>
    <n v="698"/>
    <n v="0"/>
    <n v="8.184803001876173E-2"/>
    <n v="88.719312320916885"/>
    <n v="61926.079999999987"/>
    <n v="6"/>
    <x v="0"/>
    <m/>
    <n v="0"/>
    <x v="17"/>
    <d v="2019-04-29T00:00:00"/>
    <x v="0"/>
    <x v="0"/>
    <x v="0"/>
  </r>
  <r>
    <x v="122"/>
    <x v="4"/>
    <x v="0"/>
    <s v="指名：共通TOP（170816-170916）"/>
    <n v="4423"/>
    <n v="989"/>
    <m/>
    <n v="0.22360388876328283"/>
    <n v="12.744145601617793"/>
    <n v="12603.959999999997"/>
    <n v="9.39"/>
    <x v="0"/>
    <m/>
    <n v="0"/>
    <x v="17"/>
    <d v="2019-04-29T00:00:00"/>
    <x v="0"/>
    <x v="0"/>
    <x v="0"/>
  </r>
  <r>
    <x v="122"/>
    <x v="7"/>
    <x v="0"/>
    <s v="NDG_Facebook_RT_normal _stories"/>
    <n v="1250"/>
    <n v="3"/>
    <n v="0"/>
    <n v="2.3999999999999998E-3"/>
    <n v="388.39166666666665"/>
    <n v="1165.175"/>
    <n v="0"/>
    <x v="0"/>
    <m/>
    <n v="0"/>
    <x v="17"/>
    <d v="2019-04-29T00:00:00"/>
    <x v="0"/>
    <x v="0"/>
    <x v="0"/>
  </r>
  <r>
    <x v="122"/>
    <x v="7"/>
    <x v="0"/>
    <s v="NDG_Facebook_RT_starbucks_stories"/>
    <n v="1903"/>
    <n v="2"/>
    <n v="0"/>
    <n v="1.0509721492380452E-3"/>
    <n v="663.42499999999995"/>
    <n v="1326.85"/>
    <n v="0"/>
    <x v="0"/>
    <m/>
    <n v="0"/>
    <x v="17"/>
    <d v="2019-04-29T00:00:00"/>
    <x v="0"/>
    <x v="0"/>
    <x v="0"/>
  </r>
  <r>
    <x v="122"/>
    <x v="7"/>
    <x v="0"/>
    <s v="NDG_Facebook_RT_normal"/>
    <n v="1361"/>
    <n v="10"/>
    <n v="0"/>
    <n v="7.3475385745775165E-3"/>
    <n v="148.62950000000001"/>
    <n v="1486.2950000000001"/>
    <n v="0"/>
    <x v="0"/>
    <m/>
    <n v="0"/>
    <x v="17"/>
    <d v="2019-04-29T00:00:00"/>
    <x v="0"/>
    <x v="0"/>
    <x v="0"/>
  </r>
  <r>
    <x v="122"/>
    <x v="7"/>
    <x v="0"/>
    <s v="NDG_Facebook_RT_starbucks"/>
    <n v="1640"/>
    <n v="9"/>
    <n v="0"/>
    <n v="5.4878048780487802E-3"/>
    <n v="199.83277777777778"/>
    <n v="1798.4949999999999"/>
    <n v="0"/>
    <x v="0"/>
    <m/>
    <n v="0"/>
    <x v="17"/>
    <d v="2019-04-29T00:00:00"/>
    <x v="0"/>
    <x v="0"/>
    <x v="0"/>
  </r>
  <r>
    <x v="123"/>
    <x v="0"/>
    <x v="0"/>
    <s v="指名：バリスタ（161228AM-170131）"/>
    <n v="8409"/>
    <n v="387"/>
    <m/>
    <n v="4.6022119158044952E-2"/>
    <n v="127.97105943152454"/>
    <n v="49524.799999999996"/>
    <n v="4"/>
    <x v="0"/>
    <m/>
    <n v="0"/>
    <x v="17"/>
    <d v="2019-04-29T00:00:00"/>
    <x v="0"/>
    <x v="0"/>
    <x v="0"/>
  </r>
  <r>
    <x v="123"/>
    <x v="0"/>
    <x v="0"/>
    <s v="指名：共通TOP（161228AM-170131）"/>
    <n v="9216"/>
    <n v="453"/>
    <m/>
    <n v="4.9153645833333336E-2"/>
    <n v="64.587902869757173"/>
    <n v="29258.32"/>
    <n v="10"/>
    <x v="0"/>
    <m/>
    <n v="0"/>
    <x v="17"/>
    <d v="2019-04-29T00:00:00"/>
    <x v="0"/>
    <x v="0"/>
    <x v="0"/>
  </r>
  <r>
    <x v="123"/>
    <x v="0"/>
    <x v="0"/>
    <s v="指名：ドルチェグスト（161228AM-170131）"/>
    <n v="69084"/>
    <n v="1342"/>
    <m/>
    <n v="1.9425626773203634E-2"/>
    <n v="79.695618479880778"/>
    <n v="106951.52"/>
    <n v="18"/>
    <x v="0"/>
    <m/>
    <n v="0"/>
    <x v="17"/>
    <d v="2019-04-29T00:00:00"/>
    <x v="0"/>
    <x v="0"/>
    <x v="0"/>
  </r>
  <r>
    <x v="123"/>
    <x v="0"/>
    <x v="0"/>
    <s v="【DDTD】ICS_Search（20190401-）"/>
    <n v="279"/>
    <n v="8"/>
    <m/>
    <n v="2.8673835125448029E-2"/>
    <n v="88.009999999999991"/>
    <n v="704.07999999999993"/>
    <n v="0"/>
    <x v="0"/>
    <m/>
    <n v="0"/>
    <x v="17"/>
    <d v="2019-04-29T00:00:00"/>
    <x v="0"/>
    <x v="0"/>
    <x v="0"/>
  </r>
  <r>
    <x v="123"/>
    <x v="9"/>
    <x v="0"/>
    <s v="den_0501_0531_NAP_NDG_aff_syoukai_Twitter_Promotweet_twivery"/>
    <n v="294284"/>
    <n v="467"/>
    <m/>
    <n v="1.586902447975425E-3"/>
    <n v="129.82859210465739"/>
    <n v="60629.952512874996"/>
    <m/>
    <x v="0"/>
    <m/>
    <n v="0"/>
    <x v="17"/>
    <d v="2019-04-29T00:00:00"/>
    <x v="0"/>
    <x v="0"/>
    <x v="0"/>
  </r>
  <r>
    <x v="123"/>
    <x v="3"/>
    <x v="0"/>
    <s v="PH AFF"/>
    <n v="28483"/>
    <n v="302"/>
    <m/>
    <n v="1.0602815714636801E-2"/>
    <n v="536.48675496688736"/>
    <n v="162019"/>
    <n v="11"/>
    <x v="0"/>
    <m/>
    <n v="0"/>
    <x v="17"/>
    <d v="2019-04-29T00:00:00"/>
    <x v="0"/>
    <x v="0"/>
    <x v="0"/>
  </r>
  <r>
    <x v="123"/>
    <x v="4"/>
    <x v="0"/>
    <s v="DDTD_母の日キャンペーン検証"/>
    <n v="1179"/>
    <n v="39"/>
    <m/>
    <n v="3.3078880407124679E-2"/>
    <n v="140.69012820512822"/>
    <n v="5486.915"/>
    <n v="0"/>
    <x v="0"/>
    <m/>
    <n v="0"/>
    <x v="17"/>
    <d v="2019-04-29T00:00:00"/>
    <x v="0"/>
    <x v="0"/>
    <x v="0"/>
  </r>
  <r>
    <x v="123"/>
    <x v="4"/>
    <x v="0"/>
    <s v="ドルチェ_アイスキャンペーン訴求"/>
    <n v="2093"/>
    <n v="131"/>
    <m/>
    <n v="6.2589584328714767E-2"/>
    <n v="213.18629770992371"/>
    <n v="27927.405000000006"/>
    <n v="0"/>
    <x v="0"/>
    <m/>
    <n v="0"/>
    <x v="17"/>
    <d v="2019-04-29T00:00:00"/>
    <x v="0"/>
    <x v="0"/>
    <x v="0"/>
  </r>
  <r>
    <x v="123"/>
    <x v="4"/>
    <x v="0"/>
    <s v="指名：バリスタ（170816-170916）"/>
    <n v="2467"/>
    <n v="300"/>
    <m/>
    <n v="0.12160518848804215"/>
    <n v="109.21425000000002"/>
    <n v="32764.275000000005"/>
    <n v="0.16"/>
    <x v="0"/>
    <m/>
    <n v="0"/>
    <x v="17"/>
    <d v="2019-04-29T00:00:00"/>
    <x v="0"/>
    <x v="0"/>
    <x v="0"/>
  </r>
  <r>
    <x v="123"/>
    <x v="4"/>
    <x v="0"/>
    <s v="バリスタ_アイスキャンペーン訴求"/>
    <n v="1549"/>
    <n v="147"/>
    <m/>
    <n v="9.4899935442220792E-2"/>
    <n v="239.36091836734695"/>
    <n v="35186.055"/>
    <n v="0"/>
    <x v="0"/>
    <m/>
    <n v="0"/>
    <x v="17"/>
    <d v="2019-04-29T00:00:00"/>
    <x v="0"/>
    <x v="0"/>
    <x v="0"/>
  </r>
  <r>
    <x v="123"/>
    <x v="4"/>
    <x v="0"/>
    <s v="【DDTD】ICS_Search（20180411-）"/>
    <n v="225"/>
    <n v="16"/>
    <m/>
    <n v="7.1111111111111111E-2"/>
    <n v="127.31906249999999"/>
    <n v="2037.1049999999998"/>
    <n v="0"/>
    <x v="0"/>
    <m/>
    <n v="0"/>
    <x v="17"/>
    <d v="2019-04-29T00:00:00"/>
    <x v="0"/>
    <x v="0"/>
    <x v="0"/>
  </r>
  <r>
    <x v="123"/>
    <x v="4"/>
    <x v="0"/>
    <s v="【DDTD】母の日・カフェインレス（190422-190512）"/>
    <n v="4463"/>
    <n v="23"/>
    <m/>
    <n v="5.1534842034505939E-3"/>
    <n v="127.11000000000001"/>
    <n v="2923.53"/>
    <n v="0"/>
    <x v="0"/>
    <m/>
    <n v="0"/>
    <x v="17"/>
    <d v="2019-04-29T00:00:00"/>
    <x v="0"/>
    <x v="0"/>
    <x v="0"/>
  </r>
  <r>
    <x v="123"/>
    <x v="4"/>
    <x v="0"/>
    <s v="指名：共通TOP（170816-170916）"/>
    <n v="4940"/>
    <n v="1037"/>
    <m/>
    <n v="0.20991902834008097"/>
    <n v="14.153081002892959"/>
    <n v="14676.744999999999"/>
    <n v="16.45"/>
    <x v="0"/>
    <m/>
    <n v="0"/>
    <x v="17"/>
    <d v="2019-04-29T00:00:00"/>
    <x v="0"/>
    <x v="0"/>
    <x v="0"/>
  </r>
  <r>
    <x v="123"/>
    <x v="4"/>
    <x v="0"/>
    <s v="ICS_アイスキャンペーン訴求"/>
    <n v="108"/>
    <n v="13"/>
    <m/>
    <n v="0.12037037037037036"/>
    <n v="126.08076923076922"/>
    <n v="1639.05"/>
    <n v="0"/>
    <x v="0"/>
    <m/>
    <n v="0"/>
    <x v="17"/>
    <d v="2019-04-29T00:00:00"/>
    <x v="0"/>
    <x v="0"/>
    <x v="0"/>
  </r>
  <r>
    <x v="123"/>
    <x v="4"/>
    <x v="0"/>
    <s v="指名：ドルチェグスト（170816-170916）"/>
    <n v="9316"/>
    <n v="844"/>
    <n v="0"/>
    <n v="9.0596822670674107E-2"/>
    <n v="100.03898104265402"/>
    <n v="84432.9"/>
    <n v="14.42"/>
    <x v="0"/>
    <m/>
    <n v="0"/>
    <x v="17"/>
    <d v="2019-04-29T00:00:00"/>
    <x v="0"/>
    <x v="0"/>
    <x v="0"/>
  </r>
  <r>
    <x v="123"/>
    <x v="7"/>
    <x v="0"/>
    <s v="NDG_Facebook_RT_normal"/>
    <n v="1208"/>
    <n v="6"/>
    <n v="0"/>
    <n v="4.9668874172185433E-3"/>
    <n v="305.69583333333333"/>
    <n v="1834.175"/>
    <n v="0"/>
    <x v="0"/>
    <m/>
    <n v="0"/>
    <x v="17"/>
    <d v="2019-04-29T00:00:00"/>
    <x v="0"/>
    <x v="0"/>
    <x v="0"/>
  </r>
  <r>
    <x v="123"/>
    <x v="7"/>
    <x v="0"/>
    <s v="NDG_Facebook_RT_starbucks_stories"/>
    <n v="2651"/>
    <n v="4"/>
    <n v="0"/>
    <n v="1.5088645794039985E-3"/>
    <n v="421.19124999999997"/>
    <n v="1684.7649999999999"/>
    <n v="0"/>
    <x v="0"/>
    <m/>
    <n v="0"/>
    <x v="17"/>
    <d v="2019-04-29T00:00:00"/>
    <x v="0"/>
    <x v="0"/>
    <x v="0"/>
  </r>
  <r>
    <x v="123"/>
    <x v="7"/>
    <x v="0"/>
    <s v="NDG_Facebook_RT_starbucks"/>
    <n v="1731"/>
    <n v="9"/>
    <n v="0"/>
    <n v="5.1993067590987872E-3"/>
    <n v="202.68222222222221"/>
    <n v="1824.1399999999999"/>
    <n v="0"/>
    <x v="0"/>
    <m/>
    <n v="0"/>
    <x v="17"/>
    <d v="2019-04-29T00:00:00"/>
    <x v="0"/>
    <x v="0"/>
    <x v="0"/>
  </r>
  <r>
    <x v="123"/>
    <x v="7"/>
    <x v="0"/>
    <s v="NDG_Facebook_RT_normal _stories"/>
    <n v="2389"/>
    <n v="8"/>
    <n v="0"/>
    <n v="3.3486814566764337E-3"/>
    <n v="209.201875"/>
    <n v="1673.615"/>
    <n v="0"/>
    <x v="0"/>
    <m/>
    <n v="0"/>
    <x v="17"/>
    <d v="2019-04-29T00:00:00"/>
    <x v="0"/>
    <x v="0"/>
    <x v="0"/>
  </r>
  <r>
    <x v="123"/>
    <x v="3"/>
    <x v="0"/>
    <s v="AFF"/>
    <n v="0"/>
    <n v="0"/>
    <m/>
    <m/>
    <m/>
    <n v="69000"/>
    <n v="7"/>
    <x v="0"/>
    <m/>
    <m/>
    <x v="17"/>
    <d v="2019-04-29T00:00:00"/>
    <x v="0"/>
    <x v="0"/>
    <x v="0"/>
  </r>
  <r>
    <x v="124"/>
    <x v="0"/>
    <x v="0"/>
    <s v="指名：まちえこびん（180926～）"/>
    <n v="3"/>
    <n v="1"/>
    <m/>
    <n v="0.33333333333333331"/>
    <n v="9.36"/>
    <n v="9.36"/>
    <n v="0"/>
    <x v="0"/>
    <m/>
    <n v="0"/>
    <x v="17"/>
    <d v="2019-04-29T00:00:00"/>
    <x v="0"/>
    <x v="0"/>
    <x v="0"/>
  </r>
  <r>
    <x v="124"/>
    <x v="0"/>
    <x v="0"/>
    <s v="指名：共通TOP（161228AM-170131）"/>
    <n v="9202"/>
    <n v="521"/>
    <m/>
    <n v="5.6618126494240383E-2"/>
    <n v="69.592168905950103"/>
    <n v="36257.520000000004"/>
    <n v="19"/>
    <x v="0"/>
    <m/>
    <n v="0"/>
    <x v="17"/>
    <d v="2019-04-29T00:00:00"/>
    <x v="0"/>
    <x v="0"/>
    <x v="0"/>
  </r>
  <r>
    <x v="124"/>
    <x v="0"/>
    <x v="0"/>
    <s v="【DDTD】ICS_Search（20190401-）"/>
    <n v="310"/>
    <n v="14"/>
    <m/>
    <n v="4.5161290322580643E-2"/>
    <n v="75.622857142857143"/>
    <n v="1058.72"/>
    <n v="0"/>
    <x v="0"/>
    <m/>
    <n v="0"/>
    <x v="17"/>
    <d v="2019-04-29T00:00:00"/>
    <x v="0"/>
    <x v="0"/>
    <x v="0"/>
  </r>
  <r>
    <x v="124"/>
    <x v="0"/>
    <x v="0"/>
    <s v="指名：ドルチェグスト（161228AM-170131）"/>
    <n v="75352"/>
    <n v="1592"/>
    <m/>
    <n v="2.1127508228049686E-2"/>
    <n v="78.995577889447233"/>
    <n v="125760.95999999999"/>
    <n v="6"/>
    <x v="0"/>
    <m/>
    <n v="0"/>
    <x v="17"/>
    <d v="2019-04-29T00:00:00"/>
    <x v="0"/>
    <x v="0"/>
    <x v="0"/>
  </r>
  <r>
    <x v="124"/>
    <x v="0"/>
    <x v="0"/>
    <s v="指名：バリスタ（161228AM-170131）"/>
    <n v="8975"/>
    <n v="374"/>
    <m/>
    <n v="4.1671309192200558E-2"/>
    <n v="130.86481283422455"/>
    <n v="48943.439999999981"/>
    <n v="2"/>
    <x v="0"/>
    <m/>
    <n v="0"/>
    <x v="17"/>
    <d v="2019-04-29T00:00:00"/>
    <x v="0"/>
    <x v="0"/>
    <x v="0"/>
  </r>
  <r>
    <x v="124"/>
    <x v="9"/>
    <x v="0"/>
    <s v="den_0501_0531_NAP_NDG_aff_syoukai_Twitter_Promotweet_twivery"/>
    <n v="308212"/>
    <n v="473"/>
    <m/>
    <n v="1.5346579627009979E-3"/>
    <n v="130.59614098320296"/>
    <n v="61771.974685055"/>
    <m/>
    <x v="0"/>
    <m/>
    <n v="0"/>
    <x v="17"/>
    <d v="2019-04-29T00:00:00"/>
    <x v="0"/>
    <x v="0"/>
    <x v="0"/>
  </r>
  <r>
    <x v="124"/>
    <x v="3"/>
    <x v="0"/>
    <s v="PH AFF"/>
    <n v="30035"/>
    <n v="299"/>
    <m/>
    <n v="9.9550524388213758E-3"/>
    <n v="640.39130434782612"/>
    <n v="191477"/>
    <n v="13"/>
    <x v="0"/>
    <m/>
    <n v="0"/>
    <x v="17"/>
    <d v="2019-04-29T00:00:00"/>
    <x v="0"/>
    <x v="0"/>
    <x v="0"/>
  </r>
  <r>
    <x v="124"/>
    <x v="4"/>
    <x v="0"/>
    <s v="ICS_アイスキャンペーン訴求"/>
    <n v="107"/>
    <n v="6"/>
    <m/>
    <n v="5.6074766355140186E-2"/>
    <n v="107.04"/>
    <n v="642.24"/>
    <n v="0"/>
    <x v="0"/>
    <m/>
    <n v="0"/>
    <x v="17"/>
    <d v="2019-04-29T00:00:00"/>
    <x v="0"/>
    <x v="0"/>
    <x v="0"/>
  </r>
  <r>
    <x v="124"/>
    <x v="4"/>
    <x v="0"/>
    <s v="指名：バリスタ（170816-170916）"/>
    <n v="2731"/>
    <n v="312"/>
    <m/>
    <n v="0.11424386671548883"/>
    <n v="111.01397435897437"/>
    <n v="34636.36"/>
    <n v="0"/>
    <x v="0"/>
    <m/>
    <n v="0"/>
    <x v="17"/>
    <d v="2019-04-29T00:00:00"/>
    <x v="0"/>
    <x v="0"/>
    <x v="0"/>
  </r>
  <r>
    <x v="124"/>
    <x v="4"/>
    <x v="0"/>
    <s v="バリスタ_アイスキャンペーン訴求"/>
    <n v="1603"/>
    <n v="129"/>
    <m/>
    <n v="8.0474111041796637E-2"/>
    <n v="221.38368217054267"/>
    <n v="28558.495000000003"/>
    <n v="0"/>
    <x v="0"/>
    <m/>
    <n v="0"/>
    <x v="17"/>
    <d v="2019-04-29T00:00:00"/>
    <x v="0"/>
    <x v="0"/>
    <x v="0"/>
  </r>
  <r>
    <x v="124"/>
    <x v="4"/>
    <x v="0"/>
    <s v="【DDTD】ICS_Search（20180411-）"/>
    <n v="265"/>
    <n v="23"/>
    <m/>
    <n v="8.6792452830188674E-2"/>
    <n v="131.23065217391303"/>
    <n v="3018.3049999999994"/>
    <n v="0"/>
    <x v="0"/>
    <m/>
    <n v="0"/>
    <x v="17"/>
    <d v="2019-04-29T00:00:00"/>
    <x v="0"/>
    <x v="0"/>
    <x v="0"/>
  </r>
  <r>
    <x v="124"/>
    <x v="4"/>
    <x v="0"/>
    <s v="ドルチェ_アイスキャンペーン訴求"/>
    <n v="2063"/>
    <n v="123"/>
    <m/>
    <n v="5.9621909840038775E-2"/>
    <n v="210.57182926829267"/>
    <n v="25900.334999999999"/>
    <n v="0"/>
    <x v="0"/>
    <m/>
    <n v="0"/>
    <x v="17"/>
    <d v="2019-04-29T00:00:00"/>
    <x v="0"/>
    <x v="0"/>
    <x v="0"/>
  </r>
  <r>
    <x v="124"/>
    <x v="4"/>
    <x v="0"/>
    <s v="指名：まちえこびん（180926～）"/>
    <n v="1"/>
    <n v="1"/>
    <m/>
    <n v="1"/>
    <n v="2.23"/>
    <n v="2.23"/>
    <n v="0"/>
    <x v="0"/>
    <m/>
    <n v="0"/>
    <x v="17"/>
    <d v="2019-04-29T00:00:00"/>
    <x v="0"/>
    <x v="0"/>
    <x v="0"/>
  </r>
  <r>
    <x v="124"/>
    <x v="4"/>
    <x v="0"/>
    <s v="指名：ドルチェグスト（170816-170916）"/>
    <n v="8190"/>
    <n v="750"/>
    <n v="0"/>
    <n v="9.1575091575091569E-2"/>
    <n v="98.828300000000013"/>
    <n v="74121.225000000006"/>
    <n v="3.3000000000000003"/>
    <x v="0"/>
    <m/>
    <n v="0"/>
    <x v="17"/>
    <d v="2019-04-29T00:00:00"/>
    <x v="0"/>
    <x v="0"/>
    <x v="0"/>
  </r>
  <r>
    <x v="124"/>
    <x v="4"/>
    <x v="0"/>
    <s v="DDTD_母の日キャンペーン検証"/>
    <n v="872"/>
    <n v="40"/>
    <m/>
    <n v="4.5871559633027525E-2"/>
    <n v="132.93587499999998"/>
    <n v="5317.4349999999995"/>
    <n v="0"/>
    <x v="0"/>
    <m/>
    <n v="0"/>
    <x v="17"/>
    <d v="2019-04-29T00:00:00"/>
    <x v="0"/>
    <x v="0"/>
    <x v="0"/>
  </r>
  <r>
    <x v="124"/>
    <x v="4"/>
    <x v="0"/>
    <s v="指名：共通TOP（170816-170916）"/>
    <n v="5103"/>
    <n v="1118"/>
    <m/>
    <n v="0.21908681167940428"/>
    <n v="15.726686046511626"/>
    <n v="17582.434999999998"/>
    <n v="18.229999999999997"/>
    <x v="0"/>
    <m/>
    <n v="0"/>
    <x v="17"/>
    <d v="2019-04-29T00:00:00"/>
    <x v="0"/>
    <x v="0"/>
    <x v="0"/>
  </r>
  <r>
    <x v="124"/>
    <x v="4"/>
    <x v="0"/>
    <s v="【DDTD】母の日・カフェインレス（190422-190512）"/>
    <n v="4492"/>
    <n v="18"/>
    <m/>
    <n v="4.0071237756010682E-3"/>
    <n v="119.9863888888889"/>
    <n v="2159.7550000000001"/>
    <n v="0"/>
    <x v="0"/>
    <m/>
    <n v="0"/>
    <x v="17"/>
    <d v="2019-04-29T00:00:00"/>
    <x v="0"/>
    <x v="0"/>
    <x v="0"/>
  </r>
  <r>
    <x v="124"/>
    <x v="7"/>
    <x v="0"/>
    <s v="NDG_Facebook_RT_normal"/>
    <n v="1652"/>
    <n v="9"/>
    <n v="0"/>
    <n v="5.4479418886198543E-3"/>
    <n v="209.74388888888888"/>
    <n v="1887.6949999999999"/>
    <n v="0"/>
    <x v="0"/>
    <m/>
    <n v="0"/>
    <x v="17"/>
    <d v="2019-04-29T00:00:00"/>
    <x v="0"/>
    <x v="0"/>
    <x v="0"/>
  </r>
  <r>
    <x v="124"/>
    <x v="7"/>
    <x v="0"/>
    <s v="NDG_Facebook_RT_starbucks"/>
    <n v="1635"/>
    <n v="9"/>
    <n v="0"/>
    <n v="5.5045871559633031E-3"/>
    <n v="209.24833333333333"/>
    <n v="1883.2350000000001"/>
    <n v="0"/>
    <x v="0"/>
    <m/>
    <n v="0"/>
    <x v="17"/>
    <d v="2019-04-29T00:00:00"/>
    <x v="0"/>
    <x v="0"/>
    <x v="0"/>
  </r>
  <r>
    <x v="124"/>
    <x v="7"/>
    <x v="0"/>
    <s v="NDG_Facebook_RT_normal _stories"/>
    <n v="2531"/>
    <n v="8"/>
    <n v="0"/>
    <n v="3.1608060055314103E-3"/>
    <n v="195.125"/>
    <n v="1561"/>
    <n v="0"/>
    <x v="0"/>
    <m/>
    <n v="0"/>
    <x v="17"/>
    <d v="2019-04-29T00:00:00"/>
    <x v="0"/>
    <x v="0"/>
    <x v="0"/>
  </r>
  <r>
    <x v="124"/>
    <x v="7"/>
    <x v="0"/>
    <s v="NDG_Facebook_RT_starbucks_stories"/>
    <n v="2384"/>
    <n v="4"/>
    <n v="0"/>
    <n v="1.6778523489932886E-3"/>
    <n v="401.12125000000003"/>
    <n v="1604.4850000000001"/>
    <n v="0"/>
    <x v="0"/>
    <m/>
    <n v="0"/>
    <x v="17"/>
    <d v="2019-04-29T00:00:00"/>
    <x v="0"/>
    <x v="0"/>
    <x v="0"/>
  </r>
  <r>
    <x v="124"/>
    <x v="3"/>
    <x v="0"/>
    <s v="AFF"/>
    <n v="0"/>
    <n v="0"/>
    <m/>
    <m/>
    <m/>
    <n v="50000"/>
    <n v="5"/>
    <x v="0"/>
    <m/>
    <m/>
    <x v="17"/>
    <d v="2019-04-29T00:00:00"/>
    <x v="0"/>
    <x v="0"/>
    <x v="0"/>
  </r>
  <r>
    <x v="125"/>
    <x v="0"/>
    <x v="0"/>
    <s v="指名：共通TOP（161228AM-170131）"/>
    <n v="9227"/>
    <n v="541"/>
    <m/>
    <n v="5.8632274845561938E-2"/>
    <n v="55.506395563770788"/>
    <n v="30028.959999999995"/>
    <n v="13"/>
    <x v="0"/>
    <m/>
    <n v="0"/>
    <x v="18"/>
    <d v="2019-05-06T00:00:00"/>
    <x v="0"/>
    <x v="0"/>
    <x v="0"/>
  </r>
  <r>
    <x v="125"/>
    <x v="0"/>
    <x v="0"/>
    <s v="【DDTD】ICS_Search（20190401-）"/>
    <n v="379"/>
    <n v="16"/>
    <m/>
    <n v="4.221635883905013E-2"/>
    <n v="70.915000000000006"/>
    <n v="1134.6400000000001"/>
    <n v="2"/>
    <x v="0"/>
    <m/>
    <n v="0"/>
    <x v="18"/>
    <d v="2019-05-06T00:00:00"/>
    <x v="0"/>
    <x v="0"/>
    <x v="0"/>
  </r>
  <r>
    <x v="125"/>
    <x v="0"/>
    <x v="0"/>
    <s v="指名：バリスタ（161228AM-170131）"/>
    <n v="8686"/>
    <n v="352"/>
    <m/>
    <n v="4.0524982730831223E-2"/>
    <n v="98.232727272727274"/>
    <n v="34577.919999999998"/>
    <n v="4"/>
    <x v="0"/>
    <m/>
    <n v="0"/>
    <x v="18"/>
    <d v="2019-05-06T00:00:00"/>
    <x v="0"/>
    <x v="0"/>
    <x v="0"/>
  </r>
  <r>
    <x v="125"/>
    <x v="0"/>
    <x v="0"/>
    <s v="指名：ドルチェグスト（161228AM-170131）"/>
    <n v="21548"/>
    <n v="668"/>
    <m/>
    <n v="3.1000556896231667E-2"/>
    <n v="72.849820359281452"/>
    <n v="48663.680000000008"/>
    <n v="6"/>
    <x v="0"/>
    <m/>
    <n v="0"/>
    <x v="18"/>
    <d v="2019-05-06T00:00:00"/>
    <x v="0"/>
    <x v="0"/>
    <x v="0"/>
  </r>
  <r>
    <x v="125"/>
    <x v="9"/>
    <x v="0"/>
    <s v="den_0501_0531_NAP_NDG_aff_syoukai_Twitter_Promotweet_twivery"/>
    <n v="316593"/>
    <n v="493"/>
    <m/>
    <n v="1.5572043601722084E-3"/>
    <n v="130.49516234975661"/>
    <n v="64334.115038430005"/>
    <m/>
    <x v="0"/>
    <m/>
    <n v="0"/>
    <x v="18"/>
    <d v="2019-05-06T00:00:00"/>
    <x v="0"/>
    <x v="0"/>
    <x v="0"/>
  </r>
  <r>
    <x v="125"/>
    <x v="3"/>
    <x v="0"/>
    <s v="PH AFF"/>
    <n v="34426"/>
    <n v="334"/>
    <m/>
    <n v="9.7019694417010399E-3"/>
    <n v="661.48203592814366"/>
    <n v="220935"/>
    <n v="15"/>
    <x v="0"/>
    <m/>
    <n v="0"/>
    <x v="18"/>
    <d v="2019-05-06T00:00:00"/>
    <x v="0"/>
    <x v="0"/>
    <x v="0"/>
  </r>
  <r>
    <x v="125"/>
    <x v="4"/>
    <x v="0"/>
    <s v="ICS_アイスキャンペーン訴求"/>
    <n v="108"/>
    <n v="7"/>
    <m/>
    <n v="6.4814814814814811E-2"/>
    <n v="101.94285714285714"/>
    <n v="713.59999999999991"/>
    <n v="0"/>
    <x v="0"/>
    <m/>
    <n v="0"/>
    <x v="18"/>
    <d v="2019-05-06T00:00:00"/>
    <x v="0"/>
    <x v="0"/>
    <x v="0"/>
  </r>
  <r>
    <x v="125"/>
    <x v="4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5"/>
    <x v="4"/>
    <x v="0"/>
    <s v="ドルチェ_アイスキャンペーン訴求"/>
    <n v="1938"/>
    <n v="112"/>
    <m/>
    <n v="5.7791537667698657E-2"/>
    <n v="172.78517857142859"/>
    <n v="19351.940000000002"/>
    <n v="0.3"/>
    <x v="0"/>
    <m/>
    <n v="0"/>
    <x v="18"/>
    <d v="2019-05-06T00:00:00"/>
    <x v="0"/>
    <x v="0"/>
    <x v="0"/>
  </r>
  <r>
    <x v="125"/>
    <x v="4"/>
    <x v="0"/>
    <s v="指名：バリスタ（170816-170916）"/>
    <n v="2341"/>
    <n v="253"/>
    <m/>
    <n v="0.10807347287483982"/>
    <n v="82.642213438735183"/>
    <n v="20908.48"/>
    <n v="11.06"/>
    <x v="0"/>
    <m/>
    <n v="0"/>
    <x v="18"/>
    <d v="2019-05-06T00:00:00"/>
    <x v="0"/>
    <x v="0"/>
    <x v="0"/>
  </r>
  <r>
    <x v="125"/>
    <x v="4"/>
    <x v="0"/>
    <s v="DDTD_母の日キャンペーン検証"/>
    <n v="833"/>
    <n v="43"/>
    <m/>
    <n v="5.1620648259303722E-2"/>
    <n v="133.35918604651164"/>
    <n v="5734.4450000000006"/>
    <n v="0"/>
    <x v="0"/>
    <m/>
    <n v="0"/>
    <x v="18"/>
    <d v="2019-05-06T00:00:00"/>
    <x v="0"/>
    <x v="0"/>
    <x v="0"/>
  </r>
  <r>
    <x v="125"/>
    <x v="4"/>
    <x v="0"/>
    <s v="指名：ドルチェグスト（170816-170916）"/>
    <n v="7772"/>
    <n v="754"/>
    <n v="0"/>
    <n v="9.7014925373134331E-2"/>
    <n v="88.763706896551739"/>
    <n v="66927.835000000006"/>
    <n v="6.8599999999999994"/>
    <x v="0"/>
    <m/>
    <n v="0"/>
    <x v="18"/>
    <d v="2019-05-06T00:00:00"/>
    <x v="0"/>
    <x v="0"/>
    <x v="0"/>
  </r>
  <r>
    <x v="125"/>
    <x v="4"/>
    <x v="0"/>
    <s v="【DDTD】ICS_Search（20180411-）"/>
    <n v="285"/>
    <n v="24"/>
    <m/>
    <n v="8.4210526315789472E-2"/>
    <n v="116.378125"/>
    <n v="2793.0749999999998"/>
    <n v="0"/>
    <x v="0"/>
    <m/>
    <n v="0"/>
    <x v="18"/>
    <d v="2019-05-06T00:00:00"/>
    <x v="0"/>
    <x v="0"/>
    <x v="0"/>
  </r>
  <r>
    <x v="125"/>
    <x v="4"/>
    <x v="0"/>
    <s v="バリスタ_アイスキャンペーン訴求"/>
    <n v="1167"/>
    <n v="60"/>
    <m/>
    <n v="5.1413881748071981E-2"/>
    <n v="173.49400000000003"/>
    <n v="10409.640000000001"/>
    <n v="0"/>
    <x v="0"/>
    <m/>
    <n v="0"/>
    <x v="18"/>
    <d v="2019-05-06T00:00:00"/>
    <x v="0"/>
    <x v="0"/>
    <x v="0"/>
  </r>
  <r>
    <x v="125"/>
    <x v="4"/>
    <x v="0"/>
    <s v="【DDTD】母の日・カフェインレス（190422-190512）"/>
    <n v="5468"/>
    <n v="20"/>
    <m/>
    <n v="3.6576444769568397E-3"/>
    <n v="124.54550000000002"/>
    <n v="2490.9100000000003"/>
    <n v="0"/>
    <x v="0"/>
    <m/>
    <n v="0"/>
    <x v="18"/>
    <d v="2019-05-06T00:00:00"/>
    <x v="0"/>
    <x v="0"/>
    <x v="0"/>
  </r>
  <r>
    <x v="125"/>
    <x v="4"/>
    <x v="0"/>
    <s v="指名：共通TOP（170816-170916）"/>
    <n v="5582"/>
    <n v="1321"/>
    <m/>
    <n v="0.23665352920100322"/>
    <n v="11.444576078728234"/>
    <n v="15118.284999999998"/>
    <n v="17.97"/>
    <x v="0"/>
    <m/>
    <n v="0"/>
    <x v="18"/>
    <d v="2019-05-06T00:00:00"/>
    <x v="0"/>
    <x v="0"/>
    <x v="0"/>
  </r>
  <r>
    <x v="125"/>
    <x v="7"/>
    <x v="0"/>
    <s v="NDG_Facebook_RT_starbucks_stories"/>
    <n v="2754"/>
    <n v="8"/>
    <n v="0"/>
    <n v="2.9048656499636892E-3"/>
    <n v="233.87125"/>
    <n v="1870.97"/>
    <n v="0"/>
    <x v="0"/>
    <m/>
    <n v="0"/>
    <x v="18"/>
    <d v="2019-05-06T00:00:00"/>
    <x v="0"/>
    <x v="0"/>
    <x v="0"/>
  </r>
  <r>
    <x v="125"/>
    <x v="7"/>
    <x v="0"/>
    <s v="NDG_Facebook_RT_starbucks"/>
    <n v="1533"/>
    <n v="4"/>
    <n v="0"/>
    <n v="2.6092628832354858E-3"/>
    <n v="463.56125000000003"/>
    <n v="1854.2450000000001"/>
    <n v="0"/>
    <x v="0"/>
    <m/>
    <n v="0"/>
    <x v="18"/>
    <d v="2019-05-06T00:00:00"/>
    <x v="0"/>
    <x v="0"/>
    <x v="0"/>
  </r>
  <r>
    <x v="125"/>
    <x v="7"/>
    <x v="0"/>
    <s v="NDG_Facebook_RT_normal"/>
    <n v="1829"/>
    <n v="9"/>
    <n v="0"/>
    <n v="4.9207217058501911E-3"/>
    <n v="208.505"/>
    <n v="1876.5449999999998"/>
    <n v="0"/>
    <x v="0"/>
    <m/>
    <n v="0"/>
    <x v="18"/>
    <d v="2019-05-06T00:00:00"/>
    <x v="0"/>
    <x v="0"/>
    <x v="0"/>
  </r>
  <r>
    <x v="125"/>
    <x v="7"/>
    <x v="0"/>
    <s v="NDG_Facebook_RT_normal _stories"/>
    <n v="2686"/>
    <n v="5"/>
    <n v="0"/>
    <n v="1.8615040953090098E-3"/>
    <n v="369.065"/>
    <n v="1845.325"/>
    <n v="0"/>
    <x v="0"/>
    <m/>
    <n v="0"/>
    <x v="18"/>
    <d v="2019-05-06T00:00:00"/>
    <x v="0"/>
    <x v="0"/>
    <x v="0"/>
  </r>
  <r>
    <x v="125"/>
    <x v="3"/>
    <x v="0"/>
    <s v="AFF"/>
    <n v="0"/>
    <n v="0"/>
    <m/>
    <m/>
    <m/>
    <n v="42000"/>
    <n v="6"/>
    <x v="0"/>
    <m/>
    <m/>
    <x v="18"/>
    <d v="2019-05-06T00:00:00"/>
    <x v="0"/>
    <x v="0"/>
    <x v="0"/>
  </r>
  <r>
    <x v="126"/>
    <x v="0"/>
    <x v="0"/>
    <s v="【DDTD】ICS_Search（20190401-）"/>
    <n v="330"/>
    <n v="7"/>
    <m/>
    <n v="2.1212121212121213E-2"/>
    <n v="80.822857142857146"/>
    <n v="565.76"/>
    <n v="0"/>
    <x v="0"/>
    <m/>
    <n v="0"/>
    <x v="18"/>
    <d v="2019-05-06T00:00:00"/>
    <x v="0"/>
    <x v="0"/>
    <x v="0"/>
  </r>
  <r>
    <x v="126"/>
    <x v="0"/>
    <x v="0"/>
    <s v="指名：バリスタ（161228AM-170131）"/>
    <n v="8246"/>
    <n v="346"/>
    <m/>
    <n v="4.1959738054814455E-2"/>
    <n v="105.16924855491331"/>
    <n v="36388.560000000005"/>
    <n v="1"/>
    <x v="0"/>
    <m/>
    <n v="0"/>
    <x v="18"/>
    <d v="2019-05-06T00:00:00"/>
    <x v="0"/>
    <x v="0"/>
    <x v="0"/>
  </r>
  <r>
    <x v="126"/>
    <x v="0"/>
    <x v="0"/>
    <s v="指名：共通TOP（161228AM-170131）"/>
    <n v="10608"/>
    <n v="622"/>
    <m/>
    <n v="5.863499245852187E-2"/>
    <n v="53.869324758842446"/>
    <n v="33506.720000000001"/>
    <n v="25"/>
    <x v="0"/>
    <m/>
    <n v="0"/>
    <x v="18"/>
    <d v="2019-05-06T00:00:00"/>
    <x v="0"/>
    <x v="0"/>
    <x v="0"/>
  </r>
  <r>
    <x v="126"/>
    <x v="0"/>
    <x v="0"/>
    <s v="指名：まちえこびん（180926～）"/>
    <n v="3"/>
    <n v="1"/>
    <m/>
    <n v="0.33333333333333331"/>
    <n v="3.12"/>
    <n v="3.12"/>
    <n v="0"/>
    <x v="0"/>
    <m/>
    <n v="0"/>
    <x v="18"/>
    <d v="2019-05-06T00:00:00"/>
    <x v="0"/>
    <x v="0"/>
    <x v="0"/>
  </r>
  <r>
    <x v="126"/>
    <x v="0"/>
    <x v="0"/>
    <s v="指名：ドルチェグスト（161228AM-170131）"/>
    <n v="17028"/>
    <n v="504"/>
    <m/>
    <n v="2.9598308668076109E-2"/>
    <n v="75.193650793650804"/>
    <n v="37897.600000000006"/>
    <n v="8"/>
    <x v="0"/>
    <m/>
    <n v="0"/>
    <x v="18"/>
    <d v="2019-05-06T00:00:00"/>
    <x v="0"/>
    <x v="0"/>
    <x v="0"/>
  </r>
  <r>
    <x v="126"/>
    <x v="9"/>
    <x v="0"/>
    <s v="den_0501_0531_NAP_NDG_aff_syoukai_Twitter_Promotweet_twivery"/>
    <n v="354029"/>
    <n v="493"/>
    <m/>
    <n v="1.39254128899045E-3"/>
    <n v="129.69191124518255"/>
    <n v="63938.112243875003"/>
    <m/>
    <x v="0"/>
    <m/>
    <n v="0"/>
    <x v="18"/>
    <d v="2019-05-06T00:00:00"/>
    <x v="0"/>
    <x v="0"/>
    <x v="0"/>
  </r>
  <r>
    <x v="126"/>
    <x v="3"/>
    <x v="0"/>
    <s v="PH AFF"/>
    <n v="26124"/>
    <n v="261"/>
    <m/>
    <n v="9.9908130454754249E-3"/>
    <n v="790.06130268199229"/>
    <n v="206206"/>
    <n v="14"/>
    <x v="0"/>
    <m/>
    <n v="0"/>
    <x v="18"/>
    <d v="2019-05-06T00:00:00"/>
    <x v="0"/>
    <x v="0"/>
    <x v="0"/>
  </r>
  <r>
    <x v="126"/>
    <x v="4"/>
    <x v="0"/>
    <s v="指名：バリスタ（170816-170916）"/>
    <n v="2105"/>
    <n v="227"/>
    <m/>
    <n v="0.10783847980997625"/>
    <n v="93.67964757709251"/>
    <n v="21265.279999999999"/>
    <n v="3"/>
    <x v="0"/>
    <m/>
    <n v="0"/>
    <x v="18"/>
    <d v="2019-05-06T00:00:00"/>
    <x v="0"/>
    <x v="0"/>
    <x v="0"/>
  </r>
  <r>
    <x v="126"/>
    <x v="4"/>
    <x v="0"/>
    <s v="指名：共通TOP（170816-170916）"/>
    <n v="6286"/>
    <n v="1440"/>
    <m/>
    <n v="0.22908049634107541"/>
    <n v="12.425281249999999"/>
    <n v="17892.404999999999"/>
    <n v="30.33"/>
    <x v="0"/>
    <m/>
    <n v="0"/>
    <x v="18"/>
    <d v="2019-05-06T00:00:00"/>
    <x v="0"/>
    <x v="0"/>
    <x v="0"/>
  </r>
  <r>
    <x v="126"/>
    <x v="4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6"/>
    <x v="4"/>
    <x v="0"/>
    <s v="ドルチェ_アイスキャンペーン訴求"/>
    <n v="1215"/>
    <n v="60"/>
    <m/>
    <n v="4.9382716049382713E-2"/>
    <n v="204.84408333333334"/>
    <n v="12290.645"/>
    <n v="7.0000000000000007E-2"/>
    <x v="0"/>
    <m/>
    <n v="0"/>
    <x v="18"/>
    <d v="2019-05-06T00:00:00"/>
    <x v="0"/>
    <x v="0"/>
    <x v="0"/>
  </r>
  <r>
    <x v="126"/>
    <x v="4"/>
    <x v="0"/>
    <s v="ICS_アイスキャンペーン訴求"/>
    <n v="110"/>
    <n v="5"/>
    <m/>
    <n v="4.5454545454545456E-2"/>
    <n v="135.13800000000001"/>
    <n v="675.69"/>
    <n v="0"/>
    <x v="0"/>
    <m/>
    <n v="0"/>
    <x v="18"/>
    <d v="2019-05-06T00:00:00"/>
    <x v="0"/>
    <x v="0"/>
    <x v="0"/>
  </r>
  <r>
    <x v="126"/>
    <x v="4"/>
    <x v="0"/>
    <s v="【DDTD】母の日・カフェインレス（190422-190512）"/>
    <n v="8141"/>
    <n v="28"/>
    <m/>
    <n v="3.4393809114359416E-3"/>
    <n v="123.76500000000001"/>
    <n v="3465.4200000000005"/>
    <n v="0"/>
    <x v="0"/>
    <m/>
    <n v="0"/>
    <x v="18"/>
    <d v="2019-05-06T00:00:00"/>
    <x v="0"/>
    <x v="0"/>
    <x v="0"/>
  </r>
  <r>
    <x v="126"/>
    <x v="4"/>
    <x v="0"/>
    <s v="指名：ドルチェグスト（170816-170916）"/>
    <n v="5868"/>
    <n v="618"/>
    <n v="0"/>
    <n v="0.10531697341513292"/>
    <n v="86.883462783171524"/>
    <n v="53693.98"/>
    <n v="4"/>
    <x v="0"/>
    <m/>
    <n v="0"/>
    <x v="18"/>
    <d v="2019-05-06T00:00:00"/>
    <x v="0"/>
    <x v="0"/>
    <x v="0"/>
  </r>
  <r>
    <x v="126"/>
    <x v="4"/>
    <x v="0"/>
    <s v="【DDTD】ICS_Search（20180411-）"/>
    <n v="207"/>
    <n v="22"/>
    <m/>
    <n v="0.10628019323671498"/>
    <n v="137.09431818181818"/>
    <n v="3016.0749999999998"/>
    <n v="0"/>
    <x v="0"/>
    <m/>
    <n v="0"/>
    <x v="18"/>
    <d v="2019-05-06T00:00:00"/>
    <x v="0"/>
    <x v="0"/>
    <x v="0"/>
  </r>
  <r>
    <x v="126"/>
    <x v="4"/>
    <x v="0"/>
    <s v="バリスタ_アイスキャンペーン訴求"/>
    <n v="743"/>
    <n v="46"/>
    <m/>
    <n v="6.1911170928667561E-2"/>
    <n v="180.84815217391304"/>
    <n v="8319.0149999999994"/>
    <n v="0"/>
    <x v="0"/>
    <m/>
    <n v="0"/>
    <x v="18"/>
    <d v="2019-05-06T00:00:00"/>
    <x v="0"/>
    <x v="0"/>
    <x v="0"/>
  </r>
  <r>
    <x v="126"/>
    <x v="4"/>
    <x v="0"/>
    <s v="DDTD_母の日キャンペーン検証"/>
    <n v="2901"/>
    <n v="128"/>
    <m/>
    <n v="4.412271630472251E-2"/>
    <n v="145.05453125000003"/>
    <n v="18566.980000000003"/>
    <n v="0"/>
    <x v="0"/>
    <m/>
    <n v="0"/>
    <x v="18"/>
    <d v="2019-05-06T00:00:00"/>
    <x v="0"/>
    <x v="0"/>
    <x v="0"/>
  </r>
  <r>
    <x v="126"/>
    <x v="7"/>
    <x v="0"/>
    <s v="NDG_Facebook_RT_normal _stories"/>
    <n v="1710"/>
    <n v="4"/>
    <n v="0"/>
    <n v="2.3391812865497076E-3"/>
    <n v="316.10250000000002"/>
    <n v="1264.4100000000001"/>
    <n v="0"/>
    <x v="0"/>
    <m/>
    <n v="0"/>
    <x v="18"/>
    <d v="2019-05-06T00:00:00"/>
    <x v="0"/>
    <x v="0"/>
    <x v="0"/>
  </r>
  <r>
    <x v="126"/>
    <x v="7"/>
    <x v="0"/>
    <s v="NDG_Facebook_RT_starbucks_stories"/>
    <n v="1788"/>
    <n v="7"/>
    <n v="0"/>
    <n v="3.9149888143176735E-3"/>
    <n v="196.71785714285716"/>
    <n v="1377.0250000000001"/>
    <n v="0"/>
    <x v="0"/>
    <m/>
    <n v="0"/>
    <x v="18"/>
    <d v="2019-05-06T00:00:00"/>
    <x v="0"/>
    <x v="0"/>
    <x v="0"/>
  </r>
  <r>
    <x v="126"/>
    <x v="7"/>
    <x v="0"/>
    <s v="NDG_Facebook_RT_normal"/>
    <n v="1325"/>
    <n v="8"/>
    <n v="0"/>
    <n v="6.0377358490566035E-3"/>
    <n v="177.285"/>
    <n v="1418.28"/>
    <n v="0"/>
    <x v="0"/>
    <m/>
    <n v="0"/>
    <x v="18"/>
    <d v="2019-05-06T00:00:00"/>
    <x v="0"/>
    <x v="0"/>
    <x v="0"/>
  </r>
  <r>
    <x v="126"/>
    <x v="7"/>
    <x v="0"/>
    <s v="NDG_Facebook_RT_starbucks"/>
    <n v="1312"/>
    <n v="9"/>
    <n v="0"/>
    <n v="6.8597560975609756E-3"/>
    <n v="163.5333333333333"/>
    <n v="1471.7999999999997"/>
    <n v="0"/>
    <x v="0"/>
    <m/>
    <n v="0"/>
    <x v="18"/>
    <d v="2019-05-06T00:00:00"/>
    <x v="0"/>
    <x v="0"/>
    <x v="0"/>
  </r>
  <r>
    <x v="126"/>
    <x v="3"/>
    <x v="0"/>
    <s v="AFF"/>
    <n v="0"/>
    <n v="0"/>
    <m/>
    <m/>
    <m/>
    <n v="57000"/>
    <n v="6"/>
    <x v="0"/>
    <m/>
    <m/>
    <x v="18"/>
    <d v="2019-05-06T00:00:00"/>
    <x v="0"/>
    <x v="0"/>
    <x v="0"/>
  </r>
  <r>
    <x v="127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27"/>
    <x v="0"/>
    <x v="0"/>
    <s v="【DDTD】ICS_Search（20190401-）"/>
    <n v="344"/>
    <n v="18"/>
    <m/>
    <n v="5.232558139534884E-2"/>
    <n v="74.76444444444445"/>
    <n v="1345.76"/>
    <n v="0"/>
    <x v="0"/>
    <m/>
    <n v="0"/>
    <x v="18"/>
    <d v="2019-05-06T00:00:00"/>
    <x v="0"/>
    <x v="0"/>
    <x v="0"/>
  </r>
  <r>
    <x v="127"/>
    <x v="0"/>
    <x v="0"/>
    <s v="指名：ドルチェグスト（161228AM-170131）"/>
    <n v="22084"/>
    <n v="690"/>
    <m/>
    <n v="3.1244339793515666E-2"/>
    <n v="77.11373913043478"/>
    <n v="53208.479999999996"/>
    <n v="14"/>
    <x v="0"/>
    <m/>
    <n v="0"/>
    <x v="18"/>
    <d v="2019-05-06T00:00:00"/>
    <x v="0"/>
    <x v="0"/>
    <x v="0"/>
  </r>
  <r>
    <x v="127"/>
    <x v="0"/>
    <x v="0"/>
    <s v="指名：バリスタ（161228AM-170131）"/>
    <n v="8498"/>
    <n v="378"/>
    <m/>
    <n v="4.4481054365733116E-2"/>
    <n v="103.04529100529099"/>
    <n v="38951.119999999995"/>
    <n v="4"/>
    <x v="0"/>
    <m/>
    <n v="0"/>
    <x v="18"/>
    <d v="2019-05-06T00:00:00"/>
    <x v="0"/>
    <x v="0"/>
    <x v="0"/>
  </r>
  <r>
    <x v="127"/>
    <x v="0"/>
    <x v="0"/>
    <s v="指名：共通TOP（161228AM-170131）"/>
    <n v="10487"/>
    <n v="640"/>
    <m/>
    <n v="6.1027939353485265E-2"/>
    <n v="58.454499999999982"/>
    <n v="37410.87999999999"/>
    <n v="20"/>
    <x v="0"/>
    <m/>
    <n v="0"/>
    <x v="18"/>
    <d v="2019-05-06T00:00:00"/>
    <x v="0"/>
    <x v="0"/>
    <x v="0"/>
  </r>
  <r>
    <x v="127"/>
    <x v="9"/>
    <x v="0"/>
    <s v="den_0501_0531_NAP_NDG_aff_syoukai_Twitter_Promotweet_twivery"/>
    <n v="344435"/>
    <n v="503"/>
    <m/>
    <n v="1.4603626228461104E-3"/>
    <n v="128.99228379416502"/>
    <n v="64883.118748465"/>
    <m/>
    <x v="0"/>
    <m/>
    <n v="0"/>
    <x v="18"/>
    <d v="2019-05-06T00:00:00"/>
    <x v="0"/>
    <x v="0"/>
    <x v="0"/>
  </r>
  <r>
    <x v="127"/>
    <x v="3"/>
    <x v="0"/>
    <s v="PH AFF"/>
    <n v="23418"/>
    <n v="300"/>
    <m/>
    <n v="1.2810658467845248E-2"/>
    <n v="736.45"/>
    <n v="220935"/>
    <n v="15"/>
    <x v="0"/>
    <m/>
    <n v="0"/>
    <x v="18"/>
    <d v="2019-05-06T00:00:00"/>
    <x v="0"/>
    <x v="0"/>
    <x v="0"/>
  </r>
  <r>
    <x v="127"/>
    <x v="4"/>
    <x v="0"/>
    <s v="【DDTD】母の日・カフェインレス（190422-190512）"/>
    <n v="20284"/>
    <n v="48"/>
    <m/>
    <n v="2.3663971603234074E-3"/>
    <n v="178.35354166666664"/>
    <n v="8560.9699999999993"/>
    <n v="0"/>
    <x v="0"/>
    <m/>
    <n v="0"/>
    <x v="18"/>
    <d v="2019-05-06T00:00:00"/>
    <x v="0"/>
    <x v="0"/>
    <x v="0"/>
  </r>
  <r>
    <x v="127"/>
    <x v="4"/>
    <x v="0"/>
    <s v="指名：共通TOP（170816-170916）"/>
    <n v="6264"/>
    <n v="1532"/>
    <m/>
    <n v="0.2445721583652618"/>
    <n v="13.764281984334202"/>
    <n v="21086.879999999997"/>
    <n v="21.009999999999998"/>
    <x v="0"/>
    <m/>
    <n v="0"/>
    <x v="18"/>
    <d v="2019-05-06T00:00:00"/>
    <x v="0"/>
    <x v="0"/>
    <x v="0"/>
  </r>
  <r>
    <x v="127"/>
    <x v="4"/>
    <x v="0"/>
    <s v="指名：まちえこびん（180926～）"/>
    <n v="7"/>
    <n v="0"/>
    <m/>
    <n v="0"/>
    <m/>
    <n v="0"/>
    <n v="0"/>
    <x v="0"/>
    <m/>
    <n v="0"/>
    <x v="18"/>
    <d v="2019-05-06T00:00:00"/>
    <x v="0"/>
    <x v="0"/>
    <x v="0"/>
  </r>
  <r>
    <x v="127"/>
    <x v="4"/>
    <x v="0"/>
    <s v="指名：バリスタ（170816-170916）"/>
    <n v="2167"/>
    <n v="210"/>
    <m/>
    <n v="9.6908167974157827E-2"/>
    <n v="83.040952380952376"/>
    <n v="17438.599999999999"/>
    <n v="2"/>
    <x v="0"/>
    <m/>
    <n v="0"/>
    <x v="18"/>
    <d v="2019-05-06T00:00:00"/>
    <x v="0"/>
    <x v="0"/>
    <x v="0"/>
  </r>
  <r>
    <x v="127"/>
    <x v="4"/>
    <x v="0"/>
    <s v="指名：ドルチェグスト（170816-170916）"/>
    <n v="6808"/>
    <n v="656"/>
    <n v="0"/>
    <n v="9.6357226792009407E-2"/>
    <n v="94.080861280487795"/>
    <n v="61717.044999999998"/>
    <n v="8"/>
    <x v="0"/>
    <m/>
    <n v="0"/>
    <x v="18"/>
    <d v="2019-05-06T00:00:00"/>
    <x v="0"/>
    <x v="0"/>
    <x v="0"/>
  </r>
  <r>
    <x v="127"/>
    <x v="4"/>
    <x v="0"/>
    <s v="【DDTD】ICS_Search（20180411-）"/>
    <n v="251"/>
    <n v="32"/>
    <m/>
    <n v="0.12749003984063745"/>
    <n v="74.495937499999997"/>
    <n v="2383.87"/>
    <n v="0"/>
    <x v="0"/>
    <m/>
    <n v="0"/>
    <x v="18"/>
    <d v="2019-05-06T00:00:00"/>
    <x v="0"/>
    <x v="0"/>
    <x v="0"/>
  </r>
  <r>
    <x v="127"/>
    <x v="4"/>
    <x v="0"/>
    <s v="ICS_アイスキャンペーン訴求"/>
    <n v="132"/>
    <n v="5"/>
    <m/>
    <n v="3.787878787878788E-2"/>
    <n v="117.744"/>
    <n v="588.72"/>
    <n v="0"/>
    <x v="0"/>
    <m/>
    <n v="0"/>
    <x v="18"/>
    <d v="2019-05-06T00:00:00"/>
    <x v="0"/>
    <x v="0"/>
    <x v="0"/>
  </r>
  <r>
    <x v="127"/>
    <x v="4"/>
    <x v="0"/>
    <s v="バリスタ_アイスキャンペーン訴求"/>
    <n v="814"/>
    <n v="46"/>
    <m/>
    <n v="5.6511056511056514E-2"/>
    <n v="165.11695652173913"/>
    <n v="7595.3799999999992"/>
    <n v="0"/>
    <x v="0"/>
    <m/>
    <n v="0"/>
    <x v="18"/>
    <d v="2019-05-06T00:00:00"/>
    <x v="0"/>
    <x v="0"/>
    <x v="0"/>
  </r>
  <r>
    <x v="127"/>
    <x v="4"/>
    <x v="0"/>
    <s v="DDTD_母の日キャンペーン検証"/>
    <n v="2252"/>
    <n v="120"/>
    <m/>
    <n v="5.328596802841918E-2"/>
    <n v="144.29029166666666"/>
    <n v="17314.834999999999"/>
    <n v="0"/>
    <x v="0"/>
    <m/>
    <n v="0"/>
    <x v="18"/>
    <d v="2019-05-06T00:00:00"/>
    <x v="0"/>
    <x v="0"/>
    <x v="0"/>
  </r>
  <r>
    <x v="127"/>
    <x v="4"/>
    <x v="0"/>
    <s v="ドルチェ_アイスキャンペーン訴求"/>
    <n v="1212"/>
    <n v="66"/>
    <m/>
    <n v="5.4455445544554455E-2"/>
    <n v="186.28946969696969"/>
    <n v="12295.105"/>
    <n v="0"/>
    <x v="0"/>
    <m/>
    <n v="0"/>
    <x v="18"/>
    <d v="2019-05-06T00:00:00"/>
    <x v="0"/>
    <x v="0"/>
    <x v="0"/>
  </r>
  <r>
    <x v="127"/>
    <x v="7"/>
    <x v="0"/>
    <s v="NDG_Facebook_RT_normal"/>
    <n v="1162"/>
    <n v="4"/>
    <n v="0"/>
    <n v="3.4423407917383822E-3"/>
    <n v="394.71000000000004"/>
    <n v="1578.8400000000001"/>
    <n v="0"/>
    <x v="0"/>
    <m/>
    <n v="0"/>
    <x v="18"/>
    <d v="2019-05-06T00:00:00"/>
    <x v="0"/>
    <x v="0"/>
    <x v="0"/>
  </r>
  <r>
    <x v="127"/>
    <x v="7"/>
    <x v="0"/>
    <s v="NDG_Facebook_RT_starbucks_stories"/>
    <n v="2069"/>
    <n v="11"/>
    <n v="0"/>
    <n v="5.3165780570323829E-3"/>
    <n v="153.3631818181818"/>
    <n v="1686.9949999999999"/>
    <n v="0"/>
    <x v="0"/>
    <m/>
    <n v="0"/>
    <x v="18"/>
    <d v="2019-05-06T00:00:00"/>
    <x v="0"/>
    <x v="0"/>
    <x v="0"/>
  </r>
  <r>
    <x v="127"/>
    <x v="7"/>
    <x v="0"/>
    <s v="NDG_Facebook_RT_starbucks"/>
    <n v="1174"/>
    <n v="6"/>
    <n v="0"/>
    <n v="5.1107325383304937E-3"/>
    <n v="249.9458333333333"/>
    <n v="1499.6749999999997"/>
    <n v="0"/>
    <x v="0"/>
    <m/>
    <n v="0"/>
    <x v="18"/>
    <d v="2019-05-06T00:00:00"/>
    <x v="0"/>
    <x v="0"/>
    <x v="0"/>
  </r>
  <r>
    <x v="127"/>
    <x v="7"/>
    <x v="0"/>
    <s v="NDG_Facebook_RT_normal _stories"/>
    <n v="2026"/>
    <n v="1"/>
    <n v="0"/>
    <n v="4.935834155972359E-4"/>
    <n v="1616.75"/>
    <n v="1616.75"/>
    <n v="0"/>
    <x v="0"/>
    <m/>
    <n v="0"/>
    <x v="18"/>
    <d v="2019-05-06T00:00:00"/>
    <x v="0"/>
    <x v="0"/>
    <x v="0"/>
  </r>
  <r>
    <x v="127"/>
    <x v="3"/>
    <x v="0"/>
    <s v="AFF"/>
    <n v="0"/>
    <n v="0"/>
    <m/>
    <m/>
    <m/>
    <n v="66000"/>
    <n v="8"/>
    <x v="0"/>
    <m/>
    <m/>
    <x v="18"/>
    <d v="2019-05-06T00:00:00"/>
    <x v="0"/>
    <x v="0"/>
    <x v="0"/>
  </r>
  <r>
    <x v="128"/>
    <x v="0"/>
    <x v="0"/>
    <s v="指名：まちえこびん（180926～）"/>
    <n v="2"/>
    <n v="0"/>
    <m/>
    <n v="0"/>
    <m/>
    <n v="0"/>
    <n v="0"/>
    <x v="0"/>
    <m/>
    <n v="0"/>
    <x v="18"/>
    <d v="2019-05-06T00:00:00"/>
    <x v="0"/>
    <x v="0"/>
    <x v="0"/>
  </r>
  <r>
    <x v="128"/>
    <x v="0"/>
    <x v="0"/>
    <s v="【DDTD】ICS_Search（20190401-）"/>
    <n v="365"/>
    <n v="13"/>
    <m/>
    <n v="3.5616438356164383E-2"/>
    <n v="58.480000000000004"/>
    <n v="760.24"/>
    <n v="0"/>
    <x v="0"/>
    <m/>
    <n v="0"/>
    <x v="18"/>
    <d v="2019-05-06T00:00:00"/>
    <x v="0"/>
    <x v="0"/>
    <x v="0"/>
  </r>
  <r>
    <x v="128"/>
    <x v="0"/>
    <x v="0"/>
    <s v="指名：ドルチェグスト（161228AM-170131）"/>
    <n v="22046"/>
    <n v="680"/>
    <m/>
    <n v="3.0844597659439355E-2"/>
    <n v="78.871764705882342"/>
    <n v="53632.799999999996"/>
    <n v="10"/>
    <x v="0"/>
    <m/>
    <n v="0"/>
    <x v="18"/>
    <d v="2019-05-06T00:00:00"/>
    <x v="0"/>
    <x v="0"/>
    <x v="0"/>
  </r>
  <r>
    <x v="128"/>
    <x v="0"/>
    <x v="0"/>
    <s v="指名：バリスタ（161228AM-170131）"/>
    <n v="10196"/>
    <n v="536"/>
    <m/>
    <n v="5.2569635151039622E-2"/>
    <n v="90.937910447761197"/>
    <n v="48742.720000000001"/>
    <n v="8"/>
    <x v="0"/>
    <m/>
    <n v="0"/>
    <x v="18"/>
    <d v="2019-05-06T00:00:00"/>
    <x v="0"/>
    <x v="0"/>
    <x v="0"/>
  </r>
  <r>
    <x v="128"/>
    <x v="0"/>
    <x v="0"/>
    <s v="指名：共通TOP（161228AM-170131）"/>
    <n v="10719"/>
    <n v="628"/>
    <m/>
    <n v="5.8587554809217277E-2"/>
    <n v="51.314394904458588"/>
    <n v="32225.439999999995"/>
    <n v="23"/>
    <x v="0"/>
    <m/>
    <n v="0"/>
    <x v="18"/>
    <d v="2019-05-06T00:00:00"/>
    <x v="0"/>
    <x v="0"/>
    <x v="0"/>
  </r>
  <r>
    <x v="128"/>
    <x v="9"/>
    <x v="0"/>
    <s v="den_0501_0531_NAP_NDG_aff_syoukai_Twitter_Promotweet_twivery"/>
    <n v="333969"/>
    <n v="484"/>
    <m/>
    <n v="1.4492363063637642E-3"/>
    <n v="129.61795680420454"/>
    <n v="62735.091093234994"/>
    <m/>
    <x v="0"/>
    <m/>
    <n v="0"/>
    <x v="18"/>
    <d v="2019-05-06T00:00:00"/>
    <x v="0"/>
    <x v="0"/>
    <x v="0"/>
  </r>
  <r>
    <x v="128"/>
    <x v="3"/>
    <x v="0"/>
    <s v="PH AFF"/>
    <n v="22393"/>
    <n v="261"/>
    <m/>
    <n v="1.1655428035546823E-2"/>
    <n v="620.76245210727973"/>
    <n v="162019"/>
    <n v="11"/>
    <x v="0"/>
    <m/>
    <n v="0"/>
    <x v="18"/>
    <d v="2019-05-06T00:00:00"/>
    <x v="0"/>
    <x v="0"/>
    <x v="0"/>
  </r>
  <r>
    <x v="128"/>
    <x v="4"/>
    <x v="0"/>
    <s v="指名：ドルチェグスト（170816-170916）"/>
    <n v="13088"/>
    <n v="1327"/>
    <n v="0"/>
    <n v="0.10139058679706602"/>
    <n v="90.624340617935189"/>
    <n v="120258.5"/>
    <n v="9.34"/>
    <x v="0"/>
    <m/>
    <n v="0"/>
    <x v="18"/>
    <d v="2019-05-06T00:00:00"/>
    <x v="0"/>
    <x v="0"/>
    <x v="0"/>
  </r>
  <r>
    <x v="128"/>
    <x v="4"/>
    <x v="0"/>
    <s v="【DDTD】母の日・カフェインレス（190422-190512）"/>
    <n v="11359"/>
    <n v="49"/>
    <m/>
    <n v="4.3137600140857471E-3"/>
    <n v="221.83948979591838"/>
    <n v="10870.135"/>
    <n v="0"/>
    <x v="0"/>
    <m/>
    <n v="0"/>
    <x v="18"/>
    <d v="2019-05-06T00:00:00"/>
    <x v="0"/>
    <x v="0"/>
    <x v="0"/>
  </r>
  <r>
    <x v="128"/>
    <x v="4"/>
    <x v="0"/>
    <s v="指名：まちえこびん（180926～）"/>
    <n v="10"/>
    <n v="2"/>
    <m/>
    <n v="0.2"/>
    <n v="20.07"/>
    <n v="40.14"/>
    <n v="0"/>
    <x v="0"/>
    <m/>
    <n v="0"/>
    <x v="18"/>
    <d v="2019-05-06T00:00:00"/>
    <x v="0"/>
    <x v="0"/>
    <x v="0"/>
  </r>
  <r>
    <x v="128"/>
    <x v="4"/>
    <x v="0"/>
    <s v="指名：共通TOP（170816-170916）"/>
    <n v="6493"/>
    <n v="1485"/>
    <m/>
    <n v="0.22870783921145849"/>
    <n v="12.415919191919189"/>
    <n v="18437.639999999996"/>
    <n v="23.18"/>
    <x v="0"/>
    <m/>
    <n v="0"/>
    <x v="18"/>
    <d v="2019-05-06T00:00:00"/>
    <x v="0"/>
    <x v="0"/>
    <x v="0"/>
  </r>
  <r>
    <x v="128"/>
    <x v="4"/>
    <x v="0"/>
    <s v="【DDTD】ICS_Search（20180411-）"/>
    <n v="426"/>
    <n v="37"/>
    <m/>
    <n v="8.6854460093896718E-2"/>
    <n v="131.0577027027027"/>
    <n v="4849.1350000000002"/>
    <n v="0.5"/>
    <x v="0"/>
    <m/>
    <n v="0"/>
    <x v="18"/>
    <d v="2019-05-06T00:00:00"/>
    <x v="0"/>
    <x v="0"/>
    <x v="0"/>
  </r>
  <r>
    <x v="128"/>
    <x v="4"/>
    <x v="0"/>
    <s v="ドルチェ_アイスキャンペーン訴求"/>
    <n v="153"/>
    <n v="9"/>
    <m/>
    <n v="5.8823529411764705E-2"/>
    <n v="165.26777777777775"/>
    <n v="1487.4099999999999"/>
    <n v="0"/>
    <x v="0"/>
    <m/>
    <n v="0"/>
    <x v="18"/>
    <d v="2019-05-06T00:00:00"/>
    <x v="0"/>
    <x v="0"/>
    <x v="0"/>
  </r>
  <r>
    <x v="128"/>
    <x v="4"/>
    <x v="0"/>
    <s v="ICS_アイスキャンペーン訴求"/>
    <n v="25"/>
    <n v="1"/>
    <m/>
    <n v="0.04"/>
    <n v="115.96"/>
    <n v="115.96"/>
    <n v="0"/>
    <x v="0"/>
    <m/>
    <n v="0"/>
    <x v="18"/>
    <d v="2019-05-06T00:00:00"/>
    <x v="0"/>
    <x v="0"/>
    <x v="0"/>
  </r>
  <r>
    <x v="128"/>
    <x v="4"/>
    <x v="0"/>
    <s v="指名：バリスタ（170816-170916）"/>
    <n v="5166"/>
    <n v="615"/>
    <m/>
    <n v="0.11904761904761904"/>
    <n v="76.84616260162602"/>
    <n v="47260.39"/>
    <n v="2"/>
    <x v="0"/>
    <m/>
    <n v="0"/>
    <x v="18"/>
    <d v="2019-05-06T00:00:00"/>
    <x v="0"/>
    <x v="0"/>
    <x v="0"/>
  </r>
  <r>
    <x v="128"/>
    <x v="4"/>
    <x v="0"/>
    <s v="DDTD_母の日キャンペーン検証"/>
    <n v="2392"/>
    <n v="125"/>
    <m/>
    <n v="5.225752508361204E-2"/>
    <n v="134.90607999999997"/>
    <n v="16863.259999999998"/>
    <n v="0"/>
    <x v="0"/>
    <m/>
    <n v="0"/>
    <x v="18"/>
    <d v="2019-05-06T00:00:00"/>
    <x v="0"/>
    <x v="0"/>
    <x v="0"/>
  </r>
  <r>
    <x v="128"/>
    <x v="4"/>
    <x v="0"/>
    <s v="バリスタ_アイスキャンペーン訴求"/>
    <n v="182"/>
    <n v="9"/>
    <m/>
    <n v="4.9450549450549448E-2"/>
    <n v="141.60500000000002"/>
    <n v="1274.4450000000002"/>
    <n v="0"/>
    <x v="0"/>
    <m/>
    <n v="0"/>
    <x v="18"/>
    <d v="2019-05-06T00:00:00"/>
    <x v="0"/>
    <x v="0"/>
    <x v="0"/>
  </r>
  <r>
    <x v="128"/>
    <x v="7"/>
    <x v="0"/>
    <s v="NDG_Facebook_RT_normal"/>
    <n v="967"/>
    <n v="4"/>
    <n v="0"/>
    <n v="4.1365046535677356E-3"/>
    <n v="391.36500000000001"/>
    <n v="1565.46"/>
    <n v="0"/>
    <x v="0"/>
    <m/>
    <n v="0"/>
    <x v="18"/>
    <d v="2019-05-06T00:00:00"/>
    <x v="0"/>
    <x v="0"/>
    <x v="0"/>
  </r>
  <r>
    <x v="128"/>
    <x v="7"/>
    <x v="0"/>
    <s v="NDG_Facebook_RT_starbucks_stories"/>
    <n v="1616"/>
    <n v="4"/>
    <n v="0"/>
    <n v="2.4752475247524753E-3"/>
    <n v="437.08"/>
    <n v="1748.32"/>
    <n v="0"/>
    <x v="0"/>
    <m/>
    <n v="0"/>
    <x v="18"/>
    <d v="2019-05-06T00:00:00"/>
    <x v="0"/>
    <x v="0"/>
    <x v="0"/>
  </r>
  <r>
    <x v="128"/>
    <x v="7"/>
    <x v="0"/>
    <s v="NDG_Facebook_RT_starbucks"/>
    <n v="900"/>
    <n v="8"/>
    <n v="0"/>
    <n v="8.8888888888888889E-3"/>
    <n v="202.79062500000001"/>
    <n v="1622.325"/>
    <n v="0"/>
    <x v="0"/>
    <m/>
    <n v="0"/>
    <x v="18"/>
    <d v="2019-05-06T00:00:00"/>
    <x v="0"/>
    <x v="0"/>
    <x v="0"/>
  </r>
  <r>
    <x v="128"/>
    <x v="7"/>
    <x v="0"/>
    <s v="NDG_Facebook_RT_normal _stories"/>
    <n v="1728"/>
    <n v="3"/>
    <n v="0"/>
    <n v="1.736111111111111E-3"/>
    <n v="550.80999999999995"/>
    <n v="1652.4299999999998"/>
    <n v="0"/>
    <x v="0"/>
    <m/>
    <n v="0"/>
    <x v="18"/>
    <d v="2019-05-06T00:00:00"/>
    <x v="0"/>
    <x v="0"/>
    <x v="0"/>
  </r>
  <r>
    <x v="128"/>
    <x v="3"/>
    <x v="0"/>
    <s v="AFF"/>
    <n v="0"/>
    <n v="0"/>
    <m/>
    <m/>
    <m/>
    <n v="26000"/>
    <n v="3"/>
    <x v="0"/>
    <m/>
    <m/>
    <x v="18"/>
    <d v="2019-05-06T00:00:00"/>
    <x v="0"/>
    <x v="0"/>
    <x v="0"/>
  </r>
  <r>
    <x v="129"/>
    <x v="0"/>
    <x v="0"/>
    <s v="指名：ドルチェグスト（161228AM-170131）"/>
    <n v="20114"/>
    <n v="668"/>
    <m/>
    <n v="3.3210699015611016E-2"/>
    <n v="78.962155688622758"/>
    <n v="52746.720000000001"/>
    <n v="6"/>
    <x v="0"/>
    <m/>
    <n v="0"/>
    <x v="18"/>
    <d v="2019-05-06T00:00:00"/>
    <x v="0"/>
    <x v="0"/>
    <x v="0"/>
  </r>
  <r>
    <x v="129"/>
    <x v="0"/>
    <x v="0"/>
    <s v="指名：まちえこびん（180926～）"/>
    <n v="10"/>
    <n v="2"/>
    <m/>
    <n v="0.2"/>
    <n v="2.08"/>
    <n v="4.16"/>
    <n v="0"/>
    <x v="0"/>
    <m/>
    <n v="0"/>
    <x v="18"/>
    <d v="2019-05-06T00:00:00"/>
    <x v="0"/>
    <x v="0"/>
    <x v="0"/>
  </r>
  <r>
    <x v="129"/>
    <x v="0"/>
    <x v="0"/>
    <s v="指名：バリスタ（161228AM-170131）"/>
    <n v="8412"/>
    <n v="421"/>
    <m/>
    <n v="5.004755111745126E-2"/>
    <n v="97.698242280285029"/>
    <n v="41130.959999999999"/>
    <n v="1"/>
    <x v="0"/>
    <m/>
    <n v="0"/>
    <x v="18"/>
    <d v="2019-05-06T00:00:00"/>
    <x v="0"/>
    <x v="0"/>
    <x v="0"/>
  </r>
  <r>
    <x v="129"/>
    <x v="0"/>
    <x v="0"/>
    <s v="指名：共通TOP（161228AM-170131）"/>
    <n v="10176"/>
    <n v="636"/>
    <m/>
    <n v="6.25E-2"/>
    <n v="53.559999999999995"/>
    <n v="34064.159999999996"/>
    <n v="19"/>
    <x v="0"/>
    <m/>
    <n v="0"/>
    <x v="18"/>
    <d v="2019-05-06T00:00:00"/>
    <x v="0"/>
    <x v="0"/>
    <x v="0"/>
  </r>
  <r>
    <x v="129"/>
    <x v="0"/>
    <x v="0"/>
    <s v="【DDTD】ICS_Search（20190401-）"/>
    <n v="385"/>
    <n v="13"/>
    <m/>
    <n v="3.3766233766233764E-2"/>
    <n v="71.36"/>
    <n v="927.68000000000006"/>
    <n v="0"/>
    <x v="0"/>
    <m/>
    <n v="0"/>
    <x v="18"/>
    <d v="2019-05-06T00:00:00"/>
    <x v="0"/>
    <x v="0"/>
    <x v="0"/>
  </r>
  <r>
    <x v="129"/>
    <x v="9"/>
    <x v="0"/>
    <s v="den_0501_0531_NAP_NDG_aff_syoukai_Twitter_Promotweet_twivery"/>
    <n v="118405"/>
    <n v="196"/>
    <m/>
    <n v="1.6553355010345847E-3"/>
    <n v="123.33927947209185"/>
    <n v="24174.498776530003"/>
    <m/>
    <x v="0"/>
    <m/>
    <n v="0"/>
    <x v="18"/>
    <d v="2019-05-06T00:00:00"/>
    <x v="0"/>
    <x v="0"/>
    <x v="0"/>
  </r>
  <r>
    <x v="129"/>
    <x v="3"/>
    <x v="0"/>
    <s v="PH AFF"/>
    <n v="20577"/>
    <n v="219"/>
    <m/>
    <n v="1.0642950867473393E-2"/>
    <n v="538.04566210045664"/>
    <n v="117832"/>
    <n v="8"/>
    <x v="0"/>
    <m/>
    <n v="0"/>
    <x v="18"/>
    <d v="2019-05-06T00:00:00"/>
    <x v="0"/>
    <x v="0"/>
    <x v="0"/>
  </r>
  <r>
    <x v="129"/>
    <x v="4"/>
    <x v="0"/>
    <s v="指名：共通TOP（170816-170916）"/>
    <n v="6122"/>
    <n v="1476"/>
    <m/>
    <n v="0.24109768049656974"/>
    <n v="13.96998306233062"/>
    <n v="20619.694999999996"/>
    <n v="30.230000000000004"/>
    <x v="0"/>
    <m/>
    <n v="0"/>
    <x v="18"/>
    <d v="2019-05-06T00:00:00"/>
    <x v="0"/>
    <x v="0"/>
    <x v="0"/>
  </r>
  <r>
    <x v="129"/>
    <x v="4"/>
    <x v="0"/>
    <s v="【DDTD】母の日・カフェインレス（190422-190512）"/>
    <n v="10632"/>
    <n v="43"/>
    <m/>
    <n v="4.0443942814145971E-3"/>
    <n v="212.34267441860462"/>
    <n v="9130.7349999999988"/>
    <n v="0"/>
    <x v="0"/>
    <m/>
    <n v="0"/>
    <x v="18"/>
    <d v="2019-05-06T00:00:00"/>
    <x v="0"/>
    <x v="0"/>
    <x v="0"/>
  </r>
  <r>
    <x v="129"/>
    <x v="4"/>
    <x v="0"/>
    <s v="DDTD_母の日キャンペーン検証"/>
    <n v="4885"/>
    <n v="175"/>
    <m/>
    <n v="3.5823950870010238E-2"/>
    <n v="136.29759999999996"/>
    <n v="23852.079999999994"/>
    <n v="0"/>
    <x v="0"/>
    <m/>
    <n v="0"/>
    <x v="18"/>
    <d v="2019-05-06T00:00:00"/>
    <x v="0"/>
    <x v="0"/>
    <x v="0"/>
  </r>
  <r>
    <x v="129"/>
    <x v="4"/>
    <x v="0"/>
    <s v="指名：バリスタ（170816-170916）"/>
    <n v="4880"/>
    <n v="526"/>
    <m/>
    <n v="0.10778688524590165"/>
    <n v="91.74584600760457"/>
    <n v="48258.315000000002"/>
    <n v="0.5"/>
    <x v="0"/>
    <m/>
    <n v="0"/>
    <x v="18"/>
    <d v="2019-05-06T00:00:00"/>
    <x v="0"/>
    <x v="0"/>
    <x v="0"/>
  </r>
  <r>
    <x v="129"/>
    <x v="4"/>
    <x v="0"/>
    <s v="指名：ドルチェグスト（170816-170916）"/>
    <n v="16014"/>
    <n v="1471"/>
    <n v="0"/>
    <n v="9.1857125015611343E-2"/>
    <n v="93.776971447994597"/>
    <n v="137945.92500000005"/>
    <n v="11.02"/>
    <x v="0"/>
    <m/>
    <n v="0"/>
    <x v="18"/>
    <d v="2019-05-06T00:00:00"/>
    <x v="0"/>
    <x v="0"/>
    <x v="0"/>
  </r>
  <r>
    <x v="129"/>
    <x v="4"/>
    <x v="0"/>
    <s v="指名：まちえこびん（180926～）"/>
    <n v="44"/>
    <n v="7"/>
    <m/>
    <n v="0.15909090909090909"/>
    <n v="39.821428571428569"/>
    <n v="278.75"/>
    <n v="0"/>
    <x v="0"/>
    <m/>
    <n v="0"/>
    <x v="18"/>
    <d v="2019-05-06T00:00:00"/>
    <x v="0"/>
    <x v="0"/>
    <x v="0"/>
  </r>
  <r>
    <x v="129"/>
    <x v="4"/>
    <x v="0"/>
    <s v="【DDTD】ICS_Search（20180411-）"/>
    <n v="584"/>
    <n v="63"/>
    <m/>
    <n v="0.10787671232876712"/>
    <n v="119.51738095238095"/>
    <n v="7529.5949999999993"/>
    <n v="0"/>
    <x v="0"/>
    <m/>
    <n v="0"/>
    <x v="18"/>
    <d v="2019-05-06T00:00:00"/>
    <x v="0"/>
    <x v="0"/>
    <x v="0"/>
  </r>
  <r>
    <x v="129"/>
    <x v="7"/>
    <x v="0"/>
    <s v="NDG_Facebook_RT_normal"/>
    <n v="974"/>
    <n v="7"/>
    <n v="0"/>
    <n v="7.1868583162217657E-3"/>
    <n v="258.52071428571429"/>
    <n v="1809.6450000000002"/>
    <n v="0"/>
    <x v="0"/>
    <m/>
    <n v="0"/>
    <x v="18"/>
    <d v="2019-05-06T00:00:00"/>
    <x v="0"/>
    <x v="0"/>
    <x v="0"/>
  </r>
  <r>
    <x v="129"/>
    <x v="7"/>
    <x v="0"/>
    <s v="NDG_Facebook_RT_normal _stories"/>
    <n v="1942"/>
    <n v="3"/>
    <n v="0"/>
    <n v="1.544799176107106E-3"/>
    <n v="612.87833333333322"/>
    <n v="1838.6349999999998"/>
    <n v="0"/>
    <x v="0"/>
    <m/>
    <n v="0"/>
    <x v="18"/>
    <d v="2019-05-06T00:00:00"/>
    <x v="0"/>
    <x v="0"/>
    <x v="0"/>
  </r>
  <r>
    <x v="129"/>
    <x v="7"/>
    <x v="0"/>
    <s v="NDG_Facebook_RT_starbucks"/>
    <n v="830"/>
    <n v="9"/>
    <n v="0"/>
    <n v="1.0843373493975903E-2"/>
    <n v="196.61166666666665"/>
    <n v="1769.5049999999999"/>
    <n v="0"/>
    <x v="0"/>
    <m/>
    <n v="0"/>
    <x v="18"/>
    <d v="2019-05-06T00:00:00"/>
    <x v="0"/>
    <x v="0"/>
    <x v="0"/>
  </r>
  <r>
    <x v="129"/>
    <x v="7"/>
    <x v="0"/>
    <s v="NDG_Facebook_RT_starbucks_stories"/>
    <n v="1598"/>
    <n v="6"/>
    <n v="0"/>
    <n v="3.7546933667083854E-3"/>
    <n v="313.12916666666666"/>
    <n v="1878.7749999999999"/>
    <n v="0"/>
    <x v="0"/>
    <m/>
    <n v="0"/>
    <x v="18"/>
    <d v="2019-05-06T00:00:00"/>
    <x v="0"/>
    <x v="0"/>
    <x v="0"/>
  </r>
  <r>
    <x v="129"/>
    <x v="3"/>
    <x v="0"/>
    <s v="AFF"/>
    <n v="0"/>
    <n v="0"/>
    <m/>
    <m/>
    <m/>
    <n v="38000"/>
    <n v="4"/>
    <x v="0"/>
    <m/>
    <m/>
    <x v="18"/>
    <d v="2019-05-06T00:00:00"/>
    <x v="0"/>
    <x v="0"/>
    <x v="0"/>
  </r>
  <r>
    <x v="130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30"/>
    <x v="0"/>
    <x v="0"/>
    <s v="指名：バリスタ（161228AM-170131）"/>
    <n v="9828"/>
    <n v="427"/>
    <m/>
    <n v="4.344729344729345E-2"/>
    <n v="133.68749414519908"/>
    <n v="57084.560000000012"/>
    <n v="3"/>
    <x v="0"/>
    <m/>
    <n v="0"/>
    <x v="18"/>
    <d v="2019-05-06T00:00:00"/>
    <x v="0"/>
    <x v="0"/>
    <x v="0"/>
  </r>
  <r>
    <x v="130"/>
    <x v="0"/>
    <x v="0"/>
    <s v="指名：共通TOP（161228AM-170131）"/>
    <n v="11141"/>
    <n v="587"/>
    <m/>
    <n v="5.268826855758011E-2"/>
    <n v="66.033798977853493"/>
    <n v="38761.839999999997"/>
    <n v="28"/>
    <x v="0"/>
    <m/>
    <n v="0"/>
    <x v="18"/>
    <d v="2019-05-06T00:00:00"/>
    <x v="0"/>
    <x v="0"/>
    <x v="0"/>
  </r>
  <r>
    <x v="130"/>
    <x v="0"/>
    <x v="0"/>
    <s v="【DDTD】ICS_Search（20190401-）"/>
    <n v="419"/>
    <n v="16"/>
    <m/>
    <n v="3.8186157517899763E-2"/>
    <n v="73.19"/>
    <n v="1171.04"/>
    <n v="0"/>
    <x v="0"/>
    <m/>
    <n v="0"/>
    <x v="18"/>
    <d v="2019-05-06T00:00:00"/>
    <x v="0"/>
    <x v="0"/>
    <x v="0"/>
  </r>
  <r>
    <x v="130"/>
    <x v="0"/>
    <x v="0"/>
    <s v="指名：ドルチェグスト（161228AM-170131）"/>
    <n v="73378"/>
    <n v="1404"/>
    <m/>
    <n v="1.9133800321622284E-2"/>
    <n v="82.151111111111106"/>
    <n v="115340.15999999999"/>
    <n v="14"/>
    <x v="0"/>
    <m/>
    <n v="0"/>
    <x v="18"/>
    <d v="2019-05-06T00:00:00"/>
    <x v="0"/>
    <x v="0"/>
    <x v="0"/>
  </r>
  <r>
    <x v="130"/>
    <x v="9"/>
    <x v="0"/>
    <s v="den_0501_0531_NAP_NDG_aff_syoukai_Twitter_Promotweet_twivery"/>
    <n v="130685"/>
    <n v="185"/>
    <m/>
    <n v="1.415617706699315E-3"/>
    <n v="128.66851388148649"/>
    <n v="23803.675068075001"/>
    <m/>
    <x v="0"/>
    <m/>
    <n v="0"/>
    <x v="18"/>
    <d v="2019-05-06T00:00:00"/>
    <x v="0"/>
    <x v="0"/>
    <x v="0"/>
  </r>
  <r>
    <x v="130"/>
    <x v="3"/>
    <x v="0"/>
    <s v="PH AFF"/>
    <n v="24505"/>
    <n v="305"/>
    <m/>
    <n v="1.244643950214242E-2"/>
    <n v="676.08524590163938"/>
    <n v="206206"/>
    <n v="14"/>
    <x v="0"/>
    <m/>
    <n v="0"/>
    <x v="18"/>
    <d v="2019-05-06T00:00:00"/>
    <x v="0"/>
    <x v="0"/>
    <x v="0"/>
  </r>
  <r>
    <x v="130"/>
    <x v="4"/>
    <x v="0"/>
    <s v="指名：バリスタ（170816-170916）"/>
    <n v="6475"/>
    <n v="802"/>
    <m/>
    <n v="0.12386100386100386"/>
    <n v="124.81187655860349"/>
    <n v="100099.125"/>
    <n v="2.33"/>
    <x v="0"/>
    <m/>
    <n v="0"/>
    <x v="18"/>
    <d v="2019-05-06T00:00:00"/>
    <x v="0"/>
    <x v="0"/>
    <x v="0"/>
  </r>
  <r>
    <x v="130"/>
    <x v="4"/>
    <x v="0"/>
    <s v="指名：ドルチェグスト（170816-170916）"/>
    <n v="19424"/>
    <n v="1713"/>
    <n v="0"/>
    <n v="8.8189868204283359E-2"/>
    <n v="97.328756567425572"/>
    <n v="166724.16"/>
    <n v="7.0299999999999994"/>
    <x v="0"/>
    <m/>
    <n v="0"/>
    <x v="18"/>
    <d v="2019-05-06T00:00:00"/>
    <x v="0"/>
    <x v="0"/>
    <x v="0"/>
  </r>
  <r>
    <x v="130"/>
    <x v="4"/>
    <x v="0"/>
    <s v="【DDTD】ICS_Search（20180411-）"/>
    <n v="695"/>
    <n v="71"/>
    <m/>
    <n v="0.10215827338129496"/>
    <n v="123.81211267605633"/>
    <n v="8790.66"/>
    <n v="0"/>
    <x v="0"/>
    <m/>
    <n v="0"/>
    <x v="18"/>
    <d v="2019-05-06T00:00:00"/>
    <x v="0"/>
    <x v="0"/>
    <x v="0"/>
  </r>
  <r>
    <x v="130"/>
    <x v="4"/>
    <x v="0"/>
    <s v="DDTD_母の日キャンペーン検証"/>
    <n v="3262"/>
    <n v="163"/>
    <m/>
    <n v="4.9969343960760269E-2"/>
    <n v="136.87138036809816"/>
    <n v="22310.035"/>
    <n v="0"/>
    <x v="0"/>
    <m/>
    <n v="0"/>
    <x v="18"/>
    <d v="2019-05-06T00:00:00"/>
    <x v="0"/>
    <x v="0"/>
    <x v="0"/>
  </r>
  <r>
    <x v="130"/>
    <x v="4"/>
    <x v="0"/>
    <s v="指名：まちえこびん（180926～）"/>
    <n v="9"/>
    <n v="0"/>
    <m/>
    <n v="0"/>
    <m/>
    <n v="0"/>
    <n v="0"/>
    <x v="0"/>
    <m/>
    <n v="0"/>
    <x v="18"/>
    <d v="2019-05-06T00:00:00"/>
    <x v="0"/>
    <x v="0"/>
    <x v="0"/>
  </r>
  <r>
    <x v="130"/>
    <x v="4"/>
    <x v="0"/>
    <s v="指名：共通TOP（170816-170916）"/>
    <n v="6520"/>
    <n v="1446"/>
    <m/>
    <n v="0.22177914110429447"/>
    <n v="13.97451244813278"/>
    <n v="20207.145"/>
    <n v="23.29"/>
    <x v="0"/>
    <m/>
    <n v="0"/>
    <x v="18"/>
    <d v="2019-05-06T00:00:00"/>
    <x v="0"/>
    <x v="0"/>
    <x v="0"/>
  </r>
  <r>
    <x v="130"/>
    <x v="4"/>
    <x v="0"/>
    <s v="【DDTD】母の日・カフェインレス（190422-190512）"/>
    <n v="10025"/>
    <n v="50"/>
    <m/>
    <n v="4.9875311720698253E-3"/>
    <n v="213.05420000000001"/>
    <n v="10652.710000000001"/>
    <n v="0"/>
    <x v="0"/>
    <m/>
    <n v="0"/>
    <x v="18"/>
    <d v="2019-05-06T00:00:00"/>
    <x v="0"/>
    <x v="0"/>
    <x v="0"/>
  </r>
  <r>
    <x v="130"/>
    <x v="7"/>
    <x v="0"/>
    <s v="NDG_Facebook_RT_starbucks_stories"/>
    <n v="1678"/>
    <n v="4"/>
    <n v="0"/>
    <n v="2.3837902264600714E-3"/>
    <n v="475.82625000000002"/>
    <n v="1903.3050000000001"/>
    <n v="0"/>
    <x v="0"/>
    <m/>
    <n v="0"/>
    <x v="18"/>
    <d v="2019-05-06T00:00:00"/>
    <x v="0"/>
    <x v="0"/>
    <x v="0"/>
  </r>
  <r>
    <x v="130"/>
    <x v="7"/>
    <x v="0"/>
    <s v="NDG_Facebook_RT_normal"/>
    <n v="1061"/>
    <n v="9"/>
    <n v="0"/>
    <n v="8.4825636192271438E-3"/>
    <n v="210.23944444444444"/>
    <n v="1892.155"/>
    <n v="0"/>
    <x v="0"/>
    <m/>
    <n v="0"/>
    <x v="18"/>
    <d v="2019-05-06T00:00:00"/>
    <x v="0"/>
    <x v="0"/>
    <x v="0"/>
  </r>
  <r>
    <x v="130"/>
    <x v="7"/>
    <x v="0"/>
    <s v="NDG_Facebook_RT_normal _stories"/>
    <n v="1888"/>
    <n v="7"/>
    <n v="0"/>
    <n v="3.7076271186440679E-3"/>
    <n v="271.26357142857142"/>
    <n v="1898.845"/>
    <n v="0"/>
    <x v="0"/>
    <m/>
    <n v="0"/>
    <x v="18"/>
    <d v="2019-05-06T00:00:00"/>
    <x v="0"/>
    <x v="0"/>
    <x v="0"/>
  </r>
  <r>
    <x v="130"/>
    <x v="7"/>
    <x v="0"/>
    <s v="NDG_Facebook_RT_starbucks"/>
    <n v="1224"/>
    <n v="4"/>
    <n v="0"/>
    <n v="3.2679738562091504E-3"/>
    <n v="468.30000000000007"/>
    <n v="1873.2000000000003"/>
    <n v="0"/>
    <x v="0"/>
    <m/>
    <n v="0"/>
    <x v="18"/>
    <d v="2019-05-06T00:00:00"/>
    <x v="0"/>
    <x v="0"/>
    <x v="0"/>
  </r>
  <r>
    <x v="130"/>
    <x v="3"/>
    <x v="0"/>
    <s v="AFF"/>
    <n v="0"/>
    <n v="0"/>
    <m/>
    <m/>
    <m/>
    <n v="62000"/>
    <n v="6"/>
    <x v="0"/>
    <m/>
    <m/>
    <x v="18"/>
    <d v="2019-05-06T00:00:00"/>
    <x v="0"/>
    <x v="0"/>
    <x v="0"/>
  </r>
  <r>
    <x v="131"/>
    <x v="0"/>
    <x v="0"/>
    <s v="【DDTD】ICS_Search（20190401-）"/>
    <n v="405"/>
    <n v="6"/>
    <m/>
    <n v="1.4814814814814815E-2"/>
    <n v="60.319999999999993"/>
    <n v="361.91999999999996"/>
    <n v="0"/>
    <x v="0"/>
    <m/>
    <n v="0"/>
    <x v="18"/>
    <d v="2019-05-06T00:00:00"/>
    <x v="0"/>
    <x v="0"/>
    <x v="0"/>
  </r>
  <r>
    <x v="131"/>
    <x v="0"/>
    <x v="0"/>
    <s v="指名：まちえこびん（180926～）"/>
    <n v="1"/>
    <n v="0"/>
    <m/>
    <n v="0"/>
    <m/>
    <n v="0"/>
    <n v="0"/>
    <x v="0"/>
    <m/>
    <n v="0"/>
    <x v="18"/>
    <d v="2019-05-06T00:00:00"/>
    <x v="0"/>
    <x v="0"/>
    <x v="0"/>
  </r>
  <r>
    <x v="131"/>
    <x v="0"/>
    <x v="0"/>
    <s v="指名：共通TOP（161228AM-170131）"/>
    <n v="11274"/>
    <n v="594"/>
    <m/>
    <n v="5.2687599787120808E-2"/>
    <n v="63.464511784511778"/>
    <n v="37697.919999999998"/>
    <n v="16"/>
    <x v="0"/>
    <m/>
    <n v="0"/>
    <x v="18"/>
    <d v="2019-05-06T00:00:00"/>
    <x v="0"/>
    <x v="0"/>
    <x v="0"/>
  </r>
  <r>
    <x v="131"/>
    <x v="0"/>
    <x v="0"/>
    <s v="指名：バリスタ（161228AM-170131）"/>
    <n v="10516"/>
    <n v="481"/>
    <m/>
    <n v="4.5739825028527956E-2"/>
    <n v="132.03675675675677"/>
    <n v="63509.680000000008"/>
    <n v="5"/>
    <x v="0"/>
    <m/>
    <n v="0"/>
    <x v="18"/>
    <d v="2019-05-06T00:00:00"/>
    <x v="0"/>
    <x v="0"/>
    <x v="0"/>
  </r>
  <r>
    <x v="131"/>
    <x v="0"/>
    <x v="0"/>
    <s v="指名：ドルチェグスト（161228AM-170131）"/>
    <n v="185462"/>
    <n v="2366"/>
    <m/>
    <n v="1.2757330342603877E-2"/>
    <n v="77.558681318681323"/>
    <n v="183503.84000000003"/>
    <n v="20"/>
    <x v="0"/>
    <m/>
    <n v="0"/>
    <x v="18"/>
    <d v="2019-05-06T00:00:00"/>
    <x v="0"/>
    <x v="0"/>
    <x v="0"/>
  </r>
  <r>
    <x v="131"/>
    <x v="9"/>
    <x v="0"/>
    <s v="den_0501_0531_NAP_NDG_aff_syoukai_Twitter_Promotweet_twivery"/>
    <n v="133932"/>
    <n v="189"/>
    <m/>
    <n v="1.4111638742048203E-3"/>
    <n v="129.7883597883598"/>
    <n v="24530"/>
    <m/>
    <x v="0"/>
    <m/>
    <n v="0"/>
    <x v="18"/>
    <d v="2019-05-06T00:00:00"/>
    <x v="0"/>
    <x v="0"/>
    <x v="0"/>
  </r>
  <r>
    <x v="131"/>
    <x v="3"/>
    <x v="0"/>
    <s v="PH AFF"/>
    <n v="27425"/>
    <n v="348"/>
    <m/>
    <n v="1.2689152233363719E-2"/>
    <n v="380.92241379310343"/>
    <n v="132561"/>
    <n v="9"/>
    <x v="0"/>
    <m/>
    <n v="0"/>
    <x v="18"/>
    <d v="2019-05-06T00:00:00"/>
    <x v="0"/>
    <x v="0"/>
    <x v="0"/>
  </r>
  <r>
    <x v="131"/>
    <x v="4"/>
    <x v="0"/>
    <s v="DDTD_母の日キャンペーン検証"/>
    <n v="2004"/>
    <n v="175"/>
    <m/>
    <n v="8.7325349301397209E-2"/>
    <n v="126.86788571428572"/>
    <n v="22201.88"/>
    <n v="0"/>
    <x v="0"/>
    <m/>
    <n v="0"/>
    <x v="18"/>
    <d v="2019-05-06T00:00:00"/>
    <x v="0"/>
    <x v="0"/>
    <x v="0"/>
  </r>
  <r>
    <x v="131"/>
    <x v="4"/>
    <x v="0"/>
    <s v="指名：共通TOP（170816-170916）"/>
    <n v="6433"/>
    <n v="1427"/>
    <m/>
    <n v="0.22182496502409452"/>
    <n v="15.942077785564116"/>
    <n v="22749.344999999994"/>
    <n v="20.66"/>
    <x v="0"/>
    <m/>
    <n v="0"/>
    <x v="18"/>
    <d v="2019-05-06T00:00:00"/>
    <x v="0"/>
    <x v="0"/>
    <x v="0"/>
  </r>
  <r>
    <x v="131"/>
    <x v="4"/>
    <x v="0"/>
    <s v="【DDTD】ICS_Search（20180411-）"/>
    <n v="851"/>
    <n v="64"/>
    <m/>
    <n v="7.5205640423031725E-2"/>
    <n v="110.78570312500001"/>
    <n v="7090.2850000000008"/>
    <n v="0.41"/>
    <x v="0"/>
    <m/>
    <n v="0"/>
    <x v="18"/>
    <d v="2019-05-06T00:00:00"/>
    <x v="0"/>
    <x v="0"/>
    <x v="0"/>
  </r>
  <r>
    <x v="131"/>
    <x v="4"/>
    <x v="0"/>
    <s v="【DDTD】母の日・カフェインレス（190422-190512）"/>
    <n v="10464"/>
    <n v="49"/>
    <m/>
    <n v="4.6827217125382263E-3"/>
    <n v="201.83775510204089"/>
    <n v="9890.0500000000029"/>
    <n v="0"/>
    <x v="0"/>
    <m/>
    <n v="0"/>
    <x v="18"/>
    <d v="2019-05-06T00:00:00"/>
    <x v="0"/>
    <x v="0"/>
    <x v="0"/>
  </r>
  <r>
    <x v="131"/>
    <x v="4"/>
    <x v="0"/>
    <s v="指名：まちえこびん（180926～）"/>
    <n v="6"/>
    <n v="1"/>
    <m/>
    <n v="0.16666666666666666"/>
    <n v="21.184999999999999"/>
    <n v="21.184999999999999"/>
    <n v="0"/>
    <x v="0"/>
    <m/>
    <n v="0"/>
    <x v="18"/>
    <d v="2019-05-06T00:00:00"/>
    <x v="0"/>
    <x v="0"/>
    <x v="0"/>
  </r>
  <r>
    <x v="131"/>
    <x v="4"/>
    <x v="0"/>
    <s v="指名：バリスタ（170816-170916）"/>
    <n v="7217"/>
    <n v="826"/>
    <m/>
    <n v="0.11445198836081474"/>
    <n v="116.90626513317189"/>
    <n v="96564.574999999983"/>
    <n v="6.01"/>
    <x v="0"/>
    <m/>
    <n v="0"/>
    <x v="18"/>
    <d v="2019-05-06T00:00:00"/>
    <x v="0"/>
    <x v="0"/>
    <x v="0"/>
  </r>
  <r>
    <x v="131"/>
    <x v="4"/>
    <x v="0"/>
    <s v="指名：ドルチェグスト（170816-170916）"/>
    <n v="21712"/>
    <n v="2034"/>
    <n v="0"/>
    <n v="9.3680913780397931E-2"/>
    <n v="102.42183136676501"/>
    <n v="208326.00500000003"/>
    <n v="18.740000000000002"/>
    <x v="0"/>
    <m/>
    <n v="0"/>
    <x v="18"/>
    <d v="2019-05-06T00:00:00"/>
    <x v="0"/>
    <x v="0"/>
    <x v="0"/>
  </r>
  <r>
    <x v="131"/>
    <x v="7"/>
    <x v="0"/>
    <s v="NDG_Facebook_RT_starbucks_stories"/>
    <n v="2083"/>
    <n v="7"/>
    <n v="0"/>
    <n v="3.3605376860297649E-3"/>
    <n v="218.06214285714285"/>
    <n v="1526.4349999999999"/>
    <n v="0"/>
    <x v="0"/>
    <m/>
    <n v="0"/>
    <x v="18"/>
    <d v="2019-05-06T00:00:00"/>
    <x v="0"/>
    <x v="0"/>
    <x v="0"/>
  </r>
  <r>
    <x v="131"/>
    <x v="7"/>
    <x v="0"/>
    <s v="NDG_Facebook_RT_normal"/>
    <n v="1066"/>
    <n v="6"/>
    <n v="0"/>
    <n v="5.6285178236397749E-3"/>
    <n v="264.62666666666672"/>
    <n v="1587.7600000000002"/>
    <n v="0"/>
    <x v="0"/>
    <m/>
    <n v="0"/>
    <x v="18"/>
    <d v="2019-05-06T00:00:00"/>
    <x v="0"/>
    <x v="0"/>
    <x v="0"/>
  </r>
  <r>
    <x v="131"/>
    <x v="7"/>
    <x v="0"/>
    <s v="NDG_Facebook_RT_starbucks"/>
    <n v="1175"/>
    <n v="9"/>
    <n v="0"/>
    <n v="7.659574468085106E-3"/>
    <n v="174.80722222222221"/>
    <n v="1573.2649999999999"/>
    <n v="0"/>
    <x v="0"/>
    <m/>
    <n v="0"/>
    <x v="18"/>
    <d v="2019-05-06T00:00:00"/>
    <x v="0"/>
    <x v="0"/>
    <x v="0"/>
  </r>
  <r>
    <x v="131"/>
    <x v="7"/>
    <x v="0"/>
    <s v="NDG_Facebook_RT_normal _stories"/>
    <n v="1974"/>
    <n v="4"/>
    <n v="0"/>
    <n v="2.0263424518743669E-3"/>
    <n v="376.3125"/>
    <n v="1505.25"/>
    <n v="0"/>
    <x v="0"/>
    <m/>
    <n v="0"/>
    <x v="18"/>
    <d v="2019-05-06T00:00:00"/>
    <x v="0"/>
    <x v="0"/>
    <x v="0"/>
  </r>
  <r>
    <x v="131"/>
    <x v="3"/>
    <x v="0"/>
    <s v="AFF"/>
    <n v="0"/>
    <n v="0"/>
    <m/>
    <m/>
    <m/>
    <n v="52000"/>
    <n v="6"/>
    <x v="0"/>
    <m/>
    <m/>
    <x v="18"/>
    <d v="2019-05-06T00:00:00"/>
    <x v="0"/>
    <x v="0"/>
    <x v="0"/>
  </r>
  <r>
    <x v="132"/>
    <x v="0"/>
    <x v="0"/>
    <s v="指名：共通TOP（161228AM-170131）"/>
    <n v="10769"/>
    <n v="704"/>
    <m/>
    <n v="6.537282941777324E-2"/>
    <n v="54.498068181818191"/>
    <n v="38366.640000000007"/>
    <n v="26"/>
    <x v="0"/>
    <m/>
    <n v="0"/>
    <x v="19"/>
    <d v="2019-05-13T00:00:00"/>
    <x v="0"/>
    <x v="0"/>
    <x v="0"/>
  </r>
  <r>
    <x v="132"/>
    <x v="0"/>
    <x v="0"/>
    <s v="指名：バリスタ（161228AM-170131）"/>
    <n v="8063"/>
    <n v="343"/>
    <m/>
    <n v="4.2539997519533669E-2"/>
    <n v="105.36139941690963"/>
    <n v="36138.960000000006"/>
    <n v="6"/>
    <x v="0"/>
    <m/>
    <n v="0"/>
    <x v="19"/>
    <d v="2019-05-13T00:00:00"/>
    <x v="0"/>
    <x v="0"/>
    <x v="0"/>
  </r>
  <r>
    <x v="132"/>
    <x v="0"/>
    <x v="0"/>
    <s v="指名：ドルチェグスト（161228AM-170131）"/>
    <n v="37732"/>
    <n v="910"/>
    <m/>
    <n v="2.4117459980918052E-2"/>
    <n v="71.36"/>
    <n v="64937.600000000006"/>
    <n v="10"/>
    <x v="0"/>
    <m/>
    <n v="0"/>
    <x v="19"/>
    <d v="2019-05-13T00:00:00"/>
    <x v="0"/>
    <x v="0"/>
    <x v="0"/>
  </r>
  <r>
    <x v="132"/>
    <x v="0"/>
    <x v="0"/>
    <s v="指名：まちえこびん（180926～）"/>
    <n v="34"/>
    <n v="1"/>
    <m/>
    <n v="2.9411764705882353E-2"/>
    <n v="1.04"/>
    <n v="1.04"/>
    <n v="0"/>
    <x v="0"/>
    <m/>
    <n v="0"/>
    <x v="19"/>
    <d v="2019-05-13T00:00:00"/>
    <x v="0"/>
    <x v="0"/>
    <x v="0"/>
  </r>
  <r>
    <x v="132"/>
    <x v="0"/>
    <x v="0"/>
    <s v="【DDTD】ICS_Search（20190401-）"/>
    <n v="475"/>
    <n v="18"/>
    <m/>
    <n v="3.7894736842105266E-2"/>
    <n v="84.87555555555555"/>
    <n v="1527.76"/>
    <n v="0"/>
    <x v="0"/>
    <m/>
    <n v="0"/>
    <x v="19"/>
    <d v="2019-05-13T00:00:00"/>
    <x v="0"/>
    <x v="0"/>
    <x v="0"/>
  </r>
  <r>
    <x v="132"/>
    <x v="9"/>
    <x v="0"/>
    <s v="den_0501_0531_NAP_NDG_aff_syoukai_Twitter_Promotweet_twivery"/>
    <n v="124776"/>
    <n v="190"/>
    <m/>
    <n v="1.522728729883952E-3"/>
    <n v="129.10526315789474"/>
    <n v="24530"/>
    <m/>
    <x v="0"/>
    <m/>
    <n v="0"/>
    <x v="19"/>
    <d v="2019-05-13T00:00:00"/>
    <x v="0"/>
    <x v="0"/>
    <x v="0"/>
  </r>
  <r>
    <x v="132"/>
    <x v="3"/>
    <x v="0"/>
    <s v="PH AFF"/>
    <n v="24692"/>
    <n v="244"/>
    <m/>
    <n v="9.8817430746800591E-3"/>
    <n v="603.64754098360652"/>
    <n v="147290"/>
    <n v="10"/>
    <x v="0"/>
    <m/>
    <n v="0"/>
    <x v="19"/>
    <d v="2019-05-13T00:00:00"/>
    <x v="0"/>
    <x v="0"/>
    <x v="0"/>
  </r>
  <r>
    <x v="132"/>
    <x v="4"/>
    <x v="0"/>
    <s v="指名：共通TOP（170816-170916）"/>
    <n v="6230"/>
    <n v="1417"/>
    <m/>
    <n v="0.2274478330658106"/>
    <n v="13.18564220183486"/>
    <n v="18684.054999999997"/>
    <n v="16.059999999999999"/>
    <x v="0"/>
    <m/>
    <n v="0"/>
    <x v="19"/>
    <d v="2019-05-13T00:00:00"/>
    <x v="0"/>
    <x v="0"/>
    <x v="0"/>
  </r>
  <r>
    <x v="132"/>
    <x v="4"/>
    <x v="0"/>
    <s v="【DDTD】母の日・カフェインレス（190422-190512）"/>
    <n v="10912"/>
    <n v="61"/>
    <m/>
    <n v="5.5901759530791791E-3"/>
    <n v="216.65729508196719"/>
    <n v="13216.094999999999"/>
    <n v="0"/>
    <x v="0"/>
    <m/>
    <n v="0"/>
    <x v="19"/>
    <d v="2019-05-13T00:00:00"/>
    <x v="0"/>
    <x v="0"/>
    <x v="0"/>
  </r>
  <r>
    <x v="132"/>
    <x v="4"/>
    <x v="0"/>
    <s v="指名：バリスタ（170816-170916）"/>
    <n v="4503"/>
    <n v="506"/>
    <m/>
    <n v="0.11236953142349544"/>
    <n v="93.547618577075099"/>
    <n v="47335.095000000001"/>
    <n v="3.6100000000000003"/>
    <x v="0"/>
    <m/>
    <n v="0"/>
    <x v="19"/>
    <d v="2019-05-13T00:00:00"/>
    <x v="0"/>
    <x v="0"/>
    <x v="0"/>
  </r>
  <r>
    <x v="132"/>
    <x v="4"/>
    <x v="0"/>
    <s v="指名：まちえこびん（180926～）"/>
    <n v="22"/>
    <n v="4"/>
    <m/>
    <n v="0.18181818181818182"/>
    <n v="42.091249999999995"/>
    <n v="168.36499999999998"/>
    <n v="0"/>
    <x v="0"/>
    <m/>
    <n v="0"/>
    <x v="19"/>
    <d v="2019-05-13T00:00:00"/>
    <x v="0"/>
    <x v="0"/>
    <x v="0"/>
  </r>
  <r>
    <x v="132"/>
    <x v="4"/>
    <x v="0"/>
    <s v="指名：ドルチェグスト（170816-170916）"/>
    <n v="14908"/>
    <n v="1416"/>
    <n v="0"/>
    <n v="9.498255969949021E-2"/>
    <n v="89.628824152542379"/>
    <n v="126914.41500000001"/>
    <n v="8.48"/>
    <x v="0"/>
    <m/>
    <n v="0"/>
    <x v="19"/>
    <d v="2019-05-13T00:00:00"/>
    <x v="0"/>
    <x v="0"/>
    <x v="0"/>
  </r>
  <r>
    <x v="132"/>
    <x v="4"/>
    <x v="0"/>
    <s v="【DDTD】ICS_Search（20180411-）"/>
    <n v="664"/>
    <n v="72"/>
    <m/>
    <n v="0.10843373493975904"/>
    <n v="120.54388888888889"/>
    <n v="8679.16"/>
    <n v="0"/>
    <x v="0"/>
    <m/>
    <n v="0"/>
    <x v="19"/>
    <d v="2019-05-13T00:00:00"/>
    <x v="0"/>
    <x v="0"/>
    <x v="0"/>
  </r>
  <r>
    <x v="132"/>
    <x v="7"/>
    <x v="0"/>
    <s v="NDG_Facebook_RT_starbucks"/>
    <n v="1385"/>
    <n v="11"/>
    <n v="0"/>
    <n v="7.9422382671480145E-3"/>
    <n v="161.47227272727272"/>
    <n v="1776.1949999999999"/>
    <n v="0"/>
    <x v="0"/>
    <m/>
    <n v="0"/>
    <x v="19"/>
    <d v="2019-05-13T00:00:00"/>
    <x v="0"/>
    <x v="0"/>
    <x v="0"/>
  </r>
  <r>
    <x v="132"/>
    <x v="7"/>
    <x v="0"/>
    <s v="NDG_Facebook_RT_starbucks_stories"/>
    <n v="2093"/>
    <n v="6"/>
    <n v="0"/>
    <n v="2.866698518872432E-3"/>
    <n v="308.85500000000002"/>
    <n v="1853.13"/>
    <n v="0"/>
    <x v="0"/>
    <m/>
    <n v="0"/>
    <x v="19"/>
    <d v="2019-05-13T00:00:00"/>
    <x v="0"/>
    <x v="0"/>
    <x v="0"/>
  </r>
  <r>
    <x v="132"/>
    <x v="7"/>
    <x v="0"/>
    <s v="NDG_Facebook_RT_normal"/>
    <n v="1292"/>
    <n v="5"/>
    <n v="0"/>
    <n v="3.869969040247678E-3"/>
    <n v="358.36099999999999"/>
    <n v="1791.8050000000001"/>
    <n v="0"/>
    <x v="0"/>
    <m/>
    <n v="0"/>
    <x v="19"/>
    <d v="2019-05-13T00:00:00"/>
    <x v="0"/>
    <x v="0"/>
    <x v="0"/>
  </r>
  <r>
    <x v="132"/>
    <x v="7"/>
    <x v="0"/>
    <s v="NDG_Facebook_RT_normal _stories"/>
    <n v="2132"/>
    <n v="6"/>
    <n v="0"/>
    <n v="2.8142589118198874E-3"/>
    <n v="309.04083333333335"/>
    <n v="1854.2450000000001"/>
    <n v="0"/>
    <x v="0"/>
    <m/>
    <n v="0"/>
    <x v="19"/>
    <d v="2019-05-13T00:00:00"/>
    <x v="0"/>
    <x v="0"/>
    <x v="0"/>
  </r>
  <r>
    <x v="132"/>
    <x v="3"/>
    <x v="0"/>
    <s v="AFF"/>
    <n v="0"/>
    <n v="0"/>
    <m/>
    <m/>
    <m/>
    <n v="33000"/>
    <n v="4"/>
    <x v="0"/>
    <m/>
    <m/>
    <x v="19"/>
    <d v="2019-05-13T00:00:00"/>
    <x v="0"/>
    <x v="0"/>
    <x v="0"/>
  </r>
  <r>
    <x v="133"/>
    <x v="0"/>
    <x v="0"/>
    <s v="指名：ドルチェグスト（161228AM-170131）"/>
    <n v="34586"/>
    <n v="910"/>
    <m/>
    <n v="2.6311224194760886E-2"/>
    <n v="72.207999999999998"/>
    <n v="65709.279999999999"/>
    <n v="14"/>
    <x v="0"/>
    <m/>
    <n v="0"/>
    <x v="19"/>
    <d v="2019-05-13T00:00:00"/>
    <x v="0"/>
    <x v="0"/>
    <x v="0"/>
  </r>
  <r>
    <x v="133"/>
    <x v="0"/>
    <x v="0"/>
    <s v="指名：まちえこびん（180926～）"/>
    <n v="12"/>
    <n v="0"/>
    <m/>
    <n v="0"/>
    <m/>
    <n v="0"/>
    <n v="0"/>
    <x v="0"/>
    <m/>
    <n v="0"/>
    <x v="19"/>
    <d v="2019-05-13T00:00:00"/>
    <x v="0"/>
    <x v="0"/>
    <x v="0"/>
  </r>
  <r>
    <x v="133"/>
    <x v="0"/>
    <x v="0"/>
    <s v="指名：バリスタ（161228AM-170131）"/>
    <n v="8166"/>
    <n v="345"/>
    <m/>
    <n v="4.2248346803820717E-2"/>
    <n v="110.61379710144928"/>
    <n v="38161.760000000002"/>
    <n v="3"/>
    <x v="0"/>
    <m/>
    <n v="0"/>
    <x v="19"/>
    <d v="2019-05-13T00:00:00"/>
    <x v="0"/>
    <x v="0"/>
    <x v="0"/>
  </r>
  <r>
    <x v="133"/>
    <x v="0"/>
    <x v="0"/>
    <s v="【DDTD】ICS_Search（20190401-）"/>
    <n v="546"/>
    <n v="26"/>
    <m/>
    <n v="4.7619047619047616E-2"/>
    <n v="66.640000000000015"/>
    <n v="1732.6400000000003"/>
    <n v="1"/>
    <x v="0"/>
    <m/>
    <n v="0"/>
    <x v="19"/>
    <d v="2019-05-13T00:00:00"/>
    <x v="0"/>
    <x v="0"/>
    <x v="0"/>
  </r>
  <r>
    <x v="133"/>
    <x v="0"/>
    <x v="0"/>
    <s v="指名：共通TOP（161228AM-170131）"/>
    <n v="11755"/>
    <n v="710"/>
    <m/>
    <n v="6.0399829859634199E-2"/>
    <n v="58.174084507042238"/>
    <n v="41303.599999999991"/>
    <n v="31"/>
    <x v="0"/>
    <m/>
    <n v="0"/>
    <x v="19"/>
    <d v="2019-05-13T00:00:00"/>
    <x v="0"/>
    <x v="0"/>
    <x v="0"/>
  </r>
  <r>
    <x v="133"/>
    <x v="9"/>
    <x v="0"/>
    <s v="den_0501_0531_NAP_NDG_aff_syoukai_Twitter_Promotweet_twivery"/>
    <n v="50409"/>
    <n v="76"/>
    <m/>
    <n v="1.5076672816362157E-3"/>
    <n v="130.27897302809211"/>
    <n v="9901.2019501350005"/>
    <m/>
    <x v="0"/>
    <m/>
    <n v="0"/>
    <x v="19"/>
    <d v="2019-05-13T00:00:00"/>
    <x v="0"/>
    <x v="0"/>
    <x v="0"/>
  </r>
  <r>
    <x v="133"/>
    <x v="3"/>
    <x v="0"/>
    <s v="PH AFF"/>
    <n v="22694"/>
    <n v="278"/>
    <m/>
    <n v="1.2249933903234336E-2"/>
    <n v="476.83812949640287"/>
    <n v="132561"/>
    <n v="9"/>
    <x v="0"/>
    <m/>
    <n v="0"/>
    <x v="19"/>
    <d v="2019-05-13T00:00:00"/>
    <x v="0"/>
    <x v="0"/>
    <x v="0"/>
  </r>
  <r>
    <x v="133"/>
    <x v="4"/>
    <x v="0"/>
    <s v="【DDTD】母の日・カフェインレス（190422-190512）"/>
    <n v="43799"/>
    <n v="196"/>
    <m/>
    <n v="4.4749880134249643E-3"/>
    <n v="243.03586734693877"/>
    <n v="47635.03"/>
    <n v="0"/>
    <x v="0"/>
    <m/>
    <n v="0"/>
    <x v="19"/>
    <d v="2019-05-13T00:00:00"/>
    <x v="0"/>
    <x v="0"/>
    <x v="0"/>
  </r>
  <r>
    <x v="133"/>
    <x v="4"/>
    <x v="0"/>
    <s v="指名：共通TOP（170816-170916）"/>
    <n v="6419"/>
    <n v="1507"/>
    <m/>
    <n v="0.23477177130394142"/>
    <n v="15.970321831453219"/>
    <n v="24067.275000000001"/>
    <n v="23.810000000000002"/>
    <x v="0"/>
    <m/>
    <n v="0"/>
    <x v="19"/>
    <d v="2019-05-13T00:00:00"/>
    <x v="0"/>
    <x v="0"/>
    <x v="0"/>
  </r>
  <r>
    <x v="133"/>
    <x v="4"/>
    <x v="0"/>
    <s v="指名：まちえこびん（180926～）"/>
    <n v="18"/>
    <n v="4"/>
    <m/>
    <n v="0.22222222222222221"/>
    <n v="41.8125"/>
    <n v="167.25"/>
    <n v="0"/>
    <x v="0"/>
    <m/>
    <n v="0"/>
    <x v="19"/>
    <d v="2019-05-13T00:00:00"/>
    <x v="0"/>
    <x v="0"/>
    <x v="0"/>
  </r>
  <r>
    <x v="133"/>
    <x v="4"/>
    <x v="0"/>
    <s v="指名：バリスタ（170816-170916）"/>
    <n v="4390"/>
    <n v="461"/>
    <m/>
    <n v="0.10501138952164009"/>
    <n v="106.24184381778745"/>
    <n v="48977.49000000002"/>
    <n v="3"/>
    <x v="0"/>
    <m/>
    <n v="0"/>
    <x v="19"/>
    <d v="2019-05-13T00:00:00"/>
    <x v="0"/>
    <x v="0"/>
    <x v="0"/>
  </r>
  <r>
    <x v="133"/>
    <x v="4"/>
    <x v="0"/>
    <s v="指名：ドルチェグスト（170816-170916）"/>
    <n v="14076"/>
    <n v="1288"/>
    <n v="0"/>
    <n v="9.1503267973856203E-2"/>
    <n v="95.392212732919276"/>
    <n v="122865.17000000003"/>
    <n v="16.3"/>
    <x v="0"/>
    <m/>
    <n v="0"/>
    <x v="19"/>
    <d v="2019-05-13T00:00:00"/>
    <x v="0"/>
    <x v="0"/>
    <x v="0"/>
  </r>
  <r>
    <x v="133"/>
    <x v="4"/>
    <x v="0"/>
    <s v="【DDTD】ICS_Search（20180411-）"/>
    <n v="697"/>
    <n v="75"/>
    <m/>
    <n v="0.10760401721664276"/>
    <n v="109.35919999999999"/>
    <n v="8201.9399999999987"/>
    <n v="0"/>
    <x v="0"/>
    <m/>
    <n v="0"/>
    <x v="19"/>
    <d v="2019-05-13T00:00:00"/>
    <x v="0"/>
    <x v="0"/>
    <x v="0"/>
  </r>
  <r>
    <x v="133"/>
    <x v="7"/>
    <x v="0"/>
    <s v="NDG_Facebook_RT_normal"/>
    <n v="1017"/>
    <n v="5"/>
    <n v="0"/>
    <n v="4.9164208456243851E-3"/>
    <n v="313.09199999999993"/>
    <n v="1565.4599999999996"/>
    <n v="0"/>
    <x v="0"/>
    <m/>
    <n v="0"/>
    <x v="19"/>
    <d v="2019-05-13T00:00:00"/>
    <x v="0"/>
    <x v="0"/>
    <x v="0"/>
  </r>
  <r>
    <x v="133"/>
    <x v="7"/>
    <x v="0"/>
    <s v="NDG_Facebook_RT_normal _stories"/>
    <n v="1963"/>
    <n v="4"/>
    <n v="0"/>
    <n v="2.0376974019358125E-3"/>
    <n v="395.54624999999999"/>
    <n v="1582.1849999999999"/>
    <n v="0"/>
    <x v="0"/>
    <m/>
    <n v="0"/>
    <x v="19"/>
    <d v="2019-05-13T00:00:00"/>
    <x v="0"/>
    <x v="0"/>
    <x v="0"/>
  </r>
  <r>
    <x v="133"/>
    <x v="7"/>
    <x v="0"/>
    <s v="NDG_Facebook_RT_starbucks_stories"/>
    <n v="1835"/>
    <n v="6"/>
    <n v="0"/>
    <n v="3.2697547683923707E-3"/>
    <n v="272.61750000000001"/>
    <n v="1635.7049999999999"/>
    <n v="0"/>
    <x v="0"/>
    <m/>
    <n v="0"/>
    <x v="19"/>
    <d v="2019-05-13T00:00:00"/>
    <x v="0"/>
    <x v="0"/>
    <x v="0"/>
  </r>
  <r>
    <x v="133"/>
    <x v="7"/>
    <x v="0"/>
    <s v="NDG_Facebook_RT_starbucks"/>
    <n v="1244"/>
    <n v="10"/>
    <n v="0"/>
    <n v="8.0385852090032149E-3"/>
    <n v="159.66800000000001"/>
    <n v="1596.68"/>
    <n v="0"/>
    <x v="0"/>
    <m/>
    <n v="0"/>
    <x v="19"/>
    <d v="2019-05-13T00:00:00"/>
    <x v="0"/>
    <x v="0"/>
    <x v="0"/>
  </r>
  <r>
    <x v="133"/>
    <x v="3"/>
    <x v="0"/>
    <s v="AFF"/>
    <n v="0"/>
    <n v="0"/>
    <m/>
    <m/>
    <m/>
    <n v="45000"/>
    <n v="5"/>
    <x v="0"/>
    <m/>
    <m/>
    <x v="19"/>
    <d v="2019-05-13T00:00:00"/>
    <x v="0"/>
    <x v="0"/>
    <x v="0"/>
  </r>
  <r>
    <x v="134"/>
    <x v="0"/>
    <x v="0"/>
    <s v="指名：ドルチェグスト（161228AM-170131）"/>
    <n v="50598"/>
    <n v="1178"/>
    <m/>
    <n v="2.3281552630538757E-2"/>
    <n v="68.313344651952463"/>
    <n v="80473.119999999995"/>
    <n v="12"/>
    <x v="0"/>
    <m/>
    <n v="0"/>
    <x v="19"/>
    <d v="2019-05-13T00:00:00"/>
    <x v="0"/>
    <x v="0"/>
    <x v="0"/>
  </r>
  <r>
    <x v="134"/>
    <x v="0"/>
    <x v="0"/>
    <s v="指名：バリスタ（161228AM-170131）"/>
    <n v="7769"/>
    <n v="363"/>
    <m/>
    <n v="4.6724160123568025E-2"/>
    <n v="114.28826446280992"/>
    <n v="41486.639999999999"/>
    <n v="5"/>
    <x v="0"/>
    <m/>
    <n v="0"/>
    <x v="19"/>
    <d v="2019-05-13T00:00:00"/>
    <x v="0"/>
    <x v="0"/>
    <x v="0"/>
  </r>
  <r>
    <x v="134"/>
    <x v="0"/>
    <x v="0"/>
    <s v="【DDTD】ICS_Search（20190401-）"/>
    <n v="753"/>
    <n v="30"/>
    <m/>
    <n v="3.9840637450199202E-2"/>
    <n v="81.050666666666672"/>
    <n v="2431.52"/>
    <n v="0"/>
    <x v="0"/>
    <m/>
    <n v="0"/>
    <x v="19"/>
    <d v="2019-05-13T00:00:00"/>
    <x v="0"/>
    <x v="0"/>
    <x v="0"/>
  </r>
  <r>
    <x v="134"/>
    <x v="0"/>
    <x v="0"/>
    <s v="指名：共通TOP（161228AM-170131）"/>
    <n v="11002"/>
    <n v="706"/>
    <m/>
    <n v="6.4170150881657881E-2"/>
    <n v="53.863456090651553"/>
    <n v="38027.599999999999"/>
    <n v="31"/>
    <x v="0"/>
    <m/>
    <n v="0"/>
    <x v="19"/>
    <d v="2019-05-13T00:00:00"/>
    <x v="0"/>
    <x v="0"/>
    <x v="0"/>
  </r>
  <r>
    <x v="134"/>
    <x v="0"/>
    <x v="0"/>
    <s v="指名：まちえこびん（180926～）"/>
    <n v="1"/>
    <n v="0"/>
    <m/>
    <n v="0"/>
    <m/>
    <n v="0"/>
    <n v="0"/>
    <x v="0"/>
    <m/>
    <n v="0"/>
    <x v="19"/>
    <d v="2019-05-13T00:00:00"/>
    <x v="0"/>
    <x v="0"/>
    <x v="0"/>
  </r>
  <r>
    <x v="134"/>
    <x v="9"/>
    <x v="0"/>
    <s v="den_0501_0531_NAP_NDG_aff_syoukai_Twitter_Promotweet_twivery"/>
    <n v="115288"/>
    <n v="188"/>
    <m/>
    <n v="1.6306987717715634E-3"/>
    <n v="128.85871949026597"/>
    <n v="24225.43926417"/>
    <m/>
    <x v="0"/>
    <m/>
    <n v="0"/>
    <x v="19"/>
    <d v="2019-05-13T00:00:00"/>
    <x v="0"/>
    <x v="0"/>
    <x v="0"/>
  </r>
  <r>
    <x v="134"/>
    <x v="3"/>
    <x v="0"/>
    <s v="PH AFF"/>
    <n v="22621"/>
    <n v="253"/>
    <m/>
    <n v="1.1184297776402457E-2"/>
    <n v="291.08695652173913"/>
    <n v="73645"/>
    <n v="5"/>
    <x v="0"/>
    <m/>
    <n v="0"/>
    <x v="19"/>
    <d v="2019-05-13T00:00:00"/>
    <x v="0"/>
    <x v="0"/>
    <x v="0"/>
  </r>
  <r>
    <x v="134"/>
    <x v="4"/>
    <x v="0"/>
    <s v="指名：共通TOP（170816-170916）"/>
    <n v="6586"/>
    <n v="1469"/>
    <m/>
    <n v="0.22304889158821742"/>
    <n v="14.623274336283188"/>
    <n v="21481.590000000004"/>
    <n v="31.629999999999995"/>
    <x v="0"/>
    <m/>
    <n v="0"/>
    <x v="19"/>
    <d v="2019-05-13T00:00:00"/>
    <x v="0"/>
    <x v="0"/>
    <x v="0"/>
  </r>
  <r>
    <x v="134"/>
    <x v="4"/>
    <x v="0"/>
    <s v="【DDTD】ICS_Search（20180411-）"/>
    <n v="1148"/>
    <n v="118"/>
    <m/>
    <n v="0.10278745644599303"/>
    <n v="91.458347457627127"/>
    <n v="10792.085000000001"/>
    <n v="0"/>
    <x v="0"/>
    <m/>
    <n v="0"/>
    <x v="19"/>
    <d v="2019-05-13T00:00:00"/>
    <x v="0"/>
    <x v="0"/>
    <x v="0"/>
  </r>
  <r>
    <x v="134"/>
    <x v="4"/>
    <x v="0"/>
    <s v="指名：バリスタ（170816-170916）"/>
    <n v="4003"/>
    <n v="406"/>
    <m/>
    <n v="0.10142393205096178"/>
    <n v="111.43683497536946"/>
    <n v="45243.355000000003"/>
    <n v="3.75"/>
    <x v="0"/>
    <m/>
    <n v="0"/>
    <x v="19"/>
    <d v="2019-05-13T00:00:00"/>
    <x v="0"/>
    <x v="0"/>
    <x v="0"/>
  </r>
  <r>
    <x v="134"/>
    <x v="4"/>
    <x v="0"/>
    <s v="指名：ドルチェグスト（170816-170916）"/>
    <n v="16368"/>
    <n v="1470"/>
    <n v="0"/>
    <n v="8.9809384164222877E-2"/>
    <n v="100.26760544217687"/>
    <n v="147393.38"/>
    <n v="8.74"/>
    <x v="0"/>
    <m/>
    <n v="0"/>
    <x v="19"/>
    <d v="2019-05-13T00:00:00"/>
    <x v="0"/>
    <x v="0"/>
    <x v="0"/>
  </r>
  <r>
    <x v="134"/>
    <x v="4"/>
    <x v="0"/>
    <s v="指名：まちえこびん（180926～）"/>
    <n v="8"/>
    <n v="2"/>
    <m/>
    <n v="0.25"/>
    <n v="12.265000000000001"/>
    <n v="24.53"/>
    <n v="0"/>
    <x v="0"/>
    <m/>
    <n v="0"/>
    <x v="19"/>
    <d v="2019-05-13T00:00:00"/>
    <x v="0"/>
    <x v="0"/>
    <x v="0"/>
  </r>
  <r>
    <x v="134"/>
    <x v="4"/>
    <x v="0"/>
    <s v="【DDTD】母の日・カフェインレス（190422-190512）"/>
    <n v="22396"/>
    <n v="130"/>
    <m/>
    <n v="5.8046079657081626E-3"/>
    <n v="191.81430769230769"/>
    <n v="24935.86"/>
    <n v="0"/>
    <x v="0"/>
    <m/>
    <n v="0"/>
    <x v="19"/>
    <d v="2019-05-13T00:00:00"/>
    <x v="0"/>
    <x v="0"/>
    <x v="0"/>
  </r>
  <r>
    <x v="134"/>
    <x v="7"/>
    <x v="0"/>
    <s v="NDG_Facebook_RT_normal"/>
    <n v="1067"/>
    <n v="7"/>
    <n v="0"/>
    <n v="6.5604498594189313E-3"/>
    <n v="217.26571428571427"/>
    <n v="1520.86"/>
    <n v="0"/>
    <x v="0"/>
    <m/>
    <n v="0"/>
    <x v="19"/>
    <d v="2019-05-13T00:00:00"/>
    <x v="0"/>
    <x v="0"/>
    <x v="0"/>
  </r>
  <r>
    <x v="134"/>
    <x v="7"/>
    <x v="0"/>
    <s v="NDG_Facebook_RT_starbucks"/>
    <n v="1066"/>
    <n v="5"/>
    <n v="0"/>
    <n v="4.6904315196998128E-3"/>
    <n v="305.733"/>
    <n v="1528.665"/>
    <n v="0"/>
    <x v="0"/>
    <m/>
    <n v="0"/>
    <x v="19"/>
    <d v="2019-05-13T00:00:00"/>
    <x v="0"/>
    <x v="0"/>
    <x v="0"/>
  </r>
  <r>
    <x v="134"/>
    <x v="7"/>
    <x v="0"/>
    <s v="NDG_Facebook_RT_starbucks_stories"/>
    <n v="1766"/>
    <n v="2"/>
    <n v="0"/>
    <n v="1.1325028312570782E-3"/>
    <n v="820.08249999999998"/>
    <n v="1640.165"/>
    <n v="0"/>
    <x v="0"/>
    <m/>
    <n v="0"/>
    <x v="19"/>
    <d v="2019-05-13T00:00:00"/>
    <x v="0"/>
    <x v="0"/>
    <x v="0"/>
  </r>
  <r>
    <x v="134"/>
    <x v="7"/>
    <x v="0"/>
    <s v="NDG_Facebook_RT_normal _stories"/>
    <n v="2137"/>
    <n v="8"/>
    <n v="0"/>
    <n v="3.7435657463734209E-3"/>
    <n v="203.06937499999998"/>
    <n v="1624.5549999999998"/>
    <n v="0"/>
    <x v="0"/>
    <m/>
    <n v="0"/>
    <x v="19"/>
    <d v="2019-05-13T00:00:00"/>
    <x v="0"/>
    <x v="0"/>
    <x v="0"/>
  </r>
  <r>
    <x v="134"/>
    <x v="3"/>
    <x v="0"/>
    <s v="AFF"/>
    <n v="0"/>
    <n v="0"/>
    <m/>
    <m/>
    <m/>
    <n v="36000"/>
    <n v="3"/>
    <x v="0"/>
    <m/>
    <m/>
    <x v="19"/>
    <d v="2019-05-13T00:00:00"/>
    <x v="0"/>
    <x v="0"/>
    <x v="0"/>
  </r>
  <r>
    <x v="135"/>
    <x v="0"/>
    <x v="0"/>
    <s v="指名：まちえこびん（180926～）"/>
    <n v="3"/>
    <n v="1"/>
    <m/>
    <n v="0.33333333333333331"/>
    <n v="4.16"/>
    <n v="4.16"/>
    <n v="1"/>
    <x v="0"/>
    <m/>
    <n v="0"/>
    <x v="19"/>
    <d v="2019-05-13T00:00:00"/>
    <x v="0"/>
    <x v="0"/>
    <x v="0"/>
  </r>
  <r>
    <x v="135"/>
    <x v="0"/>
    <x v="0"/>
    <s v="指名：共通TOP（161228AM-170131）"/>
    <n v="12382"/>
    <n v="827"/>
    <m/>
    <n v="6.6790502342109509E-2"/>
    <n v="54.117726723095529"/>
    <n v="44755.360000000001"/>
    <n v="25"/>
    <x v="0"/>
    <m/>
    <n v="0"/>
    <x v="19"/>
    <d v="2019-05-13T00:00:00"/>
    <x v="0"/>
    <x v="0"/>
    <x v="0"/>
  </r>
  <r>
    <x v="135"/>
    <x v="0"/>
    <x v="0"/>
    <s v="【DDTD】ICS_Search（20190401-）"/>
    <n v="788"/>
    <n v="23"/>
    <m/>
    <n v="2.9187817258883249E-2"/>
    <n v="78.361739130434785"/>
    <n v="1802.3200000000002"/>
    <n v="0"/>
    <x v="0"/>
    <m/>
    <n v="0"/>
    <x v="19"/>
    <d v="2019-05-13T00:00:00"/>
    <x v="0"/>
    <x v="0"/>
    <x v="0"/>
  </r>
  <r>
    <x v="135"/>
    <x v="0"/>
    <x v="0"/>
    <s v="指名：バリスタ（161228AM-170131）"/>
    <n v="7989"/>
    <n v="331"/>
    <m/>
    <n v="4.1431968957316309E-2"/>
    <n v="118.15154078549853"/>
    <n v="39108.160000000011"/>
    <n v="6"/>
    <x v="0"/>
    <m/>
    <n v="0"/>
    <x v="19"/>
    <d v="2019-05-13T00:00:00"/>
    <x v="0"/>
    <x v="0"/>
    <x v="0"/>
  </r>
  <r>
    <x v="135"/>
    <x v="0"/>
    <x v="0"/>
    <s v="指名：ドルチェグスト（161228AM-170131）"/>
    <n v="36522"/>
    <n v="970"/>
    <m/>
    <n v="2.6559334099994523E-2"/>
    <n v="73.614845360824731"/>
    <n v="71406.399999999994"/>
    <n v="12"/>
    <x v="0"/>
    <m/>
    <n v="0"/>
    <x v="19"/>
    <d v="2019-05-13T00:00:00"/>
    <x v="0"/>
    <x v="0"/>
    <x v="0"/>
  </r>
  <r>
    <x v="135"/>
    <x v="9"/>
    <x v="0"/>
    <s v="den_0501_0531_NAP_NDG_aff_syoukai_Twitter_Promotweet_twivery"/>
    <n v="72063"/>
    <n v="134"/>
    <m/>
    <n v="1.8594840625563744E-3"/>
    <n v="131.26216724697761"/>
    <n v="17589.130411095"/>
    <m/>
    <x v="0"/>
    <m/>
    <n v="0"/>
    <x v="19"/>
    <d v="2019-05-13T00:00:00"/>
    <x v="0"/>
    <x v="0"/>
    <x v="0"/>
  </r>
  <r>
    <x v="135"/>
    <x v="3"/>
    <x v="0"/>
    <s v="PH AFF"/>
    <n v="21897"/>
    <n v="226"/>
    <m/>
    <n v="1.032104854546285E-2"/>
    <n v="586.55309734513276"/>
    <n v="132561"/>
    <n v="9"/>
    <x v="0"/>
    <m/>
    <n v="0"/>
    <x v="19"/>
    <d v="2019-05-13T00:00:00"/>
    <x v="0"/>
    <x v="0"/>
    <x v="0"/>
  </r>
  <r>
    <x v="135"/>
    <x v="4"/>
    <x v="0"/>
    <s v="指名：共通TOP（170816-170916）"/>
    <n v="7795"/>
    <n v="1899"/>
    <m/>
    <n v="0.24361770365618987"/>
    <n v="13.365321221695631"/>
    <n v="25380.745000000003"/>
    <n v="21.990000000000002"/>
    <x v="0"/>
    <m/>
    <n v="0"/>
    <x v="19"/>
    <d v="2019-05-13T00:00:00"/>
    <x v="0"/>
    <x v="0"/>
    <x v="0"/>
  </r>
  <r>
    <x v="135"/>
    <x v="4"/>
    <x v="0"/>
    <s v="【DDTD】母の日・カフェインレス（190422-190512）"/>
    <n v="7921"/>
    <n v="97"/>
    <m/>
    <n v="1.2245928544375711E-2"/>
    <n v="190.44659793814432"/>
    <n v="18473.32"/>
    <n v="1.33"/>
    <x v="0"/>
    <m/>
    <n v="0"/>
    <x v="19"/>
    <d v="2019-05-13T00:00:00"/>
    <x v="0"/>
    <x v="0"/>
    <x v="0"/>
  </r>
  <r>
    <x v="135"/>
    <x v="4"/>
    <x v="0"/>
    <s v="【DDTD】ICS_Search（20180411-）"/>
    <n v="969"/>
    <n v="99"/>
    <m/>
    <n v="0.1021671826625387"/>
    <n v="116.20777777777778"/>
    <n v="11504.57"/>
    <n v="1"/>
    <x v="0"/>
    <m/>
    <n v="0"/>
    <x v="19"/>
    <d v="2019-05-13T00:00:00"/>
    <x v="0"/>
    <x v="0"/>
    <x v="0"/>
  </r>
  <r>
    <x v="135"/>
    <x v="4"/>
    <x v="0"/>
    <s v="指名：まちえこびん（180926～）"/>
    <n v="9"/>
    <n v="2"/>
    <m/>
    <n v="0.22222222222222221"/>
    <n v="35.68"/>
    <n v="71.36"/>
    <n v="0"/>
    <x v="0"/>
    <m/>
    <n v="0"/>
    <x v="19"/>
    <d v="2019-05-13T00:00:00"/>
    <x v="0"/>
    <x v="0"/>
    <x v="0"/>
  </r>
  <r>
    <x v="135"/>
    <x v="4"/>
    <x v="0"/>
    <s v="指名：ドルチェグスト（170816-170916）"/>
    <n v="13504"/>
    <n v="1278"/>
    <n v="0"/>
    <n v="9.4638625592417064E-2"/>
    <n v="92.089996087636919"/>
    <n v="117691.01499999998"/>
    <n v="6"/>
    <x v="0"/>
    <m/>
    <n v="0"/>
    <x v="19"/>
    <d v="2019-05-13T00:00:00"/>
    <x v="0"/>
    <x v="0"/>
    <x v="0"/>
  </r>
  <r>
    <x v="135"/>
    <x v="4"/>
    <x v="0"/>
    <s v="指名：バリスタ（170816-170916）"/>
    <n v="3828"/>
    <n v="419"/>
    <m/>
    <n v="0.10945663531870428"/>
    <n v="106.28158711217182"/>
    <n v="44531.984999999993"/>
    <n v="0.68"/>
    <x v="0"/>
    <m/>
    <n v="0"/>
    <x v="19"/>
    <d v="2019-05-13T00:00:00"/>
    <x v="0"/>
    <x v="0"/>
    <x v="0"/>
  </r>
  <r>
    <x v="135"/>
    <x v="7"/>
    <x v="0"/>
    <s v="NDG_Facebook_RT_starbucks"/>
    <n v="1087"/>
    <n v="3"/>
    <n v="0"/>
    <n v="2.7598896044158236E-3"/>
    <n v="508.06833333333333"/>
    <n v="1524.2049999999999"/>
    <n v="0"/>
    <x v="0"/>
    <m/>
    <n v="0"/>
    <x v="19"/>
    <d v="2019-05-13T00:00:00"/>
    <x v="0"/>
    <x v="0"/>
    <x v="0"/>
  </r>
  <r>
    <x v="135"/>
    <x v="7"/>
    <x v="0"/>
    <s v="NDG_Facebook_RT_starbucks_stories"/>
    <n v="1417"/>
    <n v="2"/>
    <n v="0"/>
    <n v="1.4114326040931546E-3"/>
    <n v="726.98"/>
    <n v="1453.96"/>
    <n v="0"/>
    <x v="0"/>
    <m/>
    <n v="0"/>
    <x v="19"/>
    <d v="2019-05-13T00:00:00"/>
    <x v="0"/>
    <x v="0"/>
    <x v="0"/>
  </r>
  <r>
    <x v="135"/>
    <x v="7"/>
    <x v="0"/>
    <s v="NDG_Facebook_RT_normal _stories"/>
    <n v="1833"/>
    <n v="7"/>
    <n v="0"/>
    <n v="3.8188761593016913E-3"/>
    <n v="213.60214285714284"/>
    <n v="1495.2149999999999"/>
    <n v="0"/>
    <x v="0"/>
    <m/>
    <n v="0"/>
    <x v="19"/>
    <d v="2019-05-13T00:00:00"/>
    <x v="0"/>
    <x v="0"/>
    <x v="0"/>
  </r>
  <r>
    <x v="135"/>
    <x v="7"/>
    <x v="0"/>
    <s v="NDG_Facebook_RT_normal"/>
    <n v="1028"/>
    <n v="7"/>
    <n v="0"/>
    <n v="6.8093385214007783E-3"/>
    <n v="215.35428571428571"/>
    <n v="1507.48"/>
    <n v="0"/>
    <x v="0"/>
    <m/>
    <n v="0"/>
    <x v="19"/>
    <d v="2019-05-13T00:00:00"/>
    <x v="0"/>
    <x v="0"/>
    <x v="0"/>
  </r>
  <r>
    <x v="135"/>
    <x v="3"/>
    <x v="0"/>
    <s v="AFF"/>
    <n v="0"/>
    <n v="0"/>
    <m/>
    <m/>
    <m/>
    <n v="40000"/>
    <n v="5"/>
    <x v="0"/>
    <m/>
    <m/>
    <x v="19"/>
    <d v="2019-05-13T00:00:00"/>
    <x v="0"/>
    <x v="0"/>
    <x v="0"/>
  </r>
  <r>
    <x v="136"/>
    <x v="0"/>
    <x v="0"/>
    <s v="指名：ドルチェグスト（161228AM-170131）"/>
    <n v="35916"/>
    <n v="882"/>
    <m/>
    <n v="2.4557300367524224E-2"/>
    <n v="73.50984126984126"/>
    <n v="64835.679999999993"/>
    <n v="8"/>
    <x v="0"/>
    <m/>
    <n v="0"/>
    <x v="19"/>
    <d v="2019-05-13T00:00:00"/>
    <x v="0"/>
    <x v="0"/>
    <x v="0"/>
  </r>
  <r>
    <x v="136"/>
    <x v="0"/>
    <x v="0"/>
    <s v="指名：バリスタ（161228AM-170131）"/>
    <n v="7416"/>
    <n v="341"/>
    <m/>
    <n v="4.5981661272923406E-2"/>
    <n v="118.23976539589444"/>
    <n v="40319.760000000002"/>
    <n v="1"/>
    <x v="0"/>
    <m/>
    <n v="0"/>
    <x v="19"/>
    <d v="2019-05-13T00:00:00"/>
    <x v="0"/>
    <x v="0"/>
    <x v="0"/>
  </r>
  <r>
    <x v="136"/>
    <x v="0"/>
    <x v="0"/>
    <s v="【DDTD】ICS_Search（20190401-）"/>
    <n v="819"/>
    <n v="31"/>
    <m/>
    <n v="3.7851037851037848E-2"/>
    <n v="70.283870967741947"/>
    <n v="2178.8000000000002"/>
    <n v="0"/>
    <x v="0"/>
    <m/>
    <n v="0"/>
    <x v="19"/>
    <d v="2019-05-13T00:00:00"/>
    <x v="0"/>
    <x v="0"/>
    <x v="0"/>
  </r>
  <r>
    <x v="136"/>
    <x v="0"/>
    <x v="0"/>
    <s v="指名：共通TOP（161228AM-170131）"/>
    <n v="11747"/>
    <n v="819"/>
    <m/>
    <n v="6.9719928492381039E-2"/>
    <n v="50.143492063492083"/>
    <n v="41067.520000000019"/>
    <n v="28"/>
    <x v="0"/>
    <m/>
    <n v="0"/>
    <x v="19"/>
    <d v="2019-05-13T00:00:00"/>
    <x v="0"/>
    <x v="0"/>
    <x v="0"/>
  </r>
  <r>
    <x v="136"/>
    <x v="0"/>
    <x v="0"/>
    <s v="【DDTD】父の日（190516-190611）"/>
    <n v="24166"/>
    <n v="283"/>
    <m/>
    <n v="1.1710667880493256E-2"/>
    <n v="97.311660777385157"/>
    <n v="27539.200000000001"/>
    <n v="0"/>
    <x v="0"/>
    <m/>
    <n v="0"/>
    <x v="19"/>
    <d v="2019-05-13T00:00:00"/>
    <x v="0"/>
    <x v="0"/>
    <x v="0"/>
  </r>
  <r>
    <x v="136"/>
    <x v="0"/>
    <x v="0"/>
    <s v="指名：まちえこびん（180926～）"/>
    <n v="3"/>
    <n v="0"/>
    <m/>
    <n v="0"/>
    <m/>
    <n v="0"/>
    <n v="0"/>
    <x v="0"/>
    <m/>
    <n v="0"/>
    <x v="19"/>
    <d v="2019-05-13T00:00:00"/>
    <x v="0"/>
    <x v="0"/>
    <x v="0"/>
  </r>
  <r>
    <x v="136"/>
    <x v="9"/>
    <x v="0"/>
    <s v="den_0501_0531_NAP_NDG_aff_syoukai_Twitter_Promotweet_twivery"/>
    <n v="138708"/>
    <n v="194"/>
    <m/>
    <n v="1.3986215647258989E-3"/>
    <n v="131.4101675375"/>
    <n v="25493.572502274998"/>
    <m/>
    <x v="0"/>
    <m/>
    <n v="0"/>
    <x v="19"/>
    <d v="2019-05-13T00:00:00"/>
    <x v="0"/>
    <x v="0"/>
    <x v="0"/>
  </r>
  <r>
    <x v="136"/>
    <x v="3"/>
    <x v="0"/>
    <s v="PH AFF"/>
    <n v="21070"/>
    <n v="186"/>
    <m/>
    <n v="8.8277171333649741E-3"/>
    <n v="316.75268817204301"/>
    <n v="58916"/>
    <n v="4"/>
    <x v="0"/>
    <m/>
    <n v="0"/>
    <x v="19"/>
    <d v="2019-05-13T00:00:00"/>
    <x v="0"/>
    <x v="0"/>
    <x v="0"/>
  </r>
  <r>
    <x v="136"/>
    <x v="4"/>
    <x v="0"/>
    <s v="指名：ドルチェグスト（170816-170916）"/>
    <n v="13502"/>
    <n v="1190"/>
    <n v="0"/>
    <n v="8.8135091097615165E-2"/>
    <n v="95.36508823529411"/>
    <n v="113484.45499999999"/>
    <n v="5.14"/>
    <x v="0"/>
    <m/>
    <n v="0"/>
    <x v="19"/>
    <d v="2019-05-13T00:00:00"/>
    <x v="0"/>
    <x v="0"/>
    <x v="0"/>
  </r>
  <r>
    <x v="136"/>
    <x v="4"/>
    <x v="0"/>
    <s v="【DDTD】母の日・カフェインレス（190422-190512）"/>
    <n v="7748"/>
    <n v="104"/>
    <m/>
    <n v="1.3422818791946308E-2"/>
    <n v="211.90360576923078"/>
    <n v="22037.975000000002"/>
    <n v="0"/>
    <x v="0"/>
    <m/>
    <n v="0"/>
    <x v="19"/>
    <d v="2019-05-13T00:00:00"/>
    <x v="0"/>
    <x v="0"/>
    <x v="0"/>
  </r>
  <r>
    <x v="136"/>
    <x v="4"/>
    <x v="0"/>
    <s v="【DDTD】父の日（190516-190611）"/>
    <n v="8793"/>
    <n v="446"/>
    <m/>
    <n v="5.0722165358808143E-2"/>
    <n v="99.785000000000011"/>
    <n v="44504.110000000008"/>
    <n v="0"/>
    <x v="0"/>
    <m/>
    <n v="0"/>
    <x v="19"/>
    <d v="2019-05-13T00:00:00"/>
    <x v="0"/>
    <x v="0"/>
    <x v="0"/>
  </r>
  <r>
    <x v="136"/>
    <x v="4"/>
    <x v="0"/>
    <s v="指名：共通TOP（170816-170916）"/>
    <n v="7111"/>
    <n v="1785"/>
    <m/>
    <n v="0.25101954718042468"/>
    <n v="14.517487394957984"/>
    <n v="25913.715"/>
    <n v="28.579999999999995"/>
    <x v="0"/>
    <m/>
    <n v="0"/>
    <x v="19"/>
    <d v="2019-05-13T00:00:00"/>
    <x v="0"/>
    <x v="0"/>
    <x v="0"/>
  </r>
  <r>
    <x v="136"/>
    <x v="4"/>
    <x v="0"/>
    <s v="指名：まちえこびん（180926～）"/>
    <n v="27"/>
    <n v="6"/>
    <m/>
    <n v="0.22222222222222221"/>
    <n v="54.263333333333328"/>
    <n v="325.58"/>
    <n v="0"/>
    <x v="0"/>
    <m/>
    <n v="0"/>
    <x v="19"/>
    <d v="2019-05-13T00:00:00"/>
    <x v="0"/>
    <x v="0"/>
    <x v="0"/>
  </r>
  <r>
    <x v="136"/>
    <x v="4"/>
    <x v="0"/>
    <s v="指名：バリスタ（170816-170916）"/>
    <n v="3588"/>
    <n v="362"/>
    <m/>
    <n v="0.10089186176142698"/>
    <n v="113.85936464088395"/>
    <n v="41217.089999999989"/>
    <n v="1.6400000000000001"/>
    <x v="0"/>
    <m/>
    <n v="0"/>
    <x v="19"/>
    <d v="2019-05-13T00:00:00"/>
    <x v="0"/>
    <x v="0"/>
    <x v="0"/>
  </r>
  <r>
    <x v="136"/>
    <x v="4"/>
    <x v="0"/>
    <s v="【DDTD】ICS_Search（20180411-）"/>
    <n v="1120"/>
    <n v="131"/>
    <m/>
    <n v="0.11696428571428572"/>
    <n v="111.2957251908397"/>
    <n v="14579.740000000002"/>
    <n v="0"/>
    <x v="0"/>
    <m/>
    <n v="0"/>
    <x v="19"/>
    <d v="2019-05-13T00:00:00"/>
    <x v="0"/>
    <x v="0"/>
    <x v="0"/>
  </r>
  <r>
    <x v="136"/>
    <x v="7"/>
    <x v="0"/>
    <s v="NDG_Facebook_RT_normal"/>
    <n v="981"/>
    <n v="7"/>
    <n v="0"/>
    <n v="7.1355759429153924E-3"/>
    <n v="222.20357142857142"/>
    <n v="1555.425"/>
    <n v="0"/>
    <x v="0"/>
    <m/>
    <n v="0"/>
    <x v="19"/>
    <d v="2019-05-13T00:00:00"/>
    <x v="0"/>
    <x v="0"/>
    <x v="0"/>
  </r>
  <r>
    <x v="136"/>
    <x v="7"/>
    <x v="0"/>
    <s v="NDG_Facebook_RT_normal _stories"/>
    <n v="1853"/>
    <n v="5"/>
    <n v="0"/>
    <n v="2.6983270372369131E-3"/>
    <n v="307.29399999999998"/>
    <n v="1536.47"/>
    <n v="0"/>
    <x v="0"/>
    <m/>
    <n v="0"/>
    <x v="19"/>
    <d v="2019-05-13T00:00:00"/>
    <x v="0"/>
    <x v="0"/>
    <x v="0"/>
  </r>
  <r>
    <x v="136"/>
    <x v="7"/>
    <x v="0"/>
    <s v="NDG_Facebook_RT_starbucks"/>
    <n v="1081"/>
    <n v="3"/>
    <n v="0"/>
    <n v="2.7752081406105457E-3"/>
    <n v="490.60000000000008"/>
    <n v="1471.8000000000002"/>
    <n v="0"/>
    <x v="0"/>
    <m/>
    <n v="0"/>
    <x v="19"/>
    <d v="2019-05-13T00:00:00"/>
    <x v="0"/>
    <x v="0"/>
    <x v="0"/>
  </r>
  <r>
    <x v="136"/>
    <x v="7"/>
    <x v="0"/>
    <s v="NDG_Facebook_RT_starbucks_stories"/>
    <n v="1565"/>
    <n v="6"/>
    <n v="0"/>
    <n v="3.8338658146964857E-3"/>
    <n v="258.1225"/>
    <n v="1548.7350000000001"/>
    <n v="0"/>
    <x v="0"/>
    <m/>
    <n v="0"/>
    <x v="19"/>
    <d v="2019-05-13T00:00:00"/>
    <x v="0"/>
    <x v="0"/>
    <x v="0"/>
  </r>
  <r>
    <x v="136"/>
    <x v="3"/>
    <x v="0"/>
    <s v="AFF"/>
    <n v="0"/>
    <n v="0"/>
    <m/>
    <m/>
    <m/>
    <n v="19000"/>
    <n v="2"/>
    <x v="0"/>
    <m/>
    <m/>
    <x v="19"/>
    <d v="2019-05-13T00:00:00"/>
    <x v="0"/>
    <x v="0"/>
    <x v="0"/>
  </r>
  <r>
    <x v="137"/>
    <x v="0"/>
    <x v="0"/>
    <s v="指名：共通TOP（161228AM-170131）"/>
    <n v="11132"/>
    <n v="694"/>
    <m/>
    <n v="6.2342795544376571E-2"/>
    <n v="57.691527377521609"/>
    <n v="40037.919999999998"/>
    <n v="19"/>
    <x v="0"/>
    <m/>
    <n v="0"/>
    <x v="19"/>
    <d v="2019-05-13T00:00:00"/>
    <x v="0"/>
    <x v="0"/>
    <x v="0"/>
  </r>
  <r>
    <x v="137"/>
    <x v="0"/>
    <x v="0"/>
    <s v="指名：バリスタ（161228AM-170131）"/>
    <n v="8942"/>
    <n v="402"/>
    <m/>
    <n v="4.4956385596063519E-2"/>
    <n v="142.30925373134329"/>
    <n v="57208.32"/>
    <n v="9"/>
    <x v="0"/>
    <m/>
    <n v="0"/>
    <x v="19"/>
    <d v="2019-05-13T00:00:00"/>
    <x v="0"/>
    <x v="0"/>
    <x v="0"/>
  </r>
  <r>
    <x v="137"/>
    <x v="0"/>
    <x v="0"/>
    <s v="指名：まちえこびん（180926～）"/>
    <n v="3"/>
    <n v="1"/>
    <m/>
    <n v="0.33333333333333331"/>
    <n v="41.6"/>
    <n v="41.6"/>
    <n v="0"/>
    <x v="0"/>
    <m/>
    <n v="0"/>
    <x v="19"/>
    <d v="2019-05-13T00:00:00"/>
    <x v="0"/>
    <x v="0"/>
    <x v="0"/>
  </r>
  <r>
    <x v="137"/>
    <x v="0"/>
    <x v="0"/>
    <s v="指名：ドルチェグスト（161228AM-170131）"/>
    <n v="81334"/>
    <n v="1542"/>
    <m/>
    <n v="1.895886099294268E-2"/>
    <n v="80.697795071335932"/>
    <n v="124436"/>
    <n v="6"/>
    <x v="0"/>
    <m/>
    <n v="0"/>
    <x v="19"/>
    <d v="2019-05-13T00:00:00"/>
    <x v="0"/>
    <x v="0"/>
    <x v="0"/>
  </r>
  <r>
    <x v="137"/>
    <x v="0"/>
    <x v="0"/>
    <s v="【DDTD】父の日（190516-190611）"/>
    <n v="25368"/>
    <n v="329"/>
    <m/>
    <n v="1.2969094922737307E-2"/>
    <n v="97.191003039513674"/>
    <n v="31975.84"/>
    <n v="0"/>
    <x v="0"/>
    <m/>
    <n v="0"/>
    <x v="19"/>
    <d v="2019-05-13T00:00:00"/>
    <x v="0"/>
    <x v="0"/>
    <x v="0"/>
  </r>
  <r>
    <x v="137"/>
    <x v="0"/>
    <x v="0"/>
    <s v="【DDTD】ICS_Search（20190401-）"/>
    <n v="725"/>
    <n v="20"/>
    <m/>
    <n v="2.7586206896551724E-2"/>
    <n v="78.415999999999997"/>
    <n v="1568.32"/>
    <n v="0"/>
    <x v="0"/>
    <m/>
    <n v="0"/>
    <x v="19"/>
    <d v="2019-05-13T00:00:00"/>
    <x v="0"/>
    <x v="0"/>
    <x v="0"/>
  </r>
  <r>
    <x v="137"/>
    <x v="9"/>
    <x v="0"/>
    <s v="den_0501_0531_NAP_NDG_aff_syoukai_Twitter_Promotweet_twivery"/>
    <n v="152276"/>
    <n v="290"/>
    <m/>
    <n v="1.9044366807638761E-3"/>
    <n v="127.78862027382759"/>
    <n v="37058.69987941"/>
    <m/>
    <x v="0"/>
    <m/>
    <n v="0"/>
    <x v="19"/>
    <d v="2019-05-13T00:00:00"/>
    <x v="0"/>
    <x v="0"/>
    <x v="0"/>
  </r>
  <r>
    <x v="137"/>
    <x v="3"/>
    <x v="0"/>
    <s v="PH AFF"/>
    <n v="24414"/>
    <n v="176"/>
    <m/>
    <n v="7.2089784549848445E-3"/>
    <n v="251.0625"/>
    <n v="44187"/>
    <n v="3"/>
    <x v="0"/>
    <m/>
    <n v="0"/>
    <x v="19"/>
    <d v="2019-05-13T00:00:00"/>
    <x v="0"/>
    <x v="0"/>
    <x v="0"/>
  </r>
  <r>
    <x v="137"/>
    <x v="4"/>
    <x v="0"/>
    <s v="【DDTD】父の日（190516-190611）"/>
    <n v="8133"/>
    <n v="374"/>
    <m/>
    <n v="4.5985491208656096E-2"/>
    <n v="80.69737967914439"/>
    <n v="30180.82"/>
    <n v="0"/>
    <x v="0"/>
    <m/>
    <n v="0"/>
    <x v="19"/>
    <d v="2019-05-13T00:00:00"/>
    <x v="0"/>
    <x v="0"/>
    <x v="0"/>
  </r>
  <r>
    <x v="137"/>
    <x v="4"/>
    <x v="0"/>
    <s v="指名：共通TOP（170816-170916）"/>
    <n v="6515"/>
    <n v="1516"/>
    <m/>
    <n v="0.23269378357636225"/>
    <n v="17.82970316622691"/>
    <n v="27029.829999999994"/>
    <n v="16.130000000000003"/>
    <x v="0"/>
    <m/>
    <n v="0"/>
    <x v="19"/>
    <d v="2019-05-13T00:00:00"/>
    <x v="0"/>
    <x v="0"/>
    <x v="0"/>
  </r>
  <r>
    <x v="137"/>
    <x v="4"/>
    <x v="0"/>
    <s v="指名：バリスタ（170816-170916）"/>
    <n v="4862"/>
    <n v="575"/>
    <m/>
    <n v="0.11826408885232415"/>
    <n v="134.96347826086952"/>
    <n v="77603.999999999971"/>
    <n v="4.97"/>
    <x v="0"/>
    <m/>
    <n v="0"/>
    <x v="19"/>
    <d v="2019-05-13T00:00:00"/>
    <x v="0"/>
    <x v="0"/>
    <x v="0"/>
  </r>
  <r>
    <x v="137"/>
    <x v="4"/>
    <x v="0"/>
    <s v="【DDTD】ICS_Search（20180411-）"/>
    <n v="1038"/>
    <n v="88"/>
    <m/>
    <n v="8.477842003853564E-2"/>
    <n v="116.97363636363634"/>
    <n v="10293.679999999998"/>
    <n v="0"/>
    <x v="0"/>
    <m/>
    <n v="0"/>
    <x v="19"/>
    <d v="2019-05-13T00:00:00"/>
    <x v="0"/>
    <x v="0"/>
    <x v="0"/>
  </r>
  <r>
    <x v="137"/>
    <x v="4"/>
    <x v="0"/>
    <s v="【DDTD】母の日・カフェインレス（190422-190512）"/>
    <n v="6820"/>
    <n v="103"/>
    <m/>
    <n v="1.5102639296187683E-2"/>
    <n v="182.82752427184465"/>
    <n v="18831.235000000001"/>
    <n v="0"/>
    <x v="0"/>
    <m/>
    <n v="0"/>
    <x v="19"/>
    <d v="2019-05-13T00:00:00"/>
    <x v="0"/>
    <x v="0"/>
    <x v="0"/>
  </r>
  <r>
    <x v="137"/>
    <x v="4"/>
    <x v="0"/>
    <s v="指名：まちえこびん（180926～）"/>
    <n v="8"/>
    <n v="2"/>
    <m/>
    <n v="0.25"/>
    <n v="49.6175"/>
    <n v="99.234999999999999"/>
    <n v="0"/>
    <x v="0"/>
    <m/>
    <n v="0"/>
    <x v="19"/>
    <d v="2019-05-13T00:00:00"/>
    <x v="0"/>
    <x v="0"/>
    <x v="0"/>
  </r>
  <r>
    <x v="137"/>
    <x v="4"/>
    <x v="0"/>
    <s v="指名：ドルチェグスト（170816-170916）"/>
    <n v="17662"/>
    <n v="1622"/>
    <n v="0"/>
    <n v="9.183557920960253E-2"/>
    <n v="99.064898273736134"/>
    <n v="160683.26500000001"/>
    <n v="11.7"/>
    <x v="0"/>
    <m/>
    <n v="0"/>
    <x v="19"/>
    <d v="2019-05-13T00:00:00"/>
    <x v="0"/>
    <x v="0"/>
    <x v="0"/>
  </r>
  <r>
    <x v="137"/>
    <x v="7"/>
    <x v="0"/>
    <s v="NDG_Facebook_RT_starbucks_stories"/>
    <n v="1869"/>
    <n v="4"/>
    <n v="0"/>
    <n v="2.1401819154628142E-3"/>
    <n v="483.35249999999996"/>
    <n v="1933.4099999999999"/>
    <n v="0"/>
    <x v="0"/>
    <m/>
    <n v="0"/>
    <x v="19"/>
    <d v="2019-05-13T00:00:00"/>
    <x v="0"/>
    <x v="0"/>
    <x v="0"/>
  </r>
  <r>
    <x v="137"/>
    <x v="7"/>
    <x v="0"/>
    <s v="NDG_Facebook_RT_starbucks"/>
    <n v="993"/>
    <n v="4"/>
    <n v="0"/>
    <n v="4.0281973816717019E-3"/>
    <n v="477.77750000000003"/>
    <n v="1911.1100000000001"/>
    <n v="0"/>
    <x v="0"/>
    <m/>
    <n v="0"/>
    <x v="19"/>
    <d v="2019-05-13T00:00:00"/>
    <x v="0"/>
    <x v="0"/>
    <x v="0"/>
  </r>
  <r>
    <x v="137"/>
    <x v="7"/>
    <x v="0"/>
    <s v="NDG_Facebook_RT_normal"/>
    <n v="1381"/>
    <n v="7"/>
    <n v="0"/>
    <n v="5.0687907313540911E-3"/>
    <n v="275.40500000000003"/>
    <n v="1927.835"/>
    <n v="0"/>
    <x v="0"/>
    <m/>
    <n v="0"/>
    <x v="19"/>
    <d v="2019-05-13T00:00:00"/>
    <x v="0"/>
    <x v="0"/>
    <x v="0"/>
  </r>
  <r>
    <x v="137"/>
    <x v="7"/>
    <x v="0"/>
    <s v="NDG_Facebook_RT_normal _stories"/>
    <n v="2103"/>
    <n v="8"/>
    <n v="0"/>
    <n v="3.8040893961008085E-3"/>
    <n v="241.95500000000001"/>
    <n v="1935.64"/>
    <n v="0"/>
    <x v="0"/>
    <m/>
    <n v="0"/>
    <x v="19"/>
    <d v="2019-05-13T00:00:00"/>
    <x v="0"/>
    <x v="0"/>
    <x v="0"/>
  </r>
  <r>
    <x v="137"/>
    <x v="3"/>
    <x v="0"/>
    <s v="AFF"/>
    <n v="0"/>
    <n v="0"/>
    <m/>
    <m/>
    <m/>
    <n v="54000"/>
    <n v="7"/>
    <x v="0"/>
    <m/>
    <m/>
    <x v="19"/>
    <d v="2019-05-13T00:00:00"/>
    <x v="0"/>
    <x v="0"/>
    <x v="0"/>
  </r>
  <r>
    <x v="138"/>
    <x v="0"/>
    <x v="0"/>
    <s v="【DDTD】父の日（190516-190611）"/>
    <n v="29948"/>
    <n v="332"/>
    <m/>
    <n v="1.1085882195806064E-2"/>
    <n v="97.459277108433724"/>
    <n v="32356.479999999996"/>
    <n v="0"/>
    <x v="0"/>
    <m/>
    <n v="0"/>
    <x v="19"/>
    <d v="2019-05-13T00:00:00"/>
    <x v="0"/>
    <x v="0"/>
    <x v="0"/>
  </r>
  <r>
    <x v="138"/>
    <x v="0"/>
    <x v="0"/>
    <s v="指名：ドルチェグスト（161228AM-170131）"/>
    <n v="84560"/>
    <n v="1684"/>
    <m/>
    <n v="1.9914853358561968E-2"/>
    <n v="79.632874109263639"/>
    <n v="134101.75999999998"/>
    <n v="14"/>
    <x v="0"/>
    <m/>
    <n v="0"/>
    <x v="19"/>
    <d v="2019-05-13T00:00:00"/>
    <x v="0"/>
    <x v="0"/>
    <x v="0"/>
  </r>
  <r>
    <x v="138"/>
    <x v="0"/>
    <x v="0"/>
    <s v="【DDTD】ICS_Search（20190401-）"/>
    <n v="745"/>
    <n v="17"/>
    <m/>
    <n v="2.2818791946308724E-2"/>
    <n v="69.374117647058824"/>
    <n v="1179.3600000000001"/>
    <n v="3"/>
    <x v="0"/>
    <m/>
    <n v="0"/>
    <x v="19"/>
    <d v="2019-05-13T00:00:00"/>
    <x v="0"/>
    <x v="0"/>
    <x v="0"/>
  </r>
  <r>
    <x v="138"/>
    <x v="0"/>
    <x v="0"/>
    <s v="指名：バリスタ（161228AM-170131）"/>
    <n v="9456"/>
    <n v="417"/>
    <m/>
    <n v="4.4098984771573604E-2"/>
    <n v="134.20239808153477"/>
    <n v="55962.399999999994"/>
    <n v="5"/>
    <x v="0"/>
    <m/>
    <n v="0"/>
    <x v="19"/>
    <d v="2019-05-13T00:00:00"/>
    <x v="0"/>
    <x v="0"/>
    <x v="0"/>
  </r>
  <r>
    <x v="138"/>
    <x v="0"/>
    <x v="0"/>
    <s v="指名：共通TOP（161228AM-170131）"/>
    <n v="11703"/>
    <n v="684"/>
    <m/>
    <n v="5.8446552166111256E-2"/>
    <n v="63.357894736842113"/>
    <n v="43336.800000000003"/>
    <n v="17"/>
    <x v="0"/>
    <m/>
    <n v="0"/>
    <x v="19"/>
    <d v="2019-05-13T00:00:00"/>
    <x v="0"/>
    <x v="0"/>
    <x v="0"/>
  </r>
  <r>
    <x v="138"/>
    <x v="9"/>
    <x v="0"/>
    <s v="den_0501_0531_NAP_NDG_aff_syoukai_Twitter_Promotweet_twivery"/>
    <n v="219753"/>
    <n v="401"/>
    <m/>
    <n v="1.824775998507415E-3"/>
    <n v="129.78564484886533"/>
    <n v="52044.043584394996"/>
    <m/>
    <x v="0"/>
    <m/>
    <n v="0"/>
    <x v="19"/>
    <d v="2019-05-13T00:00:00"/>
    <x v="0"/>
    <x v="0"/>
    <x v="0"/>
  </r>
  <r>
    <x v="138"/>
    <x v="3"/>
    <x v="0"/>
    <s v="PH AFF"/>
    <n v="28000"/>
    <n v="246"/>
    <m/>
    <n v="8.7857142857142856E-3"/>
    <n v="718.48780487804879"/>
    <n v="176748"/>
    <n v="12"/>
    <x v="0"/>
    <m/>
    <n v="0"/>
    <x v="19"/>
    <d v="2019-05-13T00:00:00"/>
    <x v="0"/>
    <x v="0"/>
    <x v="0"/>
  </r>
  <r>
    <x v="138"/>
    <x v="4"/>
    <x v="0"/>
    <s v="指名：ドルチェグスト（170816-170916）"/>
    <n v="16268"/>
    <n v="1664"/>
    <n v="0"/>
    <n v="0.10228669781165478"/>
    <n v="99.236195913461543"/>
    <n v="165129.03"/>
    <n v="19.54"/>
    <x v="0"/>
    <m/>
    <n v="0"/>
    <x v="19"/>
    <d v="2019-05-13T00:00:00"/>
    <x v="0"/>
    <x v="0"/>
    <x v="0"/>
  </r>
  <r>
    <x v="138"/>
    <x v="4"/>
    <x v="0"/>
    <s v="指名：バリスタ（170816-170916）"/>
    <n v="5460"/>
    <n v="639"/>
    <m/>
    <n v="0.11703296703296703"/>
    <n v="124.65490610328641"/>
    <n v="79654.485000000015"/>
    <n v="1.35"/>
    <x v="0"/>
    <m/>
    <n v="0"/>
    <x v="19"/>
    <d v="2019-05-13T00:00:00"/>
    <x v="0"/>
    <x v="0"/>
    <x v="0"/>
  </r>
  <r>
    <x v="138"/>
    <x v="4"/>
    <x v="0"/>
    <s v="【DDTD】ICS_Search（20180411-）"/>
    <n v="1117"/>
    <n v="98"/>
    <m/>
    <n v="8.7735004476275733E-2"/>
    <n v="112.27367346938777"/>
    <n v="11002.820000000002"/>
    <n v="1"/>
    <x v="0"/>
    <m/>
    <n v="0"/>
    <x v="19"/>
    <d v="2019-05-13T00:00:00"/>
    <x v="0"/>
    <x v="0"/>
    <x v="0"/>
  </r>
  <r>
    <x v="138"/>
    <x v="4"/>
    <x v="0"/>
    <s v="指名：まちえこびん（180926～）"/>
    <n v="1"/>
    <n v="0"/>
    <m/>
    <n v="0"/>
    <m/>
    <n v="0"/>
    <n v="0"/>
    <x v="0"/>
    <m/>
    <n v="0"/>
    <x v="19"/>
    <d v="2019-05-13T00:00:00"/>
    <x v="0"/>
    <x v="0"/>
    <x v="0"/>
  </r>
  <r>
    <x v="138"/>
    <x v="4"/>
    <x v="0"/>
    <s v="指名：共通TOP（170816-170916）"/>
    <n v="7112"/>
    <n v="1623"/>
    <m/>
    <n v="0.22820584926884138"/>
    <n v="18.399217498459638"/>
    <n v="29861.929999999993"/>
    <n v="31.42"/>
    <x v="0"/>
    <m/>
    <n v="0"/>
    <x v="19"/>
    <d v="2019-05-13T00:00:00"/>
    <x v="0"/>
    <x v="0"/>
    <x v="0"/>
  </r>
  <r>
    <x v="138"/>
    <x v="4"/>
    <x v="0"/>
    <s v="【DDTD】母の日・カフェインレス（190422-190512）"/>
    <n v="6548"/>
    <n v="109"/>
    <m/>
    <n v="1.664630421502749E-2"/>
    <n v="201.32399082568807"/>
    <n v="21944.314999999999"/>
    <n v="0"/>
    <x v="0"/>
    <m/>
    <n v="0"/>
    <x v="19"/>
    <d v="2019-05-13T00:00:00"/>
    <x v="0"/>
    <x v="0"/>
    <x v="0"/>
  </r>
  <r>
    <x v="138"/>
    <x v="4"/>
    <x v="0"/>
    <s v="【DDTD】父の日（190516-190611）"/>
    <n v="11454"/>
    <n v="425"/>
    <m/>
    <n v="3.7104941505151041E-2"/>
    <n v="96.039541176470593"/>
    <n v="40816.805"/>
    <n v="0"/>
    <x v="0"/>
    <m/>
    <n v="0"/>
    <x v="19"/>
    <d v="2019-05-13T00:00:00"/>
    <x v="0"/>
    <x v="0"/>
    <x v="0"/>
  </r>
  <r>
    <x v="138"/>
    <x v="7"/>
    <x v="0"/>
    <s v="NDG_Facebook_RT_normal"/>
    <n v="1623"/>
    <n v="10"/>
    <n v="0"/>
    <n v="6.1614294516327784E-3"/>
    <n v="188.99250000000001"/>
    <n v="1889.925"/>
    <n v="0"/>
    <x v="0"/>
    <m/>
    <n v="0"/>
    <x v="19"/>
    <d v="2019-05-13T00:00:00"/>
    <x v="0"/>
    <x v="0"/>
    <x v="0"/>
  </r>
  <r>
    <x v="138"/>
    <x v="7"/>
    <x v="0"/>
    <s v="NDG_Facebook_RT_normal _stories"/>
    <n v="2475"/>
    <n v="8"/>
    <n v="0"/>
    <n v="3.2323232323232323E-3"/>
    <n v="229.829375"/>
    <n v="1838.635"/>
    <n v="0"/>
    <x v="0"/>
    <m/>
    <n v="0"/>
    <x v="19"/>
    <d v="2019-05-13T00:00:00"/>
    <x v="0"/>
    <x v="0"/>
    <x v="0"/>
  </r>
  <r>
    <x v="138"/>
    <x v="7"/>
    <x v="0"/>
    <s v="NDG_Facebook_RT_starbucks"/>
    <n v="1046"/>
    <n v="16"/>
    <n v="0"/>
    <n v="1.5296367112810707E-2"/>
    <n v="117.56281249999999"/>
    <n v="1881.0049999999999"/>
    <n v="0"/>
    <x v="0"/>
    <m/>
    <n v="0"/>
    <x v="19"/>
    <d v="2019-05-13T00:00:00"/>
    <x v="0"/>
    <x v="0"/>
    <x v="0"/>
  </r>
  <r>
    <x v="138"/>
    <x v="7"/>
    <x v="0"/>
    <s v="NDG_Facebook_RT_starbucks_stories"/>
    <n v="2168"/>
    <n v="8"/>
    <n v="0"/>
    <n v="3.6900369003690036E-3"/>
    <n v="232.61687499999999"/>
    <n v="1860.9349999999999"/>
    <n v="0"/>
    <x v="0"/>
    <m/>
    <n v="0"/>
    <x v="19"/>
    <d v="2019-05-13T00:00:00"/>
    <x v="0"/>
    <x v="0"/>
    <x v="0"/>
  </r>
  <r>
    <x v="138"/>
    <x v="3"/>
    <x v="0"/>
    <s v="AFF"/>
    <n v="0"/>
    <n v="0"/>
    <m/>
    <m/>
    <m/>
    <n v="40000"/>
    <n v="5"/>
    <x v="0"/>
    <m/>
    <m/>
    <x v="19"/>
    <d v="2019-05-13T00:00:00"/>
    <x v="0"/>
    <x v="0"/>
    <x v="0"/>
  </r>
  <r>
    <x v="139"/>
    <x v="0"/>
    <x v="0"/>
    <s v="指名：ドルチェグスト（161228AM-170131）"/>
    <n v="26236"/>
    <n v="606"/>
    <m/>
    <n v="2.30980332367739E-2"/>
    <n v="79.204752475247517"/>
    <n v="47998.079999999994"/>
    <n v="10"/>
    <x v="0"/>
    <m/>
    <n v="0"/>
    <x v="20"/>
    <d v="2019-05-20T00:00:00"/>
    <x v="0"/>
    <x v="0"/>
    <x v="0"/>
  </r>
  <r>
    <x v="139"/>
    <x v="0"/>
    <x v="0"/>
    <s v="【DDTD】父の日（190516-190611）"/>
    <n v="27589"/>
    <n v="266"/>
    <m/>
    <n v="9.6415237957156834E-3"/>
    <n v="97.060150375939855"/>
    <n v="25818"/>
    <n v="0"/>
    <x v="0"/>
    <m/>
    <n v="0"/>
    <x v="20"/>
    <d v="2019-05-20T00:00:00"/>
    <x v="0"/>
    <x v="0"/>
    <x v="0"/>
  </r>
  <r>
    <x v="139"/>
    <x v="0"/>
    <x v="0"/>
    <s v="【DDTD】ICS_Search（20190401-）"/>
    <n v="763"/>
    <n v="32"/>
    <m/>
    <n v="4.1939711664482307E-2"/>
    <n v="73.319999999999993"/>
    <n v="2346.2399999999998"/>
    <n v="0"/>
    <x v="0"/>
    <m/>
    <n v="0"/>
    <x v="20"/>
    <d v="2019-05-20T00:00:00"/>
    <x v="0"/>
    <x v="0"/>
    <x v="0"/>
  </r>
  <r>
    <x v="139"/>
    <x v="0"/>
    <x v="0"/>
    <s v="指名：バリスタ（161228AM-170131）"/>
    <n v="7503"/>
    <n v="296"/>
    <m/>
    <n v="3.945088631214181E-2"/>
    <n v="109.56891891891891"/>
    <n v="32432.399999999998"/>
    <n v="5"/>
    <x v="0"/>
    <m/>
    <n v="0"/>
    <x v="20"/>
    <d v="2019-05-20T00:00:00"/>
    <x v="0"/>
    <x v="0"/>
    <x v="0"/>
  </r>
  <r>
    <x v="139"/>
    <x v="0"/>
    <x v="0"/>
    <s v="指名：まちえこびん（180926～）"/>
    <n v="3"/>
    <n v="1"/>
    <m/>
    <n v="0.33333333333333331"/>
    <n v="3.12"/>
    <n v="3.12"/>
    <n v="0"/>
    <x v="0"/>
    <m/>
    <n v="0"/>
    <x v="20"/>
    <d v="2019-05-20T00:00:00"/>
    <x v="0"/>
    <x v="0"/>
    <x v="0"/>
  </r>
  <r>
    <x v="139"/>
    <x v="0"/>
    <x v="0"/>
    <s v="指名：共通TOP（161228AM-170131）"/>
    <n v="10617"/>
    <n v="737"/>
    <m/>
    <n v="6.9416972779504565E-2"/>
    <n v="48.709253731343274"/>
    <n v="35898.719999999994"/>
    <n v="33"/>
    <x v="0"/>
    <m/>
    <n v="0"/>
    <x v="20"/>
    <d v="2019-05-20T00:00:00"/>
    <x v="0"/>
    <x v="0"/>
    <x v="0"/>
  </r>
  <r>
    <x v="139"/>
    <x v="9"/>
    <x v="0"/>
    <s v="den_0501_0531_NAP_NDG_aff_syoukai_Twitter_Promotweet_twivery"/>
    <n v="261078"/>
    <n v="437"/>
    <m/>
    <n v="1.6738292770742842E-3"/>
    <n v="128.32579157827232"/>
    <n v="56078.370919705005"/>
    <m/>
    <x v="0"/>
    <m/>
    <n v="0"/>
    <x v="20"/>
    <d v="2019-05-20T00:00:00"/>
    <x v="0"/>
    <x v="0"/>
    <x v="0"/>
  </r>
  <r>
    <x v="139"/>
    <x v="3"/>
    <x v="0"/>
    <s v="PH AFF"/>
    <n v="24674"/>
    <n v="183"/>
    <m/>
    <n v="7.4167139499067844E-3"/>
    <n v="482.91803278688525"/>
    <n v="88374"/>
    <n v="6"/>
    <x v="0"/>
    <m/>
    <n v="0"/>
    <x v="20"/>
    <d v="2019-05-20T00:00:00"/>
    <x v="0"/>
    <x v="0"/>
    <x v="0"/>
  </r>
  <r>
    <x v="139"/>
    <x v="4"/>
    <x v="0"/>
    <s v="指名：まちえこびん（180926～）"/>
    <n v="7"/>
    <n v="2"/>
    <m/>
    <n v="0.2857142857142857"/>
    <n v="26.202500000000001"/>
    <n v="52.405000000000001"/>
    <n v="0"/>
    <x v="0"/>
    <m/>
    <n v="0"/>
    <x v="20"/>
    <d v="2019-05-20T00:00:00"/>
    <x v="0"/>
    <x v="0"/>
    <x v="0"/>
  </r>
  <r>
    <x v="139"/>
    <x v="4"/>
    <x v="0"/>
    <s v="【DDTD】ICS_Search（20180411-）"/>
    <n v="859"/>
    <n v="86"/>
    <m/>
    <n v="0.10011641443538999"/>
    <n v="127.38226744186046"/>
    <n v="10954.875"/>
    <n v="0"/>
    <x v="0"/>
    <m/>
    <n v="0"/>
    <x v="20"/>
    <d v="2019-05-20T00:00:00"/>
    <x v="0"/>
    <x v="0"/>
    <x v="0"/>
  </r>
  <r>
    <x v="139"/>
    <x v="4"/>
    <x v="0"/>
    <s v="【DDTD】父の日（190516-190611）"/>
    <n v="9544"/>
    <n v="347"/>
    <m/>
    <n v="3.6357921207041073E-2"/>
    <n v="98.377060518731994"/>
    <n v="34136.840000000004"/>
    <n v="0"/>
    <x v="0"/>
    <m/>
    <n v="0"/>
    <x v="20"/>
    <d v="2019-05-20T00:00:00"/>
    <x v="0"/>
    <x v="0"/>
    <x v="0"/>
  </r>
  <r>
    <x v="139"/>
    <x v="4"/>
    <x v="0"/>
    <s v="【DDTD】母の日・カフェインレス（190422-190512）"/>
    <n v="6216"/>
    <n v="102"/>
    <m/>
    <n v="1.6409266409266408E-2"/>
    <n v="195.73715686274508"/>
    <n v="19965.189999999999"/>
    <n v="0.43"/>
    <x v="0"/>
    <m/>
    <n v="0"/>
    <x v="20"/>
    <d v="2019-05-20T00:00:00"/>
    <x v="0"/>
    <x v="0"/>
    <x v="0"/>
  </r>
  <r>
    <x v="139"/>
    <x v="4"/>
    <x v="0"/>
    <s v="指名：バリスタ（170816-170916）"/>
    <n v="3595"/>
    <n v="367"/>
    <m/>
    <n v="0.10208623087621697"/>
    <n v="105.45712534059948"/>
    <n v="38702.765000000007"/>
    <n v="1"/>
    <x v="0"/>
    <m/>
    <n v="0"/>
    <x v="20"/>
    <d v="2019-05-20T00:00:00"/>
    <x v="0"/>
    <x v="0"/>
    <x v="0"/>
  </r>
  <r>
    <x v="139"/>
    <x v="4"/>
    <x v="0"/>
    <s v="指名：共通TOP（170816-170916）"/>
    <n v="6513"/>
    <n v="1557"/>
    <m/>
    <n v="0.23906034085674804"/>
    <n v="15.548413615928066"/>
    <n v="24208.879999999997"/>
    <n v="33.619999999999997"/>
    <x v="0"/>
    <m/>
    <n v="0"/>
    <x v="20"/>
    <d v="2019-05-20T00:00:00"/>
    <x v="0"/>
    <x v="0"/>
    <x v="0"/>
  </r>
  <r>
    <x v="139"/>
    <x v="4"/>
    <x v="0"/>
    <s v="指名：ドルチェグスト（170816-170916）"/>
    <n v="11834"/>
    <n v="1144"/>
    <n v="0"/>
    <n v="9.6670610106472876E-2"/>
    <n v="94.782325174825161"/>
    <n v="108430.97999999998"/>
    <n v="28.37"/>
    <x v="0"/>
    <m/>
    <n v="0"/>
    <x v="20"/>
    <d v="2019-05-20T00:00:00"/>
    <x v="0"/>
    <x v="0"/>
    <x v="0"/>
  </r>
  <r>
    <x v="139"/>
    <x v="7"/>
    <x v="0"/>
    <s v="NDG_Facebook_RT_normal"/>
    <n v="1341"/>
    <n v="10"/>
    <n v="0"/>
    <n v="7.4571215510812828E-3"/>
    <n v="153.7585"/>
    <n v="1537.585"/>
    <n v="0"/>
    <x v="0"/>
    <m/>
    <n v="0"/>
    <x v="20"/>
    <d v="2019-05-20T00:00:00"/>
    <x v="0"/>
    <x v="0"/>
    <x v="0"/>
  </r>
  <r>
    <x v="139"/>
    <x v="7"/>
    <x v="0"/>
    <s v="NDG_Facebook_RT_starbucks"/>
    <n v="1209"/>
    <n v="5"/>
    <n v="0"/>
    <n v="4.1356492969396195E-3"/>
    <n v="353.23199999999997"/>
    <n v="1766.1599999999999"/>
    <n v="0"/>
    <x v="0"/>
    <m/>
    <n v="0"/>
    <x v="20"/>
    <d v="2019-05-20T00:00:00"/>
    <x v="0"/>
    <x v="0"/>
    <x v="0"/>
  </r>
  <r>
    <x v="139"/>
    <x v="7"/>
    <x v="0"/>
    <s v="NDG_Facebook_RT_normal _stories"/>
    <n v="1545"/>
    <n v="3"/>
    <n v="0"/>
    <n v="1.9417475728155339E-3"/>
    <n v="439.68166666666667"/>
    <n v="1319.0450000000001"/>
    <n v="0"/>
    <x v="0"/>
    <m/>
    <n v="0"/>
    <x v="20"/>
    <d v="2019-05-20T00:00:00"/>
    <x v="0"/>
    <x v="0"/>
    <x v="0"/>
  </r>
  <r>
    <x v="139"/>
    <x v="7"/>
    <x v="0"/>
    <s v="NDG_Facebook_RT_starbucks_stories"/>
    <n v="1296"/>
    <n v="4"/>
    <n v="0"/>
    <n v="3.0864197530864196E-3"/>
    <n v="326.97375"/>
    <n v="1307.895"/>
    <n v="0"/>
    <x v="0"/>
    <m/>
    <n v="0"/>
    <x v="20"/>
    <d v="2019-05-20T00:00:00"/>
    <x v="0"/>
    <x v="0"/>
    <x v="0"/>
  </r>
  <r>
    <x v="139"/>
    <x v="3"/>
    <x v="0"/>
    <s v="AFF"/>
    <n v="0"/>
    <n v="0"/>
    <m/>
    <m/>
    <m/>
    <n v="19000"/>
    <n v="2"/>
    <x v="0"/>
    <m/>
    <m/>
    <x v="20"/>
    <d v="2019-05-20T00:00:00"/>
    <x v="0"/>
    <x v="0"/>
    <x v="0"/>
  </r>
  <r>
    <x v="140"/>
    <x v="0"/>
    <x v="0"/>
    <s v="指名：共通TOP（161228AM-170131）"/>
    <n v="10624"/>
    <n v="728"/>
    <m/>
    <n v="6.8524096385542174E-2"/>
    <n v="53.699999999999996"/>
    <n v="39093.599999999999"/>
    <n v="31"/>
    <x v="0"/>
    <m/>
    <n v="0"/>
    <x v="20"/>
    <d v="2019-05-20T00:00:00"/>
    <x v="0"/>
    <x v="0"/>
    <x v="0"/>
  </r>
  <r>
    <x v="140"/>
    <x v="0"/>
    <x v="0"/>
    <s v="【DDTD】父の日（190516-190611）"/>
    <n v="29297"/>
    <n v="321"/>
    <m/>
    <n v="1.0956753251186129E-2"/>
    <n v="97.293457943925233"/>
    <n v="31231.200000000001"/>
    <n v="0"/>
    <x v="0"/>
    <m/>
    <n v="0"/>
    <x v="20"/>
    <d v="2019-05-20T00:00:00"/>
    <x v="0"/>
    <x v="0"/>
    <x v="0"/>
  </r>
  <r>
    <x v="140"/>
    <x v="0"/>
    <x v="0"/>
    <s v="指名：バリスタ（161228AM-170131）"/>
    <n v="8283"/>
    <n v="355"/>
    <m/>
    <n v="4.2858867560062776E-2"/>
    <n v="115.86771830985911"/>
    <n v="41133.039999999986"/>
    <n v="2"/>
    <x v="0"/>
    <m/>
    <n v="0"/>
    <x v="20"/>
    <d v="2019-05-20T00:00:00"/>
    <x v="0"/>
    <x v="0"/>
    <x v="0"/>
  </r>
  <r>
    <x v="140"/>
    <x v="0"/>
    <x v="0"/>
    <s v="【DDTD】ICS_Search（20190401-）"/>
    <n v="679"/>
    <n v="23"/>
    <m/>
    <n v="3.3873343151693665E-2"/>
    <n v="72.302608695652168"/>
    <n v="1662.9599999999998"/>
    <n v="0"/>
    <x v="0"/>
    <m/>
    <n v="0"/>
    <x v="20"/>
    <d v="2019-05-20T00:00:00"/>
    <x v="0"/>
    <x v="0"/>
    <x v="0"/>
  </r>
  <r>
    <x v="140"/>
    <x v="0"/>
    <x v="0"/>
    <s v="指名：まちえこびん（180926～）"/>
    <n v="1"/>
    <n v="0"/>
    <m/>
    <n v="0"/>
    <m/>
    <n v="0"/>
    <n v="0"/>
    <x v="0"/>
    <m/>
    <n v="0"/>
    <x v="20"/>
    <d v="2019-05-20T00:00:00"/>
    <x v="0"/>
    <x v="0"/>
    <x v="0"/>
  </r>
  <r>
    <x v="140"/>
    <x v="0"/>
    <x v="0"/>
    <s v="指名：ドルチェグスト（161228AM-170131）"/>
    <n v="23080"/>
    <n v="688"/>
    <m/>
    <n v="2.9809358752166379E-2"/>
    <n v="85.119767441860461"/>
    <n v="58562.399999999994"/>
    <n v="18"/>
    <x v="0"/>
    <m/>
    <n v="0"/>
    <x v="20"/>
    <d v="2019-05-20T00:00:00"/>
    <x v="0"/>
    <x v="0"/>
    <x v="0"/>
  </r>
  <r>
    <x v="140"/>
    <x v="9"/>
    <x v="0"/>
    <s v="den_0501_0531_NAP_NDG_aff_syoukai_Twitter_Promotweet_twivery"/>
    <n v="115455"/>
    <n v="241"/>
    <m/>
    <n v="2.0873933567190682E-3"/>
    <n v="126.19520564323652"/>
    <n v="30413.04456002"/>
    <m/>
    <x v="0"/>
    <m/>
    <n v="0"/>
    <x v="20"/>
    <d v="2019-05-20T00:00:00"/>
    <x v="0"/>
    <x v="0"/>
    <x v="0"/>
  </r>
  <r>
    <x v="140"/>
    <x v="3"/>
    <x v="0"/>
    <s v="PH AFF"/>
    <n v="22712"/>
    <n v="239"/>
    <m/>
    <n v="1.0523071504050721E-2"/>
    <n v="493.02092050209205"/>
    <n v="117832"/>
    <n v="8"/>
    <x v="0"/>
    <m/>
    <n v="0"/>
    <x v="20"/>
    <d v="2019-05-20T00:00:00"/>
    <x v="0"/>
    <x v="0"/>
    <x v="0"/>
  </r>
  <r>
    <x v="140"/>
    <x v="4"/>
    <x v="0"/>
    <s v="【DDTD】母の日・カフェインレス（190422-190512）"/>
    <n v="6640"/>
    <n v="125"/>
    <m/>
    <n v="1.8825301204819279E-2"/>
    <n v="210.69039999999998"/>
    <n v="26336.3"/>
    <n v="0"/>
    <x v="0"/>
    <m/>
    <n v="0"/>
    <x v="20"/>
    <d v="2019-05-20T00:00:00"/>
    <x v="0"/>
    <x v="0"/>
    <x v="0"/>
  </r>
  <r>
    <x v="140"/>
    <x v="4"/>
    <x v="0"/>
    <s v="指名：バリスタ（170816-170916）"/>
    <n v="3958"/>
    <n v="370"/>
    <m/>
    <n v="9.3481556341586655E-2"/>
    <n v="106.52167567567568"/>
    <n v="39413.020000000004"/>
    <n v="6.04"/>
    <x v="0"/>
    <m/>
    <n v="0"/>
    <x v="20"/>
    <d v="2019-05-20T00:00:00"/>
    <x v="0"/>
    <x v="0"/>
    <x v="0"/>
  </r>
  <r>
    <x v="140"/>
    <x v="4"/>
    <x v="0"/>
    <s v="指名：まちえこびん（180926～）"/>
    <n v="11"/>
    <n v="1"/>
    <m/>
    <n v="9.0909090909090912E-2"/>
    <n v="22.3"/>
    <n v="22.3"/>
    <n v="0"/>
    <x v="0"/>
    <m/>
    <n v="0"/>
    <x v="20"/>
    <d v="2019-05-20T00:00:00"/>
    <x v="0"/>
    <x v="0"/>
    <x v="0"/>
  </r>
  <r>
    <x v="140"/>
    <x v="4"/>
    <x v="0"/>
    <s v="【DDTD】ICS_Search（20180411-）"/>
    <n v="931"/>
    <n v="70"/>
    <m/>
    <n v="7.5187969924812026E-2"/>
    <n v="117.298"/>
    <n v="8210.86"/>
    <n v="0"/>
    <x v="0"/>
    <m/>
    <n v="0"/>
    <x v="20"/>
    <d v="2019-05-20T00:00:00"/>
    <x v="0"/>
    <x v="0"/>
    <x v="0"/>
  </r>
  <r>
    <x v="140"/>
    <x v="4"/>
    <x v="0"/>
    <s v="指名：ドルチェグスト（170816-170916）"/>
    <n v="12568"/>
    <n v="1190"/>
    <n v="0"/>
    <n v="9.4684914067472953E-2"/>
    <n v="93.181113445378131"/>
    <n v="110885.52499999998"/>
    <n v="9.4199999999999982"/>
    <x v="0"/>
    <m/>
    <n v="0"/>
    <x v="20"/>
    <d v="2019-05-20T00:00:00"/>
    <x v="0"/>
    <x v="0"/>
    <x v="0"/>
  </r>
  <r>
    <x v="140"/>
    <x v="4"/>
    <x v="0"/>
    <s v="指名：共通TOP（170816-170916）"/>
    <n v="6227"/>
    <n v="1499"/>
    <m/>
    <n v="0.24072587120603822"/>
    <n v="15.169653102068049"/>
    <n v="22739.310000000005"/>
    <n v="18.489999999999998"/>
    <x v="0"/>
    <m/>
    <n v="0"/>
    <x v="20"/>
    <d v="2019-05-20T00:00:00"/>
    <x v="0"/>
    <x v="0"/>
    <x v="0"/>
  </r>
  <r>
    <x v="140"/>
    <x v="4"/>
    <x v="0"/>
    <s v="【DDTD】父の日（190516-190611）"/>
    <n v="11892"/>
    <n v="447"/>
    <m/>
    <n v="3.7588294651866798E-2"/>
    <n v="98.516610738255025"/>
    <n v="44036.924999999996"/>
    <n v="0"/>
    <x v="0"/>
    <m/>
    <n v="0"/>
    <x v="20"/>
    <d v="2019-05-20T00:00:00"/>
    <x v="0"/>
    <x v="0"/>
    <x v="0"/>
  </r>
  <r>
    <x v="140"/>
    <x v="7"/>
    <x v="0"/>
    <s v="NDG_Facebook_RT_normal"/>
    <n v="1015"/>
    <n v="12"/>
    <n v="0"/>
    <n v="1.1822660098522168E-2"/>
    <n v="146.90124999999998"/>
    <n v="1762.8149999999998"/>
    <n v="0"/>
    <x v="0"/>
    <m/>
    <n v="0"/>
    <x v="20"/>
    <d v="2019-05-20T00:00:00"/>
    <x v="0"/>
    <x v="0"/>
    <x v="0"/>
  </r>
  <r>
    <x v="140"/>
    <x v="7"/>
    <x v="0"/>
    <s v="NDG_Facebook_RT_normal _stories"/>
    <n v="1708"/>
    <n v="2"/>
    <n v="0"/>
    <n v="1.17096018735363E-3"/>
    <n v="733.67"/>
    <n v="1467.34"/>
    <n v="0"/>
    <x v="0"/>
    <m/>
    <n v="0"/>
    <x v="20"/>
    <d v="2019-05-20T00:00:00"/>
    <x v="0"/>
    <x v="0"/>
    <x v="0"/>
  </r>
  <r>
    <x v="140"/>
    <x v="7"/>
    <x v="0"/>
    <s v="NDG_Facebook_RT_starbucks_stories"/>
    <n v="1470"/>
    <n v="3"/>
    <n v="0"/>
    <n v="2.0408163265306124E-3"/>
    <n v="494.68833333333328"/>
    <n v="1484.0649999999998"/>
    <n v="0"/>
    <x v="0"/>
    <m/>
    <n v="0"/>
    <x v="20"/>
    <d v="2019-05-20T00:00:00"/>
    <x v="0"/>
    <x v="0"/>
    <x v="0"/>
  </r>
  <r>
    <x v="140"/>
    <x v="7"/>
    <x v="0"/>
    <s v="NDG_Facebook_RT_starbucks"/>
    <n v="1226"/>
    <n v="12"/>
    <n v="0"/>
    <n v="9.7879282218597055E-3"/>
    <n v="147.45875000000001"/>
    <n v="1769.5050000000001"/>
    <n v="0"/>
    <x v="0"/>
    <m/>
    <n v="0"/>
    <x v="20"/>
    <d v="2019-05-20T00:00:00"/>
    <x v="0"/>
    <x v="0"/>
    <x v="0"/>
  </r>
  <r>
    <x v="140"/>
    <x v="3"/>
    <x v="0"/>
    <s v="AFF"/>
    <n v="0"/>
    <n v="0"/>
    <m/>
    <m/>
    <m/>
    <n v="26000"/>
    <n v="3"/>
    <x v="0"/>
    <m/>
    <m/>
    <x v="20"/>
    <d v="2019-05-20T00:00:00"/>
    <x v="0"/>
    <x v="0"/>
    <x v="0"/>
  </r>
  <r>
    <x v="141"/>
    <x v="0"/>
    <x v="0"/>
    <s v="指名：ドルチェグスト（161228AM-170131）"/>
    <n v="30322"/>
    <n v="716"/>
    <m/>
    <n v="2.3613218125453465E-2"/>
    <n v="80.382122905027927"/>
    <n v="57553.599999999999"/>
    <n v="10"/>
    <x v="0"/>
    <m/>
    <n v="0"/>
    <x v="20"/>
    <d v="2019-05-20T00:00:00"/>
    <x v="0"/>
    <x v="0"/>
    <x v="0"/>
  </r>
  <r>
    <x v="141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1"/>
    <x v="0"/>
    <x v="0"/>
    <s v="指名：バリスタ（161228AM-170131）"/>
    <n v="7726"/>
    <n v="303"/>
    <m/>
    <n v="3.921822417809992E-2"/>
    <n v="116.62415841584159"/>
    <n v="35337.120000000003"/>
    <n v="2"/>
    <x v="0"/>
    <m/>
    <n v="0"/>
    <x v="20"/>
    <d v="2019-05-20T00:00:00"/>
    <x v="0"/>
    <x v="0"/>
    <x v="0"/>
  </r>
  <r>
    <x v="141"/>
    <x v="0"/>
    <x v="0"/>
    <s v="指名：共通TOP（161228AM-170131）"/>
    <n v="11055"/>
    <n v="711"/>
    <m/>
    <n v="6.4314789687924021E-2"/>
    <n v="55.378902953586497"/>
    <n v="39374.400000000001"/>
    <n v="17"/>
    <x v="0"/>
    <m/>
    <n v="0"/>
    <x v="20"/>
    <d v="2019-05-20T00:00:00"/>
    <x v="0"/>
    <x v="0"/>
    <x v="0"/>
  </r>
  <r>
    <x v="141"/>
    <x v="0"/>
    <x v="0"/>
    <s v="【DDTD】父の日（190516-190611）"/>
    <n v="31134"/>
    <n v="286"/>
    <m/>
    <n v="9.186098798740926E-3"/>
    <n v="97.738181818181801"/>
    <n v="27953.119999999995"/>
    <n v="0"/>
    <x v="0"/>
    <m/>
    <n v="0"/>
    <x v="20"/>
    <d v="2019-05-20T00:00:00"/>
    <x v="0"/>
    <x v="0"/>
    <x v="0"/>
  </r>
  <r>
    <x v="141"/>
    <x v="0"/>
    <x v="0"/>
    <s v="【DDTD】ICS_Search（20190401-）"/>
    <n v="719"/>
    <n v="28"/>
    <m/>
    <n v="3.8942976356050069E-2"/>
    <n v="72.317142857142855"/>
    <n v="2024.88"/>
    <n v="0"/>
    <x v="0"/>
    <m/>
    <n v="0"/>
    <x v="20"/>
    <d v="2019-05-20T00:00:00"/>
    <x v="0"/>
    <x v="0"/>
    <x v="0"/>
  </r>
  <r>
    <x v="141"/>
    <x v="9"/>
    <x v="0"/>
    <s v="den_0501_0531_NAP_NDG_aff_syoukai_Twitter_Promotweet_twivery"/>
    <n v="161513"/>
    <n v="297"/>
    <m/>
    <n v="1.8388612681332153E-3"/>
    <n v="131.95967859441078"/>
    <n v="39192.024542539999"/>
    <m/>
    <x v="0"/>
    <m/>
    <n v="0"/>
    <x v="20"/>
    <d v="2019-05-20T00:00:00"/>
    <x v="0"/>
    <x v="0"/>
    <x v="0"/>
  </r>
  <r>
    <x v="141"/>
    <x v="3"/>
    <x v="0"/>
    <s v="PH AFF"/>
    <n v="22310"/>
    <n v="259"/>
    <m/>
    <n v="1.1609143881667413E-2"/>
    <n v="454.94980694980694"/>
    <n v="117832"/>
    <n v="8"/>
    <x v="0"/>
    <m/>
    <n v="0"/>
    <x v="20"/>
    <d v="2019-05-20T00:00:00"/>
    <x v="0"/>
    <x v="0"/>
    <x v="0"/>
  </r>
  <r>
    <x v="141"/>
    <x v="4"/>
    <x v="0"/>
    <s v="指名：ドルチェグスト（170816-170916）"/>
    <n v="13414"/>
    <n v="1326"/>
    <n v="0"/>
    <n v="9.8851945728343521E-2"/>
    <n v="91.431481900452496"/>
    <n v="121238.145"/>
    <n v="15.52"/>
    <x v="0"/>
    <m/>
    <n v="0"/>
    <x v="20"/>
    <d v="2019-05-20T00:00:00"/>
    <x v="0"/>
    <x v="0"/>
    <x v="0"/>
  </r>
  <r>
    <x v="141"/>
    <x v="4"/>
    <x v="0"/>
    <s v="指名：まちえこびん（180926～）"/>
    <n v="18"/>
    <n v="2"/>
    <m/>
    <n v="0.1111111111111111"/>
    <n v="16.725000000000001"/>
    <n v="33.450000000000003"/>
    <n v="0"/>
    <x v="0"/>
    <m/>
    <n v="0"/>
    <x v="20"/>
    <d v="2019-05-20T00:00:00"/>
    <x v="0"/>
    <x v="0"/>
    <x v="0"/>
  </r>
  <r>
    <x v="141"/>
    <x v="4"/>
    <x v="0"/>
    <s v="【DDTD】母の日・カフェインレス（190422-190512）"/>
    <n v="7074"/>
    <n v="88"/>
    <m/>
    <n v="1.2439920836867402E-2"/>
    <n v="205.45142045454548"/>
    <n v="18079.725000000002"/>
    <n v="0"/>
    <x v="0"/>
    <m/>
    <n v="0"/>
    <x v="20"/>
    <d v="2019-05-20T00:00:00"/>
    <x v="0"/>
    <x v="0"/>
    <x v="0"/>
  </r>
  <r>
    <x v="141"/>
    <x v="4"/>
    <x v="0"/>
    <s v="指名：バリスタ（170816-170916）"/>
    <n v="4105"/>
    <n v="411"/>
    <m/>
    <n v="0.10012180267965895"/>
    <n v="99.142761557177622"/>
    <n v="40747.675000000003"/>
    <n v="2.37"/>
    <x v="0"/>
    <m/>
    <n v="0"/>
    <x v="20"/>
    <d v="2019-05-20T00:00:00"/>
    <x v="0"/>
    <x v="0"/>
    <x v="0"/>
  </r>
  <r>
    <x v="141"/>
    <x v="4"/>
    <x v="0"/>
    <s v="指名：共通TOP（170816-170916）"/>
    <n v="6323"/>
    <n v="1525"/>
    <m/>
    <n v="0.24118298276134748"/>
    <n v="13.137990163934425"/>
    <n v="20035.434999999998"/>
    <n v="19.2"/>
    <x v="0"/>
    <m/>
    <n v="0"/>
    <x v="20"/>
    <d v="2019-05-20T00:00:00"/>
    <x v="0"/>
    <x v="0"/>
    <x v="0"/>
  </r>
  <r>
    <x v="141"/>
    <x v="4"/>
    <x v="0"/>
    <s v="【DDTD】ICS_Search（20180411-）"/>
    <n v="1104"/>
    <n v="98"/>
    <m/>
    <n v="8.8768115942028991E-2"/>
    <n v="119.16846938775511"/>
    <n v="11678.51"/>
    <n v="0"/>
    <x v="0"/>
    <m/>
    <n v="0"/>
    <x v="20"/>
    <d v="2019-05-20T00:00:00"/>
    <x v="0"/>
    <x v="0"/>
    <x v="0"/>
  </r>
  <r>
    <x v="141"/>
    <x v="4"/>
    <x v="0"/>
    <s v="【DDTD】父の日（190516-190611）"/>
    <n v="9201"/>
    <n v="356"/>
    <m/>
    <n v="3.8691446581893274E-2"/>
    <n v="99.892724719101111"/>
    <n v="35561.81"/>
    <n v="0.35"/>
    <x v="0"/>
    <m/>
    <n v="0"/>
    <x v="20"/>
    <d v="2019-05-20T00:00:00"/>
    <x v="0"/>
    <x v="0"/>
    <x v="0"/>
  </r>
  <r>
    <x v="141"/>
    <x v="7"/>
    <x v="0"/>
    <s v="NDG_Facebook_RT_normal"/>
    <n v="924"/>
    <n v="3"/>
    <n v="0"/>
    <n v="3.246753246753247E-3"/>
    <n v="496.91833333333346"/>
    <n v="1490.7550000000003"/>
    <n v="0"/>
    <x v="0"/>
    <m/>
    <n v="0"/>
    <x v="20"/>
    <d v="2019-05-20T00:00:00"/>
    <x v="0"/>
    <x v="0"/>
    <x v="0"/>
  </r>
  <r>
    <x v="141"/>
    <x v="7"/>
    <x v="0"/>
    <s v="NDG_Facebook_RT_normal _stories"/>
    <n v="1532"/>
    <n v="3"/>
    <n v="0"/>
    <n v="1.9582245430809398E-3"/>
    <n v="422.21333333333331"/>
    <n v="1266.6399999999999"/>
    <n v="0"/>
    <x v="0"/>
    <m/>
    <n v="0"/>
    <x v="20"/>
    <d v="2019-05-20T00:00:00"/>
    <x v="0"/>
    <x v="0"/>
    <x v="0"/>
  </r>
  <r>
    <x v="141"/>
    <x v="7"/>
    <x v="0"/>
    <s v="NDG_Facebook_RT_starbucks"/>
    <n v="1021"/>
    <n v="7"/>
    <n v="0"/>
    <n v="6.8560235063663075E-3"/>
    <n v="199.10714285714286"/>
    <n v="1393.75"/>
    <n v="0"/>
    <x v="0"/>
    <m/>
    <n v="0"/>
    <x v="20"/>
    <d v="2019-05-20T00:00:00"/>
    <x v="0"/>
    <x v="0"/>
    <x v="0"/>
  </r>
  <r>
    <x v="141"/>
    <x v="7"/>
    <x v="0"/>
    <s v="NDG_Facebook_RT_starbucks_stories"/>
    <n v="1314"/>
    <n v="2"/>
    <n v="0"/>
    <n v="1.5220700152207001E-3"/>
    <n v="614.92250000000001"/>
    <n v="1229.845"/>
    <n v="0"/>
    <x v="0"/>
    <m/>
    <n v="0"/>
    <x v="20"/>
    <d v="2019-05-20T00:00:00"/>
    <x v="0"/>
    <x v="0"/>
    <x v="0"/>
  </r>
  <r>
    <x v="141"/>
    <x v="3"/>
    <x v="0"/>
    <s v="AFF"/>
    <n v="0"/>
    <n v="0"/>
    <m/>
    <m/>
    <m/>
    <n v="40000"/>
    <n v="5"/>
    <x v="0"/>
    <m/>
    <m/>
    <x v="20"/>
    <d v="2019-05-20T00:00:00"/>
    <x v="0"/>
    <x v="0"/>
    <x v="0"/>
  </r>
  <r>
    <x v="142"/>
    <x v="0"/>
    <x v="0"/>
    <s v="【DDTD】ICS_Search（20190401-）"/>
    <n v="771"/>
    <n v="29"/>
    <m/>
    <n v="3.7613488975356678E-2"/>
    <n v="73.445517241379306"/>
    <n v="2129.92"/>
    <n v="0"/>
    <x v="0"/>
    <m/>
    <n v="0"/>
    <x v="20"/>
    <d v="2019-05-20T00:00:00"/>
    <x v="0"/>
    <x v="0"/>
    <x v="0"/>
  </r>
  <r>
    <x v="142"/>
    <x v="0"/>
    <x v="0"/>
    <s v="指名：ドルチェグスト（161228AM-170131）"/>
    <n v="29770"/>
    <n v="746"/>
    <m/>
    <n v="2.5058784010749076E-2"/>
    <n v="83.024343163538859"/>
    <n v="61936.159999999989"/>
    <n v="4"/>
    <x v="0"/>
    <m/>
    <n v="0"/>
    <x v="20"/>
    <d v="2019-05-20T00:00:00"/>
    <x v="0"/>
    <x v="0"/>
    <x v="0"/>
  </r>
  <r>
    <x v="142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2"/>
    <x v="0"/>
    <x v="0"/>
    <s v="指名：共通TOP（161228AM-170131）"/>
    <n v="10174"/>
    <n v="649"/>
    <m/>
    <n v="6.3790053076469427E-2"/>
    <n v="55.599137134052384"/>
    <n v="36083.839999999997"/>
    <n v="28"/>
    <x v="0"/>
    <m/>
    <n v="0"/>
    <x v="20"/>
    <d v="2019-05-20T00:00:00"/>
    <x v="0"/>
    <x v="0"/>
    <x v="0"/>
  </r>
  <r>
    <x v="142"/>
    <x v="0"/>
    <x v="0"/>
    <s v="【DDTD】父の日（190516-190611）"/>
    <n v="37621"/>
    <n v="368"/>
    <m/>
    <n v="9.7817708194891159E-3"/>
    <n v="97.386956521739137"/>
    <n v="35838.400000000001"/>
    <n v="1"/>
    <x v="0"/>
    <m/>
    <n v="0"/>
    <x v="20"/>
    <d v="2019-05-20T00:00:00"/>
    <x v="0"/>
    <x v="0"/>
    <x v="0"/>
  </r>
  <r>
    <x v="142"/>
    <x v="0"/>
    <x v="0"/>
    <s v="指名：バリスタ（161228AM-170131）"/>
    <n v="7291"/>
    <n v="299"/>
    <m/>
    <n v="4.1009463722397478E-2"/>
    <n v="120.17739130434784"/>
    <n v="35933.040000000001"/>
    <n v="4"/>
    <x v="0"/>
    <m/>
    <n v="0"/>
    <x v="20"/>
    <d v="2019-05-20T00:00:00"/>
    <x v="0"/>
    <x v="0"/>
    <x v="0"/>
  </r>
  <r>
    <x v="142"/>
    <x v="9"/>
    <x v="0"/>
    <s v="den_0501_0531_NAP_NDG_aff_syoukai_Twitter_Promotweet_twivery"/>
    <n v="83587"/>
    <n v="177"/>
    <m/>
    <n v="2.1175541651213704E-3"/>
    <n v="123.00805853262712"/>
    <n v="21772.426360275"/>
    <m/>
    <x v="0"/>
    <m/>
    <n v="0"/>
    <x v="20"/>
    <d v="2019-05-20T00:00:00"/>
    <x v="0"/>
    <x v="0"/>
    <x v="0"/>
  </r>
  <r>
    <x v="142"/>
    <x v="3"/>
    <x v="0"/>
    <s v="PH AFF"/>
    <n v="21803"/>
    <n v="227"/>
    <m/>
    <n v="1.0411411273677933E-2"/>
    <n v="454.19823788546256"/>
    <n v="103103"/>
    <n v="7"/>
    <x v="0"/>
    <m/>
    <n v="0"/>
    <x v="20"/>
    <d v="2019-05-20T00:00:00"/>
    <x v="0"/>
    <x v="0"/>
    <x v="0"/>
  </r>
  <r>
    <x v="142"/>
    <x v="4"/>
    <x v="0"/>
    <s v="D&amp;E_ICS アイスキャンペーンTD・LP検証"/>
    <n v="111"/>
    <n v="13"/>
    <m/>
    <n v="0.11711711711711711"/>
    <n v="75.648461538461547"/>
    <n v="983.43000000000006"/>
    <n v="0"/>
    <x v="0"/>
    <m/>
    <n v="0"/>
    <x v="20"/>
    <d v="2019-05-20T00:00:00"/>
    <x v="0"/>
    <x v="0"/>
    <x v="0"/>
  </r>
  <r>
    <x v="142"/>
    <x v="4"/>
    <x v="0"/>
    <s v="【DDTD】父の日（190516-190611）"/>
    <n v="10116"/>
    <n v="388"/>
    <m/>
    <n v="3.8355081059707391E-2"/>
    <n v="98.226327319587639"/>
    <n v="38111.815000000002"/>
    <n v="0"/>
    <x v="0"/>
    <m/>
    <n v="0"/>
    <x v="20"/>
    <d v="2019-05-20T00:00:00"/>
    <x v="0"/>
    <x v="0"/>
    <x v="0"/>
  </r>
  <r>
    <x v="142"/>
    <x v="4"/>
    <x v="0"/>
    <s v="指名：バリスタ（170816-170916）"/>
    <n v="2628"/>
    <n v="232"/>
    <m/>
    <n v="8.8280060882800604E-2"/>
    <n v="95.745818965517259"/>
    <n v="22213.030000000002"/>
    <n v="1.22"/>
    <x v="0"/>
    <m/>
    <n v="0"/>
    <x v="20"/>
    <d v="2019-05-20T00:00:00"/>
    <x v="0"/>
    <x v="0"/>
    <x v="0"/>
  </r>
  <r>
    <x v="142"/>
    <x v="4"/>
    <x v="0"/>
    <s v="指名：ドルチェグスト（170816-170916）"/>
    <n v="8794"/>
    <n v="880"/>
    <n v="0"/>
    <n v="0.10006822833750284"/>
    <n v="95.290181818181807"/>
    <n v="83855.359999999986"/>
    <n v="5.54"/>
    <x v="0"/>
    <m/>
    <n v="0"/>
    <x v="20"/>
    <d v="2019-05-20T00:00:00"/>
    <x v="0"/>
    <x v="0"/>
    <x v="0"/>
  </r>
  <r>
    <x v="142"/>
    <x v="4"/>
    <x v="0"/>
    <s v="指名：まちえこびん（180926～）"/>
    <n v="13"/>
    <n v="2"/>
    <m/>
    <n v="0.15384615384615385"/>
    <n v="10.035"/>
    <n v="20.07"/>
    <n v="0"/>
    <x v="0"/>
    <m/>
    <n v="0"/>
    <x v="20"/>
    <d v="2019-05-20T00:00:00"/>
    <x v="0"/>
    <x v="0"/>
    <x v="0"/>
  </r>
  <r>
    <x v="142"/>
    <x v="4"/>
    <x v="0"/>
    <s v="【DDTD】母の日・カフェインレス（190422-190512）"/>
    <n v="581"/>
    <n v="6"/>
    <m/>
    <n v="1.0327022375215147E-2"/>
    <n v="196.61166666666668"/>
    <n v="1179.67"/>
    <n v="0"/>
    <x v="0"/>
    <m/>
    <n v="0"/>
    <x v="20"/>
    <d v="2019-05-20T00:00:00"/>
    <x v="0"/>
    <x v="0"/>
    <x v="0"/>
  </r>
  <r>
    <x v="142"/>
    <x v="4"/>
    <x v="0"/>
    <s v="D&amp;E_バリスタ アイスキャンペーンTD・LP検証"/>
    <n v="157"/>
    <n v="14"/>
    <m/>
    <n v="8.9171974522292988E-2"/>
    <n v="169.40035714285713"/>
    <n v="2371.605"/>
    <n v="0.37"/>
    <x v="0"/>
    <m/>
    <n v="0"/>
    <x v="20"/>
    <d v="2019-05-20T00:00:00"/>
    <x v="0"/>
    <x v="0"/>
    <x v="0"/>
  </r>
  <r>
    <x v="142"/>
    <x v="4"/>
    <x v="0"/>
    <s v="指名：共通TOP（170816-170916）"/>
    <n v="5928"/>
    <n v="1354"/>
    <m/>
    <n v="0.22840755735492577"/>
    <n v="12.316056129985228"/>
    <n v="16675.939999999999"/>
    <n v="24.83"/>
    <x v="0"/>
    <m/>
    <n v="0"/>
    <x v="20"/>
    <d v="2019-05-20T00:00:00"/>
    <x v="0"/>
    <x v="0"/>
    <x v="0"/>
  </r>
  <r>
    <x v="142"/>
    <x v="4"/>
    <x v="0"/>
    <s v="【DDTD】ICS_Search（20180411-）"/>
    <n v="715"/>
    <n v="78"/>
    <m/>
    <n v="0.10909090909090909"/>
    <n v="102.56570512820512"/>
    <n v="8000.125"/>
    <n v="1"/>
    <x v="0"/>
    <m/>
    <n v="0"/>
    <x v="20"/>
    <d v="2019-05-20T00:00:00"/>
    <x v="0"/>
    <x v="0"/>
    <x v="0"/>
  </r>
  <r>
    <x v="142"/>
    <x v="4"/>
    <x v="0"/>
    <s v="D&amp;E_ドルチェグスト_カフェインレスTD・LP検証"/>
    <n v="1460"/>
    <n v="80"/>
    <n v="0"/>
    <n v="5.4794520547945202E-2"/>
    <n v="163.42981249999997"/>
    <n v="13074.384999999998"/>
    <n v="0"/>
    <x v="0"/>
    <m/>
    <n v="0"/>
    <x v="20"/>
    <d v="2019-05-20T00:00:00"/>
    <x v="0"/>
    <x v="0"/>
    <x v="0"/>
  </r>
  <r>
    <x v="142"/>
    <x v="7"/>
    <x v="0"/>
    <s v="NDG_Facebook_RT_normal"/>
    <n v="920"/>
    <n v="9"/>
    <n v="0"/>
    <n v="9.7826086956521747E-3"/>
    <n v="176.41777777777779"/>
    <n v="1587.76"/>
    <n v="0"/>
    <x v="0"/>
    <m/>
    <n v="0"/>
    <x v="20"/>
    <d v="2019-05-20T00:00:00"/>
    <x v="0"/>
    <x v="0"/>
    <x v="0"/>
  </r>
  <r>
    <x v="142"/>
    <x v="7"/>
    <x v="0"/>
    <s v="NDG_Facebook_RT_normal _stories"/>
    <n v="2303"/>
    <n v="8"/>
    <n v="0"/>
    <n v="3.4737299174989146E-3"/>
    <n v="229.96875"/>
    <n v="1839.75"/>
    <n v="0"/>
    <x v="0"/>
    <m/>
    <n v="0"/>
    <x v="20"/>
    <d v="2019-05-20T00:00:00"/>
    <x v="0"/>
    <x v="0"/>
    <x v="0"/>
  </r>
  <r>
    <x v="142"/>
    <x v="7"/>
    <x v="0"/>
    <s v="NDG_Facebook_RT_starbucks_stories"/>
    <n v="2278"/>
    <n v="4"/>
    <n v="0"/>
    <n v="1.7559262510974539E-3"/>
    <n v="465.79124999999999"/>
    <n v="1863.165"/>
    <n v="0"/>
    <x v="0"/>
    <m/>
    <n v="0"/>
    <x v="20"/>
    <d v="2019-05-20T00:00:00"/>
    <x v="0"/>
    <x v="0"/>
    <x v="0"/>
  </r>
  <r>
    <x v="142"/>
    <x v="7"/>
    <x v="0"/>
    <s v="NDG_Facebook_RT_starbucks"/>
    <n v="1099"/>
    <n v="4"/>
    <n v="0"/>
    <n v="3.6396724294813468E-3"/>
    <n v="369.34375"/>
    <n v="1477.375"/>
    <n v="0"/>
    <x v="0"/>
    <m/>
    <n v="0"/>
    <x v="20"/>
    <d v="2019-05-20T00:00:00"/>
    <x v="0"/>
    <x v="0"/>
    <x v="0"/>
  </r>
  <r>
    <x v="142"/>
    <x v="3"/>
    <x v="0"/>
    <s v="AFF"/>
    <n v="0"/>
    <n v="0"/>
    <m/>
    <m/>
    <m/>
    <n v="57000"/>
    <n v="6"/>
    <x v="0"/>
    <m/>
    <m/>
    <x v="20"/>
    <d v="2019-05-20T00:00:00"/>
    <x v="0"/>
    <x v="0"/>
    <x v="0"/>
  </r>
  <r>
    <x v="143"/>
    <x v="0"/>
    <x v="0"/>
    <s v="指名：共通TOP（161228AM-170131）"/>
    <n v="10869"/>
    <n v="599"/>
    <m/>
    <n v="5.5110865765019779E-2"/>
    <n v="52.979232053422372"/>
    <n v="31734.560000000001"/>
    <n v="28"/>
    <x v="0"/>
    <m/>
    <n v="0"/>
    <x v="20"/>
    <d v="2019-05-20T00:00:00"/>
    <x v="0"/>
    <x v="0"/>
    <x v="0"/>
  </r>
  <r>
    <x v="143"/>
    <x v="0"/>
    <x v="0"/>
    <s v="【DDTD】ICS_Search（20190401-）"/>
    <n v="767"/>
    <n v="22"/>
    <m/>
    <n v="2.8683181225554105E-2"/>
    <n v="74.36"/>
    <n v="1635.92"/>
    <n v="2"/>
    <x v="0"/>
    <m/>
    <n v="0"/>
    <x v="20"/>
    <d v="2019-05-20T00:00:00"/>
    <x v="0"/>
    <x v="0"/>
    <x v="0"/>
  </r>
  <r>
    <x v="143"/>
    <x v="0"/>
    <x v="0"/>
    <s v="指名：まちえこびん（180926～）"/>
    <n v="8"/>
    <n v="3"/>
    <m/>
    <n v="0.375"/>
    <n v="14.213333333333333"/>
    <n v="42.64"/>
    <n v="0"/>
    <x v="0"/>
    <m/>
    <n v="0"/>
    <x v="20"/>
    <d v="2019-05-20T00:00:00"/>
    <x v="0"/>
    <x v="0"/>
    <x v="0"/>
  </r>
  <r>
    <x v="143"/>
    <x v="0"/>
    <x v="0"/>
    <s v="【DDTD】父の日（190516-190611）"/>
    <n v="27675"/>
    <n v="279"/>
    <m/>
    <n v="1.0081300813008131E-2"/>
    <n v="97.994838709677424"/>
    <n v="27340.560000000001"/>
    <n v="0"/>
    <x v="0"/>
    <m/>
    <n v="0"/>
    <x v="20"/>
    <d v="2019-05-20T00:00:00"/>
    <x v="0"/>
    <x v="0"/>
    <x v="0"/>
  </r>
  <r>
    <x v="143"/>
    <x v="0"/>
    <x v="0"/>
    <s v="指名：バリスタ（161228AM-170131）"/>
    <n v="6476"/>
    <n v="274"/>
    <m/>
    <n v="4.2310067943174802E-2"/>
    <n v="112.05430656934307"/>
    <n v="30702.880000000001"/>
    <n v="6"/>
    <x v="0"/>
    <m/>
    <n v="0"/>
    <x v="20"/>
    <d v="2019-05-20T00:00:00"/>
    <x v="0"/>
    <x v="0"/>
    <x v="0"/>
  </r>
  <r>
    <x v="143"/>
    <x v="0"/>
    <x v="0"/>
    <s v="指名：ドルチェグスト（161228AM-170131）"/>
    <n v="26528"/>
    <n v="692"/>
    <m/>
    <n v="2.6085645355850423E-2"/>
    <n v="81.303352601156064"/>
    <n v="56261.919999999998"/>
    <n v="2"/>
    <x v="0"/>
    <m/>
    <n v="0"/>
    <x v="20"/>
    <d v="2019-05-20T00:00:00"/>
    <x v="0"/>
    <x v="0"/>
    <x v="0"/>
  </r>
  <r>
    <x v="143"/>
    <x v="9"/>
    <x v="0"/>
    <s v="den_0501_0531_NAP_NDG_aff_syoukai_Twitter_Promotweet_twivery"/>
    <n v="187249"/>
    <n v="374"/>
    <m/>
    <n v="1.9973404397353256E-3"/>
    <n v="128.5424923475"/>
    <n v="48074.892137964998"/>
    <m/>
    <x v="0"/>
    <m/>
    <n v="0"/>
    <x v="20"/>
    <d v="2019-05-20T00:00:00"/>
    <x v="0"/>
    <x v="0"/>
    <x v="0"/>
  </r>
  <r>
    <x v="143"/>
    <x v="3"/>
    <x v="0"/>
    <s v="PH AFF"/>
    <n v="20446"/>
    <n v="239"/>
    <m/>
    <n v="1.1689327985914115E-2"/>
    <n v="616.27615062761504"/>
    <n v="147290"/>
    <n v="10"/>
    <x v="0"/>
    <m/>
    <n v="0"/>
    <x v="20"/>
    <d v="2019-05-20T00:00:00"/>
    <x v="0"/>
    <x v="0"/>
    <x v="0"/>
  </r>
  <r>
    <x v="143"/>
    <x v="4"/>
    <x v="0"/>
    <s v="D&amp;E_バリスタ アイスキャンペーンTD・LP検証"/>
    <n v="153"/>
    <n v="10"/>
    <m/>
    <n v="6.535947712418301E-2"/>
    <n v="195.571"/>
    <n v="1955.71"/>
    <n v="0"/>
    <x v="0"/>
    <m/>
    <n v="0"/>
    <x v="20"/>
    <d v="2019-05-20T00:00:00"/>
    <x v="0"/>
    <x v="0"/>
    <x v="0"/>
  </r>
  <r>
    <x v="143"/>
    <x v="4"/>
    <x v="0"/>
    <s v="指名：共通TOP（170816-170916）"/>
    <n v="5839"/>
    <n v="1240"/>
    <m/>
    <n v="0.21236513101558485"/>
    <n v="12.293774193548387"/>
    <n v="15244.28"/>
    <n v="14.420000000000002"/>
    <x v="0"/>
    <m/>
    <n v="0"/>
    <x v="20"/>
    <d v="2019-05-20T00:00:00"/>
    <x v="0"/>
    <x v="0"/>
    <x v="0"/>
  </r>
  <r>
    <x v="143"/>
    <x v="4"/>
    <x v="0"/>
    <s v="【DDTD】ICS_Search（20180411-）"/>
    <n v="743"/>
    <n v="73"/>
    <m/>
    <n v="9.8250336473755043E-2"/>
    <n v="107.77315068493151"/>
    <n v="7867.44"/>
    <n v="0"/>
    <x v="0"/>
    <m/>
    <n v="0"/>
    <x v="20"/>
    <d v="2019-05-20T00:00:00"/>
    <x v="0"/>
    <x v="0"/>
    <x v="0"/>
  </r>
  <r>
    <x v="143"/>
    <x v="4"/>
    <x v="0"/>
    <s v="指名：バリスタ（170816-170916）"/>
    <n v="2464"/>
    <n v="239"/>
    <m/>
    <n v="9.6996753246753248E-2"/>
    <n v="105.25320083682013"/>
    <n v="25155.51500000001"/>
    <n v="0"/>
    <x v="0"/>
    <m/>
    <n v="0"/>
    <x v="20"/>
    <d v="2019-05-20T00:00:00"/>
    <x v="0"/>
    <x v="0"/>
    <x v="0"/>
  </r>
  <r>
    <x v="143"/>
    <x v="4"/>
    <x v="0"/>
    <s v="【DDTD】父の日（190516-190611）"/>
    <n v="9289"/>
    <n v="424"/>
    <m/>
    <n v="4.5645387016901712E-2"/>
    <n v="99.048290094339634"/>
    <n v="41996.475000000006"/>
    <n v="1"/>
    <x v="0"/>
    <m/>
    <n v="0"/>
    <x v="20"/>
    <d v="2019-05-20T00:00:00"/>
    <x v="0"/>
    <x v="0"/>
    <x v="0"/>
  </r>
  <r>
    <x v="143"/>
    <x v="4"/>
    <x v="0"/>
    <s v="D&amp;E_ICS アイスキャンペーンTD・LP検証"/>
    <n v="183"/>
    <n v="13"/>
    <m/>
    <n v="7.1038251366120214E-2"/>
    <n v="135.60115384615386"/>
    <n v="1762.8150000000001"/>
    <n v="0"/>
    <x v="0"/>
    <m/>
    <n v="0"/>
    <x v="20"/>
    <d v="2019-05-20T00:00:00"/>
    <x v="0"/>
    <x v="0"/>
    <x v="0"/>
  </r>
  <r>
    <x v="143"/>
    <x v="4"/>
    <x v="0"/>
    <s v="D&amp;E_ドルチェグスト_カフェインレスTD・LP検証"/>
    <n v="1548"/>
    <n v="102"/>
    <n v="0"/>
    <n v="6.589147286821706E-2"/>
    <n v="169.7379411764706"/>
    <n v="17313.27"/>
    <n v="2.02"/>
    <x v="0"/>
    <m/>
    <n v="0"/>
    <x v="20"/>
    <d v="2019-05-20T00:00:00"/>
    <x v="0"/>
    <x v="0"/>
    <x v="0"/>
  </r>
  <r>
    <x v="143"/>
    <x v="4"/>
    <x v="0"/>
    <s v="指名：まちえこびん（180926～）"/>
    <n v="6"/>
    <n v="2"/>
    <m/>
    <n v="0.33333333333333331"/>
    <n v="40.697499999999998"/>
    <n v="81.394999999999996"/>
    <n v="0"/>
    <x v="0"/>
    <m/>
    <n v="0"/>
    <x v="20"/>
    <d v="2019-05-20T00:00:00"/>
    <x v="0"/>
    <x v="0"/>
    <x v="0"/>
  </r>
  <r>
    <x v="143"/>
    <x v="4"/>
    <x v="0"/>
    <s v="指名：ドルチェグスト（170816-170916）"/>
    <n v="7916"/>
    <n v="748"/>
    <n v="0"/>
    <n v="9.4492167761495702E-2"/>
    <n v="94.840167112299454"/>
    <n v="70940.444999999992"/>
    <n v="8.82"/>
    <x v="0"/>
    <m/>
    <n v="0"/>
    <x v="20"/>
    <d v="2019-05-20T00:00:00"/>
    <x v="0"/>
    <x v="0"/>
    <x v="0"/>
  </r>
  <r>
    <x v="143"/>
    <x v="7"/>
    <x v="0"/>
    <s v="NDG_Facebook_RT_normal"/>
    <n v="957"/>
    <n v="2"/>
    <n v="0"/>
    <n v="2.0898641588296763E-3"/>
    <n v="783.28750000000014"/>
    <n v="1566.5750000000003"/>
    <n v="0"/>
    <x v="0"/>
    <m/>
    <n v="0"/>
    <x v="20"/>
    <d v="2019-05-20T00:00:00"/>
    <x v="0"/>
    <x v="0"/>
    <x v="0"/>
  </r>
  <r>
    <x v="143"/>
    <x v="7"/>
    <x v="0"/>
    <s v="NDG_Facebook_RT_normal _stories"/>
    <n v="2334"/>
    <n v="8"/>
    <n v="0"/>
    <n v="3.4275921165381321E-3"/>
    <n v="239.864375"/>
    <n v="1918.915"/>
    <n v="0"/>
    <x v="0"/>
    <m/>
    <n v="0"/>
    <x v="20"/>
    <d v="2019-05-20T00:00:00"/>
    <x v="0"/>
    <x v="0"/>
    <x v="0"/>
  </r>
  <r>
    <x v="143"/>
    <x v="7"/>
    <x v="0"/>
    <s v="NDG_Facebook_RT_starbucks_stories"/>
    <n v="2030"/>
    <n v="9"/>
    <n v="0"/>
    <n v="4.4334975369458131E-3"/>
    <n v="222.00888888888889"/>
    <n v="1998.08"/>
    <n v="0"/>
    <x v="0"/>
    <m/>
    <n v="0"/>
    <x v="20"/>
    <d v="2019-05-20T00:00:00"/>
    <x v="0"/>
    <x v="0"/>
    <x v="0"/>
  </r>
  <r>
    <x v="143"/>
    <x v="7"/>
    <x v="0"/>
    <s v="NDG_Facebook_RT_starbucks"/>
    <n v="1096"/>
    <n v="6"/>
    <n v="0"/>
    <n v="5.4744525547445258E-3"/>
    <n v="257.75083333333333"/>
    <n v="1546.5050000000001"/>
    <n v="0"/>
    <x v="0"/>
    <m/>
    <n v="0"/>
    <x v="20"/>
    <d v="2019-05-20T00:00:00"/>
    <x v="0"/>
    <x v="0"/>
    <x v="0"/>
  </r>
  <r>
    <x v="143"/>
    <x v="3"/>
    <x v="0"/>
    <s v="AFF"/>
    <n v="0"/>
    <n v="0"/>
    <m/>
    <m/>
    <m/>
    <n v="40000"/>
    <n v="5"/>
    <x v="0"/>
    <m/>
    <m/>
    <x v="20"/>
    <d v="2019-05-20T00:00:00"/>
    <x v="0"/>
    <x v="0"/>
    <x v="0"/>
  </r>
  <r>
    <x v="144"/>
    <x v="0"/>
    <x v="0"/>
    <s v="【DDTD】父の日（190516-190611）"/>
    <n v="36732"/>
    <n v="389"/>
    <m/>
    <n v="1.0590221060655559E-2"/>
    <n v="96.516812339331622"/>
    <n v="37545.040000000001"/>
    <n v="0"/>
    <x v="0"/>
    <m/>
    <n v="0"/>
    <x v="20"/>
    <d v="2019-05-20T00:00:00"/>
    <x v="0"/>
    <x v="0"/>
    <x v="0"/>
  </r>
  <r>
    <x v="144"/>
    <x v="0"/>
    <x v="0"/>
    <s v="指名：まちえこびん（180926～）"/>
    <n v="3"/>
    <n v="0"/>
    <m/>
    <n v="0"/>
    <m/>
    <n v="0"/>
    <n v="0"/>
    <x v="0"/>
    <m/>
    <n v="0"/>
    <x v="20"/>
    <d v="2019-05-20T00:00:00"/>
    <x v="0"/>
    <x v="0"/>
    <x v="0"/>
  </r>
  <r>
    <x v="144"/>
    <x v="0"/>
    <x v="0"/>
    <s v="指名：バリスタ（161228AM-170131）"/>
    <n v="8087"/>
    <n v="399"/>
    <m/>
    <n v="4.9338444416965499E-2"/>
    <n v="122.83729323308268"/>
    <n v="49012.079999999987"/>
    <n v="1"/>
    <x v="0"/>
    <m/>
    <n v="0"/>
    <x v="20"/>
    <d v="2019-05-20T00:00:00"/>
    <x v="0"/>
    <x v="0"/>
    <x v="0"/>
  </r>
  <r>
    <x v="144"/>
    <x v="0"/>
    <x v="0"/>
    <s v="指名：共通TOP（161228AM-170131）"/>
    <n v="10905"/>
    <n v="602"/>
    <m/>
    <n v="5.5204034846400733E-2"/>
    <n v="67.071362126245859"/>
    <n v="40376.960000000006"/>
    <n v="14"/>
    <x v="0"/>
    <m/>
    <n v="0"/>
    <x v="20"/>
    <d v="2019-05-20T00:00:00"/>
    <x v="0"/>
    <x v="0"/>
    <x v="0"/>
  </r>
  <r>
    <x v="144"/>
    <x v="0"/>
    <x v="0"/>
    <s v="【DDTD】ICS_Search（20190401-）"/>
    <n v="786"/>
    <n v="24"/>
    <m/>
    <n v="3.0534351145038167E-2"/>
    <n v="78.433333333333337"/>
    <n v="1882.4"/>
    <n v="0"/>
    <x v="0"/>
    <m/>
    <n v="0"/>
    <x v="20"/>
    <d v="2019-05-20T00:00:00"/>
    <x v="0"/>
    <x v="0"/>
    <x v="0"/>
  </r>
  <r>
    <x v="144"/>
    <x v="0"/>
    <x v="0"/>
    <s v="指名：ドルチェグスト（161228AM-170131）"/>
    <n v="67080"/>
    <n v="1194"/>
    <m/>
    <n v="1.7799642218246869E-2"/>
    <n v="81.421373534338372"/>
    <n v="97217.12000000001"/>
    <n v="10"/>
    <x v="0"/>
    <m/>
    <n v="0"/>
    <x v="20"/>
    <d v="2019-05-20T00:00:00"/>
    <x v="0"/>
    <x v="0"/>
    <x v="0"/>
  </r>
  <r>
    <x v="144"/>
    <x v="9"/>
    <x v="0"/>
    <s v="den_0501_0531_NAP_NDG_aff_syoukai_Twitter_Promotweet_twivery"/>
    <n v="177055"/>
    <n v="394"/>
    <m/>
    <n v="2.2252972240264326E-3"/>
    <n v="131.39609499232233"/>
    <n v="51770.061426975"/>
    <m/>
    <x v="0"/>
    <m/>
    <n v="0"/>
    <x v="20"/>
    <d v="2019-05-20T00:00:00"/>
    <x v="0"/>
    <x v="0"/>
    <x v="0"/>
  </r>
  <r>
    <x v="144"/>
    <x v="3"/>
    <x v="0"/>
    <s v="PH AFF"/>
    <n v="22050"/>
    <n v="247"/>
    <m/>
    <n v="1.1201814058956917E-2"/>
    <n v="596.31578947368416"/>
    <n v="147290"/>
    <n v="10"/>
    <x v="0"/>
    <m/>
    <n v="0"/>
    <x v="20"/>
    <d v="2019-05-20T00:00:00"/>
    <x v="0"/>
    <x v="0"/>
    <x v="0"/>
  </r>
  <r>
    <x v="144"/>
    <x v="4"/>
    <x v="0"/>
    <s v="D&amp;E_ドルチェグスト_カフェインレスTD・LP検証"/>
    <n v="2358"/>
    <n v="166"/>
    <n v="0"/>
    <n v="7.0398642917726892E-2"/>
    <n v="185.23912650602406"/>
    <n v="30749.694999999996"/>
    <n v="1.48"/>
    <x v="0"/>
    <m/>
    <n v="0"/>
    <x v="20"/>
    <d v="2019-05-20T00:00:00"/>
    <x v="0"/>
    <x v="0"/>
    <x v="0"/>
  </r>
  <r>
    <x v="144"/>
    <x v="4"/>
    <x v="0"/>
    <s v="【DDTD】ICS_Search（20180411-）"/>
    <n v="630"/>
    <n v="66"/>
    <m/>
    <n v="0.10476190476190476"/>
    <n v="103.66121212121213"/>
    <n v="6841.64"/>
    <n v="0.14000000000000001"/>
    <x v="0"/>
    <m/>
    <n v="0"/>
    <x v="20"/>
    <d v="2019-05-20T00:00:00"/>
    <x v="0"/>
    <x v="0"/>
    <x v="0"/>
  </r>
  <r>
    <x v="144"/>
    <x v="4"/>
    <x v="0"/>
    <s v="D&amp;E_バリスタ アイスキャンペーンTD・LP検証"/>
    <n v="150"/>
    <n v="14"/>
    <m/>
    <n v="9.3333333333333338E-2"/>
    <n v="209.14214285714289"/>
    <n v="2927.9900000000002"/>
    <n v="0.01"/>
    <x v="0"/>
    <m/>
    <n v="0"/>
    <x v="20"/>
    <d v="2019-05-20T00:00:00"/>
    <x v="0"/>
    <x v="0"/>
    <x v="0"/>
  </r>
  <r>
    <x v="144"/>
    <x v="4"/>
    <x v="0"/>
    <s v="指名：共通TOP（170816-170916）"/>
    <n v="5780"/>
    <n v="1341"/>
    <m/>
    <n v="0.23200692041522492"/>
    <n v="14.150771812080533"/>
    <n v="18976.184999999994"/>
    <n v="17.34"/>
    <x v="0"/>
    <m/>
    <n v="0"/>
    <x v="20"/>
    <d v="2019-05-20T00:00:00"/>
    <x v="0"/>
    <x v="0"/>
    <x v="0"/>
  </r>
  <r>
    <x v="144"/>
    <x v="4"/>
    <x v="0"/>
    <s v="D&amp;E_ICS アイスキャンペーンTD・LP検証"/>
    <n v="203"/>
    <n v="21"/>
    <m/>
    <n v="0.10344827586206896"/>
    <n v="86.704523809523806"/>
    <n v="1820.7949999999998"/>
    <n v="0"/>
    <x v="0"/>
    <m/>
    <n v="0"/>
    <x v="20"/>
    <d v="2019-05-20T00:00:00"/>
    <x v="0"/>
    <x v="0"/>
    <x v="0"/>
  </r>
  <r>
    <x v="144"/>
    <x v="4"/>
    <x v="0"/>
    <s v="指名：まちえこびん（180926～）"/>
    <n v="3"/>
    <n v="1"/>
    <m/>
    <n v="0.33333333333333331"/>
    <n v="37.909999999999997"/>
    <n v="37.909999999999997"/>
    <n v="0"/>
    <x v="0"/>
    <m/>
    <n v="0"/>
    <x v="20"/>
    <d v="2019-05-20T00:00:00"/>
    <x v="0"/>
    <x v="0"/>
    <x v="0"/>
  </r>
  <r>
    <x v="144"/>
    <x v="4"/>
    <x v="0"/>
    <s v="指名：バリスタ（170816-170916）"/>
    <n v="3546"/>
    <n v="411"/>
    <m/>
    <n v="0.11590524534686972"/>
    <n v="124.06341849148423"/>
    <n v="50990.065000000017"/>
    <n v="0.67"/>
    <x v="0"/>
    <m/>
    <n v="0"/>
    <x v="20"/>
    <d v="2019-05-20T00:00:00"/>
    <x v="0"/>
    <x v="0"/>
    <x v="0"/>
  </r>
  <r>
    <x v="144"/>
    <x v="4"/>
    <x v="0"/>
    <s v="指名：ドルチェグスト（170816-170916）"/>
    <n v="10512"/>
    <n v="1104"/>
    <n v="0"/>
    <n v="0.1050228310502283"/>
    <n v="103.98655797101448"/>
    <n v="114801.15999999999"/>
    <n v="5.78"/>
    <x v="0"/>
    <m/>
    <n v="0"/>
    <x v="20"/>
    <d v="2019-05-20T00:00:00"/>
    <x v="0"/>
    <x v="0"/>
    <x v="0"/>
  </r>
  <r>
    <x v="144"/>
    <x v="4"/>
    <x v="0"/>
    <s v="【DDTD】父の日（190516-190611）"/>
    <n v="14842"/>
    <n v="605"/>
    <m/>
    <n v="4.0762700444684004E-2"/>
    <n v="98.870090909090891"/>
    <n v="59816.404999999992"/>
    <n v="0"/>
    <x v="0"/>
    <m/>
    <n v="0"/>
    <x v="20"/>
    <d v="2019-05-20T00:00:00"/>
    <x v="0"/>
    <x v="0"/>
    <x v="0"/>
  </r>
  <r>
    <x v="144"/>
    <x v="7"/>
    <x v="0"/>
    <s v="NDG_Facebook_RT_normal"/>
    <n v="1250"/>
    <n v="8"/>
    <n v="0"/>
    <n v="6.4000000000000003E-3"/>
    <n v="240.97937499999998"/>
    <n v="1927.8349999999998"/>
    <n v="0"/>
    <x v="0"/>
    <m/>
    <n v="0"/>
    <x v="20"/>
    <d v="2019-05-20T00:00:00"/>
    <x v="0"/>
    <x v="0"/>
    <x v="0"/>
  </r>
  <r>
    <x v="144"/>
    <x v="7"/>
    <x v="0"/>
    <s v="NDG_Facebook_RT_starbucks"/>
    <n v="1294"/>
    <n v="10"/>
    <n v="0"/>
    <n v="7.7279752704791345E-3"/>
    <n v="191.22250000000003"/>
    <n v="1912.2250000000001"/>
    <n v="0"/>
    <x v="0"/>
    <m/>
    <n v="0"/>
    <x v="20"/>
    <d v="2019-05-20T00:00:00"/>
    <x v="0"/>
    <x v="0"/>
    <x v="0"/>
  </r>
  <r>
    <x v="144"/>
    <x v="7"/>
    <x v="0"/>
    <s v="NDG_Facebook_RT_normal _stories"/>
    <n v="2250"/>
    <n v="5"/>
    <n v="0"/>
    <n v="2.2222222222222222E-3"/>
    <n v="360.36800000000005"/>
    <n v="1801.8400000000001"/>
    <n v="0"/>
    <x v="0"/>
    <m/>
    <n v="0"/>
    <x v="20"/>
    <d v="2019-05-20T00:00:00"/>
    <x v="0"/>
    <x v="0"/>
    <x v="0"/>
  </r>
  <r>
    <x v="144"/>
    <x v="7"/>
    <x v="0"/>
    <s v="NDG_Facebook_RT_starbucks_stories"/>
    <n v="2084"/>
    <n v="6"/>
    <n v="0"/>
    <n v="2.8790786948176585E-3"/>
    <n v="300.67833333333334"/>
    <n v="1804.07"/>
    <n v="0"/>
    <x v="0"/>
    <m/>
    <n v="0"/>
    <x v="20"/>
    <d v="2019-05-20T00:00:00"/>
    <x v="0"/>
    <x v="0"/>
    <x v="0"/>
  </r>
  <r>
    <x v="144"/>
    <x v="3"/>
    <x v="0"/>
    <s v="AFF"/>
    <n v="0"/>
    <n v="0"/>
    <m/>
    <m/>
    <m/>
    <n v="50000"/>
    <n v="5"/>
    <x v="0"/>
    <m/>
    <m/>
    <x v="20"/>
    <d v="2019-05-20T00:00:00"/>
    <x v="0"/>
    <x v="0"/>
    <x v="0"/>
  </r>
  <r>
    <x v="145"/>
    <x v="0"/>
    <x v="0"/>
    <s v="指名：まちえこびん（180926～）"/>
    <n v="2"/>
    <n v="0"/>
    <m/>
    <n v="0"/>
    <m/>
    <n v="0"/>
    <n v="0"/>
    <x v="0"/>
    <m/>
    <n v="0"/>
    <x v="20"/>
    <d v="2019-05-20T00:00:00"/>
    <x v="0"/>
    <x v="0"/>
    <x v="0"/>
  </r>
  <r>
    <x v="145"/>
    <x v="0"/>
    <x v="0"/>
    <s v="【DDTD】父の日（190516-190611）"/>
    <n v="31117"/>
    <n v="268"/>
    <m/>
    <n v="8.6126554616447609E-3"/>
    <n v="96.840298507462691"/>
    <n v="25953.200000000001"/>
    <n v="0"/>
    <x v="0"/>
    <m/>
    <n v="0"/>
    <x v="20"/>
    <d v="2019-05-20T00:00:00"/>
    <x v="0"/>
    <x v="0"/>
    <x v="0"/>
  </r>
  <r>
    <x v="145"/>
    <x v="0"/>
    <x v="0"/>
    <s v="指名：バリスタ（161228AM-170131）"/>
    <n v="8343"/>
    <n v="359"/>
    <m/>
    <n v="4.3030085101282513E-2"/>
    <n v="154.38350974930364"/>
    <n v="55423.680000000008"/>
    <n v="5"/>
    <x v="0"/>
    <m/>
    <n v="0"/>
    <x v="20"/>
    <d v="2019-05-20T00:00:00"/>
    <x v="0"/>
    <x v="0"/>
    <x v="0"/>
  </r>
  <r>
    <x v="145"/>
    <x v="0"/>
    <x v="0"/>
    <s v="指名：共通TOP（161228AM-170131）"/>
    <n v="12297"/>
    <n v="630"/>
    <m/>
    <n v="5.1232007806782144E-2"/>
    <n v="66.474158730158749"/>
    <n v="41878.720000000008"/>
    <n v="27"/>
    <x v="0"/>
    <m/>
    <n v="0"/>
    <x v="20"/>
    <d v="2019-05-20T00:00:00"/>
    <x v="0"/>
    <x v="0"/>
    <x v="0"/>
  </r>
  <r>
    <x v="145"/>
    <x v="0"/>
    <x v="0"/>
    <s v="指名：ドルチェグスト（161228AM-170131）"/>
    <n v="69670"/>
    <n v="1432"/>
    <m/>
    <n v="2.0554040476532223E-2"/>
    <n v="83.288603351955302"/>
    <n v="119269.28"/>
    <n v="8"/>
    <x v="0"/>
    <m/>
    <n v="0"/>
    <x v="20"/>
    <d v="2019-05-20T00:00:00"/>
    <x v="0"/>
    <x v="0"/>
    <x v="0"/>
  </r>
  <r>
    <x v="145"/>
    <x v="0"/>
    <x v="0"/>
    <s v="【DDTD】ICS_Search（20190401-）"/>
    <n v="849"/>
    <n v="38"/>
    <m/>
    <n v="4.47585394581861E-2"/>
    <n v="70.2"/>
    <n v="2667.6"/>
    <n v="1"/>
    <x v="0"/>
    <m/>
    <n v="0"/>
    <x v="20"/>
    <d v="2019-05-20T00:00:00"/>
    <x v="0"/>
    <x v="0"/>
    <x v="0"/>
  </r>
  <r>
    <x v="145"/>
    <x v="9"/>
    <x v="0"/>
    <s v="den_0501_0531_NAP_NDG_aff_syoukai_Twitter_Promotweet_twivery"/>
    <n v="183981"/>
    <n v="415"/>
    <m/>
    <n v="2.2556677048173454E-3"/>
    <n v="126.95930456889155"/>
    <n v="52688.111396089997"/>
    <m/>
    <x v="0"/>
    <m/>
    <n v="0"/>
    <x v="20"/>
    <d v="2019-05-20T00:00:00"/>
    <x v="0"/>
    <x v="0"/>
    <x v="0"/>
  </r>
  <r>
    <x v="145"/>
    <x v="3"/>
    <x v="0"/>
    <s v="PH AFF"/>
    <n v="25445"/>
    <n v="269"/>
    <m/>
    <n v="1.0571821575948123E-2"/>
    <n v="328.52788104089217"/>
    <n v="88374"/>
    <n v="6"/>
    <x v="0"/>
    <m/>
    <n v="0"/>
    <x v="20"/>
    <d v="2019-05-20T00:00:00"/>
    <x v="0"/>
    <x v="0"/>
    <x v="0"/>
  </r>
  <r>
    <x v="145"/>
    <x v="4"/>
    <x v="0"/>
    <s v="指名：まちえこびん（180926～）"/>
    <n v="2"/>
    <n v="2"/>
    <m/>
    <n v="1"/>
    <n v="23.414999999999999"/>
    <n v="46.83"/>
    <n v="0"/>
    <x v="0"/>
    <m/>
    <n v="0"/>
    <x v="20"/>
    <d v="2019-05-20T00:00:00"/>
    <x v="0"/>
    <x v="0"/>
    <x v="0"/>
  </r>
  <r>
    <x v="145"/>
    <x v="4"/>
    <x v="0"/>
    <s v="指名：ドルチェグスト（170816-170916）"/>
    <n v="11382"/>
    <n v="1401"/>
    <n v="0"/>
    <n v="0.12308908803373748"/>
    <n v="102.9329050678087"/>
    <n v="144209"/>
    <n v="13.92"/>
    <x v="0"/>
    <m/>
    <n v="0"/>
    <x v="20"/>
    <d v="2019-05-20T00:00:00"/>
    <x v="0"/>
    <x v="0"/>
    <x v="0"/>
  </r>
  <r>
    <x v="145"/>
    <x v="4"/>
    <x v="0"/>
    <s v="指名：バリスタ（170816-170916）"/>
    <n v="3777"/>
    <n v="484"/>
    <m/>
    <n v="0.12814402965316388"/>
    <n v="128.35400826446281"/>
    <n v="62123.34"/>
    <n v="3.16"/>
    <x v="0"/>
    <m/>
    <n v="0"/>
    <x v="20"/>
    <d v="2019-05-20T00:00:00"/>
    <x v="0"/>
    <x v="0"/>
    <x v="0"/>
  </r>
  <r>
    <x v="145"/>
    <x v="4"/>
    <x v="0"/>
    <s v="指名：共通TOP（170816-170916）"/>
    <n v="6431"/>
    <n v="1375"/>
    <m/>
    <n v="0.21380811693360285"/>
    <n v="15.844352727272724"/>
    <n v="21785.984999999997"/>
    <n v="14.21"/>
    <x v="0"/>
    <m/>
    <n v="0"/>
    <x v="20"/>
    <d v="2019-05-20T00:00:00"/>
    <x v="0"/>
    <x v="0"/>
    <x v="0"/>
  </r>
  <r>
    <x v="145"/>
    <x v="4"/>
    <x v="0"/>
    <s v="D&amp;E_ドルチェグスト_カフェインレスTD・LP検証"/>
    <n v="2732"/>
    <n v="198"/>
    <n v="0"/>
    <n v="7.2474377745241583E-2"/>
    <n v="203.68015151515149"/>
    <n v="40328.67"/>
    <n v="0"/>
    <x v="0"/>
    <m/>
    <n v="0"/>
    <x v="20"/>
    <d v="2019-05-20T00:00:00"/>
    <x v="0"/>
    <x v="0"/>
    <x v="0"/>
  </r>
  <r>
    <x v="145"/>
    <x v="4"/>
    <x v="0"/>
    <s v="D&amp;E_バリスタ アイスキャンペーンTD・LP検証"/>
    <n v="147"/>
    <n v="19"/>
    <m/>
    <n v="0.12925170068027211"/>
    <n v="254.04394736842104"/>
    <n v="4826.835"/>
    <n v="0"/>
    <x v="0"/>
    <m/>
    <n v="0"/>
    <x v="20"/>
    <d v="2019-05-20T00:00:00"/>
    <x v="0"/>
    <x v="0"/>
    <x v="0"/>
  </r>
  <r>
    <x v="145"/>
    <x v="4"/>
    <x v="0"/>
    <s v="D&amp;E_ICS アイスキャンペーンTD・LP検証"/>
    <n v="261"/>
    <n v="34"/>
    <m/>
    <n v="0.13026819923371646"/>
    <n v="103.92455882352942"/>
    <n v="3533.4350000000004"/>
    <n v="0"/>
    <x v="0"/>
    <m/>
    <n v="0"/>
    <x v="20"/>
    <d v="2019-05-20T00:00:00"/>
    <x v="0"/>
    <x v="0"/>
    <x v="0"/>
  </r>
  <r>
    <x v="145"/>
    <x v="4"/>
    <x v="0"/>
    <s v="【DDTD】父の日（190516-190611）"/>
    <n v="18399"/>
    <n v="828"/>
    <m/>
    <n v="4.5002445785097017E-2"/>
    <n v="97.352427536231886"/>
    <n v="80607.81"/>
    <n v="1"/>
    <x v="0"/>
    <m/>
    <n v="0"/>
    <x v="20"/>
    <d v="2019-05-20T00:00:00"/>
    <x v="0"/>
    <x v="0"/>
    <x v="0"/>
  </r>
  <r>
    <x v="145"/>
    <x v="4"/>
    <x v="0"/>
    <s v="【DDTD】ICS_Search（20180411-）"/>
    <n v="609"/>
    <n v="70"/>
    <m/>
    <n v="0.11494252873563218"/>
    <n v="96.893500000000003"/>
    <n v="6782.5450000000001"/>
    <n v="0"/>
    <x v="0"/>
    <m/>
    <n v="0"/>
    <x v="20"/>
    <d v="2019-05-20T00:00:00"/>
    <x v="0"/>
    <x v="0"/>
    <x v="0"/>
  </r>
  <r>
    <x v="145"/>
    <x v="7"/>
    <x v="0"/>
    <s v="NDG_Facebook_RT_starbucks"/>
    <n v="1484"/>
    <n v="4"/>
    <n v="0"/>
    <n v="2.6954177897574125E-3"/>
    <n v="452.96875"/>
    <n v="1811.875"/>
    <n v="0"/>
    <x v="0"/>
    <m/>
    <n v="0"/>
    <x v="20"/>
    <d v="2019-05-20T00:00:00"/>
    <x v="0"/>
    <x v="0"/>
    <x v="0"/>
  </r>
  <r>
    <x v="145"/>
    <x v="7"/>
    <x v="0"/>
    <s v="NDG_Facebook_RT_normal"/>
    <n v="1246"/>
    <n v="10"/>
    <n v="0"/>
    <n v="8.0256821829855531E-3"/>
    <n v="179.18050000000002"/>
    <n v="1791.8050000000003"/>
    <n v="0"/>
    <x v="0"/>
    <m/>
    <n v="0"/>
    <x v="20"/>
    <d v="2019-05-20T00:00:00"/>
    <x v="0"/>
    <x v="0"/>
    <x v="0"/>
  </r>
  <r>
    <x v="145"/>
    <x v="7"/>
    <x v="0"/>
    <s v="NDG_Facebook_RT_starbucks_stories"/>
    <n v="2575"/>
    <n v="9"/>
    <n v="0"/>
    <n v="3.4951456310679612E-3"/>
    <n v="210.36333333333334"/>
    <n v="1893.27"/>
    <n v="0"/>
    <x v="0"/>
    <m/>
    <n v="0"/>
    <x v="20"/>
    <d v="2019-05-20T00:00:00"/>
    <x v="0"/>
    <x v="0"/>
    <x v="0"/>
  </r>
  <r>
    <x v="145"/>
    <x v="7"/>
    <x v="0"/>
    <s v="NDG_Facebook_RT_normal _stories"/>
    <n v="2735"/>
    <n v="7"/>
    <n v="0"/>
    <n v="2.5594149908592322E-3"/>
    <n v="271.42285714285714"/>
    <n v="1899.96"/>
    <n v="0"/>
    <x v="0"/>
    <m/>
    <n v="0"/>
    <x v="20"/>
    <d v="2019-05-20T00:00:00"/>
    <x v="0"/>
    <x v="0"/>
    <x v="0"/>
  </r>
  <r>
    <x v="145"/>
    <x v="3"/>
    <x v="0"/>
    <s v="AFF"/>
    <n v="0"/>
    <n v="0"/>
    <m/>
    <m/>
    <m/>
    <n v="24000"/>
    <n v="2"/>
    <x v="0"/>
    <m/>
    <m/>
    <x v="20"/>
    <d v="2019-05-20T00:00:00"/>
    <x v="0"/>
    <x v="0"/>
    <x v="0"/>
  </r>
  <r>
    <x v="146"/>
    <x v="0"/>
    <x v="0"/>
    <s v="指名：共通TOP（161228AM-170131）"/>
    <n v="11723"/>
    <n v="708"/>
    <m/>
    <n v="6.0394097074127781E-2"/>
    <n v="56.568361581920897"/>
    <n v="40050.399999999994"/>
    <n v="27"/>
    <x v="0"/>
    <m/>
    <n v="0"/>
    <x v="21"/>
    <d v="2019-05-27T00:00:00"/>
    <x v="0"/>
    <x v="0"/>
    <x v="0"/>
  </r>
  <r>
    <x v="146"/>
    <x v="0"/>
    <x v="0"/>
    <s v="指名：ドルチェグスト（161228AM-170131）"/>
    <n v="28310"/>
    <n v="796"/>
    <m/>
    <n v="2.8117273048392795E-2"/>
    <n v="81.457085427135681"/>
    <n v="64839.839999999997"/>
    <n v="14"/>
    <x v="0"/>
    <m/>
    <n v="0"/>
    <x v="21"/>
    <d v="2019-05-27T00:00:00"/>
    <x v="0"/>
    <x v="0"/>
    <x v="0"/>
  </r>
  <r>
    <x v="146"/>
    <x v="0"/>
    <x v="0"/>
    <s v="【DDTD】父の日（190516-190611）"/>
    <n v="38016"/>
    <n v="371"/>
    <m/>
    <n v="9.7590488215488214E-3"/>
    <n v="97.420808625336917"/>
    <n v="36143.119999999995"/>
    <n v="0"/>
    <x v="0"/>
    <m/>
    <n v="0"/>
    <x v="21"/>
    <d v="2019-05-27T00:00:00"/>
    <x v="0"/>
    <x v="0"/>
    <x v="0"/>
  </r>
  <r>
    <x v="146"/>
    <x v="0"/>
    <x v="0"/>
    <s v="指名：バリスタ（161228AM-170131）"/>
    <n v="7339"/>
    <n v="256"/>
    <m/>
    <n v="3.4882136530862515E-2"/>
    <n v="111.58062499999998"/>
    <n v="28564.639999999996"/>
    <n v="1"/>
    <x v="0"/>
    <m/>
    <n v="0"/>
    <x v="21"/>
    <d v="2019-05-27T00:00:00"/>
    <x v="0"/>
    <x v="0"/>
    <x v="0"/>
  </r>
  <r>
    <x v="146"/>
    <x v="0"/>
    <x v="0"/>
    <s v="【DDTD】ICS_Search（20190401-）"/>
    <n v="1115"/>
    <n v="40"/>
    <m/>
    <n v="3.5874439461883408E-2"/>
    <n v="68.977999999999994"/>
    <n v="2759.12"/>
    <n v="0"/>
    <x v="0"/>
    <m/>
    <n v="0"/>
    <x v="21"/>
    <d v="2019-05-27T00:00:00"/>
    <x v="0"/>
    <x v="0"/>
    <x v="0"/>
  </r>
  <r>
    <x v="146"/>
    <x v="0"/>
    <x v="0"/>
    <s v="指名：まちえこびん（180926～）"/>
    <n v="2"/>
    <n v="0"/>
    <m/>
    <n v="0"/>
    <m/>
    <n v="0"/>
    <n v="0"/>
    <x v="0"/>
    <m/>
    <n v="0"/>
    <x v="21"/>
    <d v="2019-05-27T00:00:00"/>
    <x v="0"/>
    <x v="0"/>
    <x v="0"/>
  </r>
  <r>
    <x v="146"/>
    <x v="9"/>
    <x v="0"/>
    <s v="den_0501_0531_NAP_NDG_aff_syoukai_Twitter_Promotweet_twivery"/>
    <n v="178155"/>
    <n v="374"/>
    <m/>
    <n v="2.0992955572394826E-3"/>
    <n v="129.10726487835561"/>
    <n v="48286.117064505001"/>
    <m/>
    <x v="0"/>
    <m/>
    <n v="0"/>
    <x v="21"/>
    <d v="2019-05-27T00:00:00"/>
    <x v="0"/>
    <x v="0"/>
    <x v="0"/>
  </r>
  <r>
    <x v="146"/>
    <x v="3"/>
    <x v="0"/>
    <s v="PH AFF"/>
    <n v="23263"/>
    <n v="193"/>
    <m/>
    <n v="8.2964364011520447E-3"/>
    <n v="381.58031088082902"/>
    <n v="73645"/>
    <n v="5"/>
    <x v="0"/>
    <m/>
    <n v="0"/>
    <x v="21"/>
    <d v="2019-05-27T00:00:00"/>
    <x v="0"/>
    <x v="0"/>
    <x v="0"/>
  </r>
  <r>
    <x v="146"/>
    <x v="4"/>
    <x v="0"/>
    <s v="指名：バリスタ（170816-170916）"/>
    <n v="3029"/>
    <n v="328"/>
    <m/>
    <n v="0.10828656322218554"/>
    <n v="93.309862804878037"/>
    <n v="30605.634999999998"/>
    <n v="1.5"/>
    <x v="0"/>
    <m/>
    <n v="0"/>
    <x v="21"/>
    <d v="2019-05-27T00:00:00"/>
    <x v="0"/>
    <x v="0"/>
    <x v="0"/>
  </r>
  <r>
    <x v="146"/>
    <x v="4"/>
    <x v="0"/>
    <s v="D&amp;E_バリスタ アイスキャンペーンTD・LP検証"/>
    <n v="181"/>
    <n v="21"/>
    <m/>
    <n v="0.11602209944751381"/>
    <n v="168.2588095238095"/>
    <n v="3533.4349999999995"/>
    <n v="0"/>
    <x v="0"/>
    <m/>
    <n v="0"/>
    <x v="21"/>
    <d v="2019-05-27T00:00:00"/>
    <x v="0"/>
    <x v="0"/>
    <x v="0"/>
  </r>
  <r>
    <x v="146"/>
    <x v="4"/>
    <x v="0"/>
    <s v="指名：共通TOP（170816-170916）"/>
    <n v="6615"/>
    <n v="1576"/>
    <m/>
    <n v="0.23824640967498109"/>
    <n v="10.615139593908626"/>
    <n v="16729.459999999995"/>
    <n v="24.630000000000003"/>
    <x v="0"/>
    <m/>
    <n v="0"/>
    <x v="21"/>
    <d v="2019-05-27T00:00:00"/>
    <x v="0"/>
    <x v="0"/>
    <x v="0"/>
  </r>
  <r>
    <x v="146"/>
    <x v="4"/>
    <x v="0"/>
    <s v="D&amp;E_ICS アイスキャンペーンTD・LP検証"/>
    <n v="250"/>
    <n v="12"/>
    <m/>
    <n v="4.8000000000000001E-2"/>
    <n v="143.09166666666667"/>
    <n v="1717.1"/>
    <n v="0"/>
    <x v="0"/>
    <m/>
    <n v="0"/>
    <x v="21"/>
    <d v="2019-05-27T00:00:00"/>
    <x v="0"/>
    <x v="0"/>
    <x v="0"/>
  </r>
  <r>
    <x v="146"/>
    <x v="4"/>
    <x v="0"/>
    <s v="【DDTD】ICS_Search（20180411-）"/>
    <n v="592"/>
    <n v="62"/>
    <m/>
    <n v="0.10472972972972973"/>
    <n v="106.87814516129032"/>
    <n v="6626.4449999999997"/>
    <n v="0"/>
    <x v="0"/>
    <m/>
    <n v="0"/>
    <x v="21"/>
    <d v="2019-05-27T00:00:00"/>
    <x v="0"/>
    <x v="0"/>
    <x v="0"/>
  </r>
  <r>
    <x v="146"/>
    <x v="4"/>
    <x v="0"/>
    <s v="指名：ドルチェグスト（170816-170916）"/>
    <n v="8680"/>
    <n v="982"/>
    <n v="0"/>
    <n v="0.11313364055299539"/>
    <n v="97.361232179226079"/>
    <n v="95608.73000000001"/>
    <n v="4.9499999999999993"/>
    <x v="0"/>
    <m/>
    <n v="0"/>
    <x v="21"/>
    <d v="2019-05-27T00:00:00"/>
    <x v="0"/>
    <x v="0"/>
    <x v="0"/>
  </r>
  <r>
    <x v="146"/>
    <x v="4"/>
    <x v="0"/>
    <s v="【DDTD】父の日（190516-190611）"/>
    <n v="11893"/>
    <n v="561"/>
    <m/>
    <n v="4.7170604557302612E-2"/>
    <n v="94.15886809269162"/>
    <n v="52823.125"/>
    <n v="1"/>
    <x v="0"/>
    <m/>
    <n v="0"/>
    <x v="21"/>
    <d v="2019-05-27T00:00:00"/>
    <x v="0"/>
    <x v="0"/>
    <x v="0"/>
  </r>
  <r>
    <x v="146"/>
    <x v="4"/>
    <x v="0"/>
    <s v="指名：まちえこびん（180926～）"/>
    <n v="1"/>
    <n v="0"/>
    <m/>
    <n v="0"/>
    <m/>
    <n v="0"/>
    <n v="0"/>
    <x v="0"/>
    <m/>
    <n v="0"/>
    <x v="21"/>
    <d v="2019-05-27T00:00:00"/>
    <x v="0"/>
    <x v="0"/>
    <x v="0"/>
  </r>
  <r>
    <x v="146"/>
    <x v="4"/>
    <x v="0"/>
    <s v="D&amp;E_ドルチェグスト_カフェインレスTD・LP検証"/>
    <n v="1962"/>
    <n v="102"/>
    <n v="0"/>
    <n v="5.1987767584097858E-2"/>
    <n v="168.95622549019612"/>
    <n v="17233.535000000003"/>
    <n v="0.02"/>
    <x v="0"/>
    <m/>
    <n v="0"/>
    <x v="21"/>
    <d v="2019-05-27T00:00:00"/>
    <x v="0"/>
    <x v="0"/>
    <x v="0"/>
  </r>
  <r>
    <x v="146"/>
    <x v="7"/>
    <x v="0"/>
    <s v="NDG_Facebook_RT_starbucks_stories"/>
    <n v="1850"/>
    <n v="2"/>
    <n v="0"/>
    <n v="1.0810810810810811E-3"/>
    <n v="920.4325"/>
    <n v="1840.865"/>
    <n v="0"/>
    <x v="0"/>
    <m/>
    <n v="0"/>
    <x v="21"/>
    <d v="2019-05-27T00:00:00"/>
    <x v="0"/>
    <x v="0"/>
    <x v="0"/>
  </r>
  <r>
    <x v="146"/>
    <x v="7"/>
    <x v="0"/>
    <s v="NDG_Facebook_RT_normal _stories"/>
    <n v="2136"/>
    <n v="8"/>
    <n v="0"/>
    <n v="3.7453183520599251E-3"/>
    <n v="238.88874999999999"/>
    <n v="1911.11"/>
    <n v="0"/>
    <x v="0"/>
    <m/>
    <n v="0"/>
    <x v="21"/>
    <d v="2019-05-27T00:00:00"/>
    <x v="0"/>
    <x v="0"/>
    <x v="0"/>
  </r>
  <r>
    <x v="146"/>
    <x v="7"/>
    <x v="0"/>
    <s v="NDG_Facebook_RT_starbucks"/>
    <n v="1044"/>
    <n v="4"/>
    <n v="0"/>
    <n v="3.8314176245210726E-3"/>
    <n v="407.81124999999997"/>
    <n v="1631.2449999999999"/>
    <n v="0"/>
    <x v="0"/>
    <m/>
    <n v="0"/>
    <x v="21"/>
    <d v="2019-05-27T00:00:00"/>
    <x v="0"/>
    <x v="0"/>
    <x v="0"/>
  </r>
  <r>
    <x v="146"/>
    <x v="7"/>
    <x v="0"/>
    <s v="NDG_Facebook_RT_normal"/>
    <n v="1175"/>
    <n v="7"/>
    <n v="0"/>
    <n v="5.9574468085106386E-3"/>
    <n v="245.3"/>
    <n v="1717.1000000000001"/>
    <n v="0"/>
    <x v="0"/>
    <m/>
    <n v="0"/>
    <x v="21"/>
    <d v="2019-05-27T00:00:00"/>
    <x v="0"/>
    <x v="0"/>
    <x v="0"/>
  </r>
  <r>
    <x v="147"/>
    <x v="0"/>
    <x v="0"/>
    <s v="指名：バリスタ（161228AM-170131）"/>
    <n v="7635"/>
    <n v="289"/>
    <m/>
    <n v="3.7851997380484607E-2"/>
    <n v="105.03999999999998"/>
    <n v="30356.559999999994"/>
    <n v="11"/>
    <x v="0"/>
    <m/>
    <n v="0"/>
    <x v="21"/>
    <d v="2019-05-27T00:00:00"/>
    <x v="0"/>
    <x v="0"/>
    <x v="0"/>
  </r>
  <r>
    <x v="147"/>
    <x v="0"/>
    <x v="0"/>
    <s v="指名：共通TOP（161228AM-170131）"/>
    <n v="12977"/>
    <n v="706"/>
    <m/>
    <n v="5.4403945441935733E-2"/>
    <n v="51.670028328611899"/>
    <n v="36479.040000000001"/>
    <n v="19"/>
    <x v="0"/>
    <m/>
    <n v="0"/>
    <x v="21"/>
    <d v="2019-05-27T00:00:00"/>
    <x v="0"/>
    <x v="0"/>
    <x v="0"/>
  </r>
  <r>
    <x v="147"/>
    <x v="0"/>
    <x v="0"/>
    <s v="指名：ドルチェグスト（161228AM-170131）"/>
    <n v="28580"/>
    <n v="800"/>
    <m/>
    <n v="2.7991602519244228E-2"/>
    <n v="78.434200000000004"/>
    <n v="62747.360000000001"/>
    <n v="6"/>
    <x v="0"/>
    <m/>
    <n v="0"/>
    <x v="21"/>
    <d v="2019-05-27T00:00:00"/>
    <x v="0"/>
    <x v="0"/>
    <x v="0"/>
  </r>
  <r>
    <x v="147"/>
    <x v="0"/>
    <x v="0"/>
    <s v="【DDTD】父の日（190516-190611）"/>
    <n v="37955"/>
    <n v="382"/>
    <m/>
    <n v="1.0064550125148201E-2"/>
    <n v="97.24816753926703"/>
    <n v="37148.800000000003"/>
    <n v="0"/>
    <x v="0"/>
    <m/>
    <n v="0"/>
    <x v="21"/>
    <d v="2019-05-27T00:00:00"/>
    <x v="0"/>
    <x v="0"/>
    <x v="0"/>
  </r>
  <r>
    <x v="147"/>
    <x v="0"/>
    <x v="0"/>
    <s v="【DDTD】ICS_Search（20190401-）"/>
    <n v="862"/>
    <n v="26"/>
    <m/>
    <n v="3.0162412993039442E-2"/>
    <n v="62.92"/>
    <n v="1635.92"/>
    <n v="0"/>
    <x v="0"/>
    <m/>
    <n v="0"/>
    <x v="21"/>
    <d v="2019-05-27T00:00:00"/>
    <x v="0"/>
    <x v="0"/>
    <x v="0"/>
  </r>
  <r>
    <x v="147"/>
    <x v="0"/>
    <x v="0"/>
    <s v="指名：まちえこびん（180926～）"/>
    <n v="5"/>
    <n v="0"/>
    <m/>
    <n v="0"/>
    <m/>
    <n v="0"/>
    <n v="0"/>
    <x v="0"/>
    <m/>
    <n v="0"/>
    <x v="21"/>
    <d v="2019-05-27T00:00:00"/>
    <x v="0"/>
    <x v="0"/>
    <x v="0"/>
  </r>
  <r>
    <x v="147"/>
    <x v="9"/>
    <x v="0"/>
    <s v="den_0501_0531_NAP_NDG_aff_syoukai_Twitter_Promotweet_twivery"/>
    <n v="60133"/>
    <n v="151"/>
    <m/>
    <n v="2.5111003941263531E-3"/>
    <n v="129.41461854688743"/>
    <n v="19541.60740058"/>
    <m/>
    <x v="0"/>
    <m/>
    <n v="0"/>
    <x v="21"/>
    <d v="2019-05-27T00:00:00"/>
    <x v="0"/>
    <x v="0"/>
    <x v="0"/>
  </r>
  <r>
    <x v="147"/>
    <x v="3"/>
    <x v="0"/>
    <s v="PH AFF"/>
    <n v="20682"/>
    <n v="220"/>
    <m/>
    <n v="1.0637269122908809E-2"/>
    <n v="267.8"/>
    <n v="58916"/>
    <n v="4"/>
    <x v="0"/>
    <m/>
    <n v="0"/>
    <x v="21"/>
    <d v="2019-05-27T00:00:00"/>
    <x v="0"/>
    <x v="0"/>
    <x v="0"/>
  </r>
  <r>
    <x v="147"/>
    <x v="4"/>
    <x v="0"/>
    <s v="指名：ドルチェグスト（170816-170916）"/>
    <n v="8784"/>
    <n v="1032"/>
    <n v="0"/>
    <n v="0.11748633879781421"/>
    <n v="91.251303294573646"/>
    <n v="94171.345000000001"/>
    <n v="7.26"/>
    <x v="0"/>
    <m/>
    <n v="0"/>
    <x v="21"/>
    <d v="2019-05-27T00:00:00"/>
    <x v="0"/>
    <x v="0"/>
    <x v="0"/>
  </r>
  <r>
    <x v="147"/>
    <x v="4"/>
    <x v="0"/>
    <s v="指名：まちえこびん（180926～）"/>
    <n v="2"/>
    <n v="1"/>
    <m/>
    <n v="0.5"/>
    <n v="5.5750000000000002"/>
    <n v="5.5750000000000002"/>
    <n v="0"/>
    <x v="0"/>
    <m/>
    <n v="0"/>
    <x v="21"/>
    <d v="2019-05-27T00:00:00"/>
    <x v="0"/>
    <x v="0"/>
    <x v="0"/>
  </r>
  <r>
    <x v="147"/>
    <x v="4"/>
    <x v="0"/>
    <s v="D&amp;E_ICS アイスキャンペーンTD・LP検証"/>
    <n v="205"/>
    <n v="25"/>
    <m/>
    <n v="0.12195121951219512"/>
    <n v="95.800799999999995"/>
    <n v="2395.02"/>
    <n v="0"/>
    <x v="0"/>
    <m/>
    <n v="0"/>
    <x v="21"/>
    <d v="2019-05-27T00:00:00"/>
    <x v="0"/>
    <x v="0"/>
    <x v="0"/>
  </r>
  <r>
    <x v="147"/>
    <x v="4"/>
    <x v="0"/>
    <s v="D&amp;E_バリスタ アイスキャンペーンTD・LP検証"/>
    <n v="183"/>
    <n v="22"/>
    <m/>
    <n v="0.12021857923497267"/>
    <n v="181.79568181818181"/>
    <n v="3999.5049999999997"/>
    <n v="0.48"/>
    <x v="0"/>
    <m/>
    <n v="0"/>
    <x v="21"/>
    <d v="2019-05-27T00:00:00"/>
    <x v="0"/>
    <x v="0"/>
    <x v="0"/>
  </r>
  <r>
    <x v="147"/>
    <x v="4"/>
    <x v="0"/>
    <s v="D&amp;E_ドルチェグスト_カフェインレスTD・LP検証"/>
    <n v="1934"/>
    <n v="106"/>
    <n v="0"/>
    <n v="5.4808686659772489E-2"/>
    <n v="194.62089622641506"/>
    <n v="20629.814999999995"/>
    <n v="0"/>
    <x v="0"/>
    <m/>
    <n v="0"/>
    <x v="21"/>
    <d v="2019-05-27T00:00:00"/>
    <x v="0"/>
    <x v="0"/>
    <x v="0"/>
  </r>
  <r>
    <x v="147"/>
    <x v="4"/>
    <x v="0"/>
    <s v="指名：共通TOP（170816-170916）"/>
    <n v="7171"/>
    <n v="1651"/>
    <m/>
    <n v="0.23023288244317389"/>
    <n v="10.444936402180495"/>
    <n v="17244.589999999997"/>
    <n v="21.21"/>
    <x v="0"/>
    <m/>
    <n v="0"/>
    <x v="21"/>
    <d v="2019-05-27T00:00:00"/>
    <x v="0"/>
    <x v="0"/>
    <x v="0"/>
  </r>
  <r>
    <x v="147"/>
    <x v="4"/>
    <x v="0"/>
    <s v="指名：バリスタ（170816-170916）"/>
    <n v="3031"/>
    <n v="335"/>
    <m/>
    <n v="0.11052457934675025"/>
    <n v="92.192194029850739"/>
    <n v="30884.384999999998"/>
    <n v="0.97"/>
    <x v="0"/>
    <m/>
    <n v="0"/>
    <x v="21"/>
    <d v="2019-05-27T00:00:00"/>
    <x v="0"/>
    <x v="0"/>
    <x v="0"/>
  </r>
  <r>
    <x v="147"/>
    <x v="4"/>
    <x v="0"/>
    <s v="【DDTD】父の日（190516-190611）"/>
    <n v="11959"/>
    <n v="542"/>
    <m/>
    <n v="4.5321515176854253E-2"/>
    <n v="94.630996309963095"/>
    <n v="51290"/>
    <n v="0"/>
    <x v="0"/>
    <m/>
    <n v="0"/>
    <x v="21"/>
    <d v="2019-05-27T00:00:00"/>
    <x v="0"/>
    <x v="0"/>
    <x v="0"/>
  </r>
  <r>
    <x v="147"/>
    <x v="4"/>
    <x v="0"/>
    <s v="【DDTD】ICS_Search（20180411-）"/>
    <n v="491"/>
    <n v="60"/>
    <m/>
    <n v="0.12219959266802444"/>
    <n v="112.03891666666668"/>
    <n v="6722.3350000000009"/>
    <n v="0"/>
    <x v="0"/>
    <m/>
    <n v="0"/>
    <x v="21"/>
    <d v="2019-05-27T00:00:00"/>
    <x v="0"/>
    <x v="0"/>
    <x v="0"/>
  </r>
  <r>
    <x v="147"/>
    <x v="7"/>
    <x v="0"/>
    <s v="NDG_Facebook_RT_normal _stories"/>
    <n v="1934"/>
    <n v="4"/>
    <n v="0"/>
    <n v="2.0682523267838678E-3"/>
    <n v="442.09749999999997"/>
    <n v="1768.3899999999999"/>
    <n v="0"/>
    <x v="0"/>
    <m/>
    <n v="0"/>
    <x v="21"/>
    <d v="2019-05-27T00:00:00"/>
    <x v="0"/>
    <x v="0"/>
    <x v="0"/>
  </r>
  <r>
    <x v="147"/>
    <x v="7"/>
    <x v="0"/>
    <s v="NDG_Facebook_RT_starbucks"/>
    <n v="987"/>
    <n v="8"/>
    <n v="0"/>
    <n v="8.1053698074974676E-3"/>
    <n v="208.644375"/>
    <n v="1669.155"/>
    <n v="0"/>
    <x v="0"/>
    <m/>
    <n v="0"/>
    <x v="21"/>
    <d v="2019-05-27T00:00:00"/>
    <x v="0"/>
    <x v="0"/>
    <x v="0"/>
  </r>
  <r>
    <x v="147"/>
    <x v="7"/>
    <x v="0"/>
    <s v="NDG_Facebook_RT_starbucks_stories"/>
    <n v="1476"/>
    <n v="5"/>
    <n v="0"/>
    <n v="3.3875338753387536E-3"/>
    <n v="345.65"/>
    <n v="1728.25"/>
    <n v="0"/>
    <x v="0"/>
    <m/>
    <n v="0"/>
    <x v="21"/>
    <d v="2019-05-27T00:00:00"/>
    <x v="0"/>
    <x v="0"/>
    <x v="0"/>
  </r>
  <r>
    <x v="147"/>
    <x v="7"/>
    <x v="0"/>
    <s v="NDG_Facebook_RT_normal"/>
    <n v="832"/>
    <n v="4"/>
    <n v="0"/>
    <n v="4.807692307692308E-3"/>
    <n v="388.57749999999999"/>
    <n v="1554.31"/>
    <n v="0"/>
    <x v="0"/>
    <m/>
    <n v="0"/>
    <x v="21"/>
    <d v="2019-05-27T00:00:00"/>
    <x v="0"/>
    <x v="0"/>
    <x v="0"/>
  </r>
  <r>
    <x v="147"/>
    <x v="3"/>
    <x v="0"/>
    <s v="AFF"/>
    <n v="0"/>
    <n v="0"/>
    <m/>
    <m/>
    <m/>
    <n v="21000"/>
    <n v="3"/>
    <x v="0"/>
    <m/>
    <m/>
    <x v="21"/>
    <d v="2019-05-27T00:00:00"/>
    <x v="0"/>
    <x v="0"/>
    <x v="0"/>
  </r>
  <r>
    <x v="148"/>
    <x v="0"/>
    <x v="0"/>
    <s v="指名：まちえこびん（180926～）"/>
    <n v="4"/>
    <n v="1"/>
    <m/>
    <n v="0.25"/>
    <n v="1.04"/>
    <n v="1.04"/>
    <n v="0"/>
    <x v="0"/>
    <m/>
    <n v="0"/>
    <x v="21"/>
    <d v="2019-05-27T00:00:00"/>
    <x v="0"/>
    <x v="0"/>
    <x v="0"/>
  </r>
  <r>
    <x v="148"/>
    <x v="0"/>
    <x v="0"/>
    <s v="指名：共通TOP（161228AM-170131）"/>
    <n v="12825"/>
    <n v="739"/>
    <m/>
    <n v="5.7621832358674463E-2"/>
    <n v="40.030852503382953"/>
    <n v="29582.800000000003"/>
    <n v="26"/>
    <x v="0"/>
    <m/>
    <n v="0"/>
    <x v="21"/>
    <d v="2019-05-27T00:00:00"/>
    <x v="0"/>
    <x v="0"/>
    <x v="0"/>
  </r>
  <r>
    <x v="148"/>
    <x v="0"/>
    <x v="0"/>
    <s v="指名：バリスタ（161228AM-170131）"/>
    <n v="7727"/>
    <n v="344"/>
    <m/>
    <n v="4.4519218325352661E-2"/>
    <n v="97.663255813953484"/>
    <n v="33596.159999999996"/>
    <n v="1"/>
    <x v="0"/>
    <m/>
    <n v="0"/>
    <x v="21"/>
    <d v="2019-05-27T00:00:00"/>
    <x v="0"/>
    <x v="0"/>
    <x v="0"/>
  </r>
  <r>
    <x v="148"/>
    <x v="0"/>
    <x v="0"/>
    <s v="【DDTD】ICS_Search（20190401-）"/>
    <n v="761"/>
    <n v="26"/>
    <m/>
    <n v="3.4165571616294348E-2"/>
    <n v="73.64"/>
    <n v="1914.64"/>
    <n v="0"/>
    <x v="0"/>
    <m/>
    <n v="0"/>
    <x v="21"/>
    <d v="2019-05-27T00:00:00"/>
    <x v="0"/>
    <x v="0"/>
    <x v="0"/>
  </r>
  <r>
    <x v="148"/>
    <x v="0"/>
    <x v="0"/>
    <s v="【DDTD】父の日（190516-190611）"/>
    <n v="40394"/>
    <n v="528"/>
    <m/>
    <n v="1.3071248205178987E-2"/>
    <n v="98.506515151515146"/>
    <n v="52011.439999999995"/>
    <n v="0"/>
    <x v="0"/>
    <m/>
    <n v="0"/>
    <x v="21"/>
    <d v="2019-05-27T00:00:00"/>
    <x v="0"/>
    <x v="0"/>
    <x v="0"/>
  </r>
  <r>
    <x v="148"/>
    <x v="0"/>
    <x v="0"/>
    <s v="指名：ドルチェグスト（161228AM-170131）"/>
    <n v="27472"/>
    <n v="854"/>
    <m/>
    <n v="3.1086196854979615E-2"/>
    <n v="68.070070257611249"/>
    <n v="58131.840000000011"/>
    <n v="14"/>
    <x v="0"/>
    <m/>
    <n v="0"/>
    <x v="21"/>
    <d v="2019-05-27T00:00:00"/>
    <x v="0"/>
    <x v="0"/>
    <x v="0"/>
  </r>
  <r>
    <x v="148"/>
    <x v="9"/>
    <x v="0"/>
    <s v="den_0501_0531_NAP_NDG_aff_syoukai_Twitter_Promotweet_twivery"/>
    <n v="250651"/>
    <n v="498"/>
    <m/>
    <n v="1.9868263043035933E-3"/>
    <n v="144.88213641386545"/>
    <n v="72151.303934105003"/>
    <m/>
    <x v="0"/>
    <m/>
    <n v="0"/>
    <x v="21"/>
    <d v="2019-05-27T00:00:00"/>
    <x v="0"/>
    <x v="0"/>
    <x v="0"/>
  </r>
  <r>
    <x v="148"/>
    <x v="3"/>
    <x v="0"/>
    <s v="PH AFF"/>
    <n v="20678"/>
    <n v="252"/>
    <m/>
    <n v="1.2186865267433988E-2"/>
    <n v="175.3452380952381"/>
    <n v="44187"/>
    <n v="3"/>
    <x v="0"/>
    <m/>
    <n v="0"/>
    <x v="21"/>
    <d v="2019-05-27T00:00:00"/>
    <x v="0"/>
    <x v="0"/>
    <x v="0"/>
  </r>
  <r>
    <x v="148"/>
    <x v="4"/>
    <x v="0"/>
    <s v="【DDTD】父の日（190516-190611）"/>
    <n v="11037"/>
    <n v="506"/>
    <m/>
    <n v="4.5845791428830301E-2"/>
    <n v="92.060217391304363"/>
    <n v="46582.470000000008"/>
    <n v="0"/>
    <x v="0"/>
    <m/>
    <n v="0"/>
    <x v="21"/>
    <d v="2019-05-27T00:00:00"/>
    <x v="0"/>
    <x v="0"/>
    <x v="0"/>
  </r>
  <r>
    <x v="148"/>
    <x v="4"/>
    <x v="0"/>
    <s v="指名：バリスタ（170816-170916）"/>
    <n v="3078"/>
    <n v="346"/>
    <m/>
    <n v="0.11241065627030539"/>
    <n v="96.002789017340987"/>
    <n v="33216.964999999982"/>
    <n v="0"/>
    <x v="0"/>
    <m/>
    <n v="0"/>
    <x v="21"/>
    <d v="2019-05-27T00:00:00"/>
    <x v="0"/>
    <x v="0"/>
    <x v="0"/>
  </r>
  <r>
    <x v="148"/>
    <x v="4"/>
    <x v="0"/>
    <s v="D&amp;E_バリスタ アイスキャンペーンTD・LP検証"/>
    <n v="825"/>
    <n v="61"/>
    <m/>
    <n v="7.3939393939393944E-2"/>
    <n v="146.54024590163931"/>
    <n v="8938.9549999999981"/>
    <n v="0.26"/>
    <x v="0"/>
    <m/>
    <n v="0"/>
    <x v="21"/>
    <d v="2019-05-27T00:00:00"/>
    <x v="0"/>
    <x v="0"/>
    <x v="0"/>
  </r>
  <r>
    <x v="148"/>
    <x v="4"/>
    <x v="0"/>
    <s v="指名：ドルチェグスト（170816-170916）"/>
    <n v="8850"/>
    <n v="1042"/>
    <n v="0"/>
    <n v="0.11774011299435028"/>
    <n v="95.359784069097913"/>
    <n v="99364.895000000019"/>
    <n v="4.9800000000000004"/>
    <x v="0"/>
    <m/>
    <n v="0"/>
    <x v="21"/>
    <d v="2019-05-27T00:00:00"/>
    <x v="0"/>
    <x v="0"/>
    <x v="0"/>
  </r>
  <r>
    <x v="148"/>
    <x v="4"/>
    <x v="0"/>
    <s v="D&amp;E_ドルチェグスト_カフェインレスTD・LP検証"/>
    <n v="1822"/>
    <n v="112"/>
    <n v="0"/>
    <n v="6.1470911086717893E-2"/>
    <n v="179.3652678571429"/>
    <n v="20088.910000000003"/>
    <n v="2"/>
    <x v="0"/>
    <m/>
    <n v="0"/>
    <x v="21"/>
    <d v="2019-05-27T00:00:00"/>
    <x v="0"/>
    <x v="0"/>
    <x v="0"/>
  </r>
  <r>
    <x v="148"/>
    <x v="4"/>
    <x v="0"/>
    <s v="指名：共通TOP（170816-170916）"/>
    <n v="6527"/>
    <n v="1485"/>
    <m/>
    <n v="0.22751647004749503"/>
    <n v="10.543319865319864"/>
    <n v="15656.829999999998"/>
    <n v="20.28"/>
    <x v="0"/>
    <m/>
    <n v="0"/>
    <x v="21"/>
    <d v="2019-05-27T00:00:00"/>
    <x v="0"/>
    <x v="0"/>
    <x v="0"/>
  </r>
  <r>
    <x v="148"/>
    <x v="4"/>
    <x v="0"/>
    <s v="D&amp;E_ICS アイスキャンペーンTD・LP検証"/>
    <n v="199"/>
    <n v="25"/>
    <m/>
    <n v="0.12562814070351758"/>
    <n v="98.922799999999995"/>
    <n v="2473.0699999999997"/>
    <n v="0"/>
    <x v="0"/>
    <m/>
    <n v="0"/>
    <x v="21"/>
    <d v="2019-05-27T00:00:00"/>
    <x v="0"/>
    <x v="0"/>
    <x v="0"/>
  </r>
  <r>
    <x v="148"/>
    <x v="4"/>
    <x v="0"/>
    <s v="指名：まちえこびん（180926～）"/>
    <n v="10"/>
    <n v="1"/>
    <m/>
    <n v="0.1"/>
    <n v="110.38500000000001"/>
    <n v="110.38500000000001"/>
    <n v="0"/>
    <x v="0"/>
    <m/>
    <n v="0"/>
    <x v="21"/>
    <d v="2019-05-27T00:00:00"/>
    <x v="0"/>
    <x v="0"/>
    <x v="0"/>
  </r>
  <r>
    <x v="148"/>
    <x v="4"/>
    <x v="0"/>
    <s v="【DDTD】ICS_Search（20180411-）"/>
    <n v="502"/>
    <n v="60"/>
    <m/>
    <n v="0.11952191235059761"/>
    <n v="111.68583333333335"/>
    <n v="6701.1500000000005"/>
    <n v="1"/>
    <x v="0"/>
    <m/>
    <n v="0"/>
    <x v="21"/>
    <d v="2019-05-27T00:00:00"/>
    <x v="0"/>
    <x v="0"/>
    <x v="0"/>
  </r>
  <r>
    <x v="148"/>
    <x v="7"/>
    <x v="0"/>
    <s v="NDG_Facebook_RT_starbucks_stories"/>
    <n v="1478"/>
    <n v="7"/>
    <n v="0"/>
    <n v="4.736129905277402E-3"/>
    <n v="231.92000000000002"/>
    <n v="1623.44"/>
    <n v="0"/>
    <x v="0"/>
    <m/>
    <n v="0"/>
    <x v="21"/>
    <d v="2019-05-27T00:00:00"/>
    <x v="0"/>
    <x v="0"/>
    <x v="0"/>
  </r>
  <r>
    <x v="148"/>
    <x v="7"/>
    <x v="0"/>
    <s v="NDG_Facebook_RT_starbucks"/>
    <n v="984"/>
    <n v="3"/>
    <n v="0"/>
    <n v="3.0487804878048782E-3"/>
    <n v="629.23166666666668"/>
    <n v="1887.6950000000002"/>
    <n v="0"/>
    <x v="0"/>
    <m/>
    <n v="0"/>
    <x v="21"/>
    <d v="2019-05-27T00:00:00"/>
    <x v="0"/>
    <x v="0"/>
    <x v="0"/>
  </r>
  <r>
    <x v="148"/>
    <x v="7"/>
    <x v="0"/>
    <s v="NDG_Facebook_RT_normal"/>
    <n v="903"/>
    <n v="4"/>
    <n v="0"/>
    <n v="4.4296788482834993E-3"/>
    <n v="487.255"/>
    <n v="1949.02"/>
    <n v="0"/>
    <x v="0"/>
    <m/>
    <n v="0"/>
    <x v="21"/>
    <d v="2019-05-27T00:00:00"/>
    <x v="0"/>
    <x v="0"/>
    <x v="0"/>
  </r>
  <r>
    <x v="148"/>
    <x v="7"/>
    <x v="0"/>
    <s v="NDG_Facebook_RT_normal _stories"/>
    <n v="1700"/>
    <n v="1"/>
    <n v="0"/>
    <n v="5.8823529411764701E-4"/>
    <n v="1625.6699999999998"/>
    <n v="1625.6699999999998"/>
    <n v="0"/>
    <x v="0"/>
    <m/>
    <n v="0"/>
    <x v="21"/>
    <d v="2019-05-27T00:00:00"/>
    <x v="0"/>
    <x v="0"/>
    <x v="0"/>
  </r>
  <r>
    <x v="148"/>
    <x v="3"/>
    <x v="0"/>
    <s v="AFF"/>
    <n v="0"/>
    <n v="0"/>
    <m/>
    <m/>
    <m/>
    <n v="12000"/>
    <n v="1"/>
    <x v="0"/>
    <m/>
    <m/>
    <x v="21"/>
    <d v="2019-05-27T00:00:00"/>
    <x v="0"/>
    <x v="0"/>
    <x v="0"/>
  </r>
  <r>
    <x v="149"/>
    <x v="0"/>
    <x v="0"/>
    <s v="指名：まちえこびん（180926～）"/>
    <n v="1"/>
    <n v="0"/>
    <m/>
    <n v="0"/>
    <m/>
    <n v="0"/>
    <n v="0"/>
    <x v="0"/>
    <m/>
    <n v="0"/>
    <x v="21"/>
    <d v="2019-05-27T00:00:00"/>
    <x v="0"/>
    <x v="0"/>
    <x v="0"/>
  </r>
  <r>
    <x v="149"/>
    <x v="0"/>
    <x v="0"/>
    <s v="指名：共通TOP（161228AM-170131）"/>
    <n v="13352"/>
    <n v="799"/>
    <m/>
    <n v="5.9841222288795688E-2"/>
    <n v="51.448110137672082"/>
    <n v="41107.039999999994"/>
    <n v="34"/>
    <x v="0"/>
    <m/>
    <n v="0"/>
    <x v="21"/>
    <d v="2019-05-27T00:00:00"/>
    <x v="0"/>
    <x v="0"/>
    <x v="0"/>
  </r>
  <r>
    <x v="149"/>
    <x v="0"/>
    <x v="0"/>
    <s v="【DDTD】父の日（190516-190611）"/>
    <n v="38527"/>
    <n v="290"/>
    <m/>
    <n v="7.5271887247904071E-3"/>
    <n v="96.892137931034483"/>
    <n v="28098.720000000001"/>
    <n v="0"/>
    <x v="0"/>
    <m/>
    <n v="0"/>
    <x v="21"/>
    <d v="2019-05-27T00:00:00"/>
    <x v="0"/>
    <x v="0"/>
    <x v="0"/>
  </r>
  <r>
    <x v="149"/>
    <x v="0"/>
    <x v="0"/>
    <s v="【DDTD】ICS_Search（20190401-）"/>
    <n v="774"/>
    <n v="28"/>
    <m/>
    <n v="3.6175710594315243E-2"/>
    <n v="60.468571428571423"/>
    <n v="1693.12"/>
    <n v="0"/>
    <x v="0"/>
    <m/>
    <n v="0"/>
    <x v="21"/>
    <d v="2019-05-27T00:00:00"/>
    <x v="0"/>
    <x v="0"/>
    <x v="0"/>
  </r>
  <r>
    <x v="149"/>
    <x v="0"/>
    <x v="0"/>
    <s v="指名：バリスタ（161228AM-170131）"/>
    <n v="7638"/>
    <n v="346"/>
    <m/>
    <n v="4.5299816705943963E-2"/>
    <n v="103.110289017341"/>
    <n v="35676.159999999989"/>
    <n v="6"/>
    <x v="0"/>
    <m/>
    <n v="0"/>
    <x v="21"/>
    <d v="2019-05-27T00:00:00"/>
    <x v="0"/>
    <x v="0"/>
    <x v="0"/>
  </r>
  <r>
    <x v="149"/>
    <x v="0"/>
    <x v="0"/>
    <s v="指名：ドルチェグスト（161228AM-170131）"/>
    <n v="41134"/>
    <n v="1016"/>
    <m/>
    <n v="2.4699761754266542E-2"/>
    <n v="64.525039370078744"/>
    <n v="65557.440000000002"/>
    <n v="10"/>
    <x v="0"/>
    <m/>
    <n v="0"/>
    <x v="21"/>
    <d v="2019-05-27T00:00:00"/>
    <x v="0"/>
    <x v="0"/>
    <x v="0"/>
  </r>
  <r>
    <x v="149"/>
    <x v="9"/>
    <x v="0"/>
    <s v="den_0501_0531_NAP_NDG_aff_syoukai_Twitter_Promotweet_twivery"/>
    <n v="639284"/>
    <n v="1191"/>
    <m/>
    <n v="1.8630217555890654E-3"/>
    <n v="148.18265039527705"/>
    <n v="176485.53662077498"/>
    <m/>
    <x v="0"/>
    <m/>
    <n v="0"/>
    <x v="21"/>
    <d v="2019-05-27T00:00:00"/>
    <x v="0"/>
    <x v="0"/>
    <x v="0"/>
  </r>
  <r>
    <x v="149"/>
    <x v="3"/>
    <x v="0"/>
    <s v="PH AFF"/>
    <n v="20075"/>
    <n v="244"/>
    <m/>
    <n v="1.215442092154421E-2"/>
    <n v="241.45901639344262"/>
    <n v="58916"/>
    <n v="4"/>
    <x v="0"/>
    <m/>
    <n v="0"/>
    <x v="21"/>
    <d v="2019-05-27T00:00:00"/>
    <x v="0"/>
    <x v="0"/>
    <x v="0"/>
  </r>
  <r>
    <x v="149"/>
    <x v="4"/>
    <x v="0"/>
    <s v="D&amp;E_バリスタ アイスキャンペーンTD・LP検証"/>
    <n v="821"/>
    <n v="50"/>
    <m/>
    <n v="6.090133982947625E-2"/>
    <n v="136.87739999999997"/>
    <n v="6843.869999999999"/>
    <n v="0.2"/>
    <x v="0"/>
    <m/>
    <n v="0"/>
    <x v="21"/>
    <d v="2019-05-27T00:00:00"/>
    <x v="0"/>
    <x v="0"/>
    <x v="0"/>
  </r>
  <r>
    <x v="149"/>
    <x v="4"/>
    <x v="0"/>
    <s v="【DDTD】ICS_Search（20180411-）"/>
    <n v="652"/>
    <n v="58"/>
    <m/>
    <n v="8.8957055214723926E-2"/>
    <n v="109.75060344827588"/>
    <n v="6365.5350000000008"/>
    <n v="0"/>
    <x v="0"/>
    <m/>
    <n v="0"/>
    <x v="21"/>
    <d v="2019-05-27T00:00:00"/>
    <x v="0"/>
    <x v="0"/>
    <x v="0"/>
  </r>
  <r>
    <x v="149"/>
    <x v="4"/>
    <x v="0"/>
    <s v="指名：バリスタ（170816-170916）"/>
    <n v="3353"/>
    <n v="399"/>
    <m/>
    <n v="0.11899791231732777"/>
    <n v="111.43013784461151"/>
    <n v="44460.624999999993"/>
    <n v="2.12"/>
    <x v="0"/>
    <m/>
    <n v="0"/>
    <x v="21"/>
    <d v="2019-05-27T00:00:00"/>
    <x v="0"/>
    <x v="0"/>
    <x v="0"/>
  </r>
  <r>
    <x v="149"/>
    <x v="4"/>
    <x v="0"/>
    <s v="D&amp;E_ドルチェグスト_カフェインレスTD・LP検証"/>
    <n v="1788"/>
    <n v="116"/>
    <n v="0"/>
    <n v="6.4876957494407153E-2"/>
    <n v="195.84491379310347"/>
    <n v="22718.010000000002"/>
    <n v="0.88"/>
    <x v="0"/>
    <m/>
    <n v="0"/>
    <x v="21"/>
    <d v="2019-05-27T00:00:00"/>
    <x v="0"/>
    <x v="0"/>
    <x v="0"/>
  </r>
  <r>
    <x v="149"/>
    <x v="4"/>
    <x v="0"/>
    <s v="指名：まちえこびん（180926～）"/>
    <n v="14"/>
    <n v="1"/>
    <m/>
    <n v="7.1428571428571425E-2"/>
    <n v="37.909999999999997"/>
    <n v="37.909999999999997"/>
    <n v="0"/>
    <x v="0"/>
    <m/>
    <n v="0"/>
    <x v="21"/>
    <d v="2019-05-27T00:00:00"/>
    <x v="0"/>
    <x v="0"/>
    <x v="0"/>
  </r>
  <r>
    <x v="149"/>
    <x v="4"/>
    <x v="0"/>
    <s v="指名：ドルチェグスト（170816-170916）"/>
    <n v="9216"/>
    <n v="1172"/>
    <n v="0"/>
    <n v="0.1271701388888889"/>
    <n v="106.50701365187713"/>
    <n v="124826.22"/>
    <n v="7.99"/>
    <x v="0"/>
    <m/>
    <n v="0"/>
    <x v="21"/>
    <d v="2019-05-27T00:00:00"/>
    <x v="0"/>
    <x v="0"/>
    <x v="0"/>
  </r>
  <r>
    <x v="149"/>
    <x v="4"/>
    <x v="0"/>
    <s v="指名：共通TOP（170816-170916）"/>
    <n v="6798"/>
    <n v="1529"/>
    <m/>
    <n v="0.22491909385113268"/>
    <n v="11.073430346631785"/>
    <n v="16931.274999999998"/>
    <n v="26.22"/>
    <x v="0"/>
    <m/>
    <n v="0"/>
    <x v="21"/>
    <d v="2019-05-27T00:00:00"/>
    <x v="0"/>
    <x v="0"/>
    <x v="0"/>
  </r>
  <r>
    <x v="149"/>
    <x v="4"/>
    <x v="0"/>
    <s v="D&amp;E_ICS アイスキャンペーンTD・LP検証"/>
    <n v="202"/>
    <n v="12"/>
    <m/>
    <n v="5.9405940594059403E-2"/>
    <n v="91.058333333333323"/>
    <n v="1092.6999999999998"/>
    <n v="0"/>
    <x v="0"/>
    <m/>
    <n v="0"/>
    <x v="21"/>
    <d v="2019-05-27T00:00:00"/>
    <x v="0"/>
    <x v="0"/>
    <x v="0"/>
  </r>
  <r>
    <x v="149"/>
    <x v="4"/>
    <x v="0"/>
    <s v="【DDTD】父の日（190516-190611）"/>
    <n v="12527"/>
    <n v="513"/>
    <m/>
    <n v="4.0951544663526782E-2"/>
    <n v="93.405701754385959"/>
    <n v="47917.125"/>
    <n v="0.4"/>
    <x v="0"/>
    <m/>
    <n v="0"/>
    <x v="21"/>
    <d v="2019-05-27T00:00:00"/>
    <x v="0"/>
    <x v="0"/>
    <x v="0"/>
  </r>
  <r>
    <x v="149"/>
    <x v="7"/>
    <x v="0"/>
    <s v="NDG_Facebook_RT_starbucks_stories"/>
    <n v="1700"/>
    <n v="5"/>
    <n v="0"/>
    <n v="2.9411764705882353E-3"/>
    <n v="404.29899999999998"/>
    <n v="2021.4949999999999"/>
    <n v="0"/>
    <x v="0"/>
    <m/>
    <n v="0"/>
    <x v="21"/>
    <d v="2019-05-27T00:00:00"/>
    <x v="0"/>
    <x v="0"/>
    <x v="0"/>
  </r>
  <r>
    <x v="149"/>
    <x v="7"/>
    <x v="0"/>
    <s v="NDG_Facebook_RT_normal _stories"/>
    <n v="1845"/>
    <n v="5"/>
    <n v="0"/>
    <n v="2.7100271002710027E-3"/>
    <n v="401.4"/>
    <n v="2007"/>
    <n v="0"/>
    <x v="0"/>
    <m/>
    <n v="0"/>
    <x v="21"/>
    <d v="2019-05-27T00:00:00"/>
    <x v="0"/>
    <x v="0"/>
    <x v="0"/>
  </r>
  <r>
    <x v="149"/>
    <x v="7"/>
    <x v="0"/>
    <s v="NDG_Facebook_RT_starbucks"/>
    <n v="1218"/>
    <n v="7"/>
    <n v="0"/>
    <n v="5.7471264367816091E-3"/>
    <n v="259.31714285714287"/>
    <n v="1815.22"/>
    <n v="0"/>
    <x v="0"/>
    <m/>
    <n v="0"/>
    <x v="21"/>
    <d v="2019-05-27T00:00:00"/>
    <x v="0"/>
    <x v="0"/>
    <x v="0"/>
  </r>
  <r>
    <x v="149"/>
    <x v="7"/>
    <x v="0"/>
    <s v="NDG_Facebook_RT_normal"/>
    <n v="1085"/>
    <n v="6"/>
    <n v="0"/>
    <n v="5.5299539170506912E-3"/>
    <n v="315.54500000000002"/>
    <n v="1893.27"/>
    <n v="0"/>
    <x v="0"/>
    <m/>
    <n v="0"/>
    <x v="21"/>
    <d v="2019-05-27T00:00:00"/>
    <x v="0"/>
    <x v="0"/>
    <x v="0"/>
  </r>
  <r>
    <x v="149"/>
    <x v="3"/>
    <x v="0"/>
    <s v="AFF"/>
    <n v="0"/>
    <n v="0"/>
    <m/>
    <m/>
    <m/>
    <n v="31000"/>
    <n v="3"/>
    <x v="0"/>
    <m/>
    <m/>
    <x v="21"/>
    <d v="2019-05-27T00:00:00"/>
    <x v="0"/>
    <x v="0"/>
    <x v="0"/>
  </r>
  <r>
    <x v="150"/>
    <x v="0"/>
    <x v="0"/>
    <s v="【DDTD】ICS_Search（20190401-）"/>
    <n v="748"/>
    <n v="36"/>
    <m/>
    <n v="4.8128342245989303E-2"/>
    <n v="60.695555555555558"/>
    <n v="2185.04"/>
    <n v="1"/>
    <x v="0"/>
    <m/>
    <n v="0"/>
    <x v="21"/>
    <d v="2019-05-27T00:00:00"/>
    <x v="0"/>
    <x v="0"/>
    <x v="0"/>
  </r>
  <r>
    <x v="150"/>
    <x v="0"/>
    <x v="0"/>
    <s v="指名：まちえこびん（180926～）"/>
    <n v="1"/>
    <n v="1"/>
    <m/>
    <n v="1"/>
    <n v="1.04"/>
    <n v="1.04"/>
    <n v="0"/>
    <x v="0"/>
    <m/>
    <n v="0"/>
    <x v="21"/>
    <d v="2019-05-27T00:00:00"/>
    <x v="0"/>
    <x v="0"/>
    <x v="0"/>
  </r>
  <r>
    <x v="150"/>
    <x v="0"/>
    <x v="0"/>
    <s v="【DDTD】父の日（190516-190611）"/>
    <n v="28362"/>
    <n v="173"/>
    <m/>
    <n v="6.0997108807559408E-3"/>
    <n v="97.37526011560692"/>
    <n v="16845.919999999998"/>
    <n v="0"/>
    <x v="0"/>
    <m/>
    <n v="0"/>
    <x v="21"/>
    <d v="2019-05-27T00:00:00"/>
    <x v="0"/>
    <x v="0"/>
    <x v="0"/>
  </r>
  <r>
    <x v="150"/>
    <x v="0"/>
    <x v="0"/>
    <s v="指名：ドルチェグスト（161228AM-170131）"/>
    <n v="34806"/>
    <n v="850"/>
    <m/>
    <n v="2.4421076825834626E-2"/>
    <n v="63.254023529411768"/>
    <n v="53765.920000000006"/>
    <n v="8"/>
    <x v="0"/>
    <m/>
    <n v="0"/>
    <x v="21"/>
    <d v="2019-05-27T00:00:00"/>
    <x v="0"/>
    <x v="0"/>
    <x v="0"/>
  </r>
  <r>
    <x v="150"/>
    <x v="0"/>
    <x v="0"/>
    <s v="指名：バリスタ（161228AM-170131）"/>
    <n v="7384"/>
    <n v="292"/>
    <m/>
    <n v="3.954496208017335E-2"/>
    <n v="98.28"/>
    <n v="28697.759999999998"/>
    <n v="4"/>
    <x v="0"/>
    <m/>
    <n v="0"/>
    <x v="21"/>
    <d v="2019-05-27T00:00:00"/>
    <x v="0"/>
    <x v="0"/>
    <x v="0"/>
  </r>
  <r>
    <x v="150"/>
    <x v="0"/>
    <x v="0"/>
    <s v="指名：共通TOP（161228AM-170131）"/>
    <n v="11430"/>
    <n v="703"/>
    <m/>
    <n v="6.1504811898512687E-2"/>
    <n v="52.840284495021329"/>
    <n v="37146.719999999994"/>
    <n v="18"/>
    <x v="0"/>
    <m/>
    <n v="0"/>
    <x v="21"/>
    <d v="2019-05-27T00:00:00"/>
    <x v="0"/>
    <x v="0"/>
    <x v="0"/>
  </r>
  <r>
    <x v="150"/>
    <x v="9"/>
    <x v="0"/>
    <s v="den_0501_0531_NAP_NDG_aff_syoukai_Twitter_Promotweet_twivery"/>
    <n v="401797"/>
    <n v="771"/>
    <m/>
    <n v="1.9188794341421166E-3"/>
    <n v="151.71754242191957"/>
    <n v="116974.2252073"/>
    <m/>
    <x v="0"/>
    <m/>
    <n v="0"/>
    <x v="21"/>
    <d v="2019-05-27T00:00:00"/>
    <x v="0"/>
    <x v="0"/>
    <x v="0"/>
  </r>
  <r>
    <x v="150"/>
    <x v="3"/>
    <x v="0"/>
    <s v="PH AFF"/>
    <n v="18758"/>
    <n v="215"/>
    <m/>
    <n v="1.1461776308774922E-2"/>
    <n v="411.04186046511626"/>
    <n v="88374"/>
    <n v="6"/>
    <x v="0"/>
    <m/>
    <n v="0"/>
    <x v="21"/>
    <d v="2019-05-27T00:00:00"/>
    <x v="0"/>
    <x v="0"/>
    <x v="0"/>
  </r>
  <r>
    <x v="150"/>
    <x v="4"/>
    <x v="0"/>
    <s v="指名：ドルチェグスト（170816-170916）"/>
    <n v="8366"/>
    <n v="1018"/>
    <n v="0"/>
    <n v="0.1216830026296916"/>
    <n v="114.3578978388998"/>
    <n v="116416.34"/>
    <n v="9.77"/>
    <x v="0"/>
    <m/>
    <n v="0"/>
    <x v="21"/>
    <d v="2019-05-27T00:00:00"/>
    <x v="0"/>
    <x v="0"/>
    <x v="0"/>
  </r>
  <r>
    <x v="150"/>
    <x v="4"/>
    <x v="0"/>
    <s v="D&amp;E_バリスタ アイスキャンペーンTD・LP検証"/>
    <n v="723"/>
    <n v="42"/>
    <m/>
    <n v="5.8091286307053944E-2"/>
    <n v="171.63035714285715"/>
    <n v="7208.4750000000004"/>
    <n v="0"/>
    <x v="0"/>
    <m/>
    <n v="0"/>
    <x v="21"/>
    <d v="2019-05-27T00:00:00"/>
    <x v="0"/>
    <x v="0"/>
    <x v="0"/>
  </r>
  <r>
    <x v="150"/>
    <x v="4"/>
    <x v="0"/>
    <s v="D&amp;E_ドルチェグスト_カフェインレスTD・LP検証"/>
    <n v="1500"/>
    <n v="76"/>
    <n v="0"/>
    <n v="5.0666666666666665E-2"/>
    <n v="183.08993421052631"/>
    <n v="13914.834999999999"/>
    <n v="0"/>
    <x v="0"/>
    <m/>
    <n v="0"/>
    <x v="21"/>
    <d v="2019-05-27T00:00:00"/>
    <x v="0"/>
    <x v="0"/>
    <x v="0"/>
  </r>
  <r>
    <x v="150"/>
    <x v="4"/>
    <x v="0"/>
    <s v="D&amp;E_ICS アイスキャンペーンTD・LP検証"/>
    <n v="164"/>
    <n v="16"/>
    <m/>
    <n v="9.7560975609756101E-2"/>
    <n v="94.984062500000007"/>
    <n v="1519.7450000000001"/>
    <n v="0"/>
    <x v="0"/>
    <m/>
    <n v="0"/>
    <x v="21"/>
    <d v="2019-05-27T00:00:00"/>
    <x v="0"/>
    <x v="0"/>
    <x v="0"/>
  </r>
  <r>
    <x v="150"/>
    <x v="4"/>
    <x v="0"/>
    <s v="指名：まちえこびん（180926～）"/>
    <n v="7"/>
    <n v="1"/>
    <m/>
    <n v="0.14285714285714285"/>
    <n v="43.484999999999999"/>
    <n v="43.484999999999999"/>
    <n v="0"/>
    <x v="0"/>
    <m/>
    <n v="0"/>
    <x v="21"/>
    <d v="2019-05-27T00:00:00"/>
    <x v="0"/>
    <x v="0"/>
    <x v="0"/>
  </r>
  <r>
    <x v="150"/>
    <x v="4"/>
    <x v="0"/>
    <s v="【DDTD】ICS_Search（20180411-）"/>
    <n v="586"/>
    <n v="55"/>
    <m/>
    <n v="9.3856655290102384E-2"/>
    <n v="118.71709090909094"/>
    <n v="6529.4400000000014"/>
    <n v="0"/>
    <x v="0"/>
    <m/>
    <n v="0"/>
    <x v="21"/>
    <d v="2019-05-27T00:00:00"/>
    <x v="0"/>
    <x v="0"/>
    <x v="0"/>
  </r>
  <r>
    <x v="150"/>
    <x v="4"/>
    <x v="0"/>
    <s v="指名：共通TOP（170816-170916）"/>
    <n v="5852"/>
    <n v="1321"/>
    <m/>
    <n v="0.2257347915242652"/>
    <n v="10.971903860711583"/>
    <n v="14493.885"/>
    <n v="25.259999999999998"/>
    <x v="0"/>
    <m/>
    <n v="0"/>
    <x v="21"/>
    <d v="2019-05-27T00:00:00"/>
    <x v="0"/>
    <x v="0"/>
    <x v="0"/>
  </r>
  <r>
    <x v="150"/>
    <x v="4"/>
    <x v="0"/>
    <s v="【DDTD】父の日（190516-190611）"/>
    <n v="11654"/>
    <n v="505"/>
    <m/>
    <n v="4.3332761283679425E-2"/>
    <n v="91.233495049504953"/>
    <n v="46072.915000000001"/>
    <n v="1"/>
    <x v="0"/>
    <m/>
    <n v="0"/>
    <x v="21"/>
    <d v="2019-05-27T00:00:00"/>
    <x v="0"/>
    <x v="0"/>
    <x v="0"/>
  </r>
  <r>
    <x v="150"/>
    <x v="4"/>
    <x v="0"/>
    <s v="指名：バリスタ（170816-170916）"/>
    <n v="2972"/>
    <n v="355"/>
    <m/>
    <n v="0.11944818304172275"/>
    <n v="115.8971830985916"/>
    <n v="41143.500000000015"/>
    <n v="2.73"/>
    <x v="0"/>
    <m/>
    <n v="0"/>
    <x v="21"/>
    <d v="2019-05-27T00:00:00"/>
    <x v="0"/>
    <x v="0"/>
    <x v="0"/>
  </r>
  <r>
    <x v="150"/>
    <x v="7"/>
    <x v="0"/>
    <s v="NDG_Facebook_RT_starbucks"/>
    <n v="1057"/>
    <n v="2"/>
    <n v="0"/>
    <n v="1.8921475875118259E-3"/>
    <n v="857.43499999999995"/>
    <n v="1714.87"/>
    <n v="0"/>
    <x v="0"/>
    <m/>
    <n v="0"/>
    <x v="21"/>
    <d v="2019-05-27T00:00:00"/>
    <x v="0"/>
    <x v="0"/>
    <x v="0"/>
  </r>
  <r>
    <x v="150"/>
    <x v="7"/>
    <x v="0"/>
    <s v="NDG_Facebook_RT_normal"/>
    <n v="1143"/>
    <n v="7"/>
    <n v="0"/>
    <n v="6.1242344706911632E-3"/>
    <n v="255.4942857142857"/>
    <n v="1788.4599999999998"/>
    <n v="0"/>
    <x v="0"/>
    <m/>
    <n v="0"/>
    <x v="21"/>
    <d v="2019-05-27T00:00:00"/>
    <x v="0"/>
    <x v="0"/>
    <x v="0"/>
  </r>
  <r>
    <x v="150"/>
    <x v="7"/>
    <x v="0"/>
    <s v="NDG_Facebook_RT_starbucks_stories"/>
    <n v="1415"/>
    <n v="7"/>
    <n v="0"/>
    <n v="4.9469964664310955E-3"/>
    <n v="285.59928571428571"/>
    <n v="1999.1950000000002"/>
    <n v="0"/>
    <x v="0"/>
    <m/>
    <n v="0"/>
    <x v="21"/>
    <d v="2019-05-27T00:00:00"/>
    <x v="0"/>
    <x v="0"/>
    <x v="0"/>
  </r>
  <r>
    <x v="150"/>
    <x v="7"/>
    <x v="0"/>
    <s v="NDG_Facebook_RT_normal _stories"/>
    <n v="1764"/>
    <n v="2"/>
    <n v="0"/>
    <n v="1.1337868480725624E-3"/>
    <n v="1002.9424999999999"/>
    <n v="2005.8849999999998"/>
    <n v="0"/>
    <x v="0"/>
    <m/>
    <n v="0"/>
    <x v="21"/>
    <d v="2019-05-27T00:00:00"/>
    <x v="0"/>
    <x v="0"/>
    <x v="0"/>
  </r>
  <r>
    <x v="150"/>
    <x v="3"/>
    <x v="0"/>
    <s v="AFF"/>
    <n v="0"/>
    <n v="0"/>
    <m/>
    <m/>
    <m/>
    <n v="33000"/>
    <n v="4"/>
    <x v="0"/>
    <m/>
    <m/>
    <x v="21"/>
    <d v="2019-05-27T00:00:00"/>
    <x v="0"/>
    <x v="0"/>
    <x v="0"/>
  </r>
  <r>
    <x v="151"/>
    <x v="0"/>
    <x v="0"/>
    <s v="指名：共通TOP（161228AM-170131）"/>
    <n v="12342"/>
    <n v="661"/>
    <m/>
    <n v="5.3556959974072275E-2"/>
    <n v="61.083086232980328"/>
    <n v="40375.919999999998"/>
    <n v="15"/>
    <x v="0"/>
    <m/>
    <n v="0"/>
    <x v="21"/>
    <d v="2019-05-27T00:00:00"/>
    <x v="0"/>
    <x v="0"/>
    <x v="0"/>
  </r>
  <r>
    <x v="151"/>
    <x v="0"/>
    <x v="0"/>
    <s v="【DDTD】父の日（190516-190611）"/>
    <n v="28766"/>
    <n v="215"/>
    <m/>
    <n v="7.4741013696725299E-3"/>
    <n v="96.541023255813954"/>
    <n v="20756.32"/>
    <n v="0"/>
    <x v="0"/>
    <m/>
    <n v="0"/>
    <x v="21"/>
    <d v="2019-05-27T00:00:00"/>
    <x v="0"/>
    <x v="0"/>
    <x v="0"/>
  </r>
  <r>
    <x v="151"/>
    <x v="0"/>
    <x v="0"/>
    <s v="指名：まちえこびん（180926～）"/>
    <n v="4"/>
    <n v="0"/>
    <m/>
    <n v="0"/>
    <m/>
    <n v="0"/>
    <n v="0"/>
    <x v="0"/>
    <m/>
    <n v="0"/>
    <x v="21"/>
    <d v="2019-05-27T00:00:00"/>
    <x v="0"/>
    <x v="0"/>
    <x v="0"/>
  </r>
  <r>
    <x v="151"/>
    <x v="0"/>
    <x v="0"/>
    <s v="指名：バリスタ（161228AM-170131）"/>
    <n v="7150"/>
    <n v="297"/>
    <m/>
    <n v="4.1538461538461538E-2"/>
    <n v="111.26599326599326"/>
    <n v="33046"/>
    <n v="1"/>
    <x v="0"/>
    <m/>
    <n v="0"/>
    <x v="21"/>
    <d v="2019-05-27T00:00:00"/>
    <x v="0"/>
    <x v="0"/>
    <x v="0"/>
  </r>
  <r>
    <x v="151"/>
    <x v="0"/>
    <x v="0"/>
    <s v="指名：ドルチェグスト（161228AM-170131）"/>
    <n v="38914"/>
    <n v="900"/>
    <m/>
    <n v="2.3127923112504497E-2"/>
    <n v="69.712355555555547"/>
    <n v="62741.119999999995"/>
    <n v="18"/>
    <x v="0"/>
    <m/>
    <n v="0"/>
    <x v="21"/>
    <d v="2019-05-27T00:00:00"/>
    <x v="0"/>
    <x v="0"/>
    <x v="0"/>
  </r>
  <r>
    <x v="151"/>
    <x v="9"/>
    <x v="0"/>
    <s v="den_0601_0630_NAP_NDG_aff_syoukai_Twitter_Promotweet_twivery"/>
    <n v="197085"/>
    <n v="393"/>
    <m/>
    <n v="1.9940634751503157E-3"/>
    <n v="126.56498283354962"/>
    <n v="49740.038253585"/>
    <m/>
    <x v="0"/>
    <m/>
    <n v="0"/>
    <x v="21"/>
    <d v="2019-05-27T00:00:00"/>
    <x v="0"/>
    <x v="0"/>
    <x v="0"/>
  </r>
  <r>
    <x v="151"/>
    <x v="3"/>
    <x v="0"/>
    <s v="PH AFF"/>
    <n v="22859"/>
    <n v="251"/>
    <m/>
    <n v="1.0980357845925019E-2"/>
    <n v="528.13147410358567"/>
    <n v="132561"/>
    <n v="9"/>
    <x v="0"/>
    <m/>
    <n v="0"/>
    <x v="21"/>
    <d v="2019-05-27T00:00:00"/>
    <x v="0"/>
    <x v="0"/>
    <x v="0"/>
  </r>
  <r>
    <x v="151"/>
    <x v="5"/>
    <x v="0"/>
    <s v="【NDG】GDN-RM（190125-190131）"/>
    <n v="202817"/>
    <n v="691"/>
    <n v="0"/>
    <n v="3.4070122327023869E-3"/>
    <n v="87.954840596020262"/>
    <n v="60776.794851850005"/>
    <n v="7"/>
    <x v="0"/>
    <m/>
    <n v="0"/>
    <x v="21"/>
    <d v="2019-05-27T00:00:00"/>
    <x v="0"/>
    <x v="0"/>
    <x v="0"/>
  </r>
  <r>
    <x v="151"/>
    <x v="4"/>
    <x v="0"/>
    <s v="【DDTD】父の日（190516-190611）"/>
    <n v="13161"/>
    <n v="607"/>
    <m/>
    <n v="4.6121115416761643E-2"/>
    <n v="77.476886326194403"/>
    <n v="47028.47"/>
    <n v="0"/>
    <x v="0"/>
    <m/>
    <n v="0"/>
    <x v="21"/>
    <d v="2019-05-27T00:00:00"/>
    <x v="0"/>
    <x v="0"/>
    <x v="0"/>
  </r>
  <r>
    <x v="151"/>
    <x v="4"/>
    <x v="0"/>
    <s v="指名：バリスタ（170816-170916）"/>
    <n v="3687"/>
    <n v="392"/>
    <m/>
    <n v="0.10631950094928126"/>
    <n v="132.488737244898"/>
    <n v="51935.585000000021"/>
    <n v="5.49"/>
    <x v="0"/>
    <m/>
    <n v="0"/>
    <x v="21"/>
    <d v="2019-05-27T00:00:00"/>
    <x v="0"/>
    <x v="0"/>
    <x v="0"/>
  </r>
  <r>
    <x v="151"/>
    <x v="4"/>
    <x v="0"/>
    <s v="D&amp;E_ドルチェグスト_カフェインレスTD・LP検証"/>
    <n v="2152"/>
    <n v="154"/>
    <n v="0"/>
    <n v="7.156133828996282E-2"/>
    <n v="217.27717532467531"/>
    <n v="33460.684999999998"/>
    <n v="1.42"/>
    <x v="0"/>
    <m/>
    <n v="0"/>
    <x v="21"/>
    <d v="2019-05-27T00:00:00"/>
    <x v="0"/>
    <x v="0"/>
    <x v="0"/>
  </r>
  <r>
    <x v="151"/>
    <x v="4"/>
    <x v="0"/>
    <s v="D&amp;E_バリスタ アイスキャンペーンTD・LP検証"/>
    <n v="1115"/>
    <n v="75"/>
    <m/>
    <n v="6.726457399103139E-2"/>
    <n v="180.89759999999998"/>
    <n v="13567.32"/>
    <n v="0"/>
    <x v="0"/>
    <m/>
    <n v="0"/>
    <x v="21"/>
    <d v="2019-05-27T00:00:00"/>
    <x v="0"/>
    <x v="0"/>
    <x v="0"/>
  </r>
  <r>
    <x v="151"/>
    <x v="4"/>
    <x v="0"/>
    <s v="指名：まちえこびん（180926～）"/>
    <n v="5"/>
    <n v="1"/>
    <m/>
    <n v="0.2"/>
    <n v="2.23"/>
    <n v="2.23"/>
    <n v="0"/>
    <x v="0"/>
    <m/>
    <n v="0"/>
    <x v="21"/>
    <d v="2019-05-27T00:00:00"/>
    <x v="0"/>
    <x v="0"/>
    <x v="0"/>
  </r>
  <r>
    <x v="151"/>
    <x v="4"/>
    <x v="0"/>
    <s v="指名：ドルチェグスト（170816-170916）"/>
    <n v="11316"/>
    <n v="1348"/>
    <n v="0"/>
    <n v="0.11912336514669494"/>
    <n v="111.31821958456973"/>
    <n v="150056.95999999999"/>
    <n v="8.870000000000001"/>
    <x v="0"/>
    <m/>
    <n v="0"/>
    <x v="21"/>
    <d v="2019-05-27T00:00:00"/>
    <x v="0"/>
    <x v="0"/>
    <x v="0"/>
  </r>
  <r>
    <x v="151"/>
    <x v="4"/>
    <x v="0"/>
    <s v="指名：共通TOP（170816-170916）"/>
    <n v="6240"/>
    <n v="1442"/>
    <m/>
    <n v="0.2310897435897436"/>
    <n v="13.900384882108177"/>
    <n v="20044.354999999992"/>
    <n v="21.7"/>
    <x v="0"/>
    <m/>
    <n v="0"/>
    <x v="21"/>
    <d v="2019-05-27T00:00:00"/>
    <x v="0"/>
    <x v="0"/>
    <x v="0"/>
  </r>
  <r>
    <x v="151"/>
    <x v="11"/>
    <x v="0"/>
    <s v="【NDG】DV360-RT_sb"/>
    <n v="26645"/>
    <n v="24"/>
    <m/>
    <n v="9.0073184462375678E-4"/>
    <n v="288.28886425000002"/>
    <n v="6918.9327420000009"/>
    <n v="0"/>
    <x v="0"/>
    <m/>
    <n v="0"/>
    <x v="21"/>
    <d v="2019-05-27T00:00:00"/>
    <x v="0"/>
    <x v="0"/>
    <x v="0"/>
  </r>
  <r>
    <x v="151"/>
    <x v="11"/>
    <x v="0"/>
    <s v="【NDG】DV360-RT_normal"/>
    <n v="25419"/>
    <n v="27"/>
    <m/>
    <n v="1.0621975687477871E-3"/>
    <n v="248.21001251851851"/>
    <n v="6701.6703379999999"/>
    <n v="0"/>
    <x v="0"/>
    <m/>
    <n v="0"/>
    <x v="21"/>
    <d v="2019-05-27T00:00:00"/>
    <x v="0"/>
    <x v="0"/>
    <x v="0"/>
  </r>
  <r>
    <x v="151"/>
    <x v="3"/>
    <x v="0"/>
    <s v="AFF"/>
    <n v="0"/>
    <n v="0"/>
    <m/>
    <m/>
    <m/>
    <n v="315000"/>
    <n v="23"/>
    <x v="0"/>
    <m/>
    <m/>
    <x v="21"/>
    <d v="2019-05-27T00:00:00"/>
    <x v="0"/>
    <x v="0"/>
    <x v="0"/>
  </r>
  <r>
    <x v="152"/>
    <x v="0"/>
    <x v="0"/>
    <s v="指名：ドルチェグスト（161228AM-170131）"/>
    <n v="44164"/>
    <n v="1086"/>
    <m/>
    <n v="2.4590163934426229E-2"/>
    <n v="70.446114180478816"/>
    <n v="76504.479999999996"/>
    <n v="12"/>
    <x v="0"/>
    <m/>
    <n v="0"/>
    <x v="21"/>
    <d v="2019-05-27T00:00:00"/>
    <x v="0"/>
    <x v="0"/>
    <x v="0"/>
  </r>
  <r>
    <x v="152"/>
    <x v="0"/>
    <x v="0"/>
    <s v="指名：共通TOP（161228AM-170131）"/>
    <n v="13410"/>
    <n v="790"/>
    <m/>
    <n v="5.8911260253542132E-2"/>
    <n v="61.290227848101281"/>
    <n v="48419.280000000013"/>
    <n v="16"/>
    <x v="0"/>
    <m/>
    <n v="0"/>
    <x v="21"/>
    <d v="2019-05-27T00:00:00"/>
    <x v="0"/>
    <x v="0"/>
    <x v="0"/>
  </r>
  <r>
    <x v="152"/>
    <x v="0"/>
    <x v="0"/>
    <s v="指名：バリスタ（161228AM-170131）"/>
    <n v="7591"/>
    <n v="312"/>
    <m/>
    <n v="4.1101304175997895E-2"/>
    <n v="107.52999999999997"/>
    <n v="33549.359999999993"/>
    <n v="6"/>
    <x v="0"/>
    <m/>
    <n v="0"/>
    <x v="21"/>
    <d v="2019-05-27T00:00:00"/>
    <x v="0"/>
    <x v="0"/>
    <x v="0"/>
  </r>
  <r>
    <x v="152"/>
    <x v="0"/>
    <x v="0"/>
    <s v="【DDTD】父の日（190516-190611）"/>
    <n v="52515"/>
    <n v="458"/>
    <m/>
    <n v="8.7213177187470247E-3"/>
    <n v="98.423056768558951"/>
    <n v="45077.760000000002"/>
    <n v="1"/>
    <x v="0"/>
    <m/>
    <n v="0"/>
    <x v="21"/>
    <d v="2019-05-27T00:00:00"/>
    <x v="0"/>
    <x v="0"/>
    <x v="0"/>
  </r>
  <r>
    <x v="152"/>
    <x v="9"/>
    <x v="0"/>
    <s v="den_0601_0630_NAP_NDG_aff_syoukai_Twitter_Promotweet_twivery"/>
    <n v="239427"/>
    <n v="371"/>
    <m/>
    <n v="1.5495328429959863E-3"/>
    <n v="135.50706199460916"/>
    <n v="50273.119999999995"/>
    <m/>
    <x v="0"/>
    <m/>
    <n v="0"/>
    <x v="21"/>
    <d v="2019-05-27T00:00:00"/>
    <x v="0"/>
    <x v="0"/>
    <x v="0"/>
  </r>
  <r>
    <x v="152"/>
    <x v="3"/>
    <x v="0"/>
    <s v="PH AFF"/>
    <n v="25667"/>
    <n v="289"/>
    <m/>
    <n v="1.1259594031246347E-2"/>
    <n v="407.72318339100349"/>
    <n v="117832"/>
    <n v="8"/>
    <x v="0"/>
    <m/>
    <n v="0"/>
    <x v="21"/>
    <d v="2019-05-27T00:00:00"/>
    <x v="0"/>
    <x v="0"/>
    <x v="0"/>
  </r>
  <r>
    <x v="152"/>
    <x v="5"/>
    <x v="0"/>
    <s v="【NDG】GDN-RM（190125-190131）"/>
    <n v="217755"/>
    <n v="686"/>
    <n v="0"/>
    <n v="3.1503294987485935E-3"/>
    <n v="86.582295112653071"/>
    <n v="59395.454447280004"/>
    <n v="5"/>
    <x v="0"/>
    <m/>
    <n v="0"/>
    <x v="21"/>
    <d v="2019-05-27T00:00:00"/>
    <x v="0"/>
    <x v="0"/>
    <x v="0"/>
  </r>
  <r>
    <x v="152"/>
    <x v="4"/>
    <x v="0"/>
    <s v="D&amp;E_バリスタ アイスキャンペーンTD・LP検証"/>
    <n v="1172"/>
    <n v="104"/>
    <m/>
    <n v="8.8737201365187715E-2"/>
    <n v="198.57721153846154"/>
    <n v="20652.03"/>
    <n v="0.5"/>
    <x v="0"/>
    <m/>
    <n v="0"/>
    <x v="21"/>
    <d v="2019-05-27T00:00:00"/>
    <x v="0"/>
    <x v="0"/>
    <x v="0"/>
  </r>
  <r>
    <x v="152"/>
    <x v="4"/>
    <x v="0"/>
    <s v="指名：共通TOP（170816-170916）"/>
    <n v="6556"/>
    <n v="1618"/>
    <m/>
    <n v="0.24679682733374009"/>
    <n v="13.381378244746596"/>
    <n v="21651.069999999992"/>
    <n v="22.21"/>
    <x v="0"/>
    <m/>
    <n v="0"/>
    <x v="21"/>
    <d v="2019-05-27T00:00:00"/>
    <x v="0"/>
    <x v="0"/>
    <x v="0"/>
  </r>
  <r>
    <x v="152"/>
    <x v="4"/>
    <x v="0"/>
    <s v="指名：バリスタ（170816-170916）"/>
    <n v="3714"/>
    <n v="455"/>
    <m/>
    <n v="0.12250942380183091"/>
    <n v="133.83675824175822"/>
    <n v="60895.724999999984"/>
    <n v="0.59000000000000008"/>
    <x v="0"/>
    <m/>
    <n v="0"/>
    <x v="21"/>
    <d v="2019-05-27T00:00:00"/>
    <x v="0"/>
    <x v="0"/>
    <x v="0"/>
  </r>
  <r>
    <x v="152"/>
    <x v="4"/>
    <x v="0"/>
    <s v="指名：まちえこびん（180926～）"/>
    <n v="2"/>
    <n v="0"/>
    <m/>
    <n v="0"/>
    <m/>
    <n v="0"/>
    <n v="0"/>
    <x v="0"/>
    <m/>
    <n v="0"/>
    <x v="21"/>
    <d v="2019-05-27T00:00:00"/>
    <x v="0"/>
    <x v="0"/>
    <x v="0"/>
  </r>
  <r>
    <x v="152"/>
    <x v="4"/>
    <x v="0"/>
    <s v="指名：ドルチェグスト（170816-170916）"/>
    <n v="11898"/>
    <n v="1456"/>
    <n v="0"/>
    <n v="0.12237350815263069"/>
    <n v="114.22832074175824"/>
    <n v="166316.435"/>
    <n v="11.19"/>
    <x v="0"/>
    <m/>
    <n v="0"/>
    <x v="21"/>
    <d v="2019-05-27T00:00:00"/>
    <x v="0"/>
    <x v="0"/>
    <x v="0"/>
  </r>
  <r>
    <x v="152"/>
    <x v="4"/>
    <x v="0"/>
    <s v="【DDTD】父の日（190516-190611）"/>
    <n v="13242"/>
    <n v="620"/>
    <m/>
    <n v="4.682072194532548E-2"/>
    <n v="75.605991935483871"/>
    <n v="46875.715000000004"/>
    <n v="0"/>
    <x v="0"/>
    <m/>
    <n v="0"/>
    <x v="21"/>
    <d v="2019-05-27T00:00:00"/>
    <x v="0"/>
    <x v="0"/>
    <x v="0"/>
  </r>
  <r>
    <x v="152"/>
    <x v="4"/>
    <x v="0"/>
    <s v="D&amp;E_ドルチェグスト_カフェインレスTD・LP検証"/>
    <n v="2752"/>
    <n v="176"/>
    <n v="0"/>
    <n v="6.3953488372093026E-2"/>
    <n v="203.52505681818184"/>
    <n v="35820.410000000003"/>
    <n v="0"/>
    <x v="0"/>
    <m/>
    <n v="0"/>
    <x v="21"/>
    <d v="2019-05-27T00:00:00"/>
    <x v="0"/>
    <x v="0"/>
    <x v="0"/>
  </r>
  <r>
    <x v="152"/>
    <x v="11"/>
    <x v="0"/>
    <s v="【NDG】DV360-RT_sb"/>
    <n v="28197"/>
    <n v="22"/>
    <m/>
    <n v="7.8022484661488816E-4"/>
    <n v="365.01513945454548"/>
    <n v="8030.3330680000008"/>
    <n v="2"/>
    <x v="0"/>
    <m/>
    <n v="0"/>
    <x v="21"/>
    <d v="2019-05-27T00:00:00"/>
    <x v="0"/>
    <x v="0"/>
    <x v="0"/>
  </r>
  <r>
    <x v="152"/>
    <x v="11"/>
    <x v="0"/>
    <s v="【NDG】DV360-RT_normal"/>
    <n v="28589"/>
    <n v="27"/>
    <m/>
    <n v="9.4441918220294517E-4"/>
    <n v="297.74699085185188"/>
    <n v="8039.1687529999999"/>
    <n v="0"/>
    <x v="0"/>
    <m/>
    <n v="0"/>
    <x v="21"/>
    <d v="2019-05-27T00:00:00"/>
    <x v="0"/>
    <x v="0"/>
    <x v="0"/>
  </r>
  <r>
    <x v="152"/>
    <x v="3"/>
    <x v="0"/>
    <s v="AFF"/>
    <n v="0"/>
    <n v="0"/>
    <m/>
    <m/>
    <m/>
    <n v="137000"/>
    <n v="12"/>
    <x v="0"/>
    <m/>
    <m/>
    <x v="21"/>
    <d v="2019-05-27T00:00:00"/>
    <x v="0"/>
    <x v="0"/>
    <x v="0"/>
  </r>
  <r>
    <x v="153"/>
    <x v="0"/>
    <x v="0"/>
    <s v="指名：共通TOP（161228AM-170131）"/>
    <n v="12452"/>
    <n v="892"/>
    <m/>
    <n v="7.1635078702216512E-2"/>
    <n v="44.946188340807176"/>
    <n v="40092"/>
    <n v="25"/>
    <x v="0"/>
    <m/>
    <n v="0"/>
    <x v="22"/>
    <d v="2019-06-03T00:00:00"/>
    <x v="0"/>
    <x v="0"/>
    <x v="0"/>
  </r>
  <r>
    <x v="153"/>
    <x v="0"/>
    <x v="0"/>
    <s v="指名：まちえこびん（180926～）"/>
    <n v="4"/>
    <n v="1"/>
    <m/>
    <n v="0.25"/>
    <n v="1.04"/>
    <n v="1.04"/>
    <n v="0"/>
    <x v="0"/>
    <m/>
    <n v="0"/>
    <x v="22"/>
    <d v="2019-06-03T00:00:00"/>
    <x v="0"/>
    <x v="0"/>
    <x v="0"/>
  </r>
  <r>
    <x v="153"/>
    <x v="0"/>
    <x v="0"/>
    <s v="指名：ドルチェグスト（161228AM-170131）"/>
    <n v="39506"/>
    <n v="946"/>
    <m/>
    <n v="2.3945729762567713E-2"/>
    <n v="73.439830866807611"/>
    <n v="69474.080000000002"/>
    <n v="12"/>
    <x v="0"/>
    <m/>
    <n v="0"/>
    <x v="22"/>
    <d v="2019-06-03T00:00:00"/>
    <x v="0"/>
    <x v="0"/>
    <x v="0"/>
  </r>
  <r>
    <x v="153"/>
    <x v="0"/>
    <x v="0"/>
    <s v="【DDTD】父の日（190516-190611）"/>
    <n v="50493"/>
    <n v="623"/>
    <m/>
    <n v="1.2338343928861427E-2"/>
    <n v="100.97348314606742"/>
    <n v="62906.48"/>
    <n v="0"/>
    <x v="0"/>
    <m/>
    <n v="0"/>
    <x v="22"/>
    <d v="2019-06-03T00:00:00"/>
    <x v="0"/>
    <x v="0"/>
    <x v="0"/>
  </r>
  <r>
    <x v="153"/>
    <x v="0"/>
    <x v="0"/>
    <s v="指名：バリスタ（161228AM-170131）"/>
    <n v="7433"/>
    <n v="283"/>
    <m/>
    <n v="3.8073456208798602E-2"/>
    <n v="99.928197879858658"/>
    <n v="28279.68"/>
    <n v="1"/>
    <x v="0"/>
    <m/>
    <n v="0"/>
    <x v="22"/>
    <d v="2019-06-03T00:00:00"/>
    <x v="0"/>
    <x v="0"/>
    <x v="0"/>
  </r>
  <r>
    <x v="153"/>
    <x v="9"/>
    <x v="0"/>
    <s v="den_0601_0630_NAP_NDG_aff_syoukai_Twitter_Promotweet_twivery"/>
    <n v="260593"/>
    <n v="362"/>
    <m/>
    <n v="1.389139385938993E-3"/>
    <n v="138.73655004516576"/>
    <n v="50222.63111635"/>
    <m/>
    <x v="0"/>
    <m/>
    <n v="0"/>
    <x v="22"/>
    <d v="2019-06-03T00:00:00"/>
    <x v="0"/>
    <x v="0"/>
    <x v="0"/>
  </r>
  <r>
    <x v="153"/>
    <x v="3"/>
    <x v="0"/>
    <s v="PH AFF"/>
    <n v="22188"/>
    <n v="218"/>
    <m/>
    <n v="9.8251307012799712E-3"/>
    <n v="405.38532110091745"/>
    <n v="88374"/>
    <n v="6"/>
    <x v="0"/>
    <m/>
    <n v="0"/>
    <x v="22"/>
    <d v="2019-06-03T00:00:00"/>
    <x v="0"/>
    <x v="0"/>
    <x v="0"/>
  </r>
  <r>
    <x v="153"/>
    <x v="5"/>
    <x v="0"/>
    <s v="【NDG】GDN-RM（190125-190131）"/>
    <n v="245565"/>
    <n v="646"/>
    <n v="0"/>
    <n v="2.630668051228799E-3"/>
    <n v="97.200340051741492"/>
    <n v="62791.419673425"/>
    <n v="3"/>
    <x v="0"/>
    <m/>
    <n v="0"/>
    <x v="22"/>
    <d v="2019-06-03T00:00:00"/>
    <x v="0"/>
    <x v="0"/>
    <x v="0"/>
  </r>
  <r>
    <x v="153"/>
    <x v="4"/>
    <x v="0"/>
    <s v="指名：まちえこびん（180926～）"/>
    <n v="5"/>
    <n v="2"/>
    <m/>
    <n v="0.4"/>
    <n v="28.990000000000002"/>
    <n v="57.980000000000004"/>
    <n v="0"/>
    <x v="0"/>
    <m/>
    <n v="0"/>
    <x v="22"/>
    <d v="2019-06-03T00:00:00"/>
    <x v="0"/>
    <x v="0"/>
    <x v="0"/>
  </r>
  <r>
    <x v="153"/>
    <x v="4"/>
    <x v="0"/>
    <s v="D&amp;E_ドルチェグスト_カフェインレスTD・LP検証"/>
    <n v="1774"/>
    <n v="118"/>
    <n v="0"/>
    <n v="6.6516347237880497E-2"/>
    <n v="191.53932203389834"/>
    <n v="22601.640000000003"/>
    <n v="3.86"/>
    <x v="0"/>
    <m/>
    <n v="0"/>
    <x v="22"/>
    <d v="2019-06-03T00:00:00"/>
    <x v="0"/>
    <x v="0"/>
    <x v="0"/>
  </r>
  <r>
    <x v="153"/>
    <x v="4"/>
    <x v="0"/>
    <s v="指名：共通TOP（170816-170916）"/>
    <n v="6798"/>
    <n v="1750"/>
    <m/>
    <n v="0.25742865548690791"/>
    <n v="10.788102857142855"/>
    <n v="18879.179999999997"/>
    <n v="14.11"/>
    <x v="0"/>
    <m/>
    <n v="0"/>
    <x v="22"/>
    <d v="2019-06-03T00:00:00"/>
    <x v="0"/>
    <x v="0"/>
    <x v="0"/>
  </r>
  <r>
    <x v="153"/>
    <x v="4"/>
    <x v="0"/>
    <s v="【DDTD】父の日（190516-190611）"/>
    <n v="12301"/>
    <n v="647"/>
    <m/>
    <n v="5.2597349808958624E-2"/>
    <n v="76.211197836166917"/>
    <n v="49308.644999999997"/>
    <n v="1"/>
    <x v="0"/>
    <m/>
    <n v="0"/>
    <x v="22"/>
    <d v="2019-06-03T00:00:00"/>
    <x v="0"/>
    <x v="0"/>
    <x v="0"/>
  </r>
  <r>
    <x v="153"/>
    <x v="4"/>
    <x v="0"/>
    <s v="指名：ドルチェグスト（170816-170916）"/>
    <n v="9148"/>
    <n v="1134"/>
    <n v="0"/>
    <n v="0.1239615216440752"/>
    <n v="108.90351410934744"/>
    <n v="123496.58499999999"/>
    <n v="3.96"/>
    <x v="0"/>
    <m/>
    <n v="0"/>
    <x v="22"/>
    <d v="2019-06-03T00:00:00"/>
    <x v="0"/>
    <x v="0"/>
    <x v="0"/>
  </r>
  <r>
    <x v="153"/>
    <x v="4"/>
    <x v="0"/>
    <s v="D&amp;E_バリスタ アイスキャンペーンTD・LP検証"/>
    <n v="718"/>
    <n v="58"/>
    <m/>
    <n v="8.0779944289693595E-2"/>
    <n v="153.17793103448275"/>
    <n v="8884.32"/>
    <n v="0.72"/>
    <x v="0"/>
    <m/>
    <n v="0"/>
    <x v="22"/>
    <d v="2019-06-03T00:00:00"/>
    <x v="0"/>
    <x v="0"/>
    <x v="0"/>
  </r>
  <r>
    <x v="153"/>
    <x v="4"/>
    <x v="0"/>
    <s v="指名：バリスタ（170816-170916）"/>
    <n v="2973"/>
    <n v="347"/>
    <m/>
    <n v="0.1167171207534477"/>
    <n v="136.04285302593661"/>
    <n v="47206.87"/>
    <n v="3.67"/>
    <x v="0"/>
    <m/>
    <n v="0"/>
    <x v="22"/>
    <d v="2019-06-03T00:00:00"/>
    <x v="0"/>
    <x v="0"/>
    <x v="0"/>
  </r>
  <r>
    <x v="153"/>
    <x v="11"/>
    <x v="0"/>
    <s v="【NDG】DV360-RT_normal"/>
    <n v="28871"/>
    <n v="21"/>
    <m/>
    <n v="7.2737348896816871E-4"/>
    <n v="345.56975133333333"/>
    <n v="7256.9647780000005"/>
    <n v="0"/>
    <x v="0"/>
    <m/>
    <n v="0"/>
    <x v="22"/>
    <d v="2019-06-03T00:00:00"/>
    <x v="0"/>
    <x v="0"/>
    <x v="0"/>
  </r>
  <r>
    <x v="153"/>
    <x v="11"/>
    <x v="0"/>
    <s v="【NDG】DV360-RT_sb"/>
    <n v="28877"/>
    <n v="22"/>
    <m/>
    <n v="7.6185199293555422E-4"/>
    <n v="328.38873404545456"/>
    <n v="7224.5521490000001"/>
    <n v="0"/>
    <x v="0"/>
    <m/>
    <n v="0"/>
    <x v="22"/>
    <d v="2019-06-03T00:00:00"/>
    <x v="0"/>
    <x v="0"/>
    <x v="0"/>
  </r>
  <r>
    <x v="153"/>
    <x v="3"/>
    <x v="0"/>
    <s v="AFF"/>
    <n v="0"/>
    <n v="0"/>
    <m/>
    <m/>
    <m/>
    <n v="97000"/>
    <n v="7"/>
    <x v="0"/>
    <m/>
    <m/>
    <x v="22"/>
    <d v="2019-06-03T00:00:00"/>
    <x v="0"/>
    <x v="0"/>
    <x v="0"/>
  </r>
  <r>
    <x v="154"/>
    <x v="0"/>
    <x v="0"/>
    <s v="【DDTD】父の日（190516-190611）"/>
    <n v="45038"/>
    <n v="507"/>
    <m/>
    <n v="1.1257160619920955E-2"/>
    <n v="104.72205128205128"/>
    <n v="53094.080000000002"/>
    <n v="0"/>
    <x v="0"/>
    <m/>
    <n v="0"/>
    <x v="22"/>
    <d v="2019-06-03T00:00:00"/>
    <x v="0"/>
    <x v="0"/>
    <x v="0"/>
  </r>
  <r>
    <x v="154"/>
    <x v="0"/>
    <x v="0"/>
    <s v="指名：バリスタ（161228AM-170131）"/>
    <n v="7173"/>
    <n v="416"/>
    <m/>
    <n v="5.7995260002788235E-2"/>
    <n v="65.265000000000001"/>
    <n v="27150.240000000002"/>
    <n v="2"/>
    <x v="0"/>
    <m/>
    <n v="0"/>
    <x v="22"/>
    <d v="2019-06-03T00:00:00"/>
    <x v="0"/>
    <x v="0"/>
    <x v="0"/>
  </r>
  <r>
    <x v="154"/>
    <x v="0"/>
    <x v="0"/>
    <s v="指名：ドルチェグスト（161228AM-170131）"/>
    <n v="31088"/>
    <n v="880"/>
    <m/>
    <n v="2.8306742151312403E-2"/>
    <n v="58.845090909090921"/>
    <n v="51783.680000000008"/>
    <n v="8"/>
    <x v="0"/>
    <m/>
    <n v="0"/>
    <x v="22"/>
    <d v="2019-06-03T00:00:00"/>
    <x v="0"/>
    <x v="0"/>
    <x v="0"/>
  </r>
  <r>
    <x v="154"/>
    <x v="0"/>
    <x v="0"/>
    <s v="指名：まちえこびん（180926～）"/>
    <n v="5"/>
    <n v="1"/>
    <m/>
    <n v="0.2"/>
    <n v="1.04"/>
    <n v="1.04"/>
    <n v="0"/>
    <x v="0"/>
    <m/>
    <n v="0"/>
    <x v="22"/>
    <d v="2019-06-03T00:00:00"/>
    <x v="0"/>
    <x v="0"/>
    <x v="0"/>
  </r>
  <r>
    <x v="154"/>
    <x v="0"/>
    <x v="0"/>
    <s v="指名：共通TOP（161228AM-170131）"/>
    <n v="12377"/>
    <n v="841"/>
    <m/>
    <n v="6.7948614365355098E-2"/>
    <n v="25.648799048751485"/>
    <n v="21570.639999999999"/>
    <n v="26"/>
    <x v="0"/>
    <m/>
    <n v="0"/>
    <x v="22"/>
    <d v="2019-06-03T00:00:00"/>
    <x v="0"/>
    <x v="0"/>
    <x v="0"/>
  </r>
  <r>
    <x v="154"/>
    <x v="9"/>
    <x v="0"/>
    <s v="den_0601_0630_NAP_NDG_aff_syoukai_Twitter_Promotweet_twivery"/>
    <n v="250592"/>
    <n v="361"/>
    <m/>
    <n v="1.4405886859915719E-3"/>
    <n v="139.26072022160665"/>
    <n v="50273.120000000003"/>
    <m/>
    <x v="0"/>
    <m/>
    <n v="0"/>
    <x v="22"/>
    <d v="2019-06-03T00:00:00"/>
    <x v="0"/>
    <x v="0"/>
    <x v="0"/>
  </r>
  <r>
    <x v="154"/>
    <x v="3"/>
    <x v="0"/>
    <s v="PH AFF"/>
    <n v="22609"/>
    <n v="221"/>
    <m/>
    <n v="9.7748684152328714E-3"/>
    <n v="533.17647058823525"/>
    <n v="117832"/>
    <n v="8"/>
    <x v="0"/>
    <m/>
    <n v="0"/>
    <x v="22"/>
    <d v="2019-06-03T00:00:00"/>
    <x v="0"/>
    <x v="0"/>
    <x v="0"/>
  </r>
  <r>
    <x v="154"/>
    <x v="5"/>
    <x v="0"/>
    <s v="【NDG】GDN-RM（190125-190131）"/>
    <n v="258416"/>
    <n v="590"/>
    <n v="0"/>
    <n v="2.2831403628258314E-3"/>
    <n v="105.70075521211017"/>
    <n v="62363.445575145"/>
    <n v="1"/>
    <x v="0"/>
    <m/>
    <n v="0"/>
    <x v="22"/>
    <d v="2019-06-03T00:00:00"/>
    <x v="0"/>
    <x v="0"/>
    <x v="0"/>
  </r>
  <r>
    <x v="154"/>
    <x v="4"/>
    <x v="0"/>
    <s v="指名：まちえこびん（180926～）"/>
    <n v="7"/>
    <n v="0"/>
    <m/>
    <n v="0"/>
    <m/>
    <n v="0"/>
    <n v="0"/>
    <x v="0"/>
    <m/>
    <n v="0"/>
    <x v="22"/>
    <d v="2019-06-03T00:00:00"/>
    <x v="0"/>
    <x v="0"/>
    <x v="0"/>
  </r>
  <r>
    <x v="154"/>
    <x v="4"/>
    <x v="0"/>
    <s v="指名：共通TOP（170816-170916）"/>
    <n v="6467"/>
    <n v="1648"/>
    <m/>
    <n v="0.25483222514303389"/>
    <n v="10.680455097087378"/>
    <n v="17601.39"/>
    <n v="16.55"/>
    <x v="0"/>
    <m/>
    <n v="0"/>
    <x v="22"/>
    <d v="2019-06-03T00:00:00"/>
    <x v="0"/>
    <x v="0"/>
    <x v="0"/>
  </r>
  <r>
    <x v="154"/>
    <x v="4"/>
    <x v="0"/>
    <s v="指名：ドルチェグスト（170816-170916）"/>
    <n v="8478"/>
    <n v="1096"/>
    <n v="0"/>
    <n v="0.12927577258787451"/>
    <n v="90.58275091240877"/>
    <n v="99278.695000000007"/>
    <n v="12.14"/>
    <x v="0"/>
    <m/>
    <n v="0"/>
    <x v="22"/>
    <d v="2019-06-03T00:00:00"/>
    <x v="0"/>
    <x v="0"/>
    <x v="0"/>
  </r>
  <r>
    <x v="154"/>
    <x v="4"/>
    <x v="0"/>
    <s v="【DDTD】父の日（190516-190611）"/>
    <n v="11611"/>
    <n v="636"/>
    <m/>
    <n v="5.4775643786064941E-2"/>
    <n v="76.161863207547171"/>
    <n v="48438.945"/>
    <n v="0"/>
    <x v="0"/>
    <m/>
    <n v="0"/>
    <x v="22"/>
    <d v="2019-06-03T00:00:00"/>
    <x v="0"/>
    <x v="0"/>
    <x v="0"/>
  </r>
  <r>
    <x v="154"/>
    <x v="4"/>
    <x v="0"/>
    <s v="D&amp;E_ドルチェグスト_カフェインレスTD・LP検証"/>
    <n v="2084"/>
    <n v="166"/>
    <n v="0"/>
    <n v="7.9654510556621885E-2"/>
    <n v="169.27135542168674"/>
    <n v="28099.044999999998"/>
    <n v="0.88"/>
    <x v="0"/>
    <m/>
    <n v="0"/>
    <x v="22"/>
    <d v="2019-06-03T00:00:00"/>
    <x v="0"/>
    <x v="0"/>
    <x v="0"/>
  </r>
  <r>
    <x v="154"/>
    <x v="4"/>
    <x v="0"/>
    <s v="指名：バリスタ（170816-170916）"/>
    <n v="2900"/>
    <n v="331"/>
    <m/>
    <n v="0.11413793103448276"/>
    <n v="75.648202416918437"/>
    <n v="25039.555000000004"/>
    <n v="1.3"/>
    <x v="0"/>
    <m/>
    <n v="0"/>
    <x v="22"/>
    <d v="2019-06-03T00:00:00"/>
    <x v="0"/>
    <x v="0"/>
    <x v="0"/>
  </r>
  <r>
    <x v="154"/>
    <x v="4"/>
    <x v="0"/>
    <s v="D&amp;E_バリスタ アイスキャンペーンTD・LP検証"/>
    <n v="787"/>
    <n v="99"/>
    <m/>
    <n v="0.12579415501905972"/>
    <n v="124.86873737373739"/>
    <n v="12362.005000000001"/>
    <n v="1"/>
    <x v="0"/>
    <m/>
    <n v="0"/>
    <x v="22"/>
    <d v="2019-06-03T00:00:00"/>
    <x v="0"/>
    <x v="0"/>
    <x v="0"/>
  </r>
  <r>
    <x v="154"/>
    <x v="11"/>
    <x v="0"/>
    <s v="【NDG】DV360-RT_sb"/>
    <n v="41301"/>
    <n v="23"/>
    <m/>
    <n v="5.5688724243965033E-4"/>
    <n v="346.61412239130431"/>
    <n v="7972.1248149999992"/>
    <n v="0"/>
    <x v="0"/>
    <m/>
    <n v="0"/>
    <x v="22"/>
    <d v="2019-06-03T00:00:00"/>
    <x v="0"/>
    <x v="0"/>
    <x v="0"/>
  </r>
  <r>
    <x v="154"/>
    <x v="11"/>
    <x v="0"/>
    <s v="【NDG】DV360-RT_normal"/>
    <n v="41868"/>
    <n v="37"/>
    <m/>
    <n v="8.8372981752173497E-4"/>
    <n v="218.5251081081081"/>
    <n v="8085.4289999999992"/>
    <n v="0"/>
    <x v="0"/>
    <m/>
    <n v="0"/>
    <x v="22"/>
    <d v="2019-06-03T00:00:00"/>
    <x v="0"/>
    <x v="0"/>
    <x v="0"/>
  </r>
  <r>
    <x v="154"/>
    <x v="3"/>
    <x v="0"/>
    <s v="AFF"/>
    <n v="0"/>
    <n v="0"/>
    <m/>
    <m/>
    <m/>
    <n v="94000"/>
    <n v="7"/>
    <x v="0"/>
    <m/>
    <m/>
    <x v="22"/>
    <d v="2019-06-03T00:00:00"/>
    <x v="0"/>
    <x v="0"/>
    <x v="0"/>
  </r>
  <r>
    <x v="155"/>
    <x v="0"/>
    <x v="0"/>
    <s v="指名：共通TOP（161228AM-170131）"/>
    <n v="12830"/>
    <n v="848"/>
    <m/>
    <n v="6.6095089633671084E-2"/>
    <n v="24.397075471698116"/>
    <n v="20688.72"/>
    <n v="33"/>
    <x v="0"/>
    <m/>
    <n v="0"/>
    <x v="22"/>
    <d v="2019-06-03T00:00:00"/>
    <x v="0"/>
    <x v="0"/>
    <x v="0"/>
  </r>
  <r>
    <x v="155"/>
    <x v="0"/>
    <x v="0"/>
    <s v="指名：ドルチェグスト（161228AM-170131）"/>
    <n v="25404"/>
    <n v="912"/>
    <m/>
    <n v="3.5899858290033067E-2"/>
    <n v="53.899824561403506"/>
    <n v="49156.639999999999"/>
    <n v="8"/>
    <x v="0"/>
    <m/>
    <n v="0"/>
    <x v="22"/>
    <d v="2019-06-03T00:00:00"/>
    <x v="0"/>
    <x v="0"/>
    <x v="0"/>
  </r>
  <r>
    <x v="155"/>
    <x v="0"/>
    <x v="0"/>
    <s v="指名：まちえこびん（180926～）"/>
    <n v="2"/>
    <n v="0"/>
    <m/>
    <n v="0"/>
    <m/>
    <n v="0"/>
    <n v="0"/>
    <x v="0"/>
    <m/>
    <n v="0"/>
    <x v="22"/>
    <d v="2019-06-03T00:00:00"/>
    <x v="0"/>
    <x v="0"/>
    <x v="0"/>
  </r>
  <r>
    <x v="155"/>
    <x v="0"/>
    <x v="0"/>
    <s v="指名：バリスタ（161228AM-170131）"/>
    <n v="6430"/>
    <n v="393"/>
    <m/>
    <n v="6.1119751166407464E-2"/>
    <n v="48.776793893129771"/>
    <n v="19169.28"/>
    <n v="2"/>
    <x v="0"/>
    <m/>
    <n v="0"/>
    <x v="22"/>
    <d v="2019-06-03T00:00:00"/>
    <x v="0"/>
    <x v="0"/>
    <x v="0"/>
  </r>
  <r>
    <x v="155"/>
    <x v="0"/>
    <x v="0"/>
    <s v="【DDTD】父の日（190516-190611）"/>
    <n v="41227"/>
    <n v="479"/>
    <m/>
    <n v="1.1618599461517937E-2"/>
    <n v="106.76175365344469"/>
    <n v="51138.880000000005"/>
    <n v="0"/>
    <x v="0"/>
    <m/>
    <n v="0"/>
    <x v="22"/>
    <d v="2019-06-03T00:00:00"/>
    <x v="0"/>
    <x v="0"/>
    <x v="0"/>
  </r>
  <r>
    <x v="155"/>
    <x v="9"/>
    <x v="0"/>
    <s v="den_0601_0630_NAP_NDG_aff_syoukai_Twitter_Promotweet_twivery"/>
    <n v="281272"/>
    <n v="347"/>
    <m/>
    <n v="1.2336812764868171E-3"/>
    <n v="141.52824222394813"/>
    <n v="49110.300051710001"/>
    <m/>
    <x v="0"/>
    <m/>
    <n v="0"/>
    <x v="22"/>
    <d v="2019-06-03T00:00:00"/>
    <x v="0"/>
    <x v="0"/>
    <x v="0"/>
  </r>
  <r>
    <x v="155"/>
    <x v="3"/>
    <x v="0"/>
    <s v="PH AFF"/>
    <n v="21863"/>
    <n v="316"/>
    <m/>
    <n v="1.4453643141380415E-2"/>
    <n v="186.44303797468353"/>
    <n v="58916"/>
    <n v="4"/>
    <x v="0"/>
    <m/>
    <n v="0"/>
    <x v="22"/>
    <d v="2019-06-03T00:00:00"/>
    <x v="0"/>
    <x v="0"/>
    <x v="0"/>
  </r>
  <r>
    <x v="155"/>
    <x v="5"/>
    <x v="0"/>
    <s v="【NDG】GDN-RM（190125-190131）"/>
    <n v="228166"/>
    <n v="587"/>
    <n v="0"/>
    <n v="2.5726883058825594E-3"/>
    <n v="103.06855989190801"/>
    <n v="60501.244656549999"/>
    <n v="3"/>
    <x v="0"/>
    <m/>
    <n v="0"/>
    <x v="22"/>
    <d v="2019-06-03T00:00:00"/>
    <x v="0"/>
    <x v="0"/>
    <x v="0"/>
  </r>
  <r>
    <x v="155"/>
    <x v="4"/>
    <x v="0"/>
    <s v="【DDTD】父の日（190516-190611）"/>
    <n v="12001"/>
    <n v="622"/>
    <m/>
    <n v="5.1829014248812602E-2"/>
    <n v="75.880948553054651"/>
    <n v="47197.95"/>
    <n v="0"/>
    <x v="0"/>
    <m/>
    <n v="0"/>
    <x v="22"/>
    <d v="2019-06-03T00:00:00"/>
    <x v="0"/>
    <x v="0"/>
    <x v="0"/>
  </r>
  <r>
    <x v="155"/>
    <x v="4"/>
    <x v="0"/>
    <s v="指名：共通TOP（170816-170916）"/>
    <n v="6494"/>
    <n v="1597"/>
    <m/>
    <n v="0.24591931013242993"/>
    <n v="11.018043206011267"/>
    <n v="17595.814999999995"/>
    <n v="21.65"/>
    <x v="0"/>
    <m/>
    <n v="0"/>
    <x v="22"/>
    <d v="2019-06-03T00:00:00"/>
    <x v="0"/>
    <x v="0"/>
    <x v="0"/>
  </r>
  <r>
    <x v="155"/>
    <x v="4"/>
    <x v="0"/>
    <s v="D&amp;E_バリスタ アイスキャンペーンTD・LP検証"/>
    <n v="463"/>
    <n v="52"/>
    <m/>
    <n v="0.11231101511879049"/>
    <n v="115.83134615384614"/>
    <n v="6023.23"/>
    <n v="0"/>
    <x v="0"/>
    <m/>
    <n v="0"/>
    <x v="22"/>
    <d v="2019-06-03T00:00:00"/>
    <x v="0"/>
    <x v="0"/>
    <x v="0"/>
  </r>
  <r>
    <x v="155"/>
    <x v="4"/>
    <x v="0"/>
    <s v="指名：バリスタ（170816-170916）"/>
    <n v="4135"/>
    <n v="433"/>
    <m/>
    <n v="0.10471584038694075"/>
    <n v="83.287667436489642"/>
    <n v="36063.560000000012"/>
    <n v="2.87"/>
    <x v="0"/>
    <m/>
    <n v="0"/>
    <x v="22"/>
    <d v="2019-06-03T00:00:00"/>
    <x v="0"/>
    <x v="0"/>
    <x v="0"/>
  </r>
  <r>
    <x v="155"/>
    <x v="4"/>
    <x v="0"/>
    <s v="指名：まちえこびん（180926～）"/>
    <n v="6"/>
    <n v="0"/>
    <m/>
    <n v="0"/>
    <m/>
    <n v="0"/>
    <n v="0"/>
    <x v="0"/>
    <m/>
    <n v="0"/>
    <x v="22"/>
    <d v="2019-06-03T00:00:00"/>
    <x v="0"/>
    <x v="0"/>
    <x v="0"/>
  </r>
  <r>
    <x v="155"/>
    <x v="4"/>
    <x v="0"/>
    <s v="指名：ドルチェグスト（170816-170916）"/>
    <n v="8802"/>
    <n v="1142"/>
    <n v="0"/>
    <n v="0.12974324017268801"/>
    <n v="62.862972854640994"/>
    <n v="71789.515000000014"/>
    <n v="13.059999999999999"/>
    <x v="0"/>
    <m/>
    <n v="0"/>
    <x v="22"/>
    <d v="2019-06-03T00:00:00"/>
    <x v="0"/>
    <x v="0"/>
    <x v="0"/>
  </r>
  <r>
    <x v="155"/>
    <x v="4"/>
    <x v="0"/>
    <s v="D&amp;E_ドルチェグスト_カフェインレスTD・LP検証"/>
    <n v="1304"/>
    <n v="110"/>
    <n v="0"/>
    <n v="8.4355828220858894E-2"/>
    <n v="151.18304545454546"/>
    <n v="16630.135000000002"/>
    <n v="0"/>
    <x v="0"/>
    <m/>
    <n v="0"/>
    <x v="22"/>
    <d v="2019-06-03T00:00:00"/>
    <x v="0"/>
    <x v="0"/>
    <x v="0"/>
  </r>
  <r>
    <x v="155"/>
    <x v="11"/>
    <x v="0"/>
    <s v="【NDG】DV360-RT_sb"/>
    <n v="46410"/>
    <n v="23"/>
    <m/>
    <n v="4.9558284852402497E-4"/>
    <n v="368.77702578260869"/>
    <n v="8481.8715929999998"/>
    <n v="0"/>
    <x v="0"/>
    <m/>
    <n v="0"/>
    <x v="22"/>
    <d v="2019-06-03T00:00:00"/>
    <x v="0"/>
    <x v="0"/>
    <x v="0"/>
  </r>
  <r>
    <x v="155"/>
    <x v="11"/>
    <x v="0"/>
    <s v="【NDG】DV360-RT_normal"/>
    <n v="46552"/>
    <n v="28"/>
    <m/>
    <n v="6.0147791716789827E-4"/>
    <n v="305.69666285714283"/>
    <n v="8559.5065599999998"/>
    <n v="0"/>
    <x v="0"/>
    <m/>
    <n v="0"/>
    <x v="22"/>
    <d v="2019-06-03T00:00:00"/>
    <x v="0"/>
    <x v="0"/>
    <x v="0"/>
  </r>
  <r>
    <x v="155"/>
    <x v="3"/>
    <x v="0"/>
    <s v="AFF"/>
    <n v="0"/>
    <n v="0"/>
    <m/>
    <m/>
    <m/>
    <n v="44000"/>
    <n v="4"/>
    <x v="0"/>
    <m/>
    <m/>
    <x v="22"/>
    <d v="2019-06-03T00:00:00"/>
    <x v="0"/>
    <x v="0"/>
    <x v="0"/>
  </r>
  <r>
    <x v="156"/>
    <x v="0"/>
    <x v="0"/>
    <s v="指名：バリスタ（161228AM-170131）"/>
    <n v="4590"/>
    <n v="319"/>
    <m/>
    <n v="6.9498910675381262E-2"/>
    <n v="47.579184952978046"/>
    <n v="15177.759999999997"/>
    <n v="4"/>
    <x v="0"/>
    <m/>
    <n v="0"/>
    <x v="22"/>
    <d v="2019-06-03T00:00:00"/>
    <x v="0"/>
    <x v="0"/>
    <x v="0"/>
  </r>
  <r>
    <x v="156"/>
    <x v="0"/>
    <x v="0"/>
    <s v="指名：共通TOP（161228AM-170131）"/>
    <n v="11779"/>
    <n v="748"/>
    <m/>
    <n v="6.3502844044485945E-2"/>
    <n v="24.014545454545452"/>
    <n v="17962.879999999997"/>
    <n v="23"/>
    <x v="0"/>
    <m/>
    <n v="0"/>
    <x v="22"/>
    <d v="2019-06-03T00:00:00"/>
    <x v="0"/>
    <x v="0"/>
    <x v="0"/>
  </r>
  <r>
    <x v="156"/>
    <x v="0"/>
    <x v="0"/>
    <s v="指名：まちえこびん（180926～）"/>
    <n v="7"/>
    <n v="1"/>
    <m/>
    <n v="0.14285714285714285"/>
    <n v="23.92"/>
    <n v="23.92"/>
    <n v="0"/>
    <x v="0"/>
    <m/>
    <n v="0"/>
    <x v="22"/>
    <d v="2019-06-03T00:00:00"/>
    <x v="0"/>
    <x v="0"/>
    <x v="0"/>
  </r>
  <r>
    <x v="156"/>
    <x v="0"/>
    <x v="0"/>
    <s v="【DDTD】父の日（190516-190611）"/>
    <n v="46346"/>
    <n v="457"/>
    <m/>
    <n v="9.8606136451905232E-3"/>
    <n v="108.18503282275711"/>
    <n v="49440.56"/>
    <n v="2"/>
    <x v="0"/>
    <m/>
    <n v="0"/>
    <x v="22"/>
    <d v="2019-06-03T00:00:00"/>
    <x v="0"/>
    <x v="0"/>
    <x v="0"/>
  </r>
  <r>
    <x v="156"/>
    <x v="0"/>
    <x v="0"/>
    <s v="指名：ドルチェグスト（161228AM-170131）"/>
    <n v="14890"/>
    <n v="666"/>
    <m/>
    <n v="4.472800537273338E-2"/>
    <n v="49.944984984984984"/>
    <n v="33263.360000000001"/>
    <n v="8"/>
    <x v="0"/>
    <m/>
    <n v="0"/>
    <x v="22"/>
    <d v="2019-06-03T00:00:00"/>
    <x v="0"/>
    <x v="0"/>
    <x v="0"/>
  </r>
  <r>
    <x v="156"/>
    <x v="9"/>
    <x v="0"/>
    <s v="den_0601_0630_NAP_NDG_aff_syoukai_Twitter_Promotweet_twivery"/>
    <n v="282540"/>
    <n v="360"/>
    <m/>
    <n v="1.2741558717349756E-3"/>
    <n v="139.64755555555556"/>
    <n v="50273.119999999995"/>
    <m/>
    <x v="0"/>
    <m/>
    <n v="0"/>
    <x v="22"/>
    <d v="2019-06-03T00:00:00"/>
    <x v="0"/>
    <x v="0"/>
    <x v="0"/>
  </r>
  <r>
    <x v="156"/>
    <x v="3"/>
    <x v="0"/>
    <s v="PH AFF"/>
    <n v="20929"/>
    <n v="211"/>
    <m/>
    <n v="1.0081704811505566E-2"/>
    <n v="279.22274881516586"/>
    <n v="58916"/>
    <n v="4"/>
    <x v="0"/>
    <m/>
    <n v="0"/>
    <x v="22"/>
    <d v="2019-06-03T00:00:00"/>
    <x v="0"/>
    <x v="0"/>
    <x v="0"/>
  </r>
  <r>
    <x v="156"/>
    <x v="5"/>
    <x v="0"/>
    <s v="【NDG】GDN-RM（190125-190131）"/>
    <n v="233974"/>
    <n v="600"/>
    <n v="0"/>
    <n v="2.5643874960465693E-3"/>
    <n v="109.41591859306668"/>
    <n v="65649.551155840003"/>
    <n v="4"/>
    <x v="0"/>
    <m/>
    <n v="0"/>
    <x v="22"/>
    <d v="2019-06-03T00:00:00"/>
    <x v="0"/>
    <x v="0"/>
    <x v="0"/>
  </r>
  <r>
    <x v="156"/>
    <x v="4"/>
    <x v="0"/>
    <s v="指名：ドルチェグスト（170816-170916）"/>
    <n v="11158"/>
    <n v="1126"/>
    <n v="0"/>
    <n v="0.10091414231941208"/>
    <n v="83.706247779751337"/>
    <n v="94253.235000000001"/>
    <n v="15.64"/>
    <x v="0"/>
    <m/>
    <n v="0"/>
    <x v="22"/>
    <d v="2019-06-03T00:00:00"/>
    <x v="0"/>
    <x v="0"/>
    <x v="0"/>
  </r>
  <r>
    <x v="156"/>
    <x v="4"/>
    <x v="0"/>
    <s v="指名：共通TOP（170816-170916）"/>
    <n v="5749"/>
    <n v="1277"/>
    <m/>
    <n v="0.2221255870586189"/>
    <n v="12.304291307752544"/>
    <n v="15712.579999999998"/>
    <n v="12.99"/>
    <x v="0"/>
    <m/>
    <n v="0"/>
    <x v="22"/>
    <d v="2019-06-03T00:00:00"/>
    <x v="0"/>
    <x v="0"/>
    <x v="0"/>
  </r>
  <r>
    <x v="156"/>
    <x v="4"/>
    <x v="0"/>
    <s v="指名：バリスタ（170816-170916）"/>
    <n v="7065"/>
    <n v="612"/>
    <m/>
    <n v="8.6624203821656046E-2"/>
    <n v="133.18237745098037"/>
    <n v="81507.614999999991"/>
    <n v="6.33"/>
    <x v="0"/>
    <m/>
    <n v="0"/>
    <x v="22"/>
    <d v="2019-06-03T00:00:00"/>
    <x v="0"/>
    <x v="0"/>
    <x v="0"/>
  </r>
  <r>
    <x v="156"/>
    <x v="4"/>
    <x v="0"/>
    <s v="指名：まちえこびん（180926～）"/>
    <n v="6"/>
    <n v="2"/>
    <m/>
    <n v="0.33333333333333331"/>
    <n v="5.5750000000000002"/>
    <n v="11.15"/>
    <n v="0"/>
    <x v="0"/>
    <m/>
    <n v="0"/>
    <x v="22"/>
    <d v="2019-06-03T00:00:00"/>
    <x v="0"/>
    <x v="0"/>
    <x v="0"/>
  </r>
  <r>
    <x v="156"/>
    <x v="4"/>
    <x v="0"/>
    <s v="【DDTD】父の日（190516-190611）"/>
    <n v="11895"/>
    <n v="620"/>
    <m/>
    <n v="5.2122740647330815E-2"/>
    <n v="75.566427419354838"/>
    <n v="46851.184999999998"/>
    <n v="0"/>
    <x v="0"/>
    <m/>
    <n v="0"/>
    <x v="22"/>
    <d v="2019-06-03T00:00:00"/>
    <x v="0"/>
    <x v="0"/>
    <x v="0"/>
  </r>
  <r>
    <x v="156"/>
    <x v="11"/>
    <x v="0"/>
    <s v="【NDG】DV360-RT_normal"/>
    <n v="37443"/>
    <n v="21"/>
    <m/>
    <n v="5.6085249579360629E-4"/>
    <n v="393.11064680952376"/>
    <n v="8255.3235829999994"/>
    <n v="0"/>
    <x v="0"/>
    <m/>
    <n v="0"/>
    <x v="22"/>
    <d v="2019-06-03T00:00:00"/>
    <x v="0"/>
    <x v="0"/>
    <x v="0"/>
  </r>
  <r>
    <x v="156"/>
    <x v="11"/>
    <x v="0"/>
    <s v="【NDG】DV360-RT_sb"/>
    <n v="37512"/>
    <n v="23"/>
    <m/>
    <n v="6.1313712945190875E-4"/>
    <n v="358.47931030434785"/>
    <n v="8245.0241370000003"/>
    <n v="1"/>
    <x v="0"/>
    <m/>
    <n v="0"/>
    <x v="22"/>
    <d v="2019-06-03T00:00:00"/>
    <x v="0"/>
    <x v="0"/>
    <x v="0"/>
  </r>
  <r>
    <x v="156"/>
    <x v="3"/>
    <x v="0"/>
    <s v="AFF"/>
    <n v="0"/>
    <n v="0"/>
    <m/>
    <m/>
    <m/>
    <n v="57000"/>
    <n v="4"/>
    <x v="0"/>
    <m/>
    <m/>
    <x v="22"/>
    <d v="2019-06-03T00:00:00"/>
    <x v="0"/>
    <x v="0"/>
    <x v="0"/>
  </r>
  <r>
    <x v="157"/>
    <x v="0"/>
    <x v="0"/>
    <s v="指名：バリスタ（161228AM-170131）"/>
    <n v="5080"/>
    <n v="314"/>
    <m/>
    <n v="6.1811023622047247E-2"/>
    <n v="48.903184713375794"/>
    <n v="15355.599999999999"/>
    <n v="2"/>
    <x v="0"/>
    <m/>
    <n v="0"/>
    <x v="22"/>
    <d v="2019-06-03T00:00:00"/>
    <x v="0"/>
    <x v="0"/>
    <x v="0"/>
  </r>
  <r>
    <x v="157"/>
    <x v="0"/>
    <x v="0"/>
    <s v="指名：ドルチェグスト（161228AM-170131）"/>
    <n v="14446"/>
    <n v="670"/>
    <m/>
    <n v="4.6379620656237019E-2"/>
    <n v="59.854328358208946"/>
    <n v="40102.399999999994"/>
    <n v="8"/>
    <x v="0"/>
    <m/>
    <n v="0"/>
    <x v="22"/>
    <d v="2019-06-03T00:00:00"/>
    <x v="0"/>
    <x v="0"/>
    <x v="0"/>
  </r>
  <r>
    <x v="157"/>
    <x v="0"/>
    <x v="0"/>
    <s v="【DDTD】父の日（190516-190611）"/>
    <n v="50173"/>
    <n v="460"/>
    <m/>
    <n v="9.1682777589540184E-3"/>
    <n v="108.00626086956521"/>
    <n v="49682.879999999997"/>
    <n v="0"/>
    <x v="0"/>
    <m/>
    <n v="0"/>
    <x v="22"/>
    <d v="2019-06-03T00:00:00"/>
    <x v="0"/>
    <x v="0"/>
    <x v="0"/>
  </r>
  <r>
    <x v="157"/>
    <x v="0"/>
    <x v="0"/>
    <s v="指名：共通TOP（161228AM-170131）"/>
    <n v="11443"/>
    <n v="735"/>
    <m/>
    <n v="6.4231407847592417E-2"/>
    <n v="22.653605442176879"/>
    <n v="16650.400000000005"/>
    <n v="37"/>
    <x v="0"/>
    <m/>
    <n v="0"/>
    <x v="22"/>
    <d v="2019-06-03T00:00:00"/>
    <x v="0"/>
    <x v="0"/>
    <x v="0"/>
  </r>
  <r>
    <x v="157"/>
    <x v="9"/>
    <x v="0"/>
    <s v="den_0601_0630_NAP_NDG_aff_syoukai_Twitter_Promotweet_twivery"/>
    <n v="251666"/>
    <n v="345"/>
    <m/>
    <n v="1.3708645585816122E-3"/>
    <n v="142.91955645276812"/>
    <n v="49307.246976205002"/>
    <m/>
    <x v="0"/>
    <m/>
    <n v="0"/>
    <x v="22"/>
    <d v="2019-06-03T00:00:00"/>
    <x v="0"/>
    <x v="0"/>
    <x v="0"/>
  </r>
  <r>
    <x v="157"/>
    <x v="3"/>
    <x v="0"/>
    <s v="PH AFF"/>
    <n v="19969"/>
    <n v="151"/>
    <m/>
    <n v="7.5617206670339021E-3"/>
    <n v="390.17218543046357"/>
    <n v="58916"/>
    <n v="4"/>
    <x v="0"/>
    <m/>
    <n v="0"/>
    <x v="22"/>
    <d v="2019-06-03T00:00:00"/>
    <x v="0"/>
    <x v="0"/>
    <x v="0"/>
  </r>
  <r>
    <x v="157"/>
    <x v="5"/>
    <x v="0"/>
    <s v="【NDG】GDN-RM（190125-190131）"/>
    <n v="267478"/>
    <n v="586"/>
    <n v="0"/>
    <n v="2.1908343863794406E-3"/>
    <n v="110.0342321823464"/>
    <n v="64480.060058854993"/>
    <n v="7"/>
    <x v="0"/>
    <m/>
    <n v="0"/>
    <x v="22"/>
    <d v="2019-06-03T00:00:00"/>
    <x v="0"/>
    <x v="0"/>
    <x v="0"/>
  </r>
  <r>
    <x v="157"/>
    <x v="4"/>
    <x v="0"/>
    <s v="指名：まちえこびん（180926～）"/>
    <n v="5"/>
    <n v="0"/>
    <m/>
    <n v="0"/>
    <m/>
    <n v="0"/>
    <n v="0"/>
    <x v="0"/>
    <m/>
    <n v="0"/>
    <x v="22"/>
    <d v="2019-06-03T00:00:00"/>
    <x v="0"/>
    <x v="0"/>
    <x v="0"/>
  </r>
  <r>
    <x v="157"/>
    <x v="4"/>
    <x v="0"/>
    <s v="【DDTD】父の日（190516-190611）"/>
    <n v="11671"/>
    <n v="615"/>
    <m/>
    <n v="5.2694713392168621E-2"/>
    <n v="74.889926829268305"/>
    <n v="46057.305000000008"/>
    <n v="0"/>
    <x v="0"/>
    <m/>
    <n v="0"/>
    <x v="22"/>
    <d v="2019-06-03T00:00:00"/>
    <x v="0"/>
    <x v="0"/>
    <x v="0"/>
  </r>
  <r>
    <x v="157"/>
    <x v="4"/>
    <x v="0"/>
    <s v="指名：バリスタ（170816-170916）"/>
    <n v="7590"/>
    <n v="603"/>
    <m/>
    <n v="7.9446640316205533E-2"/>
    <n v="183.88994195688224"/>
    <n v="110885.63499999999"/>
    <n v="5.25"/>
    <x v="0"/>
    <m/>
    <n v="0"/>
    <x v="22"/>
    <d v="2019-06-03T00:00:00"/>
    <x v="0"/>
    <x v="0"/>
    <x v="0"/>
  </r>
  <r>
    <x v="157"/>
    <x v="4"/>
    <x v="0"/>
    <s v="指名：共通TOP（170816-170916）"/>
    <n v="5635"/>
    <n v="1229"/>
    <m/>
    <n v="0.21810115350488021"/>
    <n v="12.034560618388934"/>
    <n v="14790.474999999999"/>
    <n v="19.16"/>
    <x v="0"/>
    <m/>
    <n v="0"/>
    <x v="22"/>
    <d v="2019-06-03T00:00:00"/>
    <x v="0"/>
    <x v="0"/>
    <x v="0"/>
  </r>
  <r>
    <x v="157"/>
    <x v="4"/>
    <x v="0"/>
    <s v="指名：ドルチェグスト（170816-170916）"/>
    <n v="15112"/>
    <n v="1336"/>
    <n v="0"/>
    <n v="8.8406564319745903E-2"/>
    <n v="104.16263473053894"/>
    <n v="139161.28000000003"/>
    <n v="10.15"/>
    <x v="0"/>
    <m/>
    <n v="0"/>
    <x v="22"/>
    <d v="2019-06-03T00:00:00"/>
    <x v="0"/>
    <x v="0"/>
    <x v="0"/>
  </r>
  <r>
    <x v="157"/>
    <x v="11"/>
    <x v="0"/>
    <s v="【NDG】DV360-RT_sb"/>
    <n v="45781"/>
    <n v="28"/>
    <m/>
    <n v="6.1160743539896462E-4"/>
    <n v="294.74757839285712"/>
    <n v="8252.9321949999994"/>
    <n v="0"/>
    <x v="0"/>
    <m/>
    <n v="0"/>
    <x v="22"/>
    <d v="2019-06-03T00:00:00"/>
    <x v="0"/>
    <x v="0"/>
    <x v="0"/>
  </r>
  <r>
    <x v="157"/>
    <x v="11"/>
    <x v="0"/>
    <s v="【NDG】DV360-RT_normal"/>
    <n v="46592"/>
    <n v="27"/>
    <m/>
    <n v="5.7949862637362637E-4"/>
    <n v="313.65260981481481"/>
    <n v="8468.620465"/>
    <n v="0"/>
    <x v="0"/>
    <m/>
    <n v="0"/>
    <x v="22"/>
    <d v="2019-06-03T00:00:00"/>
    <x v="0"/>
    <x v="0"/>
    <x v="0"/>
  </r>
  <r>
    <x v="157"/>
    <x v="3"/>
    <x v="0"/>
    <s v="AFF"/>
    <n v="0"/>
    <n v="0"/>
    <m/>
    <m/>
    <m/>
    <n v="74000"/>
    <n v="7"/>
    <x v="0"/>
    <m/>
    <m/>
    <x v="22"/>
    <d v="2019-06-03T00:00:00"/>
    <x v="0"/>
    <x v="0"/>
    <x v="0"/>
  </r>
  <r>
    <x v="158"/>
    <x v="0"/>
    <x v="0"/>
    <s v="指名：バリスタ（161228AM-170131）"/>
    <n v="4915"/>
    <n v="300"/>
    <m/>
    <n v="6.1037639877924724E-2"/>
    <n v="47.9544"/>
    <n v="14386.32"/>
    <n v="3"/>
    <x v="0"/>
    <m/>
    <n v="0"/>
    <x v="22"/>
    <d v="2019-06-03T00:00:00"/>
    <x v="0"/>
    <x v="0"/>
    <x v="0"/>
  </r>
  <r>
    <x v="158"/>
    <x v="0"/>
    <x v="0"/>
    <s v="【DDTD】父の日（190516-190611）"/>
    <n v="47087"/>
    <n v="452"/>
    <m/>
    <n v="9.599252447597002E-3"/>
    <n v="108.08637168141593"/>
    <n v="48855.040000000001"/>
    <n v="0"/>
    <x v="0"/>
    <m/>
    <n v="0"/>
    <x v="22"/>
    <d v="2019-06-03T00:00:00"/>
    <x v="0"/>
    <x v="0"/>
    <x v="0"/>
  </r>
  <r>
    <x v="158"/>
    <x v="0"/>
    <x v="0"/>
    <s v="指名：ドルチェグスト（161228AM-170131）"/>
    <n v="14432"/>
    <n v="654"/>
    <m/>
    <n v="4.5315964523281599E-2"/>
    <n v="48.62874617737004"/>
    <n v="31803.200000000004"/>
    <n v="2"/>
    <x v="0"/>
    <m/>
    <n v="0"/>
    <x v="22"/>
    <d v="2019-06-03T00:00:00"/>
    <x v="0"/>
    <x v="0"/>
    <x v="0"/>
  </r>
  <r>
    <x v="158"/>
    <x v="0"/>
    <x v="0"/>
    <s v="指名：共通TOP（161228AM-170131）"/>
    <n v="12502"/>
    <n v="779"/>
    <m/>
    <n v="6.231003039513678E-2"/>
    <n v="33.103774069319648"/>
    <n v="25787.840000000004"/>
    <n v="23"/>
    <x v="0"/>
    <m/>
    <n v="0"/>
    <x v="22"/>
    <d v="2019-06-03T00:00:00"/>
    <x v="0"/>
    <x v="0"/>
    <x v="0"/>
  </r>
  <r>
    <x v="158"/>
    <x v="9"/>
    <x v="0"/>
    <s v="den_0601_0630_NAP_NDG_aff_syoukai_Twitter_Promotweet_twivery"/>
    <n v="214586"/>
    <n v="359"/>
    <m/>
    <n v="1.6729889181959681E-3"/>
    <n v="140.03654596100276"/>
    <n v="50273.119999999995"/>
    <m/>
    <x v="0"/>
    <m/>
    <n v="0"/>
    <x v="22"/>
    <d v="2019-06-03T00:00:00"/>
    <x v="0"/>
    <x v="0"/>
    <x v="0"/>
  </r>
  <r>
    <x v="158"/>
    <x v="3"/>
    <x v="0"/>
    <s v="PH AFF"/>
    <n v="24357"/>
    <n v="165"/>
    <m/>
    <n v="6.7742332799605861E-3"/>
    <n v="446.33333333333331"/>
    <n v="73645"/>
    <n v="5"/>
    <x v="0"/>
    <m/>
    <n v="0"/>
    <x v="22"/>
    <d v="2019-06-03T00:00:00"/>
    <x v="0"/>
    <x v="0"/>
    <x v="0"/>
  </r>
  <r>
    <x v="158"/>
    <x v="5"/>
    <x v="0"/>
    <s v="【NDG】GDN-RM（190125-190131）"/>
    <n v="261807"/>
    <n v="653"/>
    <n v="0"/>
    <n v="2.4942037455071868E-3"/>
    <n v="97.745246300735062"/>
    <n v="63827.645834379997"/>
    <n v="10"/>
    <x v="0"/>
    <m/>
    <n v="0"/>
    <x v="22"/>
    <d v="2019-06-03T00:00:00"/>
    <x v="0"/>
    <x v="0"/>
    <x v="0"/>
  </r>
  <r>
    <x v="158"/>
    <x v="4"/>
    <x v="0"/>
    <s v="指名：共通TOP（170816-170916）"/>
    <n v="5595"/>
    <n v="1271"/>
    <m/>
    <n v="0.22716711349419125"/>
    <n v="15.060833988985051"/>
    <n v="19142.32"/>
    <n v="17.55"/>
    <x v="0"/>
    <m/>
    <n v="0"/>
    <x v="22"/>
    <d v="2019-06-03T00:00:00"/>
    <x v="0"/>
    <x v="0"/>
    <x v="0"/>
  </r>
  <r>
    <x v="158"/>
    <x v="4"/>
    <x v="0"/>
    <s v="指名：バリスタ（170816-170916）"/>
    <n v="8446"/>
    <n v="744"/>
    <m/>
    <n v="8.808903623016813E-2"/>
    <n v="152.84791666666666"/>
    <n v="113718.85"/>
    <n v="5.01"/>
    <x v="0"/>
    <m/>
    <n v="0"/>
    <x v="22"/>
    <d v="2019-06-03T00:00:00"/>
    <x v="0"/>
    <x v="0"/>
    <x v="0"/>
  </r>
  <r>
    <x v="158"/>
    <x v="4"/>
    <x v="0"/>
    <s v="指名：まちえこびん（180926～）"/>
    <n v="3"/>
    <n v="1"/>
    <m/>
    <n v="0.33333333333333331"/>
    <n v="35.68"/>
    <n v="35.68"/>
    <n v="0"/>
    <x v="0"/>
    <m/>
    <n v="0"/>
    <x v="22"/>
    <d v="2019-06-03T00:00:00"/>
    <x v="0"/>
    <x v="0"/>
    <x v="0"/>
  </r>
  <r>
    <x v="158"/>
    <x v="4"/>
    <x v="0"/>
    <s v="指名：ドルチェグスト（170816-170916）"/>
    <n v="18750"/>
    <n v="1638"/>
    <n v="0"/>
    <n v="8.7359999999999993E-2"/>
    <n v="115.19645909645909"/>
    <n v="188691.8"/>
    <n v="22.75"/>
    <x v="0"/>
    <m/>
    <n v="0"/>
    <x v="22"/>
    <d v="2019-06-03T00:00:00"/>
    <x v="0"/>
    <x v="0"/>
    <x v="0"/>
  </r>
  <r>
    <x v="158"/>
    <x v="4"/>
    <x v="0"/>
    <s v="【DDTD】父の日（190516-190611）"/>
    <n v="10825"/>
    <n v="606"/>
    <m/>
    <n v="5.5981524249422633E-2"/>
    <n v="75.73352310231023"/>
    <n v="45894.514999999999"/>
    <n v="0"/>
    <x v="0"/>
    <m/>
    <n v="0"/>
    <x v="22"/>
    <d v="2019-06-03T00:00:00"/>
    <x v="0"/>
    <x v="0"/>
    <x v="0"/>
  </r>
  <r>
    <x v="158"/>
    <x v="11"/>
    <x v="0"/>
    <s v="【NDG】DV360-RT_normal"/>
    <n v="49728"/>
    <n v="26"/>
    <m/>
    <n v="5.2284427284427285E-4"/>
    <n v="329.39979030769234"/>
    <n v="8564.3945480000002"/>
    <n v="0"/>
    <x v="0"/>
    <m/>
    <n v="0"/>
    <x v="22"/>
    <d v="2019-06-03T00:00:00"/>
    <x v="0"/>
    <x v="0"/>
    <x v="0"/>
  </r>
  <r>
    <x v="158"/>
    <x v="11"/>
    <x v="0"/>
    <s v="【NDG】DV360-RT_sb"/>
    <n v="48921"/>
    <n v="19"/>
    <m/>
    <n v="3.8838126775822242E-4"/>
    <n v="443.73063626315781"/>
    <n v="8430.8820889999988"/>
    <n v="0"/>
    <x v="0"/>
    <m/>
    <n v="0"/>
    <x v="22"/>
    <d v="2019-06-03T00:00:00"/>
    <x v="0"/>
    <x v="0"/>
    <x v="0"/>
  </r>
  <r>
    <x v="158"/>
    <x v="3"/>
    <x v="0"/>
    <s v="AFF"/>
    <n v="0"/>
    <n v="0"/>
    <m/>
    <m/>
    <m/>
    <n v="12000"/>
    <n v="1"/>
    <x v="0"/>
    <m/>
    <m/>
    <x v="22"/>
    <d v="2019-06-03T00:00:00"/>
    <x v="0"/>
    <x v="0"/>
    <x v="0"/>
  </r>
  <r>
    <x v="159"/>
    <x v="0"/>
    <x v="0"/>
    <s v="指名：バリスタ（161228AM-170131）"/>
    <n v="5554"/>
    <n v="331"/>
    <m/>
    <n v="5.9596687072380264E-2"/>
    <n v="45.087613293051355"/>
    <n v="14923.999999999998"/>
    <n v="4"/>
    <x v="0"/>
    <m/>
    <n v="0"/>
    <x v="22"/>
    <d v="2019-06-03T00:00:00"/>
    <x v="0"/>
    <x v="0"/>
    <x v="0"/>
  </r>
  <r>
    <x v="159"/>
    <x v="0"/>
    <x v="0"/>
    <s v="指名：共通TOP（161228AM-170131）"/>
    <n v="13068"/>
    <n v="748"/>
    <m/>
    <n v="5.7239057239057242E-2"/>
    <n v="32.032834224598929"/>
    <n v="23960.560000000001"/>
    <n v="25"/>
    <x v="0"/>
    <m/>
    <n v="0"/>
    <x v="22"/>
    <d v="2019-06-03T00:00:00"/>
    <x v="0"/>
    <x v="0"/>
    <x v="0"/>
  </r>
  <r>
    <x v="159"/>
    <x v="0"/>
    <x v="0"/>
    <s v="【DDTD】父の日（190516-190611）"/>
    <n v="41332"/>
    <n v="437"/>
    <m/>
    <n v="1.0572921707151843E-2"/>
    <n v="105.0566590389016"/>
    <n v="45909.760000000002"/>
    <n v="2"/>
    <x v="0"/>
    <m/>
    <n v="0"/>
    <x v="22"/>
    <d v="2019-06-03T00:00:00"/>
    <x v="0"/>
    <x v="0"/>
    <x v="0"/>
  </r>
  <r>
    <x v="159"/>
    <x v="0"/>
    <x v="0"/>
    <s v="指名：ドルチェグスト（161228AM-170131）"/>
    <n v="15902"/>
    <n v="700"/>
    <m/>
    <n v="4.4019620173563076E-2"/>
    <n v="52.704228571428573"/>
    <n v="36892.959999999999"/>
    <n v="10"/>
    <x v="0"/>
    <m/>
    <n v="0"/>
    <x v="22"/>
    <d v="2019-06-03T00:00:00"/>
    <x v="0"/>
    <x v="0"/>
    <x v="0"/>
  </r>
  <r>
    <x v="159"/>
    <x v="9"/>
    <x v="0"/>
    <s v="den_0601_0630_NAP_NDG_aff_syoukai_Twitter_Promotweet_twivery"/>
    <n v="207636"/>
    <n v="357"/>
    <m/>
    <n v="1.7193550251401492E-3"/>
    <n v="138.92424178591037"/>
    <n v="49595.954317570002"/>
    <m/>
    <x v="0"/>
    <m/>
    <n v="0"/>
    <x v="22"/>
    <d v="2019-06-03T00:00:00"/>
    <x v="0"/>
    <x v="0"/>
    <x v="0"/>
  </r>
  <r>
    <x v="159"/>
    <x v="3"/>
    <x v="0"/>
    <s v="PH AFF"/>
    <n v="27752"/>
    <n v="171"/>
    <m/>
    <n v="6.1617180743730182E-3"/>
    <n v="861.34502923976606"/>
    <n v="147290"/>
    <n v="10"/>
    <x v="0"/>
    <m/>
    <n v="0"/>
    <x v="22"/>
    <d v="2019-06-03T00:00:00"/>
    <x v="0"/>
    <x v="0"/>
    <x v="0"/>
  </r>
  <r>
    <x v="159"/>
    <x v="5"/>
    <x v="0"/>
    <s v="【NDG】GDN-RM（190125-190131）"/>
    <n v="231316"/>
    <n v="570"/>
    <n v="0"/>
    <n v="2.4641615798301889E-3"/>
    <n v="94.163998184280715"/>
    <n v="53673.478965040005"/>
    <n v="4"/>
    <x v="0"/>
    <m/>
    <n v="0"/>
    <x v="22"/>
    <d v="2019-06-03T00:00:00"/>
    <x v="0"/>
    <x v="0"/>
    <x v="0"/>
  </r>
  <r>
    <x v="159"/>
    <x v="4"/>
    <x v="0"/>
    <s v="指名：ドルチェグスト（170816-170916）"/>
    <n v="22416"/>
    <n v="1948"/>
    <n v="0"/>
    <n v="8.6902212705210563E-2"/>
    <n v="125.20682751540042"/>
    <n v="243902.90000000002"/>
    <n v="15.67"/>
    <x v="0"/>
    <m/>
    <n v="0"/>
    <x v="22"/>
    <d v="2019-06-03T00:00:00"/>
    <x v="0"/>
    <x v="0"/>
    <x v="0"/>
  </r>
  <r>
    <x v="159"/>
    <x v="4"/>
    <x v="0"/>
    <s v="【DDTD】父の日（190516-190611）"/>
    <n v="14478"/>
    <n v="609"/>
    <m/>
    <n v="4.2063820969747201E-2"/>
    <n v="75.327495894909703"/>
    <n v="45874.445000000007"/>
    <n v="0"/>
    <x v="0"/>
    <m/>
    <n v="0"/>
    <x v="22"/>
    <d v="2019-06-03T00:00:00"/>
    <x v="0"/>
    <x v="0"/>
    <x v="0"/>
  </r>
  <r>
    <x v="159"/>
    <x v="4"/>
    <x v="0"/>
    <s v="指名：バリスタ（170816-170916）"/>
    <n v="8165"/>
    <n v="699"/>
    <m/>
    <n v="8.5609308022045319E-2"/>
    <n v="143.53830472103007"/>
    <n v="100333.27500000002"/>
    <n v="3.0700000000000003"/>
    <x v="0"/>
    <m/>
    <n v="0"/>
    <x v="22"/>
    <d v="2019-06-03T00:00:00"/>
    <x v="0"/>
    <x v="0"/>
    <x v="0"/>
  </r>
  <r>
    <x v="159"/>
    <x v="4"/>
    <x v="0"/>
    <s v="指名：共通TOP（170816-170916）"/>
    <n v="5755"/>
    <n v="1356"/>
    <m/>
    <n v="0.23562119895742833"/>
    <n v="13.322441002949851"/>
    <n v="18065.23"/>
    <n v="15.4"/>
    <x v="0"/>
    <m/>
    <n v="0"/>
    <x v="22"/>
    <d v="2019-06-03T00:00:00"/>
    <x v="0"/>
    <x v="0"/>
    <x v="0"/>
  </r>
  <r>
    <x v="159"/>
    <x v="4"/>
    <x v="0"/>
    <s v="指名：まちえこびん（180926～）"/>
    <n v="4"/>
    <n v="2"/>
    <m/>
    <n v="0.5"/>
    <n v="8.92"/>
    <n v="17.84"/>
    <n v="0"/>
    <x v="0"/>
    <m/>
    <n v="0"/>
    <x v="22"/>
    <d v="2019-06-03T00:00:00"/>
    <x v="0"/>
    <x v="0"/>
    <x v="0"/>
  </r>
  <r>
    <x v="159"/>
    <x v="11"/>
    <x v="0"/>
    <s v="【NDG】DV360-RT_normal"/>
    <n v="46379"/>
    <n v="30"/>
    <m/>
    <n v="6.4684447702624027E-4"/>
    <n v="284.36901233333339"/>
    <n v="8531.0703700000013"/>
    <n v="1"/>
    <x v="0"/>
    <m/>
    <n v="0"/>
    <x v="22"/>
    <d v="2019-06-03T00:00:00"/>
    <x v="0"/>
    <x v="0"/>
    <x v="0"/>
  </r>
  <r>
    <x v="159"/>
    <x v="11"/>
    <x v="0"/>
    <s v="【NDG】DV360-RT_sb"/>
    <n v="45242"/>
    <n v="28"/>
    <m/>
    <n v="6.1889394810132176E-4"/>
    <n v="296.80097874999996"/>
    <n v="8310.4274049999985"/>
    <n v="0"/>
    <x v="0"/>
    <m/>
    <n v="0"/>
    <x v="22"/>
    <d v="2019-06-03T00:00:00"/>
    <x v="0"/>
    <x v="0"/>
    <x v="0"/>
  </r>
  <r>
    <x v="159"/>
    <x v="3"/>
    <x v="0"/>
    <s v="AFF"/>
    <n v="0"/>
    <n v="0"/>
    <m/>
    <m/>
    <m/>
    <n v="62000"/>
    <n v="6"/>
    <x v="0"/>
    <m/>
    <m/>
    <x v="22"/>
    <d v="2019-06-03T00:00:00"/>
    <x v="0"/>
    <x v="0"/>
    <x v="0"/>
  </r>
  <r>
    <x v="160"/>
    <x v="0"/>
    <x v="0"/>
    <s v="指名：まちえこびん（180926～）"/>
    <n v="2"/>
    <n v="1"/>
    <m/>
    <n v="0.5"/>
    <n v="1.04"/>
    <n v="1.04"/>
    <n v="0"/>
    <x v="0"/>
    <m/>
    <n v="0"/>
    <x v="23"/>
    <d v="2019-06-10T00:00:00"/>
    <x v="0"/>
    <x v="0"/>
    <x v="0"/>
  </r>
  <r>
    <x v="160"/>
    <x v="0"/>
    <x v="0"/>
    <s v="指名：ドルチェグスト（161228AM-170131）"/>
    <n v="13420"/>
    <n v="728"/>
    <m/>
    <n v="5.4247391952309987E-2"/>
    <n v="59.891428571428577"/>
    <n v="43600.960000000006"/>
    <n v="8"/>
    <x v="0"/>
    <m/>
    <n v="0"/>
    <x v="23"/>
    <d v="2019-06-10T00:00:00"/>
    <x v="0"/>
    <x v="0"/>
    <x v="0"/>
  </r>
  <r>
    <x v="160"/>
    <x v="0"/>
    <x v="0"/>
    <s v="指名：共通TOP（161228AM-170131）"/>
    <n v="12108"/>
    <n v="777"/>
    <m/>
    <n v="6.4172447968285432E-2"/>
    <n v="24.136833976833977"/>
    <n v="18754.32"/>
    <n v="20"/>
    <x v="0"/>
    <m/>
    <n v="0"/>
    <x v="23"/>
    <d v="2019-06-10T00:00:00"/>
    <x v="0"/>
    <x v="0"/>
    <x v="0"/>
  </r>
  <r>
    <x v="160"/>
    <x v="0"/>
    <x v="0"/>
    <s v="指名：バリスタ（161228AM-170131）"/>
    <n v="5305"/>
    <n v="300"/>
    <m/>
    <n v="5.6550424128180961E-2"/>
    <n v="43.163466666666658"/>
    <n v="12949.039999999997"/>
    <n v="2"/>
    <x v="0"/>
    <m/>
    <n v="0"/>
    <x v="23"/>
    <d v="2019-06-10T00:00:00"/>
    <x v="0"/>
    <x v="0"/>
    <x v="0"/>
  </r>
  <r>
    <x v="160"/>
    <x v="0"/>
    <x v="0"/>
    <s v="【DDTD】父の日（190516-190611）"/>
    <n v="41107"/>
    <n v="421"/>
    <m/>
    <n v="1.0241564697010241E-2"/>
    <n v="104.43971496437054"/>
    <n v="43969.119999999995"/>
    <n v="1"/>
    <x v="0"/>
    <m/>
    <n v="0"/>
    <x v="23"/>
    <d v="2019-06-10T00:00:00"/>
    <x v="0"/>
    <x v="0"/>
    <x v="0"/>
  </r>
  <r>
    <x v="160"/>
    <x v="9"/>
    <x v="0"/>
    <s v="den_0601_0630_NAP_NDG_aff_syoukai_Twitter_Promotweet_twivery"/>
    <n v="206072"/>
    <n v="353"/>
    <m/>
    <n v="1.7129935168290695E-3"/>
    <n v="140.09102900696885"/>
    <n v="49452.133239460003"/>
    <m/>
    <x v="0"/>
    <m/>
    <n v="0"/>
    <x v="23"/>
    <d v="2019-06-10T00:00:00"/>
    <x v="0"/>
    <x v="0"/>
    <x v="0"/>
  </r>
  <r>
    <x v="160"/>
    <x v="3"/>
    <x v="0"/>
    <s v="PH AFF"/>
    <n v="23188"/>
    <n v="151"/>
    <m/>
    <n v="6.5119889598067963E-3"/>
    <n v="195.08609271523179"/>
    <n v="29458"/>
    <n v="2"/>
    <x v="0"/>
    <m/>
    <n v="0"/>
    <x v="23"/>
    <d v="2019-06-10T00:00:00"/>
    <x v="0"/>
    <x v="0"/>
    <x v="0"/>
  </r>
  <r>
    <x v="160"/>
    <x v="5"/>
    <x v="0"/>
    <s v="【NDG】GDN-RM（190125-190131）"/>
    <n v="258024"/>
    <n v="545"/>
    <n v="0"/>
    <n v="2.1122066164387808E-3"/>
    <n v="103.44003393406422"/>
    <n v="56374.818494064995"/>
    <n v="3"/>
    <x v="0"/>
    <m/>
    <n v="0"/>
    <x v="23"/>
    <d v="2019-06-10T00:00:00"/>
    <x v="0"/>
    <x v="0"/>
    <x v="0"/>
  </r>
  <r>
    <x v="160"/>
    <x v="4"/>
    <x v="0"/>
    <s v="指名：ドルチェグスト（170816-170916）"/>
    <n v="17662"/>
    <n v="1590"/>
    <n v="0"/>
    <n v="9.0023779866379799E-2"/>
    <n v="139.73074213836477"/>
    <n v="222171.87999999998"/>
    <n v="13.440000000000001"/>
    <x v="0"/>
    <m/>
    <n v="0"/>
    <x v="23"/>
    <d v="2019-06-10T00:00:00"/>
    <x v="0"/>
    <x v="0"/>
    <x v="0"/>
  </r>
  <r>
    <x v="160"/>
    <x v="4"/>
    <x v="0"/>
    <s v="指名：バリスタ（170816-170916）"/>
    <n v="6831"/>
    <n v="559"/>
    <m/>
    <n v="8.183282096325574E-2"/>
    <n v="144.08432915921287"/>
    <n v="80543.14"/>
    <n v="1.42"/>
    <x v="0"/>
    <m/>
    <n v="0"/>
    <x v="23"/>
    <d v="2019-06-10T00:00:00"/>
    <x v="0"/>
    <x v="0"/>
    <x v="0"/>
  </r>
  <r>
    <x v="160"/>
    <x v="4"/>
    <x v="0"/>
    <s v="指名：共通TOP（170816-170916）"/>
    <n v="6047"/>
    <n v="1356"/>
    <m/>
    <n v="0.22424342649247561"/>
    <n v="11.306231563421827"/>
    <n v="15331.249999999998"/>
    <n v="16.97"/>
    <x v="0"/>
    <m/>
    <n v="0"/>
    <x v="23"/>
    <d v="2019-06-10T00:00:00"/>
    <x v="0"/>
    <x v="0"/>
    <x v="0"/>
  </r>
  <r>
    <x v="160"/>
    <x v="4"/>
    <x v="0"/>
    <s v="【DDTD】父の日（190516-190611）"/>
    <n v="11589"/>
    <n v="614"/>
    <m/>
    <n v="5.2981275347312104E-2"/>
    <n v="77.795765472312709"/>
    <n v="47766.600000000006"/>
    <n v="0"/>
    <x v="0"/>
    <m/>
    <n v="0"/>
    <x v="23"/>
    <d v="2019-06-10T00:00:00"/>
    <x v="0"/>
    <x v="0"/>
    <x v="0"/>
  </r>
  <r>
    <x v="160"/>
    <x v="4"/>
    <x v="0"/>
    <s v="指名：まちえこびん（180926～）"/>
    <n v="9"/>
    <n v="4"/>
    <m/>
    <n v="0.44444444444444442"/>
    <n v="42.091250000000002"/>
    <n v="168.36500000000001"/>
    <n v="0"/>
    <x v="0"/>
    <m/>
    <n v="0"/>
    <x v="23"/>
    <d v="2019-06-10T00:00:00"/>
    <x v="0"/>
    <x v="0"/>
    <x v="0"/>
  </r>
  <r>
    <x v="160"/>
    <x v="11"/>
    <x v="0"/>
    <s v="【NDG】DV360-RT_sb"/>
    <n v="43267"/>
    <n v="42"/>
    <m/>
    <n v="9.70716712506067E-4"/>
    <n v="203.13694849999999"/>
    <n v="8531.7518369999998"/>
    <n v="0"/>
    <x v="0"/>
    <m/>
    <n v="0"/>
    <x v="23"/>
    <d v="2019-06-10T00:00:00"/>
    <x v="0"/>
    <x v="0"/>
    <x v="0"/>
  </r>
  <r>
    <x v="160"/>
    <x v="11"/>
    <x v="0"/>
    <s v="【NDG】DV360-RT_normal"/>
    <n v="46594"/>
    <n v="35"/>
    <m/>
    <n v="7.5116967849937755E-4"/>
    <n v="255.30451054285712"/>
    <n v="8935.6578689999988"/>
    <n v="0"/>
    <x v="0"/>
    <m/>
    <n v="0"/>
    <x v="23"/>
    <d v="2019-06-10T00:00:00"/>
    <x v="0"/>
    <x v="0"/>
    <x v="0"/>
  </r>
  <r>
    <x v="160"/>
    <x v="3"/>
    <x v="0"/>
    <s v="AFF"/>
    <n v="0"/>
    <n v="0"/>
    <m/>
    <m/>
    <m/>
    <n v="26000"/>
    <n v="3"/>
    <x v="0"/>
    <m/>
    <m/>
    <x v="23"/>
    <d v="2019-06-10T00:00:00"/>
    <x v="0"/>
    <x v="0"/>
    <x v="0"/>
  </r>
  <r>
    <x v="161"/>
    <x v="0"/>
    <x v="0"/>
    <s v="指名：ドルチェグスト（161228AM-170131）"/>
    <n v="12472"/>
    <n v="816"/>
    <m/>
    <n v="6.5426555484284804E-2"/>
    <n v="53.152156862745095"/>
    <n v="43372.159999999996"/>
    <n v="22"/>
    <x v="0"/>
    <m/>
    <n v="0"/>
    <x v="23"/>
    <d v="2019-06-10T00:00:00"/>
    <x v="0"/>
    <x v="0"/>
    <x v="0"/>
  </r>
  <r>
    <x v="161"/>
    <x v="0"/>
    <x v="0"/>
    <s v="指名：まちえこびん（180926～）"/>
    <n v="3"/>
    <n v="0"/>
    <m/>
    <n v="0"/>
    <m/>
    <n v="0"/>
    <n v="0"/>
    <x v="0"/>
    <m/>
    <n v="0"/>
    <x v="23"/>
    <d v="2019-06-10T00:00:00"/>
    <x v="0"/>
    <x v="0"/>
    <x v="0"/>
  </r>
  <r>
    <x v="161"/>
    <x v="0"/>
    <x v="0"/>
    <s v="指名：バリスタ（161228AM-170131）"/>
    <n v="4953"/>
    <n v="303"/>
    <m/>
    <n v="6.1175045427013929E-2"/>
    <n v="46.999075907590758"/>
    <n v="14240.72"/>
    <n v="1"/>
    <x v="0"/>
    <m/>
    <n v="0"/>
    <x v="23"/>
    <d v="2019-06-10T00:00:00"/>
    <x v="0"/>
    <x v="0"/>
    <x v="0"/>
  </r>
  <r>
    <x v="161"/>
    <x v="0"/>
    <x v="0"/>
    <s v="【DDTD】父の日（190516-190611）"/>
    <n v="35536"/>
    <n v="415"/>
    <m/>
    <n v="1.1678298063935165E-2"/>
    <n v="100.2359518072289"/>
    <n v="41597.919999999991"/>
    <n v="0"/>
    <x v="0"/>
    <m/>
    <n v="0"/>
    <x v="23"/>
    <d v="2019-06-10T00:00:00"/>
    <x v="0"/>
    <x v="0"/>
    <x v="0"/>
  </r>
  <r>
    <x v="161"/>
    <x v="0"/>
    <x v="0"/>
    <s v="指名：共通TOP（161228AM-170131）"/>
    <n v="12725"/>
    <n v="777"/>
    <m/>
    <n v="6.1060903732809431E-2"/>
    <n v="22.968339768339771"/>
    <n v="17846.400000000001"/>
    <n v="16"/>
    <x v="0"/>
    <m/>
    <n v="0"/>
    <x v="23"/>
    <d v="2019-06-10T00:00:00"/>
    <x v="0"/>
    <x v="0"/>
    <x v="0"/>
  </r>
  <r>
    <x v="161"/>
    <x v="9"/>
    <x v="0"/>
    <s v="den_0601_0630_NAP_NDG_aff_syoukai_Twitter_Promotweet_twivery"/>
    <n v="113082"/>
    <n v="207"/>
    <m/>
    <n v="1.830530057834138E-3"/>
    <n v="137.50032265731883"/>
    <n v="28462.566790065001"/>
    <m/>
    <x v="0"/>
    <m/>
    <n v="0"/>
    <x v="23"/>
    <d v="2019-06-10T00:00:00"/>
    <x v="0"/>
    <x v="0"/>
    <x v="0"/>
  </r>
  <r>
    <x v="161"/>
    <x v="3"/>
    <x v="0"/>
    <s v="PH AFF"/>
    <n v="21957"/>
    <n v="168"/>
    <m/>
    <n v="7.6513184861319852E-3"/>
    <n v="613.70833333333337"/>
    <n v="103103"/>
    <n v="7"/>
    <x v="0"/>
    <m/>
    <n v="0"/>
    <x v="23"/>
    <d v="2019-06-10T00:00:00"/>
    <x v="0"/>
    <x v="0"/>
    <x v="0"/>
  </r>
  <r>
    <x v="161"/>
    <x v="5"/>
    <x v="0"/>
    <s v="【NDG】GDN-RM（190125-190131）"/>
    <n v="331306"/>
    <n v="716"/>
    <n v="0"/>
    <n v="2.1611440782841242E-3"/>
    <n v="123.41413691560753"/>
    <n v="88364.52203157499"/>
    <n v="9"/>
    <x v="0"/>
    <m/>
    <n v="0"/>
    <x v="23"/>
    <d v="2019-06-10T00:00:00"/>
    <x v="0"/>
    <x v="0"/>
    <x v="0"/>
  </r>
  <r>
    <x v="161"/>
    <x v="4"/>
    <x v="0"/>
    <s v="指名：共通TOP（170816-170916）"/>
    <n v="5907"/>
    <n v="1398"/>
    <m/>
    <n v="0.2366683595733875"/>
    <n v="11.866216022889841"/>
    <n v="16588.969999999998"/>
    <n v="20.86"/>
    <x v="0"/>
    <m/>
    <n v="0"/>
    <x v="23"/>
    <d v="2019-06-10T00:00:00"/>
    <x v="0"/>
    <x v="0"/>
    <x v="0"/>
  </r>
  <r>
    <x v="161"/>
    <x v="4"/>
    <x v="0"/>
    <s v="【DDTD】父の日（190516-190611）"/>
    <n v="12811"/>
    <n v="532"/>
    <m/>
    <n v="4.1526812895168214E-2"/>
    <n v="82.352810150375944"/>
    <n v="43811.695"/>
    <n v="0"/>
    <x v="0"/>
    <m/>
    <n v="0"/>
    <x v="23"/>
    <d v="2019-06-10T00:00:00"/>
    <x v="0"/>
    <x v="0"/>
    <x v="0"/>
  </r>
  <r>
    <x v="161"/>
    <x v="4"/>
    <x v="0"/>
    <s v="指名：ドルチェグスト（170816-170916）"/>
    <n v="16738"/>
    <n v="1566"/>
    <n v="0"/>
    <n v="9.355956506153662E-2"/>
    <n v="131.57609833971901"/>
    <n v="206048.16999999998"/>
    <n v="14.010000000000002"/>
    <x v="0"/>
    <m/>
    <n v="0"/>
    <x v="23"/>
    <d v="2019-06-10T00:00:00"/>
    <x v="0"/>
    <x v="0"/>
    <x v="0"/>
  </r>
  <r>
    <x v="161"/>
    <x v="4"/>
    <x v="0"/>
    <s v="指名：バリスタ（170816-170916）"/>
    <n v="6648"/>
    <n v="577"/>
    <m/>
    <n v="8.6793020457280379E-2"/>
    <n v="135.53723570190641"/>
    <n v="78204.985000000001"/>
    <n v="5.4"/>
    <x v="0"/>
    <m/>
    <n v="0"/>
    <x v="23"/>
    <d v="2019-06-10T00:00:00"/>
    <x v="0"/>
    <x v="0"/>
    <x v="0"/>
  </r>
  <r>
    <x v="161"/>
    <x v="4"/>
    <x v="0"/>
    <s v="指名：まちえこびん（180926～）"/>
    <n v="3"/>
    <n v="0"/>
    <m/>
    <n v="0"/>
    <m/>
    <n v="0"/>
    <n v="0"/>
    <x v="0"/>
    <m/>
    <n v="0"/>
    <x v="23"/>
    <d v="2019-06-10T00:00:00"/>
    <x v="0"/>
    <x v="0"/>
    <x v="0"/>
  </r>
  <r>
    <x v="161"/>
    <x v="11"/>
    <x v="0"/>
    <s v="【NDG】DV360-RT_sb"/>
    <n v="37903"/>
    <n v="40"/>
    <m/>
    <n v="1.0553254359813207E-3"/>
    <n v="234.89106665"/>
    <n v="9395.6426659999997"/>
    <n v="0"/>
    <x v="0"/>
    <m/>
    <n v="0"/>
    <x v="23"/>
    <d v="2019-06-10T00:00:00"/>
    <x v="0"/>
    <x v="0"/>
    <x v="0"/>
  </r>
  <r>
    <x v="161"/>
    <x v="11"/>
    <x v="0"/>
    <s v="【NDG】DV360-RT_normal"/>
    <n v="44691"/>
    <n v="45"/>
    <m/>
    <n v="1.0069141437873397E-3"/>
    <n v="228.63724324444442"/>
    <n v="10288.675945999999"/>
    <n v="0"/>
    <x v="0"/>
    <m/>
    <n v="0"/>
    <x v="23"/>
    <d v="2019-06-10T00:00:00"/>
    <x v="0"/>
    <x v="0"/>
    <x v="0"/>
  </r>
  <r>
    <x v="161"/>
    <x v="3"/>
    <x v="0"/>
    <s v="AFF"/>
    <n v="0"/>
    <n v="0"/>
    <m/>
    <m/>
    <m/>
    <n v="31000"/>
    <n v="3"/>
    <x v="0"/>
    <m/>
    <m/>
    <x v="23"/>
    <d v="2019-06-10T00:00:00"/>
    <x v="0"/>
    <x v="0"/>
    <x v="0"/>
  </r>
  <r>
    <x v="162"/>
    <x v="0"/>
    <x v="0"/>
    <s v="指名：バリスタ（161228AM-170131）"/>
    <n v="4631"/>
    <n v="316"/>
    <m/>
    <n v="6.8235802202548046E-2"/>
    <n v="48.284303797468368"/>
    <n v="15257.840000000004"/>
    <n v="9"/>
    <x v="0"/>
    <m/>
    <n v="0"/>
    <x v="23"/>
    <d v="2019-06-10T00:00:00"/>
    <x v="0"/>
    <x v="0"/>
    <x v="0"/>
  </r>
  <r>
    <x v="162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2"/>
    <x v="0"/>
    <x v="0"/>
    <s v="指名：ドルチェグスト（161228AM-170131）"/>
    <n v="13262"/>
    <n v="792"/>
    <m/>
    <n v="5.9719499321369329E-2"/>
    <n v="46.692323232323233"/>
    <n v="36980.32"/>
    <n v="20"/>
    <x v="0"/>
    <m/>
    <n v="0"/>
    <x v="23"/>
    <d v="2019-06-10T00:00:00"/>
    <x v="0"/>
    <x v="0"/>
    <x v="0"/>
  </r>
  <r>
    <x v="162"/>
    <x v="0"/>
    <x v="0"/>
    <s v="指名：共通TOP（161228AM-170131）"/>
    <n v="11866"/>
    <n v="793"/>
    <m/>
    <n v="6.6829597168380245E-2"/>
    <n v="22.805245901639342"/>
    <n v="18084.559999999998"/>
    <n v="22"/>
    <x v="0"/>
    <m/>
    <n v="0"/>
    <x v="23"/>
    <d v="2019-06-10T00:00:00"/>
    <x v="0"/>
    <x v="0"/>
    <x v="0"/>
  </r>
  <r>
    <x v="162"/>
    <x v="3"/>
    <x v="0"/>
    <s v="PH AFF"/>
    <n v="22478"/>
    <n v="137"/>
    <m/>
    <n v="6.094848296111754E-3"/>
    <n v="430.04379562043795"/>
    <n v="58916"/>
    <n v="4"/>
    <x v="0"/>
    <m/>
    <n v="0"/>
    <x v="23"/>
    <d v="2019-06-10T00:00:00"/>
    <x v="0"/>
    <x v="0"/>
    <x v="0"/>
  </r>
  <r>
    <x v="162"/>
    <x v="5"/>
    <x v="0"/>
    <s v="【NDG】GDN-RM（190125-190131）"/>
    <n v="269319"/>
    <n v="614"/>
    <n v="0"/>
    <n v="2.2798242975801929E-3"/>
    <n v="108.38811914618077"/>
    <n v="66550.305155754992"/>
    <n v="6"/>
    <x v="0"/>
    <m/>
    <n v="0"/>
    <x v="23"/>
    <d v="2019-06-10T00:00:00"/>
    <x v="0"/>
    <x v="0"/>
    <x v="0"/>
  </r>
  <r>
    <x v="162"/>
    <x v="4"/>
    <x v="0"/>
    <s v="指名：共通TOP（170816-170916）"/>
    <n v="5759"/>
    <n v="1326"/>
    <m/>
    <n v="0.23024830699774265"/>
    <n v="14.61944947209653"/>
    <n v="19385.39"/>
    <n v="16.2"/>
    <x v="0"/>
    <m/>
    <n v="0"/>
    <x v="23"/>
    <d v="2019-06-10T00:00:00"/>
    <x v="0"/>
    <x v="0"/>
    <x v="0"/>
  </r>
  <r>
    <x v="162"/>
    <x v="4"/>
    <x v="0"/>
    <s v="指名：バリスタ（170816-170916）"/>
    <n v="6757"/>
    <n v="625"/>
    <m/>
    <n v="9.2496670119875682E-2"/>
    <n v="180.36418399999999"/>
    <n v="112727.61500000001"/>
    <n v="3.75"/>
    <x v="0"/>
    <m/>
    <n v="0"/>
    <x v="23"/>
    <d v="2019-06-10T00:00:00"/>
    <x v="0"/>
    <x v="0"/>
    <x v="0"/>
  </r>
  <r>
    <x v="162"/>
    <x v="4"/>
    <x v="0"/>
    <s v="指名：ドルチェグスト（170816-170916）"/>
    <n v="13526"/>
    <n v="1478"/>
    <n v="0"/>
    <n v="0.10927103356498595"/>
    <n v="148.42817658998646"/>
    <n v="219376.845"/>
    <n v="21.85"/>
    <x v="0"/>
    <m/>
    <n v="0"/>
    <x v="23"/>
    <d v="2019-06-10T00:00:00"/>
    <x v="0"/>
    <x v="0"/>
    <x v="0"/>
  </r>
  <r>
    <x v="162"/>
    <x v="4"/>
    <x v="0"/>
    <s v="指名：まちえこびん（180926～）"/>
    <n v="18"/>
    <n v="3"/>
    <m/>
    <n v="0.16666666666666666"/>
    <n v="26.388333333333335"/>
    <n v="79.165000000000006"/>
    <n v="0"/>
    <x v="0"/>
    <m/>
    <n v="0"/>
    <x v="23"/>
    <d v="2019-06-10T00:00:00"/>
    <x v="0"/>
    <x v="0"/>
    <x v="0"/>
  </r>
  <r>
    <x v="162"/>
    <x v="11"/>
    <x v="0"/>
    <s v="【NDG】DV360-RT_sb"/>
    <n v="33889"/>
    <n v="35"/>
    <m/>
    <n v="1.0327834990704948E-3"/>
    <n v="267.14052248571426"/>
    <n v="9349.9182869999986"/>
    <n v="0"/>
    <x v="0"/>
    <m/>
    <n v="0"/>
    <x v="23"/>
    <d v="2019-06-10T00:00:00"/>
    <x v="0"/>
    <x v="0"/>
    <x v="0"/>
  </r>
  <r>
    <x v="162"/>
    <x v="11"/>
    <x v="0"/>
    <s v="【NDG】DV360-RT_normal"/>
    <n v="44864"/>
    <n v="38"/>
    <m/>
    <n v="8.4700427960057061E-4"/>
    <n v="263.060657368421"/>
    <n v="9996.304979999999"/>
    <n v="0"/>
    <x v="0"/>
    <m/>
    <n v="0"/>
    <x v="23"/>
    <d v="2019-06-10T00:00:00"/>
    <x v="0"/>
    <x v="0"/>
    <x v="0"/>
  </r>
  <r>
    <x v="162"/>
    <x v="3"/>
    <x v="0"/>
    <s v="AFF"/>
    <n v="0"/>
    <n v="0"/>
    <m/>
    <m/>
    <m/>
    <n v="62000"/>
    <n v="6"/>
    <x v="0"/>
    <m/>
    <m/>
    <x v="23"/>
    <d v="2019-06-10T00:00:00"/>
    <x v="0"/>
    <x v="0"/>
    <x v="0"/>
  </r>
  <r>
    <x v="163"/>
    <x v="0"/>
    <x v="0"/>
    <s v="指名：バリスタ（161228AM-170131）"/>
    <n v="4315"/>
    <n v="268"/>
    <m/>
    <n v="6.2108922363847047E-2"/>
    <n v="43.128955223880602"/>
    <n v="11558.560000000001"/>
    <n v="2"/>
    <x v="0"/>
    <m/>
    <n v="0"/>
    <x v="23"/>
    <d v="2019-06-10T00:00:00"/>
    <x v="0"/>
    <x v="0"/>
    <x v="0"/>
  </r>
  <r>
    <x v="163"/>
    <x v="0"/>
    <x v="0"/>
    <s v="指名：まちえこびん（180926～）"/>
    <n v="2"/>
    <n v="0"/>
    <m/>
    <n v="0"/>
    <m/>
    <n v="0"/>
    <n v="0"/>
    <x v="0"/>
    <m/>
    <n v="0"/>
    <x v="23"/>
    <d v="2019-06-10T00:00:00"/>
    <x v="0"/>
    <x v="0"/>
    <x v="0"/>
  </r>
  <r>
    <x v="163"/>
    <x v="0"/>
    <x v="0"/>
    <s v="指名：共通TOP（161228AM-170131）"/>
    <n v="11601"/>
    <n v="793"/>
    <m/>
    <n v="6.8356176191707613E-2"/>
    <n v="23.912131147540983"/>
    <n v="18962.32"/>
    <n v="24"/>
    <x v="0"/>
    <m/>
    <n v="0"/>
    <x v="23"/>
    <d v="2019-06-10T00:00:00"/>
    <x v="0"/>
    <x v="0"/>
    <x v="0"/>
  </r>
  <r>
    <x v="163"/>
    <x v="0"/>
    <x v="0"/>
    <s v="指名：ドルチェグスト（161228AM-170131）"/>
    <n v="12402"/>
    <n v="736"/>
    <m/>
    <n v="5.9345266892436702E-2"/>
    <n v="49.812608695652173"/>
    <n v="36662.080000000002"/>
    <n v="16"/>
    <x v="0"/>
    <m/>
    <n v="0"/>
    <x v="23"/>
    <d v="2019-06-10T00:00:00"/>
    <x v="0"/>
    <x v="0"/>
    <x v="0"/>
  </r>
  <r>
    <x v="163"/>
    <x v="3"/>
    <x v="0"/>
    <s v="PH AFF"/>
    <n v="21728"/>
    <n v="141"/>
    <m/>
    <n v="6.4893225331369665E-3"/>
    <n v="208.92198581560282"/>
    <n v="29458"/>
    <n v="2"/>
    <x v="0"/>
    <m/>
    <n v="0"/>
    <x v="23"/>
    <d v="2019-06-10T00:00:00"/>
    <x v="0"/>
    <x v="0"/>
    <x v="0"/>
  </r>
  <r>
    <x v="163"/>
    <x v="5"/>
    <x v="0"/>
    <s v="【NDG】GDN-RM（190125-190131）"/>
    <n v="301613"/>
    <n v="646"/>
    <n v="0"/>
    <n v="2.1418174946040125E-3"/>
    <n v="101.30901150863002"/>
    <n v="65445.62143457499"/>
    <n v="6"/>
    <x v="0"/>
    <m/>
    <n v="0"/>
    <x v="23"/>
    <d v="2019-06-10T00:00:00"/>
    <x v="0"/>
    <x v="0"/>
    <x v="0"/>
  </r>
  <r>
    <x v="163"/>
    <x v="4"/>
    <x v="0"/>
    <s v="指名：まちえこびん（180926～）"/>
    <n v="10"/>
    <n v="4"/>
    <m/>
    <n v="0.4"/>
    <n v="14.216249999999999"/>
    <n v="56.864999999999995"/>
    <n v="0"/>
    <x v="0"/>
    <m/>
    <n v="0"/>
    <x v="23"/>
    <d v="2019-06-10T00:00:00"/>
    <x v="0"/>
    <x v="0"/>
    <x v="0"/>
  </r>
  <r>
    <x v="163"/>
    <x v="4"/>
    <x v="0"/>
    <s v="指名：共通TOP（170816-170916）"/>
    <n v="5782"/>
    <n v="1284"/>
    <m/>
    <n v="0.22206848841231408"/>
    <n v="19.426530373831774"/>
    <n v="24943.664999999997"/>
    <n v="21.08"/>
    <x v="0"/>
    <m/>
    <n v="0"/>
    <x v="23"/>
    <d v="2019-06-10T00:00:00"/>
    <x v="0"/>
    <x v="0"/>
    <x v="0"/>
  </r>
  <r>
    <x v="163"/>
    <x v="4"/>
    <x v="0"/>
    <s v="指名：ドルチェグスト（170816-170916）"/>
    <n v="8960"/>
    <n v="1212"/>
    <n v="0"/>
    <n v="0.13526785714285713"/>
    <n v="171.24604372937293"/>
    <n v="207550.20499999999"/>
    <n v="5.07"/>
    <x v="0"/>
    <m/>
    <n v="0"/>
    <x v="23"/>
    <d v="2019-06-10T00:00:00"/>
    <x v="0"/>
    <x v="0"/>
    <x v="0"/>
  </r>
  <r>
    <x v="163"/>
    <x v="4"/>
    <x v="0"/>
    <s v="指名：バリスタ（170816-170916）"/>
    <n v="3926"/>
    <n v="364"/>
    <m/>
    <n v="9.2715231788079472E-2"/>
    <n v="255.08994505494502"/>
    <n v="92852.739999999991"/>
    <n v="1.33"/>
    <x v="0"/>
    <m/>
    <n v="0"/>
    <x v="23"/>
    <d v="2019-06-10T00:00:00"/>
    <x v="0"/>
    <x v="0"/>
    <x v="0"/>
  </r>
  <r>
    <x v="163"/>
    <x v="11"/>
    <x v="0"/>
    <s v="【NDG】DV360-RT_normal"/>
    <n v="28045"/>
    <n v="31"/>
    <m/>
    <n v="1.1053663754679978E-3"/>
    <n v="244.77483251612904"/>
    <n v="7588.019808"/>
    <n v="0"/>
    <x v="0"/>
    <m/>
    <n v="0"/>
    <x v="23"/>
    <d v="2019-06-10T00:00:00"/>
    <x v="0"/>
    <x v="0"/>
    <x v="0"/>
  </r>
  <r>
    <x v="163"/>
    <x v="11"/>
    <x v="0"/>
    <s v="【NDG】DV360-RT_sb"/>
    <n v="26644"/>
    <n v="30"/>
    <m/>
    <n v="1.1259570635039785E-3"/>
    <n v="254.96188860000001"/>
    <n v="7648.8566580000006"/>
    <n v="1"/>
    <x v="0"/>
    <m/>
    <n v="0"/>
    <x v="23"/>
    <d v="2019-06-10T00:00:00"/>
    <x v="0"/>
    <x v="0"/>
    <x v="0"/>
  </r>
  <r>
    <x v="163"/>
    <x v="3"/>
    <x v="0"/>
    <s v="AFF"/>
    <n v="0"/>
    <n v="0"/>
    <m/>
    <m/>
    <m/>
    <n v="7000"/>
    <n v="1"/>
    <x v="0"/>
    <m/>
    <m/>
    <x v="23"/>
    <d v="2019-06-10T00:00:00"/>
    <x v="0"/>
    <x v="0"/>
    <x v="0"/>
  </r>
  <r>
    <x v="164"/>
    <x v="0"/>
    <x v="0"/>
    <s v="指名：共通TOP（161228AM-170131）"/>
    <n v="12188"/>
    <n v="804"/>
    <m/>
    <n v="6.5966524450278965E-2"/>
    <n v="20.246368159203978"/>
    <n v="16278.08"/>
    <n v="29"/>
    <x v="0"/>
    <m/>
    <n v="0"/>
    <x v="23"/>
    <d v="2019-06-10T00:00:00"/>
    <x v="0"/>
    <x v="0"/>
    <x v="0"/>
  </r>
  <r>
    <x v="164"/>
    <x v="0"/>
    <x v="0"/>
    <s v="指名：ドルチェグスト（161228AM-170131）"/>
    <n v="12350"/>
    <n v="700"/>
    <m/>
    <n v="5.6680161943319839E-2"/>
    <n v="43.905828571428572"/>
    <n v="30734.080000000002"/>
    <n v="18"/>
    <x v="0"/>
    <m/>
    <n v="0"/>
    <x v="23"/>
    <d v="2019-06-10T00:00:00"/>
    <x v="0"/>
    <x v="0"/>
    <x v="0"/>
  </r>
  <r>
    <x v="164"/>
    <x v="0"/>
    <x v="0"/>
    <s v="指名：バリスタ（161228AM-170131）"/>
    <n v="5110"/>
    <n v="241"/>
    <m/>
    <n v="4.7162426614481411E-2"/>
    <n v="51.801493775933608"/>
    <n v="12484.16"/>
    <n v="2"/>
    <x v="0"/>
    <m/>
    <n v="0"/>
    <x v="23"/>
    <d v="2019-06-10T00:00:00"/>
    <x v="0"/>
    <x v="0"/>
    <x v="0"/>
  </r>
  <r>
    <x v="164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4"/>
    <x v="3"/>
    <x v="0"/>
    <s v="PH AFF"/>
    <n v="20455"/>
    <n v="147"/>
    <m/>
    <n v="7.1865069665118554E-3"/>
    <n v="400.78911564625849"/>
    <n v="58916"/>
    <n v="4"/>
    <x v="0"/>
    <m/>
    <n v="0"/>
    <x v="23"/>
    <d v="2019-06-10T00:00:00"/>
    <x v="0"/>
    <x v="0"/>
    <x v="0"/>
  </r>
  <r>
    <x v="164"/>
    <x v="5"/>
    <x v="0"/>
    <s v="【NDG】GDN-RM（190125-190131）"/>
    <n v="252937"/>
    <n v="598"/>
    <n v="0"/>
    <n v="2.3642250837164988E-3"/>
    <n v="106.29611002560202"/>
    <n v="63565.073795310003"/>
    <n v="6"/>
    <x v="0"/>
    <m/>
    <n v="0"/>
    <x v="23"/>
    <d v="2019-06-10T00:00:00"/>
    <x v="0"/>
    <x v="0"/>
    <x v="0"/>
  </r>
  <r>
    <x v="164"/>
    <x v="4"/>
    <x v="0"/>
    <s v="指名：バリスタ（170816-170916）"/>
    <n v="5004"/>
    <n v="449"/>
    <m/>
    <n v="8.9728217426059159E-2"/>
    <n v="217.21143652561247"/>
    <n v="97527.934999999998"/>
    <n v="2.44"/>
    <x v="0"/>
    <m/>
    <n v="0"/>
    <x v="23"/>
    <d v="2019-06-10T00:00:00"/>
    <x v="0"/>
    <x v="0"/>
    <x v="0"/>
  </r>
  <r>
    <x v="164"/>
    <x v="4"/>
    <x v="0"/>
    <s v="指名：まちえこびん（180926～）"/>
    <n v="12"/>
    <n v="1"/>
    <m/>
    <n v="8.3333333333333329E-2"/>
    <n v="26.76"/>
    <n v="26.76"/>
    <n v="0"/>
    <x v="0"/>
    <m/>
    <n v="0"/>
    <x v="23"/>
    <d v="2019-06-10T00:00:00"/>
    <x v="0"/>
    <x v="0"/>
    <x v="0"/>
  </r>
  <r>
    <x v="164"/>
    <x v="4"/>
    <x v="0"/>
    <s v="指名：ドルチェグスト（170816-170916）"/>
    <n v="11450"/>
    <n v="1502"/>
    <n v="0"/>
    <n v="0.13117903930131006"/>
    <n v="152.42535952063915"/>
    <n v="228942.88999999998"/>
    <n v="18.939999999999998"/>
    <x v="0"/>
    <m/>
    <n v="0"/>
    <x v="23"/>
    <d v="2019-06-10T00:00:00"/>
    <x v="0"/>
    <x v="0"/>
    <x v="0"/>
  </r>
  <r>
    <x v="164"/>
    <x v="4"/>
    <x v="0"/>
    <s v="指名：共通TOP（170816-170916）"/>
    <n v="6130"/>
    <n v="1471"/>
    <m/>
    <n v="0.23996737357259379"/>
    <n v="17.575462270564245"/>
    <n v="25853.505000000005"/>
    <n v="18.939999999999998"/>
    <x v="0"/>
    <m/>
    <n v="0"/>
    <x v="23"/>
    <d v="2019-06-10T00:00:00"/>
    <x v="0"/>
    <x v="0"/>
    <x v="0"/>
  </r>
  <r>
    <x v="164"/>
    <x v="11"/>
    <x v="0"/>
    <s v="【NDG】DV360-Broad_normal"/>
    <n v="382857"/>
    <n v="138"/>
    <m/>
    <n v="3.6044789568951329E-4"/>
    <n v="184.20852199275362"/>
    <n v="25420.776034999999"/>
    <n v="0"/>
    <x v="0"/>
    <m/>
    <n v="0"/>
    <x v="23"/>
    <d v="2019-06-10T00:00:00"/>
    <x v="0"/>
    <x v="0"/>
    <x v="0"/>
  </r>
  <r>
    <x v="164"/>
    <x v="11"/>
    <x v="0"/>
    <s v="【NDG】DV360-Broad_sb"/>
    <n v="383683"/>
    <n v="146"/>
    <m/>
    <n v="3.8052246255372275E-4"/>
    <n v="174.523034630137"/>
    <n v="25480.363056000002"/>
    <n v="0"/>
    <x v="0"/>
    <m/>
    <n v="0"/>
    <x v="23"/>
    <d v="2019-06-10T00:00:00"/>
    <x v="0"/>
    <x v="0"/>
    <x v="0"/>
  </r>
  <r>
    <x v="164"/>
    <x v="11"/>
    <x v="0"/>
    <s v="【NDG】DV360-RT_sb"/>
    <n v="32607"/>
    <n v="25"/>
    <m/>
    <n v="7.6670653540650779E-4"/>
    <n v="365.05708424000005"/>
    <n v="9126.427106000001"/>
    <n v="0"/>
    <x v="0"/>
    <m/>
    <n v="0"/>
    <x v="23"/>
    <d v="2019-06-10T00:00:00"/>
    <x v="0"/>
    <x v="0"/>
    <x v="0"/>
  </r>
  <r>
    <x v="164"/>
    <x v="11"/>
    <x v="0"/>
    <s v="【NDG】DV360-RT_noncaffeine"/>
    <n v="14809"/>
    <n v="6"/>
    <m/>
    <n v="4.0515902491728003E-4"/>
    <n v="574.27129066666669"/>
    <n v="3445.6277439999999"/>
    <n v="0"/>
    <x v="0"/>
    <m/>
    <n v="0"/>
    <x v="23"/>
    <d v="2019-06-10T00:00:00"/>
    <x v="0"/>
    <x v="0"/>
    <x v="0"/>
  </r>
  <r>
    <x v="164"/>
    <x v="11"/>
    <x v="0"/>
    <s v="【NDG】DV360-Broad_noncaffeine"/>
    <n v="254623"/>
    <n v="107"/>
    <m/>
    <n v="4.202291230564403E-4"/>
    <n v="159.74685423364485"/>
    <n v="17092.913402999999"/>
    <n v="0"/>
    <x v="0"/>
    <m/>
    <n v="0"/>
    <x v="23"/>
    <d v="2019-06-10T00:00:00"/>
    <x v="0"/>
    <x v="0"/>
    <x v="0"/>
  </r>
  <r>
    <x v="164"/>
    <x v="11"/>
    <x v="0"/>
    <s v="【NDG】DV360-RT_normal"/>
    <n v="35487"/>
    <n v="24"/>
    <m/>
    <n v="6.7630399864739205E-4"/>
    <n v="401.448331"/>
    <n v="9634.7599439999995"/>
    <n v="0"/>
    <x v="0"/>
    <m/>
    <n v="0"/>
    <x v="23"/>
    <d v="2019-06-10T00:00:00"/>
    <x v="0"/>
    <x v="0"/>
    <x v="0"/>
  </r>
  <r>
    <x v="164"/>
    <x v="3"/>
    <x v="0"/>
    <s v="AFF"/>
    <n v="0"/>
    <n v="0"/>
    <m/>
    <m/>
    <m/>
    <n v="7000"/>
    <n v="1"/>
    <x v="0"/>
    <m/>
    <m/>
    <x v="23"/>
    <d v="2019-06-10T00:00:00"/>
    <x v="0"/>
    <x v="0"/>
    <x v="0"/>
  </r>
  <r>
    <x v="165"/>
    <x v="0"/>
    <x v="0"/>
    <s v="指名：ドルチェグスト（161228AM-170131）"/>
    <n v="15844"/>
    <n v="758"/>
    <m/>
    <n v="4.7841454178237819E-2"/>
    <n v="102.96274406332455"/>
    <n v="78045.760000000009"/>
    <n v="22"/>
    <x v="0"/>
    <m/>
    <n v="0"/>
    <x v="23"/>
    <d v="2019-06-10T00:00:00"/>
    <x v="0"/>
    <x v="0"/>
    <x v="0"/>
  </r>
  <r>
    <x v="165"/>
    <x v="0"/>
    <x v="0"/>
    <s v="指名：バリスタ（161228AM-170131）"/>
    <n v="6415"/>
    <n v="278"/>
    <m/>
    <n v="4.3335931410756041E-2"/>
    <n v="68.531510791366898"/>
    <n v="19051.759999999998"/>
    <n v="0"/>
    <x v="0"/>
    <m/>
    <n v="0"/>
    <x v="23"/>
    <d v="2019-06-10T00:00:00"/>
    <x v="0"/>
    <x v="0"/>
    <x v="0"/>
  </r>
  <r>
    <x v="165"/>
    <x v="0"/>
    <x v="0"/>
    <s v="指名：まちえこびん（180926～）"/>
    <n v="1"/>
    <n v="0"/>
    <m/>
    <n v="0"/>
    <m/>
    <n v="0"/>
    <n v="0"/>
    <x v="0"/>
    <m/>
    <n v="0"/>
    <x v="23"/>
    <d v="2019-06-10T00:00:00"/>
    <x v="0"/>
    <x v="0"/>
    <x v="0"/>
  </r>
  <r>
    <x v="165"/>
    <x v="0"/>
    <x v="0"/>
    <s v="指名：共通TOP（161228AM-170131）"/>
    <n v="12781"/>
    <n v="738"/>
    <m/>
    <n v="5.7741960722948127E-2"/>
    <n v="26.57073170731708"/>
    <n v="19609.200000000004"/>
    <n v="22"/>
    <x v="0"/>
    <m/>
    <n v="0"/>
    <x v="23"/>
    <d v="2019-06-10T00:00:00"/>
    <x v="0"/>
    <x v="0"/>
    <x v="0"/>
  </r>
  <r>
    <x v="165"/>
    <x v="3"/>
    <x v="0"/>
    <s v="PH AFF"/>
    <n v="23567"/>
    <n v="190"/>
    <m/>
    <n v="8.0621207620825731E-3"/>
    <n v="465.12631578947367"/>
    <n v="88374"/>
    <n v="6"/>
    <x v="0"/>
    <m/>
    <n v="0"/>
    <x v="23"/>
    <d v="2019-06-10T00:00:00"/>
    <x v="0"/>
    <x v="0"/>
    <x v="0"/>
  </r>
  <r>
    <x v="165"/>
    <x v="5"/>
    <x v="0"/>
    <s v="【NDG】GDN-RM（190125-190131）"/>
    <n v="255284"/>
    <n v="665"/>
    <n v="0"/>
    <n v="2.6049419470080379E-3"/>
    <n v="91.427474427751861"/>
    <n v="60799.270494454991"/>
    <n v="6"/>
    <x v="0"/>
    <m/>
    <n v="0"/>
    <x v="23"/>
    <d v="2019-06-10T00:00:00"/>
    <x v="0"/>
    <x v="0"/>
    <x v="0"/>
  </r>
  <r>
    <x v="165"/>
    <x v="4"/>
    <x v="0"/>
    <s v="指名：ドルチェグスト（170816-170916）"/>
    <n v="15182"/>
    <n v="1800"/>
    <n v="0"/>
    <n v="0.11856145435384008"/>
    <n v="121.38995277777778"/>
    <n v="218501.91500000001"/>
    <n v="8.68"/>
    <x v="0"/>
    <m/>
    <n v="0"/>
    <x v="23"/>
    <d v="2019-06-10T00:00:00"/>
    <x v="0"/>
    <x v="0"/>
    <x v="0"/>
  </r>
  <r>
    <x v="165"/>
    <x v="4"/>
    <x v="0"/>
    <s v="指名：まちえこびん（180926～）"/>
    <n v="7"/>
    <n v="0"/>
    <m/>
    <n v="0"/>
    <m/>
    <n v="0"/>
    <n v="0"/>
    <x v="0"/>
    <m/>
    <n v="0"/>
    <x v="23"/>
    <d v="2019-06-10T00:00:00"/>
    <x v="0"/>
    <x v="0"/>
    <x v="0"/>
  </r>
  <r>
    <x v="165"/>
    <x v="4"/>
    <x v="0"/>
    <s v="指名：共通TOP（170816-170916）"/>
    <n v="6346"/>
    <n v="1548"/>
    <m/>
    <n v="0.24393318625906082"/>
    <n v="14.03329780361757"/>
    <n v="21723.544999999998"/>
    <n v="19.38"/>
    <x v="0"/>
    <m/>
    <n v="0"/>
    <x v="23"/>
    <d v="2019-06-10T00:00:00"/>
    <x v="0"/>
    <x v="0"/>
    <x v="0"/>
  </r>
  <r>
    <x v="165"/>
    <x v="4"/>
    <x v="0"/>
    <s v="指名：バリスタ（170816-170916）"/>
    <n v="5871"/>
    <n v="626"/>
    <m/>
    <n v="0.10662578777039687"/>
    <n v="186.48642172523958"/>
    <n v="116740.49999999997"/>
    <n v="1.18"/>
    <x v="0"/>
    <m/>
    <n v="0"/>
    <x v="23"/>
    <d v="2019-06-10T00:00:00"/>
    <x v="0"/>
    <x v="0"/>
    <x v="0"/>
  </r>
  <r>
    <x v="165"/>
    <x v="11"/>
    <x v="0"/>
    <s v="【NDG】DV360-RT_normal"/>
    <n v="19973"/>
    <n v="22"/>
    <m/>
    <n v="1.1014870074600711E-3"/>
    <n v="230.98102586363632"/>
    <n v="5081.5825689999992"/>
    <n v="1"/>
    <x v="0"/>
    <m/>
    <n v="0"/>
    <x v="23"/>
    <d v="2019-06-10T00:00:00"/>
    <x v="0"/>
    <x v="0"/>
    <x v="0"/>
  </r>
  <r>
    <x v="165"/>
    <x v="11"/>
    <x v="0"/>
    <s v="【NDG】DV360-Broad_normal"/>
    <n v="382787"/>
    <n v="134"/>
    <m/>
    <n v="3.5006413488441351E-4"/>
    <n v="187.39977585820895"/>
    <n v="25111.569964999999"/>
    <n v="0"/>
    <x v="0"/>
    <m/>
    <n v="0"/>
    <x v="23"/>
    <d v="2019-06-10T00:00:00"/>
    <x v="0"/>
    <x v="0"/>
    <x v="0"/>
  </r>
  <r>
    <x v="165"/>
    <x v="11"/>
    <x v="0"/>
    <s v="【NDG】DV360-RT_sb"/>
    <n v="18452"/>
    <n v="19"/>
    <m/>
    <n v="1.0296986776501193E-3"/>
    <n v="271.02428926315787"/>
    <n v="5149.4614959999999"/>
    <n v="0"/>
    <x v="0"/>
    <m/>
    <n v="0"/>
    <x v="23"/>
    <d v="2019-06-10T00:00:00"/>
    <x v="0"/>
    <x v="0"/>
    <x v="0"/>
  </r>
  <r>
    <x v="165"/>
    <x v="11"/>
    <x v="0"/>
    <s v="【NDG】DV360-RT_noncaffeine"/>
    <n v="26326"/>
    <n v="25"/>
    <m/>
    <n v="9.49631542961331E-4"/>
    <n v="250.16331783999999"/>
    <n v="6254.0829459999995"/>
    <n v="0"/>
    <x v="0"/>
    <m/>
    <n v="0"/>
    <x v="23"/>
    <d v="2019-06-10T00:00:00"/>
    <x v="0"/>
    <x v="0"/>
    <x v="0"/>
  </r>
  <r>
    <x v="165"/>
    <x v="11"/>
    <x v="0"/>
    <s v="【NDG】DV360-Broad_noncaffeine"/>
    <n v="268399"/>
    <n v="99"/>
    <m/>
    <n v="3.6885383328551897E-4"/>
    <n v="179.46788047474752"/>
    <n v="17767.320167000005"/>
    <n v="0"/>
    <x v="0"/>
    <m/>
    <n v="0"/>
    <x v="23"/>
    <d v="2019-06-10T00:00:00"/>
    <x v="0"/>
    <x v="0"/>
    <x v="0"/>
  </r>
  <r>
    <x v="165"/>
    <x v="11"/>
    <x v="0"/>
    <s v="【NDG】DV360-Broad_sb"/>
    <n v="382965"/>
    <n v="149"/>
    <m/>
    <n v="3.8906949721253902E-4"/>
    <n v="168.71574012080535"/>
    <n v="25138.645277999996"/>
    <n v="0"/>
    <x v="0"/>
    <m/>
    <n v="0"/>
    <x v="23"/>
    <d v="2019-06-10T00:00:00"/>
    <x v="0"/>
    <x v="0"/>
    <x v="0"/>
  </r>
  <r>
    <x v="165"/>
    <x v="3"/>
    <x v="0"/>
    <s v="AFF"/>
    <n v="0"/>
    <n v="0"/>
    <m/>
    <m/>
    <m/>
    <n v="40000"/>
    <n v="5"/>
    <x v="0"/>
    <m/>
    <m/>
    <x v="23"/>
    <d v="2019-06-10T00:00:00"/>
    <x v="0"/>
    <x v="0"/>
    <x v="0"/>
  </r>
  <r>
    <x v="166"/>
    <x v="0"/>
    <x v="0"/>
    <s v="指名：ドルチェグスト（161228AM-170131）"/>
    <n v="14880"/>
    <n v="746"/>
    <m/>
    <n v="5.0134408602150536E-2"/>
    <n v="72.083431635388735"/>
    <n v="53774.239999999998"/>
    <n v="16"/>
    <x v="0"/>
    <m/>
    <n v="0"/>
    <x v="23"/>
    <d v="2019-06-10T00:00:00"/>
    <x v="0"/>
    <x v="0"/>
    <x v="0"/>
  </r>
  <r>
    <x v="166"/>
    <x v="0"/>
    <x v="0"/>
    <s v="指名：共通TOP（161228AM-170131）"/>
    <n v="11740"/>
    <n v="669"/>
    <m/>
    <n v="5.6984667802385008E-2"/>
    <n v="28.969207772795212"/>
    <n v="19380.399999999998"/>
    <n v="18"/>
    <x v="0"/>
    <m/>
    <n v="0"/>
    <x v="23"/>
    <d v="2019-06-10T00:00:00"/>
    <x v="0"/>
    <x v="0"/>
    <x v="0"/>
  </r>
  <r>
    <x v="166"/>
    <x v="0"/>
    <x v="0"/>
    <s v="指名：バリスタ（161228AM-170131）"/>
    <n v="6380"/>
    <n v="321"/>
    <m/>
    <n v="5.0313479623824452E-2"/>
    <n v="60.319999999999993"/>
    <n v="19362.719999999998"/>
    <n v="5"/>
    <x v="0"/>
    <m/>
    <n v="0"/>
    <x v="23"/>
    <d v="2019-06-10T00:00:00"/>
    <x v="0"/>
    <x v="0"/>
    <x v="0"/>
  </r>
  <r>
    <x v="166"/>
    <x v="3"/>
    <x v="0"/>
    <s v="PH AFF"/>
    <n v="27184"/>
    <n v="192"/>
    <m/>
    <n v="7.0629782224838136E-3"/>
    <n v="613.70833333333337"/>
    <n v="117832"/>
    <n v="8"/>
    <x v="0"/>
    <m/>
    <n v="0"/>
    <x v="23"/>
    <d v="2019-06-10T00:00:00"/>
    <x v="0"/>
    <x v="0"/>
    <x v="0"/>
  </r>
  <r>
    <x v="166"/>
    <x v="5"/>
    <x v="0"/>
    <s v="【NDG】GDN-RM（190125-190131）"/>
    <n v="256865"/>
    <n v="630"/>
    <n v="0"/>
    <n v="2.4526502248262707E-3"/>
    <n v="106.58550867856349"/>
    <n v="67148.870467494999"/>
    <n v="8"/>
    <x v="0"/>
    <m/>
    <n v="0"/>
    <x v="23"/>
    <d v="2019-06-10T00:00:00"/>
    <x v="0"/>
    <x v="0"/>
    <x v="0"/>
  </r>
  <r>
    <x v="166"/>
    <x v="4"/>
    <x v="0"/>
    <s v="指名：バリスタ（170816-170916）"/>
    <n v="5965"/>
    <n v="638"/>
    <m/>
    <n v="0.10695725062866722"/>
    <n v="176.27311128526645"/>
    <n v="112462.245"/>
    <n v="4.7300000000000004"/>
    <x v="0"/>
    <m/>
    <n v="0"/>
    <x v="23"/>
    <d v="2019-06-10T00:00:00"/>
    <x v="0"/>
    <x v="0"/>
    <x v="0"/>
  </r>
  <r>
    <x v="166"/>
    <x v="4"/>
    <x v="0"/>
    <s v="指名：まちえこびん（180926～）"/>
    <n v="2"/>
    <n v="2"/>
    <m/>
    <n v="1"/>
    <n v="134.35750000000002"/>
    <n v="268.71500000000003"/>
    <n v="0"/>
    <x v="0"/>
    <m/>
    <n v="0"/>
    <x v="23"/>
    <d v="2019-06-10T00:00:00"/>
    <x v="0"/>
    <x v="0"/>
    <x v="0"/>
  </r>
  <r>
    <x v="166"/>
    <x v="4"/>
    <x v="0"/>
    <s v="指名：ドルチェグスト（170816-170916）"/>
    <n v="15284"/>
    <n v="1888"/>
    <n v="0"/>
    <n v="0.12352787228474221"/>
    <n v="114.71037605932203"/>
    <n v="216573.19"/>
    <n v="23.42"/>
    <x v="0"/>
    <m/>
    <n v="0"/>
    <x v="23"/>
    <d v="2019-06-10T00:00:00"/>
    <x v="0"/>
    <x v="0"/>
    <x v="0"/>
  </r>
  <r>
    <x v="166"/>
    <x v="4"/>
    <x v="0"/>
    <s v="指名：共通TOP（170816-170916）"/>
    <n v="5783"/>
    <n v="1349"/>
    <m/>
    <n v="0.23326992910254193"/>
    <n v="14.533020756115645"/>
    <n v="19605.045000000006"/>
    <n v="22.4"/>
    <x v="0"/>
    <m/>
    <n v="0"/>
    <x v="23"/>
    <d v="2019-06-10T00:00:00"/>
    <x v="0"/>
    <x v="0"/>
    <x v="0"/>
  </r>
  <r>
    <x v="166"/>
    <x v="11"/>
    <x v="0"/>
    <s v="【NDG】DV360-Broad_sb"/>
    <n v="307167"/>
    <n v="159"/>
    <m/>
    <n v="5.1763373018585978E-4"/>
    <n v="157.34938771698111"/>
    <n v="25018.552646999997"/>
    <n v="0"/>
    <x v="0"/>
    <m/>
    <n v="0"/>
    <x v="23"/>
    <d v="2019-06-10T00:00:00"/>
    <x v="0"/>
    <x v="0"/>
    <x v="0"/>
  </r>
  <r>
    <x v="166"/>
    <x v="11"/>
    <x v="0"/>
    <s v="【NDG】DV360-RT_sb"/>
    <n v="9949"/>
    <n v="14"/>
    <m/>
    <n v="1.4071766006633832E-3"/>
    <n v="257.22038607142855"/>
    <n v="3601.0854049999998"/>
    <n v="1"/>
    <x v="0"/>
    <m/>
    <n v="0"/>
    <x v="23"/>
    <d v="2019-06-10T00:00:00"/>
    <x v="0"/>
    <x v="0"/>
    <x v="0"/>
  </r>
  <r>
    <x v="166"/>
    <x v="11"/>
    <x v="0"/>
    <s v="【NDG】DV360-Broad_normal"/>
    <n v="307419"/>
    <n v="159"/>
    <m/>
    <n v="5.1720941125955129E-4"/>
    <n v="157.63960522641511"/>
    <n v="25064.697231000002"/>
    <n v="0"/>
    <x v="0"/>
    <m/>
    <n v="0"/>
    <x v="23"/>
    <d v="2019-06-10T00:00:00"/>
    <x v="0"/>
    <x v="0"/>
    <x v="0"/>
  </r>
  <r>
    <x v="166"/>
    <x v="11"/>
    <x v="0"/>
    <s v="【NDG】DV360-RT_normal"/>
    <n v="8861"/>
    <n v="18"/>
    <m/>
    <n v="2.0313734341496446E-3"/>
    <n v="152.05592111111113"/>
    <n v="2737.0065800000002"/>
    <n v="0"/>
    <x v="0"/>
    <m/>
    <n v="0"/>
    <x v="23"/>
    <d v="2019-06-10T00:00:00"/>
    <x v="0"/>
    <x v="0"/>
    <x v="0"/>
  </r>
  <r>
    <x v="166"/>
    <x v="11"/>
    <x v="0"/>
    <s v="【NDG】DV360-RT_noncaffeine"/>
    <n v="21579"/>
    <n v="20"/>
    <m/>
    <n v="9.2682700773900548E-4"/>
    <n v="282.81891035000001"/>
    <n v="5656.3782069999997"/>
    <n v="0"/>
    <x v="0"/>
    <m/>
    <n v="0"/>
    <x v="23"/>
    <d v="2019-06-10T00:00:00"/>
    <x v="0"/>
    <x v="0"/>
    <x v="0"/>
  </r>
  <r>
    <x v="166"/>
    <x v="11"/>
    <x v="0"/>
    <s v="【NDG】DV360-Broad_noncaffeine"/>
    <n v="214370"/>
    <n v="93"/>
    <m/>
    <n v="4.338293604515557E-4"/>
    <n v="189.7147512795699"/>
    <n v="17643.471869000001"/>
    <n v="0"/>
    <x v="0"/>
    <m/>
    <n v="0"/>
    <x v="23"/>
    <d v="2019-06-10T00:00:00"/>
    <x v="0"/>
    <x v="0"/>
    <x v="0"/>
  </r>
  <r>
    <x v="166"/>
    <x v="3"/>
    <x v="0"/>
    <s v="AFF"/>
    <n v="0"/>
    <n v="0"/>
    <m/>
    <m/>
    <m/>
    <n v="57000"/>
    <n v="6"/>
    <x v="0"/>
    <m/>
    <m/>
    <x v="23"/>
    <d v="2019-06-10T00:00:00"/>
    <x v="0"/>
    <x v="0"/>
    <x v="0"/>
  </r>
  <r>
    <x v="167"/>
    <x v="0"/>
    <x v="0"/>
    <s v="指名：ドルチェグスト（161228AM-170131）"/>
    <n v="14282"/>
    <n v="736"/>
    <m/>
    <n v="5.153339868365775E-2"/>
    <n v="81.168043478260856"/>
    <n v="59739.679999999993"/>
    <n v="14"/>
    <x v="0"/>
    <m/>
    <n v="0"/>
    <x v="24"/>
    <d v="2019-06-17T00:00:00"/>
    <x v="0"/>
    <x v="0"/>
    <x v="0"/>
  </r>
  <r>
    <x v="167"/>
    <x v="0"/>
    <x v="0"/>
    <s v="指名：共通TOP（161228AM-170131）"/>
    <n v="11537"/>
    <n v="795"/>
    <m/>
    <n v="6.8908728438935599E-2"/>
    <n v="19.839798742138363"/>
    <n v="15772.64"/>
    <n v="13"/>
    <x v="0"/>
    <m/>
    <n v="0"/>
    <x v="24"/>
    <d v="2019-06-17T00:00:00"/>
    <x v="0"/>
    <x v="0"/>
    <x v="0"/>
  </r>
  <r>
    <x v="167"/>
    <x v="0"/>
    <x v="0"/>
    <s v="指名：まちえこびん（180926～）"/>
    <n v="3"/>
    <n v="0"/>
    <m/>
    <n v="0"/>
    <m/>
    <n v="0"/>
    <n v="0"/>
    <x v="0"/>
    <m/>
    <n v="0"/>
    <x v="24"/>
    <d v="2019-06-17T00:00:00"/>
    <x v="0"/>
    <x v="0"/>
    <x v="0"/>
  </r>
  <r>
    <x v="167"/>
    <x v="0"/>
    <x v="0"/>
    <s v="指名：バリスタ（161228AM-170131）"/>
    <n v="6808"/>
    <n v="298"/>
    <m/>
    <n v="4.3772032902467686E-2"/>
    <n v="63.293422818791953"/>
    <n v="18861.440000000002"/>
    <n v="4"/>
    <x v="0"/>
    <m/>
    <n v="0"/>
    <x v="24"/>
    <d v="2019-06-17T00:00:00"/>
    <x v="0"/>
    <x v="0"/>
    <x v="0"/>
  </r>
  <r>
    <x v="167"/>
    <x v="3"/>
    <x v="0"/>
    <s v="PH AFF"/>
    <n v="24340"/>
    <n v="176"/>
    <m/>
    <n v="7.2308956450287589E-3"/>
    <n v="920.5625"/>
    <n v="162019"/>
    <n v="11"/>
    <x v="0"/>
    <m/>
    <n v="0"/>
    <x v="24"/>
    <d v="2019-06-17T00:00:00"/>
    <x v="0"/>
    <x v="0"/>
    <x v="0"/>
  </r>
  <r>
    <x v="167"/>
    <x v="5"/>
    <x v="0"/>
    <s v="【NDG】GDN-RM（190125-190131）"/>
    <n v="319220"/>
    <n v="627"/>
    <n v="0"/>
    <n v="1.9641626464507234E-3"/>
    <n v="109.12409944204944"/>
    <n v="68420.810350165004"/>
    <n v="5"/>
    <x v="0"/>
    <m/>
    <n v="0"/>
    <x v="24"/>
    <d v="2019-06-17T00:00:00"/>
    <x v="0"/>
    <x v="0"/>
    <x v="0"/>
  </r>
  <r>
    <x v="167"/>
    <x v="4"/>
    <x v="0"/>
    <s v="指名：共通TOP（170816-170916）"/>
    <n v="5962"/>
    <n v="1483"/>
    <m/>
    <n v="0.2487420328748742"/>
    <n v="11.879298718813217"/>
    <n v="17617"/>
    <n v="13.69"/>
    <x v="0"/>
    <m/>
    <n v="0"/>
    <x v="24"/>
    <d v="2019-06-17T00:00:00"/>
    <x v="0"/>
    <x v="0"/>
    <x v="0"/>
  </r>
  <r>
    <x v="167"/>
    <x v="4"/>
    <x v="0"/>
    <s v="指名：まちえこびん（180926～）"/>
    <n v="1"/>
    <n v="0"/>
    <m/>
    <n v="0"/>
    <m/>
    <n v="0"/>
    <n v="0"/>
    <x v="0"/>
    <m/>
    <n v="0"/>
    <x v="24"/>
    <d v="2019-06-17T00:00:00"/>
    <x v="0"/>
    <x v="0"/>
    <x v="0"/>
  </r>
  <r>
    <x v="167"/>
    <x v="4"/>
    <x v="0"/>
    <s v="指名：ドルチェグスト（170816-170916）"/>
    <n v="12338"/>
    <n v="1600"/>
    <n v="0"/>
    <n v="0.12968066137137299"/>
    <n v="128.68582499999999"/>
    <n v="205897.31999999998"/>
    <n v="10.3"/>
    <x v="0"/>
    <m/>
    <n v="0"/>
    <x v="24"/>
    <d v="2019-06-17T00:00:00"/>
    <x v="0"/>
    <x v="0"/>
    <x v="0"/>
  </r>
  <r>
    <x v="167"/>
    <x v="4"/>
    <x v="0"/>
    <s v="指名：バリスタ（170816-170916）"/>
    <n v="4759"/>
    <n v="458"/>
    <m/>
    <n v="9.6238705610422359E-2"/>
    <n v="186.13683406113535"/>
    <n v="85250.669999999984"/>
    <n v="5.34"/>
    <x v="0"/>
    <m/>
    <n v="0"/>
    <x v="24"/>
    <d v="2019-06-17T00:00:00"/>
    <x v="0"/>
    <x v="0"/>
    <x v="0"/>
  </r>
  <r>
    <x v="167"/>
    <x v="11"/>
    <x v="0"/>
    <s v="【NDG】DV360-Broad_noncaffeine"/>
    <n v="293318"/>
    <n v="210"/>
    <m/>
    <n v="7.1594651538603156E-4"/>
    <n v="108.9460814904762"/>
    <n v="22878.677113000002"/>
    <n v="0"/>
    <x v="0"/>
    <m/>
    <n v="0"/>
    <x v="24"/>
    <d v="2019-06-17T00:00:00"/>
    <x v="0"/>
    <x v="0"/>
    <x v="0"/>
  </r>
  <r>
    <x v="167"/>
    <x v="11"/>
    <x v="0"/>
    <s v="【NDG】DV360-RT_normal"/>
    <n v="26136"/>
    <n v="40"/>
    <m/>
    <n v="1.5304560759106215E-3"/>
    <n v="145.15810105"/>
    <n v="5806.3240420000002"/>
    <n v="0"/>
    <x v="0"/>
    <m/>
    <n v="0"/>
    <x v="24"/>
    <d v="2019-06-17T00:00:00"/>
    <x v="0"/>
    <x v="0"/>
    <x v="0"/>
  </r>
  <r>
    <x v="167"/>
    <x v="11"/>
    <x v="0"/>
    <s v="【NDG】DV360-Broad_sb"/>
    <n v="403224"/>
    <n v="273"/>
    <m/>
    <n v="6.7704303315278857E-4"/>
    <n v="114.52774071062271"/>
    <n v="31266.073214"/>
    <n v="0"/>
    <x v="0"/>
    <m/>
    <n v="0"/>
    <x v="24"/>
    <d v="2019-06-17T00:00:00"/>
    <x v="0"/>
    <x v="0"/>
    <x v="0"/>
  </r>
  <r>
    <x v="167"/>
    <x v="11"/>
    <x v="0"/>
    <s v="【NDG】DV360-RT_noncaffeine"/>
    <n v="29043"/>
    <n v="18"/>
    <m/>
    <n v="6.1977068484660679E-4"/>
    <n v="396.27931405555563"/>
    <n v="7133.027653000001"/>
    <n v="0"/>
    <x v="0"/>
    <m/>
    <n v="0"/>
    <x v="24"/>
    <d v="2019-06-17T00:00:00"/>
    <x v="0"/>
    <x v="0"/>
    <x v="0"/>
  </r>
  <r>
    <x v="167"/>
    <x v="11"/>
    <x v="0"/>
    <s v="【NDG】DV360-Broad_normal"/>
    <n v="400381"/>
    <n v="291"/>
    <m/>
    <n v="7.2680771565084262E-4"/>
    <n v="105.03924474914091"/>
    <n v="30566.420222000004"/>
    <n v="0"/>
    <x v="0"/>
    <m/>
    <n v="0"/>
    <x v="24"/>
    <d v="2019-06-17T00:00:00"/>
    <x v="0"/>
    <x v="0"/>
    <x v="0"/>
  </r>
  <r>
    <x v="167"/>
    <x v="11"/>
    <x v="0"/>
    <s v="【NDG】DV360-RT_sb"/>
    <n v="20341"/>
    <n v="24"/>
    <m/>
    <n v="1.1798829949363355E-3"/>
    <n v="204.36617224999998"/>
    <n v="4904.7881339999994"/>
    <n v="0"/>
    <x v="0"/>
    <m/>
    <n v="0"/>
    <x v="24"/>
    <d v="2019-06-17T00:00:00"/>
    <x v="0"/>
    <x v="0"/>
    <x v="0"/>
  </r>
  <r>
    <x v="167"/>
    <x v="3"/>
    <x v="0"/>
    <s v="AFF"/>
    <n v="0"/>
    <n v="0"/>
    <m/>
    <m/>
    <m/>
    <n v="35000"/>
    <n v="5"/>
    <x v="0"/>
    <m/>
    <m/>
    <x v="24"/>
    <d v="2019-06-17T00:00:00"/>
    <x v="0"/>
    <x v="0"/>
    <x v="0"/>
  </r>
  <r>
    <x v="168"/>
    <x v="0"/>
    <x v="0"/>
    <s v="指名：まちえこびん（180926～）"/>
    <n v="2"/>
    <n v="0"/>
    <m/>
    <n v="0"/>
    <m/>
    <n v="0"/>
    <n v="0"/>
    <x v="0"/>
    <m/>
    <n v="0"/>
    <x v="24"/>
    <d v="2019-06-17T00:00:00"/>
    <x v="0"/>
    <x v="0"/>
    <x v="0"/>
  </r>
  <r>
    <x v="168"/>
    <x v="0"/>
    <x v="0"/>
    <s v="指名：共通TOP（161228AM-170131）"/>
    <n v="11756"/>
    <n v="738"/>
    <m/>
    <n v="6.2776454576386531E-2"/>
    <n v="21.498970189701893"/>
    <n v="15866.239999999998"/>
    <n v="30"/>
    <x v="0"/>
    <m/>
    <n v="0"/>
    <x v="24"/>
    <d v="2019-06-17T00:00:00"/>
    <x v="0"/>
    <x v="0"/>
    <x v="0"/>
  </r>
  <r>
    <x v="168"/>
    <x v="0"/>
    <x v="0"/>
    <s v="指名：ドルチェグスト（161228AM-170131）"/>
    <n v="13634"/>
    <n v="668"/>
    <m/>
    <n v="4.8995159160921224E-2"/>
    <n v="85.267544910179637"/>
    <n v="56958.720000000001"/>
    <n v="22"/>
    <x v="0"/>
    <m/>
    <n v="0"/>
    <x v="24"/>
    <d v="2019-06-17T00:00:00"/>
    <x v="0"/>
    <x v="0"/>
    <x v="0"/>
  </r>
  <r>
    <x v="168"/>
    <x v="0"/>
    <x v="0"/>
    <s v="指名：バリスタ（161228AM-170131）"/>
    <n v="6476"/>
    <n v="281"/>
    <m/>
    <n v="4.339098208770846E-2"/>
    <n v="69.317295373665473"/>
    <n v="19478.16"/>
    <n v="2"/>
    <x v="0"/>
    <m/>
    <n v="0"/>
    <x v="24"/>
    <d v="2019-06-17T00:00:00"/>
    <x v="0"/>
    <x v="0"/>
    <x v="0"/>
  </r>
  <r>
    <x v="168"/>
    <x v="3"/>
    <x v="0"/>
    <s v="PH AFF"/>
    <n v="22844"/>
    <n v="145"/>
    <m/>
    <n v="6.3473997548590443E-3"/>
    <n v="609.47586206896551"/>
    <n v="88374"/>
    <n v="6"/>
    <x v="0"/>
    <m/>
    <n v="0"/>
    <x v="24"/>
    <d v="2019-06-17T00:00:00"/>
    <x v="0"/>
    <x v="0"/>
    <x v="0"/>
  </r>
  <r>
    <x v="168"/>
    <x v="5"/>
    <x v="0"/>
    <s v="【NDG】GDN-RM（190125-190131）"/>
    <n v="280477"/>
    <n v="651"/>
    <n v="0"/>
    <n v="2.3210459324650508E-3"/>
    <n v="104.77488252692009"/>
    <n v="68208.448525024985"/>
    <n v="5"/>
    <x v="0"/>
    <m/>
    <n v="0"/>
    <x v="24"/>
    <d v="2019-06-17T00:00:00"/>
    <x v="0"/>
    <x v="0"/>
    <x v="0"/>
  </r>
  <r>
    <x v="168"/>
    <x v="4"/>
    <x v="0"/>
    <s v="指名：バリスタ（170816-170916）"/>
    <n v="4209"/>
    <n v="429"/>
    <m/>
    <n v="0.10192444761225944"/>
    <n v="147.48668997668997"/>
    <n v="63271.79"/>
    <n v="1.6600000000000001"/>
    <x v="0"/>
    <m/>
    <n v="0"/>
    <x v="24"/>
    <d v="2019-06-17T00:00:00"/>
    <x v="0"/>
    <x v="0"/>
    <x v="0"/>
  </r>
  <r>
    <x v="168"/>
    <x v="4"/>
    <x v="0"/>
    <s v="指名：共通TOP（170816-170916）"/>
    <n v="5632"/>
    <n v="1316"/>
    <m/>
    <n v="0.23366477272727273"/>
    <n v="11.424513677811554"/>
    <n v="15034.660000000003"/>
    <n v="30.939999999999998"/>
    <x v="0"/>
    <m/>
    <n v="0"/>
    <x v="24"/>
    <d v="2019-06-17T00:00:00"/>
    <x v="0"/>
    <x v="0"/>
    <x v="0"/>
  </r>
  <r>
    <x v="168"/>
    <x v="4"/>
    <x v="0"/>
    <s v="指名：まちえこびん（180926～）"/>
    <n v="3"/>
    <n v="0"/>
    <m/>
    <n v="0"/>
    <m/>
    <n v="0"/>
    <n v="0"/>
    <x v="0"/>
    <m/>
    <n v="0"/>
    <x v="24"/>
    <d v="2019-06-17T00:00:00"/>
    <x v="0"/>
    <x v="0"/>
    <x v="0"/>
  </r>
  <r>
    <x v="168"/>
    <x v="4"/>
    <x v="0"/>
    <s v="指名：ドルチェグスト（170816-170916）"/>
    <n v="11756"/>
    <n v="1494"/>
    <n v="0"/>
    <n v="0.12708404219122149"/>
    <n v="120.69153949129856"/>
    <n v="180313.16000000003"/>
    <n v="17.880000000000003"/>
    <x v="0"/>
    <m/>
    <n v="0"/>
    <x v="24"/>
    <d v="2019-06-17T00:00:00"/>
    <x v="0"/>
    <x v="0"/>
    <x v="0"/>
  </r>
  <r>
    <x v="168"/>
    <x v="11"/>
    <x v="0"/>
    <s v="【NDG】DV360-Broad_normal"/>
    <n v="572542"/>
    <n v="532"/>
    <m/>
    <n v="9.2918947430930827E-4"/>
    <n v="78.671443422932313"/>
    <n v="41853.207900999987"/>
    <n v="0"/>
    <x v="0"/>
    <m/>
    <n v="0"/>
    <x v="24"/>
    <d v="2019-06-17T00:00:00"/>
    <x v="0"/>
    <x v="0"/>
    <x v="0"/>
  </r>
  <r>
    <x v="168"/>
    <x v="11"/>
    <x v="0"/>
    <s v="【NDG】DV360-Broad_sb"/>
    <n v="488404"/>
    <n v="480"/>
    <m/>
    <n v="9.8279293371880661E-4"/>
    <n v="86.264655291666671"/>
    <n v="41407.034540000001"/>
    <n v="0"/>
    <x v="0"/>
    <m/>
    <n v="0"/>
    <x v="24"/>
    <d v="2019-06-17T00:00:00"/>
    <x v="0"/>
    <x v="0"/>
    <x v="0"/>
  </r>
  <r>
    <x v="168"/>
    <x v="11"/>
    <x v="0"/>
    <s v="【NDG】DV360-RT_sb"/>
    <n v="19017"/>
    <n v="30"/>
    <m/>
    <n v="1.5775358889414735E-3"/>
    <n v="146.94049163333335"/>
    <n v="4408.2147490000007"/>
    <n v="1"/>
    <x v="0"/>
    <m/>
    <n v="0"/>
    <x v="24"/>
    <d v="2019-06-17T00:00:00"/>
    <x v="0"/>
    <x v="0"/>
    <x v="0"/>
  </r>
  <r>
    <x v="168"/>
    <x v="11"/>
    <x v="0"/>
    <s v="【NDG】DV360-RT_normal"/>
    <n v="33051"/>
    <n v="77"/>
    <m/>
    <n v="2.3297328371304953E-3"/>
    <n v="101.34904442857143"/>
    <n v="7803.8764209999999"/>
    <n v="0"/>
    <x v="0"/>
    <m/>
    <n v="0"/>
    <x v="24"/>
    <d v="2019-06-17T00:00:00"/>
    <x v="0"/>
    <x v="0"/>
    <x v="0"/>
  </r>
  <r>
    <x v="168"/>
    <x v="11"/>
    <x v="0"/>
    <s v="【NDG】DV360-Broad_noncaffeine"/>
    <n v="463796"/>
    <n v="414"/>
    <m/>
    <n v="8.9263383039094773E-4"/>
    <n v="74.189601908212566"/>
    <n v="30714.495190000001"/>
    <n v="0"/>
    <x v="0"/>
    <m/>
    <n v="0"/>
    <x v="24"/>
    <d v="2019-06-17T00:00:00"/>
    <x v="0"/>
    <x v="0"/>
    <x v="0"/>
  </r>
  <r>
    <x v="168"/>
    <x v="11"/>
    <x v="0"/>
    <s v="【NDG】DV360-RT_noncaffeine"/>
    <n v="31902"/>
    <n v="22"/>
    <m/>
    <n v="6.8961193655570183E-4"/>
    <n v="339.1996845909091"/>
    <n v="7462.3930610000007"/>
    <n v="1"/>
    <x v="0"/>
    <m/>
    <n v="0"/>
    <x v="24"/>
    <d v="2019-06-17T00:00:00"/>
    <x v="0"/>
    <x v="0"/>
    <x v="0"/>
  </r>
  <r>
    <x v="168"/>
    <x v="3"/>
    <x v="0"/>
    <s v="AFF"/>
    <n v="0"/>
    <n v="0"/>
    <m/>
    <m/>
    <m/>
    <n v="21000"/>
    <n v="3"/>
    <x v="0"/>
    <m/>
    <m/>
    <x v="24"/>
    <d v="2019-06-17T00:00:00"/>
    <x v="0"/>
    <x v="0"/>
    <x v="0"/>
  </r>
  <r>
    <x v="169"/>
    <x v="0"/>
    <x v="0"/>
    <s v="指名：共通TOP（161228AM-170131）"/>
    <n v="10632"/>
    <n v="734"/>
    <m/>
    <n v="6.9036869826937547E-2"/>
    <n v="24.809809264305173"/>
    <n v="18210.399999999998"/>
    <n v="27"/>
    <x v="0"/>
    <m/>
    <n v="0"/>
    <x v="24"/>
    <d v="2019-06-17T00:00:00"/>
    <x v="0"/>
    <x v="0"/>
    <x v="0"/>
  </r>
  <r>
    <x v="169"/>
    <x v="0"/>
    <x v="0"/>
    <s v="指名：まちえこびん（180926～）"/>
    <n v="2"/>
    <n v="1"/>
    <m/>
    <n v="0.5"/>
    <n v="2.08"/>
    <n v="2.08"/>
    <n v="0"/>
    <x v="0"/>
    <m/>
    <n v="0"/>
    <x v="24"/>
    <d v="2019-06-17T00:00:00"/>
    <x v="0"/>
    <x v="0"/>
    <x v="0"/>
  </r>
  <r>
    <x v="169"/>
    <x v="0"/>
    <x v="0"/>
    <s v="指名：ドルチェグスト（161228AM-170131）"/>
    <n v="13700"/>
    <n v="726"/>
    <m/>
    <n v="5.2992700729927004E-2"/>
    <n v="85.039338842975198"/>
    <n v="61738.55999999999"/>
    <n v="8"/>
    <x v="0"/>
    <m/>
    <n v="0"/>
    <x v="24"/>
    <d v="2019-06-17T00:00:00"/>
    <x v="0"/>
    <x v="0"/>
    <x v="0"/>
  </r>
  <r>
    <x v="169"/>
    <x v="0"/>
    <x v="0"/>
    <s v="指名：バリスタ（161228AM-170131）"/>
    <n v="6730"/>
    <n v="308"/>
    <m/>
    <n v="4.5765230312035658E-2"/>
    <n v="61.53558441558441"/>
    <n v="18952.96"/>
    <n v="5"/>
    <x v="0"/>
    <m/>
    <n v="0"/>
    <x v="24"/>
    <d v="2019-06-17T00:00:00"/>
    <x v="0"/>
    <x v="0"/>
    <x v="0"/>
  </r>
  <r>
    <x v="169"/>
    <x v="3"/>
    <x v="0"/>
    <s v="PH AFF"/>
    <n v="22604"/>
    <n v="136"/>
    <m/>
    <n v="6.0166342240311451E-3"/>
    <n v="433.20588235294116"/>
    <n v="58916"/>
    <n v="4"/>
    <x v="0"/>
    <m/>
    <n v="0"/>
    <x v="24"/>
    <d v="2019-06-17T00:00:00"/>
    <x v="0"/>
    <x v="0"/>
    <x v="0"/>
  </r>
  <r>
    <x v="169"/>
    <x v="5"/>
    <x v="0"/>
    <s v="【NDG】GDN-RM（190125-190131）"/>
    <n v="305817"/>
    <n v="714"/>
    <n v="0"/>
    <n v="2.3347295931880831E-3"/>
    <n v="93.2077948719608"/>
    <n v="66550.365538580008"/>
    <n v="9"/>
    <x v="0"/>
    <m/>
    <n v="0"/>
    <x v="24"/>
    <d v="2019-06-17T00:00:00"/>
    <x v="0"/>
    <x v="0"/>
    <x v="0"/>
  </r>
  <r>
    <x v="169"/>
    <x v="4"/>
    <x v="0"/>
    <s v="指名：バリスタ（170816-170916）"/>
    <n v="4317"/>
    <n v="490"/>
    <m/>
    <n v="0.11350474866805652"/>
    <n v="127.56282653061226"/>
    <n v="62505.785000000003"/>
    <n v="4.97"/>
    <x v="0"/>
    <m/>
    <n v="0"/>
    <x v="24"/>
    <d v="2019-06-17T00:00:00"/>
    <x v="0"/>
    <x v="0"/>
    <x v="0"/>
  </r>
  <r>
    <x v="169"/>
    <x v="4"/>
    <x v="0"/>
    <s v="指名：まちえこびん（180926～）"/>
    <n v="6"/>
    <n v="1"/>
    <m/>
    <n v="0.16666666666666666"/>
    <n v="11.15"/>
    <n v="11.15"/>
    <n v="0"/>
    <x v="0"/>
    <m/>
    <n v="0"/>
    <x v="24"/>
    <d v="2019-06-17T00:00:00"/>
    <x v="0"/>
    <x v="0"/>
    <x v="0"/>
  </r>
  <r>
    <x v="169"/>
    <x v="4"/>
    <x v="0"/>
    <s v="指名：ドルチェグスト（170816-170916）"/>
    <n v="11934"/>
    <n v="1616"/>
    <n v="0"/>
    <n v="0.13541142952907659"/>
    <n v="119.71585086633664"/>
    <n v="193460.815"/>
    <n v="12.32"/>
    <x v="0"/>
    <m/>
    <n v="0"/>
    <x v="24"/>
    <d v="2019-06-17T00:00:00"/>
    <x v="0"/>
    <x v="0"/>
    <x v="0"/>
  </r>
  <r>
    <x v="169"/>
    <x v="4"/>
    <x v="0"/>
    <s v="指名：共通TOP（170816-170916）"/>
    <n v="5565"/>
    <n v="1338"/>
    <m/>
    <n v="0.24043126684636118"/>
    <n v="11.734166666666669"/>
    <n v="15700.315000000002"/>
    <n v="20.28"/>
    <x v="0"/>
    <m/>
    <n v="0"/>
    <x v="24"/>
    <d v="2019-06-17T00:00:00"/>
    <x v="0"/>
    <x v="0"/>
    <x v="0"/>
  </r>
  <r>
    <x v="169"/>
    <x v="11"/>
    <x v="0"/>
    <s v="【NDG】DV360-Broad_normal"/>
    <n v="785637"/>
    <n v="619"/>
    <m/>
    <n v="7.8789568210254864E-4"/>
    <n v="85.682348147011311"/>
    <n v="53037.373503000003"/>
    <n v="0"/>
    <x v="0"/>
    <m/>
    <n v="0"/>
    <x v="24"/>
    <d v="2019-06-17T00:00:00"/>
    <x v="0"/>
    <x v="0"/>
    <x v="0"/>
  </r>
  <r>
    <x v="169"/>
    <x v="11"/>
    <x v="0"/>
    <s v="【NDG】DV360-RT_normal"/>
    <n v="28217"/>
    <n v="64"/>
    <m/>
    <n v="2.2681362299323102E-3"/>
    <n v="118.51676290624999"/>
    <n v="7585.0728259999996"/>
    <n v="0"/>
    <x v="0"/>
    <m/>
    <n v="0"/>
    <x v="24"/>
    <d v="2019-06-17T00:00:00"/>
    <x v="0"/>
    <x v="0"/>
    <x v="0"/>
  </r>
  <r>
    <x v="169"/>
    <x v="11"/>
    <x v="0"/>
    <s v="【NDG】DV360-Broad_noncaffeine"/>
    <n v="964333"/>
    <n v="959"/>
    <m/>
    <n v="9.9446975266842476E-4"/>
    <n v="55.460085066736191"/>
    <n v="53186.221579000005"/>
    <n v="0"/>
    <x v="0"/>
    <m/>
    <n v="0"/>
    <x v="24"/>
    <d v="2019-06-17T00:00:00"/>
    <x v="0"/>
    <x v="0"/>
    <x v="0"/>
  </r>
  <r>
    <x v="169"/>
    <x v="11"/>
    <x v="0"/>
    <s v="【NDG】DV360-Broad_sb"/>
    <n v="627405"/>
    <n v="679"/>
    <m/>
    <n v="1.0822355575744536E-3"/>
    <n v="94.31751318114874"/>
    <n v="64041.591449999993"/>
    <n v="0"/>
    <x v="0"/>
    <m/>
    <n v="0"/>
    <x v="24"/>
    <d v="2019-06-17T00:00:00"/>
    <x v="0"/>
    <x v="0"/>
    <x v="0"/>
  </r>
  <r>
    <x v="169"/>
    <x v="11"/>
    <x v="0"/>
    <s v="【NDG】DV360-RT_sb"/>
    <n v="24501"/>
    <n v="29"/>
    <m/>
    <n v="1.1836251581568099E-3"/>
    <n v="160.89379120689654"/>
    <n v="4665.9199449999996"/>
    <n v="1"/>
    <x v="0"/>
    <m/>
    <n v="0"/>
    <x v="24"/>
    <d v="2019-06-17T00:00:00"/>
    <x v="0"/>
    <x v="0"/>
    <x v="0"/>
  </r>
  <r>
    <x v="169"/>
    <x v="11"/>
    <x v="0"/>
    <s v="【NDG】DV360-RT_noncaffeine"/>
    <n v="41501"/>
    <n v="48"/>
    <m/>
    <n v="1.1565986361774415E-3"/>
    <n v="194.98754631249997"/>
    <n v="9359.4022229999991"/>
    <n v="0"/>
    <x v="0"/>
    <m/>
    <n v="0"/>
    <x v="24"/>
    <d v="2019-06-17T00:00:00"/>
    <x v="0"/>
    <x v="0"/>
    <x v="0"/>
  </r>
  <r>
    <x v="169"/>
    <x v="3"/>
    <x v="0"/>
    <s v="AFF"/>
    <n v="0"/>
    <n v="0"/>
    <m/>
    <m/>
    <m/>
    <n v="28000"/>
    <n v="4"/>
    <x v="0"/>
    <m/>
    <m/>
    <x v="24"/>
    <d v="2019-06-17T00:00:00"/>
    <x v="0"/>
    <x v="0"/>
    <x v="0"/>
  </r>
  <r>
    <x v="170"/>
    <x v="0"/>
    <x v="0"/>
    <s v="指名：ドルチェグスト（161228AM-170131）"/>
    <n v="13630"/>
    <n v="634"/>
    <m/>
    <n v="4.651504035216434E-2"/>
    <n v="67.816529968454262"/>
    <n v="42995.68"/>
    <n v="14"/>
    <x v="0"/>
    <m/>
    <n v="0"/>
    <x v="24"/>
    <d v="2019-06-17T00:00:00"/>
    <x v="0"/>
    <x v="0"/>
    <x v="0"/>
  </r>
  <r>
    <x v="170"/>
    <x v="0"/>
    <x v="0"/>
    <s v="指名：バリスタ（161228AM-170131）"/>
    <n v="6214"/>
    <n v="271"/>
    <m/>
    <n v="4.3611200514966204E-2"/>
    <n v="67.657564575645765"/>
    <n v="18335.2"/>
    <n v="10"/>
    <x v="0"/>
    <m/>
    <n v="0"/>
    <x v="24"/>
    <d v="2019-06-17T00:00:00"/>
    <x v="0"/>
    <x v="0"/>
    <x v="0"/>
  </r>
  <r>
    <x v="170"/>
    <x v="0"/>
    <x v="0"/>
    <s v="指名：共通TOP（161228AM-170131）"/>
    <n v="10383"/>
    <n v="635"/>
    <m/>
    <n v="6.1157661562168932E-2"/>
    <n v="20.709921259842513"/>
    <n v="13150.799999999996"/>
    <n v="21"/>
    <x v="0"/>
    <m/>
    <n v="0"/>
    <x v="24"/>
    <d v="2019-06-17T00:00:00"/>
    <x v="0"/>
    <x v="0"/>
    <x v="0"/>
  </r>
  <r>
    <x v="170"/>
    <x v="0"/>
    <x v="0"/>
    <s v="指名：まちえこびん（180926～）"/>
    <n v="3"/>
    <n v="1"/>
    <m/>
    <n v="0.33333333333333331"/>
    <n v="2.08"/>
    <n v="2.08"/>
    <n v="0"/>
    <x v="0"/>
    <m/>
    <n v="0"/>
    <x v="24"/>
    <d v="2019-06-17T00:00:00"/>
    <x v="0"/>
    <x v="0"/>
    <x v="0"/>
  </r>
  <r>
    <x v="170"/>
    <x v="1"/>
    <x v="4"/>
    <s v="Shufoo!_PC"/>
    <n v="3774"/>
    <n v="66"/>
    <m/>
    <n v="1.7488076311605722E-2"/>
    <n v="414.53598484848487"/>
    <n v="27359.375"/>
    <n v="0"/>
    <x v="0"/>
    <m/>
    <n v="0"/>
    <x v="24"/>
    <d v="2019-06-17T00:00:00"/>
    <x v="0"/>
    <x v="0"/>
    <x v="0"/>
  </r>
  <r>
    <x v="170"/>
    <x v="3"/>
    <x v="0"/>
    <s v="PH AFF"/>
    <n v="21736"/>
    <n v="146"/>
    <m/>
    <n v="6.7169672432830325E-3"/>
    <n v="605.30136986301375"/>
    <n v="88374"/>
    <n v="6"/>
    <x v="0"/>
    <m/>
    <n v="0"/>
    <x v="24"/>
    <d v="2019-06-17T00:00:00"/>
    <x v="0"/>
    <x v="0"/>
    <x v="0"/>
  </r>
  <r>
    <x v="170"/>
    <x v="5"/>
    <x v="0"/>
    <s v="【NDG】GDN-RM（190125-190131）"/>
    <n v="264392"/>
    <n v="614"/>
    <n v="0"/>
    <n v="2.3223092983146237E-3"/>
    <n v="107.58915581214984"/>
    <n v="66059.741668660005"/>
    <n v="6"/>
    <x v="0"/>
    <m/>
    <n v="0"/>
    <x v="24"/>
    <d v="2019-06-17T00:00:00"/>
    <x v="0"/>
    <x v="0"/>
    <x v="0"/>
  </r>
  <r>
    <x v="170"/>
    <x v="4"/>
    <x v="0"/>
    <s v="指名：共通TOP（170816-170916）"/>
    <n v="5097"/>
    <n v="1161"/>
    <m/>
    <n v="0.22778104767510302"/>
    <n v="12.221782945736432"/>
    <n v="14189.489999999998"/>
    <n v="19.02"/>
    <x v="0"/>
    <m/>
    <n v="0"/>
    <x v="24"/>
    <d v="2019-06-17T00:00:00"/>
    <x v="0"/>
    <x v="0"/>
    <x v="0"/>
  </r>
  <r>
    <x v="170"/>
    <x v="4"/>
    <x v="0"/>
    <s v="指名：バリスタ（170816-170916）"/>
    <n v="4019"/>
    <n v="403"/>
    <m/>
    <n v="0.10027369992535456"/>
    <n v="141.0378163771712"/>
    <n v="56838.239999999998"/>
    <n v="5.9700000000000006"/>
    <x v="0"/>
    <m/>
    <n v="0"/>
    <x v="24"/>
    <d v="2019-06-17T00:00:00"/>
    <x v="0"/>
    <x v="0"/>
    <x v="0"/>
  </r>
  <r>
    <x v="170"/>
    <x v="4"/>
    <x v="0"/>
    <s v="指名：ドルチェグスト（170816-170916）"/>
    <n v="11326"/>
    <n v="1418"/>
    <n v="0"/>
    <n v="0.12519865795514745"/>
    <n v="146.28468265162201"/>
    <n v="207431.68000000002"/>
    <n v="14.72"/>
    <x v="0"/>
    <m/>
    <n v="0"/>
    <x v="24"/>
    <d v="2019-06-17T00:00:00"/>
    <x v="0"/>
    <x v="0"/>
    <x v="0"/>
  </r>
  <r>
    <x v="170"/>
    <x v="4"/>
    <x v="0"/>
    <s v="指名：まちえこびん（180926～）"/>
    <n v="15"/>
    <n v="2"/>
    <m/>
    <n v="0.13333333333333333"/>
    <n v="41.254999999999995"/>
    <n v="82.509999999999991"/>
    <n v="0"/>
    <x v="0"/>
    <m/>
    <n v="0"/>
    <x v="24"/>
    <d v="2019-06-17T00:00:00"/>
    <x v="0"/>
    <x v="0"/>
    <x v="0"/>
  </r>
  <r>
    <x v="170"/>
    <x v="11"/>
    <x v="0"/>
    <s v="【NDG】DV360-Broad_noncaffeine"/>
    <n v="805718"/>
    <n v="772"/>
    <m/>
    <n v="9.5815161135782002E-4"/>
    <n v="69.267553602331589"/>
    <n v="53474.55138099999"/>
    <n v="0"/>
    <x v="0"/>
    <m/>
    <n v="0"/>
    <x v="24"/>
    <d v="2019-06-17T00:00:00"/>
    <x v="0"/>
    <x v="0"/>
    <x v="0"/>
  </r>
  <r>
    <x v="170"/>
    <x v="11"/>
    <x v="0"/>
    <s v="【NDG】DV360-RT_normal"/>
    <n v="23518"/>
    <n v="41"/>
    <m/>
    <n v="1.7433455225784504E-3"/>
    <n v="176.7198048292683"/>
    <n v="7245.5119979999999"/>
    <n v="0"/>
    <x v="0"/>
    <m/>
    <n v="0"/>
    <x v="24"/>
    <d v="2019-06-17T00:00:00"/>
    <x v="0"/>
    <x v="0"/>
    <x v="0"/>
  </r>
  <r>
    <x v="170"/>
    <x v="11"/>
    <x v="0"/>
    <s v="【NDG】DV360-Broad_sb"/>
    <n v="980432"/>
    <n v="1063"/>
    <m/>
    <n v="1.0842159374643014E-3"/>
    <n v="59.475595142050793"/>
    <n v="63222.55763599999"/>
    <n v="0"/>
    <x v="0"/>
    <m/>
    <n v="0"/>
    <x v="24"/>
    <d v="2019-06-17T00:00:00"/>
    <x v="0"/>
    <x v="0"/>
    <x v="0"/>
  </r>
  <r>
    <x v="170"/>
    <x v="11"/>
    <x v="0"/>
    <s v="【NDG】DV360-RT_noncaffeine"/>
    <n v="36341"/>
    <n v="53"/>
    <m/>
    <n v="1.4584078588921604E-3"/>
    <n v="181.07089652830189"/>
    <n v="9596.7575159999997"/>
    <n v="0"/>
    <x v="0"/>
    <m/>
    <n v="0"/>
    <x v="24"/>
    <d v="2019-06-17T00:00:00"/>
    <x v="0"/>
    <x v="0"/>
    <x v="0"/>
  </r>
  <r>
    <x v="170"/>
    <x v="11"/>
    <x v="0"/>
    <s v="【NDG】DV360-Broad_normal"/>
    <n v="782245"/>
    <n v="611"/>
    <m/>
    <n v="7.8108520987670103E-4"/>
    <n v="80.975967441898518"/>
    <n v="49476.316106999999"/>
    <n v="0"/>
    <x v="0"/>
    <m/>
    <n v="0"/>
    <x v="24"/>
    <d v="2019-06-17T00:00:00"/>
    <x v="0"/>
    <x v="0"/>
    <x v="0"/>
  </r>
  <r>
    <x v="170"/>
    <x v="11"/>
    <x v="0"/>
    <s v="【NDG】DV360-RT_sb"/>
    <n v="30391"/>
    <n v="55"/>
    <m/>
    <n v="1.809746306472311E-3"/>
    <n v="113.44031699999999"/>
    <n v="6239.2174349999996"/>
    <n v="0"/>
    <x v="0"/>
    <m/>
    <n v="0"/>
    <x v="24"/>
    <d v="2019-06-17T00:00:00"/>
    <x v="0"/>
    <x v="0"/>
    <x v="0"/>
  </r>
  <r>
    <x v="170"/>
    <x v="3"/>
    <x v="0"/>
    <s v="AFF"/>
    <n v="0"/>
    <n v="0"/>
    <m/>
    <m/>
    <m/>
    <n v="31000"/>
    <n v="3"/>
    <x v="0"/>
    <m/>
    <m/>
    <x v="24"/>
    <d v="2019-06-17T00:00:00"/>
    <x v="0"/>
    <x v="0"/>
    <x v="0"/>
  </r>
  <r>
    <x v="171"/>
    <x v="0"/>
    <x v="0"/>
    <s v="指名：ドルチェグスト（161228AM-170131）"/>
    <n v="13144"/>
    <n v="650"/>
    <m/>
    <n v="4.9452221545952524E-2"/>
    <n v="71.916800000000009"/>
    <n v="46745.920000000006"/>
    <n v="16"/>
    <x v="0"/>
    <m/>
    <n v="0"/>
    <x v="24"/>
    <d v="2019-06-17T00:00:00"/>
    <x v="0"/>
    <x v="0"/>
    <x v="0"/>
  </r>
  <r>
    <x v="171"/>
    <x v="0"/>
    <x v="0"/>
    <s v="指名：バリスタ（161228AM-170131）"/>
    <n v="5901"/>
    <n v="268"/>
    <m/>
    <n v="4.5416031181155739E-2"/>
    <n v="58.360298507462694"/>
    <n v="15640.560000000001"/>
    <n v="7"/>
    <x v="0"/>
    <m/>
    <n v="0"/>
    <x v="24"/>
    <d v="2019-06-17T00:00:00"/>
    <x v="0"/>
    <x v="0"/>
    <x v="0"/>
  </r>
  <r>
    <x v="171"/>
    <x v="0"/>
    <x v="0"/>
    <s v="指名：共通TOP（161228AM-170131）"/>
    <n v="11394"/>
    <n v="765"/>
    <m/>
    <n v="6.714060031595577E-2"/>
    <n v="19.618614379084963"/>
    <n v="15008.239999999998"/>
    <n v="43"/>
    <x v="0"/>
    <m/>
    <n v="0"/>
    <x v="24"/>
    <d v="2019-06-17T00:00:00"/>
    <x v="0"/>
    <x v="0"/>
    <x v="0"/>
  </r>
  <r>
    <x v="171"/>
    <x v="1"/>
    <x v="4"/>
    <s v="Shufoo!_PC"/>
    <n v="5278"/>
    <n v="112"/>
    <m/>
    <n v="2.1220159151193633E-2"/>
    <n v="244.28013392857142"/>
    <n v="27359.375"/>
    <n v="0"/>
    <x v="0"/>
    <m/>
    <n v="0"/>
    <x v="24"/>
    <d v="2019-06-17T00:00:00"/>
    <x v="0"/>
    <x v="0"/>
    <x v="0"/>
  </r>
  <r>
    <x v="171"/>
    <x v="3"/>
    <x v="0"/>
    <s v="PH AFF"/>
    <n v="20539"/>
    <n v="145"/>
    <m/>
    <n v="7.0597400068163011E-3"/>
    <n v="711.05517241379312"/>
    <n v="103103"/>
    <n v="7"/>
    <x v="0"/>
    <m/>
    <n v="0"/>
    <x v="24"/>
    <d v="2019-06-17T00:00:00"/>
    <x v="0"/>
    <x v="0"/>
    <x v="0"/>
  </r>
  <r>
    <x v="171"/>
    <x v="5"/>
    <x v="0"/>
    <s v="【NDG】GDN-RM（190125-190131）"/>
    <n v="265235"/>
    <n v="590"/>
    <n v="0"/>
    <n v="2.2244424755405584E-3"/>
    <n v="106.38476359023728"/>
    <n v="62767.01051824"/>
    <n v="6"/>
    <x v="0"/>
    <m/>
    <n v="0"/>
    <x v="24"/>
    <d v="2019-06-17T00:00:00"/>
    <x v="0"/>
    <x v="0"/>
    <x v="0"/>
  </r>
  <r>
    <x v="171"/>
    <x v="4"/>
    <x v="0"/>
    <s v="指名：バリスタ（170816-170916）"/>
    <n v="4178"/>
    <n v="372"/>
    <m/>
    <n v="8.9037817137386316E-2"/>
    <n v="176.03212365591398"/>
    <n v="65483.950000000004"/>
    <n v="2.2000000000000002"/>
    <x v="0"/>
    <m/>
    <n v="0"/>
    <x v="24"/>
    <d v="2019-06-17T00:00:00"/>
    <x v="0"/>
    <x v="0"/>
    <x v="0"/>
  </r>
  <r>
    <x v="171"/>
    <x v="4"/>
    <x v="0"/>
    <s v="指名：ドルチェグスト（170816-170916）"/>
    <n v="11844"/>
    <n v="1426"/>
    <n v="0"/>
    <n v="0.12039851401553529"/>
    <n v="153.57019635343619"/>
    <n v="218991.1"/>
    <n v="11.270000000000001"/>
    <x v="0"/>
    <m/>
    <n v="0"/>
    <x v="24"/>
    <d v="2019-06-17T00:00:00"/>
    <x v="0"/>
    <x v="0"/>
    <x v="0"/>
  </r>
  <r>
    <x v="171"/>
    <x v="4"/>
    <x v="0"/>
    <s v="指名：まちえこびん（180926～）"/>
    <n v="7"/>
    <n v="4"/>
    <m/>
    <n v="0.5714285714285714"/>
    <n v="6.4112499999999999"/>
    <n v="25.645"/>
    <n v="0"/>
    <x v="0"/>
    <m/>
    <n v="0"/>
    <x v="24"/>
    <d v="2019-06-17T00:00:00"/>
    <x v="0"/>
    <x v="0"/>
    <x v="0"/>
  </r>
  <r>
    <x v="171"/>
    <x v="4"/>
    <x v="0"/>
    <s v="指名：共通TOP（170816-170916）"/>
    <n v="5305"/>
    <n v="1240"/>
    <m/>
    <n v="0.23374175306314798"/>
    <n v="13.459129032258062"/>
    <n v="16689.319999999996"/>
    <n v="26.54"/>
    <x v="0"/>
    <m/>
    <n v="0"/>
    <x v="24"/>
    <d v="2019-06-17T00:00:00"/>
    <x v="0"/>
    <x v="0"/>
    <x v="0"/>
  </r>
  <r>
    <x v="171"/>
    <x v="11"/>
    <x v="0"/>
    <s v="【NDG】DV360-Broad_normal"/>
    <n v="826318"/>
    <n v="718"/>
    <m/>
    <n v="8.6891487296658187E-4"/>
    <n v="65.880396104456821"/>
    <n v="47302.124402999994"/>
    <n v="0"/>
    <x v="0"/>
    <m/>
    <n v="0"/>
    <x v="24"/>
    <d v="2019-06-17T00:00:00"/>
    <x v="0"/>
    <x v="0"/>
    <x v="0"/>
  </r>
  <r>
    <x v="171"/>
    <x v="11"/>
    <x v="0"/>
    <s v="【NDG】DV360-RT_normal"/>
    <n v="17763"/>
    <n v="24"/>
    <m/>
    <n v="1.3511231210944098E-3"/>
    <n v="243.21176854166663"/>
    <n v="5837.0824449999991"/>
    <n v="0"/>
    <x v="0"/>
    <m/>
    <n v="0"/>
    <x v="24"/>
    <d v="2019-06-17T00:00:00"/>
    <x v="0"/>
    <x v="0"/>
    <x v="0"/>
  </r>
  <r>
    <x v="171"/>
    <x v="11"/>
    <x v="0"/>
    <s v="【NDG】DV360-RT_noncaffeine"/>
    <n v="39804"/>
    <n v="48"/>
    <m/>
    <n v="1.2059089538739825E-3"/>
    <n v="227.88042091666668"/>
    <n v="10938.260204"/>
    <n v="0"/>
    <x v="0"/>
    <m/>
    <n v="0"/>
    <x v="24"/>
    <d v="2019-06-17T00:00:00"/>
    <x v="0"/>
    <x v="0"/>
    <x v="0"/>
  </r>
  <r>
    <x v="171"/>
    <x v="11"/>
    <x v="0"/>
    <s v="【NDG】DV360-Broad_sb"/>
    <n v="964460"/>
    <n v="1196"/>
    <m/>
    <n v="1.2400721647346702E-3"/>
    <n v="53.765494932274244"/>
    <n v="64303.531938999993"/>
    <n v="0"/>
    <x v="0"/>
    <m/>
    <n v="0"/>
    <x v="24"/>
    <d v="2019-06-17T00:00:00"/>
    <x v="0"/>
    <x v="0"/>
    <x v="0"/>
  </r>
  <r>
    <x v="171"/>
    <x v="11"/>
    <x v="0"/>
    <s v="【NDG】DV360-Broad_noncaffeine"/>
    <n v="846134"/>
    <n v="910"/>
    <m/>
    <n v="1.0754797703437045E-3"/>
    <n v="61.485005489010987"/>
    <n v="55951.354995000002"/>
    <n v="0"/>
    <x v="0"/>
    <m/>
    <n v="0"/>
    <x v="24"/>
    <d v="2019-06-17T00:00:00"/>
    <x v="0"/>
    <x v="0"/>
    <x v="0"/>
  </r>
  <r>
    <x v="171"/>
    <x v="11"/>
    <x v="0"/>
    <s v="【NDG】DV360-RT_sb"/>
    <n v="16104"/>
    <n v="23"/>
    <m/>
    <n v="1.4282165921510185E-3"/>
    <n v="192.45198982608693"/>
    <n v="4426.3957659999996"/>
    <n v="0"/>
    <x v="0"/>
    <m/>
    <n v="0"/>
    <x v="24"/>
    <d v="2019-06-17T00:00:00"/>
    <x v="0"/>
    <x v="0"/>
    <x v="0"/>
  </r>
  <r>
    <x v="171"/>
    <x v="3"/>
    <x v="0"/>
    <s v="AFF"/>
    <n v="0"/>
    <n v="0"/>
    <m/>
    <m/>
    <m/>
    <n v="40000"/>
    <n v="5"/>
    <x v="0"/>
    <m/>
    <m/>
    <x v="24"/>
    <d v="2019-06-17T00:00:00"/>
    <x v="0"/>
    <x v="0"/>
    <x v="0"/>
  </r>
  <r>
    <x v="172"/>
    <x v="0"/>
    <x v="0"/>
    <s v="指名：ドルチェグスト（161228AM-170131）"/>
    <n v="13536"/>
    <n v="630"/>
    <m/>
    <n v="4.6542553191489359E-2"/>
    <n v="54.221968253968249"/>
    <n v="34159.839999999997"/>
    <n v="22"/>
    <x v="0"/>
    <m/>
    <n v="0"/>
    <x v="24"/>
    <d v="2019-06-17T00:00:00"/>
    <x v="0"/>
    <x v="0"/>
    <x v="0"/>
  </r>
  <r>
    <x v="172"/>
    <x v="0"/>
    <x v="0"/>
    <s v="指名：共通TOP（161228AM-170131）"/>
    <n v="12584"/>
    <n v="686"/>
    <m/>
    <n v="5.4513668150031787E-2"/>
    <n v="32.393119533527702"/>
    <n v="22221.680000000004"/>
    <n v="28"/>
    <x v="0"/>
    <m/>
    <n v="0"/>
    <x v="24"/>
    <d v="2019-06-17T00:00:00"/>
    <x v="0"/>
    <x v="0"/>
    <x v="0"/>
  </r>
  <r>
    <x v="172"/>
    <x v="0"/>
    <x v="0"/>
    <s v="指名：バリスタ（161228AM-170131）"/>
    <n v="5282"/>
    <n v="280"/>
    <m/>
    <n v="5.3010223400227187E-2"/>
    <n v="59.658857142857144"/>
    <n v="16704.48"/>
    <n v="3"/>
    <x v="0"/>
    <m/>
    <n v="0"/>
    <x v="24"/>
    <d v="2019-06-17T00:00:00"/>
    <x v="0"/>
    <x v="0"/>
    <x v="0"/>
  </r>
  <r>
    <x v="172"/>
    <x v="1"/>
    <x v="4"/>
    <s v="Shufoo!_PC"/>
    <n v="3473"/>
    <n v="54"/>
    <m/>
    <n v="1.5548517132162395E-2"/>
    <n v="506.65509259259261"/>
    <n v="27359.375"/>
    <n v="0"/>
    <x v="0"/>
    <m/>
    <n v="0"/>
    <x v="24"/>
    <d v="2019-06-17T00:00:00"/>
    <x v="0"/>
    <x v="0"/>
    <x v="0"/>
  </r>
  <r>
    <x v="172"/>
    <x v="3"/>
    <x v="0"/>
    <s v="PH AFF"/>
    <n v="24914"/>
    <n v="174"/>
    <m/>
    <n v="6.9840250461587865E-3"/>
    <n v="507.89655172413791"/>
    <n v="88374"/>
    <n v="6"/>
    <x v="0"/>
    <m/>
    <n v="0"/>
    <x v="24"/>
    <d v="2019-06-17T00:00:00"/>
    <x v="0"/>
    <x v="0"/>
    <x v="0"/>
  </r>
  <r>
    <x v="172"/>
    <x v="5"/>
    <x v="0"/>
    <s v="【NDG】GDN-RM（190125-190131）"/>
    <n v="225388"/>
    <n v="604"/>
    <n v="0"/>
    <n v="2.6798232381493249E-3"/>
    <n v="103.40750030148179"/>
    <n v="62458.130182095003"/>
    <n v="5"/>
    <x v="0"/>
    <m/>
    <n v="0"/>
    <x v="24"/>
    <d v="2019-06-17T00:00:00"/>
    <x v="0"/>
    <x v="0"/>
    <x v="0"/>
  </r>
  <r>
    <x v="172"/>
    <x v="4"/>
    <x v="0"/>
    <s v="指名：ドルチェグスト（170816-170916）"/>
    <n v="15188"/>
    <n v="1798"/>
    <n v="0"/>
    <n v="0.11838293389518041"/>
    <n v="152.08211345939935"/>
    <n v="273443.64"/>
    <n v="16.669999999999998"/>
    <x v="0"/>
    <m/>
    <n v="0"/>
    <x v="24"/>
    <d v="2019-06-17T00:00:00"/>
    <x v="0"/>
    <x v="0"/>
    <x v="0"/>
  </r>
  <r>
    <x v="172"/>
    <x v="4"/>
    <x v="0"/>
    <s v="指名：まちえこびん（180926～）"/>
    <n v="7"/>
    <n v="1"/>
    <m/>
    <n v="0.14285714285714285"/>
    <n v="6.69"/>
    <n v="6.69"/>
    <n v="0"/>
    <x v="0"/>
    <m/>
    <n v="0"/>
    <x v="24"/>
    <d v="2019-06-17T00:00:00"/>
    <x v="0"/>
    <x v="0"/>
    <x v="0"/>
  </r>
  <r>
    <x v="172"/>
    <x v="4"/>
    <x v="0"/>
    <s v="指名：共通TOP（170816-170916）"/>
    <n v="5723"/>
    <n v="1273"/>
    <m/>
    <n v="0.22243578542722348"/>
    <n v="17.634167321288295"/>
    <n v="22448.295000000002"/>
    <n v="16.63"/>
    <x v="0"/>
    <m/>
    <n v="0"/>
    <x v="24"/>
    <d v="2019-06-17T00:00:00"/>
    <x v="0"/>
    <x v="0"/>
    <x v="0"/>
  </r>
  <r>
    <x v="172"/>
    <x v="4"/>
    <x v="0"/>
    <s v="指名：バリスタ（170816-170916）"/>
    <n v="4502"/>
    <n v="483"/>
    <m/>
    <n v="0.10728565082185695"/>
    <n v="150.17180124223603"/>
    <n v="72532.98"/>
    <n v="3.13"/>
    <x v="0"/>
    <m/>
    <n v="0"/>
    <x v="24"/>
    <d v="2019-06-17T00:00:00"/>
    <x v="0"/>
    <x v="0"/>
    <x v="0"/>
  </r>
  <r>
    <x v="172"/>
    <x v="11"/>
    <x v="0"/>
    <s v="【NDG】DV360-RT_sb"/>
    <n v="10527"/>
    <n v="14"/>
    <m/>
    <n v="1.3299135556188847E-3"/>
    <n v="224.57972878571428"/>
    <n v="3144.116203"/>
    <n v="0"/>
    <x v="0"/>
    <m/>
    <n v="0"/>
    <x v="24"/>
    <d v="2019-06-17T00:00:00"/>
    <x v="0"/>
    <x v="0"/>
    <x v="0"/>
  </r>
  <r>
    <x v="172"/>
    <x v="11"/>
    <x v="0"/>
    <s v="【NDG】DV360-RT_normal"/>
    <n v="13508"/>
    <n v="22"/>
    <m/>
    <n v="1.6286644951140066E-3"/>
    <n v="190.11202886363634"/>
    <n v="4182.4646349999994"/>
    <n v="1"/>
    <x v="0"/>
    <m/>
    <n v="0"/>
    <x v="24"/>
    <d v="2019-06-17T00:00:00"/>
    <x v="0"/>
    <x v="0"/>
    <x v="0"/>
  </r>
  <r>
    <x v="172"/>
    <x v="11"/>
    <x v="0"/>
    <s v="【NDG】DV360-Broad_noncaffeine"/>
    <n v="784413"/>
    <n v="856"/>
    <m/>
    <n v="1.0912618735283582E-3"/>
    <n v="66.049450639018673"/>
    <n v="56538.329746999989"/>
    <n v="0"/>
    <x v="0"/>
    <m/>
    <n v="0"/>
    <x v="24"/>
    <d v="2019-06-17T00:00:00"/>
    <x v="0"/>
    <x v="0"/>
    <x v="0"/>
  </r>
  <r>
    <x v="172"/>
    <x v="11"/>
    <x v="0"/>
    <s v="【NDG】DV360-RT_noncaffeine"/>
    <n v="38954"/>
    <n v="68"/>
    <m/>
    <n v="1.7456487138676386E-3"/>
    <n v="195.91020492647058"/>
    <n v="13321.893935"/>
    <n v="1"/>
    <x v="0"/>
    <m/>
    <n v="0"/>
    <x v="24"/>
    <d v="2019-06-17T00:00:00"/>
    <x v="0"/>
    <x v="0"/>
    <x v="0"/>
  </r>
  <r>
    <x v="172"/>
    <x v="11"/>
    <x v="0"/>
    <s v="【NDG】DV360-Broad_normal"/>
    <n v="889900"/>
    <n v="814"/>
    <m/>
    <n v="9.1470951792336217E-4"/>
    <n v="56.464345735872236"/>
    <n v="45961.977428999999"/>
    <n v="0"/>
    <x v="0"/>
    <m/>
    <n v="0"/>
    <x v="24"/>
    <d v="2019-06-17T00:00:00"/>
    <x v="0"/>
    <x v="0"/>
    <x v="0"/>
  </r>
  <r>
    <x v="172"/>
    <x v="11"/>
    <x v="0"/>
    <s v="【NDG】DV360-Broad_sb"/>
    <n v="844552"/>
    <n v="881"/>
    <m/>
    <n v="1.0431566084740786E-3"/>
    <n v="72.222571880817242"/>
    <n v="63628.085826999995"/>
    <n v="0"/>
    <x v="0"/>
    <m/>
    <n v="0"/>
    <x v="24"/>
    <d v="2019-06-17T00:00:00"/>
    <x v="0"/>
    <x v="0"/>
    <x v="0"/>
  </r>
  <r>
    <x v="172"/>
    <x v="3"/>
    <x v="0"/>
    <s v="AFF"/>
    <n v="0"/>
    <n v="0"/>
    <m/>
    <m/>
    <m/>
    <n v="19000"/>
    <n v="2"/>
    <x v="0"/>
    <m/>
    <m/>
    <x v="24"/>
    <d v="2019-06-17T00:00:00"/>
    <x v="0"/>
    <x v="0"/>
    <x v="0"/>
  </r>
  <r>
    <x v="173"/>
    <x v="0"/>
    <x v="0"/>
    <s v="指名：ドルチェグスト（161228AM-170131）"/>
    <n v="14282"/>
    <n v="712"/>
    <m/>
    <n v="4.9852961770060218E-2"/>
    <n v="56.878651685393265"/>
    <n v="40497.600000000006"/>
    <n v="16"/>
    <x v="0"/>
    <m/>
    <n v="0"/>
    <x v="24"/>
    <d v="2019-06-17T00:00:00"/>
    <x v="0"/>
    <x v="0"/>
    <x v="0"/>
  </r>
  <r>
    <x v="173"/>
    <x v="0"/>
    <x v="0"/>
    <s v="指名：共通TOP（161228AM-170131）"/>
    <n v="11850"/>
    <n v="601"/>
    <m/>
    <n v="5.0717299578059073E-2"/>
    <n v="26.958668885191344"/>
    <n v="16202.159999999998"/>
    <n v="15"/>
    <x v="0"/>
    <m/>
    <n v="0"/>
    <x v="24"/>
    <d v="2019-06-17T00:00:00"/>
    <x v="0"/>
    <x v="0"/>
    <x v="0"/>
  </r>
  <r>
    <x v="173"/>
    <x v="0"/>
    <x v="0"/>
    <s v="指名：バリスタ（161228AM-170131）"/>
    <n v="5720"/>
    <n v="256"/>
    <m/>
    <n v="4.4755244755244755E-2"/>
    <n v="61.457499999999996"/>
    <n v="15733.119999999999"/>
    <n v="5"/>
    <x v="0"/>
    <m/>
    <n v="0"/>
    <x v="24"/>
    <d v="2019-06-17T00:00:00"/>
    <x v="0"/>
    <x v="0"/>
    <x v="0"/>
  </r>
  <r>
    <x v="173"/>
    <x v="1"/>
    <x v="4"/>
    <s v="Shufoo!_PC"/>
    <n v="2255"/>
    <n v="48"/>
    <m/>
    <n v="2.1286031042128603E-2"/>
    <n v="569.98697916666663"/>
    <n v="27359.375"/>
    <n v="0"/>
    <x v="0"/>
    <m/>
    <n v="0"/>
    <x v="24"/>
    <d v="2019-06-17T00:00:00"/>
    <x v="0"/>
    <x v="0"/>
    <x v="0"/>
  </r>
  <r>
    <x v="173"/>
    <x v="3"/>
    <x v="0"/>
    <s v="PH AFF"/>
    <n v="28260"/>
    <n v="184"/>
    <m/>
    <n v="6.5109695682944091E-3"/>
    <n v="480.29347826086956"/>
    <n v="88374"/>
    <n v="6"/>
    <x v="0"/>
    <m/>
    <n v="0"/>
    <x v="24"/>
    <d v="2019-06-17T00:00:00"/>
    <x v="0"/>
    <x v="0"/>
    <x v="0"/>
  </r>
  <r>
    <x v="173"/>
    <x v="5"/>
    <x v="0"/>
    <s v="【NDG】GDN-RM（190125-190131）"/>
    <n v="247961"/>
    <n v="625"/>
    <n v="0"/>
    <n v="2.5205576683430056E-3"/>
    <n v="102.48388161232"/>
    <n v="64052.4260077"/>
    <n v="9"/>
    <x v="0"/>
    <m/>
    <n v="0"/>
    <x v="24"/>
    <d v="2019-06-17T00:00:00"/>
    <x v="0"/>
    <x v="0"/>
    <x v="0"/>
  </r>
  <r>
    <x v="173"/>
    <x v="4"/>
    <x v="0"/>
    <s v="指名：ドルチェグスト（170816-170916）"/>
    <n v="15200"/>
    <n v="1964"/>
    <n v="0"/>
    <n v="0.12921052631578947"/>
    <n v="123.45823828920571"/>
    <n v="242471.98"/>
    <n v="13.93"/>
    <x v="0"/>
    <m/>
    <n v="0"/>
    <x v="24"/>
    <d v="2019-06-17T00:00:00"/>
    <x v="0"/>
    <x v="0"/>
    <x v="0"/>
  </r>
  <r>
    <x v="173"/>
    <x v="4"/>
    <x v="0"/>
    <s v="指名：バリスタ（170816-170916）"/>
    <n v="4815"/>
    <n v="500"/>
    <m/>
    <n v="0.10384215991692627"/>
    <n v="135.31863000000001"/>
    <n v="67659.315000000002"/>
    <n v="2.91"/>
    <x v="0"/>
    <m/>
    <n v="0"/>
    <x v="24"/>
    <d v="2019-06-17T00:00:00"/>
    <x v="0"/>
    <x v="0"/>
    <x v="0"/>
  </r>
  <r>
    <x v="173"/>
    <x v="4"/>
    <x v="0"/>
    <s v="指名：共通TOP（170816-170916）"/>
    <n v="5669"/>
    <n v="1271"/>
    <m/>
    <n v="0.22420179925912859"/>
    <n v="18.451451612903224"/>
    <n v="23451.794999999998"/>
    <n v="12.49"/>
    <x v="0"/>
    <m/>
    <n v="0"/>
    <x v="24"/>
    <d v="2019-06-17T00:00:00"/>
    <x v="0"/>
    <x v="0"/>
    <x v="0"/>
  </r>
  <r>
    <x v="173"/>
    <x v="4"/>
    <x v="0"/>
    <s v="指名：まちえこびん（180926～）"/>
    <n v="10"/>
    <n v="3"/>
    <m/>
    <n v="0.3"/>
    <n v="30.848333333333333"/>
    <n v="92.545000000000002"/>
    <n v="0"/>
    <x v="0"/>
    <m/>
    <n v="0"/>
    <x v="24"/>
    <d v="2019-06-17T00:00:00"/>
    <x v="0"/>
    <x v="0"/>
    <x v="0"/>
  </r>
  <r>
    <x v="173"/>
    <x v="11"/>
    <x v="0"/>
    <s v="【NDG】DV360-Broad_noncaffeine"/>
    <n v="802578"/>
    <n v="951"/>
    <m/>
    <n v="1.1849315580541705E-3"/>
    <n v="60.447406137749738"/>
    <n v="57485.483237"/>
    <n v="0"/>
    <x v="0"/>
    <m/>
    <n v="0"/>
    <x v="24"/>
    <d v="2019-06-17T00:00:00"/>
    <x v="0"/>
    <x v="0"/>
    <x v="0"/>
  </r>
  <r>
    <x v="173"/>
    <x v="11"/>
    <x v="0"/>
    <s v="【NDG】DV360-Broad_normal"/>
    <n v="890967"/>
    <n v="769"/>
    <m/>
    <n v="8.6310716334050529E-4"/>
    <n v="58.876876972691797"/>
    <n v="45276.318391999994"/>
    <n v="0"/>
    <x v="0"/>
    <m/>
    <n v="0"/>
    <x v="24"/>
    <d v="2019-06-17T00:00:00"/>
    <x v="0"/>
    <x v="0"/>
    <x v="0"/>
  </r>
  <r>
    <x v="173"/>
    <x v="11"/>
    <x v="0"/>
    <s v="【NDG】DV360-RT_noncaffeine"/>
    <n v="25272"/>
    <n v="48"/>
    <m/>
    <n v="1.8993352326685661E-3"/>
    <n v="247.87984995833335"/>
    <n v="11898.232798000001"/>
    <n v="1"/>
    <x v="0"/>
    <m/>
    <n v="0"/>
    <x v="24"/>
    <d v="2019-06-17T00:00:00"/>
    <x v="0"/>
    <x v="0"/>
    <x v="0"/>
  </r>
  <r>
    <x v="173"/>
    <x v="11"/>
    <x v="0"/>
    <s v="【NDG】DV360-Broad_sb"/>
    <n v="784486"/>
    <n v="942"/>
    <m/>
    <n v="1.2007862473007805E-3"/>
    <n v="67.545921111464978"/>
    <n v="63628.257687000005"/>
    <n v="0"/>
    <x v="0"/>
    <m/>
    <n v="0"/>
    <x v="24"/>
    <d v="2019-06-17T00:00:00"/>
    <x v="0"/>
    <x v="0"/>
    <x v="0"/>
  </r>
  <r>
    <x v="173"/>
    <x v="11"/>
    <x v="0"/>
    <s v="【NDG】DV360-RT_sb"/>
    <n v="10039"/>
    <n v="11"/>
    <m/>
    <n v="1.0957266660025899E-3"/>
    <n v="257.29625981818185"/>
    <n v="2830.2588580000001"/>
    <n v="0"/>
    <x v="0"/>
    <m/>
    <n v="0"/>
    <x v="24"/>
    <d v="2019-06-17T00:00:00"/>
    <x v="0"/>
    <x v="0"/>
    <x v="0"/>
  </r>
  <r>
    <x v="173"/>
    <x v="11"/>
    <x v="0"/>
    <s v="【NDG】DV360-RT_normal"/>
    <n v="10536"/>
    <n v="14"/>
    <m/>
    <n v="1.3287775246772968E-3"/>
    <n v="247.38886285714284"/>
    <n v="3463.4440799999998"/>
    <n v="0"/>
    <x v="0"/>
    <m/>
    <n v="0"/>
    <x v="24"/>
    <d v="2019-06-17T00:00:00"/>
    <x v="0"/>
    <x v="0"/>
    <x v="0"/>
  </r>
  <r>
    <x v="173"/>
    <x v="3"/>
    <x v="0"/>
    <s v="AFF"/>
    <n v="0"/>
    <n v="0"/>
    <m/>
    <m/>
    <m/>
    <n v="40000"/>
    <n v="5"/>
    <x v="0"/>
    <m/>
    <m/>
    <x v="24"/>
    <d v="2019-06-17T00:00:00"/>
    <x v="0"/>
    <x v="0"/>
    <x v="0"/>
  </r>
  <r>
    <x v="174"/>
    <x v="0"/>
    <x v="0"/>
    <s v="指名：ドルチェグスト（161228AM-170131）"/>
    <n v="14636"/>
    <n v="788"/>
    <m/>
    <n v="5.3839846952719324E-2"/>
    <n v="67.164467005076133"/>
    <n v="52925.599999999991"/>
    <n v="16"/>
    <x v="0"/>
    <m/>
    <n v="0"/>
    <x v="25"/>
    <d v="2019-06-24T00:00:00"/>
    <x v="0"/>
    <x v="0"/>
    <x v="0"/>
  </r>
  <r>
    <x v="174"/>
    <x v="0"/>
    <x v="0"/>
    <s v="指名：バリスタ（161228AM-170131）"/>
    <n v="6877"/>
    <n v="292"/>
    <m/>
    <n v="4.2460375163588776E-2"/>
    <n v="68.027397260273972"/>
    <n v="19864"/>
    <n v="9"/>
    <x v="0"/>
    <m/>
    <n v="0"/>
    <x v="25"/>
    <d v="2019-06-24T00:00:00"/>
    <x v="0"/>
    <x v="0"/>
    <x v="0"/>
  </r>
  <r>
    <x v="174"/>
    <x v="0"/>
    <x v="0"/>
    <s v="指名：共通TOP（161228AM-170131）"/>
    <n v="10902"/>
    <n v="697"/>
    <m/>
    <n v="6.3933223261786826E-2"/>
    <n v="22.73824964131995"/>
    <n v="15848.560000000005"/>
    <n v="29"/>
    <x v="0"/>
    <m/>
    <n v="0"/>
    <x v="25"/>
    <d v="2019-06-24T00:00:00"/>
    <x v="0"/>
    <x v="0"/>
    <x v="0"/>
  </r>
  <r>
    <x v="174"/>
    <x v="1"/>
    <x v="4"/>
    <s v="Shufoo!_PC"/>
    <n v="2255"/>
    <n v="35"/>
    <m/>
    <n v="1.5521064301552107E-2"/>
    <n v="781.69642857142856"/>
    <n v="27359.375"/>
    <n v="0"/>
    <x v="0"/>
    <m/>
    <n v="0"/>
    <x v="25"/>
    <d v="2019-06-24T00:00:00"/>
    <x v="0"/>
    <x v="0"/>
    <x v="0"/>
  </r>
  <r>
    <x v="174"/>
    <x v="5"/>
    <x v="0"/>
    <s v="【NDG】GDN-RM（190125-190131）"/>
    <n v="301163"/>
    <n v="638"/>
    <n v="0"/>
    <n v="2.1184541261708776E-3"/>
    <n v="105.07614805678683"/>
    <n v="67038.582460229998"/>
    <n v="6"/>
    <x v="0"/>
    <m/>
    <n v="0"/>
    <x v="25"/>
    <d v="2019-06-24T00:00:00"/>
    <x v="0"/>
    <x v="0"/>
    <x v="0"/>
  </r>
  <r>
    <x v="174"/>
    <x v="4"/>
    <x v="0"/>
    <s v="指名：バリスタ（170816-170916）"/>
    <n v="4045"/>
    <n v="409"/>
    <m/>
    <n v="0.10111248454882571"/>
    <n v="139.21415647921756"/>
    <n v="56938.589999999989"/>
    <n v="5.7900000000000009"/>
    <x v="0"/>
    <m/>
    <n v="0"/>
    <x v="25"/>
    <d v="2019-06-24T00:00:00"/>
    <x v="0"/>
    <x v="0"/>
    <x v="0"/>
  </r>
  <r>
    <x v="174"/>
    <x v="4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74"/>
    <x v="4"/>
    <x v="0"/>
    <s v="指名：ドルチェグスト（170816-170916）"/>
    <n v="11794"/>
    <n v="1708"/>
    <n v="0"/>
    <n v="0.14481939969476004"/>
    <n v="130.90363290398128"/>
    <n v="223583.40500000003"/>
    <n v="14.350000000000001"/>
    <x v="0"/>
    <m/>
    <n v="0"/>
    <x v="25"/>
    <d v="2019-06-24T00:00:00"/>
    <x v="0"/>
    <x v="0"/>
    <x v="0"/>
  </r>
  <r>
    <x v="174"/>
    <x v="4"/>
    <x v="0"/>
    <s v="指名：共通TOP（170816-170916）"/>
    <n v="5148"/>
    <n v="1130"/>
    <m/>
    <n v="0.21950271950271949"/>
    <n v="14.289761061946903"/>
    <n v="16147.43"/>
    <n v="19.16"/>
    <x v="0"/>
    <m/>
    <n v="0"/>
    <x v="25"/>
    <d v="2019-06-24T00:00:00"/>
    <x v="0"/>
    <x v="0"/>
    <x v="0"/>
  </r>
  <r>
    <x v="174"/>
    <x v="11"/>
    <x v="0"/>
    <s v="【NDG】DV360-RT_noncaffeine"/>
    <n v="24867"/>
    <n v="31"/>
    <m/>
    <n v="1.2466320826798568E-3"/>
    <n v="430.66206500000004"/>
    <n v="13350.524015000001"/>
    <n v="0"/>
    <x v="0"/>
    <m/>
    <n v="0"/>
    <x v="25"/>
    <d v="2019-06-24T00:00:00"/>
    <x v="0"/>
    <x v="0"/>
    <x v="0"/>
  </r>
  <r>
    <x v="174"/>
    <x v="11"/>
    <x v="0"/>
    <s v="【NDG】DV360-Broad_sb"/>
    <n v="791076"/>
    <n v="897"/>
    <m/>
    <n v="1.1338986393216329E-3"/>
    <n v="70.269490856187304"/>
    <n v="63031.733298000006"/>
    <n v="0"/>
    <x v="0"/>
    <m/>
    <n v="0"/>
    <x v="25"/>
    <d v="2019-06-24T00:00:00"/>
    <x v="0"/>
    <x v="0"/>
    <x v="0"/>
  </r>
  <r>
    <x v="174"/>
    <x v="11"/>
    <x v="0"/>
    <s v="【NDG】DV360-RT_sb"/>
    <n v="9301"/>
    <n v="19"/>
    <m/>
    <n v="2.0427910977314266E-3"/>
    <n v="153.91443557894738"/>
    <n v="2924.374276"/>
    <n v="0"/>
    <x v="0"/>
    <m/>
    <n v="0"/>
    <x v="25"/>
    <d v="2019-06-24T00:00:00"/>
    <x v="0"/>
    <x v="0"/>
    <x v="0"/>
  </r>
  <r>
    <x v="174"/>
    <x v="11"/>
    <x v="0"/>
    <s v="【NDG】DV360-Broad_noncaffeine"/>
    <n v="884122"/>
    <n v="960"/>
    <m/>
    <n v="1.0858229972786561E-3"/>
    <n v="63.311973565625003"/>
    <n v="60779.494623000006"/>
    <n v="1"/>
    <x v="0"/>
    <m/>
    <n v="0"/>
    <x v="25"/>
    <d v="2019-06-24T00:00:00"/>
    <x v="0"/>
    <x v="0"/>
    <x v="0"/>
  </r>
  <r>
    <x v="174"/>
    <x v="11"/>
    <x v="0"/>
    <s v="【NDG】DV360-Broad_normal"/>
    <n v="867836"/>
    <n v="773"/>
    <m/>
    <n v="8.9072128835402081E-4"/>
    <n v="59.86444176972833"/>
    <n v="46275.213488000001"/>
    <n v="0"/>
    <x v="0"/>
    <m/>
    <n v="0"/>
    <x v="25"/>
    <d v="2019-06-24T00:00:00"/>
    <x v="0"/>
    <x v="0"/>
    <x v="0"/>
  </r>
  <r>
    <x v="174"/>
    <x v="11"/>
    <x v="0"/>
    <s v="【NDG】DV360-RT_normal"/>
    <n v="10064"/>
    <n v="21"/>
    <m/>
    <n v="2.0866454689984102E-3"/>
    <n v="163.92515047619048"/>
    <n v="3442.4281599999999"/>
    <n v="1"/>
    <x v="0"/>
    <m/>
    <n v="0"/>
    <x v="25"/>
    <d v="2019-06-24T00:00:00"/>
    <x v="0"/>
    <x v="0"/>
    <x v="0"/>
  </r>
  <r>
    <x v="174"/>
    <x v="3"/>
    <x v="0"/>
    <s v="AFF"/>
    <n v="0"/>
    <n v="0"/>
    <m/>
    <m/>
    <m/>
    <n v="40000"/>
    <n v="5"/>
    <x v="0"/>
    <m/>
    <m/>
    <x v="25"/>
    <d v="2019-06-24T00:00:00"/>
    <x v="0"/>
    <x v="0"/>
    <x v="0"/>
  </r>
  <r>
    <x v="175"/>
    <x v="0"/>
    <x v="0"/>
    <s v="指名：まちえこびん（180926～）"/>
    <n v="7"/>
    <n v="0"/>
    <m/>
    <n v="0"/>
    <m/>
    <n v="0"/>
    <n v="0"/>
    <x v="0"/>
    <m/>
    <n v="0"/>
    <x v="25"/>
    <d v="2019-06-24T00:00:00"/>
    <x v="0"/>
    <x v="0"/>
    <x v="0"/>
  </r>
  <r>
    <x v="175"/>
    <x v="0"/>
    <x v="0"/>
    <s v="指名：ドルチェグスト（161228AM-170131）"/>
    <n v="16688"/>
    <n v="1140"/>
    <m/>
    <n v="6.8312559923298183E-2"/>
    <n v="81.705684210526329"/>
    <n v="93144.48000000001"/>
    <n v="16"/>
    <x v="0"/>
    <m/>
    <n v="0"/>
    <x v="25"/>
    <d v="2019-06-24T00:00:00"/>
    <x v="0"/>
    <x v="0"/>
    <x v="0"/>
  </r>
  <r>
    <x v="175"/>
    <x v="0"/>
    <x v="0"/>
    <s v="指名：バリスタ（161228AM-170131）"/>
    <n v="6779"/>
    <n v="296"/>
    <m/>
    <n v="4.3664257265083349E-2"/>
    <n v="74.922162162162152"/>
    <n v="22176.959999999999"/>
    <n v="1"/>
    <x v="0"/>
    <m/>
    <n v="0"/>
    <x v="25"/>
    <d v="2019-06-24T00:00:00"/>
    <x v="0"/>
    <x v="0"/>
    <x v="0"/>
  </r>
  <r>
    <x v="175"/>
    <x v="0"/>
    <x v="0"/>
    <s v="指名：共通TOP（161228AM-170131）"/>
    <n v="10115"/>
    <n v="698"/>
    <m/>
    <n v="6.9006426099851706E-2"/>
    <n v="23.551977077363901"/>
    <n v="16439.280000000002"/>
    <n v="18"/>
    <x v="0"/>
    <m/>
    <n v="0"/>
    <x v="25"/>
    <d v="2019-06-24T00:00:00"/>
    <x v="0"/>
    <x v="0"/>
    <x v="0"/>
  </r>
  <r>
    <x v="175"/>
    <x v="1"/>
    <x v="4"/>
    <s v="Shufoo!_PC"/>
    <n v="2341"/>
    <n v="32"/>
    <m/>
    <n v="1.3669372063220846E-2"/>
    <n v="854.98046875"/>
    <n v="27359.375"/>
    <n v="0"/>
    <x v="0"/>
    <m/>
    <n v="0"/>
    <x v="25"/>
    <d v="2019-06-24T00:00:00"/>
    <x v="0"/>
    <x v="0"/>
    <x v="0"/>
  </r>
  <r>
    <x v="175"/>
    <x v="5"/>
    <x v="0"/>
    <s v="【NDG】GDN-RM（190125-190131）"/>
    <n v="287152"/>
    <n v="633"/>
    <n v="0"/>
    <n v="2.2044074218532344E-3"/>
    <n v="105.54680226222747"/>
    <n v="66811.125831989993"/>
    <n v="8"/>
    <x v="0"/>
    <m/>
    <n v="0"/>
    <x v="25"/>
    <d v="2019-06-24T00:00:00"/>
    <x v="0"/>
    <x v="0"/>
    <x v="0"/>
  </r>
  <r>
    <x v="175"/>
    <x v="4"/>
    <x v="0"/>
    <s v="指名：ドルチェグスト（170816-170916）"/>
    <n v="13506"/>
    <n v="2582"/>
    <n v="0"/>
    <n v="0.19117429290685622"/>
    <n v="110.2839194422928"/>
    <n v="284753.08"/>
    <n v="8.4600000000000009"/>
    <x v="0"/>
    <m/>
    <n v="0"/>
    <x v="25"/>
    <d v="2019-06-24T00:00:00"/>
    <x v="0"/>
    <x v="0"/>
    <x v="0"/>
  </r>
  <r>
    <x v="175"/>
    <x v="4"/>
    <x v="0"/>
    <s v="指名：バリスタ（170816-170916）"/>
    <n v="4144"/>
    <n v="482"/>
    <m/>
    <n v="0.11631274131274132"/>
    <n v="153.04647302904567"/>
    <n v="73768.400000000009"/>
    <n v="2.58"/>
    <x v="0"/>
    <m/>
    <n v="0"/>
    <x v="25"/>
    <d v="2019-06-24T00:00:00"/>
    <x v="0"/>
    <x v="0"/>
    <x v="0"/>
  </r>
  <r>
    <x v="175"/>
    <x v="4"/>
    <x v="0"/>
    <s v="指名：まちえこびん（180926～）"/>
    <n v="10"/>
    <n v="2"/>
    <m/>
    <n v="0.2"/>
    <n v="23.9725"/>
    <n v="47.945"/>
    <n v="0"/>
    <x v="0"/>
    <m/>
    <n v="0"/>
    <x v="25"/>
    <d v="2019-06-24T00:00:00"/>
    <x v="0"/>
    <x v="0"/>
    <x v="0"/>
  </r>
  <r>
    <x v="175"/>
    <x v="4"/>
    <x v="0"/>
    <s v="指名：共通TOP（170816-170916）"/>
    <n v="5109"/>
    <n v="1211"/>
    <m/>
    <n v="0.23703268741436681"/>
    <n v="13.441688687035507"/>
    <n v="16277.884999999998"/>
    <n v="13.55"/>
    <x v="0"/>
    <m/>
    <n v="0"/>
    <x v="25"/>
    <d v="2019-06-24T00:00:00"/>
    <x v="0"/>
    <x v="0"/>
    <x v="0"/>
  </r>
  <r>
    <x v="175"/>
    <x v="11"/>
    <x v="0"/>
    <s v="【NDG】DV360-RT_normal"/>
    <n v="7741"/>
    <n v="20"/>
    <m/>
    <n v="2.58364552383413E-3"/>
    <n v="144.5612931"/>
    <n v="2891.2258620000002"/>
    <n v="0"/>
    <x v="0"/>
    <m/>
    <n v="0"/>
    <x v="25"/>
    <d v="2019-06-24T00:00:00"/>
    <x v="0"/>
    <x v="0"/>
    <x v="0"/>
  </r>
  <r>
    <x v="175"/>
    <x v="11"/>
    <x v="0"/>
    <s v="【NDG】DV360-RT_noncaffeine"/>
    <n v="27380"/>
    <n v="28"/>
    <m/>
    <n v="1.0226442658875091E-3"/>
    <n v="458.68106828571433"/>
    <n v="12843.069912000001"/>
    <n v="0"/>
    <x v="0"/>
    <m/>
    <n v="0"/>
    <x v="25"/>
    <d v="2019-06-24T00:00:00"/>
    <x v="0"/>
    <x v="0"/>
    <x v="0"/>
  </r>
  <r>
    <x v="175"/>
    <x v="11"/>
    <x v="0"/>
    <s v="【NDG】DV360-Broad_noncaffeine"/>
    <n v="892469"/>
    <n v="886"/>
    <m/>
    <n v="9.9275156896205916E-4"/>
    <n v="68.341824606094818"/>
    <n v="60550.856601000007"/>
    <n v="0"/>
    <x v="0"/>
    <m/>
    <n v="0"/>
    <x v="25"/>
    <d v="2019-06-24T00:00:00"/>
    <x v="0"/>
    <x v="0"/>
    <x v="0"/>
  </r>
  <r>
    <x v="175"/>
    <x v="11"/>
    <x v="0"/>
    <s v="【NDG】DV360-Broad_sb"/>
    <n v="800922"/>
    <n v="922"/>
    <m/>
    <n v="1.1511732728030945E-3"/>
    <n v="68.796079150759226"/>
    <n v="63429.984977"/>
    <n v="0"/>
    <x v="0"/>
    <m/>
    <n v="0"/>
    <x v="25"/>
    <d v="2019-06-24T00:00:00"/>
    <x v="0"/>
    <x v="0"/>
    <x v="0"/>
  </r>
  <r>
    <x v="175"/>
    <x v="11"/>
    <x v="0"/>
    <s v="【NDG】DV360-RT_sb"/>
    <n v="6543"/>
    <n v="14"/>
    <m/>
    <n v="2.1396912731163073E-3"/>
    <n v="160.5361935"/>
    <n v="2247.5067089999998"/>
    <n v="0"/>
    <x v="0"/>
    <m/>
    <n v="0"/>
    <x v="25"/>
    <d v="2019-06-24T00:00:00"/>
    <x v="0"/>
    <x v="0"/>
    <x v="0"/>
  </r>
  <r>
    <x v="175"/>
    <x v="11"/>
    <x v="0"/>
    <s v="【NDG】DV360-Broad_normal"/>
    <n v="892265"/>
    <n v="685"/>
    <m/>
    <n v="7.6770914470476823E-4"/>
    <n v="66.015584223357664"/>
    <n v="45220.675193000003"/>
    <n v="0"/>
    <x v="0"/>
    <m/>
    <n v="0"/>
    <x v="25"/>
    <d v="2019-06-24T00:00:00"/>
    <x v="0"/>
    <x v="0"/>
    <x v="0"/>
  </r>
  <r>
    <x v="175"/>
    <x v="3"/>
    <x v="0"/>
    <s v="AFF"/>
    <n v="0"/>
    <n v="0"/>
    <m/>
    <m/>
    <m/>
    <n v="12000"/>
    <n v="1"/>
    <x v="0"/>
    <m/>
    <m/>
    <x v="25"/>
    <d v="2019-06-24T00:00:00"/>
    <x v="0"/>
    <x v="0"/>
    <x v="0"/>
  </r>
  <r>
    <x v="176"/>
    <x v="0"/>
    <x v="0"/>
    <s v="指名：まちえこびん（180926～）"/>
    <n v="1"/>
    <n v="1"/>
    <m/>
    <n v="1"/>
    <n v="4.16"/>
    <n v="4.16"/>
    <n v="1"/>
    <x v="0"/>
    <m/>
    <n v="0"/>
    <x v="25"/>
    <d v="2019-06-24T00:00:00"/>
    <x v="0"/>
    <x v="0"/>
    <x v="0"/>
  </r>
  <r>
    <x v="176"/>
    <x v="0"/>
    <x v="0"/>
    <s v="指名：ドルチェグスト（161228AM-170131）"/>
    <n v="14858"/>
    <n v="834"/>
    <m/>
    <n v="5.6131377035940233E-2"/>
    <n v="73.246426858513189"/>
    <n v="61087.520000000004"/>
    <n v="10"/>
    <x v="0"/>
    <m/>
    <n v="0"/>
    <x v="25"/>
    <d v="2019-06-24T00:00:00"/>
    <x v="0"/>
    <x v="0"/>
    <x v="0"/>
  </r>
  <r>
    <x v="176"/>
    <x v="0"/>
    <x v="0"/>
    <s v="指名：共通TOP（161228AM-170131）"/>
    <n v="10136"/>
    <n v="723"/>
    <m/>
    <n v="7.1329913180741916E-2"/>
    <n v="19.916791147994466"/>
    <n v="14399.84"/>
    <n v="31"/>
    <x v="0"/>
    <m/>
    <n v="0"/>
    <x v="25"/>
    <d v="2019-06-24T00:00:00"/>
    <x v="0"/>
    <x v="0"/>
    <x v="0"/>
  </r>
  <r>
    <x v="176"/>
    <x v="0"/>
    <x v="0"/>
    <s v="指名：バリスタ（161228AM-170131）"/>
    <n v="7247"/>
    <n v="307"/>
    <m/>
    <n v="4.2362356837311994E-2"/>
    <n v="75.987752442996737"/>
    <n v="23328.239999999998"/>
    <n v="5"/>
    <x v="0"/>
    <m/>
    <n v="0"/>
    <x v="25"/>
    <d v="2019-06-24T00:00:00"/>
    <x v="0"/>
    <x v="0"/>
    <x v="0"/>
  </r>
  <r>
    <x v="176"/>
    <x v="1"/>
    <x v="4"/>
    <s v="Shufoo!_PC"/>
    <n v="2134"/>
    <n v="36"/>
    <m/>
    <n v="1.6869728209934397E-2"/>
    <n v="759.98263888888891"/>
    <n v="27359.375"/>
    <n v="0"/>
    <x v="0"/>
    <m/>
    <n v="0"/>
    <x v="25"/>
    <d v="2019-06-24T00:00:00"/>
    <x v="0"/>
    <x v="0"/>
    <x v="0"/>
  </r>
  <r>
    <x v="176"/>
    <x v="5"/>
    <x v="0"/>
    <s v="【NDG】GDN-RM（190125-190131）"/>
    <n v="299206"/>
    <n v="616"/>
    <n v="0"/>
    <n v="2.0587822436715841E-3"/>
    <n v="102.04541776792207"/>
    <n v="62859.977345039995"/>
    <n v="5"/>
    <x v="0"/>
    <m/>
    <n v="0"/>
    <x v="25"/>
    <d v="2019-06-24T00:00:00"/>
    <x v="0"/>
    <x v="0"/>
    <x v="0"/>
  </r>
  <r>
    <x v="176"/>
    <x v="4"/>
    <x v="0"/>
    <s v="指名：共通TOP（170816-170916）"/>
    <n v="5389"/>
    <n v="1291"/>
    <m/>
    <n v="0.2395620708851364"/>
    <n v="11.596518202943452"/>
    <n v="14971.104999999996"/>
    <n v="18.91"/>
    <x v="0"/>
    <m/>
    <n v="0"/>
    <x v="25"/>
    <d v="2019-06-24T00:00:00"/>
    <x v="0"/>
    <x v="0"/>
    <x v="0"/>
  </r>
  <r>
    <x v="176"/>
    <x v="4"/>
    <x v="0"/>
    <s v="指名：まちえこびん（180926～）"/>
    <n v="18"/>
    <n v="0"/>
    <m/>
    <n v="0"/>
    <m/>
    <n v="0"/>
    <n v="0"/>
    <x v="0"/>
    <m/>
    <n v="0"/>
    <x v="25"/>
    <d v="2019-06-24T00:00:00"/>
    <x v="0"/>
    <x v="0"/>
    <x v="0"/>
  </r>
  <r>
    <x v="176"/>
    <x v="4"/>
    <x v="0"/>
    <s v="指名：ドルチェグスト（170816-170916）"/>
    <n v="11748"/>
    <n v="1846"/>
    <n v="0"/>
    <n v="0.15713312904324139"/>
    <n v="135.87706933911159"/>
    <n v="250829.07"/>
    <n v="2.62"/>
    <x v="0"/>
    <m/>
    <n v="0"/>
    <x v="25"/>
    <d v="2019-06-24T00:00:00"/>
    <x v="0"/>
    <x v="0"/>
    <x v="0"/>
  </r>
  <r>
    <x v="176"/>
    <x v="4"/>
    <x v="0"/>
    <s v="指名：バリスタ（170816-170916）"/>
    <n v="4897"/>
    <n v="538"/>
    <m/>
    <n v="0.10986318153971819"/>
    <n v="141.5117379182156"/>
    <n v="76133.314999999988"/>
    <n v="3"/>
    <x v="0"/>
    <m/>
    <n v="0"/>
    <x v="25"/>
    <d v="2019-06-24T00:00:00"/>
    <x v="0"/>
    <x v="0"/>
    <x v="0"/>
  </r>
  <r>
    <x v="176"/>
    <x v="11"/>
    <x v="0"/>
    <s v="【NDG】DV360-Broad_normal"/>
    <n v="908485"/>
    <n v="632"/>
    <m/>
    <n v="6.9566365982927619E-4"/>
    <n v="71.799776971518995"/>
    <n v="45377.459046000004"/>
    <n v="0"/>
    <x v="0"/>
    <m/>
    <n v="0"/>
    <x v="25"/>
    <d v="2019-06-24T00:00:00"/>
    <x v="0"/>
    <x v="0"/>
    <x v="0"/>
  </r>
  <r>
    <x v="176"/>
    <x v="11"/>
    <x v="0"/>
    <s v="【NDG】DV360-RT_normal"/>
    <n v="8548"/>
    <n v="18"/>
    <m/>
    <n v="2.1057557323350493E-3"/>
    <n v="159.08084749999998"/>
    <n v="2863.4552549999994"/>
    <n v="0"/>
    <x v="0"/>
    <m/>
    <n v="0"/>
    <x v="25"/>
    <d v="2019-06-24T00:00:00"/>
    <x v="0"/>
    <x v="0"/>
    <x v="0"/>
  </r>
  <r>
    <x v="176"/>
    <x v="11"/>
    <x v="0"/>
    <s v="【NDG】DV360-RT_sb"/>
    <n v="7170"/>
    <n v="11"/>
    <m/>
    <n v="1.5341701534170153E-3"/>
    <n v="207.12279172727276"/>
    <n v="2278.3507090000003"/>
    <n v="0"/>
    <x v="0"/>
    <m/>
    <n v="0"/>
    <x v="25"/>
    <d v="2019-06-24T00:00:00"/>
    <x v="0"/>
    <x v="0"/>
    <x v="0"/>
  </r>
  <r>
    <x v="176"/>
    <x v="11"/>
    <x v="0"/>
    <s v="【NDG】DV360-Broad_noncaffeine"/>
    <n v="933948"/>
    <n v="887"/>
    <m/>
    <n v="9.4973167671005235E-4"/>
    <n v="67.879642423900776"/>
    <n v="60209.242829999988"/>
    <n v="0"/>
    <x v="0"/>
    <m/>
    <n v="0"/>
    <x v="25"/>
    <d v="2019-06-24T00:00:00"/>
    <x v="0"/>
    <x v="0"/>
    <x v="0"/>
  </r>
  <r>
    <x v="176"/>
    <x v="11"/>
    <x v="0"/>
    <s v="【NDG】DV360-RT_noncaffeine"/>
    <n v="30379"/>
    <n v="25"/>
    <m/>
    <n v="8.2293689719872278E-4"/>
    <n v="514.49706463999996"/>
    <n v="12862.426615999999"/>
    <n v="0"/>
    <x v="0"/>
    <m/>
    <n v="0"/>
    <x v="25"/>
    <d v="2019-06-24T00:00:00"/>
    <x v="0"/>
    <x v="0"/>
    <x v="0"/>
  </r>
  <r>
    <x v="176"/>
    <x v="11"/>
    <x v="0"/>
    <s v="【NDG】DV360-Broad_sb"/>
    <n v="847123"/>
    <n v="756"/>
    <m/>
    <n v="8.9243238585187744E-4"/>
    <n v="82.684146875661369"/>
    <n v="62509.215037999995"/>
    <n v="0"/>
    <x v="0"/>
    <m/>
    <n v="0"/>
    <x v="25"/>
    <d v="2019-06-24T00:00:00"/>
    <x v="0"/>
    <x v="0"/>
    <x v="0"/>
  </r>
  <r>
    <x v="176"/>
    <x v="3"/>
    <x v="0"/>
    <s v="AFF"/>
    <n v="0"/>
    <n v="0"/>
    <m/>
    <m/>
    <m/>
    <n v="26000"/>
    <n v="3"/>
    <x v="0"/>
    <m/>
    <m/>
    <x v="25"/>
    <d v="2019-06-24T00:00:00"/>
    <x v="0"/>
    <x v="0"/>
    <x v="0"/>
  </r>
  <r>
    <x v="177"/>
    <x v="0"/>
    <x v="0"/>
    <s v="指名：まちえこびん（180926～）"/>
    <n v="11"/>
    <n v="0"/>
    <m/>
    <n v="0"/>
    <m/>
    <n v="0"/>
    <n v="0"/>
    <x v="0"/>
    <m/>
    <n v="0"/>
    <x v="25"/>
    <d v="2019-06-24T00:00:00"/>
    <x v="0"/>
    <x v="0"/>
    <x v="0"/>
  </r>
  <r>
    <x v="177"/>
    <x v="0"/>
    <x v="0"/>
    <s v="指名：バリスタ（161228AM-170131）"/>
    <n v="6945"/>
    <n v="323"/>
    <m/>
    <n v="4.6508279337652988E-2"/>
    <n v="73.765944272445822"/>
    <n v="23826.400000000001"/>
    <n v="5"/>
    <x v="0"/>
    <m/>
    <n v="0"/>
    <x v="25"/>
    <d v="2019-06-24T00:00:00"/>
    <x v="0"/>
    <x v="0"/>
    <x v="0"/>
  </r>
  <r>
    <x v="177"/>
    <x v="0"/>
    <x v="0"/>
    <s v="指名：共通TOP（161228AM-170131）"/>
    <n v="10623"/>
    <n v="785"/>
    <m/>
    <n v="7.3896262825943707E-2"/>
    <n v="24.310828025477708"/>
    <n v="19084"/>
    <n v="26"/>
    <x v="0"/>
    <m/>
    <n v="0"/>
    <x v="25"/>
    <d v="2019-06-24T00:00:00"/>
    <x v="0"/>
    <x v="0"/>
    <x v="0"/>
  </r>
  <r>
    <x v="177"/>
    <x v="0"/>
    <x v="0"/>
    <s v="指名：ドルチェグスト（161228AM-170131）"/>
    <n v="13904"/>
    <n v="856"/>
    <m/>
    <n v="6.1565017261219795E-2"/>
    <n v="68.97775700934578"/>
    <n v="59044.959999999992"/>
    <n v="16"/>
    <x v="0"/>
    <m/>
    <n v="0"/>
    <x v="25"/>
    <d v="2019-06-24T00:00:00"/>
    <x v="0"/>
    <x v="0"/>
    <x v="0"/>
  </r>
  <r>
    <x v="177"/>
    <x v="1"/>
    <x v="4"/>
    <s v="Shufoo!_PC"/>
    <n v="934"/>
    <n v="25"/>
    <m/>
    <n v="2.676659528907923E-2"/>
    <n v="1094.375"/>
    <n v="27359.375"/>
    <n v="0"/>
    <x v="0"/>
    <m/>
    <n v="0"/>
    <x v="25"/>
    <d v="2019-06-24T00:00:00"/>
    <x v="0"/>
    <x v="0"/>
    <x v="0"/>
  </r>
  <r>
    <x v="177"/>
    <x v="5"/>
    <x v="0"/>
    <s v="【NDG】GDN-RM（190125-190131）"/>
    <n v="279071"/>
    <n v="577"/>
    <n v="0"/>
    <n v="2.0675742015472767E-3"/>
    <n v="113.11481014155115"/>
    <n v="65267.245451675008"/>
    <n v="7"/>
    <x v="0"/>
    <m/>
    <n v="0"/>
    <x v="25"/>
    <d v="2019-06-24T00:00:00"/>
    <x v="0"/>
    <x v="0"/>
    <x v="0"/>
  </r>
  <r>
    <x v="177"/>
    <x v="4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77"/>
    <x v="4"/>
    <x v="0"/>
    <s v="指名：共通TOP（170816-170916）"/>
    <n v="5288"/>
    <n v="1243"/>
    <m/>
    <n v="0.23506051437216338"/>
    <n v="12.412111826226869"/>
    <n v="15428.254999999999"/>
    <n v="28.39"/>
    <x v="0"/>
    <m/>
    <n v="0"/>
    <x v="25"/>
    <d v="2019-06-24T00:00:00"/>
    <x v="0"/>
    <x v="0"/>
    <x v="0"/>
  </r>
  <r>
    <x v="177"/>
    <x v="4"/>
    <x v="0"/>
    <s v="指名：バリスタ（170816-170916）"/>
    <n v="4860"/>
    <n v="511"/>
    <m/>
    <n v="0.1051440329218107"/>
    <n v="151.21014677103716"/>
    <n v="77268.384999999995"/>
    <n v="2.4500000000000002"/>
    <x v="0"/>
    <m/>
    <n v="0"/>
    <x v="25"/>
    <d v="2019-06-24T00:00:00"/>
    <x v="0"/>
    <x v="0"/>
    <x v="0"/>
  </r>
  <r>
    <x v="177"/>
    <x v="4"/>
    <x v="0"/>
    <s v="指名：ドルチェグスト（170816-170916）"/>
    <n v="11714"/>
    <n v="1890"/>
    <n v="0"/>
    <n v="0.1613453986682602"/>
    <n v="127.2430582010582"/>
    <n v="240489.38"/>
    <n v="12.83"/>
    <x v="0"/>
    <m/>
    <n v="0"/>
    <x v="25"/>
    <d v="2019-06-24T00:00:00"/>
    <x v="0"/>
    <x v="0"/>
    <x v="0"/>
  </r>
  <r>
    <x v="177"/>
    <x v="11"/>
    <x v="0"/>
    <s v="【NDG】DV360-Broad_sb"/>
    <n v="839857"/>
    <n v="833"/>
    <m/>
    <n v="9.9183551485550517E-4"/>
    <n v="76.007773490996399"/>
    <n v="63314.475318000004"/>
    <n v="0"/>
    <x v="0"/>
    <m/>
    <n v="0"/>
    <x v="25"/>
    <d v="2019-06-24T00:00:00"/>
    <x v="0"/>
    <x v="0"/>
    <x v="0"/>
  </r>
  <r>
    <x v="177"/>
    <x v="11"/>
    <x v="0"/>
    <s v="【NDG】DV360-RT_normal"/>
    <n v="9189"/>
    <n v="19"/>
    <m/>
    <n v="2.0676896289041247E-3"/>
    <n v="153.70563510526316"/>
    <n v="2920.4070670000001"/>
    <n v="2"/>
    <x v="0"/>
    <m/>
    <n v="0"/>
    <x v="25"/>
    <d v="2019-06-24T00:00:00"/>
    <x v="0"/>
    <x v="0"/>
    <x v="0"/>
  </r>
  <r>
    <x v="177"/>
    <x v="11"/>
    <x v="0"/>
    <s v="【NDG】DV360-RT_noncaffeine"/>
    <n v="34658"/>
    <n v="49"/>
    <m/>
    <n v="1.413814992209591E-3"/>
    <n v="270.78513814285714"/>
    <n v="13268.471769"/>
    <n v="1"/>
    <x v="0"/>
    <m/>
    <n v="0"/>
    <x v="25"/>
    <d v="2019-06-24T00:00:00"/>
    <x v="0"/>
    <x v="0"/>
    <x v="0"/>
  </r>
  <r>
    <x v="177"/>
    <x v="11"/>
    <x v="0"/>
    <s v="【NDG】DV360-RT_sb"/>
    <n v="4804"/>
    <n v="9"/>
    <m/>
    <n v="1.8734388009991674E-3"/>
    <n v="156.5974731111111"/>
    <n v="1409.377258"/>
    <n v="0"/>
    <x v="0"/>
    <m/>
    <n v="0"/>
    <x v="25"/>
    <d v="2019-06-24T00:00:00"/>
    <x v="0"/>
    <x v="0"/>
    <x v="0"/>
  </r>
  <r>
    <x v="177"/>
    <x v="11"/>
    <x v="0"/>
    <s v="【NDG】DV360-Broad_noncaffeine"/>
    <n v="955904"/>
    <n v="935"/>
    <m/>
    <n v="9.7813169523299414E-4"/>
    <n v="65.48503122887702"/>
    <n v="61228.50419900001"/>
    <n v="1"/>
    <x v="0"/>
    <m/>
    <n v="0"/>
    <x v="25"/>
    <d v="2019-06-24T00:00:00"/>
    <x v="0"/>
    <x v="0"/>
    <x v="0"/>
  </r>
  <r>
    <x v="177"/>
    <x v="11"/>
    <x v="0"/>
    <s v="【NDG】DV360-Broad_normal"/>
    <n v="867984"/>
    <n v="671"/>
    <m/>
    <n v="7.730557245294844E-4"/>
    <n v="65.701547955290607"/>
    <n v="44085.738678000002"/>
    <n v="0"/>
    <x v="0"/>
    <m/>
    <n v="0"/>
    <x v="25"/>
    <d v="2019-06-24T00:00:00"/>
    <x v="0"/>
    <x v="0"/>
    <x v="0"/>
  </r>
  <r>
    <x v="177"/>
    <x v="3"/>
    <x v="0"/>
    <s v="AFF"/>
    <n v="0"/>
    <n v="0"/>
    <m/>
    <m/>
    <m/>
    <n v="62000"/>
    <n v="6"/>
    <x v="0"/>
    <m/>
    <m/>
    <x v="25"/>
    <d v="2019-06-24T00:00:00"/>
    <x v="0"/>
    <x v="0"/>
    <x v="0"/>
  </r>
  <r>
    <x v="178"/>
    <x v="0"/>
    <x v="0"/>
    <s v="指名：ドルチェグスト（161228AM-170131）"/>
    <n v="12308"/>
    <n v="686"/>
    <m/>
    <n v="5.5736106597335064E-2"/>
    <n v="62.542507288629743"/>
    <n v="42904.160000000003"/>
    <n v="14"/>
    <x v="0"/>
    <m/>
    <n v="0"/>
    <x v="25"/>
    <d v="2019-06-24T00:00:00"/>
    <x v="0"/>
    <x v="0"/>
    <x v="0"/>
  </r>
  <r>
    <x v="178"/>
    <x v="0"/>
    <x v="0"/>
    <s v="指名：まちえこびん（180926～）"/>
    <n v="4"/>
    <n v="1"/>
    <m/>
    <n v="0.25"/>
    <n v="1.04"/>
    <n v="1.04"/>
    <n v="0"/>
    <x v="0"/>
    <m/>
    <n v="0"/>
    <x v="25"/>
    <d v="2019-06-24T00:00:00"/>
    <x v="0"/>
    <x v="0"/>
    <x v="0"/>
  </r>
  <r>
    <x v="178"/>
    <x v="0"/>
    <x v="0"/>
    <s v="指名：共通TOP（161228AM-170131）"/>
    <n v="9995"/>
    <n v="605"/>
    <m/>
    <n v="6.0530265132566284E-2"/>
    <n v="25.425851239669417"/>
    <n v="15382.639999999998"/>
    <n v="28"/>
    <x v="0"/>
    <m/>
    <n v="0"/>
    <x v="25"/>
    <d v="2019-06-24T00:00:00"/>
    <x v="0"/>
    <x v="0"/>
    <x v="0"/>
  </r>
  <r>
    <x v="178"/>
    <x v="0"/>
    <x v="0"/>
    <s v="指名：バリスタ（161228AM-170131）"/>
    <n v="7284"/>
    <n v="322"/>
    <m/>
    <n v="4.4206479956068093E-2"/>
    <n v="73.723726708074523"/>
    <n v="23739.039999999997"/>
    <n v="2"/>
    <x v="0"/>
    <m/>
    <n v="0"/>
    <x v="25"/>
    <d v="2019-06-24T00:00:00"/>
    <x v="0"/>
    <x v="0"/>
    <x v="0"/>
  </r>
  <r>
    <x v="178"/>
    <x v="5"/>
    <x v="0"/>
    <s v="【NDG】GDN-RM（190125-190131）"/>
    <n v="255937"/>
    <n v="584"/>
    <n v="0"/>
    <n v="2.2818115395585631E-3"/>
    <n v="105.84787289160958"/>
    <n v="61815.157768699995"/>
    <n v="0"/>
    <x v="0"/>
    <m/>
    <n v="0"/>
    <x v="25"/>
    <d v="2019-06-24T00:00:00"/>
    <x v="0"/>
    <x v="0"/>
    <x v="0"/>
  </r>
  <r>
    <x v="178"/>
    <x v="4"/>
    <x v="0"/>
    <s v="指名：バリスタ（170816-170916）"/>
    <n v="5487"/>
    <n v="547"/>
    <m/>
    <n v="9.9690176781483508E-2"/>
    <n v="151.05905850091406"/>
    <n v="82629.304999999993"/>
    <n v="4.05"/>
    <x v="0"/>
    <m/>
    <n v="0"/>
    <x v="25"/>
    <d v="2019-06-24T00:00:00"/>
    <x v="0"/>
    <x v="0"/>
    <x v="0"/>
  </r>
  <r>
    <x v="178"/>
    <x v="4"/>
    <x v="0"/>
    <s v="指名：共通TOP（170816-170916）"/>
    <n v="5103"/>
    <n v="1144"/>
    <m/>
    <n v="0.22418185381148345"/>
    <n v="14.730865384615385"/>
    <n v="16852.11"/>
    <n v="10.86"/>
    <x v="0"/>
    <m/>
    <n v="0"/>
    <x v="25"/>
    <d v="2019-06-24T00:00:00"/>
    <x v="0"/>
    <x v="0"/>
    <x v="0"/>
  </r>
  <r>
    <x v="178"/>
    <x v="4"/>
    <x v="0"/>
    <s v="指名：まちえこびん（180926～）"/>
    <n v="14"/>
    <n v="1"/>
    <m/>
    <n v="7.1428571428571425E-2"/>
    <n v="129.34"/>
    <n v="129.34"/>
    <n v="0"/>
    <x v="0"/>
    <m/>
    <n v="0"/>
    <x v="25"/>
    <d v="2019-06-24T00:00:00"/>
    <x v="0"/>
    <x v="0"/>
    <x v="0"/>
  </r>
  <r>
    <x v="178"/>
    <x v="4"/>
    <x v="0"/>
    <s v="指名：ドルチェグスト（170816-170916）"/>
    <n v="11046"/>
    <n v="1658"/>
    <n v="0"/>
    <n v="0.15009958355965961"/>
    <n v="116.16463811821474"/>
    <n v="192600.97000000003"/>
    <n v="4.34"/>
    <x v="0"/>
    <m/>
    <n v="0"/>
    <x v="25"/>
    <d v="2019-06-24T00:00:00"/>
    <x v="0"/>
    <x v="0"/>
    <x v="0"/>
  </r>
  <r>
    <x v="178"/>
    <x v="11"/>
    <x v="0"/>
    <s v="【NDG】DV360-RT_sb"/>
    <n v="5071"/>
    <n v="9"/>
    <m/>
    <n v="1.7747978702425558E-3"/>
    <n v="159.47582599999998"/>
    <n v="1435.282434"/>
    <n v="0"/>
    <x v="0"/>
    <m/>
    <n v="0"/>
    <x v="25"/>
    <d v="2019-06-24T00:00:00"/>
    <x v="0"/>
    <x v="0"/>
    <x v="0"/>
  </r>
  <r>
    <x v="178"/>
    <x v="11"/>
    <x v="0"/>
    <s v="【NDG】DV360-Broad_noncaffeine"/>
    <n v="993943"/>
    <n v="935"/>
    <m/>
    <n v="9.4069780661466503E-4"/>
    <n v="63.884257177540107"/>
    <n v="59731.780461000002"/>
    <n v="0"/>
    <x v="0"/>
    <m/>
    <n v="0"/>
    <x v="25"/>
    <d v="2019-06-24T00:00:00"/>
    <x v="0"/>
    <x v="0"/>
    <x v="0"/>
  </r>
  <r>
    <x v="178"/>
    <x v="11"/>
    <x v="0"/>
    <s v="【NDG】DV360-RT_normal"/>
    <n v="11522"/>
    <n v="24"/>
    <m/>
    <n v="2.0829717063009894E-3"/>
    <n v="135.39117104166667"/>
    <n v="3249.388105"/>
    <n v="0"/>
    <x v="0"/>
    <m/>
    <n v="0"/>
    <x v="25"/>
    <d v="2019-06-24T00:00:00"/>
    <x v="0"/>
    <x v="0"/>
    <x v="0"/>
  </r>
  <r>
    <x v="178"/>
    <x v="11"/>
    <x v="0"/>
    <s v="【NDG】DV360-Broad_sb"/>
    <n v="875264"/>
    <n v="863"/>
    <m/>
    <n v="9.8598822755191582E-4"/>
    <n v="71.839642432213196"/>
    <n v="61997.611418999993"/>
    <n v="0"/>
    <x v="0"/>
    <m/>
    <n v="0"/>
    <x v="25"/>
    <d v="2019-06-24T00:00:00"/>
    <x v="0"/>
    <x v="0"/>
    <x v="0"/>
  </r>
  <r>
    <x v="178"/>
    <x v="11"/>
    <x v="0"/>
    <s v="【NDG】DV360-Broad_normal"/>
    <n v="891716"/>
    <n v="699"/>
    <m/>
    <n v="7.8388186373239913E-4"/>
    <n v="62.25491433619456"/>
    <n v="43516.185120999995"/>
    <n v="0"/>
    <x v="0"/>
    <m/>
    <n v="0"/>
    <x v="25"/>
    <d v="2019-06-24T00:00:00"/>
    <x v="0"/>
    <x v="0"/>
    <x v="0"/>
  </r>
  <r>
    <x v="178"/>
    <x v="11"/>
    <x v="0"/>
    <s v="【NDG】DV360-RT_noncaffeine"/>
    <n v="40333"/>
    <n v="45"/>
    <m/>
    <n v="1.1157117000966949E-3"/>
    <n v="306.2834675111111"/>
    <n v="13782.756038"/>
    <n v="1"/>
    <x v="0"/>
    <m/>
    <n v="0"/>
    <x v="25"/>
    <d v="2019-06-24T00:00:00"/>
    <x v="0"/>
    <x v="0"/>
    <x v="0"/>
  </r>
  <r>
    <x v="178"/>
    <x v="3"/>
    <x v="0"/>
    <s v="AFF"/>
    <n v="0"/>
    <n v="0"/>
    <m/>
    <m/>
    <m/>
    <n v="26000"/>
    <n v="3"/>
    <x v="0"/>
    <m/>
    <m/>
    <x v="25"/>
    <d v="2019-06-24T00:00:00"/>
    <x v="0"/>
    <x v="0"/>
    <x v="0"/>
  </r>
  <r>
    <x v="179"/>
    <x v="0"/>
    <x v="0"/>
    <s v="指名：共通TOP（161228AM-170131）"/>
    <n v="11066"/>
    <n v="586"/>
    <m/>
    <n v="5.2954997288993312E-2"/>
    <n v="36.114266211604097"/>
    <n v="21162.959999999999"/>
    <n v="16"/>
    <x v="0"/>
    <m/>
    <n v="0"/>
    <x v="25"/>
    <d v="2019-06-24T00:00:00"/>
    <x v="0"/>
    <x v="0"/>
    <x v="0"/>
  </r>
  <r>
    <x v="179"/>
    <x v="0"/>
    <x v="0"/>
    <s v="指名：ドルチェグスト（161228AM-170131）"/>
    <n v="15040"/>
    <n v="882"/>
    <m/>
    <n v="5.8643617021276594E-2"/>
    <n v="62.409433106575968"/>
    <n v="55045.120000000003"/>
    <n v="16"/>
    <x v="0"/>
    <m/>
    <n v="0"/>
    <x v="25"/>
    <d v="2019-06-24T00:00:00"/>
    <x v="0"/>
    <x v="0"/>
    <x v="0"/>
  </r>
  <r>
    <x v="179"/>
    <x v="0"/>
    <x v="0"/>
    <s v="指名：バリスタ（161228AM-170131）"/>
    <n v="7605"/>
    <n v="381"/>
    <m/>
    <n v="5.0098619329388562E-2"/>
    <n v="55.136377952755915"/>
    <n v="21006.960000000003"/>
    <n v="5"/>
    <x v="0"/>
    <m/>
    <n v="0"/>
    <x v="25"/>
    <d v="2019-06-24T00:00:00"/>
    <x v="0"/>
    <x v="0"/>
    <x v="0"/>
  </r>
  <r>
    <x v="179"/>
    <x v="5"/>
    <x v="0"/>
    <s v="【NDG】GDN-RM（190125-190131）"/>
    <n v="241338"/>
    <n v="588"/>
    <n v="0"/>
    <n v="2.436416975362355E-3"/>
    <n v="102.59978085660714"/>
    <n v="60328.671143685002"/>
    <n v="4"/>
    <x v="0"/>
    <m/>
    <n v="0"/>
    <x v="25"/>
    <d v="2019-06-24T00:00:00"/>
    <x v="0"/>
    <x v="0"/>
    <x v="0"/>
  </r>
  <r>
    <x v="179"/>
    <x v="4"/>
    <x v="0"/>
    <s v="指名：まちえこびん（180926～）"/>
    <n v="6"/>
    <n v="1"/>
    <m/>
    <n v="0.16666666666666666"/>
    <n v="65.784999999999997"/>
    <n v="65.784999999999997"/>
    <n v="0"/>
    <x v="0"/>
    <m/>
    <n v="0"/>
    <x v="25"/>
    <d v="2019-06-24T00:00:00"/>
    <x v="0"/>
    <x v="0"/>
    <x v="0"/>
  </r>
  <r>
    <x v="179"/>
    <x v="4"/>
    <x v="0"/>
    <s v="指名：ドルチェグスト（170816-170916）"/>
    <n v="14434"/>
    <n v="2245"/>
    <n v="0"/>
    <n v="0.15553554108355272"/>
    <n v="118.07448552338532"/>
    <n v="265077.22000000003"/>
    <n v="20.6"/>
    <x v="0"/>
    <m/>
    <n v="0"/>
    <x v="25"/>
    <d v="2019-06-24T00:00:00"/>
    <x v="0"/>
    <x v="0"/>
    <x v="0"/>
  </r>
  <r>
    <x v="179"/>
    <x v="4"/>
    <x v="0"/>
    <s v="指名：共通TOP（170816-170916）"/>
    <n v="5273"/>
    <n v="1073"/>
    <m/>
    <n v="0.20348947468234402"/>
    <n v="16.815405405405404"/>
    <n v="18042.929999999997"/>
    <n v="18.12"/>
    <x v="0"/>
    <m/>
    <n v="0"/>
    <x v="25"/>
    <d v="2019-06-24T00:00:00"/>
    <x v="0"/>
    <x v="0"/>
    <x v="0"/>
  </r>
  <r>
    <x v="179"/>
    <x v="4"/>
    <x v="0"/>
    <s v="指名：バリスタ（170816-170916）"/>
    <n v="6175"/>
    <n v="629"/>
    <m/>
    <n v="0.10186234817813765"/>
    <n v="147.85892686804448"/>
    <n v="93003.264999999985"/>
    <n v="4.28"/>
    <x v="0"/>
    <m/>
    <n v="0"/>
    <x v="25"/>
    <d v="2019-06-24T00:00:00"/>
    <x v="0"/>
    <x v="0"/>
    <x v="0"/>
  </r>
  <r>
    <x v="179"/>
    <x v="11"/>
    <x v="0"/>
    <s v="【NDG】DV360-RT_sb"/>
    <n v="5011"/>
    <n v="7"/>
    <m/>
    <n v="1.3969267611255239E-3"/>
    <n v="199.10324314285714"/>
    <n v="1393.722702"/>
    <n v="0"/>
    <x v="0"/>
    <m/>
    <n v="0"/>
    <x v="25"/>
    <d v="2019-06-24T00:00:00"/>
    <x v="0"/>
    <x v="0"/>
    <x v="0"/>
  </r>
  <r>
    <x v="179"/>
    <x v="11"/>
    <x v="0"/>
    <s v="【NDG】DV360-Broad_noncaffeine"/>
    <n v="1045647"/>
    <n v="1131"/>
    <m/>
    <n v="1.0816269735388711E-3"/>
    <n v="53.863045223695842"/>
    <n v="60919.104147999999"/>
    <n v="0"/>
    <x v="0"/>
    <m/>
    <n v="0"/>
    <x v="25"/>
    <d v="2019-06-24T00:00:00"/>
    <x v="0"/>
    <x v="0"/>
    <x v="0"/>
  </r>
  <r>
    <x v="179"/>
    <x v="11"/>
    <x v="0"/>
    <s v="【NDG】DV360-RT_normal"/>
    <n v="9863"/>
    <n v="22"/>
    <m/>
    <n v="2.2305586535536857E-3"/>
    <n v="122.43863327272726"/>
    <n v="2693.6499319999998"/>
    <n v="0"/>
    <x v="0"/>
    <m/>
    <n v="0"/>
    <x v="25"/>
    <d v="2019-06-24T00:00:00"/>
    <x v="0"/>
    <x v="0"/>
    <x v="0"/>
  </r>
  <r>
    <x v="179"/>
    <x v="11"/>
    <x v="0"/>
    <s v="【NDG】DV360-Broad_normal"/>
    <n v="939936"/>
    <n v="782"/>
    <m/>
    <n v="8.3197153848772677E-4"/>
    <n v="57.006622601023025"/>
    <n v="44579.178874000005"/>
    <n v="0"/>
    <x v="0"/>
    <m/>
    <n v="0"/>
    <x v="25"/>
    <d v="2019-06-24T00:00:00"/>
    <x v="0"/>
    <x v="0"/>
    <x v="0"/>
  </r>
  <r>
    <x v="179"/>
    <x v="11"/>
    <x v="0"/>
    <s v="【NDG】DV360-Broad_sb"/>
    <n v="919355"/>
    <n v="1006"/>
    <m/>
    <n v="1.0942454220622066E-3"/>
    <n v="62.46356184791253"/>
    <n v="62838.343219000002"/>
    <n v="0"/>
    <x v="0"/>
    <m/>
    <n v="0"/>
    <x v="25"/>
    <d v="2019-06-24T00:00:00"/>
    <x v="0"/>
    <x v="0"/>
    <x v="0"/>
  </r>
  <r>
    <x v="179"/>
    <x v="11"/>
    <x v="0"/>
    <s v="【NDG】DV360-RT_noncaffeine"/>
    <n v="41912"/>
    <n v="59"/>
    <m/>
    <n v="1.4077113953044475E-3"/>
    <n v="214.71298708474578"/>
    <n v="12668.066238000001"/>
    <n v="0"/>
    <x v="0"/>
    <m/>
    <n v="0"/>
    <x v="25"/>
    <d v="2019-06-24T00:00:00"/>
    <x v="0"/>
    <x v="0"/>
    <x v="0"/>
  </r>
  <r>
    <x v="179"/>
    <x v="3"/>
    <x v="0"/>
    <s v="AFF"/>
    <n v="0"/>
    <n v="0"/>
    <m/>
    <m/>
    <m/>
    <n v="14000"/>
    <n v="2"/>
    <x v="0"/>
    <m/>
    <m/>
    <x v="25"/>
    <d v="2019-06-24T00:00:00"/>
    <x v="0"/>
    <x v="0"/>
    <x v="0"/>
  </r>
  <r>
    <x v="180"/>
    <x v="0"/>
    <x v="0"/>
    <s v="指名：共通TOP（161228AM-170131）"/>
    <n v="11856"/>
    <n v="642"/>
    <m/>
    <n v="5.41497975708502E-2"/>
    <n v="34.47713395638629"/>
    <n v="22134.319999999996"/>
    <n v="22"/>
    <x v="0"/>
    <m/>
    <n v="0"/>
    <x v="25"/>
    <d v="2019-06-24T00:00:00"/>
    <x v="0"/>
    <x v="0"/>
    <x v="0"/>
  </r>
  <r>
    <x v="180"/>
    <x v="0"/>
    <x v="0"/>
    <s v="指名：まちえこびん（180926～）"/>
    <n v="3"/>
    <n v="0"/>
    <m/>
    <n v="0"/>
    <m/>
    <n v="0"/>
    <n v="0"/>
    <x v="0"/>
    <m/>
    <n v="0"/>
    <x v="25"/>
    <d v="2019-06-24T00:00:00"/>
    <x v="0"/>
    <x v="0"/>
    <x v="0"/>
  </r>
  <r>
    <x v="180"/>
    <x v="0"/>
    <x v="0"/>
    <s v="指名：ドルチェグスト（161228AM-170131）"/>
    <n v="15940"/>
    <n v="952"/>
    <m/>
    <n v="5.9723964868255958E-2"/>
    <n v="82.658151260504198"/>
    <n v="78690.559999999998"/>
    <n v="14"/>
    <x v="0"/>
    <m/>
    <n v="0"/>
    <x v="25"/>
    <d v="2019-06-24T00:00:00"/>
    <x v="0"/>
    <x v="0"/>
    <x v="0"/>
  </r>
  <r>
    <x v="180"/>
    <x v="0"/>
    <x v="0"/>
    <s v="指名：バリスタ（161228AM-170131）"/>
    <n v="8650"/>
    <n v="426"/>
    <m/>
    <n v="4.9248554913294801E-2"/>
    <n v="51.191924882629102"/>
    <n v="21807.759999999998"/>
    <n v="6"/>
    <x v="0"/>
    <m/>
    <n v="0"/>
    <x v="25"/>
    <d v="2019-06-24T00:00:00"/>
    <x v="0"/>
    <x v="0"/>
    <x v="0"/>
  </r>
  <r>
    <x v="180"/>
    <x v="5"/>
    <x v="0"/>
    <s v="【NDG】GDN-RM（190125-190131）"/>
    <n v="210053"/>
    <n v="556"/>
    <n v="0"/>
    <n v="2.6469510076028431E-3"/>
    <n v="104.97709650701438"/>
    <n v="58367.265657899996"/>
    <n v="10"/>
    <x v="0"/>
    <m/>
    <n v="0"/>
    <x v="25"/>
    <d v="2019-06-24T00:00:00"/>
    <x v="0"/>
    <x v="0"/>
    <x v="0"/>
  </r>
  <r>
    <x v="180"/>
    <x v="4"/>
    <x v="0"/>
    <s v="指名：バリスタ（170816-170916）"/>
    <n v="7753"/>
    <n v="778"/>
    <m/>
    <n v="0.10034825228943635"/>
    <n v="130.39194087403601"/>
    <n v="101444.93000000002"/>
    <n v="3.56"/>
    <x v="0"/>
    <m/>
    <n v="0"/>
    <x v="25"/>
    <d v="2019-06-24T00:00:00"/>
    <x v="0"/>
    <x v="0"/>
    <x v="0"/>
  </r>
  <r>
    <x v="180"/>
    <x v="4"/>
    <x v="0"/>
    <s v="指名：まちえこびん（180926～）"/>
    <n v="5"/>
    <n v="1"/>
    <m/>
    <n v="0.2"/>
    <n v="6.69"/>
    <n v="6.69"/>
    <n v="0"/>
    <x v="0"/>
    <m/>
    <n v="0"/>
    <x v="25"/>
    <d v="2019-06-24T00:00:00"/>
    <x v="0"/>
    <x v="0"/>
    <x v="0"/>
  </r>
  <r>
    <x v="180"/>
    <x v="4"/>
    <x v="0"/>
    <s v="指名：ドルチェグスト（170816-170916）"/>
    <n v="15466"/>
    <n v="2500"/>
    <n v="0"/>
    <n v="0.16164489848700375"/>
    <n v="120.112804"/>
    <n v="300282.01"/>
    <n v="15.059999999999999"/>
    <x v="0"/>
    <m/>
    <n v="0"/>
    <x v="25"/>
    <d v="2019-06-24T00:00:00"/>
    <x v="0"/>
    <x v="0"/>
    <x v="0"/>
  </r>
  <r>
    <x v="180"/>
    <x v="4"/>
    <x v="0"/>
    <s v="指名：共通TOP（170816-170916）"/>
    <n v="5525"/>
    <n v="1208"/>
    <m/>
    <n v="0.21864253393665159"/>
    <n v="16.976059602649006"/>
    <n v="20507.079999999998"/>
    <n v="20.57"/>
    <x v="0"/>
    <m/>
    <n v="0"/>
    <x v="25"/>
    <d v="2019-06-24T00:00:00"/>
    <x v="0"/>
    <x v="0"/>
    <x v="0"/>
  </r>
  <r>
    <x v="180"/>
    <x v="11"/>
    <x v="0"/>
    <s v="【NDG】DV360-Broad_normal"/>
    <n v="944037"/>
    <n v="832"/>
    <m/>
    <n v="8.8132138888624072E-4"/>
    <n v="54.980715192307692"/>
    <n v="45743.955040000001"/>
    <n v="0"/>
    <x v="0"/>
    <m/>
    <n v="0"/>
    <x v="25"/>
    <d v="2019-06-24T00:00:00"/>
    <x v="0"/>
    <x v="0"/>
    <x v="0"/>
  </r>
  <r>
    <x v="180"/>
    <x v="11"/>
    <x v="0"/>
    <s v="【NDG】DV360-RT_noncaffeine"/>
    <n v="43623"/>
    <n v="57"/>
    <m/>
    <n v="1.3066501616119937E-3"/>
    <n v="228.67993998245615"/>
    <n v="13034.756579000001"/>
    <n v="0"/>
    <x v="0"/>
    <m/>
    <n v="0"/>
    <x v="25"/>
    <d v="2019-06-24T00:00:00"/>
    <x v="0"/>
    <x v="0"/>
    <x v="0"/>
  </r>
  <r>
    <x v="180"/>
    <x v="11"/>
    <x v="0"/>
    <s v="【NDG】DV360-Broad_noncaffeine"/>
    <n v="1024325"/>
    <n v="1063"/>
    <m/>
    <n v="1.0377565714006784E-3"/>
    <n v="59.919855636876768"/>
    <n v="63694.806542000006"/>
    <n v="0"/>
    <x v="0"/>
    <m/>
    <n v="0"/>
    <x v="25"/>
    <d v="2019-06-24T00:00:00"/>
    <x v="0"/>
    <x v="0"/>
    <x v="0"/>
  </r>
  <r>
    <x v="180"/>
    <x v="11"/>
    <x v="0"/>
    <s v="【NDG】DV360-RT_sb"/>
    <n v="5164"/>
    <n v="14"/>
    <m/>
    <n v="2.711076684740511E-3"/>
    <n v="93.414311285714277"/>
    <n v="1307.800358"/>
    <n v="1"/>
    <x v="0"/>
    <m/>
    <n v="0"/>
    <x v="25"/>
    <d v="2019-06-24T00:00:00"/>
    <x v="0"/>
    <x v="0"/>
    <x v="0"/>
  </r>
  <r>
    <x v="180"/>
    <x v="11"/>
    <x v="0"/>
    <s v="【NDG】DV360-RT_normal"/>
    <n v="9876"/>
    <n v="14"/>
    <m/>
    <n v="1.4175779667881733E-3"/>
    <n v="206.96777492857146"/>
    <n v="2897.5488490000002"/>
    <n v="1"/>
    <x v="0"/>
    <m/>
    <n v="0"/>
    <x v="25"/>
    <d v="2019-06-24T00:00:00"/>
    <x v="0"/>
    <x v="0"/>
    <x v="0"/>
  </r>
  <r>
    <x v="180"/>
    <x v="11"/>
    <x v="0"/>
    <s v="【NDG】DV360-Broad_sb"/>
    <n v="950560"/>
    <n v="1021"/>
    <m/>
    <n v="1.0741036862481064E-3"/>
    <n v="63.90673258863859"/>
    <n v="65248.773973000003"/>
    <n v="0"/>
    <x v="0"/>
    <m/>
    <n v="0"/>
    <x v="25"/>
    <d v="2019-06-24T00:00:00"/>
    <x v="0"/>
    <x v="0"/>
    <x v="0"/>
  </r>
  <r>
    <x v="180"/>
    <x v="3"/>
    <x v="0"/>
    <s v="AFF"/>
    <n v="0"/>
    <n v="0"/>
    <m/>
    <m/>
    <m/>
    <n v="71000"/>
    <n v="8"/>
    <x v="0"/>
    <m/>
    <m/>
    <x v="25"/>
    <d v="2019-06-24T00:00:00"/>
    <x v="0"/>
    <x v="0"/>
    <x v="0"/>
  </r>
  <r>
    <x v="181"/>
    <x v="0"/>
    <x v="0"/>
    <s v="指名：バリスタ（161228AM-170131）"/>
    <n v="9090"/>
    <n v="482"/>
    <m/>
    <n v="5.3025302530253025E-2"/>
    <n v="61.899419087136927"/>
    <n v="29835.52"/>
    <n v="9"/>
    <x v="0"/>
    <m/>
    <n v="0"/>
    <x v="26"/>
    <d v="2019-07-01T00:00:00"/>
    <x v="0"/>
    <x v="1"/>
    <x v="0"/>
  </r>
  <r>
    <x v="181"/>
    <x v="0"/>
    <x v="0"/>
    <s v="指名：共通TOP（161228AM-170131）"/>
    <n v="10427"/>
    <n v="611"/>
    <m/>
    <n v="5.859787091205524E-2"/>
    <n v="25.547234042553193"/>
    <n v="15609.36"/>
    <n v="28"/>
    <x v="0"/>
    <m/>
    <n v="0"/>
    <x v="26"/>
    <d v="2019-07-01T00:00:00"/>
    <x v="0"/>
    <x v="1"/>
    <x v="0"/>
  </r>
  <r>
    <x v="181"/>
    <x v="0"/>
    <x v="0"/>
    <s v="指名：ドルチェグスト（161228AM-170131）"/>
    <n v="13124"/>
    <n v="782"/>
    <m/>
    <n v="5.9585492227979271E-2"/>
    <n v="81.306189258312017"/>
    <n v="63581.440000000002"/>
    <n v="18"/>
    <x v="0"/>
    <m/>
    <n v="0"/>
    <x v="26"/>
    <d v="2019-07-01T00:00:00"/>
    <x v="0"/>
    <x v="1"/>
    <x v="0"/>
  </r>
  <r>
    <x v="181"/>
    <x v="3"/>
    <x v="0"/>
    <s v="PH AFF"/>
    <n v="24155"/>
    <n v="149"/>
    <m/>
    <n v="6.1684951355826948E-3"/>
    <n v="494.26174496644296"/>
    <n v="73645"/>
    <n v="5"/>
    <x v="0"/>
    <m/>
    <n v="0"/>
    <x v="26"/>
    <d v="2019-07-01T00:00:00"/>
    <x v="0"/>
    <x v="1"/>
    <x v="0"/>
  </r>
  <r>
    <x v="181"/>
    <x v="5"/>
    <x v="0"/>
    <s v="【NDG】GDN-RM（190125-190131）"/>
    <n v="350742"/>
    <n v="653"/>
    <n v="0"/>
    <n v="1.8617673389556997E-3"/>
    <n v="101.50267233766463"/>
    <n v="66281.245036495005"/>
    <n v="9"/>
    <x v="0"/>
    <m/>
    <n v="0"/>
    <x v="26"/>
    <d v="2019-07-01T00:00:00"/>
    <x v="0"/>
    <x v="1"/>
    <x v="0"/>
  </r>
  <r>
    <x v="181"/>
    <x v="4"/>
    <x v="0"/>
    <s v="指名：ドルチェグスト（170816-170916）"/>
    <n v="10678"/>
    <n v="1750"/>
    <n v="0"/>
    <n v="0.16388836860835362"/>
    <n v="116.64953428571428"/>
    <n v="204136.685"/>
    <n v="15.48"/>
    <x v="0"/>
    <m/>
    <n v="0"/>
    <x v="26"/>
    <d v="2019-07-01T00:00:00"/>
    <x v="0"/>
    <x v="1"/>
    <x v="0"/>
  </r>
  <r>
    <x v="181"/>
    <x v="4"/>
    <x v="0"/>
    <s v="指名：共通TOP（170816-170916）"/>
    <n v="5320"/>
    <n v="1176"/>
    <m/>
    <n v="0.22105263157894736"/>
    <n v="13.2415731292517"/>
    <n v="15572.089999999998"/>
    <n v="21.189999999999998"/>
    <x v="0"/>
    <m/>
    <n v="0"/>
    <x v="26"/>
    <d v="2019-07-01T00:00:00"/>
    <x v="0"/>
    <x v="1"/>
    <x v="0"/>
  </r>
  <r>
    <x v="181"/>
    <x v="4"/>
    <x v="0"/>
    <s v="指名：バリスタ（170816-170916）"/>
    <n v="6403"/>
    <n v="593"/>
    <m/>
    <n v="9.2612837732312978E-2"/>
    <n v="150.96498313659362"/>
    <n v="89522.235000000015"/>
    <n v="3.67"/>
    <x v="0"/>
    <m/>
    <n v="0"/>
    <x v="26"/>
    <d v="2019-07-01T00:00:00"/>
    <x v="0"/>
    <x v="1"/>
    <x v="0"/>
  </r>
  <r>
    <x v="181"/>
    <x v="4"/>
    <x v="0"/>
    <s v="指名：まちえこびん（180926～）"/>
    <n v="9"/>
    <n v="1"/>
    <m/>
    <n v="0.1111111111111111"/>
    <n v="2.23"/>
    <n v="2.23"/>
    <n v="0"/>
    <x v="0"/>
    <m/>
    <n v="0"/>
    <x v="26"/>
    <d v="2019-07-01T00:00:00"/>
    <x v="0"/>
    <x v="1"/>
    <x v="0"/>
  </r>
  <r>
    <x v="181"/>
    <x v="11"/>
    <x v="0"/>
    <s v="【NDG】DV360-RM"/>
    <n v="93339"/>
    <n v="255"/>
    <m/>
    <n v="2.7319769871114968E-3"/>
    <n v="91.82889015294117"/>
    <n v="23416.366988999998"/>
    <n v="1"/>
    <x v="0"/>
    <m/>
    <n v="0"/>
    <x v="26"/>
    <d v="2019-07-01T00:00:00"/>
    <x v="0"/>
    <x v="1"/>
    <x v="0"/>
  </r>
  <r>
    <x v="181"/>
    <x v="3"/>
    <x v="0"/>
    <s v="AFF"/>
    <n v="0"/>
    <n v="0"/>
    <m/>
    <m/>
    <m/>
    <n v="28000"/>
    <n v="4"/>
    <x v="0"/>
    <m/>
    <m/>
    <x v="26"/>
    <d v="2019-07-01T00:00:00"/>
    <x v="0"/>
    <x v="1"/>
    <x v="0"/>
  </r>
  <r>
    <x v="182"/>
    <x v="0"/>
    <x v="0"/>
    <s v="指名：バリスタ（161228AM-170131）"/>
    <n v="10254"/>
    <n v="475"/>
    <m/>
    <n v="4.6323385995708989E-2"/>
    <n v="64.328926315789474"/>
    <n v="30556.240000000002"/>
    <n v="13"/>
    <x v="0"/>
    <m/>
    <n v="0"/>
    <x v="26"/>
    <d v="2019-07-01T00:00:00"/>
    <x v="0"/>
    <x v="1"/>
    <x v="0"/>
  </r>
  <r>
    <x v="182"/>
    <x v="0"/>
    <x v="0"/>
    <s v="指名：共通TOP（161228AM-170131）"/>
    <n v="10087"/>
    <n v="636"/>
    <m/>
    <n v="6.3051452364429467E-2"/>
    <n v="27.064528301886792"/>
    <n v="17213.04"/>
    <n v="20"/>
    <x v="0"/>
    <m/>
    <n v="0"/>
    <x v="26"/>
    <d v="2019-07-01T00:00:00"/>
    <x v="0"/>
    <x v="1"/>
    <x v="0"/>
  </r>
  <r>
    <x v="182"/>
    <x v="0"/>
    <x v="0"/>
    <s v="指名：まちえこびん（180926～）"/>
    <n v="1"/>
    <n v="0"/>
    <m/>
    <n v="0"/>
    <m/>
    <n v="0"/>
    <n v="0"/>
    <x v="0"/>
    <m/>
    <n v="0"/>
    <x v="26"/>
    <d v="2019-07-01T00:00:00"/>
    <x v="0"/>
    <x v="1"/>
    <x v="0"/>
  </r>
  <r>
    <x v="182"/>
    <x v="0"/>
    <x v="0"/>
    <s v="指名：ドルチェグスト（161228AM-170131）"/>
    <n v="13128"/>
    <n v="714"/>
    <m/>
    <n v="5.4387568555758686E-2"/>
    <n v="76.062745098039215"/>
    <n v="54308.800000000003"/>
    <n v="12"/>
    <x v="0"/>
    <m/>
    <n v="0"/>
    <x v="26"/>
    <d v="2019-07-01T00:00:00"/>
    <x v="0"/>
    <x v="1"/>
    <x v="0"/>
  </r>
  <r>
    <x v="182"/>
    <x v="3"/>
    <x v="0"/>
    <s v="PH AFF"/>
    <n v="22920"/>
    <n v="106"/>
    <m/>
    <n v="4.6247818499127397E-3"/>
    <n v="416.85849056603774"/>
    <n v="44187"/>
    <n v="3"/>
    <x v="0"/>
    <m/>
    <n v="0"/>
    <x v="26"/>
    <d v="2019-07-01T00:00:00"/>
    <x v="0"/>
    <x v="1"/>
    <x v="0"/>
  </r>
  <r>
    <x v="182"/>
    <x v="5"/>
    <x v="0"/>
    <s v="【NDG】GDN-RM（190125-190131）"/>
    <n v="311489"/>
    <n v="656"/>
    <n v="0"/>
    <n v="2.1060133744690824E-3"/>
    <n v="101.56106186807163"/>
    <n v="66624.056585454993"/>
    <n v="6"/>
    <x v="0"/>
    <m/>
    <n v="0"/>
    <x v="26"/>
    <d v="2019-07-01T00:00:00"/>
    <x v="0"/>
    <x v="1"/>
    <x v="0"/>
  </r>
  <r>
    <x v="182"/>
    <x v="4"/>
    <x v="0"/>
    <s v="指名：ドルチェグスト（170816-170916）"/>
    <n v="10804"/>
    <n v="1578"/>
    <n v="0"/>
    <n v="0.14605701592002962"/>
    <n v="131.33891951837771"/>
    <n v="207252.815"/>
    <n v="5.82"/>
    <x v="0"/>
    <m/>
    <n v="0"/>
    <x v="26"/>
    <d v="2019-07-01T00:00:00"/>
    <x v="0"/>
    <x v="1"/>
    <x v="0"/>
  </r>
  <r>
    <x v="182"/>
    <x v="4"/>
    <x v="0"/>
    <s v="指名：まちえこびん（180926～）"/>
    <n v="12"/>
    <n v="3"/>
    <m/>
    <n v="0.25"/>
    <n v="5.9466666666666663"/>
    <n v="17.84"/>
    <n v="0"/>
    <x v="0"/>
    <m/>
    <n v="0"/>
    <x v="26"/>
    <d v="2019-07-01T00:00:00"/>
    <x v="0"/>
    <x v="1"/>
    <x v="0"/>
  </r>
  <r>
    <x v="182"/>
    <x v="4"/>
    <x v="0"/>
    <s v="指名：バリスタ（170816-170916）"/>
    <n v="5903"/>
    <n v="556"/>
    <m/>
    <n v="9.4189395222768091E-2"/>
    <n v="164.87360611510795"/>
    <n v="91669.72500000002"/>
    <n v="6.68"/>
    <x v="0"/>
    <m/>
    <n v="0"/>
    <x v="26"/>
    <d v="2019-07-01T00:00:00"/>
    <x v="0"/>
    <x v="1"/>
    <x v="0"/>
  </r>
  <r>
    <x v="182"/>
    <x v="4"/>
    <x v="0"/>
    <s v="指名：共通TOP（170816-170916）"/>
    <n v="5218"/>
    <n v="1193"/>
    <m/>
    <n v="0.22863165963970869"/>
    <n v="13.212703269069571"/>
    <n v="15762.754999999999"/>
    <n v="19.93"/>
    <x v="0"/>
    <m/>
    <n v="0"/>
    <x v="26"/>
    <d v="2019-07-01T00:00:00"/>
    <x v="0"/>
    <x v="1"/>
    <x v="0"/>
  </r>
  <r>
    <x v="182"/>
    <x v="11"/>
    <x v="0"/>
    <s v="【NDG】DV360-RM"/>
    <n v="96070"/>
    <n v="175"/>
    <m/>
    <n v="1.821588425106693E-3"/>
    <n v="133.77201694857143"/>
    <n v="23410.102965999999"/>
    <n v="2"/>
    <x v="0"/>
    <m/>
    <n v="0"/>
    <x v="26"/>
    <d v="2019-07-01T00:00:00"/>
    <x v="0"/>
    <x v="1"/>
    <x v="0"/>
  </r>
  <r>
    <x v="182"/>
    <x v="3"/>
    <x v="0"/>
    <s v="AFF"/>
    <n v="0"/>
    <n v="0"/>
    <m/>
    <m/>
    <m/>
    <n v="19000"/>
    <n v="2"/>
    <x v="0"/>
    <m/>
    <m/>
    <x v="26"/>
    <d v="2019-07-01T00:00:00"/>
    <x v="0"/>
    <x v="1"/>
    <x v="0"/>
  </r>
  <r>
    <x v="183"/>
    <x v="0"/>
    <x v="0"/>
    <s v="指名：共通TOP（161228AM-170131）"/>
    <n v="11046"/>
    <n v="749"/>
    <m/>
    <n v="6.7807351077313061E-2"/>
    <n v="21.783070761014688"/>
    <n v="16315.52"/>
    <n v="26"/>
    <x v="0"/>
    <m/>
    <n v="0"/>
    <x v="26"/>
    <d v="2019-07-01T00:00:00"/>
    <x v="0"/>
    <x v="1"/>
    <x v="0"/>
  </r>
  <r>
    <x v="183"/>
    <x v="0"/>
    <x v="0"/>
    <s v="指名：まちえこびん（180926～）"/>
    <n v="9"/>
    <n v="0"/>
    <m/>
    <n v="0"/>
    <m/>
    <n v="0"/>
    <n v="0"/>
    <x v="0"/>
    <m/>
    <n v="0"/>
    <x v="26"/>
    <d v="2019-07-01T00:00:00"/>
    <x v="0"/>
    <x v="1"/>
    <x v="0"/>
  </r>
  <r>
    <x v="183"/>
    <x v="0"/>
    <x v="0"/>
    <s v="指名：バリスタ（161228AM-170131）"/>
    <n v="9688"/>
    <n v="474"/>
    <m/>
    <n v="4.8926507018992565E-2"/>
    <n v="59.216371308016875"/>
    <n v="28068.559999999998"/>
    <n v="9"/>
    <x v="0"/>
    <m/>
    <n v="0"/>
    <x v="26"/>
    <d v="2019-07-01T00:00:00"/>
    <x v="0"/>
    <x v="1"/>
    <x v="0"/>
  </r>
  <r>
    <x v="183"/>
    <x v="0"/>
    <x v="0"/>
    <s v="指名：ドルチェグスト（161228AM-170131）"/>
    <n v="12546"/>
    <n v="722"/>
    <m/>
    <n v="5.7548222541048938E-2"/>
    <n v="78.319778393351783"/>
    <n v="56546.87999999999"/>
    <n v="12"/>
    <x v="0"/>
    <m/>
    <n v="0"/>
    <x v="26"/>
    <d v="2019-07-01T00:00:00"/>
    <x v="0"/>
    <x v="1"/>
    <x v="0"/>
  </r>
  <r>
    <x v="183"/>
    <x v="3"/>
    <x v="0"/>
    <s v="PH AFF"/>
    <n v="22488"/>
    <n v="125"/>
    <m/>
    <n v="5.5585200996086798E-3"/>
    <n v="353.49599999999998"/>
    <n v="44187"/>
    <n v="3"/>
    <x v="0"/>
    <m/>
    <n v="0"/>
    <x v="26"/>
    <d v="2019-07-01T00:00:00"/>
    <x v="0"/>
    <x v="1"/>
    <x v="0"/>
  </r>
  <r>
    <x v="183"/>
    <x v="5"/>
    <x v="0"/>
    <s v="【NDG】GDN-RM（190125-190131）"/>
    <n v="313902"/>
    <n v="669"/>
    <n v="0"/>
    <n v="2.1312384119884548E-3"/>
    <n v="94.762719431666667"/>
    <n v="63396.259299785001"/>
    <n v="6"/>
    <x v="0"/>
    <m/>
    <n v="0"/>
    <x v="26"/>
    <d v="2019-07-01T00:00:00"/>
    <x v="0"/>
    <x v="1"/>
    <x v="0"/>
  </r>
  <r>
    <x v="183"/>
    <x v="4"/>
    <x v="0"/>
    <s v="指名：共通TOP（170816-170916）"/>
    <n v="5403"/>
    <n v="1201"/>
    <m/>
    <n v="0.22228391634277253"/>
    <n v="14.094862614487925"/>
    <n v="16927.929999999997"/>
    <n v="12.639999999999999"/>
    <x v="0"/>
    <m/>
    <n v="0"/>
    <x v="26"/>
    <d v="2019-07-01T00:00:00"/>
    <x v="0"/>
    <x v="1"/>
    <x v="0"/>
  </r>
  <r>
    <x v="183"/>
    <x v="4"/>
    <x v="0"/>
    <s v="指名：まちえこびん（180926～）"/>
    <n v="3"/>
    <n v="1"/>
    <m/>
    <n v="0.33333333333333331"/>
    <n v="44.6"/>
    <n v="44.6"/>
    <n v="0"/>
    <x v="0"/>
    <m/>
    <n v="0"/>
    <x v="26"/>
    <d v="2019-07-01T00:00:00"/>
    <x v="0"/>
    <x v="1"/>
    <x v="0"/>
  </r>
  <r>
    <x v="183"/>
    <x v="4"/>
    <x v="0"/>
    <s v="指名：ドルチェグスト（170816-170916）"/>
    <n v="10880"/>
    <n v="1662"/>
    <n v="0"/>
    <n v="0.15275735294117648"/>
    <n v="123.61297833935019"/>
    <n v="205444.77000000002"/>
    <n v="13.46"/>
    <x v="0"/>
    <m/>
    <n v="0"/>
    <x v="26"/>
    <d v="2019-07-01T00:00:00"/>
    <x v="0"/>
    <x v="1"/>
    <x v="0"/>
  </r>
  <r>
    <x v="183"/>
    <x v="4"/>
    <x v="0"/>
    <s v="指名：バリスタ（170816-170916）"/>
    <n v="5798"/>
    <n v="619"/>
    <m/>
    <n v="0.10676095205243187"/>
    <n v="147.52404684975767"/>
    <n v="91317.384999999995"/>
    <n v="8.2399999999999984"/>
    <x v="0"/>
    <m/>
    <n v="0"/>
    <x v="26"/>
    <d v="2019-07-01T00:00:00"/>
    <x v="0"/>
    <x v="1"/>
    <x v="0"/>
  </r>
  <r>
    <x v="183"/>
    <x v="11"/>
    <x v="0"/>
    <s v="【NDG】DV360-RM"/>
    <n v="96461"/>
    <n v="213"/>
    <m/>
    <n v="2.2081462974673704E-3"/>
    <n v="109.90642671830986"/>
    <n v="23410.068890999999"/>
    <n v="2"/>
    <x v="0"/>
    <m/>
    <n v="0"/>
    <x v="26"/>
    <d v="2019-07-01T00:00:00"/>
    <x v="0"/>
    <x v="1"/>
    <x v="0"/>
  </r>
  <r>
    <x v="184"/>
    <x v="0"/>
    <x v="0"/>
    <s v="指名：バリスタ（161228AM-170131）"/>
    <n v="9584"/>
    <n v="492"/>
    <m/>
    <n v="5.1335559265442407E-2"/>
    <n v="64.340487804878052"/>
    <n v="31655.52"/>
    <n v="6"/>
    <x v="0"/>
    <m/>
    <n v="0"/>
    <x v="26"/>
    <d v="2019-07-01T00:00:00"/>
    <x v="0"/>
    <x v="1"/>
    <x v="0"/>
  </r>
  <r>
    <x v="184"/>
    <x v="0"/>
    <x v="0"/>
    <s v="指名：共通TOP（161228AM-170131）"/>
    <n v="10635"/>
    <n v="668"/>
    <m/>
    <n v="6.2811471556182413E-2"/>
    <n v="24.327904191616774"/>
    <n v="16251.040000000005"/>
    <n v="15"/>
    <x v="0"/>
    <m/>
    <n v="0"/>
    <x v="26"/>
    <d v="2019-07-01T00:00:00"/>
    <x v="0"/>
    <x v="1"/>
    <x v="0"/>
  </r>
  <r>
    <x v="184"/>
    <x v="0"/>
    <x v="0"/>
    <s v="指名：まちえこびん（180926～）"/>
    <n v="1"/>
    <n v="0"/>
    <m/>
    <n v="0"/>
    <m/>
    <n v="0"/>
    <n v="0"/>
    <x v="0"/>
    <m/>
    <n v="0"/>
    <x v="26"/>
    <d v="2019-07-01T00:00:00"/>
    <x v="0"/>
    <x v="1"/>
    <x v="0"/>
  </r>
  <r>
    <x v="184"/>
    <x v="0"/>
    <x v="0"/>
    <s v="指名：ドルチェグスト（161228AM-170131）"/>
    <n v="13418"/>
    <n v="700"/>
    <m/>
    <n v="5.2168728573557907E-2"/>
    <n v="70.770514285714285"/>
    <n v="49539.360000000001"/>
    <n v="10"/>
    <x v="0"/>
    <m/>
    <n v="0"/>
    <x v="26"/>
    <d v="2019-07-01T00:00:00"/>
    <x v="0"/>
    <x v="1"/>
    <x v="0"/>
  </r>
  <r>
    <x v="184"/>
    <x v="1"/>
    <x v="4"/>
    <s v="Shufoo!_SP"/>
    <n v="5127"/>
    <n v="147"/>
    <m/>
    <n v="2.8671737858396724E-2"/>
    <n v="223.34183673469389"/>
    <n v="32831.25"/>
    <n v="0"/>
    <x v="0"/>
    <m/>
    <n v="0"/>
    <x v="26"/>
    <d v="2019-07-01T00:00:00"/>
    <x v="0"/>
    <x v="1"/>
    <x v="0"/>
  </r>
  <r>
    <x v="184"/>
    <x v="3"/>
    <x v="0"/>
    <s v="PH AFF"/>
    <n v="22112"/>
    <n v="97"/>
    <m/>
    <n v="4.3867583212735166E-3"/>
    <n v="911.07216494845363"/>
    <n v="88374"/>
    <n v="6"/>
    <x v="0"/>
    <m/>
    <n v="0"/>
    <x v="26"/>
    <d v="2019-07-01T00:00:00"/>
    <x v="0"/>
    <x v="1"/>
    <x v="0"/>
  </r>
  <r>
    <x v="184"/>
    <x v="5"/>
    <x v="0"/>
    <s v="【NDG】GDN-RM（190125-190131）"/>
    <n v="291758"/>
    <n v="605"/>
    <n v="0"/>
    <n v="2.0736363698681784E-3"/>
    <n v="105.37402378022315"/>
    <n v="63751.284387035004"/>
    <n v="8"/>
    <x v="0"/>
    <m/>
    <n v="0"/>
    <x v="26"/>
    <d v="2019-07-01T00:00:00"/>
    <x v="0"/>
    <x v="1"/>
    <x v="0"/>
  </r>
  <r>
    <x v="184"/>
    <x v="4"/>
    <x v="0"/>
    <s v="指名：共通TOP（170816-170916）"/>
    <n v="5335"/>
    <n v="1139"/>
    <m/>
    <n v="0.21349578256794752"/>
    <n v="10.784859525899913"/>
    <n v="12283.955"/>
    <n v="15.07"/>
    <x v="0"/>
    <m/>
    <n v="0"/>
    <x v="26"/>
    <d v="2019-07-01T00:00:00"/>
    <x v="0"/>
    <x v="1"/>
    <x v="0"/>
  </r>
  <r>
    <x v="184"/>
    <x v="4"/>
    <x v="0"/>
    <s v="指名：バリスタ（170816-170916）"/>
    <n v="6504"/>
    <n v="595"/>
    <m/>
    <n v="9.1482164821648213E-2"/>
    <n v="133.61073109243699"/>
    <n v="79498.385000000009"/>
    <n v="8.32"/>
    <x v="0"/>
    <m/>
    <n v="0"/>
    <x v="26"/>
    <d v="2019-07-01T00:00:00"/>
    <x v="0"/>
    <x v="1"/>
    <x v="0"/>
  </r>
  <r>
    <x v="184"/>
    <x v="4"/>
    <x v="0"/>
    <s v="指名：まちえこびん（180926～）"/>
    <n v="25"/>
    <n v="4"/>
    <m/>
    <n v="0.16"/>
    <n v="32.613750000000003"/>
    <n v="130.45500000000001"/>
    <n v="0"/>
    <x v="0"/>
    <m/>
    <n v="0"/>
    <x v="26"/>
    <d v="2019-07-01T00:00:00"/>
    <x v="0"/>
    <x v="1"/>
    <x v="0"/>
  </r>
  <r>
    <x v="184"/>
    <x v="4"/>
    <x v="0"/>
    <s v="指名：ドルチェグスト（170816-170916）"/>
    <n v="10962"/>
    <n v="1560"/>
    <n v="0"/>
    <n v="0.14230979748221129"/>
    <n v="128.23631410256411"/>
    <n v="200048.65"/>
    <n v="13.079999999999998"/>
    <x v="0"/>
    <m/>
    <n v="0"/>
    <x v="26"/>
    <d v="2019-07-01T00:00:00"/>
    <x v="0"/>
    <x v="1"/>
    <x v="0"/>
  </r>
  <r>
    <x v="184"/>
    <x v="11"/>
    <x v="0"/>
    <s v="【NDG】DV360-RM"/>
    <n v="108989"/>
    <n v="200"/>
    <m/>
    <n v="1.8350475736083457E-3"/>
    <n v="117.05842541"/>
    <n v="23411.685082"/>
    <n v="1"/>
    <x v="0"/>
    <m/>
    <n v="0"/>
    <x v="26"/>
    <d v="2019-07-01T00:00:00"/>
    <x v="0"/>
    <x v="1"/>
    <x v="0"/>
  </r>
  <r>
    <x v="184"/>
    <x v="3"/>
    <x v="0"/>
    <s v="AFF"/>
    <n v="0"/>
    <n v="0"/>
    <m/>
    <m/>
    <m/>
    <n v="38000"/>
    <n v="4"/>
    <x v="0"/>
    <m/>
    <m/>
    <x v="26"/>
    <d v="2019-07-01T00:00:00"/>
    <x v="0"/>
    <x v="1"/>
    <x v="0"/>
  </r>
  <r>
    <x v="185"/>
    <x v="0"/>
    <x v="0"/>
    <s v="指名：まちえこびん（180926～）"/>
    <n v="25"/>
    <n v="1"/>
    <m/>
    <n v="0.04"/>
    <n v="1.04"/>
    <n v="1.04"/>
    <n v="0"/>
    <x v="0"/>
    <m/>
    <n v="0"/>
    <x v="26"/>
    <d v="2019-07-01T00:00:00"/>
    <x v="0"/>
    <x v="1"/>
    <x v="0"/>
  </r>
  <r>
    <x v="185"/>
    <x v="0"/>
    <x v="0"/>
    <s v="指名：共通TOP（161228AM-170131）"/>
    <n v="10164"/>
    <n v="581"/>
    <m/>
    <n v="5.716253443526171E-2"/>
    <n v="21.548227194492256"/>
    <n v="12519.52"/>
    <n v="21"/>
    <x v="0"/>
    <m/>
    <n v="0"/>
    <x v="26"/>
    <d v="2019-07-01T00:00:00"/>
    <x v="0"/>
    <x v="1"/>
    <x v="0"/>
  </r>
  <r>
    <x v="185"/>
    <x v="0"/>
    <x v="0"/>
    <s v="指名：ドルチェグスト（161228AM-170131）"/>
    <n v="12326"/>
    <n v="676"/>
    <m/>
    <n v="5.4843420412136946E-2"/>
    <n v="79.532307692307711"/>
    <n v="53763.840000000011"/>
    <n v="10"/>
    <x v="0"/>
    <m/>
    <n v="0"/>
    <x v="26"/>
    <d v="2019-07-01T00:00:00"/>
    <x v="0"/>
    <x v="1"/>
    <x v="0"/>
  </r>
  <r>
    <x v="185"/>
    <x v="0"/>
    <x v="0"/>
    <s v="指名：バリスタ（161228AM-170131）"/>
    <n v="10330"/>
    <n v="434"/>
    <m/>
    <n v="4.2013552758954499E-2"/>
    <n v="66.919447004608301"/>
    <n v="29043.040000000005"/>
    <n v="3"/>
    <x v="0"/>
    <m/>
    <n v="0"/>
    <x v="26"/>
    <d v="2019-07-01T00:00:00"/>
    <x v="0"/>
    <x v="1"/>
    <x v="0"/>
  </r>
  <r>
    <x v="185"/>
    <x v="1"/>
    <x v="4"/>
    <s v="Shufoo!_SP"/>
    <n v="6845"/>
    <n v="223"/>
    <m/>
    <n v="3.2578524470416363E-2"/>
    <n v="147.22533632286996"/>
    <n v="32831.25"/>
    <n v="0"/>
    <x v="0"/>
    <m/>
    <n v="0"/>
    <x v="26"/>
    <d v="2019-07-01T00:00:00"/>
    <x v="0"/>
    <x v="1"/>
    <x v="0"/>
  </r>
  <r>
    <x v="185"/>
    <x v="3"/>
    <x v="0"/>
    <s v="PH AFF"/>
    <n v="21156"/>
    <n v="106"/>
    <m/>
    <n v="5.0103989411987146E-3"/>
    <n v="555.81132075471703"/>
    <n v="58916"/>
    <n v="4"/>
    <x v="0"/>
    <m/>
    <n v="0"/>
    <x v="26"/>
    <d v="2019-07-01T00:00:00"/>
    <x v="0"/>
    <x v="1"/>
    <x v="0"/>
  </r>
  <r>
    <x v="185"/>
    <x v="5"/>
    <x v="0"/>
    <s v="【NDG】GDN-RM（190125-190131）"/>
    <n v="260225"/>
    <n v="618"/>
    <n v="0"/>
    <n v="2.3748679027764436E-3"/>
    <n v="101.99786333166666"/>
    <n v="63034.679538969998"/>
    <n v="3"/>
    <x v="0"/>
    <m/>
    <n v="0"/>
    <x v="26"/>
    <d v="2019-07-01T00:00:00"/>
    <x v="0"/>
    <x v="1"/>
    <x v="0"/>
  </r>
  <r>
    <x v="185"/>
    <x v="4"/>
    <x v="0"/>
    <s v="指名：共通TOP（170816-170916）"/>
    <n v="4961"/>
    <n v="1033"/>
    <m/>
    <n v="0.20822414835718606"/>
    <n v="11.782516940948693"/>
    <n v="12171.34"/>
    <n v="15.23"/>
    <x v="0"/>
    <m/>
    <n v="0"/>
    <x v="26"/>
    <d v="2019-07-01T00:00:00"/>
    <x v="0"/>
    <x v="1"/>
    <x v="0"/>
  </r>
  <r>
    <x v="185"/>
    <x v="4"/>
    <x v="0"/>
    <s v="指名：まちえこびん（180926～）"/>
    <n v="101"/>
    <n v="7"/>
    <m/>
    <n v="6.9306930693069313E-2"/>
    <n v="46.352142857142852"/>
    <n v="324.46499999999997"/>
    <n v="0"/>
    <x v="0"/>
    <m/>
    <n v="0"/>
    <x v="26"/>
    <d v="2019-07-01T00:00:00"/>
    <x v="0"/>
    <x v="1"/>
    <x v="0"/>
  </r>
  <r>
    <x v="185"/>
    <x v="4"/>
    <x v="0"/>
    <s v="指名：ドルチェグスト（170816-170916）"/>
    <n v="9362"/>
    <n v="1402"/>
    <n v="0"/>
    <n v="0.14975432599871821"/>
    <n v="128.64212553495008"/>
    <n v="180356.26"/>
    <n v="7.5600000000000005"/>
    <x v="0"/>
    <m/>
    <n v="0"/>
    <x v="26"/>
    <d v="2019-07-01T00:00:00"/>
    <x v="0"/>
    <x v="1"/>
    <x v="0"/>
  </r>
  <r>
    <x v="185"/>
    <x v="4"/>
    <x v="0"/>
    <s v="指名：バリスタ（170816-170916）"/>
    <n v="6510"/>
    <n v="505"/>
    <m/>
    <n v="7.757296466973887E-2"/>
    <n v="128.90283168316833"/>
    <n v="65095.93"/>
    <n v="4.5"/>
    <x v="0"/>
    <m/>
    <n v="0"/>
    <x v="26"/>
    <d v="2019-07-01T00:00:00"/>
    <x v="0"/>
    <x v="1"/>
    <x v="0"/>
  </r>
  <r>
    <x v="185"/>
    <x v="11"/>
    <x v="0"/>
    <s v="【NDG】DV360-RM"/>
    <n v="124045"/>
    <n v="263"/>
    <m/>
    <n v="2.1201983151275749E-3"/>
    <n v="89.030391855513315"/>
    <n v="23414.993058"/>
    <n v="1"/>
    <x v="0"/>
    <m/>
    <n v="0"/>
    <x v="26"/>
    <d v="2019-07-01T00:00:00"/>
    <x v="0"/>
    <x v="1"/>
    <x v="0"/>
  </r>
  <r>
    <x v="185"/>
    <x v="3"/>
    <x v="0"/>
    <s v="AFF"/>
    <n v="0"/>
    <n v="0"/>
    <m/>
    <m/>
    <m/>
    <n v="31000"/>
    <n v="3"/>
    <x v="0"/>
    <m/>
    <m/>
    <x v="26"/>
    <d v="2019-07-01T00:00:00"/>
    <x v="0"/>
    <x v="1"/>
    <x v="0"/>
  </r>
  <r>
    <x v="186"/>
    <x v="0"/>
    <x v="0"/>
    <s v="指名：共通TOP（161228AM-170131）"/>
    <n v="10163"/>
    <n v="583"/>
    <m/>
    <n v="5.7364951293909276E-2"/>
    <n v="27.758902229845624"/>
    <n v="16183.439999999999"/>
    <n v="13"/>
    <x v="0"/>
    <m/>
    <n v="0"/>
    <x v="26"/>
    <d v="2019-07-01T00:00:00"/>
    <x v="0"/>
    <x v="1"/>
    <x v="0"/>
  </r>
  <r>
    <x v="186"/>
    <x v="0"/>
    <x v="0"/>
    <s v="指名：まちえこびん（180926～）"/>
    <n v="16"/>
    <n v="0"/>
    <m/>
    <n v="0"/>
    <m/>
    <n v="0"/>
    <n v="0"/>
    <x v="0"/>
    <m/>
    <n v="0"/>
    <x v="26"/>
    <d v="2019-07-01T00:00:00"/>
    <x v="0"/>
    <x v="1"/>
    <x v="0"/>
  </r>
  <r>
    <x v="186"/>
    <x v="0"/>
    <x v="0"/>
    <s v="指名：ドルチェグスト（161228AM-170131）"/>
    <n v="12836"/>
    <n v="674"/>
    <m/>
    <n v="5.2508569647865377E-2"/>
    <n v="61.702551928783386"/>
    <n v="41587.520000000004"/>
    <n v="14"/>
    <x v="0"/>
    <m/>
    <n v="0"/>
    <x v="26"/>
    <d v="2019-07-01T00:00:00"/>
    <x v="0"/>
    <x v="1"/>
    <x v="0"/>
  </r>
  <r>
    <x v="186"/>
    <x v="0"/>
    <x v="0"/>
    <s v="指名：バリスタ（161228AM-170131）"/>
    <n v="9115"/>
    <n v="499"/>
    <m/>
    <n v="5.4744925946242459E-2"/>
    <n v="68.804649298597184"/>
    <n v="34333.519999999997"/>
    <n v="7"/>
    <x v="0"/>
    <m/>
    <n v="0"/>
    <x v="26"/>
    <d v="2019-07-01T00:00:00"/>
    <x v="0"/>
    <x v="1"/>
    <x v="0"/>
  </r>
  <r>
    <x v="186"/>
    <x v="1"/>
    <x v="4"/>
    <s v="Shufoo!_SP"/>
    <n v="6247"/>
    <n v="258"/>
    <m/>
    <n v="4.1299823915479428E-2"/>
    <n v="127.25290697674419"/>
    <n v="32831.25"/>
    <n v="0"/>
    <x v="0"/>
    <m/>
    <n v="0"/>
    <x v="26"/>
    <d v="2019-07-01T00:00:00"/>
    <x v="0"/>
    <x v="1"/>
    <x v="0"/>
  </r>
  <r>
    <x v="186"/>
    <x v="3"/>
    <x v="0"/>
    <s v="PH AFF"/>
    <n v="25454"/>
    <n v="121"/>
    <m/>
    <n v="4.7536732929991353E-3"/>
    <n v="608.63636363636363"/>
    <n v="73645"/>
    <n v="5"/>
    <x v="0"/>
    <m/>
    <n v="0"/>
    <x v="26"/>
    <d v="2019-07-01T00:00:00"/>
    <x v="0"/>
    <x v="1"/>
    <x v="0"/>
  </r>
  <r>
    <x v="186"/>
    <x v="5"/>
    <x v="0"/>
    <s v="【NDG】GDN-RM（190125-190131）"/>
    <n v="261708"/>
    <n v="639"/>
    <n v="0"/>
    <n v="2.4416525287725252E-3"/>
    <n v="93.816026160477307"/>
    <n v="59948.440716544996"/>
    <n v="6"/>
    <x v="0"/>
    <m/>
    <n v="0"/>
    <x v="26"/>
    <d v="2019-07-01T00:00:00"/>
    <x v="0"/>
    <x v="1"/>
    <x v="0"/>
  </r>
  <r>
    <x v="186"/>
    <x v="4"/>
    <x v="0"/>
    <s v="指名：ドルチェグスト（170816-170916）"/>
    <n v="11996"/>
    <n v="1830"/>
    <n v="0"/>
    <n v="0.1525508502834278"/>
    <n v="126.10282786885247"/>
    <n v="230768.17500000002"/>
    <n v="10"/>
    <x v="0"/>
    <m/>
    <n v="0"/>
    <x v="26"/>
    <d v="2019-07-01T00:00:00"/>
    <x v="0"/>
    <x v="1"/>
    <x v="0"/>
  </r>
  <r>
    <x v="186"/>
    <x v="4"/>
    <x v="0"/>
    <s v="指名：バリスタ（170816-170916）"/>
    <n v="6734"/>
    <n v="559"/>
    <m/>
    <n v="8.3011583011583012E-2"/>
    <n v="146.22855992844367"/>
    <n v="81741.765000000014"/>
    <n v="2"/>
    <x v="0"/>
    <m/>
    <n v="0"/>
    <x v="26"/>
    <d v="2019-07-01T00:00:00"/>
    <x v="0"/>
    <x v="1"/>
    <x v="0"/>
  </r>
  <r>
    <x v="186"/>
    <x v="4"/>
    <x v="0"/>
    <s v="指名：まちえこびん（180926～）"/>
    <n v="9"/>
    <n v="4"/>
    <m/>
    <n v="0.44444444444444442"/>
    <n v="23.414999999999999"/>
    <n v="93.66"/>
    <n v="0"/>
    <x v="0"/>
    <m/>
    <n v="0"/>
    <x v="26"/>
    <d v="2019-07-01T00:00:00"/>
    <x v="0"/>
    <x v="1"/>
    <x v="0"/>
  </r>
  <r>
    <x v="186"/>
    <x v="4"/>
    <x v="0"/>
    <s v="指名：共通TOP（170816-170916）"/>
    <n v="4835"/>
    <n v="1010"/>
    <m/>
    <n v="0.20889348500517063"/>
    <n v="16.677529702970297"/>
    <n v="16844.305"/>
    <n v="11.08"/>
    <x v="0"/>
    <m/>
    <n v="0"/>
    <x v="26"/>
    <d v="2019-07-01T00:00:00"/>
    <x v="0"/>
    <x v="1"/>
    <x v="0"/>
  </r>
  <r>
    <x v="186"/>
    <x v="11"/>
    <x v="0"/>
    <s v="【NDG】DV360-RM"/>
    <n v="144841"/>
    <n v="238"/>
    <m/>
    <n v="1.6431811434607605E-3"/>
    <n v="98.380906050420165"/>
    <n v="23414.655640000001"/>
    <n v="0"/>
    <x v="0"/>
    <m/>
    <n v="0"/>
    <x v="26"/>
    <d v="2019-07-01T00:00:00"/>
    <x v="0"/>
    <x v="1"/>
    <x v="0"/>
  </r>
  <r>
    <x v="186"/>
    <x v="3"/>
    <x v="0"/>
    <s v="AFF"/>
    <n v="0"/>
    <n v="0"/>
    <m/>
    <m/>
    <m/>
    <n v="47000"/>
    <n v="6"/>
    <x v="0"/>
    <m/>
    <m/>
    <x v="26"/>
    <d v="2019-07-01T00:00:00"/>
    <x v="0"/>
    <x v="1"/>
    <x v="0"/>
  </r>
  <r>
    <x v="187"/>
    <x v="0"/>
    <x v="0"/>
    <s v="指名：共通TOP（161228AM-170131）"/>
    <n v="10540"/>
    <n v="597"/>
    <m/>
    <n v="5.6641366223908918E-2"/>
    <n v="34.232897822445565"/>
    <n v="20437.04"/>
    <n v="16"/>
    <x v="0"/>
    <m/>
    <n v="0"/>
    <x v="26"/>
    <d v="2019-07-01T00:00:00"/>
    <x v="0"/>
    <x v="1"/>
    <x v="0"/>
  </r>
  <r>
    <x v="187"/>
    <x v="0"/>
    <x v="0"/>
    <s v="指名：ドルチェグスト（161228AM-170131）"/>
    <n v="14696"/>
    <n v="948"/>
    <m/>
    <n v="6.4507348938486669E-2"/>
    <n v="69.63611814345991"/>
    <n v="66015.039999999994"/>
    <n v="22"/>
    <x v="0"/>
    <m/>
    <n v="0"/>
    <x v="26"/>
    <d v="2019-07-01T00:00:00"/>
    <x v="0"/>
    <x v="1"/>
    <x v="0"/>
  </r>
  <r>
    <x v="187"/>
    <x v="0"/>
    <x v="0"/>
    <s v="指名：まちえこびん（180926～）"/>
    <n v="1"/>
    <n v="1"/>
    <m/>
    <n v="1"/>
    <n v="1.04"/>
    <n v="1.04"/>
    <n v="0"/>
    <x v="0"/>
    <m/>
    <n v="0"/>
    <x v="26"/>
    <d v="2019-07-01T00:00:00"/>
    <x v="0"/>
    <x v="1"/>
    <x v="0"/>
  </r>
  <r>
    <x v="187"/>
    <x v="0"/>
    <x v="0"/>
    <s v="指名：バリスタ（161228AM-170131）"/>
    <n v="9604"/>
    <n v="545"/>
    <m/>
    <n v="5.6747188671386922E-2"/>
    <n v="66.506568807339448"/>
    <n v="36246.080000000002"/>
    <n v="13"/>
    <x v="0"/>
    <m/>
    <n v="0"/>
    <x v="26"/>
    <d v="2019-07-01T00:00:00"/>
    <x v="0"/>
    <x v="1"/>
    <x v="0"/>
  </r>
  <r>
    <x v="187"/>
    <x v="1"/>
    <x v="4"/>
    <s v="Shufoo!_SP"/>
    <n v="4438"/>
    <n v="140"/>
    <m/>
    <n v="3.1545741324921134E-2"/>
    <n v="234.50892857142858"/>
    <n v="32831.25"/>
    <n v="0"/>
    <x v="0"/>
    <m/>
    <n v="0"/>
    <x v="26"/>
    <d v="2019-07-01T00:00:00"/>
    <x v="0"/>
    <x v="1"/>
    <x v="0"/>
  </r>
  <r>
    <x v="187"/>
    <x v="3"/>
    <x v="0"/>
    <s v="PH AFF"/>
    <n v="29073"/>
    <n v="194"/>
    <m/>
    <n v="6.6728579781928253E-3"/>
    <n v="683.30412371134025"/>
    <n v="132561"/>
    <n v="9"/>
    <x v="0"/>
    <m/>
    <n v="0"/>
    <x v="26"/>
    <d v="2019-07-01T00:00:00"/>
    <x v="0"/>
    <x v="1"/>
    <x v="0"/>
  </r>
  <r>
    <x v="187"/>
    <x v="5"/>
    <x v="0"/>
    <s v="【NDG】GDN-RM（190125-190131）"/>
    <n v="271313"/>
    <n v="655"/>
    <n v="0"/>
    <n v="2.4141858296506248E-3"/>
    <n v="98.877501919778624"/>
    <n v="64764.763757454995"/>
    <n v="4"/>
    <x v="0"/>
    <m/>
    <n v="0"/>
    <x v="26"/>
    <d v="2019-07-01T00:00:00"/>
    <x v="0"/>
    <x v="1"/>
    <x v="0"/>
  </r>
  <r>
    <x v="187"/>
    <x v="4"/>
    <x v="0"/>
    <s v="指名：共通TOP（170816-170916）"/>
    <n v="5133"/>
    <n v="1043"/>
    <m/>
    <n v="0.20319501266315995"/>
    <n v="17.004017257909876"/>
    <n v="17735.189999999999"/>
    <n v="23.049999999999997"/>
    <x v="0"/>
    <m/>
    <n v="0"/>
    <x v="26"/>
    <d v="2019-07-01T00:00:00"/>
    <x v="0"/>
    <x v="1"/>
    <x v="0"/>
  </r>
  <r>
    <x v="187"/>
    <x v="4"/>
    <x v="0"/>
    <s v="指名：バリスタ（170816-170916）"/>
    <n v="6450"/>
    <n v="671"/>
    <m/>
    <n v="0.10403100775193798"/>
    <n v="147.58046944858421"/>
    <n v="99026.49500000001"/>
    <n v="0.33"/>
    <x v="0"/>
    <m/>
    <n v="0"/>
    <x v="26"/>
    <d v="2019-07-01T00:00:00"/>
    <x v="0"/>
    <x v="1"/>
    <x v="0"/>
  </r>
  <r>
    <x v="187"/>
    <x v="4"/>
    <x v="0"/>
    <s v="指名：ドルチェグスト（170816-170916）"/>
    <n v="14072"/>
    <n v="2438"/>
    <n v="0"/>
    <n v="0.17325184764070495"/>
    <n v="108.43238720262512"/>
    <n v="264358.16000000003"/>
    <n v="11.04"/>
    <x v="0"/>
    <m/>
    <n v="0"/>
    <x v="26"/>
    <d v="2019-07-01T00:00:00"/>
    <x v="0"/>
    <x v="1"/>
    <x v="0"/>
  </r>
  <r>
    <x v="187"/>
    <x v="4"/>
    <x v="0"/>
    <s v="指名：まちえこびん（180926～）"/>
    <n v="18"/>
    <n v="1"/>
    <m/>
    <n v="5.5555555555555552E-2"/>
    <n v="110.38500000000001"/>
    <n v="110.38500000000001"/>
    <n v="0"/>
    <x v="0"/>
    <m/>
    <n v="0"/>
    <x v="26"/>
    <d v="2019-07-01T00:00:00"/>
    <x v="0"/>
    <x v="1"/>
    <x v="0"/>
  </r>
  <r>
    <x v="187"/>
    <x v="11"/>
    <x v="0"/>
    <s v="【NDG】DV360-RM"/>
    <n v="142389"/>
    <n v="218"/>
    <m/>
    <n v="1.531017143178195E-3"/>
    <n v="107.05326458256881"/>
    <n v="23337.611679000001"/>
    <n v="1"/>
    <x v="0"/>
    <m/>
    <n v="0"/>
    <x v="26"/>
    <d v="2019-07-01T00:00:00"/>
    <x v="0"/>
    <x v="1"/>
    <x v="0"/>
  </r>
  <r>
    <x v="187"/>
    <x v="3"/>
    <x v="0"/>
    <s v="AFF"/>
    <n v="0"/>
    <n v="0"/>
    <m/>
    <m/>
    <m/>
    <n v="73000"/>
    <n v="9"/>
    <x v="0"/>
    <m/>
    <m/>
    <x v="26"/>
    <d v="2019-07-01T00:00:00"/>
    <x v="0"/>
    <x v="1"/>
    <x v="0"/>
  </r>
  <r>
    <x v="188"/>
    <x v="0"/>
    <x v="0"/>
    <s v="指名：バリスタ（161228AM-170131）"/>
    <n v="9708"/>
    <n v="531"/>
    <m/>
    <n v="5.4697156983930781E-2"/>
    <n v="55.190508474576284"/>
    <n v="29306.160000000007"/>
    <n v="5"/>
    <x v="0"/>
    <m/>
    <n v="0"/>
    <x v="27"/>
    <d v="2019-07-08T00:00:00"/>
    <x v="0"/>
    <x v="1"/>
    <x v="0"/>
  </r>
  <r>
    <x v="188"/>
    <x v="0"/>
    <x v="0"/>
    <s v="指名：ドルチェグスト（161228AM-170131）"/>
    <n v="13516"/>
    <n v="836"/>
    <m/>
    <n v="6.1852619118082271E-2"/>
    <n v="63.743540669856458"/>
    <n v="53289.599999999999"/>
    <n v="8"/>
    <x v="0"/>
    <m/>
    <n v="0"/>
    <x v="27"/>
    <d v="2019-07-08T00:00:00"/>
    <x v="0"/>
    <x v="1"/>
    <x v="0"/>
  </r>
  <r>
    <x v="188"/>
    <x v="0"/>
    <x v="0"/>
    <s v="指名：共通TOP（161228AM-170131）"/>
    <n v="10879"/>
    <n v="728"/>
    <m/>
    <n v="6.6917915249563378E-2"/>
    <n v="22.989999999999995"/>
    <n v="16736.719999999998"/>
    <n v="38"/>
    <x v="0"/>
    <m/>
    <n v="0"/>
    <x v="27"/>
    <d v="2019-07-08T00:00:00"/>
    <x v="0"/>
    <x v="1"/>
    <x v="0"/>
  </r>
  <r>
    <x v="188"/>
    <x v="0"/>
    <x v="0"/>
    <s v="指名：まちえこびん（180926～）"/>
    <n v="1"/>
    <n v="0"/>
    <m/>
    <n v="0"/>
    <m/>
    <n v="0"/>
    <n v="0"/>
    <x v="0"/>
    <m/>
    <n v="0"/>
    <x v="27"/>
    <d v="2019-07-08T00:00:00"/>
    <x v="0"/>
    <x v="1"/>
    <x v="0"/>
  </r>
  <r>
    <x v="188"/>
    <x v="1"/>
    <x v="4"/>
    <s v="Shufoo!_SP"/>
    <n v="3574"/>
    <n v="131"/>
    <m/>
    <n v="3.6653609401231114E-2"/>
    <n v="250.62022900763358"/>
    <n v="32831.25"/>
    <n v="0"/>
    <x v="0"/>
    <m/>
    <n v="0"/>
    <x v="27"/>
    <d v="2019-07-08T00:00:00"/>
    <x v="0"/>
    <x v="1"/>
    <x v="0"/>
  </r>
  <r>
    <x v="188"/>
    <x v="3"/>
    <x v="0"/>
    <s v="PH AFF"/>
    <n v="25208"/>
    <n v="114"/>
    <m/>
    <n v="4.5223738495715647E-3"/>
    <n v="516.80701754385962"/>
    <n v="58916"/>
    <n v="4"/>
    <x v="0"/>
    <m/>
    <n v="0"/>
    <x v="27"/>
    <d v="2019-07-08T00:00:00"/>
    <x v="0"/>
    <x v="1"/>
    <x v="0"/>
  </r>
  <r>
    <x v="188"/>
    <x v="5"/>
    <x v="0"/>
    <s v="【NDG】GDN-RM（190125-190131）"/>
    <n v="307538"/>
    <n v="621"/>
    <n v="0"/>
    <n v="2.0192626602241024E-3"/>
    <n v="106.06463776115137"/>
    <n v="65866.140049674999"/>
    <n v="5"/>
    <x v="0"/>
    <m/>
    <n v="0"/>
    <x v="27"/>
    <d v="2019-07-08T00:00:00"/>
    <x v="0"/>
    <x v="1"/>
    <x v="0"/>
  </r>
  <r>
    <x v="188"/>
    <x v="4"/>
    <x v="0"/>
    <s v="指名：まちえこびん（180926～）"/>
    <n v="17"/>
    <n v="1"/>
    <m/>
    <n v="5.8823529411764705E-2"/>
    <n v="1.115"/>
    <n v="1.115"/>
    <n v="0"/>
    <x v="0"/>
    <m/>
    <n v="0"/>
    <x v="27"/>
    <d v="2019-07-08T00:00:00"/>
    <x v="0"/>
    <x v="1"/>
    <x v="0"/>
  </r>
  <r>
    <x v="188"/>
    <x v="4"/>
    <x v="0"/>
    <s v="指名：バリスタ（170816-170916）"/>
    <n v="5845"/>
    <n v="614"/>
    <m/>
    <n v="0.1050470487596236"/>
    <n v="146.46087947882737"/>
    <n v="89926.98000000001"/>
    <n v="4.16"/>
    <x v="0"/>
    <m/>
    <n v="0"/>
    <x v="27"/>
    <d v="2019-07-08T00:00:00"/>
    <x v="0"/>
    <x v="1"/>
    <x v="0"/>
  </r>
  <r>
    <x v="188"/>
    <x v="4"/>
    <x v="0"/>
    <s v="指名：共通TOP（170816-170916）"/>
    <n v="4954"/>
    <n v="1027"/>
    <m/>
    <n v="0.20730722648364958"/>
    <n v="11.578846153846156"/>
    <n v="11891.475000000002"/>
    <n v="18.259999999999998"/>
    <x v="0"/>
    <m/>
    <n v="0"/>
    <x v="27"/>
    <d v="2019-07-08T00:00:00"/>
    <x v="0"/>
    <x v="1"/>
    <x v="0"/>
  </r>
  <r>
    <x v="188"/>
    <x v="4"/>
    <x v="0"/>
    <s v="指名：ドルチェグスト（170816-170916）"/>
    <n v="10674"/>
    <n v="1688"/>
    <n v="0"/>
    <n v="0.15814127787146337"/>
    <n v="116.80789395734598"/>
    <n v="197171.72500000001"/>
    <n v="14.91"/>
    <x v="0"/>
    <m/>
    <n v="0"/>
    <x v="27"/>
    <d v="2019-07-08T00:00:00"/>
    <x v="0"/>
    <x v="1"/>
    <x v="0"/>
  </r>
  <r>
    <x v="188"/>
    <x v="11"/>
    <x v="0"/>
    <s v="【NDG】DV360-RM"/>
    <n v="133514"/>
    <n v="227"/>
    <m/>
    <n v="1.7001962341027907E-3"/>
    <n v="101.39671231277532"/>
    <n v="23017.053694999999"/>
    <n v="0"/>
    <x v="0"/>
    <m/>
    <n v="0"/>
    <x v="27"/>
    <d v="2019-07-08T00:00:00"/>
    <x v="0"/>
    <x v="1"/>
    <x v="0"/>
  </r>
  <r>
    <x v="188"/>
    <x v="3"/>
    <x v="0"/>
    <s v="AFF"/>
    <n v="0"/>
    <n v="0"/>
    <m/>
    <m/>
    <m/>
    <n v="21000"/>
    <n v="3"/>
    <x v="0"/>
    <m/>
    <m/>
    <x v="27"/>
    <d v="2019-07-08T00:00:00"/>
    <x v="0"/>
    <x v="1"/>
    <x v="0"/>
  </r>
  <r>
    <x v="189"/>
    <x v="0"/>
    <x v="0"/>
    <s v="指名：ドルチェグスト（161228AM-170131）"/>
    <n v="12962"/>
    <n v="908"/>
    <m/>
    <n v="7.0050918068199353E-2"/>
    <n v="57.057973568281938"/>
    <n v="51808.639999999999"/>
    <n v="12"/>
    <x v="0"/>
    <m/>
    <n v="0"/>
    <x v="27"/>
    <d v="2019-07-08T00:00:00"/>
    <x v="0"/>
    <x v="1"/>
    <x v="0"/>
  </r>
  <r>
    <x v="189"/>
    <x v="0"/>
    <x v="0"/>
    <s v="指名：バリスタ（161228AM-170131）"/>
    <n v="9572"/>
    <n v="508"/>
    <m/>
    <n v="5.3071458420392813E-2"/>
    <n v="61.794015748031491"/>
    <n v="31391.359999999997"/>
    <n v="8"/>
    <x v="0"/>
    <m/>
    <n v="0"/>
    <x v="27"/>
    <d v="2019-07-08T00:00:00"/>
    <x v="0"/>
    <x v="1"/>
    <x v="0"/>
  </r>
  <r>
    <x v="189"/>
    <x v="0"/>
    <x v="0"/>
    <s v="指名：共通TOP（161228AM-170131）"/>
    <n v="10934"/>
    <n v="654"/>
    <m/>
    <n v="5.9813426010609107E-2"/>
    <n v="22.601712538226302"/>
    <n v="14781.52"/>
    <n v="19"/>
    <x v="0"/>
    <m/>
    <n v="0"/>
    <x v="27"/>
    <d v="2019-07-08T00:00:00"/>
    <x v="0"/>
    <x v="1"/>
    <x v="0"/>
  </r>
  <r>
    <x v="189"/>
    <x v="0"/>
    <x v="0"/>
    <s v="指名：まちえこびん（180926～）"/>
    <n v="11"/>
    <n v="2"/>
    <m/>
    <n v="0.18181818181818182"/>
    <n v="2.08"/>
    <n v="4.16"/>
    <n v="0"/>
    <x v="0"/>
    <m/>
    <n v="0"/>
    <x v="27"/>
    <d v="2019-07-08T00:00:00"/>
    <x v="0"/>
    <x v="1"/>
    <x v="0"/>
  </r>
  <r>
    <x v="189"/>
    <x v="1"/>
    <x v="4"/>
    <s v="Shufoo!_SP"/>
    <n v="2598"/>
    <n v="90"/>
    <m/>
    <n v="3.4642032332563508E-2"/>
    <n v="364.79166666666669"/>
    <n v="32831.25"/>
    <n v="0"/>
    <x v="0"/>
    <m/>
    <n v="0"/>
    <x v="27"/>
    <d v="2019-07-08T00:00:00"/>
    <x v="0"/>
    <x v="1"/>
    <x v="0"/>
  </r>
  <r>
    <x v="189"/>
    <x v="3"/>
    <x v="0"/>
    <s v="PH AFF"/>
    <n v="23423"/>
    <n v="122"/>
    <m/>
    <n v="5.2085556931221449E-3"/>
    <n v="241.45901639344262"/>
    <n v="29458"/>
    <n v="2"/>
    <x v="0"/>
    <m/>
    <n v="0"/>
    <x v="27"/>
    <d v="2019-07-08T00:00:00"/>
    <x v="0"/>
    <x v="1"/>
    <x v="0"/>
  </r>
  <r>
    <x v="189"/>
    <x v="5"/>
    <x v="0"/>
    <s v="【NDG】GDN-RM（190125-190131）"/>
    <n v="278265"/>
    <n v="566"/>
    <n v="0"/>
    <n v="2.034032307332938E-3"/>
    <n v="114.43062539114842"/>
    <n v="64767.733971390007"/>
    <n v="0"/>
    <x v="0"/>
    <m/>
    <n v="0"/>
    <x v="27"/>
    <d v="2019-07-08T00:00:00"/>
    <x v="0"/>
    <x v="1"/>
    <x v="0"/>
  </r>
  <r>
    <x v="189"/>
    <x v="4"/>
    <x v="0"/>
    <s v="指名：バリスタ（170816-170916）"/>
    <n v="5054"/>
    <n v="490"/>
    <m/>
    <n v="9.6952908587257622E-2"/>
    <n v="131.76796938775513"/>
    <n v="64566.305000000008"/>
    <n v="2"/>
    <x v="0"/>
    <m/>
    <n v="0"/>
    <x v="27"/>
    <d v="2019-07-08T00:00:00"/>
    <x v="0"/>
    <x v="1"/>
    <x v="0"/>
  </r>
  <r>
    <x v="189"/>
    <x v="4"/>
    <x v="0"/>
    <s v="指名：まちえこびん（180926～）"/>
    <n v="4"/>
    <n v="1"/>
    <m/>
    <n v="0.25"/>
    <n v="49.06"/>
    <n v="49.06"/>
    <n v="0"/>
    <x v="0"/>
    <m/>
    <n v="0"/>
    <x v="27"/>
    <d v="2019-07-08T00:00:00"/>
    <x v="0"/>
    <x v="1"/>
    <x v="0"/>
  </r>
  <r>
    <x v="189"/>
    <x v="4"/>
    <x v="0"/>
    <s v="指名：共通TOP（170816-170916）"/>
    <n v="4841"/>
    <n v="1068"/>
    <m/>
    <n v="0.22061557529436068"/>
    <n v="11.728380149812734"/>
    <n v="12525.91"/>
    <n v="10.69"/>
    <x v="0"/>
    <m/>
    <n v="0"/>
    <x v="27"/>
    <d v="2019-07-08T00:00:00"/>
    <x v="0"/>
    <x v="1"/>
    <x v="0"/>
  </r>
  <r>
    <x v="189"/>
    <x v="4"/>
    <x v="0"/>
    <s v="指名：ドルチェグスト（170816-170916）"/>
    <n v="10294"/>
    <n v="1858"/>
    <n v="0"/>
    <n v="0.18049349135418691"/>
    <n v="111.83614908503768"/>
    <n v="207791.565"/>
    <n v="8.99"/>
    <x v="0"/>
    <m/>
    <n v="0"/>
    <x v="27"/>
    <d v="2019-07-08T00:00:00"/>
    <x v="0"/>
    <x v="1"/>
    <x v="0"/>
  </r>
  <r>
    <x v="189"/>
    <x v="11"/>
    <x v="0"/>
    <s v="【NDG】DV360-RM"/>
    <n v="146723"/>
    <n v="223"/>
    <m/>
    <n v="1.5198707769061429E-3"/>
    <n v="103.19024665919282"/>
    <n v="23011.425005000001"/>
    <n v="0"/>
    <x v="0"/>
    <m/>
    <n v="0"/>
    <x v="27"/>
    <d v="2019-07-08T00:00:00"/>
    <x v="0"/>
    <x v="1"/>
    <x v="0"/>
  </r>
  <r>
    <x v="189"/>
    <x v="3"/>
    <x v="0"/>
    <s v="AFF"/>
    <n v="0"/>
    <n v="0"/>
    <m/>
    <m/>
    <m/>
    <n v="57000"/>
    <n v="6"/>
    <x v="0"/>
    <m/>
    <m/>
    <x v="27"/>
    <d v="2019-07-08T00:00:00"/>
    <x v="0"/>
    <x v="1"/>
    <x v="0"/>
  </r>
  <r>
    <x v="190"/>
    <x v="0"/>
    <x v="0"/>
    <s v="指名：バリスタ（161228AM-170131）"/>
    <n v="9060"/>
    <n v="468"/>
    <m/>
    <n v="5.1655629139072845E-2"/>
    <n v="87.142222222222202"/>
    <n v="40782.55999999999"/>
    <n v="6"/>
    <x v="0"/>
    <m/>
    <n v="0"/>
    <x v="27"/>
    <d v="2019-07-08T00:00:00"/>
    <x v="0"/>
    <x v="1"/>
    <x v="0"/>
  </r>
  <r>
    <x v="190"/>
    <x v="0"/>
    <x v="0"/>
    <s v="指名：まちえこびん（180926～）"/>
    <n v="2"/>
    <n v="0"/>
    <m/>
    <n v="0"/>
    <m/>
    <n v="0"/>
    <n v="0"/>
    <x v="0"/>
    <m/>
    <n v="0"/>
    <x v="27"/>
    <d v="2019-07-08T00:00:00"/>
    <x v="0"/>
    <x v="1"/>
    <x v="0"/>
  </r>
  <r>
    <x v="190"/>
    <x v="0"/>
    <x v="0"/>
    <s v="指名：ドルチェグスト（161228AM-170131）"/>
    <n v="13346"/>
    <n v="858"/>
    <m/>
    <n v="6.4288925520755283E-2"/>
    <n v="59.280000000000008"/>
    <n v="50862.240000000005"/>
    <n v="28"/>
    <x v="0"/>
    <m/>
    <n v="0"/>
    <x v="27"/>
    <d v="2019-07-08T00:00:00"/>
    <x v="0"/>
    <x v="1"/>
    <x v="0"/>
  </r>
  <r>
    <x v="190"/>
    <x v="0"/>
    <x v="0"/>
    <s v="指名：共通TOP（161228AM-170131）"/>
    <n v="10183"/>
    <n v="644"/>
    <m/>
    <n v="6.3242659334184423E-2"/>
    <n v="20.278385093167707"/>
    <n v="13059.280000000002"/>
    <n v="14"/>
    <x v="0"/>
    <m/>
    <n v="0"/>
    <x v="27"/>
    <d v="2019-07-08T00:00:00"/>
    <x v="0"/>
    <x v="1"/>
    <x v="0"/>
  </r>
  <r>
    <x v="190"/>
    <x v="1"/>
    <x v="4"/>
    <s v="Shufoo!_SP"/>
    <n v="21"/>
    <n v="0"/>
    <m/>
    <n v="0"/>
    <m/>
    <n v="32831.25"/>
    <n v="0"/>
    <x v="0"/>
    <m/>
    <n v="0"/>
    <x v="27"/>
    <d v="2019-07-08T00:00:00"/>
    <x v="0"/>
    <x v="1"/>
    <x v="0"/>
  </r>
  <r>
    <x v="190"/>
    <x v="3"/>
    <x v="0"/>
    <s v="PH AFF"/>
    <n v="22539"/>
    <n v="115"/>
    <m/>
    <n v="5.102267181330139E-3"/>
    <n v="896.54782608695655"/>
    <n v="103103"/>
    <n v="7"/>
    <x v="0"/>
    <m/>
    <n v="0"/>
    <x v="27"/>
    <d v="2019-07-08T00:00:00"/>
    <x v="0"/>
    <x v="1"/>
    <x v="0"/>
  </r>
  <r>
    <x v="190"/>
    <x v="5"/>
    <x v="0"/>
    <s v="【NDG】GDN-RM（190125-190131）"/>
    <n v="305591"/>
    <n v="628"/>
    <n v="0"/>
    <n v="2.0550343432889058E-3"/>
    <n v="101.77546743914013"/>
    <n v="63914.993551780004"/>
    <n v="13"/>
    <x v="0"/>
    <m/>
    <n v="0"/>
    <x v="27"/>
    <d v="2019-07-08T00:00:00"/>
    <x v="0"/>
    <x v="1"/>
    <x v="0"/>
  </r>
  <r>
    <x v="190"/>
    <x v="4"/>
    <x v="0"/>
    <s v="指名：ドルチェグスト（170816-170916）"/>
    <n v="10096"/>
    <n v="1618"/>
    <n v="0"/>
    <n v="0.16026148969889065"/>
    <n v="104.83715389369593"/>
    <n v="169626.51500000001"/>
    <n v="10.64"/>
    <x v="0"/>
    <m/>
    <n v="0"/>
    <x v="27"/>
    <d v="2019-07-08T00:00:00"/>
    <x v="0"/>
    <x v="1"/>
    <x v="0"/>
  </r>
  <r>
    <x v="190"/>
    <x v="4"/>
    <x v="0"/>
    <s v="指名：共通TOP（170816-170916）"/>
    <n v="4768"/>
    <n v="1077"/>
    <m/>
    <n v="0.22588087248322147"/>
    <n v="12.171824512534819"/>
    <n v="13109.055"/>
    <n v="13.669999999999998"/>
    <x v="0"/>
    <m/>
    <n v="0"/>
    <x v="27"/>
    <d v="2019-07-08T00:00:00"/>
    <x v="0"/>
    <x v="1"/>
    <x v="0"/>
  </r>
  <r>
    <x v="190"/>
    <x v="4"/>
    <x v="0"/>
    <s v="指名：バリスタ（170816-170916）"/>
    <n v="5136"/>
    <n v="495"/>
    <m/>
    <n v="9.63785046728972E-2"/>
    <n v="138.54156565656561"/>
    <n v="68578.074999999983"/>
    <n v="2.25"/>
    <x v="0"/>
    <m/>
    <n v="0"/>
    <x v="27"/>
    <d v="2019-07-08T00:00:00"/>
    <x v="0"/>
    <x v="1"/>
    <x v="0"/>
  </r>
  <r>
    <x v="190"/>
    <x v="4"/>
    <x v="0"/>
    <s v="指名：まちえこびん（180926～）"/>
    <n v="14"/>
    <n v="5"/>
    <m/>
    <n v="0.35714285714285715"/>
    <n v="5.5750000000000002"/>
    <n v="27.875"/>
    <n v="0"/>
    <x v="0"/>
    <m/>
    <n v="0"/>
    <x v="27"/>
    <d v="2019-07-08T00:00:00"/>
    <x v="0"/>
    <x v="1"/>
    <x v="0"/>
  </r>
  <r>
    <x v="190"/>
    <x v="11"/>
    <x v="0"/>
    <s v="【NDG】DV360-RM"/>
    <n v="135737"/>
    <n v="189"/>
    <m/>
    <n v="1.392398535403022E-3"/>
    <n v="123.54800746560848"/>
    <n v="23350.573411000001"/>
    <n v="1"/>
    <x v="0"/>
    <m/>
    <n v="0"/>
    <x v="27"/>
    <d v="2019-07-08T00:00:00"/>
    <x v="0"/>
    <x v="1"/>
    <x v="0"/>
  </r>
  <r>
    <x v="190"/>
    <x v="3"/>
    <x v="0"/>
    <s v="AFF"/>
    <n v="0"/>
    <n v="0"/>
    <m/>
    <m/>
    <m/>
    <n v="109000"/>
    <n v="12"/>
    <x v="0"/>
    <m/>
    <m/>
    <x v="27"/>
    <d v="2019-07-08T00:00:00"/>
    <x v="0"/>
    <x v="1"/>
    <x v="0"/>
  </r>
  <r>
    <x v="191"/>
    <x v="0"/>
    <x v="0"/>
    <s v="指名：共通TOP（161228AM-170131）"/>
    <n v="10918"/>
    <n v="617"/>
    <m/>
    <n v="5.6512181718263416E-2"/>
    <n v="26.342171799027557"/>
    <n v="16253.120000000003"/>
    <n v="22"/>
    <x v="0"/>
    <m/>
    <n v="0"/>
    <x v="27"/>
    <d v="2019-07-08T00:00:00"/>
    <x v="0"/>
    <x v="1"/>
    <x v="0"/>
  </r>
  <r>
    <x v="191"/>
    <x v="0"/>
    <x v="0"/>
    <s v="指名：ドルチェグスト（161228AM-170131）"/>
    <n v="12880"/>
    <n v="744"/>
    <m/>
    <n v="5.77639751552795E-2"/>
    <n v="60.101935483870975"/>
    <n v="44715.840000000004"/>
    <n v="6"/>
    <x v="0"/>
    <m/>
    <n v="0"/>
    <x v="27"/>
    <d v="2019-07-08T00:00:00"/>
    <x v="0"/>
    <x v="1"/>
    <x v="0"/>
  </r>
  <r>
    <x v="191"/>
    <x v="0"/>
    <x v="0"/>
    <s v="指名：まちえこびん（180926～）"/>
    <n v="2"/>
    <n v="0"/>
    <m/>
    <n v="0"/>
    <m/>
    <n v="0"/>
    <n v="0"/>
    <x v="0"/>
    <m/>
    <n v="0"/>
    <x v="27"/>
    <d v="2019-07-08T00:00:00"/>
    <x v="0"/>
    <x v="1"/>
    <x v="0"/>
  </r>
  <r>
    <x v="191"/>
    <x v="0"/>
    <x v="0"/>
    <s v="指名：バリスタ（161228AM-170131）"/>
    <n v="9295"/>
    <n v="544"/>
    <m/>
    <n v="5.8526089295320063E-2"/>
    <n v="69.643676470588247"/>
    <n v="37886.160000000003"/>
    <n v="5"/>
    <x v="0"/>
    <m/>
    <n v="0"/>
    <x v="27"/>
    <d v="2019-07-08T00:00:00"/>
    <x v="0"/>
    <x v="1"/>
    <x v="0"/>
  </r>
  <r>
    <x v="191"/>
    <x v="1"/>
    <x v="4"/>
    <s v="Shufoo!_SP"/>
    <n v="6"/>
    <n v="0"/>
    <m/>
    <n v="0"/>
    <m/>
    <n v="32831.25"/>
    <n v="0"/>
    <x v="0"/>
    <m/>
    <n v="0"/>
    <x v="27"/>
    <d v="2019-07-08T00:00:00"/>
    <x v="0"/>
    <x v="1"/>
    <x v="0"/>
  </r>
  <r>
    <x v="191"/>
    <x v="3"/>
    <x v="0"/>
    <s v="PH AFF"/>
    <n v="22168"/>
    <n v="108"/>
    <m/>
    <n v="4.8718874052688559E-3"/>
    <n v="272.75925925925924"/>
    <n v="29458"/>
    <n v="2"/>
    <x v="0"/>
    <m/>
    <n v="0"/>
    <x v="27"/>
    <d v="2019-07-08T00:00:00"/>
    <x v="0"/>
    <x v="1"/>
    <x v="0"/>
  </r>
  <r>
    <x v="191"/>
    <x v="5"/>
    <x v="0"/>
    <s v="【NDG】GDN-RM（190125-190131）"/>
    <n v="215581"/>
    <n v="434"/>
    <n v="0"/>
    <n v="2.0131644254363788E-3"/>
    <n v="111.03638319782259"/>
    <n v="48189.790307855001"/>
    <n v="5"/>
    <x v="0"/>
    <m/>
    <n v="0"/>
    <x v="27"/>
    <d v="2019-07-08T00:00:00"/>
    <x v="0"/>
    <x v="1"/>
    <x v="0"/>
  </r>
  <r>
    <x v="191"/>
    <x v="4"/>
    <x v="0"/>
    <s v="指名：共通TOP（170816-170916）"/>
    <n v="5036"/>
    <n v="1073"/>
    <m/>
    <n v="0.21306592533756949"/>
    <n v="13.046435228331781"/>
    <n v="13998.825000000001"/>
    <n v="10.760000000000002"/>
    <x v="0"/>
    <m/>
    <n v="0"/>
    <x v="27"/>
    <d v="2019-07-08T00:00:00"/>
    <x v="0"/>
    <x v="1"/>
    <x v="0"/>
  </r>
  <r>
    <x v="191"/>
    <x v="4"/>
    <x v="0"/>
    <s v="指名：バリスタ（170816-170916）"/>
    <n v="5604"/>
    <n v="593"/>
    <m/>
    <n v="0.10581727337615988"/>
    <n v="156.49109612141652"/>
    <n v="92799.22"/>
    <n v="5"/>
    <x v="0"/>
    <m/>
    <n v="0"/>
    <x v="27"/>
    <d v="2019-07-08T00:00:00"/>
    <x v="0"/>
    <x v="1"/>
    <x v="0"/>
  </r>
  <r>
    <x v="191"/>
    <x v="4"/>
    <x v="0"/>
    <s v="指名：まちえこびん（180926～）"/>
    <n v="9"/>
    <n v="3"/>
    <m/>
    <n v="0.33333333333333331"/>
    <n v="11.15"/>
    <n v="33.450000000000003"/>
    <n v="0"/>
    <x v="0"/>
    <m/>
    <n v="0"/>
    <x v="27"/>
    <d v="2019-07-08T00:00:00"/>
    <x v="0"/>
    <x v="1"/>
    <x v="0"/>
  </r>
  <r>
    <x v="191"/>
    <x v="4"/>
    <x v="0"/>
    <s v="指名：ドルチェグスト（170816-170916）"/>
    <n v="10442"/>
    <n v="1678"/>
    <n v="0"/>
    <n v="0.16069718444742387"/>
    <n v="108.68237783075089"/>
    <n v="182369.03"/>
    <n v="1.74"/>
    <x v="0"/>
    <m/>
    <n v="0"/>
    <x v="27"/>
    <d v="2019-07-08T00:00:00"/>
    <x v="0"/>
    <x v="1"/>
    <x v="0"/>
  </r>
  <r>
    <x v="191"/>
    <x v="11"/>
    <x v="0"/>
    <s v="【NDG】DV360-RM"/>
    <n v="144996"/>
    <n v="217"/>
    <m/>
    <n v="1.4965930094623301E-3"/>
    <n v="107.92484966359447"/>
    <n v="23419.692376999999"/>
    <n v="1"/>
    <x v="0"/>
    <m/>
    <n v="0"/>
    <x v="27"/>
    <d v="2019-07-08T00:00:00"/>
    <x v="0"/>
    <x v="1"/>
    <x v="0"/>
  </r>
  <r>
    <x v="191"/>
    <x v="3"/>
    <x v="0"/>
    <s v="AFF"/>
    <n v="0"/>
    <n v="0"/>
    <m/>
    <m/>
    <m/>
    <n v="31000"/>
    <n v="3"/>
    <x v="0"/>
    <m/>
    <m/>
    <x v="27"/>
    <d v="2019-07-08T00:00:00"/>
    <x v="0"/>
    <x v="1"/>
    <x v="0"/>
  </r>
  <r>
    <x v="192"/>
    <x v="0"/>
    <x v="0"/>
    <s v="指名：バリスタ（161228AM-170131）"/>
    <n v="8465"/>
    <n v="435"/>
    <m/>
    <n v="5.1388068517424688E-2"/>
    <n v="61.799908045977013"/>
    <n v="26882.959999999999"/>
    <n v="9"/>
    <x v="0"/>
    <m/>
    <n v="0"/>
    <x v="27"/>
    <d v="2019-07-08T00:00:00"/>
    <x v="0"/>
    <x v="1"/>
    <x v="0"/>
  </r>
  <r>
    <x v="192"/>
    <x v="0"/>
    <x v="0"/>
    <s v="指名：まちえこびん（180926～）"/>
    <n v="6"/>
    <n v="0"/>
    <m/>
    <n v="0"/>
    <m/>
    <n v="0"/>
    <n v="0"/>
    <x v="0"/>
    <m/>
    <n v="0"/>
    <x v="27"/>
    <d v="2019-07-08T00:00:00"/>
    <x v="0"/>
    <x v="1"/>
    <x v="0"/>
  </r>
  <r>
    <x v="192"/>
    <x v="0"/>
    <x v="0"/>
    <s v="指名：共通TOP（161228AM-170131）"/>
    <n v="9515"/>
    <n v="589"/>
    <m/>
    <n v="6.1902259590120863E-2"/>
    <n v="26.065331069609496"/>
    <n v="15352.479999999992"/>
    <n v="23"/>
    <x v="0"/>
    <m/>
    <n v="0"/>
    <x v="27"/>
    <d v="2019-07-08T00:00:00"/>
    <x v="0"/>
    <x v="1"/>
    <x v="0"/>
  </r>
  <r>
    <x v="192"/>
    <x v="0"/>
    <x v="0"/>
    <s v="指名：ドルチェグスト（161228AM-170131）"/>
    <n v="13270"/>
    <n v="768"/>
    <m/>
    <n v="5.7874905802562174E-2"/>
    <n v="66.026458333333338"/>
    <n v="50708.32"/>
    <n v="6"/>
    <x v="0"/>
    <m/>
    <n v="0"/>
    <x v="27"/>
    <d v="2019-07-08T00:00:00"/>
    <x v="0"/>
    <x v="1"/>
    <x v="0"/>
  </r>
  <r>
    <x v="192"/>
    <x v="3"/>
    <x v="0"/>
    <s v="PH AFF"/>
    <n v="20965"/>
    <n v="110"/>
    <m/>
    <n v="5.246839971380873E-3"/>
    <n v="401.7"/>
    <n v="44187"/>
    <n v="3"/>
    <x v="0"/>
    <m/>
    <n v="0"/>
    <x v="27"/>
    <d v="2019-07-08T00:00:00"/>
    <x v="0"/>
    <x v="1"/>
    <x v="0"/>
  </r>
  <r>
    <x v="192"/>
    <x v="5"/>
    <x v="0"/>
    <s v="【NDG】GDN-RM（190125-190131）"/>
    <n v="114159"/>
    <n v="272"/>
    <n v="0"/>
    <n v="2.3826417540447971E-3"/>
    <n v="71.069772005533082"/>
    <n v="19330.977985505"/>
    <n v="13"/>
    <x v="0"/>
    <m/>
    <n v="0"/>
    <x v="27"/>
    <d v="2019-07-08T00:00:00"/>
    <x v="0"/>
    <x v="1"/>
    <x v="0"/>
  </r>
  <r>
    <x v="192"/>
    <x v="4"/>
    <x v="0"/>
    <s v="指名：共通TOP（170816-170916）"/>
    <n v="4654"/>
    <n v="991"/>
    <m/>
    <n v="0.21293510958315429"/>
    <n v="12.06360242179616"/>
    <n v="11955.029999999995"/>
    <n v="16.36"/>
    <x v="0"/>
    <m/>
    <n v="0"/>
    <x v="27"/>
    <d v="2019-07-08T00:00:00"/>
    <x v="0"/>
    <x v="1"/>
    <x v="0"/>
  </r>
  <r>
    <x v="192"/>
    <x v="4"/>
    <x v="0"/>
    <s v="指名：まちえこびん（180926～）"/>
    <n v="16"/>
    <n v="1"/>
    <m/>
    <n v="6.25E-2"/>
    <n v="64.67"/>
    <n v="64.67"/>
    <n v="0"/>
    <x v="0"/>
    <m/>
    <n v="0"/>
    <x v="27"/>
    <d v="2019-07-08T00:00:00"/>
    <x v="0"/>
    <x v="1"/>
    <x v="0"/>
  </r>
  <r>
    <x v="192"/>
    <x v="4"/>
    <x v="0"/>
    <s v="指名：ドルチェグスト（170816-170916）"/>
    <n v="10030"/>
    <n v="1744"/>
    <n v="0"/>
    <n v="0.17387836490528416"/>
    <n v="109.79379013761469"/>
    <n v="191480.37000000002"/>
    <n v="10.66"/>
    <x v="0"/>
    <m/>
    <n v="0"/>
    <x v="27"/>
    <d v="2019-07-08T00:00:00"/>
    <x v="0"/>
    <x v="1"/>
    <x v="0"/>
  </r>
  <r>
    <x v="192"/>
    <x v="4"/>
    <x v="0"/>
    <s v="指名：バリスタ（170816-170916）"/>
    <n v="5462"/>
    <n v="515"/>
    <m/>
    <n v="9.4287806664225565E-2"/>
    <n v="172.51972815533981"/>
    <n v="88847.66"/>
    <n v="5.67"/>
    <x v="0"/>
    <m/>
    <n v="0"/>
    <x v="27"/>
    <d v="2019-07-08T00:00:00"/>
    <x v="0"/>
    <x v="1"/>
    <x v="0"/>
  </r>
  <r>
    <x v="192"/>
    <x v="11"/>
    <x v="0"/>
    <s v="【NDG】DV360-RM"/>
    <n v="154769"/>
    <n v="230"/>
    <m/>
    <n v="1.4860857148395351E-3"/>
    <n v="101.82940982173913"/>
    <n v="23420.764259"/>
    <n v="0"/>
    <x v="0"/>
    <m/>
    <n v="0"/>
    <x v="27"/>
    <d v="2019-07-08T00:00:00"/>
    <x v="0"/>
    <x v="1"/>
    <x v="0"/>
  </r>
  <r>
    <x v="192"/>
    <x v="3"/>
    <x v="0"/>
    <s v="AFF"/>
    <n v="0"/>
    <n v="0"/>
    <m/>
    <m/>
    <m/>
    <n v="7000"/>
    <n v="1"/>
    <x v="0"/>
    <m/>
    <m/>
    <x v="27"/>
    <d v="2019-07-08T00:00:00"/>
    <x v="0"/>
    <x v="1"/>
    <x v="0"/>
  </r>
  <r>
    <x v="193"/>
    <x v="0"/>
    <x v="0"/>
    <s v="指名：共通TOP（161228AM-170131）"/>
    <n v="9540"/>
    <n v="531"/>
    <m/>
    <n v="5.5660377358490568E-2"/>
    <n v="35.054463276836152"/>
    <n v="18613.919999999998"/>
    <n v="16"/>
    <x v="0"/>
    <m/>
    <n v="0"/>
    <x v="27"/>
    <d v="2019-07-08T00:00:00"/>
    <x v="0"/>
    <x v="1"/>
    <x v="0"/>
  </r>
  <r>
    <x v="193"/>
    <x v="0"/>
    <x v="0"/>
    <s v="指名：ドルチェグスト（161228AM-170131）"/>
    <n v="12892"/>
    <n v="762"/>
    <m/>
    <n v="5.910642258765126E-2"/>
    <n v="84.824146981627308"/>
    <n v="64636.000000000007"/>
    <n v="12"/>
    <x v="0"/>
    <m/>
    <n v="0"/>
    <x v="27"/>
    <d v="2019-07-08T00:00:00"/>
    <x v="0"/>
    <x v="1"/>
    <x v="0"/>
  </r>
  <r>
    <x v="193"/>
    <x v="0"/>
    <x v="0"/>
    <s v="指名：バリスタ（161228AM-170131）"/>
    <n v="7872"/>
    <n v="389"/>
    <m/>
    <n v="4.9415650406504065E-2"/>
    <n v="57.31763496143958"/>
    <n v="22296.559999999998"/>
    <n v="9"/>
    <x v="0"/>
    <m/>
    <n v="0"/>
    <x v="27"/>
    <d v="2019-07-08T00:00:00"/>
    <x v="0"/>
    <x v="1"/>
    <x v="0"/>
  </r>
  <r>
    <x v="193"/>
    <x v="3"/>
    <x v="0"/>
    <s v="PH AFF"/>
    <n v="25127"/>
    <n v="108"/>
    <m/>
    <n v="4.2981653201735184E-3"/>
    <n v="545.51851851851848"/>
    <n v="58916"/>
    <n v="4"/>
    <x v="0"/>
    <m/>
    <n v="0"/>
    <x v="27"/>
    <d v="2019-07-08T00:00:00"/>
    <x v="0"/>
    <x v="1"/>
    <x v="0"/>
  </r>
  <r>
    <x v="193"/>
    <x v="5"/>
    <x v="0"/>
    <s v="【NDG】GDN-RM（190125-190131）"/>
    <n v="93025"/>
    <n v="252"/>
    <n v="0"/>
    <n v="2.7089492072023651E-3"/>
    <n v="69.073151317936492"/>
    <n v="17406.434132119997"/>
    <n v="1"/>
    <x v="0"/>
    <m/>
    <n v="0"/>
    <x v="27"/>
    <d v="2019-07-08T00:00:00"/>
    <x v="0"/>
    <x v="1"/>
    <x v="0"/>
  </r>
  <r>
    <x v="193"/>
    <x v="4"/>
    <x v="0"/>
    <s v="指名：共通TOP（170816-170916）"/>
    <n v="4833"/>
    <n v="986"/>
    <m/>
    <n v="0.20401406993585763"/>
    <n v="19.160811359026368"/>
    <n v="18892.559999999998"/>
    <n v="13.350000000000001"/>
    <x v="0"/>
    <m/>
    <n v="0"/>
    <x v="27"/>
    <d v="2019-07-08T00:00:00"/>
    <x v="0"/>
    <x v="1"/>
    <x v="0"/>
  </r>
  <r>
    <x v="193"/>
    <x v="4"/>
    <x v="0"/>
    <s v="指名：まちえこびん（180926～）"/>
    <n v="16"/>
    <n v="4"/>
    <m/>
    <n v="0.25"/>
    <n v="17.00375"/>
    <n v="68.015000000000001"/>
    <n v="0"/>
    <x v="0"/>
    <m/>
    <n v="0"/>
    <x v="27"/>
    <d v="2019-07-08T00:00:00"/>
    <x v="0"/>
    <x v="1"/>
    <x v="0"/>
  </r>
  <r>
    <x v="193"/>
    <x v="4"/>
    <x v="0"/>
    <s v="指名：バリスタ（170816-170916）"/>
    <n v="6094"/>
    <n v="617"/>
    <m/>
    <n v="0.1012471283229406"/>
    <n v="166.48739059967588"/>
    <n v="102722.72000000002"/>
    <n v="5.25"/>
    <x v="0"/>
    <m/>
    <n v="0"/>
    <x v="27"/>
    <d v="2019-07-08T00:00:00"/>
    <x v="0"/>
    <x v="1"/>
    <x v="0"/>
  </r>
  <r>
    <x v="193"/>
    <x v="4"/>
    <x v="0"/>
    <s v="指名：ドルチェグスト（170816-170916）"/>
    <n v="11524"/>
    <n v="1908"/>
    <n v="0"/>
    <n v="0.16556751128080527"/>
    <n v="115.6708674004193"/>
    <n v="220700.01500000001"/>
    <n v="17.579999999999998"/>
    <x v="0"/>
    <m/>
    <n v="0"/>
    <x v="27"/>
    <d v="2019-07-08T00:00:00"/>
    <x v="0"/>
    <x v="1"/>
    <x v="0"/>
  </r>
  <r>
    <x v="193"/>
    <x v="11"/>
    <x v="0"/>
    <s v="【NDG】DV360-RM"/>
    <n v="141009"/>
    <n v="217"/>
    <m/>
    <n v="1.5389088639732216E-3"/>
    <n v="102.11484214746544"/>
    <n v="22158.920746"/>
    <n v="0"/>
    <x v="0"/>
    <m/>
    <n v="0"/>
    <x v="27"/>
    <d v="2019-07-08T00:00:00"/>
    <x v="0"/>
    <x v="1"/>
    <x v="0"/>
  </r>
  <r>
    <x v="193"/>
    <x v="3"/>
    <x v="0"/>
    <s v="AFF"/>
    <n v="0"/>
    <n v="0"/>
    <m/>
    <m/>
    <m/>
    <n v="40000"/>
    <n v="5"/>
    <x v="0"/>
    <m/>
    <m/>
    <x v="27"/>
    <d v="2019-07-08T00:00:00"/>
    <x v="0"/>
    <x v="1"/>
    <x v="0"/>
  </r>
  <r>
    <x v="194"/>
    <x v="0"/>
    <x v="0"/>
    <s v="指名：バリスタ（161228AM-170131）"/>
    <n v="8856"/>
    <n v="411"/>
    <m/>
    <n v="4.6409214092140924E-2"/>
    <n v="66.471435523114351"/>
    <n v="27319.759999999998"/>
    <n v="4"/>
    <x v="0"/>
    <m/>
    <n v="0"/>
    <x v="27"/>
    <d v="2019-07-08T00:00:00"/>
    <x v="0"/>
    <x v="1"/>
    <x v="0"/>
  </r>
  <r>
    <x v="194"/>
    <x v="0"/>
    <x v="0"/>
    <s v="指名：共通TOP（161228AM-170131）"/>
    <n v="10337"/>
    <n v="577"/>
    <m/>
    <n v="5.5818902969913903E-2"/>
    <n v="30.695320623916814"/>
    <n v="17711.2"/>
    <n v="16"/>
    <x v="0"/>
    <m/>
    <n v="0"/>
    <x v="27"/>
    <d v="2019-07-08T00:00:00"/>
    <x v="0"/>
    <x v="1"/>
    <x v="0"/>
  </r>
  <r>
    <x v="194"/>
    <x v="0"/>
    <x v="0"/>
    <s v="指名：ドルチェグスト（161228AM-170131）"/>
    <n v="13886"/>
    <n v="770"/>
    <m/>
    <n v="5.5451533919055163E-2"/>
    <n v="67.835012987012988"/>
    <n v="52232.959999999999"/>
    <n v="16"/>
    <x v="0"/>
    <m/>
    <n v="0"/>
    <x v="27"/>
    <d v="2019-07-08T00:00:00"/>
    <x v="0"/>
    <x v="1"/>
    <x v="0"/>
  </r>
  <r>
    <x v="194"/>
    <x v="3"/>
    <x v="0"/>
    <s v="PH AFF"/>
    <n v="27869"/>
    <n v="137"/>
    <m/>
    <n v="4.9158563278194406E-3"/>
    <n v="322.53284671532845"/>
    <n v="44187"/>
    <n v="3"/>
    <x v="0"/>
    <m/>
    <n v="0"/>
    <x v="27"/>
    <d v="2019-07-08T00:00:00"/>
    <x v="0"/>
    <x v="1"/>
    <x v="0"/>
  </r>
  <r>
    <x v="194"/>
    <x v="5"/>
    <x v="0"/>
    <s v="【NDG】GDN-RM（190125-190131）"/>
    <n v="115627"/>
    <n v="289"/>
    <n v="0"/>
    <n v="2.4994162263139233E-3"/>
    <n v="75.377253164896189"/>
    <n v="21784.026164654999"/>
    <n v="1"/>
    <x v="0"/>
    <m/>
    <n v="0"/>
    <x v="27"/>
    <d v="2019-07-08T00:00:00"/>
    <x v="0"/>
    <x v="1"/>
    <x v="0"/>
  </r>
  <r>
    <x v="194"/>
    <x v="4"/>
    <x v="0"/>
    <s v="指名：バリスタ（170816-170916）"/>
    <n v="7435"/>
    <n v="757"/>
    <m/>
    <n v="0.10181573638197713"/>
    <n v="172.03846103038305"/>
    <n v="130233.11499999998"/>
    <n v="3"/>
    <x v="0"/>
    <m/>
    <n v="0"/>
    <x v="27"/>
    <d v="2019-07-08T00:00:00"/>
    <x v="0"/>
    <x v="1"/>
    <x v="0"/>
  </r>
  <r>
    <x v="194"/>
    <x v="4"/>
    <x v="0"/>
    <s v="指名：ドルチェグスト（170816-170916）"/>
    <n v="11274"/>
    <n v="1832"/>
    <n v="0"/>
    <n v="0.16249778250842647"/>
    <n v="111.12483351528383"/>
    <n v="203580.69499999998"/>
    <n v="6.4"/>
    <x v="0"/>
    <m/>
    <n v="0"/>
    <x v="27"/>
    <d v="2019-07-08T00:00:00"/>
    <x v="0"/>
    <x v="1"/>
    <x v="0"/>
  </r>
  <r>
    <x v="194"/>
    <x v="4"/>
    <x v="0"/>
    <s v="指名：共通TOP（170816-170916）"/>
    <n v="4809"/>
    <n v="967"/>
    <m/>
    <n v="0.20108130588479933"/>
    <n v="20.492016546018608"/>
    <n v="19815.779999999995"/>
    <n v="13.41"/>
    <x v="0"/>
    <m/>
    <n v="0"/>
    <x v="27"/>
    <d v="2019-07-08T00:00:00"/>
    <x v="0"/>
    <x v="1"/>
    <x v="0"/>
  </r>
  <r>
    <x v="194"/>
    <x v="11"/>
    <x v="0"/>
    <s v="【NDG】DV360-RM"/>
    <n v="146166"/>
    <n v="248"/>
    <m/>
    <n v="1.6967010111790704E-3"/>
    <n v="90.166620548387101"/>
    <n v="22361.321896000001"/>
    <n v="0"/>
    <x v="0"/>
    <m/>
    <n v="0"/>
    <x v="27"/>
    <d v="2019-07-08T00:00:00"/>
    <x v="0"/>
    <x v="1"/>
    <x v="0"/>
  </r>
  <r>
    <x v="194"/>
    <x v="3"/>
    <x v="0"/>
    <s v="AFF"/>
    <n v="0"/>
    <n v="0"/>
    <m/>
    <m/>
    <m/>
    <n v="40000"/>
    <n v="5"/>
    <x v="0"/>
    <m/>
    <m/>
    <x v="27"/>
    <d v="2019-07-08T00:00:00"/>
    <x v="0"/>
    <x v="1"/>
    <x v="0"/>
  </r>
  <r>
    <x v="195"/>
    <x v="0"/>
    <x v="0"/>
    <s v="指名：バリスタ（161228AM-170131）"/>
    <n v="9810"/>
    <n v="500"/>
    <m/>
    <n v="5.09683995922528E-2"/>
    <n v="119.70607999999999"/>
    <n v="59853.039999999994"/>
    <n v="8"/>
    <x v="0"/>
    <m/>
    <n v="0"/>
    <x v="28"/>
    <d v="2019-07-15T00:00:00"/>
    <x v="0"/>
    <x v="1"/>
    <x v="0"/>
  </r>
  <r>
    <x v="195"/>
    <x v="0"/>
    <x v="0"/>
    <s v="指名：共通TOP（161228AM-170131）"/>
    <n v="9732"/>
    <n v="615"/>
    <m/>
    <n v="6.3193588162762021E-2"/>
    <n v="37.475512195121958"/>
    <n v="23047.440000000006"/>
    <n v="19"/>
    <x v="0"/>
    <m/>
    <n v="0"/>
    <x v="28"/>
    <d v="2019-07-15T00:00:00"/>
    <x v="0"/>
    <x v="1"/>
    <x v="0"/>
  </r>
  <r>
    <x v="195"/>
    <x v="0"/>
    <x v="0"/>
    <s v="指名：ドルチェグスト（161228AM-170131）"/>
    <n v="15388"/>
    <n v="930"/>
    <m/>
    <n v="6.0436703925136469E-2"/>
    <n v="106.40653763440859"/>
    <n v="98958.079999999987"/>
    <n v="10"/>
    <x v="0"/>
    <m/>
    <n v="0"/>
    <x v="28"/>
    <d v="2019-07-15T00:00:00"/>
    <x v="0"/>
    <x v="1"/>
    <x v="0"/>
  </r>
  <r>
    <x v="195"/>
    <x v="3"/>
    <x v="0"/>
    <s v="PH AFF"/>
    <n v="32144"/>
    <n v="212"/>
    <m/>
    <n v="6.5953210552513689E-3"/>
    <n v="277.90566037735852"/>
    <n v="58916"/>
    <n v="4"/>
    <x v="0"/>
    <m/>
    <n v="0"/>
    <x v="28"/>
    <d v="2019-07-15T00:00:00"/>
    <x v="0"/>
    <x v="1"/>
    <x v="0"/>
  </r>
  <r>
    <x v="195"/>
    <x v="5"/>
    <x v="0"/>
    <s v="【NDG】GDN-RM（190125-190131）"/>
    <n v="126903"/>
    <n v="316"/>
    <n v="0"/>
    <n v="2.4900908567961357E-3"/>
    <n v="72.542740681772159"/>
    <n v="22923.506055440001"/>
    <n v="4"/>
    <x v="0"/>
    <m/>
    <n v="0"/>
    <x v="28"/>
    <d v="2019-07-15T00:00:00"/>
    <x v="0"/>
    <x v="1"/>
    <x v="0"/>
  </r>
  <r>
    <x v="195"/>
    <x v="4"/>
    <x v="0"/>
    <s v="指名：共通TOP（170816-170916）"/>
    <n v="4988"/>
    <n v="1117"/>
    <m/>
    <n v="0.22393744987971131"/>
    <n v="19.693675022381374"/>
    <n v="21997.834999999995"/>
    <n v="16.829999999999998"/>
    <x v="0"/>
    <m/>
    <n v="0"/>
    <x v="28"/>
    <d v="2019-07-15T00:00:00"/>
    <x v="0"/>
    <x v="1"/>
    <x v="0"/>
  </r>
  <r>
    <x v="195"/>
    <x v="4"/>
    <x v="0"/>
    <s v="指名：ドルチェグスト（170816-170916）"/>
    <n v="13666"/>
    <n v="2240"/>
    <n v="0"/>
    <n v="0.16391043465534905"/>
    <n v="190.19029464285714"/>
    <n v="426026.26"/>
    <n v="7.96"/>
    <x v="0"/>
    <m/>
    <n v="0"/>
    <x v="28"/>
    <d v="2019-07-15T00:00:00"/>
    <x v="0"/>
    <x v="1"/>
    <x v="0"/>
  </r>
  <r>
    <x v="195"/>
    <x v="4"/>
    <x v="0"/>
    <s v="指名：バリスタ（170816-170916）"/>
    <n v="7862"/>
    <n v="863"/>
    <m/>
    <n v="0.1097685067412872"/>
    <n v="150.04566628041712"/>
    <n v="129489.40999999999"/>
    <n v="4.1500000000000004"/>
    <x v="0"/>
    <m/>
    <n v="0"/>
    <x v="28"/>
    <d v="2019-07-15T00:00:00"/>
    <x v="0"/>
    <x v="1"/>
    <x v="0"/>
  </r>
  <r>
    <x v="195"/>
    <x v="4"/>
    <x v="0"/>
    <s v="指名：まちえこびん（180926～）"/>
    <n v="5"/>
    <n v="0"/>
    <m/>
    <n v="0"/>
    <m/>
    <n v="0"/>
    <n v="0"/>
    <x v="0"/>
    <m/>
    <n v="0"/>
    <x v="28"/>
    <d v="2019-07-15T00:00:00"/>
    <x v="0"/>
    <x v="1"/>
    <x v="0"/>
  </r>
  <r>
    <x v="195"/>
    <x v="11"/>
    <x v="0"/>
    <s v="【NDG】DV360-RM"/>
    <n v="162239"/>
    <n v="233"/>
    <m/>
    <n v="1.4361528362477579E-3"/>
    <n v="98.226939712446352"/>
    <n v="22886.876952999999"/>
    <n v="1"/>
    <x v="0"/>
    <m/>
    <n v="0"/>
    <x v="28"/>
    <d v="2019-07-15T00:00:00"/>
    <x v="0"/>
    <x v="1"/>
    <x v="0"/>
  </r>
  <r>
    <x v="195"/>
    <x v="3"/>
    <x v="0"/>
    <s v="AFF"/>
    <n v="0"/>
    <n v="0"/>
    <m/>
    <m/>
    <m/>
    <n v="31000"/>
    <n v="3"/>
    <x v="0"/>
    <m/>
    <m/>
    <x v="28"/>
    <d v="2019-07-15T00:00:00"/>
    <x v="0"/>
    <x v="1"/>
    <x v="0"/>
  </r>
  <r>
    <x v="196"/>
    <x v="0"/>
    <x v="0"/>
    <s v="指名：共通TOP（161228AM-170131）"/>
    <n v="11224"/>
    <n v="673"/>
    <m/>
    <n v="5.9960798289379898E-2"/>
    <n v="42.459197622585428"/>
    <n v="28575.039999999994"/>
    <n v="25"/>
    <x v="0"/>
    <m/>
    <n v="0"/>
    <x v="28"/>
    <d v="2019-07-15T00:00:00"/>
    <x v="0"/>
    <x v="1"/>
    <x v="0"/>
  </r>
  <r>
    <x v="196"/>
    <x v="0"/>
    <x v="0"/>
    <s v="指名：まちえこびん（180926～）"/>
    <n v="8"/>
    <n v="0"/>
    <m/>
    <n v="0"/>
    <m/>
    <n v="0"/>
    <n v="0"/>
    <x v="0"/>
    <m/>
    <n v="0"/>
    <x v="28"/>
    <d v="2019-07-15T00:00:00"/>
    <x v="0"/>
    <x v="1"/>
    <x v="0"/>
  </r>
  <r>
    <x v="196"/>
    <x v="0"/>
    <x v="0"/>
    <s v="指名：バリスタ（161228AM-170131）"/>
    <n v="2187"/>
    <n v="121"/>
    <m/>
    <n v="5.5326931870141746E-2"/>
    <n v="115.42280991735534"/>
    <n v="13966.159999999996"/>
    <n v="3"/>
    <x v="0"/>
    <m/>
    <n v="0"/>
    <x v="28"/>
    <d v="2019-07-15T00:00:00"/>
    <x v="0"/>
    <x v="1"/>
    <x v="0"/>
  </r>
  <r>
    <x v="196"/>
    <x v="0"/>
    <x v="0"/>
    <s v="指名：ドルチェグスト（161228AM-170131）"/>
    <n v="14112"/>
    <n v="750"/>
    <m/>
    <n v="5.3146258503401357E-2"/>
    <n v="108.45674666666666"/>
    <n v="81342.559999999998"/>
    <n v="22"/>
    <x v="0"/>
    <m/>
    <n v="0"/>
    <x v="28"/>
    <d v="2019-07-15T00:00:00"/>
    <x v="0"/>
    <x v="1"/>
    <x v="0"/>
  </r>
  <r>
    <x v="196"/>
    <x v="3"/>
    <x v="0"/>
    <s v="PH AFF"/>
    <n v="25939"/>
    <n v="115"/>
    <m/>
    <n v="4.4334785458190369E-3"/>
    <n v="512.31304347826085"/>
    <n v="58916"/>
    <n v="4"/>
    <x v="0"/>
    <m/>
    <n v="0"/>
    <x v="28"/>
    <d v="2019-07-15T00:00:00"/>
    <x v="0"/>
    <x v="1"/>
    <x v="0"/>
  </r>
  <r>
    <x v="196"/>
    <x v="5"/>
    <x v="0"/>
    <s v="【NDG】GDN-RM（190125-190131）"/>
    <n v="130464"/>
    <n v="249"/>
    <n v="0"/>
    <n v="1.9085724797645327E-3"/>
    <n v="88.042676910602424"/>
    <n v="21922.626550740002"/>
    <n v="2"/>
    <x v="0"/>
    <m/>
    <n v="0"/>
    <x v="28"/>
    <d v="2019-07-15T00:00:00"/>
    <x v="0"/>
    <x v="1"/>
    <x v="0"/>
  </r>
  <r>
    <x v="196"/>
    <x v="4"/>
    <x v="0"/>
    <s v="指名：共通TOP（170816-170916）"/>
    <n v="4786"/>
    <n v="1030"/>
    <m/>
    <n v="0.21521103217718346"/>
    <n v="18.315228155339806"/>
    <n v="18864.685000000001"/>
    <n v="17.93"/>
    <x v="0"/>
    <m/>
    <n v="0"/>
    <x v="28"/>
    <d v="2019-07-15T00:00:00"/>
    <x v="0"/>
    <x v="1"/>
    <x v="0"/>
  </r>
  <r>
    <x v="196"/>
    <x v="4"/>
    <x v="0"/>
    <s v="指名：まちえこびん（180926～）"/>
    <n v="7"/>
    <n v="2"/>
    <m/>
    <n v="0.2857142857142857"/>
    <n v="21.7425"/>
    <n v="43.484999999999999"/>
    <n v="0"/>
    <x v="0"/>
    <m/>
    <n v="0"/>
    <x v="28"/>
    <d v="2019-07-15T00:00:00"/>
    <x v="0"/>
    <x v="1"/>
    <x v="0"/>
  </r>
  <r>
    <x v="196"/>
    <x v="4"/>
    <x v="0"/>
    <s v="指名：ドルチェグスト（170816-170916）"/>
    <n v="9184"/>
    <n v="1472"/>
    <n v="0"/>
    <n v="0.16027874564459929"/>
    <n v="159.31335258152174"/>
    <n v="234509.255"/>
    <n v="16.16"/>
    <x v="0"/>
    <m/>
    <n v="0"/>
    <x v="28"/>
    <d v="2019-07-15T00:00:00"/>
    <x v="0"/>
    <x v="1"/>
    <x v="0"/>
  </r>
  <r>
    <x v="196"/>
    <x v="4"/>
    <x v="0"/>
    <s v="指名：バリスタ（170816-170916）"/>
    <n v="1411"/>
    <n v="143"/>
    <m/>
    <n v="0.10134656272147413"/>
    <n v="177.69825174825175"/>
    <n v="25410.850000000002"/>
    <n v="1"/>
    <x v="0"/>
    <m/>
    <n v="0"/>
    <x v="28"/>
    <d v="2019-07-15T00:00:00"/>
    <x v="0"/>
    <x v="1"/>
    <x v="0"/>
  </r>
  <r>
    <x v="196"/>
    <x v="11"/>
    <x v="0"/>
    <s v="【NDG】DV360-RM"/>
    <n v="246421"/>
    <n v="346"/>
    <m/>
    <n v="1.4041011115124118E-3"/>
    <n v="97.539041580924859"/>
    <n v="33748.508387000002"/>
    <n v="3"/>
    <x v="0"/>
    <m/>
    <n v="0"/>
    <x v="28"/>
    <d v="2019-07-15T00:00:00"/>
    <x v="0"/>
    <x v="1"/>
    <x v="0"/>
  </r>
  <r>
    <x v="196"/>
    <x v="3"/>
    <x v="0"/>
    <s v="AFF"/>
    <n v="0"/>
    <n v="0"/>
    <m/>
    <m/>
    <m/>
    <n v="57000"/>
    <n v="6"/>
    <x v="0"/>
    <m/>
    <m/>
    <x v="28"/>
    <d v="2019-07-15T00:00:00"/>
    <x v="0"/>
    <x v="1"/>
    <x v="0"/>
  </r>
  <r>
    <x v="197"/>
    <x v="0"/>
    <x v="0"/>
    <s v="指名：まちえこびん（180926～）"/>
    <n v="4"/>
    <n v="2"/>
    <m/>
    <n v="0.5"/>
    <n v="2.08"/>
    <n v="4.16"/>
    <n v="0"/>
    <x v="0"/>
    <m/>
    <n v="0"/>
    <x v="28"/>
    <d v="2019-07-15T00:00:00"/>
    <x v="0"/>
    <x v="1"/>
    <x v="0"/>
  </r>
  <r>
    <x v="197"/>
    <x v="0"/>
    <x v="0"/>
    <s v="指名：共通TOP（161228AM-170131）"/>
    <n v="11132"/>
    <n v="757"/>
    <m/>
    <n v="6.8002155946819978E-2"/>
    <n v="33.503936591809776"/>
    <n v="25362.48"/>
    <n v="28"/>
    <x v="0"/>
    <m/>
    <n v="0"/>
    <x v="28"/>
    <d v="2019-07-15T00:00:00"/>
    <x v="0"/>
    <x v="1"/>
    <x v="0"/>
  </r>
  <r>
    <x v="197"/>
    <x v="0"/>
    <x v="0"/>
    <s v="指名：ドルチェグスト（161228AM-170131）"/>
    <n v="13468"/>
    <n v="774"/>
    <m/>
    <n v="5.7469557469557467E-2"/>
    <n v="69.714935400516794"/>
    <n v="53959.360000000001"/>
    <n v="26"/>
    <x v="0"/>
    <m/>
    <n v="0"/>
    <x v="28"/>
    <d v="2019-07-15T00:00:00"/>
    <x v="0"/>
    <x v="1"/>
    <x v="0"/>
  </r>
  <r>
    <x v="197"/>
    <x v="3"/>
    <x v="0"/>
    <s v="PH AFF"/>
    <n v="23559"/>
    <n v="129"/>
    <m/>
    <n v="5.4756144148732965E-3"/>
    <n v="456.71317829457365"/>
    <n v="58916"/>
    <n v="4"/>
    <x v="0"/>
    <m/>
    <n v="0"/>
    <x v="28"/>
    <d v="2019-07-15T00:00:00"/>
    <x v="0"/>
    <x v="1"/>
    <x v="0"/>
  </r>
  <r>
    <x v="197"/>
    <x v="5"/>
    <x v="0"/>
    <s v="【NDG】GDN-RM（190125-190131）"/>
    <n v="111028"/>
    <n v="262"/>
    <n v="0"/>
    <n v="2.3597651042980149E-3"/>
    <n v="74.624673821125953"/>
    <n v="19551.664541135"/>
    <n v="3"/>
    <x v="0"/>
    <m/>
    <n v="0"/>
    <x v="28"/>
    <d v="2019-07-15T00:00:00"/>
    <x v="0"/>
    <x v="1"/>
    <x v="0"/>
  </r>
  <r>
    <x v="197"/>
    <x v="4"/>
    <x v="0"/>
    <s v="指名：まちえこびん（180926～）"/>
    <n v="8"/>
    <n v="4"/>
    <m/>
    <n v="0.5"/>
    <n v="17.282499999999999"/>
    <n v="69.13"/>
    <n v="0"/>
    <x v="0"/>
    <m/>
    <n v="0"/>
    <x v="28"/>
    <d v="2019-07-15T00:00:00"/>
    <x v="0"/>
    <x v="1"/>
    <x v="0"/>
  </r>
  <r>
    <x v="197"/>
    <x v="4"/>
    <x v="0"/>
    <s v="指名：共通TOP（170816-170916）"/>
    <n v="5239"/>
    <n v="1179"/>
    <m/>
    <n v="0.22504294712731437"/>
    <n v="13.839618320610686"/>
    <n v="16316.91"/>
    <n v="22.020000000000003"/>
    <x v="0"/>
    <m/>
    <n v="0"/>
    <x v="28"/>
    <d v="2019-07-15T00:00:00"/>
    <x v="0"/>
    <x v="1"/>
    <x v="0"/>
  </r>
  <r>
    <x v="197"/>
    <x v="4"/>
    <x v="0"/>
    <s v="指名：ドルチェグスト（170816-170916）"/>
    <n v="8798"/>
    <n v="1454"/>
    <n v="0"/>
    <n v="0.16526483291657196"/>
    <n v="103.21323590096287"/>
    <n v="150072.04500000001"/>
    <n v="8.7199999999999989"/>
    <x v="0"/>
    <m/>
    <n v="0"/>
    <x v="28"/>
    <d v="2019-07-15T00:00:00"/>
    <x v="0"/>
    <x v="1"/>
    <x v="0"/>
  </r>
  <r>
    <x v="197"/>
    <x v="11"/>
    <x v="0"/>
    <s v="【NDG】DV360-RM"/>
    <n v="244989"/>
    <n v="352"/>
    <m/>
    <n v="1.4367992032295327E-3"/>
    <n v="87.763221201704539"/>
    <n v="30892.653863"/>
    <n v="1"/>
    <x v="0"/>
    <m/>
    <n v="0"/>
    <x v="28"/>
    <d v="2019-07-15T00:00:00"/>
    <x v="0"/>
    <x v="1"/>
    <x v="0"/>
  </r>
  <r>
    <x v="197"/>
    <x v="3"/>
    <x v="0"/>
    <s v="AFF"/>
    <n v="0"/>
    <n v="0"/>
    <m/>
    <m/>
    <m/>
    <n v="21000"/>
    <n v="3"/>
    <x v="0"/>
    <m/>
    <m/>
    <x v="28"/>
    <d v="2019-07-15T00:00:00"/>
    <x v="0"/>
    <x v="1"/>
    <x v="0"/>
  </r>
  <r>
    <x v="198"/>
    <x v="0"/>
    <x v="0"/>
    <s v="指名：共通TOP（161228AM-170131）"/>
    <n v="10528"/>
    <n v="668"/>
    <m/>
    <n v="6.3449848024316108E-2"/>
    <n v="33.465269461077845"/>
    <n v="22354.800000000003"/>
    <n v="15"/>
    <x v="0"/>
    <m/>
    <n v="0"/>
    <x v="28"/>
    <d v="2019-07-15T00:00:00"/>
    <x v="0"/>
    <x v="1"/>
    <x v="0"/>
  </r>
  <r>
    <x v="198"/>
    <x v="0"/>
    <x v="0"/>
    <s v="指名：ドルチェグスト（161228AM-170131）"/>
    <n v="13390"/>
    <n v="774"/>
    <m/>
    <n v="5.7804331590739361E-2"/>
    <n v="74.936434108527138"/>
    <n v="58000.800000000003"/>
    <n v="16"/>
    <x v="0"/>
    <m/>
    <n v="0"/>
    <x v="28"/>
    <d v="2019-07-15T00:00:00"/>
    <x v="0"/>
    <x v="1"/>
    <x v="0"/>
  </r>
  <r>
    <x v="198"/>
    <x v="3"/>
    <x v="0"/>
    <s v="PH AFF"/>
    <n v="22207"/>
    <n v="128"/>
    <m/>
    <n v="5.763948304588643E-3"/>
    <n v="460.28125"/>
    <n v="58916"/>
    <n v="4"/>
    <x v="0"/>
    <m/>
    <n v="0"/>
    <x v="28"/>
    <d v="2019-07-15T00:00:00"/>
    <x v="0"/>
    <x v="1"/>
    <x v="0"/>
  </r>
  <r>
    <x v="198"/>
    <x v="5"/>
    <x v="0"/>
    <s v="【NDG】GDN-RM（190125-190131）"/>
    <n v="100878"/>
    <n v="223"/>
    <n v="0"/>
    <n v="2.2105910109240863E-3"/>
    <n v="86.443248024999988"/>
    <n v="19276.844309574997"/>
    <n v="1"/>
    <x v="0"/>
    <m/>
    <n v="0"/>
    <x v="28"/>
    <d v="2019-07-15T00:00:00"/>
    <x v="0"/>
    <x v="1"/>
    <x v="0"/>
  </r>
  <r>
    <x v="198"/>
    <x v="4"/>
    <x v="0"/>
    <s v="指名：まちえこびん（180926～）"/>
    <n v="17"/>
    <n v="0"/>
    <m/>
    <n v="0"/>
    <m/>
    <n v="0"/>
    <n v="0"/>
    <x v="0"/>
    <m/>
    <n v="0"/>
    <x v="28"/>
    <d v="2019-07-15T00:00:00"/>
    <x v="0"/>
    <x v="1"/>
    <x v="0"/>
  </r>
  <r>
    <x v="198"/>
    <x v="4"/>
    <x v="0"/>
    <s v="指名：共通TOP（170816-170916）"/>
    <n v="4849"/>
    <n v="1043"/>
    <m/>
    <n v="0.21509589606104351"/>
    <n v="14.166807286673055"/>
    <n v="14775.979999999996"/>
    <n v="23.72"/>
    <x v="0"/>
    <m/>
    <n v="0"/>
    <x v="28"/>
    <d v="2019-07-15T00:00:00"/>
    <x v="0"/>
    <x v="1"/>
    <x v="0"/>
  </r>
  <r>
    <x v="198"/>
    <x v="4"/>
    <x v="0"/>
    <s v="指名：ドルチェグスト（170816-170916）"/>
    <n v="7630"/>
    <n v="1326"/>
    <n v="0"/>
    <n v="0.17378768020969856"/>
    <n v="102.23248491704373"/>
    <n v="135560.27499999999"/>
    <n v="8.84"/>
    <x v="0"/>
    <m/>
    <n v="0"/>
    <x v="28"/>
    <d v="2019-07-15T00:00:00"/>
    <x v="0"/>
    <x v="1"/>
    <x v="0"/>
  </r>
  <r>
    <x v="198"/>
    <x v="11"/>
    <x v="0"/>
    <s v="【NDG】DV360-RM"/>
    <n v="281118"/>
    <n v="374"/>
    <m/>
    <n v="1.3304021798675289E-3"/>
    <n v="104.45227040374331"/>
    <n v="39065.149130999998"/>
    <n v="3"/>
    <x v="0"/>
    <m/>
    <n v="0"/>
    <x v="28"/>
    <d v="2019-07-15T00:00:00"/>
    <x v="0"/>
    <x v="1"/>
    <x v="0"/>
  </r>
  <r>
    <x v="198"/>
    <x v="3"/>
    <x v="0"/>
    <s v="AFF"/>
    <n v="0"/>
    <n v="0"/>
    <m/>
    <m/>
    <m/>
    <n v="33000"/>
    <n v="4"/>
    <x v="0"/>
    <m/>
    <m/>
    <x v="28"/>
    <d v="2019-07-15T00:00:00"/>
    <x v="0"/>
    <x v="1"/>
    <x v="0"/>
  </r>
  <r>
    <x v="199"/>
    <x v="0"/>
    <x v="0"/>
    <s v="指名：ドルチェグスト（161228AM-170131）"/>
    <n v="12682"/>
    <n v="752"/>
    <m/>
    <n v="5.9296640908374075E-2"/>
    <n v="79.739787234042566"/>
    <n v="59964.320000000007"/>
    <n v="2"/>
    <x v="0"/>
    <m/>
    <n v="0"/>
    <x v="28"/>
    <d v="2019-07-15T00:00:00"/>
    <x v="0"/>
    <x v="1"/>
    <x v="0"/>
  </r>
  <r>
    <x v="199"/>
    <x v="0"/>
    <x v="0"/>
    <s v="指名：まちえこびん（180926～）"/>
    <n v="2"/>
    <n v="0"/>
    <m/>
    <n v="0"/>
    <m/>
    <n v="0"/>
    <n v="0"/>
    <x v="0"/>
    <m/>
    <n v="0"/>
    <x v="28"/>
    <d v="2019-07-15T00:00:00"/>
    <x v="0"/>
    <x v="1"/>
    <x v="0"/>
  </r>
  <r>
    <x v="199"/>
    <x v="0"/>
    <x v="0"/>
    <s v="指名：共通TOP（161228AM-170131）"/>
    <n v="10071"/>
    <n v="627"/>
    <m/>
    <n v="6.2257968424188265E-2"/>
    <n v="39.116937799043072"/>
    <n v="24526.320000000007"/>
    <n v="22"/>
    <x v="0"/>
    <m/>
    <n v="0"/>
    <x v="28"/>
    <d v="2019-07-15T00:00:00"/>
    <x v="0"/>
    <x v="1"/>
    <x v="0"/>
  </r>
  <r>
    <x v="199"/>
    <x v="3"/>
    <x v="0"/>
    <s v="PH AFF"/>
    <n v="19916"/>
    <n v="87"/>
    <m/>
    <n v="4.3683470576420967E-3"/>
    <n v="338.59770114942529"/>
    <n v="29458"/>
    <n v="2"/>
    <x v="0"/>
    <m/>
    <n v="0"/>
    <x v="28"/>
    <d v="2019-07-15T00:00:00"/>
    <x v="0"/>
    <x v="1"/>
    <x v="0"/>
  </r>
  <r>
    <x v="199"/>
    <x v="5"/>
    <x v="0"/>
    <s v="【NDG】GDN-RM（190125-190131）"/>
    <n v="99109"/>
    <n v="252"/>
    <n v="0"/>
    <n v="2.5426550565538952E-3"/>
    <n v="78.57913085146825"/>
    <n v="19801.94097457"/>
    <n v="5"/>
    <x v="0"/>
    <m/>
    <n v="0"/>
    <x v="28"/>
    <d v="2019-07-15T00:00:00"/>
    <x v="0"/>
    <x v="1"/>
    <x v="0"/>
  </r>
  <r>
    <x v="199"/>
    <x v="4"/>
    <x v="0"/>
    <s v="指名：ドルチェグスト（170816-170916）"/>
    <n v="7370"/>
    <n v="1164"/>
    <n v="0"/>
    <n v="0.15793758480325645"/>
    <n v="104.64524484536082"/>
    <n v="121807.065"/>
    <n v="11.64"/>
    <x v="0"/>
    <m/>
    <n v="0"/>
    <x v="28"/>
    <d v="2019-07-15T00:00:00"/>
    <x v="0"/>
    <x v="1"/>
    <x v="0"/>
  </r>
  <r>
    <x v="199"/>
    <x v="4"/>
    <x v="0"/>
    <s v="指名：共通TOP（170816-170916）"/>
    <n v="4515"/>
    <n v="1000"/>
    <m/>
    <n v="0.22148394241417496"/>
    <n v="14.343359999999997"/>
    <n v="14343.359999999997"/>
    <n v="15.629999999999999"/>
    <x v="0"/>
    <m/>
    <n v="0"/>
    <x v="28"/>
    <d v="2019-07-15T00:00:00"/>
    <x v="0"/>
    <x v="1"/>
    <x v="0"/>
  </r>
  <r>
    <x v="199"/>
    <x v="4"/>
    <x v="0"/>
    <s v="指名：まちえこびん（180926～）"/>
    <n v="4"/>
    <n v="0"/>
    <m/>
    <n v="0"/>
    <m/>
    <n v="0"/>
    <n v="0"/>
    <x v="0"/>
    <m/>
    <n v="0"/>
    <x v="28"/>
    <d v="2019-07-15T00:00:00"/>
    <x v="0"/>
    <x v="1"/>
    <x v="0"/>
  </r>
  <r>
    <x v="199"/>
    <x v="11"/>
    <x v="0"/>
    <s v="【NDG】DV360-RM"/>
    <n v="289205"/>
    <n v="377"/>
    <m/>
    <n v="1.3035735896682285E-3"/>
    <n v="123.74748389124667"/>
    <n v="46652.801426999999"/>
    <n v="1"/>
    <x v="0"/>
    <m/>
    <n v="0"/>
    <x v="28"/>
    <d v="2019-07-15T00:00:00"/>
    <x v="0"/>
    <x v="1"/>
    <x v="0"/>
  </r>
  <r>
    <x v="199"/>
    <x v="3"/>
    <x v="0"/>
    <s v="AFF"/>
    <n v="0"/>
    <n v="0"/>
    <m/>
    <m/>
    <m/>
    <n v="7000"/>
    <n v="1"/>
    <x v="0"/>
    <m/>
    <m/>
    <x v="28"/>
    <d v="2019-07-15T00:00:00"/>
    <x v="0"/>
    <x v="1"/>
    <x v="0"/>
  </r>
  <r>
    <x v="200"/>
    <x v="0"/>
    <x v="0"/>
    <s v="指名：共通TOP（161228AM-170131）"/>
    <n v="9484"/>
    <n v="525"/>
    <m/>
    <n v="5.5356389708983551E-2"/>
    <n v="49.353447619047614"/>
    <n v="25910.559999999998"/>
    <n v="19"/>
    <x v="0"/>
    <m/>
    <n v="0"/>
    <x v="28"/>
    <d v="2019-07-15T00:00:00"/>
    <x v="0"/>
    <x v="1"/>
    <x v="0"/>
  </r>
  <r>
    <x v="200"/>
    <x v="0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0"/>
    <x v="0"/>
    <x v="0"/>
    <s v="指名：ドルチェグスト（161228AM-170131）"/>
    <n v="12714"/>
    <n v="630"/>
    <m/>
    <n v="4.9551675318546484E-2"/>
    <n v="88.452825396825389"/>
    <n v="55725.279999999999"/>
    <n v="14"/>
    <x v="0"/>
    <m/>
    <n v="0"/>
    <x v="28"/>
    <d v="2019-07-15T00:00:00"/>
    <x v="0"/>
    <x v="1"/>
    <x v="0"/>
  </r>
  <r>
    <x v="200"/>
    <x v="1"/>
    <x v="4"/>
    <s v="Shufoo!_SP"/>
    <n v="9446"/>
    <n v="235"/>
    <m/>
    <n v="2.4878255346178275E-2"/>
    <n v="0"/>
    <n v="0"/>
    <n v="0"/>
    <x v="0"/>
    <m/>
    <n v="0"/>
    <x v="28"/>
    <d v="2019-07-15T00:00:00"/>
    <x v="0"/>
    <x v="1"/>
    <x v="0"/>
  </r>
  <r>
    <x v="200"/>
    <x v="3"/>
    <x v="0"/>
    <s v="PH AFF"/>
    <n v="23638"/>
    <n v="109"/>
    <m/>
    <n v="4.6112192232845416E-3"/>
    <n v="540.51376146788994"/>
    <n v="58916"/>
    <n v="4"/>
    <x v="0"/>
    <m/>
    <n v="0"/>
    <x v="28"/>
    <d v="2019-07-15T00:00:00"/>
    <x v="0"/>
    <x v="1"/>
    <x v="0"/>
  </r>
  <r>
    <x v="200"/>
    <x v="5"/>
    <x v="0"/>
    <s v="【NDG】GDN-RM（190125-190131）"/>
    <n v="87241"/>
    <n v="282"/>
    <n v="0"/>
    <n v="3.2324251212159419E-3"/>
    <n v="70.988813099645384"/>
    <n v="20018.8452941"/>
    <n v="0"/>
    <x v="0"/>
    <m/>
    <n v="0"/>
    <x v="28"/>
    <d v="2019-07-15T00:00:00"/>
    <x v="0"/>
    <x v="1"/>
    <x v="0"/>
  </r>
  <r>
    <x v="200"/>
    <x v="4"/>
    <x v="0"/>
    <s v="指名：ドルチェグスト（170816-170916）"/>
    <n v="8002"/>
    <n v="1278"/>
    <n v="0"/>
    <n v="0.15971007248187952"/>
    <n v="107.49875195618154"/>
    <n v="137383.405"/>
    <n v="11.879999999999999"/>
    <x v="0"/>
    <m/>
    <n v="0"/>
    <x v="28"/>
    <d v="2019-07-15T00:00:00"/>
    <x v="0"/>
    <x v="1"/>
    <x v="0"/>
  </r>
  <r>
    <x v="200"/>
    <x v="4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0"/>
    <x v="4"/>
    <x v="0"/>
    <s v="指名：共通TOP（170816-170916）"/>
    <n v="4268"/>
    <n v="891"/>
    <m/>
    <n v="0.20876288659793815"/>
    <n v="16.249466891133554"/>
    <n v="14478.274999999996"/>
    <n v="16.100000000000001"/>
    <x v="0"/>
    <m/>
    <n v="0"/>
    <x v="28"/>
    <d v="2019-07-15T00:00:00"/>
    <x v="0"/>
    <x v="1"/>
    <x v="0"/>
  </r>
  <r>
    <x v="200"/>
    <x v="11"/>
    <x v="0"/>
    <s v="【NDG】DV360-RM"/>
    <n v="256699"/>
    <n v="371"/>
    <m/>
    <n v="1.4452724786617789E-3"/>
    <n v="123.0794329568733"/>
    <n v="45662.469626999999"/>
    <n v="1"/>
    <x v="0"/>
    <m/>
    <n v="0"/>
    <x v="28"/>
    <d v="2019-07-15T00:00:00"/>
    <x v="0"/>
    <x v="1"/>
    <x v="0"/>
  </r>
  <r>
    <x v="200"/>
    <x v="3"/>
    <x v="0"/>
    <s v="AFF"/>
    <n v="0"/>
    <n v="0"/>
    <m/>
    <m/>
    <m/>
    <n v="19000"/>
    <n v="2"/>
    <x v="0"/>
    <m/>
    <m/>
    <x v="28"/>
    <d v="2019-07-15T00:00:00"/>
    <x v="0"/>
    <x v="1"/>
    <x v="0"/>
  </r>
  <r>
    <x v="201"/>
    <x v="0"/>
    <x v="0"/>
    <s v="指名：共通TOP（161228AM-170131）"/>
    <n v="9558"/>
    <n v="494"/>
    <m/>
    <n v="5.168445281439632E-2"/>
    <n v="44.397894736842112"/>
    <n v="21932.560000000005"/>
    <n v="14"/>
    <x v="0"/>
    <m/>
    <n v="0"/>
    <x v="28"/>
    <d v="2019-07-15T00:00:00"/>
    <x v="0"/>
    <x v="1"/>
    <x v="0"/>
  </r>
  <r>
    <x v="201"/>
    <x v="0"/>
    <x v="0"/>
    <s v="指名：まちえこびん（180926～）"/>
    <n v="1"/>
    <n v="0"/>
    <m/>
    <n v="0"/>
    <m/>
    <n v="0"/>
    <n v="0"/>
    <x v="0"/>
    <m/>
    <n v="0"/>
    <x v="28"/>
    <d v="2019-07-15T00:00:00"/>
    <x v="0"/>
    <x v="1"/>
    <x v="0"/>
  </r>
  <r>
    <x v="201"/>
    <x v="0"/>
    <x v="0"/>
    <s v="指名：ドルチェグスト（161228AM-170131）"/>
    <n v="12720"/>
    <n v="676"/>
    <m/>
    <n v="5.3144654088050317E-2"/>
    <n v="78.403076923076924"/>
    <n v="53000.479999999996"/>
    <n v="2"/>
    <x v="0"/>
    <m/>
    <n v="0"/>
    <x v="28"/>
    <d v="2019-07-15T00:00:00"/>
    <x v="0"/>
    <x v="1"/>
    <x v="0"/>
  </r>
  <r>
    <x v="201"/>
    <x v="1"/>
    <x v="4"/>
    <s v="Shufoo!_SP"/>
    <n v="5072"/>
    <n v="154"/>
    <m/>
    <n v="3.0362776025236592E-2"/>
    <n v="0"/>
    <n v="0"/>
    <n v="0"/>
    <x v="0"/>
    <m/>
    <n v="0"/>
    <x v="28"/>
    <d v="2019-07-15T00:00:00"/>
    <x v="0"/>
    <x v="1"/>
    <x v="0"/>
  </r>
  <r>
    <x v="201"/>
    <x v="3"/>
    <x v="0"/>
    <s v="PH AFF"/>
    <n v="26343"/>
    <n v="122"/>
    <m/>
    <n v="4.631211327487378E-3"/>
    <n v="603.64754098360652"/>
    <n v="73645"/>
    <n v="5"/>
    <x v="0"/>
    <m/>
    <n v="0"/>
    <x v="28"/>
    <d v="2019-07-15T00:00:00"/>
    <x v="0"/>
    <x v="1"/>
    <x v="0"/>
  </r>
  <r>
    <x v="201"/>
    <x v="5"/>
    <x v="0"/>
    <s v="【NDG】GDN-RM（190125-190131）"/>
    <n v="89862"/>
    <n v="273"/>
    <n v="0"/>
    <n v="3.0379915871002203E-3"/>
    <n v="75.795390749230762"/>
    <n v="20692.141674539998"/>
    <n v="4"/>
    <x v="0"/>
    <m/>
    <n v="0"/>
    <x v="28"/>
    <d v="2019-07-15T00:00:00"/>
    <x v="0"/>
    <x v="1"/>
    <x v="0"/>
  </r>
  <r>
    <x v="201"/>
    <x v="4"/>
    <x v="0"/>
    <s v="指名：まちえこびん（180926～）"/>
    <n v="3"/>
    <n v="0"/>
    <m/>
    <n v="0"/>
    <m/>
    <n v="0"/>
    <n v="0"/>
    <x v="0"/>
    <m/>
    <n v="0"/>
    <x v="28"/>
    <d v="2019-07-15T00:00:00"/>
    <x v="0"/>
    <x v="1"/>
    <x v="0"/>
  </r>
  <r>
    <x v="201"/>
    <x v="4"/>
    <x v="0"/>
    <s v="指名：共通TOP（170816-170916）"/>
    <n v="4354"/>
    <n v="876"/>
    <m/>
    <n v="0.20119430408819478"/>
    <n v="16.087311643835616"/>
    <n v="14092.485000000001"/>
    <n v="28.310000000000002"/>
    <x v="0"/>
    <m/>
    <n v="0"/>
    <x v="28"/>
    <d v="2019-07-15T00:00:00"/>
    <x v="0"/>
    <x v="1"/>
    <x v="0"/>
  </r>
  <r>
    <x v="201"/>
    <x v="4"/>
    <x v="0"/>
    <s v="指名：ドルチェグスト（170816-170916）"/>
    <n v="8198"/>
    <n v="1344"/>
    <n v="0"/>
    <n v="0.16394242498170286"/>
    <n v="108.53247023809524"/>
    <n v="145867.64000000001"/>
    <n v="10.43"/>
    <x v="0"/>
    <m/>
    <n v="0"/>
    <x v="28"/>
    <d v="2019-07-15T00:00:00"/>
    <x v="0"/>
    <x v="1"/>
    <x v="0"/>
  </r>
  <r>
    <x v="201"/>
    <x v="11"/>
    <x v="0"/>
    <s v="【NDG】DV360-RM"/>
    <n v="223511"/>
    <n v="317"/>
    <m/>
    <n v="1.4182747157858002E-3"/>
    <n v="129.55637348264983"/>
    <n v="41069.370393999998"/>
    <n v="3"/>
    <x v="0"/>
    <m/>
    <n v="0"/>
    <x v="28"/>
    <d v="2019-07-15T00:00:00"/>
    <x v="0"/>
    <x v="1"/>
    <x v="0"/>
  </r>
  <r>
    <x v="201"/>
    <x v="3"/>
    <x v="0"/>
    <s v="AFF"/>
    <n v="0"/>
    <n v="0"/>
    <m/>
    <m/>
    <m/>
    <n v="14000"/>
    <n v="2"/>
    <x v="0"/>
    <m/>
    <m/>
    <x v="28"/>
    <d v="2019-07-15T00:00:00"/>
    <x v="0"/>
    <x v="1"/>
    <x v="0"/>
  </r>
  <r>
    <x v="202"/>
    <x v="0"/>
    <x v="0"/>
    <s v="指名：共通TOP（161228AM-170131）"/>
    <n v="9818"/>
    <n v="616"/>
    <m/>
    <n v="6.2741902627826446E-2"/>
    <n v="29.844285714285718"/>
    <n v="18384.080000000002"/>
    <n v="36"/>
    <x v="0"/>
    <m/>
    <n v="0"/>
    <x v="29"/>
    <d v="2019-07-22T00:00:00"/>
    <x v="0"/>
    <x v="1"/>
    <x v="0"/>
  </r>
  <r>
    <x v="202"/>
    <x v="0"/>
    <x v="0"/>
    <s v="指名：まちえこびん（180926～）"/>
    <n v="2"/>
    <n v="0"/>
    <m/>
    <n v="0"/>
    <m/>
    <n v="0"/>
    <n v="0"/>
    <x v="0"/>
    <m/>
    <n v="0"/>
    <x v="29"/>
    <d v="2019-07-22T00:00:00"/>
    <x v="0"/>
    <x v="1"/>
    <x v="0"/>
  </r>
  <r>
    <x v="202"/>
    <x v="0"/>
    <x v="0"/>
    <s v="指名：ドルチェグスト（161228AM-170131）"/>
    <n v="13308"/>
    <n v="658"/>
    <m/>
    <n v="4.9443943492636006E-2"/>
    <n v="94.57361702127659"/>
    <n v="62229.439999999995"/>
    <n v="16"/>
    <x v="0"/>
    <m/>
    <n v="0"/>
    <x v="29"/>
    <d v="2019-07-22T00:00:00"/>
    <x v="0"/>
    <x v="1"/>
    <x v="0"/>
  </r>
  <r>
    <x v="202"/>
    <x v="1"/>
    <x v="4"/>
    <s v="Shufoo!_SP"/>
    <n v="3916"/>
    <n v="102"/>
    <m/>
    <n v="2.6046986721144024E-2"/>
    <n v="0"/>
    <n v="0"/>
    <n v="0"/>
    <x v="0"/>
    <m/>
    <n v="0"/>
    <x v="29"/>
    <d v="2019-07-22T00:00:00"/>
    <x v="0"/>
    <x v="1"/>
    <x v="0"/>
  </r>
  <r>
    <x v="202"/>
    <x v="3"/>
    <x v="0"/>
    <s v="PH AFF"/>
    <n v="23515"/>
    <n v="148"/>
    <m/>
    <n v="6.2938549861790349E-3"/>
    <n v="398.08108108108109"/>
    <n v="58916"/>
    <n v="4"/>
    <x v="0"/>
    <m/>
    <n v="0"/>
    <x v="29"/>
    <d v="2019-07-22T00:00:00"/>
    <x v="0"/>
    <x v="1"/>
    <x v="0"/>
  </r>
  <r>
    <x v="202"/>
    <x v="5"/>
    <x v="0"/>
    <s v="【NDG】GDN-RM（190125-190131）"/>
    <n v="110108"/>
    <n v="267"/>
    <n v="0"/>
    <n v="2.424891924292513E-3"/>
    <n v="72.994743172603009"/>
    <n v="19489.596427085002"/>
    <n v="2"/>
    <x v="0"/>
    <m/>
    <n v="0"/>
    <x v="29"/>
    <d v="2019-07-22T00:00:00"/>
    <x v="0"/>
    <x v="1"/>
    <x v="0"/>
  </r>
  <r>
    <x v="202"/>
    <x v="4"/>
    <x v="0"/>
    <s v="指名：ドルチェグスト（170816-170916）"/>
    <n v="6326"/>
    <n v="932"/>
    <n v="0"/>
    <n v="0.14732848561492254"/>
    <n v="95.583036480686715"/>
    <n v="89083.390000000014"/>
    <n v="11.12"/>
    <x v="0"/>
    <m/>
    <n v="0"/>
    <x v="29"/>
    <d v="2019-07-22T00:00:00"/>
    <x v="0"/>
    <x v="1"/>
    <x v="0"/>
  </r>
  <r>
    <x v="202"/>
    <x v="4"/>
    <x v="0"/>
    <s v="指名：共通TOP（170816-170916）"/>
    <n v="4599"/>
    <n v="929"/>
    <m/>
    <n v="0.20200043487714719"/>
    <n v="11.544870828848222"/>
    <n v="10725.184999999998"/>
    <n v="25.099999999999998"/>
    <x v="0"/>
    <m/>
    <n v="0"/>
    <x v="29"/>
    <d v="2019-07-22T00:00:00"/>
    <x v="0"/>
    <x v="1"/>
    <x v="0"/>
  </r>
  <r>
    <x v="202"/>
    <x v="4"/>
    <x v="0"/>
    <s v="指名：まちえこびん（180926～）"/>
    <n v="11"/>
    <n v="3"/>
    <m/>
    <n v="0.27272727272727271"/>
    <n v="61.324999999999996"/>
    <n v="183.97499999999999"/>
    <n v="0"/>
    <x v="0"/>
    <m/>
    <n v="0"/>
    <x v="29"/>
    <d v="2019-07-22T00:00:00"/>
    <x v="0"/>
    <x v="1"/>
    <x v="0"/>
  </r>
  <r>
    <x v="202"/>
    <x v="11"/>
    <x v="0"/>
    <s v="【NDG】DV360-RM"/>
    <n v="293190"/>
    <n v="369"/>
    <m/>
    <n v="1.2585695282922337E-3"/>
    <n v="132.65776844715447"/>
    <n v="48950.716557"/>
    <n v="1"/>
    <x v="0"/>
    <m/>
    <n v="0"/>
    <x v="29"/>
    <d v="2019-07-22T00:00:00"/>
    <x v="0"/>
    <x v="1"/>
    <x v="0"/>
  </r>
  <r>
    <x v="202"/>
    <x v="3"/>
    <x v="0"/>
    <s v="AFF"/>
    <n v="0"/>
    <n v="0"/>
    <m/>
    <m/>
    <m/>
    <n v="40000"/>
    <n v="5"/>
    <x v="0"/>
    <m/>
    <m/>
    <x v="29"/>
    <d v="2019-07-22T00:00:00"/>
    <x v="0"/>
    <x v="1"/>
    <x v="0"/>
  </r>
  <r>
    <x v="203"/>
    <x v="0"/>
    <x v="0"/>
    <s v="指名：共通TOP（161228AM-170131）"/>
    <n v="9846"/>
    <n v="608"/>
    <m/>
    <n v="6.1750964858825919E-2"/>
    <n v="30.671447368421049"/>
    <n v="18648.239999999998"/>
    <n v="49"/>
    <x v="0"/>
    <m/>
    <n v="0"/>
    <x v="29"/>
    <d v="2019-07-22T00:00:00"/>
    <x v="0"/>
    <x v="1"/>
    <x v="0"/>
  </r>
  <r>
    <x v="203"/>
    <x v="0"/>
    <x v="0"/>
    <s v="指名：ドルチェグスト（161228AM-170131）"/>
    <n v="11956"/>
    <n v="630"/>
    <m/>
    <n v="5.2693208430913352E-2"/>
    <n v="100.54653968253969"/>
    <n v="63344.32"/>
    <n v="16"/>
    <x v="0"/>
    <m/>
    <n v="0"/>
    <x v="29"/>
    <d v="2019-07-22T00:00:00"/>
    <x v="0"/>
    <x v="1"/>
    <x v="0"/>
  </r>
  <r>
    <x v="203"/>
    <x v="1"/>
    <x v="4"/>
    <s v="Shufoo!_SP"/>
    <n v="4036"/>
    <n v="86"/>
    <m/>
    <n v="2.130822596630327E-2"/>
    <n v="0"/>
    <n v="0"/>
    <n v="0"/>
    <x v="0"/>
    <m/>
    <n v="0"/>
    <x v="29"/>
    <d v="2019-07-22T00:00:00"/>
    <x v="0"/>
    <x v="1"/>
    <x v="0"/>
  </r>
  <r>
    <x v="203"/>
    <x v="3"/>
    <x v="0"/>
    <s v="PH AFF"/>
    <n v="23104"/>
    <n v="131"/>
    <m/>
    <n v="5.6700138504155121E-3"/>
    <n v="337.30534351145036"/>
    <n v="44187"/>
    <n v="3"/>
    <x v="0"/>
    <m/>
    <n v="0"/>
    <x v="29"/>
    <d v="2019-07-22T00:00:00"/>
    <x v="0"/>
    <x v="1"/>
    <x v="0"/>
  </r>
  <r>
    <x v="203"/>
    <x v="5"/>
    <x v="0"/>
    <s v="【NDG】GDN-RM（190125-190131）"/>
    <n v="113310"/>
    <n v="234"/>
    <n v="0"/>
    <n v="2.0651310563939633E-3"/>
    <n v="84.244280315491466"/>
    <n v="19713.161593825003"/>
    <n v="1"/>
    <x v="0"/>
    <m/>
    <n v="0"/>
    <x v="29"/>
    <d v="2019-07-22T00:00:00"/>
    <x v="0"/>
    <x v="1"/>
    <x v="0"/>
  </r>
  <r>
    <x v="203"/>
    <x v="4"/>
    <x v="0"/>
    <s v="指名：ドルチェグスト（170816-170916）"/>
    <n v="6830"/>
    <n v="1049"/>
    <n v="0"/>
    <n v="0.15358711566617864"/>
    <n v="121.20858913250714"/>
    <n v="127147.81"/>
    <n v="18.78"/>
    <x v="0"/>
    <m/>
    <n v="0"/>
    <x v="29"/>
    <d v="2019-07-22T00:00:00"/>
    <x v="0"/>
    <x v="1"/>
    <x v="0"/>
  </r>
  <r>
    <x v="203"/>
    <x v="4"/>
    <x v="0"/>
    <s v="指名：まちえこびん（180926～）"/>
    <n v="4"/>
    <n v="2"/>
    <m/>
    <n v="0.5"/>
    <n v="30.105"/>
    <n v="60.21"/>
    <n v="0"/>
    <x v="0"/>
    <m/>
    <n v="0"/>
    <x v="29"/>
    <d v="2019-07-22T00:00:00"/>
    <x v="0"/>
    <x v="1"/>
    <x v="0"/>
  </r>
  <r>
    <x v="203"/>
    <x v="4"/>
    <x v="0"/>
    <s v="指名：共通TOP（170816-170916）"/>
    <n v="4649"/>
    <n v="1062"/>
    <m/>
    <n v="0.22843622284362228"/>
    <n v="12.605169491525427"/>
    <n v="13386.690000000002"/>
    <n v="32.28"/>
    <x v="0"/>
    <m/>
    <n v="0"/>
    <x v="29"/>
    <d v="2019-07-22T00:00:00"/>
    <x v="0"/>
    <x v="1"/>
    <x v="0"/>
  </r>
  <r>
    <x v="203"/>
    <x v="11"/>
    <x v="0"/>
    <s v="【NDG】DV360-RM"/>
    <n v="292497"/>
    <n v="388"/>
    <m/>
    <n v="1.3265093317196416E-3"/>
    <n v="126.06752686082474"/>
    <n v="48914.200422000002"/>
    <n v="4"/>
    <x v="0"/>
    <m/>
    <n v="0"/>
    <x v="29"/>
    <d v="2019-07-22T00:00:00"/>
    <x v="0"/>
    <x v="1"/>
    <x v="0"/>
  </r>
  <r>
    <x v="203"/>
    <x v="3"/>
    <x v="0"/>
    <s v="AFF"/>
    <n v="0"/>
    <n v="0"/>
    <m/>
    <m/>
    <m/>
    <n v="26000"/>
    <n v="3"/>
    <x v="0"/>
    <m/>
    <m/>
    <x v="29"/>
    <d v="2019-07-22T00:00:00"/>
    <x v="0"/>
    <x v="1"/>
    <x v="0"/>
  </r>
  <r>
    <x v="204"/>
    <x v="0"/>
    <x v="0"/>
    <s v="指名：まちえこびん（180926～）"/>
    <n v="5"/>
    <n v="2"/>
    <m/>
    <n v="0.4"/>
    <n v="5.2"/>
    <n v="10.4"/>
    <n v="0"/>
    <x v="0"/>
    <m/>
    <n v="0"/>
    <x v="29"/>
    <d v="2019-07-22T00:00:00"/>
    <x v="0"/>
    <x v="1"/>
    <x v="0"/>
  </r>
  <r>
    <x v="204"/>
    <x v="0"/>
    <x v="0"/>
    <s v="指名：ドルチェグスト（161228AM-170131）"/>
    <n v="11654"/>
    <n v="628"/>
    <m/>
    <n v="5.3887077398318176E-2"/>
    <n v="102.17171974522293"/>
    <n v="64163.840000000004"/>
    <n v="20"/>
    <x v="0"/>
    <m/>
    <n v="0"/>
    <x v="29"/>
    <d v="2019-07-22T00:00:00"/>
    <x v="0"/>
    <x v="1"/>
    <x v="0"/>
  </r>
  <r>
    <x v="204"/>
    <x v="0"/>
    <x v="0"/>
    <s v="指名：共通TOP（161228AM-170131）"/>
    <n v="9683"/>
    <n v="652"/>
    <m/>
    <n v="6.7334503769492932E-2"/>
    <n v="27.891779141104294"/>
    <n v="18185.439999999999"/>
    <n v="47"/>
    <x v="0"/>
    <m/>
    <n v="0"/>
    <x v="29"/>
    <d v="2019-07-22T00:00:00"/>
    <x v="0"/>
    <x v="1"/>
    <x v="0"/>
  </r>
  <r>
    <x v="204"/>
    <x v="1"/>
    <x v="4"/>
    <s v="Shufoo!_SP"/>
    <n v="3561"/>
    <n v="104"/>
    <m/>
    <n v="2.9205279415894413E-2"/>
    <n v="0"/>
    <n v="0"/>
    <n v="0"/>
    <x v="0"/>
    <m/>
    <n v="0"/>
    <x v="29"/>
    <d v="2019-07-22T00:00:00"/>
    <x v="0"/>
    <x v="1"/>
    <x v="0"/>
  </r>
  <r>
    <x v="204"/>
    <x v="3"/>
    <x v="0"/>
    <s v="PH AFF"/>
    <n v="22864"/>
    <n v="126"/>
    <m/>
    <n v="5.5108467459762068E-3"/>
    <n v="584.48412698412699"/>
    <n v="73645"/>
    <n v="5"/>
    <x v="0"/>
    <m/>
    <n v="0"/>
    <x v="29"/>
    <d v="2019-07-22T00:00:00"/>
    <x v="0"/>
    <x v="1"/>
    <x v="0"/>
  </r>
  <r>
    <x v="204"/>
    <x v="5"/>
    <x v="0"/>
    <s v="【NDG】GDN-RM（190125-190131）"/>
    <n v="110066"/>
    <n v="279"/>
    <n v="0"/>
    <n v="2.5348427307252011E-3"/>
    <n v="73.317375889928314"/>
    <n v="20455.547873290001"/>
    <n v="3"/>
    <x v="0"/>
    <m/>
    <n v="0"/>
    <x v="29"/>
    <d v="2019-07-22T00:00:00"/>
    <x v="0"/>
    <x v="1"/>
    <x v="0"/>
  </r>
  <r>
    <x v="204"/>
    <x v="4"/>
    <x v="0"/>
    <s v="指名：共通TOP（170816-170916）"/>
    <n v="4584"/>
    <n v="1022"/>
    <m/>
    <n v="0.22294938917975568"/>
    <n v="14.263708414872797"/>
    <n v="14577.509999999998"/>
    <n v="28.78"/>
    <x v="0"/>
    <m/>
    <n v="0"/>
    <x v="29"/>
    <d v="2019-07-22T00:00:00"/>
    <x v="0"/>
    <x v="1"/>
    <x v="0"/>
  </r>
  <r>
    <x v="204"/>
    <x v="4"/>
    <x v="0"/>
    <s v="指名：まちえこびん（180926～）"/>
    <n v="2"/>
    <n v="2"/>
    <m/>
    <n v="1"/>
    <n v="5.5750000000000002"/>
    <n v="11.15"/>
    <n v="0"/>
    <x v="0"/>
    <m/>
    <n v="0"/>
    <x v="29"/>
    <d v="2019-07-22T00:00:00"/>
    <x v="0"/>
    <x v="1"/>
    <x v="0"/>
  </r>
  <r>
    <x v="204"/>
    <x v="4"/>
    <x v="0"/>
    <s v="指名：ドルチェグスト（170816-170916）"/>
    <n v="6424"/>
    <n v="986"/>
    <n v="0"/>
    <n v="0.15348692403486924"/>
    <n v="122.80221602434077"/>
    <n v="121082.985"/>
    <n v="7.7899999999999991"/>
    <x v="0"/>
    <m/>
    <n v="0"/>
    <x v="29"/>
    <d v="2019-07-22T00:00:00"/>
    <x v="0"/>
    <x v="1"/>
    <x v="0"/>
  </r>
  <r>
    <x v="204"/>
    <x v="11"/>
    <x v="0"/>
    <s v="【NDG】DV360-RM"/>
    <n v="293386"/>
    <n v="406"/>
    <m/>
    <n v="1.3838424464698385E-3"/>
    <n v="120.51056412561577"/>
    <n v="48927.289035000002"/>
    <n v="1"/>
    <x v="0"/>
    <m/>
    <n v="0"/>
    <x v="29"/>
    <d v="2019-07-22T00:00:00"/>
    <x v="0"/>
    <x v="1"/>
    <x v="0"/>
  </r>
  <r>
    <x v="204"/>
    <x v="3"/>
    <x v="0"/>
    <s v="AFF"/>
    <n v="0"/>
    <n v="0"/>
    <m/>
    <m/>
    <m/>
    <n v="19000"/>
    <n v="2"/>
    <x v="0"/>
    <m/>
    <m/>
    <x v="29"/>
    <d v="2019-07-22T00:00:00"/>
    <x v="0"/>
    <x v="1"/>
    <x v="0"/>
  </r>
  <r>
    <x v="205"/>
    <x v="0"/>
    <x v="0"/>
    <s v="指名：まちえこびん（180926～）"/>
    <n v="4"/>
    <n v="2"/>
    <m/>
    <n v="0.5"/>
    <n v="5.2"/>
    <n v="10.4"/>
    <n v="0"/>
    <x v="0"/>
    <m/>
    <n v="0"/>
    <x v="29"/>
    <d v="2019-07-22T00:00:00"/>
    <x v="0"/>
    <x v="1"/>
    <x v="0"/>
  </r>
  <r>
    <x v="205"/>
    <x v="0"/>
    <x v="0"/>
    <s v="指名：ドルチェグスト（161228AM-170131）"/>
    <n v="11194"/>
    <n v="596"/>
    <m/>
    <n v="5.3242808647489724E-2"/>
    <n v="109.69906040268457"/>
    <n v="65380.639999999999"/>
    <n v="10"/>
    <x v="0"/>
    <m/>
    <n v="0"/>
    <x v="29"/>
    <d v="2019-07-22T00:00:00"/>
    <x v="0"/>
    <x v="1"/>
    <x v="0"/>
  </r>
  <r>
    <x v="205"/>
    <x v="0"/>
    <x v="0"/>
    <s v="指名：共通TOP（161228AM-170131）"/>
    <n v="9369"/>
    <n v="652"/>
    <m/>
    <n v="6.9591205037890916E-2"/>
    <n v="25.969693251533744"/>
    <n v="16932.240000000002"/>
    <n v="78"/>
    <x v="0"/>
    <m/>
    <n v="0"/>
    <x v="29"/>
    <d v="2019-07-22T00:00:00"/>
    <x v="0"/>
    <x v="1"/>
    <x v="0"/>
  </r>
  <r>
    <x v="205"/>
    <x v="1"/>
    <x v="4"/>
    <s v="Shufoo!_SP"/>
    <n v="1268"/>
    <n v="36"/>
    <m/>
    <n v="2.8391167192429023E-2"/>
    <n v="0"/>
    <n v="0"/>
    <n v="0"/>
    <x v="0"/>
    <m/>
    <n v="0"/>
    <x v="29"/>
    <d v="2019-07-22T00:00:00"/>
    <x v="0"/>
    <x v="1"/>
    <x v="0"/>
  </r>
  <r>
    <x v="205"/>
    <x v="3"/>
    <x v="0"/>
    <s v="PH AFF"/>
    <n v="21962"/>
    <n v="93"/>
    <m/>
    <n v="4.2345870139331573E-3"/>
    <n v="316.75268817204301"/>
    <n v="29458"/>
    <n v="2"/>
    <x v="0"/>
    <m/>
    <n v="0"/>
    <x v="29"/>
    <d v="2019-07-22T00:00:00"/>
    <x v="0"/>
    <x v="1"/>
    <x v="0"/>
  </r>
  <r>
    <x v="205"/>
    <x v="5"/>
    <x v="0"/>
    <s v="【NDG】GDN-RM（190125-190131）"/>
    <n v="93724"/>
    <n v="218"/>
    <n v="0"/>
    <n v="2.3259784046775638E-3"/>
    <n v="89.761406939541274"/>
    <n v="19567.986712819999"/>
    <n v="1"/>
    <x v="0"/>
    <m/>
    <n v="0"/>
    <x v="29"/>
    <d v="2019-07-22T00:00:00"/>
    <x v="0"/>
    <x v="1"/>
    <x v="0"/>
  </r>
  <r>
    <x v="205"/>
    <x v="4"/>
    <x v="0"/>
    <s v="指名：共通TOP（170816-170916）"/>
    <n v="4752"/>
    <n v="1041"/>
    <m/>
    <n v="0.21906565656565657"/>
    <n v="13.051176753121997"/>
    <n v="13586.274999999998"/>
    <n v="40.69"/>
    <x v="0"/>
    <m/>
    <n v="0"/>
    <x v="29"/>
    <d v="2019-07-22T00:00:00"/>
    <x v="0"/>
    <x v="1"/>
    <x v="0"/>
  </r>
  <r>
    <x v="205"/>
    <x v="4"/>
    <x v="0"/>
    <s v="指名：まちえこびん（180926～）"/>
    <n v="6"/>
    <n v="2"/>
    <m/>
    <n v="0.33333333333333331"/>
    <n v="48.502499999999998"/>
    <n v="97.004999999999995"/>
    <n v="0"/>
    <x v="0"/>
    <m/>
    <n v="0"/>
    <x v="29"/>
    <d v="2019-07-22T00:00:00"/>
    <x v="0"/>
    <x v="1"/>
    <x v="0"/>
  </r>
  <r>
    <x v="205"/>
    <x v="4"/>
    <x v="0"/>
    <s v="指名：ドルチェグスト（170816-170916）"/>
    <n v="6538"/>
    <n v="1012"/>
    <n v="0"/>
    <n v="0.15478739675741818"/>
    <n v="117.02161067193677"/>
    <n v="118425.87000000001"/>
    <n v="4.92"/>
    <x v="0"/>
    <m/>
    <n v="0"/>
    <x v="29"/>
    <d v="2019-07-22T00:00:00"/>
    <x v="0"/>
    <x v="1"/>
    <x v="0"/>
  </r>
  <r>
    <x v="205"/>
    <x v="11"/>
    <x v="0"/>
    <s v="【NDG】DV360-RM"/>
    <n v="291104"/>
    <n v="394"/>
    <m/>
    <n v="1.3534681763218643E-3"/>
    <n v="124.19481931725888"/>
    <n v="48932.758811"/>
    <n v="0"/>
    <x v="0"/>
    <m/>
    <n v="0"/>
    <x v="29"/>
    <d v="2019-07-22T00:00:00"/>
    <x v="0"/>
    <x v="1"/>
    <x v="0"/>
  </r>
  <r>
    <x v="205"/>
    <x v="3"/>
    <x v="0"/>
    <s v="AFF"/>
    <n v="0"/>
    <n v="0"/>
    <m/>
    <m/>
    <m/>
    <n v="93000"/>
    <n v="9"/>
    <x v="0"/>
    <m/>
    <m/>
    <x v="29"/>
    <d v="2019-07-22T00:00:00"/>
    <x v="0"/>
    <x v="1"/>
    <x v="0"/>
  </r>
  <r>
    <x v="206"/>
    <x v="0"/>
    <x v="0"/>
    <s v="指名：共通TOP（161228AM-170131）"/>
    <n v="8747"/>
    <n v="539"/>
    <m/>
    <n v="6.1621127243626388E-2"/>
    <n v="27.790575139146569"/>
    <n v="14979.12"/>
    <n v="43"/>
    <x v="0"/>
    <m/>
    <n v="0"/>
    <x v="29"/>
    <d v="2019-07-22T00:00:00"/>
    <x v="0"/>
    <x v="1"/>
    <x v="0"/>
  </r>
  <r>
    <x v="206"/>
    <x v="0"/>
    <x v="0"/>
    <s v="指名：まちえこびん（180926～）"/>
    <n v="2"/>
    <n v="0"/>
    <m/>
    <n v="0"/>
    <m/>
    <n v="0"/>
    <n v="0"/>
    <x v="0"/>
    <m/>
    <n v="0"/>
    <x v="29"/>
    <d v="2019-07-22T00:00:00"/>
    <x v="0"/>
    <x v="1"/>
    <x v="0"/>
  </r>
  <r>
    <x v="206"/>
    <x v="0"/>
    <x v="0"/>
    <s v="指名：ドルチェグスト（161228AM-170131）"/>
    <n v="10534"/>
    <n v="654"/>
    <m/>
    <n v="6.2084678184925003E-2"/>
    <n v="94.493700305810407"/>
    <n v="61798.880000000005"/>
    <n v="14"/>
    <x v="0"/>
    <m/>
    <n v="0"/>
    <x v="29"/>
    <d v="2019-07-22T00:00:00"/>
    <x v="0"/>
    <x v="1"/>
    <x v="0"/>
  </r>
  <r>
    <x v="206"/>
    <x v="3"/>
    <x v="0"/>
    <s v="PH AFF"/>
    <n v="20775"/>
    <n v="83"/>
    <m/>
    <n v="3.9951865222623345E-3"/>
    <n v="354.91566265060243"/>
    <n v="29458"/>
    <n v="2"/>
    <x v="0"/>
    <m/>
    <n v="0"/>
    <x v="29"/>
    <d v="2019-07-22T00:00:00"/>
    <x v="0"/>
    <x v="1"/>
    <x v="0"/>
  </r>
  <r>
    <x v="206"/>
    <x v="5"/>
    <x v="0"/>
    <s v="【NDG】GDN-RM（190125-190131）"/>
    <n v="104341"/>
    <n v="265"/>
    <n v="0"/>
    <n v="2.5397494752781745E-3"/>
    <n v="73.218877391622655"/>
    <n v="19403.002508780002"/>
    <n v="4"/>
    <x v="0"/>
    <m/>
    <n v="0"/>
    <x v="29"/>
    <d v="2019-07-22T00:00:00"/>
    <x v="0"/>
    <x v="1"/>
    <x v="0"/>
  </r>
  <r>
    <x v="206"/>
    <x v="4"/>
    <x v="0"/>
    <s v="指名：共通TOP（170816-170916）"/>
    <n v="4398"/>
    <n v="978"/>
    <m/>
    <n v="0.22237380627557982"/>
    <n v="14.213399795501021"/>
    <n v="13900.704999999998"/>
    <n v="41.570000000000007"/>
    <x v="0"/>
    <m/>
    <n v="0"/>
    <x v="29"/>
    <d v="2019-07-22T00:00:00"/>
    <x v="0"/>
    <x v="1"/>
    <x v="0"/>
  </r>
  <r>
    <x v="206"/>
    <x v="4"/>
    <x v="0"/>
    <s v="指名：ドルチェグスト（170816-170916）"/>
    <n v="5878"/>
    <n v="876"/>
    <n v="0"/>
    <n v="0.14903028240898264"/>
    <n v="117.72302511415525"/>
    <n v="103125.37"/>
    <n v="7.5"/>
    <x v="0"/>
    <m/>
    <n v="0"/>
    <x v="29"/>
    <d v="2019-07-22T00:00:00"/>
    <x v="0"/>
    <x v="1"/>
    <x v="0"/>
  </r>
  <r>
    <x v="206"/>
    <x v="4"/>
    <x v="0"/>
    <s v="指名：まちえこびん（180926～）"/>
    <n v="17"/>
    <n v="3"/>
    <m/>
    <n v="0.17647058823529413"/>
    <n v="52.033333333333331"/>
    <n v="156.1"/>
    <n v="0"/>
    <x v="0"/>
    <m/>
    <n v="0"/>
    <x v="29"/>
    <d v="2019-07-22T00:00:00"/>
    <x v="0"/>
    <x v="1"/>
    <x v="0"/>
  </r>
  <r>
    <x v="206"/>
    <x v="11"/>
    <x v="0"/>
    <s v="【NDG】DV360-RM"/>
    <n v="266206"/>
    <n v="345"/>
    <m/>
    <n v="1.2959888206877381E-3"/>
    <n v="140.86538893043476"/>
    <n v="48598.559180999997"/>
    <n v="1"/>
    <x v="0"/>
    <m/>
    <n v="0"/>
    <x v="29"/>
    <d v="2019-07-22T00:00:00"/>
    <x v="0"/>
    <x v="1"/>
    <x v="0"/>
  </r>
  <r>
    <x v="206"/>
    <x v="3"/>
    <x v="0"/>
    <s v="AFF"/>
    <n v="0"/>
    <n v="0"/>
    <m/>
    <m/>
    <m/>
    <n v="55000"/>
    <n v="5"/>
    <x v="0"/>
    <m/>
    <m/>
    <x v="29"/>
    <d v="2019-07-22T00:00:00"/>
    <x v="0"/>
    <x v="1"/>
    <x v="0"/>
  </r>
  <r>
    <x v="207"/>
    <x v="0"/>
    <x v="0"/>
    <s v="指名：ドルチェグスト（161228AM-170131）"/>
    <n v="11068"/>
    <n v="624"/>
    <m/>
    <n v="5.6378749548247196E-2"/>
    <n v="87.61333333333333"/>
    <n v="54670.720000000001"/>
    <n v="8"/>
    <x v="0"/>
    <m/>
    <n v="0"/>
    <x v="29"/>
    <d v="2019-07-22T00:00:00"/>
    <x v="0"/>
    <x v="1"/>
    <x v="0"/>
  </r>
  <r>
    <x v="207"/>
    <x v="0"/>
    <x v="0"/>
    <s v="指名：共通TOP（161228AM-170131）"/>
    <n v="9325"/>
    <n v="555"/>
    <m/>
    <n v="5.9517426273458442E-2"/>
    <n v="30.787747747747744"/>
    <n v="17087.199999999997"/>
    <n v="22"/>
    <x v="0"/>
    <m/>
    <n v="0"/>
    <x v="29"/>
    <d v="2019-07-22T00:00:00"/>
    <x v="0"/>
    <x v="1"/>
    <x v="0"/>
  </r>
  <r>
    <x v="207"/>
    <x v="3"/>
    <x v="0"/>
    <s v="PH AFF"/>
    <n v="24091"/>
    <n v="116"/>
    <m/>
    <n v="4.8150761695238886E-3"/>
    <n v="634.87068965517244"/>
    <n v="73645"/>
    <n v="5"/>
    <x v="0"/>
    <m/>
    <n v="0"/>
    <x v="29"/>
    <d v="2019-07-22T00:00:00"/>
    <x v="0"/>
    <x v="1"/>
    <x v="0"/>
  </r>
  <r>
    <x v="207"/>
    <x v="5"/>
    <x v="0"/>
    <s v="【NDG】GDN-RM（190125-190131）"/>
    <n v="86736"/>
    <n v="271"/>
    <n v="0"/>
    <n v="3.1244235380926029E-3"/>
    <n v="73.207451580664213"/>
    <n v="19839.219378360001"/>
    <n v="4"/>
    <x v="0"/>
    <m/>
    <n v="0"/>
    <x v="29"/>
    <d v="2019-07-22T00:00:00"/>
    <x v="0"/>
    <x v="1"/>
    <x v="0"/>
  </r>
  <r>
    <x v="207"/>
    <x v="4"/>
    <x v="0"/>
    <s v="指名：まちえこびん（180926～）"/>
    <n v="5"/>
    <n v="0"/>
    <m/>
    <n v="0"/>
    <m/>
    <n v="0"/>
    <n v="0"/>
    <x v="0"/>
    <m/>
    <n v="0"/>
    <x v="29"/>
    <d v="2019-07-22T00:00:00"/>
    <x v="0"/>
    <x v="1"/>
    <x v="0"/>
  </r>
  <r>
    <x v="207"/>
    <x v="4"/>
    <x v="0"/>
    <s v="指名：共通TOP（170816-170916）"/>
    <n v="4318"/>
    <n v="880"/>
    <m/>
    <n v="0.20379805465493284"/>
    <n v="19.962301136363639"/>
    <n v="17566.825000000001"/>
    <n v="19.64"/>
    <x v="0"/>
    <m/>
    <n v="0"/>
    <x v="29"/>
    <d v="2019-07-22T00:00:00"/>
    <x v="0"/>
    <x v="1"/>
    <x v="0"/>
  </r>
  <r>
    <x v="207"/>
    <x v="4"/>
    <x v="0"/>
    <s v="指名：ドルチェグスト（170816-170916）"/>
    <n v="7338"/>
    <n v="1236"/>
    <n v="0"/>
    <n v="0.16843826655764513"/>
    <n v="113.14970469255664"/>
    <n v="139853.035"/>
    <n v="13.7"/>
    <x v="0"/>
    <m/>
    <n v="0"/>
    <x v="29"/>
    <d v="2019-07-22T00:00:00"/>
    <x v="0"/>
    <x v="1"/>
    <x v="0"/>
  </r>
  <r>
    <x v="207"/>
    <x v="11"/>
    <x v="0"/>
    <s v="【NDG】DV360-RM"/>
    <n v="234915"/>
    <n v="378"/>
    <m/>
    <n v="1.6090926505331715E-3"/>
    <n v="119.74678996560847"/>
    <n v="45264.286607000002"/>
    <n v="2"/>
    <x v="0"/>
    <m/>
    <n v="0"/>
    <x v="29"/>
    <d v="2019-07-22T00:00:00"/>
    <x v="0"/>
    <x v="1"/>
    <x v="0"/>
  </r>
  <r>
    <x v="207"/>
    <x v="3"/>
    <x v="0"/>
    <s v="AFF"/>
    <n v="0"/>
    <n v="0"/>
    <m/>
    <m/>
    <m/>
    <n v="21000"/>
    <n v="3"/>
    <x v="0"/>
    <m/>
    <m/>
    <x v="29"/>
    <d v="2019-07-22T00:00:00"/>
    <x v="0"/>
    <x v="1"/>
    <x v="0"/>
  </r>
  <r>
    <x v="208"/>
    <x v="0"/>
    <x v="0"/>
    <s v="指名：まちえこびん（180926～）"/>
    <n v="1"/>
    <n v="0"/>
    <m/>
    <n v="0"/>
    <m/>
    <n v="0"/>
    <n v="0"/>
    <x v="0"/>
    <m/>
    <n v="0"/>
    <x v="29"/>
    <d v="2019-07-22T00:00:00"/>
    <x v="0"/>
    <x v="1"/>
    <x v="0"/>
  </r>
  <r>
    <x v="208"/>
    <x v="0"/>
    <x v="0"/>
    <s v="指名：ドルチェグスト（161228AM-170131）"/>
    <n v="11678"/>
    <n v="626"/>
    <m/>
    <n v="5.3605069361191984E-2"/>
    <n v="80.767795527156551"/>
    <n v="50560.639999999999"/>
    <n v="10"/>
    <x v="0"/>
    <m/>
    <n v="0"/>
    <x v="29"/>
    <d v="2019-07-22T00:00:00"/>
    <x v="0"/>
    <x v="1"/>
    <x v="0"/>
  </r>
  <r>
    <x v="208"/>
    <x v="0"/>
    <x v="0"/>
    <s v="指名：共通TOP（161228AM-170131）"/>
    <n v="9903"/>
    <n v="538"/>
    <m/>
    <n v="5.4326971624760176E-2"/>
    <n v="33.111821561338282"/>
    <n v="17814.159999999996"/>
    <n v="13"/>
    <x v="0"/>
    <m/>
    <n v="0"/>
    <x v="29"/>
    <d v="2019-07-22T00:00:00"/>
    <x v="0"/>
    <x v="1"/>
    <x v="0"/>
  </r>
  <r>
    <x v="208"/>
    <x v="3"/>
    <x v="0"/>
    <s v="PH AFF"/>
    <n v="27349"/>
    <n v="117"/>
    <m/>
    <n v="4.2780357599912248E-3"/>
    <n v="125.88888888888889"/>
    <n v="14729"/>
    <n v="1"/>
    <x v="0"/>
    <m/>
    <n v="0"/>
    <x v="29"/>
    <d v="2019-07-22T00:00:00"/>
    <x v="0"/>
    <x v="1"/>
    <x v="0"/>
  </r>
  <r>
    <x v="208"/>
    <x v="5"/>
    <x v="0"/>
    <s v="【NDG】GDN-RM（190125-190131）"/>
    <n v="80393"/>
    <n v="278"/>
    <n v="0"/>
    <n v="3.458012513527297E-3"/>
    <n v="71.964417415197829"/>
    <n v="20006.108041424995"/>
    <n v="0"/>
    <x v="0"/>
    <m/>
    <n v="0"/>
    <x v="29"/>
    <d v="2019-07-22T00:00:00"/>
    <x v="0"/>
    <x v="1"/>
    <x v="0"/>
  </r>
  <r>
    <x v="208"/>
    <x v="4"/>
    <x v="0"/>
    <s v="指名：ドルチェグスト（170816-170916）"/>
    <n v="7864"/>
    <n v="1300"/>
    <n v="0"/>
    <n v="0.16531027466937945"/>
    <n v="101.11757307692308"/>
    <n v="131452.845"/>
    <n v="25.83"/>
    <x v="0"/>
    <m/>
    <n v="0"/>
    <x v="29"/>
    <d v="2019-07-22T00:00:00"/>
    <x v="0"/>
    <x v="1"/>
    <x v="0"/>
  </r>
  <r>
    <x v="208"/>
    <x v="4"/>
    <x v="0"/>
    <s v="指名：共通TOP（170816-170916）"/>
    <n v="4322"/>
    <n v="911"/>
    <m/>
    <n v="0.21078204534937528"/>
    <n v="16.481437980241488"/>
    <n v="15014.589999999997"/>
    <n v="18.22"/>
    <x v="0"/>
    <m/>
    <n v="0"/>
    <x v="29"/>
    <d v="2019-07-22T00:00:00"/>
    <x v="0"/>
    <x v="1"/>
    <x v="0"/>
  </r>
  <r>
    <x v="208"/>
    <x v="4"/>
    <x v="0"/>
    <s v="指名：まちえこびん（180926～）"/>
    <n v="3"/>
    <n v="1"/>
    <m/>
    <n v="0.33333333333333331"/>
    <n v="4.46"/>
    <n v="4.46"/>
    <n v="0"/>
    <x v="0"/>
    <m/>
    <n v="0"/>
    <x v="29"/>
    <d v="2019-07-22T00:00:00"/>
    <x v="0"/>
    <x v="1"/>
    <x v="0"/>
  </r>
  <r>
    <x v="208"/>
    <x v="11"/>
    <x v="0"/>
    <s v="【NDG】DV360-RM"/>
    <n v="170839"/>
    <n v="305"/>
    <m/>
    <n v="1.7853066337311738E-3"/>
    <n v="122.50638739999999"/>
    <n v="37364.448156999999"/>
    <n v="0"/>
    <x v="0"/>
    <m/>
    <n v="0"/>
    <x v="29"/>
    <d v="2019-07-22T00:00:00"/>
    <x v="0"/>
    <x v="1"/>
    <x v="0"/>
  </r>
  <r>
    <x v="208"/>
    <x v="3"/>
    <x v="0"/>
    <s v="AFF"/>
    <n v="0"/>
    <n v="0"/>
    <m/>
    <m/>
    <m/>
    <n v="112000"/>
    <n v="11"/>
    <x v="0"/>
    <m/>
    <m/>
    <x v="29"/>
    <d v="2019-07-22T00:00:00"/>
    <x v="0"/>
    <x v="1"/>
    <x v="0"/>
  </r>
  <r>
    <x v="209"/>
    <x v="0"/>
    <x v="0"/>
    <s v="指名：共通TOP（161228AM-170131）"/>
    <n v="9847"/>
    <n v="570"/>
    <m/>
    <n v="5.7885650451914288E-2"/>
    <n v="33.398596491228069"/>
    <n v="19037.2"/>
    <n v="31"/>
    <x v="0"/>
    <m/>
    <n v="0"/>
    <x v="30"/>
    <d v="2019-07-29T00:00:00"/>
    <x v="0"/>
    <x v="1"/>
    <x v="0"/>
  </r>
  <r>
    <x v="209"/>
    <x v="0"/>
    <x v="0"/>
    <s v="指名：ドルチェグスト（161228AM-170131）"/>
    <n v="11910"/>
    <n v="610"/>
    <m/>
    <n v="5.1217464315701094E-2"/>
    <n v="96.825704918032798"/>
    <n v="59063.680000000008"/>
    <n v="22"/>
    <x v="0"/>
    <m/>
    <n v="0"/>
    <x v="30"/>
    <d v="2019-07-29T00:00:00"/>
    <x v="0"/>
    <x v="1"/>
    <x v="0"/>
  </r>
  <r>
    <x v="209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09"/>
    <x v="3"/>
    <x v="0"/>
    <s v="PH AFF"/>
    <n v="24497"/>
    <n v="90"/>
    <m/>
    <n v="3.6739192554190309E-3"/>
    <n v="0"/>
    <n v="0"/>
    <n v="0"/>
    <x v="0"/>
    <m/>
    <n v="0"/>
    <x v="30"/>
    <d v="2019-07-29T00:00:00"/>
    <x v="0"/>
    <x v="1"/>
    <x v="0"/>
  </r>
  <r>
    <x v="209"/>
    <x v="5"/>
    <x v="0"/>
    <s v="【NDG】GDN-RM（190125-190131）"/>
    <n v="88826"/>
    <n v="228"/>
    <n v="0"/>
    <n v="2.5668160223358025E-3"/>
    <n v="91.698411558618432"/>
    <n v="20907.237835365002"/>
    <n v="2"/>
    <x v="0"/>
    <m/>
    <n v="0"/>
    <x v="30"/>
    <d v="2019-07-29T00:00:00"/>
    <x v="0"/>
    <x v="1"/>
    <x v="0"/>
  </r>
  <r>
    <x v="209"/>
    <x v="4"/>
    <x v="0"/>
    <s v="指名：まちえこびん（180926～）"/>
    <n v="2"/>
    <n v="1"/>
    <m/>
    <n v="0.5"/>
    <n v="4.46"/>
    <n v="4.46"/>
    <n v="0"/>
    <x v="0"/>
    <m/>
    <n v="0"/>
    <x v="30"/>
    <d v="2019-07-29T00:00:00"/>
    <x v="0"/>
    <x v="1"/>
    <x v="0"/>
  </r>
  <r>
    <x v="209"/>
    <x v="4"/>
    <x v="0"/>
    <s v="指名：共通TOP（170816-170916）"/>
    <n v="4622"/>
    <n v="954"/>
    <m/>
    <n v="0.20640415404586759"/>
    <n v="10.591331236897275"/>
    <n v="10104.130000000001"/>
    <n v="20.36"/>
    <x v="0"/>
    <m/>
    <n v="0"/>
    <x v="30"/>
    <d v="2019-07-29T00:00:00"/>
    <x v="0"/>
    <x v="1"/>
    <x v="0"/>
  </r>
  <r>
    <x v="209"/>
    <x v="4"/>
    <x v="0"/>
    <s v="指名：ドルチェグスト（170816-170916）"/>
    <n v="6212"/>
    <n v="926"/>
    <n v="0"/>
    <n v="0.14906632324533162"/>
    <n v="113.80308315334773"/>
    <n v="105381.655"/>
    <n v="5.6199999999999992"/>
    <x v="0"/>
    <m/>
    <n v="0"/>
    <x v="30"/>
    <d v="2019-07-29T00:00:00"/>
    <x v="0"/>
    <x v="1"/>
    <x v="0"/>
  </r>
  <r>
    <x v="209"/>
    <x v="11"/>
    <x v="0"/>
    <s v="【NDG】DV360-RM"/>
    <n v="280162"/>
    <n v="368"/>
    <m/>
    <n v="1.3135257458184908E-3"/>
    <n v="142.03877855978263"/>
    <n v="52270.270510000002"/>
    <n v="0"/>
    <x v="0"/>
    <m/>
    <n v="0"/>
    <x v="30"/>
    <d v="2019-07-29T00:00:00"/>
    <x v="0"/>
    <x v="1"/>
    <x v="0"/>
  </r>
  <r>
    <x v="209"/>
    <x v="3"/>
    <x v="0"/>
    <s v="AFF"/>
    <n v="0"/>
    <n v="0"/>
    <m/>
    <m/>
    <m/>
    <n v="74000"/>
    <n v="7"/>
    <x v="0"/>
    <m/>
    <m/>
    <x v="30"/>
    <d v="2019-07-29T00:00:00"/>
    <x v="0"/>
    <x v="1"/>
    <x v="0"/>
  </r>
  <r>
    <x v="210"/>
    <x v="0"/>
    <x v="0"/>
    <s v="指名：共通TOP（161228AM-170131）"/>
    <n v="10327"/>
    <n v="592"/>
    <m/>
    <n v="5.7325457538491331E-2"/>
    <n v="30.737972972972976"/>
    <n v="18196.88"/>
    <n v="22"/>
    <x v="0"/>
    <m/>
    <n v="0"/>
    <x v="30"/>
    <d v="2019-07-29T00:00:00"/>
    <x v="0"/>
    <x v="1"/>
    <x v="0"/>
  </r>
  <r>
    <x v="210"/>
    <x v="0"/>
    <x v="0"/>
    <s v="指名：ドルチェグスト（161228AM-170131）"/>
    <n v="12630"/>
    <n v="610"/>
    <m/>
    <n v="4.829770387965162E-2"/>
    <n v="94.919606557377051"/>
    <n v="57900.959999999999"/>
    <n v="10"/>
    <x v="0"/>
    <m/>
    <n v="0"/>
    <x v="30"/>
    <d v="2019-07-29T00:00:00"/>
    <x v="0"/>
    <x v="1"/>
    <x v="0"/>
  </r>
  <r>
    <x v="210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0"/>
    <x v="3"/>
    <x v="0"/>
    <s v="PH AFF"/>
    <n v="23214"/>
    <n v="84"/>
    <m/>
    <n v="3.6185060739209098E-3"/>
    <n v="526.03571428571433"/>
    <n v="44187"/>
    <n v="3"/>
    <x v="0"/>
    <m/>
    <n v="0"/>
    <x v="30"/>
    <d v="2019-07-29T00:00:00"/>
    <x v="0"/>
    <x v="1"/>
    <x v="0"/>
  </r>
  <r>
    <x v="210"/>
    <x v="5"/>
    <x v="0"/>
    <s v="【NDG】GDN-RM（190125-190131）"/>
    <n v="111116"/>
    <n v="314"/>
    <n v="0"/>
    <n v="2.8258756614708952E-3"/>
    <n v="83.039656219999998"/>
    <n v="26074.45205308"/>
    <n v="3"/>
    <x v="0"/>
    <m/>
    <n v="0"/>
    <x v="30"/>
    <d v="2019-07-29T00:00:00"/>
    <x v="0"/>
    <x v="1"/>
    <x v="0"/>
  </r>
  <r>
    <x v="210"/>
    <x v="4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0"/>
    <x v="4"/>
    <x v="0"/>
    <s v="指名：ドルチェグスト（170816-170916）"/>
    <n v="6508"/>
    <n v="944"/>
    <n v="0"/>
    <n v="0.14505224339274739"/>
    <n v="108.34582097457627"/>
    <n v="102278.455"/>
    <n v="10.879999999999999"/>
    <x v="0"/>
    <m/>
    <n v="0"/>
    <x v="30"/>
    <d v="2019-07-29T00:00:00"/>
    <x v="0"/>
    <x v="1"/>
    <x v="0"/>
  </r>
  <r>
    <x v="210"/>
    <x v="4"/>
    <x v="0"/>
    <s v="指名：共通TOP（170816-170916）"/>
    <n v="5529"/>
    <n v="1136"/>
    <m/>
    <n v="0.20546210888044855"/>
    <n v="11.42187940140845"/>
    <n v="12975.254999999999"/>
    <n v="23.55"/>
    <x v="0"/>
    <m/>
    <n v="0"/>
    <x v="30"/>
    <d v="2019-07-29T00:00:00"/>
    <x v="0"/>
    <x v="1"/>
    <x v="0"/>
  </r>
  <r>
    <x v="210"/>
    <x v="11"/>
    <x v="0"/>
    <s v="【NDG】DV360-RM"/>
    <n v="284382"/>
    <n v="369"/>
    <m/>
    <n v="1.2975504778783467E-3"/>
    <n v="150.90906545528455"/>
    <n v="55685.445153000001"/>
    <n v="0"/>
    <x v="0"/>
    <m/>
    <n v="0"/>
    <x v="30"/>
    <d v="2019-07-29T00:00:00"/>
    <x v="0"/>
    <x v="1"/>
    <x v="0"/>
  </r>
  <r>
    <x v="210"/>
    <x v="3"/>
    <x v="0"/>
    <s v="AFF"/>
    <n v="0"/>
    <n v="0"/>
    <m/>
    <m/>
    <m/>
    <n v="31000"/>
    <n v="3"/>
    <x v="0"/>
    <m/>
    <m/>
    <x v="30"/>
    <d v="2019-07-29T00:00:00"/>
    <x v="0"/>
    <x v="1"/>
    <x v="0"/>
  </r>
  <r>
    <x v="211"/>
    <x v="0"/>
    <x v="0"/>
    <s v="指名：共通TOP（161228AM-170131）"/>
    <n v="11368"/>
    <n v="886"/>
    <m/>
    <n v="7.793807178043631E-2"/>
    <n v="27.988442437923243"/>
    <n v="24797.759999999995"/>
    <n v="30"/>
    <x v="0"/>
    <m/>
    <n v="0"/>
    <x v="30"/>
    <d v="2019-07-29T00:00:00"/>
    <x v="0"/>
    <x v="1"/>
    <x v="0"/>
  </r>
  <r>
    <x v="211"/>
    <x v="0"/>
    <x v="0"/>
    <s v="指名：ドルチェグスト（161228AM-170131）"/>
    <n v="12010"/>
    <n v="630"/>
    <m/>
    <n v="5.2456286427976687E-2"/>
    <n v="103.54107936507936"/>
    <n v="65230.879999999997"/>
    <n v="16"/>
    <x v="0"/>
    <m/>
    <n v="0"/>
    <x v="30"/>
    <d v="2019-07-29T00:00:00"/>
    <x v="0"/>
    <x v="1"/>
    <x v="0"/>
  </r>
  <r>
    <x v="211"/>
    <x v="0"/>
    <x v="0"/>
    <s v="指名：まちえこびん（180926～）"/>
    <n v="3"/>
    <n v="0"/>
    <m/>
    <n v="0"/>
    <m/>
    <n v="0"/>
    <n v="0"/>
    <x v="0"/>
    <m/>
    <n v="0"/>
    <x v="30"/>
    <d v="2019-07-29T00:00:00"/>
    <x v="0"/>
    <x v="1"/>
    <x v="0"/>
  </r>
  <r>
    <x v="211"/>
    <x v="3"/>
    <x v="0"/>
    <s v="PH AFF"/>
    <n v="23479"/>
    <n v="114"/>
    <m/>
    <n v="4.8554027002853618E-3"/>
    <n v="387.60526315789474"/>
    <n v="44187"/>
    <n v="3"/>
    <x v="0"/>
    <m/>
    <n v="0"/>
    <x v="30"/>
    <d v="2019-07-29T00:00:00"/>
    <x v="0"/>
    <x v="1"/>
    <x v="0"/>
  </r>
  <r>
    <x v="211"/>
    <x v="5"/>
    <x v="0"/>
    <s v="【NDG】GDN-RM（190125-190131）"/>
    <n v="182118"/>
    <n v="442"/>
    <n v="0"/>
    <n v="2.4269978804950638E-3"/>
    <n v="86.624536876018098"/>
    <n v="38288.045299199999"/>
    <n v="3"/>
    <x v="0"/>
    <m/>
    <n v="0"/>
    <x v="30"/>
    <d v="2019-07-29T00:00:00"/>
    <x v="0"/>
    <x v="1"/>
    <x v="0"/>
  </r>
  <r>
    <x v="211"/>
    <x v="4"/>
    <x v="0"/>
    <s v="指名：まちえこびん（180926～）"/>
    <n v="16"/>
    <n v="2"/>
    <m/>
    <n v="0.125"/>
    <n v="10.592500000000001"/>
    <n v="21.185000000000002"/>
    <n v="0"/>
    <x v="0"/>
    <m/>
    <n v="0"/>
    <x v="30"/>
    <d v="2019-07-29T00:00:00"/>
    <x v="0"/>
    <x v="1"/>
    <x v="0"/>
  </r>
  <r>
    <x v="211"/>
    <x v="4"/>
    <x v="0"/>
    <s v="指名：共通TOP（170816-170916）"/>
    <n v="6012"/>
    <n v="1467"/>
    <m/>
    <n v="0.2440119760479042"/>
    <n v="11.193323108384453"/>
    <n v="16420.604999999992"/>
    <n v="17.34"/>
    <x v="0"/>
    <m/>
    <n v="0"/>
    <x v="30"/>
    <d v="2019-07-29T00:00:00"/>
    <x v="0"/>
    <x v="1"/>
    <x v="0"/>
  </r>
  <r>
    <x v="211"/>
    <x v="4"/>
    <x v="0"/>
    <s v="指名：ドルチェグスト（170816-170916）"/>
    <n v="7580"/>
    <n v="1174"/>
    <n v="0"/>
    <n v="0.15488126649076517"/>
    <n v="130.12418654173769"/>
    <n v="152765.79500000004"/>
    <n v="9.34"/>
    <x v="0"/>
    <m/>
    <n v="0"/>
    <x v="30"/>
    <d v="2019-07-29T00:00:00"/>
    <x v="0"/>
    <x v="1"/>
    <x v="0"/>
  </r>
  <r>
    <x v="211"/>
    <x v="7"/>
    <x v="0"/>
    <s v="NDG_QualityPack_kakaku_Facebook_RT"/>
    <n v="11756"/>
    <n v="72"/>
    <n v="822"/>
    <n v="6.1245321537938078E-3"/>
    <n v="455.1522916666666"/>
    <n v="32770.964999999997"/>
    <n v="0"/>
    <x v="0"/>
    <m/>
    <n v="0"/>
    <x v="30"/>
    <d v="2019-07-29T00:00:00"/>
    <x v="0"/>
    <x v="1"/>
    <x v="1"/>
  </r>
  <r>
    <x v="211"/>
    <x v="7"/>
    <x v="0"/>
    <s v="NDG_QualityPack_oteirekantan_Facebook_RT"/>
    <n v="463"/>
    <n v="1"/>
    <n v="57"/>
    <n v="2.1598272138228943E-3"/>
    <n v="1631.2449999999999"/>
    <n v="1631.2449999999999"/>
    <n v="0"/>
    <x v="0"/>
    <m/>
    <n v="0"/>
    <x v="30"/>
    <d v="2019-07-29T00:00:00"/>
    <x v="0"/>
    <x v="1"/>
    <x v="1"/>
  </r>
  <r>
    <x v="211"/>
    <x v="7"/>
    <x v="0"/>
    <s v="NDG_hangakuteiki_Facebook_RT"/>
    <n v="11178"/>
    <n v="86"/>
    <n v="0"/>
    <n v="7.6936840221864377E-3"/>
    <n v="325.47627906976743"/>
    <n v="27990.959999999999"/>
    <n v="0"/>
    <x v="0"/>
    <m/>
    <n v="0"/>
    <x v="30"/>
    <d v="2019-07-29T00:00:00"/>
    <x v="0"/>
    <x v="1"/>
    <x v="0"/>
  </r>
  <r>
    <x v="211"/>
    <x v="11"/>
    <x v="0"/>
    <s v="【NDG】DV360-RM"/>
    <n v="250259"/>
    <n v="328"/>
    <m/>
    <n v="1.3106421747070035E-3"/>
    <n v="154.22581042987804"/>
    <n v="50586.065820999997"/>
    <n v="0"/>
    <x v="0"/>
    <m/>
    <n v="0"/>
    <x v="30"/>
    <d v="2019-07-29T00:00:00"/>
    <x v="0"/>
    <x v="1"/>
    <x v="0"/>
  </r>
  <r>
    <x v="212"/>
    <x v="0"/>
    <x v="0"/>
    <s v="指名：共通TOP（161228AM-170131）"/>
    <n v="11003"/>
    <n v="724"/>
    <m/>
    <n v="6.5800236299191128E-2"/>
    <n v="29.428839779005528"/>
    <n v="21306.480000000003"/>
    <n v="20"/>
    <x v="0"/>
    <m/>
    <n v="0"/>
    <x v="30"/>
    <d v="2019-07-29T00:00:00"/>
    <x v="0"/>
    <x v="1"/>
    <x v="0"/>
  </r>
  <r>
    <x v="212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2"/>
    <x v="0"/>
    <x v="0"/>
    <s v="指名：ドルチェグスト（161228AM-170131）"/>
    <n v="11480"/>
    <n v="704"/>
    <m/>
    <n v="6.132404181184669E-2"/>
    <n v="109.60772727272729"/>
    <n v="77163.840000000011"/>
    <n v="18"/>
    <x v="0"/>
    <m/>
    <n v="0"/>
    <x v="30"/>
    <d v="2019-07-29T00:00:00"/>
    <x v="0"/>
    <x v="1"/>
    <x v="0"/>
  </r>
  <r>
    <x v="212"/>
    <x v="3"/>
    <x v="0"/>
    <s v="PH AFF"/>
    <n v="22053"/>
    <n v="67"/>
    <m/>
    <n v="3.0381354010792184E-3"/>
    <n v="219.83582089552237"/>
    <n v="14729"/>
    <n v="1"/>
    <x v="0"/>
    <m/>
    <n v="0"/>
    <x v="30"/>
    <d v="2019-07-29T00:00:00"/>
    <x v="0"/>
    <x v="1"/>
    <x v="0"/>
  </r>
  <r>
    <x v="212"/>
    <x v="5"/>
    <x v="0"/>
    <s v="【NDG】GDN-RM（190125-190131）"/>
    <n v="235426"/>
    <n v="559"/>
    <n v="0"/>
    <n v="2.3744191380731098E-3"/>
    <n v="114.57889886118961"/>
    <n v="64049.604463404998"/>
    <n v="6"/>
    <x v="0"/>
    <m/>
    <n v="0"/>
    <x v="30"/>
    <d v="2019-07-29T00:00:00"/>
    <x v="0"/>
    <x v="1"/>
    <x v="0"/>
  </r>
  <r>
    <x v="212"/>
    <x v="4"/>
    <x v="0"/>
    <s v="指名：共通TOP（170816-170916）"/>
    <n v="5825"/>
    <n v="1242"/>
    <m/>
    <n v="0.21321888412017168"/>
    <n v="13.14299516908212"/>
    <n v="16323.599999999993"/>
    <n v="25.18"/>
    <x v="0"/>
    <m/>
    <n v="0"/>
    <x v="30"/>
    <d v="2019-07-29T00:00:00"/>
    <x v="0"/>
    <x v="1"/>
    <x v="0"/>
  </r>
  <r>
    <x v="212"/>
    <x v="4"/>
    <x v="0"/>
    <s v="指名：まちえこびん（180926～）"/>
    <n v="5"/>
    <n v="0"/>
    <m/>
    <n v="0"/>
    <m/>
    <n v="0"/>
    <n v="0"/>
    <x v="0"/>
    <m/>
    <n v="0"/>
    <x v="30"/>
    <d v="2019-07-29T00:00:00"/>
    <x v="0"/>
    <x v="1"/>
    <x v="0"/>
  </r>
  <r>
    <x v="212"/>
    <x v="4"/>
    <x v="0"/>
    <s v="指名：ドルチェグスト（170816-170916）"/>
    <n v="7108"/>
    <n v="964"/>
    <n v="0"/>
    <n v="0.13562183455261678"/>
    <n v="136.99451244813281"/>
    <n v="132062.71000000002"/>
    <n v="9.32"/>
    <x v="0"/>
    <m/>
    <n v="0"/>
    <x v="30"/>
    <d v="2019-07-29T00:00:00"/>
    <x v="0"/>
    <x v="1"/>
    <x v="0"/>
  </r>
  <r>
    <x v="212"/>
    <x v="7"/>
    <x v="0"/>
    <s v="NDG_QualityPack_oteirekantan_Facebook_RT"/>
    <n v="869"/>
    <n v="5"/>
    <n v="12"/>
    <n v="5.7537399309551211E-3"/>
    <n v="281.649"/>
    <n v="1408.2449999999999"/>
    <n v="0"/>
    <x v="0"/>
    <m/>
    <n v="0"/>
    <x v="30"/>
    <d v="2019-07-29T00:00:00"/>
    <x v="0"/>
    <x v="1"/>
    <x v="1"/>
  </r>
  <r>
    <x v="212"/>
    <x v="7"/>
    <x v="0"/>
    <s v="NDG_QualityPack_kakaku_Facebook_RT"/>
    <n v="9879"/>
    <n v="35"/>
    <n v="610"/>
    <n v="3.5428687114080373E-3"/>
    <n v="304.93657142857137"/>
    <n v="10672.779999999999"/>
    <n v="0"/>
    <x v="0"/>
    <m/>
    <n v="0"/>
    <x v="30"/>
    <d v="2019-07-29T00:00:00"/>
    <x v="0"/>
    <x v="1"/>
    <x v="1"/>
  </r>
  <r>
    <x v="212"/>
    <x v="11"/>
    <x v="0"/>
    <s v="【NDG】DV360-RM"/>
    <n v="283873"/>
    <n v="369"/>
    <m/>
    <n v="1.2998770576983368E-3"/>
    <n v="155.72413092411924"/>
    <n v="57462.204311000001"/>
    <n v="2"/>
    <x v="0"/>
    <m/>
    <n v="0"/>
    <x v="30"/>
    <d v="2019-07-29T00:00:00"/>
    <x v="0"/>
    <x v="1"/>
    <x v="0"/>
  </r>
  <r>
    <x v="212"/>
    <x v="3"/>
    <x v="0"/>
    <s v="AFF"/>
    <n v="0"/>
    <n v="0"/>
    <m/>
    <m/>
    <m/>
    <n v="14000"/>
    <n v="2"/>
    <x v="0"/>
    <m/>
    <m/>
    <x v="30"/>
    <d v="2019-07-29T00:00:00"/>
    <x v="0"/>
    <x v="1"/>
    <x v="0"/>
  </r>
  <r>
    <x v="213"/>
    <x v="0"/>
    <x v="0"/>
    <s v="指名：ドルチェグスト（161228AM-170131）"/>
    <n v="10742"/>
    <n v="538"/>
    <m/>
    <n v="5.0083783280580899E-2"/>
    <n v="97.535762081784384"/>
    <n v="52474.239999999998"/>
    <n v="8"/>
    <x v="0"/>
    <m/>
    <n v="0"/>
    <x v="30"/>
    <d v="2019-07-29T00:00:00"/>
    <x v="0"/>
    <x v="1"/>
    <x v="0"/>
  </r>
  <r>
    <x v="213"/>
    <x v="0"/>
    <x v="0"/>
    <s v="指名：まちえこびん（180926～）"/>
    <n v="2"/>
    <n v="0"/>
    <m/>
    <n v="0"/>
    <m/>
    <n v="0"/>
    <n v="0"/>
    <x v="0"/>
    <m/>
    <n v="0"/>
    <x v="30"/>
    <d v="2019-07-29T00:00:00"/>
    <x v="0"/>
    <x v="1"/>
    <x v="0"/>
  </r>
  <r>
    <x v="213"/>
    <x v="0"/>
    <x v="0"/>
    <s v="指名：共通TOP（161228AM-170131）"/>
    <n v="10017"/>
    <n v="622"/>
    <m/>
    <n v="6.2094439452930021E-2"/>
    <n v="29.504565916398715"/>
    <n v="18351.84"/>
    <n v="34"/>
    <x v="0"/>
    <m/>
    <n v="0"/>
    <x v="30"/>
    <d v="2019-07-29T00:00:00"/>
    <x v="0"/>
    <x v="1"/>
    <x v="0"/>
  </r>
  <r>
    <x v="213"/>
    <x v="3"/>
    <x v="0"/>
    <s v="PH AFF"/>
    <n v="20735"/>
    <n v="85"/>
    <m/>
    <n v="4.0993489269351337E-3"/>
    <n v="346.56470588235294"/>
    <n v="29458"/>
    <n v="2"/>
    <x v="0"/>
    <m/>
    <n v="0"/>
    <x v="30"/>
    <d v="2019-07-29T00:00:00"/>
    <x v="0"/>
    <x v="1"/>
    <x v="0"/>
  </r>
  <r>
    <x v="213"/>
    <x v="5"/>
    <x v="0"/>
    <s v="【NDG】GDN-RM（190125-190131）"/>
    <n v="256768"/>
    <n v="633"/>
    <n v="0"/>
    <n v="2.4652604685942172E-3"/>
    <n v="97.924092113230643"/>
    <n v="61985.950307674997"/>
    <n v="5"/>
    <x v="0"/>
    <m/>
    <n v="0"/>
    <x v="30"/>
    <d v="2019-07-29T00:00:00"/>
    <x v="0"/>
    <x v="1"/>
    <x v="0"/>
  </r>
  <r>
    <x v="213"/>
    <x v="4"/>
    <x v="0"/>
    <s v="指名：ドルチェグスト（170816-170916）"/>
    <n v="6482"/>
    <n v="864"/>
    <n v="0"/>
    <n v="0.13329219376735577"/>
    <n v="143.18029513888888"/>
    <n v="123707.77499999999"/>
    <n v="10.66"/>
    <x v="0"/>
    <m/>
    <n v="0"/>
    <x v="30"/>
    <d v="2019-07-29T00:00:00"/>
    <x v="0"/>
    <x v="1"/>
    <x v="0"/>
  </r>
  <r>
    <x v="213"/>
    <x v="4"/>
    <x v="0"/>
    <s v="指名：まちえこびん（180926～）"/>
    <n v="9"/>
    <n v="2"/>
    <m/>
    <n v="0.22222222222222221"/>
    <n v="3.3449999999999998"/>
    <n v="6.6899999999999995"/>
    <n v="0"/>
    <x v="0"/>
    <m/>
    <n v="0"/>
    <x v="30"/>
    <d v="2019-07-29T00:00:00"/>
    <x v="0"/>
    <x v="1"/>
    <x v="0"/>
  </r>
  <r>
    <x v="213"/>
    <x v="4"/>
    <x v="0"/>
    <s v="指名：共通TOP（170816-170916）"/>
    <n v="5086"/>
    <n v="1038"/>
    <m/>
    <n v="0.20408965788438851"/>
    <n v="14.724874759152215"/>
    <n v="15284.419999999998"/>
    <n v="22.6"/>
    <x v="0"/>
    <m/>
    <n v="0"/>
    <x v="30"/>
    <d v="2019-07-29T00:00:00"/>
    <x v="0"/>
    <x v="1"/>
    <x v="0"/>
  </r>
  <r>
    <x v="213"/>
    <x v="7"/>
    <x v="0"/>
    <s v="NDG_QualityPack_oteirekantan_Facebook_RT"/>
    <n v="3699"/>
    <n v="25"/>
    <n v="201"/>
    <n v="6.7585834009191671E-3"/>
    <n v="211.27020000000002"/>
    <n v="5281.7550000000001"/>
    <n v="0"/>
    <x v="0"/>
    <m/>
    <n v="0"/>
    <x v="30"/>
    <d v="2019-07-29T00:00:00"/>
    <x v="0"/>
    <x v="1"/>
    <x v="1"/>
  </r>
  <r>
    <x v="213"/>
    <x v="7"/>
    <x v="0"/>
    <s v="NDG_QualityPack_kakaku_Facebook_RT"/>
    <n v="12885"/>
    <n v="73"/>
    <n v="169"/>
    <n v="5.665502522312767E-3"/>
    <n v="223.04582191780821"/>
    <n v="16282.344999999999"/>
    <n v="0"/>
    <x v="0"/>
    <m/>
    <n v="0"/>
    <x v="30"/>
    <d v="2019-07-29T00:00:00"/>
    <x v="0"/>
    <x v="1"/>
    <x v="1"/>
  </r>
  <r>
    <x v="213"/>
    <x v="11"/>
    <x v="0"/>
    <s v="【NDG】DV360-RM"/>
    <n v="318022"/>
    <n v="497"/>
    <m/>
    <n v="1.5627849645622001E-3"/>
    <n v="140.48530299999999"/>
    <n v="69821.195590999996"/>
    <n v="1"/>
    <x v="0"/>
    <m/>
    <n v="0"/>
    <x v="30"/>
    <d v="2019-07-29T00:00:00"/>
    <x v="0"/>
    <x v="1"/>
    <x v="0"/>
  </r>
  <r>
    <x v="213"/>
    <x v="3"/>
    <x v="0"/>
    <s v="AFF"/>
    <n v="0"/>
    <n v="0"/>
    <m/>
    <m/>
    <m/>
    <n v="12000"/>
    <n v="1"/>
    <x v="0"/>
    <m/>
    <m/>
    <x v="30"/>
    <d v="2019-07-29T00:00:00"/>
    <x v="0"/>
    <x v="1"/>
    <x v="0"/>
  </r>
  <r>
    <x v="214"/>
    <x v="0"/>
    <x v="0"/>
    <s v="指名：共通TOP（161228AM-170131）"/>
    <n v="9339"/>
    <n v="533"/>
    <m/>
    <n v="5.7072491701466964E-2"/>
    <n v="30.540487804878055"/>
    <n v="16278.080000000004"/>
    <n v="18"/>
    <x v="0"/>
    <m/>
    <n v="0"/>
    <x v="30"/>
    <d v="2019-07-29T00:00:00"/>
    <x v="0"/>
    <x v="1"/>
    <x v="0"/>
  </r>
  <r>
    <x v="214"/>
    <x v="0"/>
    <x v="0"/>
    <s v="指名：ドルチェグスト（161228AM-170131）"/>
    <n v="11268"/>
    <n v="536"/>
    <m/>
    <n v="4.7568335108271208E-2"/>
    <n v="89.249850746268663"/>
    <n v="47837.920000000006"/>
    <n v="8"/>
    <x v="0"/>
    <m/>
    <n v="0"/>
    <x v="30"/>
    <d v="2019-07-29T00:00:00"/>
    <x v="0"/>
    <x v="1"/>
    <x v="0"/>
  </r>
  <r>
    <x v="214"/>
    <x v="3"/>
    <x v="0"/>
    <s v="PH AFF"/>
    <n v="23607"/>
    <n v="108"/>
    <m/>
    <n v="4.5749142203583681E-3"/>
    <n v="818.27777777777783"/>
    <n v="88374"/>
    <n v="6"/>
    <x v="0"/>
    <m/>
    <n v="0"/>
    <x v="30"/>
    <d v="2019-07-29T00:00:00"/>
    <x v="0"/>
    <x v="1"/>
    <x v="0"/>
  </r>
  <r>
    <x v="214"/>
    <x v="5"/>
    <x v="0"/>
    <s v="【NDG】GDN-RM（190125-190131）"/>
    <n v="229722"/>
    <n v="633"/>
    <n v="0"/>
    <n v="2.7555044793271866E-3"/>
    <n v="97.304755895418651"/>
    <n v="61593.910481800005"/>
    <n v="4"/>
    <x v="0"/>
    <m/>
    <n v="0"/>
    <x v="30"/>
    <d v="2019-07-29T00:00:00"/>
    <x v="0"/>
    <x v="1"/>
    <x v="0"/>
  </r>
  <r>
    <x v="214"/>
    <x v="4"/>
    <x v="0"/>
    <s v="指名：ドルチェグスト（170816-170916）"/>
    <n v="7530"/>
    <n v="981"/>
    <n v="0"/>
    <n v="0.13027888446215138"/>
    <n v="158.44734964322123"/>
    <n v="155436.85000000003"/>
    <n v="6.1300000000000008"/>
    <x v="0"/>
    <m/>
    <n v="0"/>
    <x v="30"/>
    <d v="2019-07-29T00:00:00"/>
    <x v="0"/>
    <x v="1"/>
    <x v="0"/>
  </r>
  <r>
    <x v="214"/>
    <x v="4"/>
    <x v="0"/>
    <s v="指名：まちえこびん（180926～）"/>
    <n v="5"/>
    <n v="1"/>
    <m/>
    <n v="0.2"/>
    <n v="36.795000000000002"/>
    <n v="36.795000000000002"/>
    <n v="0"/>
    <x v="0"/>
    <m/>
    <n v="0"/>
    <x v="30"/>
    <d v="2019-07-29T00:00:00"/>
    <x v="0"/>
    <x v="1"/>
    <x v="0"/>
  </r>
  <r>
    <x v="214"/>
    <x v="4"/>
    <x v="0"/>
    <s v="指名：共通TOP（170816-170916）"/>
    <n v="4421"/>
    <n v="928"/>
    <m/>
    <n v="0.2099072608007238"/>
    <n v="16.178313577586202"/>
    <n v="15013.474999999995"/>
    <n v="14.93"/>
    <x v="0"/>
    <m/>
    <n v="0"/>
    <x v="30"/>
    <d v="2019-07-29T00:00:00"/>
    <x v="0"/>
    <x v="1"/>
    <x v="0"/>
  </r>
  <r>
    <x v="214"/>
    <x v="7"/>
    <x v="0"/>
    <s v="NDG_QualityPack_oteirekantan_Facebook_RT"/>
    <n v="8021"/>
    <n v="31"/>
    <n v="498"/>
    <n v="3.8648547562648047E-3"/>
    <n v="356.69209677419354"/>
    <n v="11057.455"/>
    <n v="0"/>
    <x v="0"/>
    <m/>
    <n v="0"/>
    <x v="30"/>
    <d v="2019-07-29T00:00:00"/>
    <x v="0"/>
    <x v="1"/>
    <x v="1"/>
  </r>
  <r>
    <x v="214"/>
    <x v="7"/>
    <x v="0"/>
    <s v="NDG_QualityPack_kakaku_Facebook_RT"/>
    <n v="7006"/>
    <n v="28"/>
    <n v="0"/>
    <n v="3.9965743648301454E-3"/>
    <n v="323.46946428571431"/>
    <n v="9057.1450000000004"/>
    <n v="0"/>
    <x v="0"/>
    <m/>
    <n v="0"/>
    <x v="30"/>
    <d v="2019-07-29T00:00:00"/>
    <x v="0"/>
    <x v="1"/>
    <x v="0"/>
  </r>
  <r>
    <x v="214"/>
    <x v="11"/>
    <x v="0"/>
    <s v="【NDG】DV360-RM"/>
    <n v="256668"/>
    <n v="531"/>
    <m/>
    <n v="2.0688204217120948E-3"/>
    <n v="135.73446879849342"/>
    <n v="72075.002932000003"/>
    <n v="1"/>
    <x v="0"/>
    <m/>
    <n v="0"/>
    <x v="30"/>
    <d v="2019-07-29T00:00:00"/>
    <x v="0"/>
    <x v="1"/>
    <x v="0"/>
  </r>
  <r>
    <x v="214"/>
    <x v="3"/>
    <x v="0"/>
    <s v="AFF"/>
    <n v="0"/>
    <n v="0"/>
    <m/>
    <m/>
    <m/>
    <n v="14000"/>
    <n v="2"/>
    <x v="0"/>
    <m/>
    <m/>
    <x v="30"/>
    <d v="2019-07-29T00:00:00"/>
    <x v="0"/>
    <x v="1"/>
    <x v="0"/>
  </r>
  <r>
    <x v="215"/>
    <x v="0"/>
    <x v="0"/>
    <s v="指名：共通TOP（161228AM-170131）"/>
    <n v="9374"/>
    <n v="461"/>
    <m/>
    <n v="4.9178579048431835E-2"/>
    <n v="30.331453362255964"/>
    <n v="13982.8"/>
    <n v="14"/>
    <x v="0"/>
    <m/>
    <n v="0"/>
    <x v="30"/>
    <d v="2019-07-29T00:00:00"/>
    <x v="0"/>
    <x v="1"/>
    <x v="0"/>
  </r>
  <r>
    <x v="215"/>
    <x v="0"/>
    <x v="0"/>
    <s v="指名：ドルチェグスト（161228AM-170131）"/>
    <n v="11548"/>
    <n v="546"/>
    <m/>
    <n v="4.7280914444059574E-2"/>
    <n v="107.86285714285717"/>
    <n v="58893.12000000001"/>
    <n v="0"/>
    <x v="0"/>
    <m/>
    <n v="0"/>
    <x v="30"/>
    <d v="2019-07-29T00:00:00"/>
    <x v="0"/>
    <x v="1"/>
    <x v="0"/>
  </r>
  <r>
    <x v="215"/>
    <x v="0"/>
    <x v="0"/>
    <s v="指名：まちえこびん（180926～）"/>
    <n v="3"/>
    <n v="0"/>
    <m/>
    <n v="0"/>
    <m/>
    <n v="0"/>
    <n v="0"/>
    <x v="0"/>
    <m/>
    <n v="0"/>
    <x v="30"/>
    <d v="2019-07-29T00:00:00"/>
    <x v="0"/>
    <x v="1"/>
    <x v="0"/>
  </r>
  <r>
    <x v="215"/>
    <x v="3"/>
    <x v="0"/>
    <s v="PH AFF"/>
    <n v="27623"/>
    <n v="87"/>
    <m/>
    <n v="3.1495492886362813E-3"/>
    <n v="338.59770114942529"/>
    <n v="29458"/>
    <n v="2"/>
    <x v="0"/>
    <m/>
    <n v="0"/>
    <x v="30"/>
    <d v="2019-07-29T00:00:00"/>
    <x v="0"/>
    <x v="1"/>
    <x v="0"/>
  </r>
  <r>
    <x v="215"/>
    <x v="5"/>
    <x v="0"/>
    <s v="【NDG】GDN-RM（190125-190131）"/>
    <n v="262987"/>
    <n v="622"/>
    <n v="0"/>
    <n v="2.3651359192659715E-3"/>
    <n v="92.105785692813512"/>
    <n v="57289.798700930005"/>
    <n v="3"/>
    <x v="0"/>
    <m/>
    <n v="0"/>
    <x v="30"/>
    <d v="2019-07-29T00:00:00"/>
    <x v="0"/>
    <x v="1"/>
    <x v="0"/>
  </r>
  <r>
    <x v="215"/>
    <x v="4"/>
    <x v="0"/>
    <s v="指名：ドルチェグスト（170816-170916）"/>
    <n v="8070"/>
    <n v="1147"/>
    <n v="0"/>
    <n v="0.14213135068153657"/>
    <n v="123.97214908456846"/>
    <n v="142196.05500000002"/>
    <n v="15.04"/>
    <x v="0"/>
    <m/>
    <n v="0"/>
    <x v="30"/>
    <d v="2019-07-29T00:00:00"/>
    <x v="0"/>
    <x v="1"/>
    <x v="0"/>
  </r>
  <r>
    <x v="215"/>
    <x v="4"/>
    <x v="0"/>
    <s v="指名：まちえこびん（180926～）"/>
    <n v="10"/>
    <n v="1"/>
    <m/>
    <n v="0.1"/>
    <n v="4.46"/>
    <n v="4.46"/>
    <n v="0"/>
    <x v="0"/>
    <m/>
    <n v="0"/>
    <x v="30"/>
    <d v="2019-07-29T00:00:00"/>
    <x v="0"/>
    <x v="1"/>
    <x v="0"/>
  </r>
  <r>
    <x v="215"/>
    <x v="4"/>
    <x v="0"/>
    <s v="指名：共通TOP（170816-170916）"/>
    <n v="4476"/>
    <n v="880"/>
    <m/>
    <n v="0.1966041108132261"/>
    <n v="17.29517045454546"/>
    <n v="15219.750000000004"/>
    <n v="13.98"/>
    <x v="0"/>
    <m/>
    <n v="0"/>
    <x v="30"/>
    <d v="2019-07-29T00:00:00"/>
    <x v="0"/>
    <x v="1"/>
    <x v="0"/>
  </r>
  <r>
    <x v="215"/>
    <x v="7"/>
    <x v="0"/>
    <s v="NDG_QualityPack_oteirekantan_Facebook_RT"/>
    <n v="11555"/>
    <n v="48"/>
    <n v="344"/>
    <n v="4.1540458675897876E-3"/>
    <n v="320.74833333333333"/>
    <n v="15395.92"/>
    <n v="0"/>
    <x v="0"/>
    <m/>
    <n v="0"/>
    <x v="30"/>
    <d v="2019-07-29T00:00:00"/>
    <x v="0"/>
    <x v="1"/>
    <x v="1"/>
  </r>
  <r>
    <x v="215"/>
    <x v="7"/>
    <x v="0"/>
    <s v="NDG_QualityPack_kakaku_Facebook_RT"/>
    <n v="3449"/>
    <n v="14"/>
    <n v="0"/>
    <n v="4.059147579008408E-3"/>
    <n v="391.36500000000007"/>
    <n v="5479.1100000000006"/>
    <n v="0"/>
    <x v="0"/>
    <m/>
    <n v="0"/>
    <x v="30"/>
    <d v="2019-07-29T00:00:00"/>
    <x v="0"/>
    <x v="1"/>
    <x v="0"/>
  </r>
  <r>
    <x v="215"/>
    <x v="11"/>
    <x v="0"/>
    <s v="【NDG】DV360-RM"/>
    <n v="247847"/>
    <n v="514"/>
    <m/>
    <n v="2.0738600830350982E-3"/>
    <n v="140.21330954280157"/>
    <n v="72069.641105000002"/>
    <n v="0"/>
    <x v="0"/>
    <m/>
    <n v="0"/>
    <x v="30"/>
    <d v="2019-07-29T00:00:00"/>
    <x v="0"/>
    <x v="1"/>
    <x v="0"/>
  </r>
  <r>
    <x v="215"/>
    <x v="3"/>
    <x v="0"/>
    <s v="AFF"/>
    <n v="0"/>
    <n v="0"/>
    <m/>
    <m/>
    <m/>
    <n v="43000"/>
    <n v="4"/>
    <x v="0"/>
    <m/>
    <m/>
    <x v="30"/>
    <d v="2019-07-29T00:00:00"/>
    <x v="0"/>
    <x v="1"/>
    <x v="0"/>
  </r>
  <r>
    <x v="216"/>
    <x v="0"/>
    <x v="0"/>
    <s v="指名：ドルチェグスト（161228AM-170131）"/>
    <n v="10584"/>
    <n v="520"/>
    <m/>
    <n v="4.91307634164777E-2"/>
    <n v="108.51999999999998"/>
    <n v="56430.399999999994"/>
    <n v="22"/>
    <x v="0"/>
    <m/>
    <n v="0"/>
    <x v="31"/>
    <d v="2019-08-05T00:00:00"/>
    <x v="0"/>
    <x v="1"/>
    <x v="0"/>
  </r>
  <r>
    <x v="216"/>
    <x v="0"/>
    <x v="0"/>
    <s v="指名：共通TOP（161228AM-170131）"/>
    <n v="9372"/>
    <n v="608"/>
    <m/>
    <n v="6.4874093043107123E-2"/>
    <n v="28.895921052631582"/>
    <n v="17568.72"/>
    <n v="30"/>
    <x v="0"/>
    <m/>
    <n v="0"/>
    <x v="31"/>
    <d v="2019-08-05T00:00:00"/>
    <x v="0"/>
    <x v="1"/>
    <x v="0"/>
  </r>
  <r>
    <x v="216"/>
    <x v="3"/>
    <x v="0"/>
    <s v="PH AFF"/>
    <n v="23515"/>
    <n v="82"/>
    <m/>
    <n v="3.4871358707208163E-3"/>
    <n v="179.6219512195122"/>
    <n v="14729"/>
    <n v="1"/>
    <x v="0"/>
    <m/>
    <n v="0"/>
    <x v="31"/>
    <d v="2019-08-05T00:00:00"/>
    <x v="0"/>
    <x v="1"/>
    <x v="0"/>
  </r>
  <r>
    <x v="216"/>
    <x v="5"/>
    <x v="0"/>
    <s v="【NDG】GDN-RM（190125-190131）"/>
    <n v="281599"/>
    <n v="652"/>
    <n v="0"/>
    <n v="2.3153491312114033E-3"/>
    <n v="108.48367658244634"/>
    <n v="70731.357131755009"/>
    <n v="11"/>
    <x v="0"/>
    <m/>
    <n v="0"/>
    <x v="31"/>
    <d v="2019-08-05T00:00:00"/>
    <x v="0"/>
    <x v="1"/>
    <x v="0"/>
  </r>
  <r>
    <x v="216"/>
    <x v="4"/>
    <x v="0"/>
    <s v="指名：ドルチェグスト（170816-170916）"/>
    <n v="6500"/>
    <n v="910"/>
    <n v="0"/>
    <n v="0.14000000000000001"/>
    <n v="133.92969780219781"/>
    <n v="121876.02499999999"/>
    <n v="9.1999999999999993"/>
    <x v="0"/>
    <m/>
    <n v="0"/>
    <x v="31"/>
    <d v="2019-08-05T00:00:00"/>
    <x v="0"/>
    <x v="1"/>
    <x v="0"/>
  </r>
  <r>
    <x v="216"/>
    <x v="4"/>
    <x v="0"/>
    <s v="指名：まちえこびん（180926～）"/>
    <n v="8"/>
    <n v="1"/>
    <m/>
    <n v="0.125"/>
    <n v="4.46"/>
    <n v="4.46"/>
    <n v="0"/>
    <x v="0"/>
    <m/>
    <n v="0"/>
    <x v="31"/>
    <d v="2019-08-05T00:00:00"/>
    <x v="0"/>
    <x v="1"/>
    <x v="0"/>
  </r>
  <r>
    <x v="216"/>
    <x v="4"/>
    <x v="0"/>
    <s v="指名：共通TOP（170816-170916）"/>
    <n v="4490"/>
    <n v="952"/>
    <m/>
    <n v="0.21202672605790646"/>
    <n v="14.57581407563025"/>
    <n v="13876.174999999997"/>
    <n v="18.29"/>
    <x v="0"/>
    <m/>
    <n v="0"/>
    <x v="31"/>
    <d v="2019-08-05T00:00:00"/>
    <x v="0"/>
    <x v="1"/>
    <x v="0"/>
  </r>
  <r>
    <x v="216"/>
    <x v="7"/>
    <x v="0"/>
    <s v="NDG_QualityPack_kakaku_Facebook_RT"/>
    <n v="4688"/>
    <n v="19"/>
    <n v="0"/>
    <n v="4.0529010238907846E-3"/>
    <n v="350.7555263157895"/>
    <n v="6664.3550000000005"/>
    <n v="0"/>
    <x v="0"/>
    <m/>
    <n v="0"/>
    <x v="31"/>
    <d v="2019-08-05T00:00:00"/>
    <x v="0"/>
    <x v="1"/>
    <x v="0"/>
  </r>
  <r>
    <x v="216"/>
    <x v="7"/>
    <x v="0"/>
    <s v="NDG_QualityPack_oteirekantan_Facebook_RT"/>
    <n v="11003"/>
    <n v="32"/>
    <n v="372"/>
    <n v="2.9082977369808234E-3"/>
    <n v="442.58531249999999"/>
    <n v="14162.73"/>
    <n v="0"/>
    <x v="0"/>
    <m/>
    <n v="0"/>
    <x v="31"/>
    <d v="2019-08-05T00:00:00"/>
    <x v="0"/>
    <x v="1"/>
    <x v="1"/>
  </r>
  <r>
    <x v="216"/>
    <x v="11"/>
    <x v="0"/>
    <s v="【NDG】DV360-RM"/>
    <n v="228437"/>
    <n v="482"/>
    <m/>
    <n v="2.1099909384206588E-3"/>
    <n v="147.6616228713693"/>
    <n v="71172.902224000005"/>
    <n v="0"/>
    <x v="0"/>
    <m/>
    <n v="0"/>
    <x v="31"/>
    <d v="2019-08-05T00:00:00"/>
    <x v="0"/>
    <x v="1"/>
    <x v="0"/>
  </r>
  <r>
    <x v="216"/>
    <x v="3"/>
    <x v="0"/>
    <s v="AFF"/>
    <n v="0"/>
    <n v="0"/>
    <m/>
    <m/>
    <m/>
    <n v="26000"/>
    <n v="3"/>
    <x v="0"/>
    <m/>
    <m/>
    <x v="31"/>
    <d v="2019-08-05T00:00:00"/>
    <x v="0"/>
    <x v="1"/>
    <x v="0"/>
  </r>
  <r>
    <x v="217"/>
    <x v="0"/>
    <x v="0"/>
    <s v="指名：ドルチェグスト（161228AM-170131）"/>
    <n v="10932"/>
    <n v="598"/>
    <m/>
    <n v="5.4701792901573364E-2"/>
    <n v="104.89391304347826"/>
    <n v="62726.559999999998"/>
    <n v="8"/>
    <x v="0"/>
    <m/>
    <n v="0"/>
    <x v="31"/>
    <d v="2019-08-05T00:00:00"/>
    <x v="0"/>
    <x v="1"/>
    <x v="0"/>
  </r>
  <r>
    <x v="217"/>
    <x v="0"/>
    <x v="0"/>
    <s v="指名：まちえこびん（180926～）"/>
    <n v="3"/>
    <n v="1"/>
    <m/>
    <n v="0.33333333333333331"/>
    <n v="4.16"/>
    <n v="4.16"/>
    <n v="0"/>
    <x v="0"/>
    <m/>
    <n v="0"/>
    <x v="31"/>
    <d v="2019-08-05T00:00:00"/>
    <x v="0"/>
    <x v="1"/>
    <x v="0"/>
  </r>
  <r>
    <x v="217"/>
    <x v="0"/>
    <x v="0"/>
    <s v="指名：共通TOP（161228AM-170131）"/>
    <n v="9263"/>
    <n v="523"/>
    <m/>
    <n v="5.6461189679369535E-2"/>
    <n v="32.32152963671129"/>
    <n v="16904.160000000003"/>
    <n v="32"/>
    <x v="0"/>
    <m/>
    <n v="0"/>
    <x v="31"/>
    <d v="2019-08-05T00:00:00"/>
    <x v="0"/>
    <x v="1"/>
    <x v="0"/>
  </r>
  <r>
    <x v="217"/>
    <x v="3"/>
    <x v="0"/>
    <s v="PH AFF"/>
    <n v="21981"/>
    <n v="97"/>
    <m/>
    <n v="4.4129020517719849E-3"/>
    <n v="911.07216494845363"/>
    <n v="88374"/>
    <n v="6"/>
    <x v="0"/>
    <m/>
    <n v="0"/>
    <x v="31"/>
    <d v="2019-08-05T00:00:00"/>
    <x v="0"/>
    <x v="1"/>
    <x v="0"/>
  </r>
  <r>
    <x v="217"/>
    <x v="5"/>
    <x v="0"/>
    <s v="【NDG】GDN-RM（190125-190131）"/>
    <n v="276537"/>
    <n v="604"/>
    <n v="0"/>
    <n v="2.1841561888644198E-3"/>
    <n v="103.01972549995034"/>
    <n v="62223.914201970008"/>
    <n v="5"/>
    <x v="0"/>
    <m/>
    <n v="0"/>
    <x v="31"/>
    <d v="2019-08-05T00:00:00"/>
    <x v="0"/>
    <x v="1"/>
    <x v="0"/>
  </r>
  <r>
    <x v="217"/>
    <x v="4"/>
    <x v="0"/>
    <s v="指名：まちえこびん（180926～）"/>
    <n v="4"/>
    <n v="0"/>
    <m/>
    <n v="0"/>
    <m/>
    <n v="0"/>
    <n v="0"/>
    <x v="0"/>
    <m/>
    <n v="0"/>
    <x v="31"/>
    <d v="2019-08-05T00:00:00"/>
    <x v="0"/>
    <x v="1"/>
    <x v="0"/>
  </r>
  <r>
    <x v="217"/>
    <x v="4"/>
    <x v="0"/>
    <s v="指名：ドルチェグスト（170816-170916）"/>
    <n v="6818"/>
    <n v="1106"/>
    <n v="0"/>
    <n v="0.16221765913757699"/>
    <n v="138.38763110307411"/>
    <n v="153056.71999999997"/>
    <n v="10.379999999999999"/>
    <x v="0"/>
    <m/>
    <n v="0"/>
    <x v="31"/>
    <d v="2019-08-05T00:00:00"/>
    <x v="0"/>
    <x v="1"/>
    <x v="0"/>
  </r>
  <r>
    <x v="217"/>
    <x v="4"/>
    <x v="0"/>
    <s v="指名：共通TOP（170816-170916）"/>
    <n v="4516"/>
    <n v="1018"/>
    <m/>
    <n v="0.2254207263064659"/>
    <n v="14.923256385068759"/>
    <n v="15191.874999999996"/>
    <n v="18.490000000000002"/>
    <x v="0"/>
    <m/>
    <n v="0"/>
    <x v="31"/>
    <d v="2019-08-05T00:00:00"/>
    <x v="0"/>
    <x v="1"/>
    <x v="0"/>
  </r>
  <r>
    <x v="217"/>
    <x v="7"/>
    <x v="0"/>
    <s v="NDG_QualityPack_oteirekantan_Facebook_RT"/>
    <n v="13428"/>
    <n v="52"/>
    <n v="501"/>
    <n v="3.8725052129877867E-3"/>
    <n v="332.4629807692308"/>
    <n v="17288.075000000001"/>
    <n v="0"/>
    <x v="0"/>
    <m/>
    <n v="0"/>
    <x v="31"/>
    <d v="2019-08-05T00:00:00"/>
    <x v="0"/>
    <x v="1"/>
    <x v="1"/>
  </r>
  <r>
    <x v="217"/>
    <x v="7"/>
    <x v="0"/>
    <s v="NDG_QualityPack_kakaku_Facebook_RT"/>
    <n v="1038"/>
    <n v="6"/>
    <n v="0"/>
    <n v="5.7803468208092483E-3"/>
    <n v="308.11166666666668"/>
    <n v="1848.67"/>
    <n v="0"/>
    <x v="0"/>
    <m/>
    <n v="0"/>
    <x v="31"/>
    <d v="2019-08-05T00:00:00"/>
    <x v="0"/>
    <x v="1"/>
    <x v="0"/>
  </r>
  <r>
    <x v="217"/>
    <x v="11"/>
    <x v="0"/>
    <s v="【NDG】DV360-RM"/>
    <n v="170121"/>
    <n v="337"/>
    <m/>
    <n v="1.9809429758818721E-3"/>
    <n v="171.06969692284866"/>
    <n v="57650.487863000002"/>
    <n v="1"/>
    <x v="0"/>
    <m/>
    <n v="0"/>
    <x v="31"/>
    <d v="2019-08-05T00:00:00"/>
    <x v="0"/>
    <x v="1"/>
    <x v="0"/>
  </r>
  <r>
    <x v="217"/>
    <x v="3"/>
    <x v="0"/>
    <s v="AFF"/>
    <n v="0"/>
    <n v="0"/>
    <m/>
    <m/>
    <m/>
    <n v="21000"/>
    <n v="3"/>
    <x v="0"/>
    <m/>
    <m/>
    <x v="31"/>
    <d v="2019-08-05T00:00:00"/>
    <x v="0"/>
    <x v="1"/>
    <x v="0"/>
  </r>
  <r>
    <x v="218"/>
    <x v="0"/>
    <x v="0"/>
    <s v="指名：まちえこびん（180926～）"/>
    <n v="2"/>
    <n v="1"/>
    <m/>
    <n v="0.5"/>
    <n v="4.16"/>
    <n v="4.16"/>
    <n v="0"/>
    <x v="0"/>
    <m/>
    <n v="0"/>
    <x v="31"/>
    <d v="2019-08-05T00:00:00"/>
    <x v="0"/>
    <x v="1"/>
    <x v="0"/>
  </r>
  <r>
    <x v="218"/>
    <x v="0"/>
    <x v="0"/>
    <s v="指名：ドルチェグスト（161228AM-170131）"/>
    <n v="10984"/>
    <n v="516"/>
    <m/>
    <n v="4.6977421704297161E-2"/>
    <n v="107.86170542635659"/>
    <n v="55656.639999999999"/>
    <n v="16"/>
    <x v="0"/>
    <m/>
    <n v="0"/>
    <x v="31"/>
    <d v="2019-08-05T00:00:00"/>
    <x v="0"/>
    <x v="1"/>
    <x v="0"/>
  </r>
  <r>
    <x v="218"/>
    <x v="0"/>
    <x v="0"/>
    <s v="指名：共通TOP（161228AM-170131）"/>
    <n v="9181"/>
    <n v="554"/>
    <m/>
    <n v="6.0342010674218495E-2"/>
    <n v="31.10425992779783"/>
    <n v="17231.759999999998"/>
    <n v="19"/>
    <x v="0"/>
    <m/>
    <n v="0"/>
    <x v="31"/>
    <d v="2019-08-05T00:00:00"/>
    <x v="0"/>
    <x v="1"/>
    <x v="0"/>
  </r>
  <r>
    <x v="218"/>
    <x v="3"/>
    <x v="0"/>
    <s v="PH AFF"/>
    <n v="21611"/>
    <n v="68"/>
    <m/>
    <n v="3.1465457405950672E-3"/>
    <n v="216.60294117647058"/>
    <n v="14729"/>
    <n v="1"/>
    <x v="0"/>
    <m/>
    <n v="0"/>
    <x v="31"/>
    <d v="2019-08-05T00:00:00"/>
    <x v="0"/>
    <x v="1"/>
    <x v="0"/>
  </r>
  <r>
    <x v="218"/>
    <x v="5"/>
    <x v="0"/>
    <s v="【NDG】GDN-RM（190125-190131）"/>
    <n v="220821"/>
    <n v="705"/>
    <n v="0"/>
    <n v="3.1926311356256878E-3"/>
    <n v="89.537864024588643"/>
    <n v="63124.194137334998"/>
    <n v="5"/>
    <x v="0"/>
    <m/>
    <n v="0"/>
    <x v="31"/>
    <d v="2019-08-05T00:00:00"/>
    <x v="0"/>
    <x v="1"/>
    <x v="0"/>
  </r>
  <r>
    <x v="218"/>
    <x v="4"/>
    <x v="0"/>
    <s v="指名：共通TOP（170816-170916）"/>
    <n v="4405"/>
    <n v="937"/>
    <m/>
    <n v="0.21271282633371169"/>
    <n v="14.41408217716115"/>
    <n v="13505.994999999997"/>
    <n v="21.28"/>
    <x v="0"/>
    <m/>
    <n v="0"/>
    <x v="31"/>
    <d v="2019-08-05T00:00:00"/>
    <x v="0"/>
    <x v="1"/>
    <x v="0"/>
  </r>
  <r>
    <x v="218"/>
    <x v="4"/>
    <x v="0"/>
    <s v="指名：まちえこびん（180926～）"/>
    <n v="5"/>
    <n v="2"/>
    <m/>
    <n v="0.4"/>
    <n v="14.495000000000001"/>
    <n v="28.990000000000002"/>
    <n v="0"/>
    <x v="0"/>
    <m/>
    <n v="0"/>
    <x v="31"/>
    <d v="2019-08-05T00:00:00"/>
    <x v="0"/>
    <x v="1"/>
    <x v="0"/>
  </r>
  <r>
    <x v="218"/>
    <x v="4"/>
    <x v="0"/>
    <s v="指名：ドルチェグスト（170816-170916）"/>
    <n v="6998"/>
    <n v="874"/>
    <n v="0"/>
    <n v="0.12489282652186338"/>
    <n v="139.30077803203659"/>
    <n v="121748.87999999999"/>
    <n v="9"/>
    <x v="0"/>
    <m/>
    <n v="0"/>
    <x v="31"/>
    <d v="2019-08-05T00:00:00"/>
    <x v="0"/>
    <x v="1"/>
    <x v="0"/>
  </r>
  <r>
    <x v="218"/>
    <x v="7"/>
    <x v="0"/>
    <s v="NDG_QualityPack_oteirekantan_Facebook_RT"/>
    <n v="12842"/>
    <n v="47"/>
    <n v="635"/>
    <n v="3.6598660644759384E-3"/>
    <n v="409.82180851063828"/>
    <n v="19261.625"/>
    <n v="0"/>
    <x v="0"/>
    <m/>
    <n v="0"/>
    <x v="31"/>
    <d v="2019-08-05T00:00:00"/>
    <x v="0"/>
    <x v="1"/>
    <x v="1"/>
  </r>
  <r>
    <x v="218"/>
    <x v="11"/>
    <x v="0"/>
    <s v="【NDG】DV360-RM"/>
    <n v="152394"/>
    <n v="266"/>
    <m/>
    <n v="1.7454755436565744E-3"/>
    <n v="197.267102962406"/>
    <n v="52473.049387999999"/>
    <n v="2"/>
    <x v="0"/>
    <m/>
    <n v="0"/>
    <x v="31"/>
    <d v="2019-08-05T00:00:00"/>
    <x v="0"/>
    <x v="1"/>
    <x v="0"/>
  </r>
  <r>
    <x v="218"/>
    <x v="3"/>
    <x v="0"/>
    <s v="AFF"/>
    <n v="0"/>
    <n v="0"/>
    <m/>
    <m/>
    <m/>
    <n v="12000"/>
    <n v="1"/>
    <x v="0"/>
    <m/>
    <m/>
    <x v="31"/>
    <d v="2019-08-05T00:00:00"/>
    <x v="0"/>
    <x v="1"/>
    <x v="0"/>
  </r>
  <r>
    <x v="219"/>
    <x v="0"/>
    <x v="0"/>
    <s v="指名：まちえこびん（180926～）"/>
    <n v="2"/>
    <n v="1"/>
    <m/>
    <n v="0.5"/>
    <n v="4.16"/>
    <n v="4.16"/>
    <n v="0"/>
    <x v="0"/>
    <m/>
    <n v="0"/>
    <x v="31"/>
    <d v="2019-08-05T00:00:00"/>
    <x v="0"/>
    <x v="1"/>
    <x v="0"/>
  </r>
  <r>
    <x v="219"/>
    <x v="0"/>
    <x v="0"/>
    <s v="指名：共通TOP（161228AM-170131）"/>
    <n v="8494"/>
    <n v="534"/>
    <m/>
    <n v="6.2867906757711325E-2"/>
    <n v="32.917752808988759"/>
    <n v="17578.079999999998"/>
    <n v="26"/>
    <x v="0"/>
    <m/>
    <n v="0"/>
    <x v="31"/>
    <d v="2019-08-05T00:00:00"/>
    <x v="0"/>
    <x v="1"/>
    <x v="0"/>
  </r>
  <r>
    <x v="219"/>
    <x v="0"/>
    <x v="0"/>
    <s v="指名：ドルチェグスト（161228AM-170131）"/>
    <n v="10428"/>
    <n v="526"/>
    <m/>
    <n v="5.0441120061373225E-2"/>
    <n v="97.091711026615968"/>
    <n v="51070.239999999998"/>
    <n v="14"/>
    <x v="0"/>
    <m/>
    <n v="0"/>
    <x v="31"/>
    <d v="2019-08-05T00:00:00"/>
    <x v="0"/>
    <x v="1"/>
    <x v="0"/>
  </r>
  <r>
    <x v="219"/>
    <x v="3"/>
    <x v="0"/>
    <s v="PH AFF"/>
    <n v="21624"/>
    <n v="78"/>
    <m/>
    <n v="3.607103218645949E-3"/>
    <n v="188.83333333333334"/>
    <n v="14729"/>
    <n v="1"/>
    <x v="0"/>
    <m/>
    <n v="0"/>
    <x v="31"/>
    <d v="2019-08-05T00:00:00"/>
    <x v="0"/>
    <x v="1"/>
    <x v="0"/>
  </r>
  <r>
    <x v="219"/>
    <x v="5"/>
    <x v="0"/>
    <s v="【NDG】GDN-RM（190125-190131）"/>
    <n v="247944"/>
    <n v="766"/>
    <n v="0"/>
    <n v="3.0894072855160845E-3"/>
    <n v="85.298098637095308"/>
    <n v="65338.343556015003"/>
    <n v="6"/>
    <x v="0"/>
    <m/>
    <n v="0"/>
    <x v="31"/>
    <d v="2019-08-05T00:00:00"/>
    <x v="0"/>
    <x v="1"/>
    <x v="0"/>
  </r>
  <r>
    <x v="219"/>
    <x v="4"/>
    <x v="0"/>
    <s v="指名：まちえこびん（180926～）"/>
    <n v="7"/>
    <n v="0"/>
    <m/>
    <n v="0"/>
    <m/>
    <n v="0"/>
    <n v="0"/>
    <x v="0"/>
    <m/>
    <n v="0"/>
    <x v="31"/>
    <d v="2019-08-05T00:00:00"/>
    <x v="0"/>
    <x v="1"/>
    <x v="0"/>
  </r>
  <r>
    <x v="219"/>
    <x v="4"/>
    <x v="0"/>
    <s v="指名：共通TOP（170816-170916）"/>
    <n v="4181"/>
    <n v="873"/>
    <m/>
    <n v="0.20880172207605835"/>
    <n v="14.005830469644902"/>
    <n v="12227.09"/>
    <n v="20.770000000000003"/>
    <x v="0"/>
    <m/>
    <n v="0"/>
    <x v="31"/>
    <d v="2019-08-05T00:00:00"/>
    <x v="0"/>
    <x v="1"/>
    <x v="0"/>
  </r>
  <r>
    <x v="219"/>
    <x v="4"/>
    <x v="0"/>
    <s v="指名：ドルチェグスト（170816-170916）"/>
    <n v="6276"/>
    <n v="873"/>
    <n v="0"/>
    <n v="0.13910133843212238"/>
    <n v="138.98800114547541"/>
    <n v="121336.52500000002"/>
    <n v="7.04"/>
    <x v="0"/>
    <m/>
    <n v="0"/>
    <x v="31"/>
    <d v="2019-08-05T00:00:00"/>
    <x v="0"/>
    <x v="1"/>
    <x v="0"/>
  </r>
  <r>
    <x v="219"/>
    <x v="7"/>
    <x v="0"/>
    <s v="NDG_QualityPack_oteirekantan_Facebook_RT"/>
    <n v="14079"/>
    <n v="53"/>
    <n v="316"/>
    <n v="3.7644719085162298E-3"/>
    <n v="396.20367924528307"/>
    <n v="20998.795000000002"/>
    <n v="0"/>
    <x v="0"/>
    <m/>
    <n v="0"/>
    <x v="31"/>
    <d v="2019-08-05T00:00:00"/>
    <x v="0"/>
    <x v="1"/>
    <x v="1"/>
  </r>
  <r>
    <x v="219"/>
    <x v="11"/>
    <x v="0"/>
    <s v="【NDG】DV360-RM"/>
    <n v="129248"/>
    <n v="231"/>
    <m/>
    <n v="1.7872616984402081E-3"/>
    <n v="195.9693449047619"/>
    <n v="45268.918673"/>
    <n v="1"/>
    <x v="0"/>
    <m/>
    <n v="0"/>
    <x v="31"/>
    <d v="2019-08-05T00:00:00"/>
    <x v="0"/>
    <x v="1"/>
    <x v="0"/>
  </r>
  <r>
    <x v="219"/>
    <x v="3"/>
    <x v="0"/>
    <s v="AFF"/>
    <n v="0"/>
    <n v="0"/>
    <m/>
    <m/>
    <m/>
    <n v="24000"/>
    <n v="2"/>
    <x v="0"/>
    <m/>
    <m/>
    <x v="31"/>
    <d v="2019-08-05T00:00:00"/>
    <x v="0"/>
    <x v="1"/>
    <x v="0"/>
  </r>
  <r>
    <x v="220"/>
    <x v="0"/>
    <x v="0"/>
    <s v="指名：ドルチェグスト（161228AM-170131）"/>
    <n v="9628"/>
    <n v="418"/>
    <m/>
    <n v="4.3415039468217696E-2"/>
    <n v="97.133014354066987"/>
    <n v="40601.599999999999"/>
    <n v="18"/>
    <x v="0"/>
    <m/>
    <n v="0"/>
    <x v="31"/>
    <d v="2019-08-05T00:00:00"/>
    <x v="0"/>
    <x v="1"/>
    <x v="0"/>
  </r>
  <r>
    <x v="220"/>
    <x v="0"/>
    <x v="0"/>
    <s v="指名：まちえこびん（180926～）"/>
    <n v="1"/>
    <n v="1"/>
    <m/>
    <n v="1"/>
    <n v="5.2"/>
    <n v="5.2"/>
    <n v="0"/>
    <x v="0"/>
    <m/>
    <n v="0"/>
    <x v="31"/>
    <d v="2019-08-05T00:00:00"/>
    <x v="0"/>
    <x v="1"/>
    <x v="0"/>
  </r>
  <r>
    <x v="220"/>
    <x v="0"/>
    <x v="0"/>
    <s v="指名：共通TOP（161228AM-170131）"/>
    <n v="7940"/>
    <n v="443"/>
    <m/>
    <n v="5.579345088161209E-2"/>
    <n v="27.756027088036117"/>
    <n v="12295.92"/>
    <n v="23"/>
    <x v="0"/>
    <m/>
    <n v="0"/>
    <x v="31"/>
    <d v="2019-08-05T00:00:00"/>
    <x v="0"/>
    <x v="1"/>
    <x v="0"/>
  </r>
  <r>
    <x v="220"/>
    <x v="3"/>
    <x v="0"/>
    <s v="PH AFF"/>
    <n v="14391"/>
    <n v="55"/>
    <m/>
    <n v="3.8218330901257729E-3"/>
    <n v="535.6"/>
    <n v="29458"/>
    <n v="2"/>
    <x v="0"/>
    <m/>
    <n v="0"/>
    <x v="31"/>
    <d v="2019-08-05T00:00:00"/>
    <x v="0"/>
    <x v="1"/>
    <x v="0"/>
  </r>
  <r>
    <x v="220"/>
    <x v="5"/>
    <x v="0"/>
    <s v="【NDG】GDN-RM（190125-190131）"/>
    <n v="222701"/>
    <n v="577"/>
    <n v="0"/>
    <n v="2.590917867454569E-3"/>
    <n v="88.005469513821481"/>
    <n v="50779.155909474997"/>
    <n v="6"/>
    <x v="0"/>
    <m/>
    <n v="0"/>
    <x v="31"/>
    <d v="2019-08-05T00:00:00"/>
    <x v="0"/>
    <x v="1"/>
    <x v="0"/>
  </r>
  <r>
    <x v="220"/>
    <x v="4"/>
    <x v="0"/>
    <s v="指名：まちえこびん（180926～）"/>
    <n v="4"/>
    <n v="2"/>
    <m/>
    <n v="0.5"/>
    <n v="35.68"/>
    <n v="71.36"/>
    <n v="0"/>
    <x v="0"/>
    <m/>
    <n v="0"/>
    <x v="31"/>
    <d v="2019-08-05T00:00:00"/>
    <x v="0"/>
    <x v="1"/>
    <x v="0"/>
  </r>
  <r>
    <x v="220"/>
    <x v="4"/>
    <x v="0"/>
    <s v="指名：共通TOP（170816-170916）"/>
    <n v="3942"/>
    <n v="797"/>
    <m/>
    <n v="0.20218163368848299"/>
    <n v="13.608036386449179"/>
    <n v="10845.604999999996"/>
    <n v="13.5"/>
    <x v="0"/>
    <m/>
    <n v="0"/>
    <x v="31"/>
    <d v="2019-08-05T00:00:00"/>
    <x v="0"/>
    <x v="1"/>
    <x v="0"/>
  </r>
  <r>
    <x v="220"/>
    <x v="4"/>
    <x v="0"/>
    <s v="指名：ドルチェグスト（170816-170916）"/>
    <n v="6280"/>
    <n v="794"/>
    <n v="0"/>
    <n v="0.12643312101910828"/>
    <n v="157.39370906801008"/>
    <n v="124970.605"/>
    <n v="4"/>
    <x v="0"/>
    <m/>
    <n v="0"/>
    <x v="31"/>
    <d v="2019-08-05T00:00:00"/>
    <x v="0"/>
    <x v="1"/>
    <x v="0"/>
  </r>
  <r>
    <x v="220"/>
    <x v="7"/>
    <x v="0"/>
    <s v="NDG_QualityPack_oteirekantan_Facebook_RT"/>
    <n v="12401"/>
    <n v="35"/>
    <n v="348"/>
    <n v="2.8223530360454801E-3"/>
    <n v="553.74085714285729"/>
    <n v="19380.930000000004"/>
    <n v="0"/>
    <x v="0"/>
    <m/>
    <n v="0"/>
    <x v="31"/>
    <d v="2019-08-05T00:00:00"/>
    <x v="0"/>
    <x v="1"/>
    <x v="1"/>
  </r>
  <r>
    <x v="220"/>
    <x v="11"/>
    <x v="0"/>
    <s v="【NDG】DV360-RM"/>
    <n v="161639"/>
    <n v="278"/>
    <m/>
    <n v="1.7198819591806433E-3"/>
    <n v="196.09024290287772"/>
    <n v="54513.087527000003"/>
    <n v="1"/>
    <x v="0"/>
    <m/>
    <n v="0"/>
    <x v="31"/>
    <d v="2019-08-05T00:00:00"/>
    <x v="0"/>
    <x v="1"/>
    <x v="0"/>
  </r>
  <r>
    <x v="220"/>
    <x v="3"/>
    <x v="0"/>
    <s v="AFF"/>
    <n v="0"/>
    <n v="0"/>
    <m/>
    <m/>
    <m/>
    <n v="59000"/>
    <n v="7"/>
    <x v="0"/>
    <m/>
    <m/>
    <x v="31"/>
    <d v="2019-08-05T00:00:00"/>
    <x v="0"/>
    <x v="1"/>
    <x v="0"/>
  </r>
  <r>
    <x v="221"/>
    <x v="0"/>
    <x v="0"/>
    <s v="指名：ドルチェグスト（161228AM-170131）"/>
    <n v="9632"/>
    <n v="480"/>
    <m/>
    <n v="4.9833887043189369E-2"/>
    <n v="81.254333333333335"/>
    <n v="39002.080000000002"/>
    <n v="4"/>
    <x v="0"/>
    <m/>
    <n v="0"/>
    <x v="31"/>
    <d v="2019-08-05T00:00:00"/>
    <x v="0"/>
    <x v="1"/>
    <x v="0"/>
  </r>
  <r>
    <x v="221"/>
    <x v="0"/>
    <x v="0"/>
    <s v="指名：共通TOP（161228AM-170131）"/>
    <n v="7712"/>
    <n v="375"/>
    <m/>
    <n v="4.8625518672199171E-2"/>
    <n v="28.740053333333329"/>
    <n v="10777.519999999999"/>
    <n v="15"/>
    <x v="0"/>
    <m/>
    <n v="0"/>
    <x v="31"/>
    <d v="2019-08-05T00:00:00"/>
    <x v="0"/>
    <x v="1"/>
    <x v="0"/>
  </r>
  <r>
    <x v="221"/>
    <x v="0"/>
    <x v="0"/>
    <s v="指名：まちえこびん（180926～）"/>
    <n v="2"/>
    <n v="0"/>
    <m/>
    <n v="0"/>
    <m/>
    <n v="0"/>
    <n v="0"/>
    <x v="0"/>
    <m/>
    <n v="0"/>
    <x v="31"/>
    <d v="2019-08-05T00:00:00"/>
    <x v="0"/>
    <x v="1"/>
    <x v="0"/>
  </r>
  <r>
    <x v="221"/>
    <x v="3"/>
    <x v="0"/>
    <s v="PH AFF"/>
    <n v="477"/>
    <n v="71"/>
    <m/>
    <n v="0.1488469601677149"/>
    <n v="414.90140845070425"/>
    <n v="29458"/>
    <n v="2"/>
    <x v="0"/>
    <m/>
    <n v="0"/>
    <x v="31"/>
    <d v="2019-08-05T00:00:00"/>
    <x v="0"/>
    <x v="1"/>
    <x v="0"/>
  </r>
  <r>
    <x v="221"/>
    <x v="5"/>
    <x v="0"/>
    <s v="【NDG】GDN-RM（190125-190131）"/>
    <n v="158128"/>
    <n v="497"/>
    <n v="0"/>
    <n v="3.1430233734695942E-3"/>
    <n v="85.574017007223347"/>
    <n v="42530.28645259"/>
    <n v="2"/>
    <x v="0"/>
    <m/>
    <n v="0"/>
    <x v="31"/>
    <d v="2019-08-05T00:00:00"/>
    <x v="0"/>
    <x v="1"/>
    <x v="0"/>
  </r>
  <r>
    <x v="221"/>
    <x v="4"/>
    <x v="0"/>
    <s v="指名：共通TOP（170816-170916）"/>
    <n v="3811"/>
    <n v="772"/>
    <m/>
    <n v="0.20257150354237732"/>
    <n v="17.723011658031083"/>
    <n v="13682.164999999997"/>
    <n v="13.450000000000001"/>
    <x v="0"/>
    <m/>
    <n v="0"/>
    <x v="31"/>
    <d v="2019-08-05T00:00:00"/>
    <x v="0"/>
    <x v="1"/>
    <x v="0"/>
  </r>
  <r>
    <x v="221"/>
    <x v="4"/>
    <x v="0"/>
    <s v="指名：ドルチェグスト（170816-170916）"/>
    <n v="7188"/>
    <n v="1042"/>
    <n v="0"/>
    <n v="0.1449638286032276"/>
    <n v="136.10210652591169"/>
    <n v="141818.39499999999"/>
    <n v="6.8599999999999994"/>
    <x v="0"/>
    <m/>
    <n v="0"/>
    <x v="31"/>
    <d v="2019-08-05T00:00:00"/>
    <x v="0"/>
    <x v="1"/>
    <x v="0"/>
  </r>
  <r>
    <x v="221"/>
    <x v="4"/>
    <x v="0"/>
    <s v="指名：まちえこびん（180926～）"/>
    <n v="1"/>
    <n v="0"/>
    <m/>
    <n v="0"/>
    <m/>
    <n v="0"/>
    <n v="0"/>
    <x v="0"/>
    <m/>
    <n v="0"/>
    <x v="31"/>
    <d v="2019-08-05T00:00:00"/>
    <x v="0"/>
    <x v="1"/>
    <x v="0"/>
  </r>
  <r>
    <x v="221"/>
    <x v="7"/>
    <x v="0"/>
    <s v="NDG_QualityPack_oteirekantan_Facebook_RT"/>
    <n v="12747"/>
    <n v="47"/>
    <n v="624"/>
    <n v="3.6871420726445436E-3"/>
    <n v="402.87085106382972"/>
    <n v="18934.929999999997"/>
    <n v="0"/>
    <x v="0"/>
    <m/>
    <n v="0"/>
    <x v="31"/>
    <d v="2019-08-05T00:00:00"/>
    <x v="0"/>
    <x v="1"/>
    <x v="1"/>
  </r>
  <r>
    <x v="221"/>
    <x v="11"/>
    <x v="0"/>
    <s v="【NDG】DV360-RM"/>
    <n v="184511"/>
    <n v="434"/>
    <m/>
    <n v="2.3521632856577657E-3"/>
    <n v="155.34733317511521"/>
    <n v="67420.742597999997"/>
    <n v="2"/>
    <x v="0"/>
    <m/>
    <n v="0"/>
    <x v="31"/>
    <d v="2019-08-05T00:00:00"/>
    <x v="0"/>
    <x v="1"/>
    <x v="0"/>
  </r>
  <r>
    <x v="221"/>
    <x v="3"/>
    <x v="0"/>
    <s v="AFF"/>
    <n v="0"/>
    <n v="0"/>
    <m/>
    <m/>
    <m/>
    <n v="26000"/>
    <n v="3"/>
    <x v="0"/>
    <m/>
    <m/>
    <x v="31"/>
    <d v="2019-08-05T00:00:00"/>
    <x v="0"/>
    <x v="1"/>
    <x v="0"/>
  </r>
  <r>
    <x v="222"/>
    <x v="0"/>
    <x v="0"/>
    <s v="指名：まちえこびん（180926～）"/>
    <n v="1"/>
    <n v="0"/>
    <m/>
    <n v="0"/>
    <m/>
    <n v="0"/>
    <n v="0"/>
    <x v="0"/>
    <m/>
    <n v="0"/>
    <x v="31"/>
    <d v="2019-08-05T00:00:00"/>
    <x v="0"/>
    <x v="1"/>
    <x v="0"/>
  </r>
  <r>
    <x v="222"/>
    <x v="0"/>
    <x v="0"/>
    <s v="指名：共通TOP（161228AM-170131）"/>
    <n v="8150"/>
    <n v="385"/>
    <m/>
    <n v="4.7239263803680979E-2"/>
    <n v="29.125402597402594"/>
    <n v="11213.279999999999"/>
    <n v="8"/>
    <x v="0"/>
    <m/>
    <n v="0"/>
    <x v="31"/>
    <d v="2019-08-05T00:00:00"/>
    <x v="0"/>
    <x v="1"/>
    <x v="0"/>
  </r>
  <r>
    <x v="222"/>
    <x v="0"/>
    <x v="0"/>
    <s v="指名：ドルチェグスト（161228AM-170131）"/>
    <n v="10306"/>
    <n v="566"/>
    <m/>
    <n v="5.4919464389675918E-2"/>
    <n v="92.42402826855124"/>
    <n v="52312"/>
    <n v="22"/>
    <x v="0"/>
    <m/>
    <n v="0"/>
    <x v="31"/>
    <d v="2019-08-05T00:00:00"/>
    <x v="0"/>
    <x v="1"/>
    <x v="0"/>
  </r>
  <r>
    <x v="222"/>
    <x v="3"/>
    <x v="0"/>
    <s v="PH AFF"/>
    <n v="331"/>
    <n v="81"/>
    <m/>
    <n v="0.24471299093655588"/>
    <n v="363.67901234567898"/>
    <n v="29458"/>
    <n v="2"/>
    <x v="0"/>
    <m/>
    <n v="0"/>
    <x v="31"/>
    <d v="2019-08-05T00:00:00"/>
    <x v="0"/>
    <x v="1"/>
    <x v="0"/>
  </r>
  <r>
    <x v="222"/>
    <x v="5"/>
    <x v="0"/>
    <s v="【NDG】GDN-RM（190125-190131）"/>
    <n v="157018"/>
    <n v="485"/>
    <n v="0"/>
    <n v="3.0888178425403459E-3"/>
    <n v="103.53835811229897"/>
    <n v="50216.103684465001"/>
    <n v="0"/>
    <x v="0"/>
    <m/>
    <n v="0"/>
    <x v="31"/>
    <d v="2019-08-05T00:00:00"/>
    <x v="0"/>
    <x v="1"/>
    <x v="0"/>
  </r>
  <r>
    <x v="222"/>
    <x v="4"/>
    <x v="0"/>
    <s v="指名：共通TOP（170816-170916）"/>
    <n v="3626"/>
    <n v="677"/>
    <m/>
    <n v="0.18670711527854386"/>
    <n v="15.870221565731166"/>
    <n v="10744.14"/>
    <n v="7"/>
    <x v="0"/>
    <m/>
    <n v="0"/>
    <x v="31"/>
    <d v="2019-08-05T00:00:00"/>
    <x v="0"/>
    <x v="1"/>
    <x v="0"/>
  </r>
  <r>
    <x v="222"/>
    <x v="4"/>
    <x v="0"/>
    <s v="指名：ドルチェグスト（170816-170916）"/>
    <n v="7792"/>
    <n v="1140"/>
    <n v="0"/>
    <n v="0.14630390143737165"/>
    <n v="132.77257456140353"/>
    <n v="151360.73500000002"/>
    <n v="10.86"/>
    <x v="0"/>
    <m/>
    <n v="0"/>
    <x v="31"/>
    <d v="2019-08-05T00:00:00"/>
    <x v="0"/>
    <x v="1"/>
    <x v="0"/>
  </r>
  <r>
    <x v="222"/>
    <x v="4"/>
    <x v="0"/>
    <s v="指名：まちえこびん（180926～）"/>
    <n v="7"/>
    <n v="0"/>
    <m/>
    <n v="0"/>
    <m/>
    <n v="0"/>
    <n v="0"/>
    <x v="0"/>
    <m/>
    <n v="0"/>
    <x v="31"/>
    <d v="2019-08-05T00:00:00"/>
    <x v="0"/>
    <x v="1"/>
    <x v="0"/>
  </r>
  <r>
    <x v="222"/>
    <x v="7"/>
    <x v="0"/>
    <s v="NDG_QualityPack_oteirekantan_Facebook_RT"/>
    <n v="12721"/>
    <n v="39"/>
    <n v="704"/>
    <n v="3.0657967140948037E-3"/>
    <n v="502.26461538461535"/>
    <n v="19588.32"/>
    <n v="0"/>
    <x v="0"/>
    <m/>
    <n v="0"/>
    <x v="31"/>
    <d v="2019-08-05T00:00:00"/>
    <x v="0"/>
    <x v="1"/>
    <x v="1"/>
  </r>
  <r>
    <x v="222"/>
    <x v="11"/>
    <x v="0"/>
    <s v="【NDG】DV360-RM"/>
    <n v="202406"/>
    <n v="376"/>
    <m/>
    <n v="1.857652441133168E-3"/>
    <n v="182.53227929787232"/>
    <n v="68632.137015999993"/>
    <n v="1"/>
    <x v="0"/>
    <m/>
    <n v="0"/>
    <x v="31"/>
    <d v="2019-08-05T00:00:00"/>
    <x v="0"/>
    <x v="1"/>
    <x v="0"/>
  </r>
  <r>
    <x v="223"/>
    <x v="0"/>
    <x v="0"/>
    <s v="指名：まちえこびん（180926～）"/>
    <n v="3"/>
    <n v="0"/>
    <m/>
    <n v="0"/>
    <m/>
    <n v="0"/>
    <n v="0"/>
    <x v="0"/>
    <m/>
    <n v="0"/>
    <x v="32"/>
    <d v="2019-08-12T00:00:00"/>
    <x v="0"/>
    <x v="1"/>
    <x v="0"/>
  </r>
  <r>
    <x v="223"/>
    <x v="0"/>
    <x v="0"/>
    <s v="指名：ドルチェグスト（161228AM-170131）"/>
    <n v="10884"/>
    <n v="540"/>
    <m/>
    <n v="4.9614112458654908E-2"/>
    <n v="88.785185185185185"/>
    <n v="47944"/>
    <n v="6"/>
    <x v="0"/>
    <m/>
    <n v="0"/>
    <x v="32"/>
    <d v="2019-08-12T00:00:00"/>
    <x v="0"/>
    <x v="1"/>
    <x v="0"/>
  </r>
  <r>
    <x v="223"/>
    <x v="0"/>
    <x v="0"/>
    <s v="指名：共通TOP（161228AM-170131）"/>
    <n v="7960"/>
    <n v="390"/>
    <m/>
    <n v="4.8994974874371856E-2"/>
    <n v="21.2"/>
    <n v="8268"/>
    <n v="16"/>
    <x v="0"/>
    <m/>
    <n v="0"/>
    <x v="32"/>
    <d v="2019-08-12T00:00:00"/>
    <x v="0"/>
    <x v="1"/>
    <x v="0"/>
  </r>
  <r>
    <x v="223"/>
    <x v="3"/>
    <x v="0"/>
    <s v="PH AFF"/>
    <n v="253"/>
    <n v="82"/>
    <m/>
    <n v="0.32411067193675891"/>
    <n v="718.48780487804879"/>
    <n v="58916"/>
    <n v="4"/>
    <x v="0"/>
    <m/>
    <n v="0"/>
    <x v="32"/>
    <d v="2019-08-12T00:00:00"/>
    <x v="0"/>
    <x v="1"/>
    <x v="0"/>
  </r>
  <r>
    <x v="223"/>
    <x v="5"/>
    <x v="0"/>
    <s v="【NDG】GDN-RM（190125-190131）"/>
    <n v="161463"/>
    <n v="423"/>
    <n v="0"/>
    <n v="2.6197952472083387E-3"/>
    <n v="108.03070478718676"/>
    <n v="45696.988124980002"/>
    <n v="0"/>
    <x v="0"/>
    <m/>
    <n v="0"/>
    <x v="32"/>
    <d v="2019-08-12T00:00:00"/>
    <x v="0"/>
    <x v="1"/>
    <x v="0"/>
  </r>
  <r>
    <x v="223"/>
    <x v="4"/>
    <x v="0"/>
    <s v="指名：共通TOP（170816-170916）"/>
    <n v="3496"/>
    <n v="709"/>
    <m/>
    <n v="0.20280320366132723"/>
    <n v="10.124640338504937"/>
    <n v="7178.3700000000008"/>
    <n v="13.5"/>
    <x v="0"/>
    <m/>
    <n v="0"/>
    <x v="32"/>
    <d v="2019-08-12T00:00:00"/>
    <x v="0"/>
    <x v="1"/>
    <x v="0"/>
  </r>
  <r>
    <x v="223"/>
    <x v="4"/>
    <x v="0"/>
    <s v="指名：ドルチェグスト（170816-170916）"/>
    <n v="7826"/>
    <n v="1118"/>
    <n v="0"/>
    <n v="0.14285714285714285"/>
    <n v="119.17458407871196"/>
    <n v="133237.18499999997"/>
    <n v="8.8000000000000007"/>
    <x v="0"/>
    <m/>
    <n v="0"/>
    <x v="32"/>
    <d v="2019-08-12T00:00:00"/>
    <x v="0"/>
    <x v="1"/>
    <x v="0"/>
  </r>
  <r>
    <x v="223"/>
    <x v="4"/>
    <x v="0"/>
    <s v="指名：まちえこびん（180926～）"/>
    <n v="8"/>
    <n v="0"/>
    <m/>
    <n v="0"/>
    <m/>
    <n v="0"/>
    <n v="0"/>
    <x v="0"/>
    <m/>
    <n v="0"/>
    <x v="32"/>
    <d v="2019-08-12T00:00:00"/>
    <x v="0"/>
    <x v="1"/>
    <x v="0"/>
  </r>
  <r>
    <x v="223"/>
    <x v="7"/>
    <x v="0"/>
    <s v="NDG_QualityPack_oteirekantan_Facebook_RT"/>
    <n v="14191"/>
    <n v="40"/>
    <n v="548"/>
    <n v="2.8186879007821861E-3"/>
    <n v="543.14437500000008"/>
    <n v="21725.775000000001"/>
    <n v="0"/>
    <x v="0"/>
    <m/>
    <n v="0"/>
    <x v="32"/>
    <d v="2019-08-12T00:00:00"/>
    <x v="0"/>
    <x v="1"/>
    <x v="1"/>
  </r>
  <r>
    <x v="223"/>
    <x v="11"/>
    <x v="0"/>
    <s v="【NDG】DV360-RM"/>
    <n v="198247"/>
    <n v="391"/>
    <m/>
    <n v="1.9722870963999454E-3"/>
    <n v="176.73851541432225"/>
    <n v="69104.759527000002"/>
    <n v="0"/>
    <x v="0"/>
    <m/>
    <n v="0"/>
    <x v="32"/>
    <d v="2019-08-12T00:00:00"/>
    <x v="0"/>
    <x v="1"/>
    <x v="0"/>
  </r>
  <r>
    <x v="223"/>
    <x v="3"/>
    <x v="0"/>
    <s v="AFF"/>
    <n v="0"/>
    <n v="0"/>
    <m/>
    <m/>
    <m/>
    <n v="14000"/>
    <n v="2"/>
    <x v="0"/>
    <m/>
    <m/>
    <x v="32"/>
    <d v="2019-08-12T00:00:00"/>
    <x v="0"/>
    <x v="1"/>
    <x v="0"/>
  </r>
  <r>
    <x v="224"/>
    <x v="0"/>
    <x v="0"/>
    <s v="指名：ドルチェグスト（161228AM-170131）"/>
    <n v="9944"/>
    <n v="494"/>
    <m/>
    <n v="4.9678197908286405E-2"/>
    <n v="98.042105263157865"/>
    <n v="48432.799999999988"/>
    <n v="6"/>
    <x v="0"/>
    <m/>
    <n v="0"/>
    <x v="32"/>
    <d v="2019-08-12T00:00:00"/>
    <x v="0"/>
    <x v="1"/>
    <x v="0"/>
  </r>
  <r>
    <x v="224"/>
    <x v="0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4"/>
    <x v="0"/>
    <x v="0"/>
    <s v="指名：共通TOP（161228AM-170131）"/>
    <n v="7261"/>
    <n v="383"/>
    <m/>
    <n v="5.2747555433135931E-2"/>
    <n v="21.549451697127939"/>
    <n v="8253.44"/>
    <n v="12"/>
    <x v="0"/>
    <m/>
    <n v="0"/>
    <x v="32"/>
    <d v="2019-08-12T00:00:00"/>
    <x v="0"/>
    <x v="1"/>
    <x v="0"/>
  </r>
  <r>
    <x v="224"/>
    <x v="3"/>
    <x v="0"/>
    <s v="PH AFF"/>
    <n v="221"/>
    <n v="73"/>
    <m/>
    <n v="0.33031674208144796"/>
    <n v="0"/>
    <n v="0"/>
    <n v="0"/>
    <x v="0"/>
    <m/>
    <n v="0"/>
    <x v="32"/>
    <d v="2019-08-12T00:00:00"/>
    <x v="0"/>
    <x v="1"/>
    <x v="0"/>
  </r>
  <r>
    <x v="224"/>
    <x v="5"/>
    <x v="0"/>
    <s v="【NDG】GDN-RM（190125-190131）"/>
    <n v="158103"/>
    <n v="365"/>
    <n v="0"/>
    <n v="2.3086215947831475E-3"/>
    <n v="106.53105834469862"/>
    <n v="38883.836295814996"/>
    <n v="4"/>
    <x v="0"/>
    <m/>
    <n v="0"/>
    <x v="32"/>
    <d v="2019-08-12T00:00:00"/>
    <x v="0"/>
    <x v="1"/>
    <x v="0"/>
  </r>
  <r>
    <x v="224"/>
    <x v="4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4"/>
    <x v="4"/>
    <x v="0"/>
    <s v="指名：共通TOP（170816-170916）"/>
    <n v="3785"/>
    <n v="766"/>
    <m/>
    <n v="0.20237780713342141"/>
    <n v="10.656546997389036"/>
    <n v="8162.9150000000009"/>
    <n v="7"/>
    <x v="0"/>
    <m/>
    <n v="0"/>
    <x v="32"/>
    <d v="2019-08-12T00:00:00"/>
    <x v="0"/>
    <x v="1"/>
    <x v="0"/>
  </r>
  <r>
    <x v="224"/>
    <x v="4"/>
    <x v="0"/>
    <s v="指名：ドルチェグスト（170816-170916）"/>
    <n v="6942"/>
    <n v="926"/>
    <n v="0"/>
    <n v="0.13339095361567271"/>
    <n v="119.10680345572355"/>
    <n v="110292.90000000001"/>
    <n v="1.33"/>
    <x v="0"/>
    <m/>
    <n v="0"/>
    <x v="32"/>
    <d v="2019-08-12T00:00:00"/>
    <x v="0"/>
    <x v="1"/>
    <x v="0"/>
  </r>
  <r>
    <x v="224"/>
    <x v="7"/>
    <x v="0"/>
    <s v="NDG_QualityPack_oteirekantan_Facebook_RT"/>
    <n v="14902"/>
    <n v="59"/>
    <n v="493"/>
    <n v="3.9592001073681382E-3"/>
    <n v="345.19644067796611"/>
    <n v="20366.59"/>
    <n v="0"/>
    <x v="0"/>
    <m/>
    <n v="0"/>
    <x v="32"/>
    <d v="2019-08-12T00:00:00"/>
    <x v="0"/>
    <x v="1"/>
    <x v="1"/>
  </r>
  <r>
    <x v="224"/>
    <x v="11"/>
    <x v="0"/>
    <s v="【NDG】DV360-RM"/>
    <n v="235107"/>
    <n v="352"/>
    <m/>
    <n v="1.4971906408571417E-3"/>
    <n v="212.02125666477275"/>
    <n v="74631.482346000004"/>
    <n v="0"/>
    <x v="0"/>
    <m/>
    <n v="0"/>
    <x v="32"/>
    <d v="2019-08-12T00:00:00"/>
    <x v="0"/>
    <x v="1"/>
    <x v="0"/>
  </r>
  <r>
    <x v="224"/>
    <x v="3"/>
    <x v="0"/>
    <s v="AFF"/>
    <n v="0"/>
    <n v="0"/>
    <m/>
    <m/>
    <m/>
    <n v="31000"/>
    <n v="3"/>
    <x v="0"/>
    <m/>
    <m/>
    <x v="32"/>
    <d v="2019-08-12T00:00:00"/>
    <x v="0"/>
    <x v="1"/>
    <x v="0"/>
  </r>
  <r>
    <x v="225"/>
    <x v="0"/>
    <x v="0"/>
    <s v="指名：ドルチェグスト（161228AM-170131）"/>
    <n v="11258"/>
    <n v="430"/>
    <m/>
    <n v="3.8195061289749511E-2"/>
    <n v="97.827720930232559"/>
    <n v="42065.919999999998"/>
    <n v="6"/>
    <x v="0"/>
    <m/>
    <n v="0"/>
    <x v="32"/>
    <d v="2019-08-12T00:00:00"/>
    <x v="0"/>
    <x v="1"/>
    <x v="0"/>
  </r>
  <r>
    <x v="225"/>
    <x v="0"/>
    <x v="0"/>
    <s v="指名：共通TOP（161228AM-170131）"/>
    <n v="7904"/>
    <n v="460"/>
    <m/>
    <n v="5.819838056680162E-2"/>
    <n v="26.01356521739131"/>
    <n v="11966.240000000003"/>
    <n v="11"/>
    <x v="0"/>
    <m/>
    <n v="0"/>
    <x v="32"/>
    <d v="2019-08-12T00:00:00"/>
    <x v="0"/>
    <x v="1"/>
    <x v="0"/>
  </r>
  <r>
    <x v="225"/>
    <x v="3"/>
    <x v="0"/>
    <s v="PH AFF"/>
    <n v="213"/>
    <n v="80"/>
    <m/>
    <n v="0.37558685446009388"/>
    <n v="368.22500000000002"/>
    <n v="29458"/>
    <n v="2"/>
    <x v="0"/>
    <m/>
    <n v="0"/>
    <x v="32"/>
    <d v="2019-08-12T00:00:00"/>
    <x v="0"/>
    <x v="1"/>
    <x v="0"/>
  </r>
  <r>
    <x v="225"/>
    <x v="5"/>
    <x v="0"/>
    <s v="【NDG】GDN-RM（190125-190131）"/>
    <n v="137470"/>
    <n v="343"/>
    <n v="0"/>
    <n v="2.4950898377827891E-3"/>
    <n v="110.11745439769679"/>
    <n v="37770.28685841"/>
    <n v="3"/>
    <x v="0"/>
    <m/>
    <n v="0"/>
    <x v="32"/>
    <d v="2019-08-12T00:00:00"/>
    <x v="0"/>
    <x v="1"/>
    <x v="0"/>
  </r>
  <r>
    <x v="225"/>
    <x v="4"/>
    <x v="0"/>
    <s v="指名：ドルチェグスト（170816-170916）"/>
    <n v="7608"/>
    <n v="1028"/>
    <n v="0"/>
    <n v="0.13512092534174552"/>
    <n v="140.84643968871598"/>
    <n v="144790.14000000001"/>
    <n v="9.84"/>
    <x v="0"/>
    <m/>
    <n v="0"/>
    <x v="32"/>
    <d v="2019-08-12T00:00:00"/>
    <x v="0"/>
    <x v="1"/>
    <x v="0"/>
  </r>
  <r>
    <x v="225"/>
    <x v="4"/>
    <x v="0"/>
    <s v="指名：共通TOP（170816-170916）"/>
    <n v="4039"/>
    <n v="807"/>
    <m/>
    <n v="0.19980193117108194"/>
    <n v="14.468748451053282"/>
    <n v="11676.279999999999"/>
    <n v="13.23"/>
    <x v="0"/>
    <m/>
    <n v="0"/>
    <x v="32"/>
    <d v="2019-08-12T00:00:00"/>
    <x v="0"/>
    <x v="1"/>
    <x v="0"/>
  </r>
  <r>
    <x v="225"/>
    <x v="4"/>
    <x v="0"/>
    <s v="指名：まちえこびん（180926～）"/>
    <n v="22"/>
    <n v="6"/>
    <m/>
    <n v="0.27272727272727271"/>
    <n v="34.379166666666663"/>
    <n v="206.27499999999998"/>
    <n v="0"/>
    <x v="0"/>
    <m/>
    <n v="0"/>
    <x v="32"/>
    <d v="2019-08-12T00:00:00"/>
    <x v="0"/>
    <x v="1"/>
    <x v="0"/>
  </r>
  <r>
    <x v="225"/>
    <x v="7"/>
    <x v="0"/>
    <s v="NDG_QualityPack_oteirekantan_Facebook_RT"/>
    <n v="14454"/>
    <n v="51"/>
    <n v="706"/>
    <n v="3.5284350352843504E-3"/>
    <n v="405.40088235294127"/>
    <n v="20675.445000000003"/>
    <n v="0"/>
    <x v="0"/>
    <m/>
    <n v="0"/>
    <x v="32"/>
    <d v="2019-08-12T00:00:00"/>
    <x v="0"/>
    <x v="1"/>
    <x v="1"/>
  </r>
  <r>
    <x v="225"/>
    <x v="11"/>
    <x v="0"/>
    <s v="【NDG】DV360-RM"/>
    <n v="225644"/>
    <n v="368"/>
    <m/>
    <n v="1.6308875928453671E-3"/>
    <n v="193.47012227173914"/>
    <n v="71197.004996000003"/>
    <n v="0"/>
    <x v="0"/>
    <m/>
    <n v="0"/>
    <x v="32"/>
    <d v="2019-08-12T00:00:00"/>
    <x v="0"/>
    <x v="1"/>
    <x v="0"/>
  </r>
  <r>
    <x v="225"/>
    <x v="3"/>
    <x v="0"/>
    <s v="AFF"/>
    <n v="0"/>
    <n v="0"/>
    <m/>
    <m/>
    <m/>
    <n v="26000"/>
    <n v="3"/>
    <x v="0"/>
    <m/>
    <m/>
    <x v="32"/>
    <d v="2019-08-12T00:00:00"/>
    <x v="0"/>
    <x v="1"/>
    <x v="0"/>
  </r>
  <r>
    <x v="226"/>
    <x v="0"/>
    <x v="0"/>
    <s v="指名：共通TOP（161228AM-170131）"/>
    <n v="8261"/>
    <n v="442"/>
    <m/>
    <n v="5.350441835128919E-2"/>
    <n v="22.89411764705882"/>
    <n v="10119.199999999999"/>
    <n v="15"/>
    <x v="0"/>
    <m/>
    <n v="0"/>
    <x v="32"/>
    <d v="2019-08-12T00:00:00"/>
    <x v="0"/>
    <x v="1"/>
    <x v="0"/>
  </r>
  <r>
    <x v="226"/>
    <x v="0"/>
    <x v="0"/>
    <s v="指名：ドルチェグスト（161228AM-170131）"/>
    <n v="11364"/>
    <n v="572"/>
    <m/>
    <n v="5.0334389299542412E-2"/>
    <n v="95.385454545454536"/>
    <n v="54560.479999999996"/>
    <n v="4"/>
    <x v="0"/>
    <m/>
    <n v="0"/>
    <x v="32"/>
    <d v="2019-08-12T00:00:00"/>
    <x v="0"/>
    <x v="1"/>
    <x v="0"/>
  </r>
  <r>
    <x v="226"/>
    <x v="3"/>
    <x v="0"/>
    <s v="PH AFF"/>
    <n v="187"/>
    <n v="100"/>
    <m/>
    <n v="0.53475935828877008"/>
    <n v="736.45"/>
    <n v="73645"/>
    <n v="5"/>
    <x v="0"/>
    <m/>
    <n v="0"/>
    <x v="32"/>
    <d v="2019-08-12T00:00:00"/>
    <x v="0"/>
    <x v="1"/>
    <x v="0"/>
  </r>
  <r>
    <x v="226"/>
    <x v="5"/>
    <x v="0"/>
    <s v="【NDG】GDN-RM（190125-190131）"/>
    <n v="134090"/>
    <n v="336"/>
    <n v="0"/>
    <n v="2.5057797002013575E-3"/>
    <n v="108.36211293909227"/>
    <n v="36409.669947535003"/>
    <n v="3"/>
    <x v="0"/>
    <m/>
    <n v="0"/>
    <x v="32"/>
    <d v="2019-08-12T00:00:00"/>
    <x v="0"/>
    <x v="1"/>
    <x v="0"/>
  </r>
  <r>
    <x v="226"/>
    <x v="4"/>
    <x v="0"/>
    <s v="指名：共通TOP（170816-170916）"/>
    <n v="4120"/>
    <n v="854"/>
    <m/>
    <n v="0.20728155339805826"/>
    <n v="13.027482435597188"/>
    <n v="11125.469999999998"/>
    <n v="13.74"/>
    <x v="0"/>
    <m/>
    <n v="0"/>
    <x v="32"/>
    <d v="2019-08-12T00:00:00"/>
    <x v="0"/>
    <x v="1"/>
    <x v="0"/>
  </r>
  <r>
    <x v="226"/>
    <x v="4"/>
    <x v="0"/>
    <s v="指名：まちえこびん（180926～）"/>
    <n v="5"/>
    <n v="0"/>
    <m/>
    <n v="0"/>
    <m/>
    <n v="0"/>
    <n v="0"/>
    <x v="0"/>
    <m/>
    <n v="0"/>
    <x v="32"/>
    <d v="2019-08-12T00:00:00"/>
    <x v="0"/>
    <x v="1"/>
    <x v="0"/>
  </r>
  <r>
    <x v="226"/>
    <x v="4"/>
    <x v="0"/>
    <s v="指名：ドルチェグスト（170816-170916）"/>
    <n v="8742"/>
    <n v="1202"/>
    <n v="0"/>
    <n v="0.13749714024250745"/>
    <n v="133.6566139767055"/>
    <n v="160655.25"/>
    <n v="14.100000000000001"/>
    <x v="0"/>
    <m/>
    <n v="0"/>
    <x v="32"/>
    <d v="2019-08-12T00:00:00"/>
    <x v="0"/>
    <x v="1"/>
    <x v="0"/>
  </r>
  <r>
    <x v="226"/>
    <x v="7"/>
    <x v="0"/>
    <s v="NDG_QualityPack_oteirekantan_Facebook_RT"/>
    <n v="15106"/>
    <n v="51"/>
    <n v="786"/>
    <n v="3.3761419303587979E-3"/>
    <n v="414.58323529411769"/>
    <n v="21143.745000000003"/>
    <n v="0"/>
    <x v="0"/>
    <m/>
    <n v="0"/>
    <x v="32"/>
    <d v="2019-08-12T00:00:00"/>
    <x v="0"/>
    <x v="1"/>
    <x v="1"/>
  </r>
  <r>
    <x v="226"/>
    <x v="11"/>
    <x v="0"/>
    <s v="【NDG】DV360-RM"/>
    <n v="238963"/>
    <n v="420"/>
    <m/>
    <n v="1.7575942719165729E-3"/>
    <n v="178.14404326190478"/>
    <n v="74820.498170000006"/>
    <n v="3"/>
    <x v="0"/>
    <m/>
    <n v="0"/>
    <x v="32"/>
    <d v="2019-08-12T00:00:00"/>
    <x v="0"/>
    <x v="1"/>
    <x v="0"/>
  </r>
  <r>
    <x v="226"/>
    <x v="3"/>
    <x v="0"/>
    <s v="AFF"/>
    <n v="0"/>
    <n v="0"/>
    <m/>
    <m/>
    <m/>
    <n v="7000"/>
    <n v="1"/>
    <x v="0"/>
    <m/>
    <m/>
    <x v="32"/>
    <d v="2019-08-12T00:00:00"/>
    <x v="0"/>
    <x v="1"/>
    <x v="0"/>
  </r>
  <r>
    <x v="227"/>
    <x v="0"/>
    <x v="0"/>
    <s v="指名：共通TOP（161228AM-170131）"/>
    <n v="7714"/>
    <n v="435"/>
    <m/>
    <n v="5.6390977443609019E-2"/>
    <n v="27.577931034482763"/>
    <n v="11996.400000000001"/>
    <n v="16"/>
    <x v="0"/>
    <m/>
    <n v="0"/>
    <x v="32"/>
    <d v="2019-08-12T00:00:00"/>
    <x v="0"/>
    <x v="1"/>
    <x v="0"/>
  </r>
  <r>
    <x v="227"/>
    <x v="0"/>
    <x v="0"/>
    <s v="指名：まちえこびん（180926～）"/>
    <n v="2"/>
    <n v="1"/>
    <m/>
    <n v="0.5"/>
    <n v="9.36"/>
    <n v="9.36"/>
    <n v="0"/>
    <x v="0"/>
    <m/>
    <n v="0"/>
    <x v="32"/>
    <d v="2019-08-12T00:00:00"/>
    <x v="0"/>
    <x v="1"/>
    <x v="0"/>
  </r>
  <r>
    <x v="227"/>
    <x v="0"/>
    <x v="0"/>
    <s v="指名：ドルチェグスト（161228AM-170131）"/>
    <n v="10384"/>
    <n v="526"/>
    <m/>
    <n v="5.0654853620955315E-2"/>
    <n v="97.906311787072255"/>
    <n v="51498.720000000008"/>
    <n v="14"/>
    <x v="0"/>
    <m/>
    <n v="0"/>
    <x v="32"/>
    <d v="2019-08-12T00:00:00"/>
    <x v="0"/>
    <x v="1"/>
    <x v="0"/>
  </r>
  <r>
    <x v="227"/>
    <x v="3"/>
    <x v="0"/>
    <s v="PH AFF"/>
    <n v="139"/>
    <n v="66"/>
    <m/>
    <n v="0.47482014388489208"/>
    <n v="0"/>
    <n v="0"/>
    <n v="0"/>
    <x v="0"/>
    <m/>
    <n v="0"/>
    <x v="32"/>
    <d v="2019-08-12T00:00:00"/>
    <x v="0"/>
    <x v="1"/>
    <x v="0"/>
  </r>
  <r>
    <x v="227"/>
    <x v="5"/>
    <x v="0"/>
    <s v="【NDG】GDN-RM（190125-190131）"/>
    <n v="128887"/>
    <n v="304"/>
    <n v="0"/>
    <n v="2.358655256154616E-3"/>
    <n v="118.91254906335526"/>
    <n v="36149.41491526"/>
    <n v="3"/>
    <x v="0"/>
    <m/>
    <n v="0"/>
    <x v="32"/>
    <d v="2019-08-12T00:00:00"/>
    <x v="0"/>
    <x v="1"/>
    <x v="0"/>
  </r>
  <r>
    <x v="227"/>
    <x v="4"/>
    <x v="0"/>
    <s v="指名：共通TOP（170816-170916）"/>
    <n v="4037"/>
    <n v="848"/>
    <m/>
    <n v="0.21005697299975229"/>
    <n v="14.713266509433961"/>
    <n v="12476.849999999999"/>
    <n v="20.61"/>
    <x v="0"/>
    <m/>
    <n v="0"/>
    <x v="32"/>
    <d v="2019-08-12T00:00:00"/>
    <x v="0"/>
    <x v="1"/>
    <x v="0"/>
  </r>
  <r>
    <x v="227"/>
    <x v="4"/>
    <x v="0"/>
    <s v="指名：ドルチェグスト（170816-170916）"/>
    <n v="7264"/>
    <n v="1067"/>
    <n v="0"/>
    <n v="0.1468887665198238"/>
    <n v="109.61582474226805"/>
    <n v="116960.08500000001"/>
    <n v="7.6"/>
    <x v="0"/>
    <m/>
    <n v="0"/>
    <x v="32"/>
    <d v="2019-08-12T00:00:00"/>
    <x v="0"/>
    <x v="1"/>
    <x v="0"/>
  </r>
  <r>
    <x v="227"/>
    <x v="4"/>
    <x v="0"/>
    <s v="指名：まちえこびん（180926～）"/>
    <n v="6"/>
    <n v="0"/>
    <m/>
    <n v="0"/>
    <m/>
    <n v="0"/>
    <n v="0"/>
    <x v="0"/>
    <m/>
    <n v="0"/>
    <x v="32"/>
    <d v="2019-08-12T00:00:00"/>
    <x v="0"/>
    <x v="1"/>
    <x v="0"/>
  </r>
  <r>
    <x v="227"/>
    <x v="7"/>
    <x v="0"/>
    <s v="NDG_QualityPack_oteirekantan_Facebook_RT"/>
    <n v="15040"/>
    <n v="44"/>
    <n v="852"/>
    <n v="2.9255319148936169E-3"/>
    <n v="487.20431818181822"/>
    <n v="21436.99"/>
    <n v="0"/>
    <x v="0"/>
    <m/>
    <n v="0"/>
    <x v="32"/>
    <d v="2019-08-12T00:00:00"/>
    <x v="0"/>
    <x v="1"/>
    <x v="1"/>
  </r>
  <r>
    <x v="227"/>
    <x v="11"/>
    <x v="0"/>
    <s v="【NDG】DV360-RM"/>
    <n v="235316"/>
    <n v="384"/>
    <m/>
    <n v="1.6318482381138554E-3"/>
    <n v="208.44840433333331"/>
    <n v="80044.187263999993"/>
    <n v="2"/>
    <x v="0"/>
    <m/>
    <n v="0"/>
    <x v="32"/>
    <d v="2019-08-12T00:00:00"/>
    <x v="0"/>
    <x v="1"/>
    <x v="0"/>
  </r>
  <r>
    <x v="227"/>
    <x v="3"/>
    <x v="0"/>
    <s v="AFF"/>
    <n v="0"/>
    <n v="0"/>
    <m/>
    <m/>
    <m/>
    <n v="7000"/>
    <n v="1"/>
    <x v="0"/>
    <m/>
    <m/>
    <x v="32"/>
    <d v="2019-08-12T00:00:00"/>
    <x v="0"/>
    <x v="1"/>
    <x v="0"/>
  </r>
  <r>
    <x v="228"/>
    <x v="0"/>
    <x v="0"/>
    <s v="指名：まちえこびん（180926～）"/>
    <n v="3"/>
    <n v="0"/>
    <m/>
    <n v="0"/>
    <m/>
    <n v="0"/>
    <n v="0"/>
    <x v="0"/>
    <m/>
    <n v="0"/>
    <x v="32"/>
    <d v="2019-08-12T00:00:00"/>
    <x v="0"/>
    <x v="1"/>
    <x v="0"/>
  </r>
  <r>
    <x v="228"/>
    <x v="0"/>
    <x v="0"/>
    <s v="指名：共通TOP（161228AM-170131）"/>
    <n v="8363"/>
    <n v="455"/>
    <m/>
    <n v="5.4406313523855075E-2"/>
    <n v="30.47314285714285"/>
    <n v="13865.279999999997"/>
    <n v="11"/>
    <x v="0"/>
    <m/>
    <n v="0"/>
    <x v="32"/>
    <d v="2019-08-12T00:00:00"/>
    <x v="0"/>
    <x v="1"/>
    <x v="0"/>
  </r>
  <r>
    <x v="228"/>
    <x v="0"/>
    <x v="0"/>
    <s v="指名：ドルチェグスト（161228AM-170131）"/>
    <n v="9626"/>
    <n v="450"/>
    <m/>
    <n v="4.6748389777685438E-2"/>
    <n v="89.601777777777784"/>
    <n v="40320.800000000003"/>
    <n v="4"/>
    <x v="0"/>
    <m/>
    <n v="0"/>
    <x v="32"/>
    <d v="2019-08-12T00:00:00"/>
    <x v="0"/>
    <x v="1"/>
    <x v="0"/>
  </r>
  <r>
    <x v="228"/>
    <x v="3"/>
    <x v="0"/>
    <s v="PH AFF"/>
    <n v="226"/>
    <n v="81"/>
    <m/>
    <n v="0.3584070796460177"/>
    <n v="545.51851851851848"/>
    <n v="44187"/>
    <n v="3"/>
    <x v="0"/>
    <m/>
    <n v="0"/>
    <x v="32"/>
    <d v="2019-08-12T00:00:00"/>
    <x v="0"/>
    <x v="1"/>
    <x v="0"/>
  </r>
  <r>
    <x v="228"/>
    <x v="5"/>
    <x v="0"/>
    <s v="【NDG】GDN-RM（190125-190131）"/>
    <n v="111359"/>
    <n v="271"/>
    <n v="0"/>
    <n v="2.4335707037599118E-3"/>
    <n v="109.70910567110703"/>
    <n v="29731.167636870003"/>
    <n v="2"/>
    <x v="0"/>
    <m/>
    <n v="0"/>
    <x v="32"/>
    <d v="2019-08-12T00:00:00"/>
    <x v="0"/>
    <x v="1"/>
    <x v="0"/>
  </r>
  <r>
    <x v="228"/>
    <x v="4"/>
    <x v="0"/>
    <s v="指名：ドルチェグスト（170816-170916）"/>
    <n v="7710"/>
    <n v="1146"/>
    <n v="0"/>
    <n v="0.14863813229571984"/>
    <n v="128.16984729493893"/>
    <n v="146882.64500000002"/>
    <n v="6.9699999999999989"/>
    <x v="0"/>
    <m/>
    <n v="0"/>
    <x v="32"/>
    <d v="2019-08-12T00:00:00"/>
    <x v="0"/>
    <x v="1"/>
    <x v="0"/>
  </r>
  <r>
    <x v="228"/>
    <x v="4"/>
    <x v="0"/>
    <s v="指名：まちえこびん（180926～）"/>
    <n v="4"/>
    <n v="0"/>
    <m/>
    <n v="0"/>
    <m/>
    <n v="0"/>
    <n v="0"/>
    <x v="0"/>
    <m/>
    <n v="0"/>
    <x v="32"/>
    <d v="2019-08-12T00:00:00"/>
    <x v="0"/>
    <x v="1"/>
    <x v="0"/>
  </r>
  <r>
    <x v="228"/>
    <x v="4"/>
    <x v="0"/>
    <s v="指名：共通TOP（170816-170916）"/>
    <n v="3955"/>
    <n v="751"/>
    <m/>
    <n v="0.18988621997471555"/>
    <n v="17.633628495339543"/>
    <n v="13242.854999999996"/>
    <n v="10.9"/>
    <x v="0"/>
    <m/>
    <n v="0"/>
    <x v="32"/>
    <d v="2019-08-12T00:00:00"/>
    <x v="0"/>
    <x v="1"/>
    <x v="0"/>
  </r>
  <r>
    <x v="228"/>
    <x v="7"/>
    <x v="0"/>
    <s v="NDG_QualityPack_oteirekantan_Facebook_RT"/>
    <n v="14723"/>
    <n v="53"/>
    <n v="469"/>
    <n v="3.5998098213679279E-3"/>
    <n v="389.78716981132078"/>
    <n v="20658.72"/>
    <n v="0"/>
    <x v="0"/>
    <m/>
    <n v="0"/>
    <x v="32"/>
    <d v="2019-08-12T00:00:00"/>
    <x v="0"/>
    <x v="1"/>
    <x v="1"/>
  </r>
  <r>
    <x v="228"/>
    <x v="11"/>
    <x v="0"/>
    <s v="【NDG】DV360-RM"/>
    <n v="205335"/>
    <n v="364"/>
    <m/>
    <n v="1.772712883823995E-3"/>
    <n v="203.47477909065935"/>
    <n v="74064.819589000006"/>
    <n v="2"/>
    <x v="0"/>
    <m/>
    <n v="0"/>
    <x v="32"/>
    <d v="2019-08-12T00:00:00"/>
    <x v="0"/>
    <x v="1"/>
    <x v="0"/>
  </r>
  <r>
    <x v="228"/>
    <x v="3"/>
    <x v="0"/>
    <s v="AFF"/>
    <n v="0"/>
    <n v="0"/>
    <m/>
    <m/>
    <m/>
    <n v="19000"/>
    <n v="2"/>
    <x v="0"/>
    <m/>
    <m/>
    <x v="32"/>
    <d v="2019-08-12T00:00:00"/>
    <x v="0"/>
    <x v="1"/>
    <x v="0"/>
  </r>
  <r>
    <x v="229"/>
    <x v="0"/>
    <x v="0"/>
    <s v="指名：共通TOP（161228AM-170131）"/>
    <n v="8775"/>
    <n v="512"/>
    <m/>
    <n v="5.8347578347578345E-2"/>
    <n v="28.567499999999995"/>
    <n v="14626.559999999998"/>
    <n v="16"/>
    <x v="0"/>
    <m/>
    <n v="0"/>
    <x v="32"/>
    <d v="2019-08-12T00:00:00"/>
    <x v="0"/>
    <x v="1"/>
    <x v="0"/>
  </r>
  <r>
    <x v="229"/>
    <x v="0"/>
    <x v="0"/>
    <s v="指名：まちえこびん（180926～）"/>
    <n v="4"/>
    <n v="0"/>
    <m/>
    <n v="0"/>
    <m/>
    <n v="0"/>
    <n v="0"/>
    <x v="0"/>
    <m/>
    <n v="0"/>
    <x v="32"/>
    <d v="2019-08-12T00:00:00"/>
    <x v="0"/>
    <x v="1"/>
    <x v="0"/>
  </r>
  <r>
    <x v="229"/>
    <x v="0"/>
    <x v="0"/>
    <s v="指名：ドルチェグスト（161228AM-170131）"/>
    <n v="10486"/>
    <n v="480"/>
    <m/>
    <n v="4.5775319473583827E-2"/>
    <n v="109.16966666666667"/>
    <n v="52401.440000000002"/>
    <n v="2"/>
    <x v="0"/>
    <m/>
    <n v="0"/>
    <x v="32"/>
    <d v="2019-08-12T00:00:00"/>
    <x v="0"/>
    <x v="1"/>
    <x v="0"/>
  </r>
  <r>
    <x v="229"/>
    <x v="3"/>
    <x v="0"/>
    <s v="PH AFF"/>
    <n v="145"/>
    <n v="83"/>
    <m/>
    <n v="0.57241379310344831"/>
    <n v="887.28915662650604"/>
    <n v="73645"/>
    <n v="5"/>
    <x v="0"/>
    <m/>
    <n v="0"/>
    <x v="32"/>
    <d v="2019-08-12T00:00:00"/>
    <x v="0"/>
    <x v="1"/>
    <x v="0"/>
  </r>
  <r>
    <x v="229"/>
    <x v="5"/>
    <x v="0"/>
    <s v="【NDG】GDN-RM（190125-190131）"/>
    <n v="103881"/>
    <n v="272"/>
    <n v="0"/>
    <n v="2.6183806470865701E-3"/>
    <n v="129.94697935887868"/>
    <n v="35345.578385615001"/>
    <n v="0"/>
    <x v="0"/>
    <m/>
    <n v="0"/>
    <x v="32"/>
    <d v="2019-08-12T00:00:00"/>
    <x v="0"/>
    <x v="1"/>
    <x v="0"/>
  </r>
  <r>
    <x v="229"/>
    <x v="4"/>
    <x v="0"/>
    <s v="指名：共通TOP（170816-170916）"/>
    <n v="4145"/>
    <n v="814"/>
    <m/>
    <n v="0.19638118214716527"/>
    <n v="19.316621621621614"/>
    <n v="15723.729999999994"/>
    <n v="6.5"/>
    <x v="0"/>
    <m/>
    <n v="0"/>
    <x v="32"/>
    <d v="2019-08-12T00:00:00"/>
    <x v="0"/>
    <x v="1"/>
    <x v="0"/>
  </r>
  <r>
    <x v="229"/>
    <x v="4"/>
    <x v="0"/>
    <s v="指名：まちえこびん（180926～）"/>
    <n v="6"/>
    <n v="3"/>
    <m/>
    <n v="0.5"/>
    <n v="4.46"/>
    <n v="13.379999999999999"/>
    <n v="0"/>
    <x v="0"/>
    <m/>
    <n v="0"/>
    <x v="32"/>
    <d v="2019-08-12T00:00:00"/>
    <x v="0"/>
    <x v="1"/>
    <x v="0"/>
  </r>
  <r>
    <x v="229"/>
    <x v="4"/>
    <x v="0"/>
    <s v="指名：ドルチェグスト（170816-170916）"/>
    <n v="7904"/>
    <n v="1198"/>
    <n v="0"/>
    <n v="0.15156882591093118"/>
    <n v="125.34616861435728"/>
    <n v="150164.71000000002"/>
    <n v="7.94"/>
    <x v="0"/>
    <m/>
    <n v="0"/>
    <x v="32"/>
    <d v="2019-08-12T00:00:00"/>
    <x v="0"/>
    <x v="1"/>
    <x v="0"/>
  </r>
  <r>
    <x v="229"/>
    <x v="7"/>
    <x v="0"/>
    <s v="NDG_QualityPack_oteirekantan_Facebook_RT"/>
    <n v="13828"/>
    <n v="38"/>
    <n v="483"/>
    <n v="2.7480474399768588E-3"/>
    <n v="523.43381578947367"/>
    <n v="19890.485000000001"/>
    <n v="0"/>
    <x v="0"/>
    <m/>
    <n v="0"/>
    <x v="32"/>
    <d v="2019-08-12T00:00:00"/>
    <x v="0"/>
    <x v="1"/>
    <x v="1"/>
  </r>
  <r>
    <x v="229"/>
    <x v="11"/>
    <x v="0"/>
    <s v="【NDG】DV360-RM"/>
    <n v="186769"/>
    <n v="313"/>
    <m/>
    <n v="1.6758669800662851E-3"/>
    <n v="222.98734222683709"/>
    <n v="69795.038117000004"/>
    <n v="1"/>
    <x v="0"/>
    <m/>
    <n v="0"/>
    <x v="32"/>
    <d v="2019-08-12T00:00:00"/>
    <x v="0"/>
    <x v="1"/>
    <x v="0"/>
  </r>
  <r>
    <x v="229"/>
    <x v="3"/>
    <x v="0"/>
    <s v="AFF"/>
    <n v="0"/>
    <n v="0"/>
    <m/>
    <m/>
    <m/>
    <n v="33000"/>
    <n v="4"/>
    <x v="0"/>
    <m/>
    <m/>
    <x v="32"/>
    <d v="2019-08-12T00:00:00"/>
    <x v="0"/>
    <x v="1"/>
    <x v="0"/>
  </r>
  <r>
    <x v="230"/>
    <x v="0"/>
    <x v="0"/>
    <s v="指名：まちえこびん（180926～）"/>
    <n v="5"/>
    <n v="0"/>
    <m/>
    <n v="0"/>
    <m/>
    <n v="0"/>
    <n v="0"/>
    <x v="0"/>
    <m/>
    <n v="0"/>
    <x v="33"/>
    <d v="2019-08-19T00:00:00"/>
    <x v="0"/>
    <x v="1"/>
    <x v="0"/>
  </r>
  <r>
    <x v="230"/>
    <x v="0"/>
    <x v="0"/>
    <s v="指名：ドルチェグスト（161228AM-170131）"/>
    <n v="10186"/>
    <n v="558"/>
    <m/>
    <n v="5.4781072059689767E-2"/>
    <n v="94.598996415770628"/>
    <n v="52786.240000000013"/>
    <n v="10"/>
    <x v="0"/>
    <m/>
    <n v="0"/>
    <x v="33"/>
    <d v="2019-08-19T00:00:00"/>
    <x v="0"/>
    <x v="1"/>
    <x v="0"/>
  </r>
  <r>
    <x v="230"/>
    <x v="0"/>
    <x v="0"/>
    <s v="指名：共通TOP（161228AM-170131）"/>
    <n v="9007"/>
    <n v="605"/>
    <m/>
    <n v="6.7169978905295885E-2"/>
    <n v="28.760727272727269"/>
    <n v="17400.239999999998"/>
    <n v="23"/>
    <x v="0"/>
    <m/>
    <n v="0"/>
    <x v="33"/>
    <d v="2019-08-19T00:00:00"/>
    <x v="0"/>
    <x v="1"/>
    <x v="0"/>
  </r>
  <r>
    <x v="230"/>
    <x v="3"/>
    <x v="0"/>
    <s v="PH AFF"/>
    <n v="171"/>
    <n v="83"/>
    <m/>
    <n v="0.4853801169590643"/>
    <n v="354.91566265060243"/>
    <n v="29458"/>
    <n v="2"/>
    <x v="0"/>
    <m/>
    <n v="0"/>
    <x v="33"/>
    <d v="2019-08-19T00:00:00"/>
    <x v="0"/>
    <x v="1"/>
    <x v="0"/>
  </r>
  <r>
    <x v="230"/>
    <x v="5"/>
    <x v="0"/>
    <s v="【NDG】GDN-RM（190125-190131）"/>
    <n v="131705"/>
    <n v="281"/>
    <n v="0"/>
    <n v="2.1335560533009379E-3"/>
    <n v="123.89763449565835"/>
    <n v="34815.235293279999"/>
    <n v="0"/>
    <x v="0"/>
    <m/>
    <n v="0"/>
    <x v="33"/>
    <d v="2019-08-19T00:00:00"/>
    <x v="0"/>
    <x v="1"/>
    <x v="0"/>
  </r>
  <r>
    <x v="230"/>
    <x v="4"/>
    <x v="0"/>
    <s v="指名：ドルチェグスト（170816-170916）"/>
    <n v="7178"/>
    <n v="998"/>
    <n v="0"/>
    <n v="0.13903594315965451"/>
    <n v="129.46410821643286"/>
    <n v="129205.18"/>
    <n v="6.92"/>
    <x v="0"/>
    <m/>
    <n v="0"/>
    <x v="33"/>
    <d v="2019-08-19T00:00:00"/>
    <x v="0"/>
    <x v="1"/>
    <x v="0"/>
  </r>
  <r>
    <x v="230"/>
    <x v="4"/>
    <x v="0"/>
    <s v="指名：まちえこびん（180926～）"/>
    <n v="5"/>
    <n v="1"/>
    <m/>
    <n v="0.2"/>
    <n v="97.004999999999995"/>
    <n v="97.004999999999995"/>
    <n v="0"/>
    <x v="0"/>
    <m/>
    <n v="0"/>
    <x v="33"/>
    <d v="2019-08-19T00:00:00"/>
    <x v="0"/>
    <x v="1"/>
    <x v="0"/>
  </r>
  <r>
    <x v="230"/>
    <x v="4"/>
    <x v="0"/>
    <s v="指名：共通TOP（170816-170916）"/>
    <n v="4419"/>
    <n v="959"/>
    <m/>
    <n v="0.2170174247567323"/>
    <n v="14.570573514077164"/>
    <n v="13973.18"/>
    <n v="15.659999999999998"/>
    <x v="0"/>
    <m/>
    <n v="0"/>
    <x v="33"/>
    <d v="2019-08-19T00:00:00"/>
    <x v="0"/>
    <x v="1"/>
    <x v="0"/>
  </r>
  <r>
    <x v="230"/>
    <x v="7"/>
    <x v="0"/>
    <s v="NDG_QualityPack_oteirekantan_Facebook_RT"/>
    <n v="14500"/>
    <n v="43"/>
    <n v="439"/>
    <n v="2.9655172413793102E-3"/>
    <n v="486.60674418604663"/>
    <n v="20924.090000000004"/>
    <n v="0"/>
    <x v="0"/>
    <m/>
    <n v="0"/>
    <x v="33"/>
    <d v="2019-08-19T00:00:00"/>
    <x v="0"/>
    <x v="1"/>
    <x v="1"/>
  </r>
  <r>
    <x v="230"/>
    <x v="11"/>
    <x v="0"/>
    <s v="【NDG】DV360-RM"/>
    <n v="231475"/>
    <n v="335"/>
    <m/>
    <n v="1.4472405227346366E-3"/>
    <n v="244.76241450149251"/>
    <n v="81995.408857999995"/>
    <n v="1"/>
    <x v="0"/>
    <m/>
    <n v="0"/>
    <x v="33"/>
    <d v="2019-08-19T00:00:00"/>
    <x v="0"/>
    <x v="1"/>
    <x v="0"/>
  </r>
  <r>
    <x v="230"/>
    <x v="3"/>
    <x v="0"/>
    <s v="AFF"/>
    <n v="0"/>
    <n v="0"/>
    <m/>
    <m/>
    <m/>
    <n v="31000"/>
    <n v="3"/>
    <x v="0"/>
    <m/>
    <m/>
    <x v="33"/>
    <d v="2019-08-19T00:00:00"/>
    <x v="0"/>
    <x v="1"/>
    <x v="0"/>
  </r>
  <r>
    <x v="231"/>
    <x v="0"/>
    <x v="0"/>
    <s v="指名：ドルチェグスト（161228AM-170131）"/>
    <n v="12108"/>
    <n v="612"/>
    <m/>
    <n v="5.0545094152626362E-2"/>
    <n v="101.56993464052287"/>
    <n v="62160.800000000003"/>
    <n v="18"/>
    <x v="0"/>
    <m/>
    <n v="0"/>
    <x v="33"/>
    <d v="2019-08-19T00:00:00"/>
    <x v="0"/>
    <x v="1"/>
    <x v="0"/>
  </r>
  <r>
    <x v="231"/>
    <x v="0"/>
    <x v="0"/>
    <s v="指名：共通TOP（161228AM-170131）"/>
    <n v="9303"/>
    <n v="586"/>
    <m/>
    <n v="6.2990433193593459E-2"/>
    <n v="27.771194539249151"/>
    <n v="16273.920000000002"/>
    <n v="17"/>
    <x v="0"/>
    <m/>
    <n v="0"/>
    <x v="33"/>
    <d v="2019-08-19T00:00:00"/>
    <x v="0"/>
    <x v="1"/>
    <x v="0"/>
  </r>
  <r>
    <x v="231"/>
    <x v="0"/>
    <x v="0"/>
    <s v="指名：まちえこびん（180926～）"/>
    <n v="2"/>
    <n v="0"/>
    <m/>
    <n v="0"/>
    <m/>
    <n v="0"/>
    <n v="0"/>
    <x v="0"/>
    <m/>
    <n v="0"/>
    <x v="33"/>
    <d v="2019-08-19T00:00:00"/>
    <x v="0"/>
    <x v="1"/>
    <x v="0"/>
  </r>
  <r>
    <x v="231"/>
    <x v="3"/>
    <x v="0"/>
    <s v="PH AFF"/>
    <n v="176"/>
    <n v="75"/>
    <m/>
    <n v="0.42613636363636365"/>
    <n v="392.77333333333331"/>
    <n v="29458"/>
    <n v="2"/>
    <x v="0"/>
    <m/>
    <n v="0"/>
    <x v="33"/>
    <d v="2019-08-19T00:00:00"/>
    <x v="0"/>
    <x v="1"/>
    <x v="0"/>
  </r>
  <r>
    <x v="231"/>
    <x v="5"/>
    <x v="0"/>
    <s v="【NDG】GDN-RM（190125-190131）"/>
    <n v="126582"/>
    <n v="279"/>
    <n v="0"/>
    <n v="2.204104849030668E-3"/>
    <n v="117.96909833808242"/>
    <n v="32913.378436324994"/>
    <n v="3"/>
    <x v="0"/>
    <m/>
    <n v="0"/>
    <x v="33"/>
    <d v="2019-08-19T00:00:00"/>
    <x v="0"/>
    <x v="1"/>
    <x v="0"/>
  </r>
  <r>
    <x v="231"/>
    <x v="4"/>
    <x v="0"/>
    <s v="指名：共通TOP（170816-170916）"/>
    <n v="4790"/>
    <n v="1042"/>
    <m/>
    <n v="0.2175365344467641"/>
    <n v="13.228051823416505"/>
    <n v="13783.63"/>
    <n v="21.84"/>
    <x v="0"/>
    <m/>
    <n v="0"/>
    <x v="33"/>
    <d v="2019-08-19T00:00:00"/>
    <x v="0"/>
    <x v="1"/>
    <x v="0"/>
  </r>
  <r>
    <x v="231"/>
    <x v="4"/>
    <x v="0"/>
    <s v="指名：まちえこびん（180926～）"/>
    <n v="4"/>
    <n v="1"/>
    <m/>
    <n v="0.25"/>
    <n v="2.23"/>
    <n v="2.23"/>
    <n v="0"/>
    <x v="0"/>
    <m/>
    <n v="0"/>
    <x v="33"/>
    <d v="2019-08-19T00:00:00"/>
    <x v="0"/>
    <x v="1"/>
    <x v="0"/>
  </r>
  <r>
    <x v="231"/>
    <x v="4"/>
    <x v="0"/>
    <s v="指名：ドルチェグスト（170816-170916）"/>
    <n v="7188"/>
    <n v="1078"/>
    <n v="0"/>
    <n v="0.14997217584863662"/>
    <n v="118.13318181818182"/>
    <n v="127347.57"/>
    <n v="7.08"/>
    <x v="0"/>
    <m/>
    <n v="0"/>
    <x v="33"/>
    <d v="2019-08-19T00:00:00"/>
    <x v="0"/>
    <x v="1"/>
    <x v="0"/>
  </r>
  <r>
    <x v="231"/>
    <x v="7"/>
    <x v="0"/>
    <s v="NDG_QualityPack_oteirekantan_Facebook_RT"/>
    <n v="14261"/>
    <n v="37"/>
    <n v="488"/>
    <n v="2.594488465044527E-3"/>
    <n v="578.2631081081081"/>
    <n v="21395.735000000001"/>
    <n v="0"/>
    <x v="0"/>
    <m/>
    <n v="0"/>
    <x v="33"/>
    <d v="2019-08-19T00:00:00"/>
    <x v="0"/>
    <x v="1"/>
    <x v="1"/>
  </r>
  <r>
    <x v="231"/>
    <x v="11"/>
    <x v="0"/>
    <s v="【NDG】DV360-RM"/>
    <n v="224825"/>
    <n v="325"/>
    <m/>
    <n v="1.4455687757144447E-3"/>
    <n v="246.6979049046154"/>
    <n v="80176.819094000006"/>
    <n v="1"/>
    <x v="0"/>
    <m/>
    <n v="0"/>
    <x v="33"/>
    <d v="2019-08-19T00:00:00"/>
    <x v="0"/>
    <x v="1"/>
    <x v="0"/>
  </r>
  <r>
    <x v="231"/>
    <x v="3"/>
    <x v="0"/>
    <s v="AFF"/>
    <n v="0"/>
    <n v="0"/>
    <m/>
    <m/>
    <m/>
    <n v="26000"/>
    <n v="3"/>
    <x v="0"/>
    <m/>
    <m/>
    <x v="33"/>
    <d v="2019-08-19T00:00:00"/>
    <x v="0"/>
    <x v="1"/>
    <x v="0"/>
  </r>
  <r>
    <x v="232"/>
    <x v="0"/>
    <x v="0"/>
    <s v="指名：共通TOP（161228AM-170131）"/>
    <n v="9722"/>
    <n v="653"/>
    <m/>
    <n v="6.7167249537132281E-2"/>
    <n v="27.376049004594176"/>
    <n v="17876.559999999998"/>
    <n v="24"/>
    <x v="0"/>
    <m/>
    <n v="0"/>
    <x v="33"/>
    <d v="2019-08-19T00:00:00"/>
    <x v="0"/>
    <x v="1"/>
    <x v="0"/>
  </r>
  <r>
    <x v="232"/>
    <x v="0"/>
    <x v="0"/>
    <s v="指名：まちえこびん（180926～）"/>
    <n v="6"/>
    <n v="0"/>
    <m/>
    <n v="0"/>
    <m/>
    <n v="0"/>
    <n v="0"/>
    <x v="0"/>
    <m/>
    <n v="0"/>
    <x v="33"/>
    <d v="2019-08-19T00:00:00"/>
    <x v="0"/>
    <x v="1"/>
    <x v="0"/>
  </r>
  <r>
    <x v="232"/>
    <x v="0"/>
    <x v="0"/>
    <s v="指名：ドルチェグスト（161228AM-170131）"/>
    <n v="10146"/>
    <n v="600"/>
    <m/>
    <n v="5.913660555884092E-2"/>
    <n v="97.988800000000012"/>
    <n v="58793.280000000006"/>
    <n v="14"/>
    <x v="0"/>
    <m/>
    <n v="0"/>
    <x v="33"/>
    <d v="2019-08-19T00:00:00"/>
    <x v="0"/>
    <x v="1"/>
    <x v="0"/>
  </r>
  <r>
    <x v="232"/>
    <x v="3"/>
    <x v="0"/>
    <s v="PH AFF"/>
    <n v="253"/>
    <n v="96"/>
    <m/>
    <n v="0.37944664031620551"/>
    <n v="613.70833333333337"/>
    <n v="58916"/>
    <n v="4"/>
    <x v="0"/>
    <m/>
    <n v="0"/>
    <x v="33"/>
    <d v="2019-08-19T00:00:00"/>
    <x v="0"/>
    <x v="1"/>
    <x v="0"/>
  </r>
  <r>
    <x v="232"/>
    <x v="5"/>
    <x v="0"/>
    <s v="【NDG】GDN-RM（190125-190131）"/>
    <n v="109765"/>
    <n v="255"/>
    <n v="0"/>
    <n v="2.3231449004691841E-3"/>
    <n v="118.39687003396078"/>
    <n v="30191.201858659999"/>
    <n v="4"/>
    <x v="0"/>
    <m/>
    <n v="0"/>
    <x v="33"/>
    <d v="2019-08-19T00:00:00"/>
    <x v="0"/>
    <x v="1"/>
    <x v="0"/>
  </r>
  <r>
    <x v="232"/>
    <x v="4"/>
    <x v="0"/>
    <s v="指名：まちえこびん（180926～）"/>
    <n v="10"/>
    <n v="3"/>
    <m/>
    <n v="0.3"/>
    <n v="31.22"/>
    <n v="93.66"/>
    <n v="0"/>
    <x v="0"/>
    <m/>
    <n v="0"/>
    <x v="33"/>
    <d v="2019-08-19T00:00:00"/>
    <x v="0"/>
    <x v="1"/>
    <x v="0"/>
  </r>
  <r>
    <x v="232"/>
    <x v="4"/>
    <x v="0"/>
    <s v="指名：共通TOP（170816-170916）"/>
    <n v="4677"/>
    <n v="1011"/>
    <m/>
    <n v="0.2161642078255292"/>
    <n v="12.553951533135505"/>
    <n v="12692.044999999996"/>
    <n v="16.829999999999998"/>
    <x v="0"/>
    <m/>
    <n v="0"/>
    <x v="33"/>
    <d v="2019-08-19T00:00:00"/>
    <x v="0"/>
    <x v="1"/>
    <x v="0"/>
  </r>
  <r>
    <x v="232"/>
    <x v="4"/>
    <x v="0"/>
    <s v="指名：ドルチェグスト（170816-170916）"/>
    <n v="7098"/>
    <n v="1000"/>
    <n v="0"/>
    <n v="0.14088475626937166"/>
    <n v="125.55460999999998"/>
    <n v="125554.60999999999"/>
    <n v="9.35"/>
    <x v="0"/>
    <m/>
    <n v="0"/>
    <x v="33"/>
    <d v="2019-08-19T00:00:00"/>
    <x v="0"/>
    <x v="1"/>
    <x v="0"/>
  </r>
  <r>
    <x v="232"/>
    <x v="7"/>
    <x v="0"/>
    <s v="NDG_QualityPack_oteirekantan_Facebook_RT"/>
    <n v="13184"/>
    <n v="38"/>
    <n v="676"/>
    <n v="2.8822815533980583E-3"/>
    <n v="544.61881578947362"/>
    <n v="20695.514999999999"/>
    <n v="0"/>
    <x v="0"/>
    <m/>
    <n v="0"/>
    <x v="33"/>
    <d v="2019-08-19T00:00:00"/>
    <x v="0"/>
    <x v="1"/>
    <x v="1"/>
  </r>
  <r>
    <x v="232"/>
    <x v="11"/>
    <x v="0"/>
    <s v="【NDG】DV360-RM"/>
    <n v="211770"/>
    <n v="351"/>
    <m/>
    <n v="1.6574585635359116E-3"/>
    <n v="228.40757785470086"/>
    <n v="80171.059827000005"/>
    <n v="5"/>
    <x v="0"/>
    <m/>
    <n v="0"/>
    <x v="33"/>
    <d v="2019-08-19T00:00:00"/>
    <x v="0"/>
    <x v="1"/>
    <x v="0"/>
  </r>
  <r>
    <x v="232"/>
    <x v="3"/>
    <x v="0"/>
    <s v="AFF"/>
    <n v="0"/>
    <n v="0"/>
    <m/>
    <m/>
    <m/>
    <n v="7000"/>
    <n v="1"/>
    <x v="0"/>
    <m/>
    <m/>
    <x v="33"/>
    <d v="2019-08-19T00:00:00"/>
    <x v="0"/>
    <x v="1"/>
    <x v="0"/>
  </r>
  <r>
    <x v="233"/>
    <x v="0"/>
    <x v="0"/>
    <s v="指名：ドルチェグスト（161228AM-170131）"/>
    <n v="10258"/>
    <n v="502"/>
    <m/>
    <n v="4.8937414700721389E-2"/>
    <n v="110.67920318725101"/>
    <n v="55560.960000000006"/>
    <n v="8"/>
    <x v="0"/>
    <m/>
    <n v="0"/>
    <x v="33"/>
    <d v="2019-08-19T00:00:00"/>
    <x v="0"/>
    <x v="1"/>
    <x v="0"/>
  </r>
  <r>
    <x v="233"/>
    <x v="0"/>
    <x v="0"/>
    <s v="指名：共通TOP（161228AM-170131）"/>
    <n v="8633"/>
    <n v="613"/>
    <m/>
    <n v="7.1006602571527855E-2"/>
    <n v="24.929461663947794"/>
    <n v="15281.759999999998"/>
    <n v="21"/>
    <x v="0"/>
    <m/>
    <n v="0"/>
    <x v="33"/>
    <d v="2019-08-19T00:00:00"/>
    <x v="0"/>
    <x v="1"/>
    <x v="0"/>
  </r>
  <r>
    <x v="233"/>
    <x v="0"/>
    <x v="0"/>
    <s v="指名：まちえこびん（180926～）"/>
    <n v="2"/>
    <n v="0"/>
    <m/>
    <n v="0"/>
    <m/>
    <n v="0"/>
    <n v="0"/>
    <x v="0"/>
    <m/>
    <n v="0"/>
    <x v="33"/>
    <d v="2019-08-19T00:00:00"/>
    <x v="0"/>
    <x v="1"/>
    <x v="0"/>
  </r>
  <r>
    <x v="233"/>
    <x v="3"/>
    <x v="0"/>
    <s v="PH AFF"/>
    <n v="360"/>
    <n v="86"/>
    <m/>
    <n v="0.2388888888888889"/>
    <n v="513.80232558139539"/>
    <n v="44187"/>
    <n v="3"/>
    <x v="0"/>
    <m/>
    <n v="0"/>
    <x v="33"/>
    <d v="2019-08-19T00:00:00"/>
    <x v="0"/>
    <x v="1"/>
    <x v="0"/>
  </r>
  <r>
    <x v="233"/>
    <x v="5"/>
    <x v="0"/>
    <s v="【NDG】GDN-RM（190125-190131）"/>
    <n v="102068"/>
    <n v="223"/>
    <n v="0"/>
    <n v="2.1848179644942587E-3"/>
    <n v="120.54259362499999"/>
    <n v="26880.998378374999"/>
    <n v="0"/>
    <x v="0"/>
    <m/>
    <n v="0"/>
    <x v="33"/>
    <d v="2019-08-19T00:00:00"/>
    <x v="0"/>
    <x v="1"/>
    <x v="0"/>
  </r>
  <r>
    <x v="233"/>
    <x v="4"/>
    <x v="0"/>
    <s v="指名：まちえこびん（180926～）"/>
    <n v="10"/>
    <n v="7"/>
    <m/>
    <n v="0.7"/>
    <n v="19.273571428571426"/>
    <n v="134.91499999999999"/>
    <n v="0"/>
    <x v="0"/>
    <m/>
    <n v="0"/>
    <x v="33"/>
    <d v="2019-08-19T00:00:00"/>
    <x v="0"/>
    <x v="1"/>
    <x v="0"/>
  </r>
  <r>
    <x v="233"/>
    <x v="4"/>
    <x v="0"/>
    <s v="指名：共通TOP（170816-170916）"/>
    <n v="4756"/>
    <n v="1044"/>
    <m/>
    <n v="0.21951219512195122"/>
    <n v="13.211254789272026"/>
    <n v="13792.549999999996"/>
    <n v="18.96"/>
    <x v="0"/>
    <m/>
    <n v="0"/>
    <x v="33"/>
    <d v="2019-08-19T00:00:00"/>
    <x v="0"/>
    <x v="1"/>
    <x v="0"/>
  </r>
  <r>
    <x v="233"/>
    <x v="4"/>
    <x v="0"/>
    <s v="指名：ドルチェグスト（170816-170916）"/>
    <n v="6778"/>
    <n v="1037"/>
    <n v="0"/>
    <n v="0.15299498377102391"/>
    <n v="129.89788331726135"/>
    <n v="134704.10500000001"/>
    <n v="8.06"/>
    <x v="0"/>
    <m/>
    <n v="0"/>
    <x v="33"/>
    <d v="2019-08-19T00:00:00"/>
    <x v="0"/>
    <x v="1"/>
    <x v="0"/>
  </r>
  <r>
    <x v="233"/>
    <x v="7"/>
    <x v="0"/>
    <s v="NDG_QualityPack_oteirekantan_Facebook_RT"/>
    <n v="14365"/>
    <n v="62"/>
    <n v="643"/>
    <n v="4.3160459450052209E-3"/>
    <n v="354.33620967741933"/>
    <n v="21968.844999999998"/>
    <n v="0"/>
    <x v="0"/>
    <m/>
    <n v="0"/>
    <x v="33"/>
    <d v="2019-08-19T00:00:00"/>
    <x v="0"/>
    <x v="1"/>
    <x v="1"/>
  </r>
  <r>
    <x v="233"/>
    <x v="11"/>
    <x v="0"/>
    <s v="【NDG】DV360-RM"/>
    <n v="208363"/>
    <n v="306"/>
    <m/>
    <n v="1.4685908726597332E-3"/>
    <n v="251.70563033986929"/>
    <n v="77021.922884"/>
    <n v="1"/>
    <x v="0"/>
    <m/>
    <n v="0"/>
    <x v="33"/>
    <d v="2019-08-19T00:00:00"/>
    <x v="0"/>
    <x v="1"/>
    <x v="0"/>
  </r>
  <r>
    <x v="233"/>
    <x v="3"/>
    <x v="0"/>
    <s v="AFF"/>
    <n v="0"/>
    <n v="0"/>
    <m/>
    <m/>
    <m/>
    <n v="48000"/>
    <n v="4"/>
    <x v="0"/>
    <m/>
    <m/>
    <x v="33"/>
    <d v="2019-08-19T00:00:00"/>
    <x v="0"/>
    <x v="1"/>
    <x v="0"/>
  </r>
  <r>
    <x v="234"/>
    <x v="0"/>
    <x v="0"/>
    <s v="指名：ドルチェグスト（161228AM-170131）"/>
    <n v="10088"/>
    <n v="594"/>
    <m/>
    <n v="5.888183980967486E-2"/>
    <n v="99.384781144781144"/>
    <n v="59034.559999999998"/>
    <n v="8"/>
    <x v="0"/>
    <m/>
    <n v="0"/>
    <x v="33"/>
    <d v="2019-08-19T00:00:00"/>
    <x v="0"/>
    <x v="1"/>
    <x v="0"/>
  </r>
  <r>
    <x v="234"/>
    <x v="0"/>
    <x v="0"/>
    <s v="指名：まちえこびん（180926～）"/>
    <n v="4"/>
    <n v="0"/>
    <m/>
    <n v="0"/>
    <m/>
    <n v="0"/>
    <n v="0"/>
    <x v="0"/>
    <m/>
    <n v="0"/>
    <x v="33"/>
    <d v="2019-08-19T00:00:00"/>
    <x v="0"/>
    <x v="1"/>
    <x v="0"/>
  </r>
  <r>
    <x v="234"/>
    <x v="0"/>
    <x v="0"/>
    <s v="指名：共通TOP（161228AM-170131）"/>
    <n v="9075"/>
    <n v="706"/>
    <m/>
    <n v="7.7796143250688704E-2"/>
    <n v="27.218243626062321"/>
    <n v="19216.079999999998"/>
    <n v="20"/>
    <x v="0"/>
    <m/>
    <n v="0"/>
    <x v="33"/>
    <d v="2019-08-19T00:00:00"/>
    <x v="0"/>
    <x v="1"/>
    <x v="0"/>
  </r>
  <r>
    <x v="234"/>
    <x v="3"/>
    <x v="0"/>
    <s v="PH AFF"/>
    <n v="223"/>
    <n v="98"/>
    <m/>
    <n v="0.43946188340807174"/>
    <n v="150.29591836734693"/>
    <n v="14729"/>
    <n v="1"/>
    <x v="0"/>
    <m/>
    <n v="0"/>
    <x v="33"/>
    <d v="2019-08-19T00:00:00"/>
    <x v="0"/>
    <x v="1"/>
    <x v="0"/>
  </r>
  <r>
    <x v="234"/>
    <x v="5"/>
    <x v="0"/>
    <s v="【NDG】GDN-RM（190125-190131）"/>
    <n v="82264"/>
    <n v="201"/>
    <n v="0"/>
    <n v="2.4433531070699212E-3"/>
    <n v="108.88514827527364"/>
    <n v="21885.914803330001"/>
    <n v="2"/>
    <x v="0"/>
    <m/>
    <n v="0"/>
    <x v="33"/>
    <d v="2019-08-19T00:00:00"/>
    <x v="0"/>
    <x v="1"/>
    <x v="0"/>
  </r>
  <r>
    <x v="234"/>
    <x v="4"/>
    <x v="0"/>
    <s v="指名：共通TOP（170816-170916）"/>
    <n v="4930"/>
    <n v="1118"/>
    <m/>
    <n v="0.22677484787018257"/>
    <n v="13.544557245080501"/>
    <n v="15142.815000000001"/>
    <n v="13.170000000000002"/>
    <x v="0"/>
    <m/>
    <n v="0"/>
    <x v="33"/>
    <d v="2019-08-19T00:00:00"/>
    <x v="0"/>
    <x v="1"/>
    <x v="0"/>
  </r>
  <r>
    <x v="234"/>
    <x v="4"/>
    <x v="0"/>
    <s v="指名：ドルチェグスト（170816-170916）"/>
    <n v="7296"/>
    <n v="1140"/>
    <n v="0"/>
    <n v="0.15625"/>
    <n v="111.42673245614036"/>
    <n v="127026.47500000001"/>
    <n v="6"/>
    <x v="0"/>
    <m/>
    <n v="0"/>
    <x v="33"/>
    <d v="2019-08-19T00:00:00"/>
    <x v="0"/>
    <x v="1"/>
    <x v="0"/>
  </r>
  <r>
    <x v="234"/>
    <x v="4"/>
    <x v="0"/>
    <s v="指名：まちえこびん（180926～）"/>
    <n v="6"/>
    <n v="0"/>
    <m/>
    <n v="0"/>
    <m/>
    <n v="0"/>
    <n v="0"/>
    <x v="0"/>
    <m/>
    <n v="0"/>
    <x v="33"/>
    <d v="2019-08-19T00:00:00"/>
    <x v="0"/>
    <x v="1"/>
    <x v="0"/>
  </r>
  <r>
    <x v="234"/>
    <x v="7"/>
    <x v="0"/>
    <s v="NDG_QualityPack_oteirekantan_Facebook_RT"/>
    <n v="12498"/>
    <n v="68"/>
    <n v="413"/>
    <n v="5.4408705392862862E-3"/>
    <n v="305.1328676470589"/>
    <n v="20749.035000000003"/>
    <n v="0"/>
    <x v="0"/>
    <m/>
    <n v="0"/>
    <x v="33"/>
    <d v="2019-08-19T00:00:00"/>
    <x v="0"/>
    <x v="1"/>
    <x v="1"/>
  </r>
  <r>
    <x v="234"/>
    <x v="11"/>
    <x v="0"/>
    <s v="【NDG】DV360-RM"/>
    <n v="201277"/>
    <n v="330"/>
    <m/>
    <n v="1.639531590792788E-3"/>
    <n v="233.96675048181817"/>
    <n v="77209.027658999999"/>
    <n v="3"/>
    <x v="0"/>
    <m/>
    <n v="0"/>
    <x v="33"/>
    <d v="2019-08-19T00:00:00"/>
    <x v="0"/>
    <x v="1"/>
    <x v="0"/>
  </r>
  <r>
    <x v="234"/>
    <x v="3"/>
    <x v="0"/>
    <s v="AFF"/>
    <n v="0"/>
    <n v="0"/>
    <m/>
    <m/>
    <m/>
    <n v="45000"/>
    <n v="5"/>
    <x v="0"/>
    <m/>
    <m/>
    <x v="33"/>
    <d v="2019-08-19T00:00:00"/>
    <x v="0"/>
    <x v="1"/>
    <x v="0"/>
  </r>
  <r>
    <x v="235"/>
    <x v="0"/>
    <x v="0"/>
    <s v="指名：共通TOP（161228AM-170131）"/>
    <n v="9021"/>
    <n v="405"/>
    <m/>
    <n v="4.4895244429664118E-2"/>
    <n v="31.872790123456785"/>
    <n v="12908.479999999998"/>
    <n v="9"/>
    <x v="0"/>
    <m/>
    <n v="0"/>
    <x v="33"/>
    <d v="2019-08-19T00:00:00"/>
    <x v="0"/>
    <x v="1"/>
    <x v="0"/>
  </r>
  <r>
    <x v="235"/>
    <x v="0"/>
    <x v="0"/>
    <s v="指名：ドルチェグスト（161228AM-170131）"/>
    <n v="9640"/>
    <n v="546"/>
    <m/>
    <n v="5.6639004149377593E-2"/>
    <n v="98.883809523809532"/>
    <n v="53990.560000000005"/>
    <n v="18"/>
    <x v="0"/>
    <m/>
    <n v="0"/>
    <x v="33"/>
    <d v="2019-08-19T00:00:00"/>
    <x v="0"/>
    <x v="1"/>
    <x v="0"/>
  </r>
  <r>
    <x v="235"/>
    <x v="3"/>
    <x v="0"/>
    <s v="PH AFF"/>
    <n v="240"/>
    <n v="95"/>
    <m/>
    <n v="0.39583333333333331"/>
    <n v="465.12631578947367"/>
    <n v="44187"/>
    <n v="3"/>
    <x v="0"/>
    <m/>
    <n v="0"/>
    <x v="33"/>
    <d v="2019-08-19T00:00:00"/>
    <x v="0"/>
    <x v="1"/>
    <x v="0"/>
  </r>
  <r>
    <x v="235"/>
    <x v="5"/>
    <x v="0"/>
    <s v="【NDG】GDN-RM（190125-190131）"/>
    <n v="60732"/>
    <n v="146"/>
    <n v="0"/>
    <n v="2.4040044786932755E-3"/>
    <n v="98.399486434589036"/>
    <n v="14366.32501945"/>
    <n v="0"/>
    <x v="0"/>
    <m/>
    <n v="0"/>
    <x v="33"/>
    <d v="2019-08-19T00:00:00"/>
    <x v="0"/>
    <x v="1"/>
    <x v="0"/>
  </r>
  <r>
    <x v="235"/>
    <x v="4"/>
    <x v="0"/>
    <s v="指名：共通TOP（170816-170916）"/>
    <n v="4165"/>
    <n v="827"/>
    <m/>
    <n v="0.1985594237695078"/>
    <n v="18.396825876662636"/>
    <n v="15214.174999999999"/>
    <n v="12.76"/>
    <x v="0"/>
    <m/>
    <n v="0"/>
    <x v="33"/>
    <d v="2019-08-19T00:00:00"/>
    <x v="0"/>
    <x v="1"/>
    <x v="0"/>
  </r>
  <r>
    <x v="235"/>
    <x v="4"/>
    <x v="0"/>
    <s v="指名：ドルチェグスト（170816-170916）"/>
    <n v="8238"/>
    <n v="1198"/>
    <n v="0"/>
    <n v="0.1454236465161447"/>
    <n v="114.34991235392323"/>
    <n v="136991.19500000004"/>
    <n v="11.18"/>
    <x v="0"/>
    <m/>
    <n v="0"/>
    <x v="33"/>
    <d v="2019-08-19T00:00:00"/>
    <x v="0"/>
    <x v="1"/>
    <x v="0"/>
  </r>
  <r>
    <x v="235"/>
    <x v="4"/>
    <x v="0"/>
    <s v="指名：まちえこびん（180926～）"/>
    <n v="5"/>
    <n v="2"/>
    <m/>
    <n v="0.4"/>
    <n v="16.1675"/>
    <n v="32.335000000000001"/>
    <n v="0"/>
    <x v="0"/>
    <m/>
    <n v="0"/>
    <x v="33"/>
    <d v="2019-08-19T00:00:00"/>
    <x v="0"/>
    <x v="1"/>
    <x v="0"/>
  </r>
  <r>
    <x v="235"/>
    <x v="7"/>
    <x v="0"/>
    <s v="NDG_QualityPack_oteirekantan_Facebook_RT"/>
    <n v="14269"/>
    <n v="86"/>
    <n v="586"/>
    <n v="6.0270516504310045E-3"/>
    <n v="242.62918604651165"/>
    <n v="20866.11"/>
    <n v="0"/>
    <x v="0"/>
    <m/>
    <n v="0"/>
    <x v="33"/>
    <d v="2019-08-19T00:00:00"/>
    <x v="0"/>
    <x v="1"/>
    <x v="1"/>
  </r>
  <r>
    <x v="235"/>
    <x v="11"/>
    <x v="0"/>
    <s v="【NDG】DV360-RM"/>
    <n v="156114"/>
    <n v="261"/>
    <m/>
    <n v="1.6718551827510665E-3"/>
    <n v="250.48491811494253"/>
    <n v="65376.563628000004"/>
    <n v="2"/>
    <x v="0"/>
    <m/>
    <n v="0"/>
    <x v="33"/>
    <d v="2019-08-19T00:00:00"/>
    <x v="0"/>
    <x v="1"/>
    <x v="0"/>
  </r>
  <r>
    <x v="235"/>
    <x v="3"/>
    <x v="0"/>
    <s v="AFF"/>
    <n v="0"/>
    <n v="0"/>
    <m/>
    <m/>
    <m/>
    <n v="14000"/>
    <n v="2"/>
    <x v="0"/>
    <m/>
    <m/>
    <x v="33"/>
    <d v="2019-08-19T00:00:00"/>
    <x v="0"/>
    <x v="1"/>
    <x v="0"/>
  </r>
  <r>
    <x v="236"/>
    <x v="0"/>
    <x v="0"/>
    <s v="指名：共通TOP（161228AM-170131）"/>
    <n v="9083"/>
    <n v="443"/>
    <m/>
    <n v="4.8772432015853795E-2"/>
    <n v="33.88099322799097"/>
    <n v="15009.279999999999"/>
    <n v="6"/>
    <x v="0"/>
    <m/>
    <n v="0"/>
    <x v="33"/>
    <d v="2019-08-19T00:00:00"/>
    <x v="0"/>
    <x v="1"/>
    <x v="0"/>
  </r>
  <r>
    <x v="236"/>
    <x v="0"/>
    <x v="0"/>
    <s v="指名：ドルチェグスト（161228AM-170131）"/>
    <n v="10258"/>
    <n v="510"/>
    <m/>
    <n v="4.9717293819457983E-2"/>
    <n v="87.604705882352931"/>
    <n v="44678.399999999994"/>
    <n v="2"/>
    <x v="0"/>
    <m/>
    <n v="0"/>
    <x v="33"/>
    <d v="2019-08-19T00:00:00"/>
    <x v="0"/>
    <x v="1"/>
    <x v="0"/>
  </r>
  <r>
    <x v="236"/>
    <x v="0"/>
    <x v="0"/>
    <s v="指名：まちえこびん（180926～）"/>
    <n v="5"/>
    <n v="0"/>
    <m/>
    <n v="0"/>
    <m/>
    <n v="0"/>
    <n v="0"/>
    <x v="0"/>
    <m/>
    <n v="0"/>
    <x v="33"/>
    <d v="2019-08-19T00:00:00"/>
    <x v="0"/>
    <x v="1"/>
    <x v="0"/>
  </r>
  <r>
    <x v="236"/>
    <x v="3"/>
    <x v="0"/>
    <s v="PH AFF"/>
    <n v="314"/>
    <n v="119"/>
    <m/>
    <n v="0.37898089171974525"/>
    <n v="495.0924369747899"/>
    <n v="58916"/>
    <n v="4"/>
    <x v="0"/>
    <m/>
    <n v="0"/>
    <x v="33"/>
    <d v="2019-08-19T00:00:00"/>
    <x v="0"/>
    <x v="1"/>
    <x v="0"/>
  </r>
  <r>
    <x v="236"/>
    <x v="5"/>
    <x v="0"/>
    <s v="【NDG】GDN-RM（190125-190131）"/>
    <n v="53985"/>
    <n v="137"/>
    <n v="0"/>
    <n v="2.5377419653607484E-3"/>
    <n v="108.66212139448903"/>
    <n v="14886.710631044998"/>
    <n v="0"/>
    <x v="0"/>
    <m/>
    <n v="0"/>
    <x v="33"/>
    <d v="2019-08-19T00:00:00"/>
    <x v="0"/>
    <x v="1"/>
    <x v="0"/>
  </r>
  <r>
    <x v="236"/>
    <x v="4"/>
    <x v="0"/>
    <s v="指名：ドルチェグスト（170816-170916）"/>
    <n v="8570"/>
    <n v="1230"/>
    <n v="0"/>
    <n v="0.14352392065344224"/>
    <n v="127.13623983739838"/>
    <n v="156377.57500000001"/>
    <n v="2.66"/>
    <x v="0"/>
    <m/>
    <n v="0"/>
    <x v="33"/>
    <d v="2019-08-19T00:00:00"/>
    <x v="0"/>
    <x v="1"/>
    <x v="0"/>
  </r>
  <r>
    <x v="236"/>
    <x v="4"/>
    <x v="0"/>
    <s v="指名：まちえこびん（180926～）"/>
    <n v="15"/>
    <n v="1"/>
    <m/>
    <n v="6.6666666666666666E-2"/>
    <n v="18.954999999999998"/>
    <n v="18.954999999999998"/>
    <n v="0"/>
    <x v="0"/>
    <m/>
    <n v="0"/>
    <x v="33"/>
    <d v="2019-08-19T00:00:00"/>
    <x v="0"/>
    <x v="1"/>
    <x v="0"/>
  </r>
  <r>
    <x v="236"/>
    <x v="4"/>
    <x v="0"/>
    <s v="指名：共通TOP（170816-170916）"/>
    <n v="4334"/>
    <n v="866"/>
    <m/>
    <n v="0.19981541301338257"/>
    <n v="18.303510392609695"/>
    <n v="15850.839999999995"/>
    <n v="14.780000000000001"/>
    <x v="0"/>
    <m/>
    <n v="0"/>
    <x v="33"/>
    <d v="2019-08-19T00:00:00"/>
    <x v="0"/>
    <x v="1"/>
    <x v="0"/>
  </r>
  <r>
    <x v="236"/>
    <x v="7"/>
    <x v="0"/>
    <s v="NDG_QualityPack_oteirekantan_Facebook_RT"/>
    <n v="13457"/>
    <n v="59"/>
    <n v="593"/>
    <n v="4.3843352901835478E-3"/>
    <n v="349.6375423728814"/>
    <n v="20628.615000000002"/>
    <n v="0"/>
    <x v="0"/>
    <m/>
    <n v="0"/>
    <x v="33"/>
    <d v="2019-08-19T00:00:00"/>
    <x v="0"/>
    <x v="1"/>
    <x v="1"/>
  </r>
  <r>
    <x v="236"/>
    <x v="11"/>
    <x v="0"/>
    <s v="【NDG】DV360-RM"/>
    <n v="146931"/>
    <n v="274"/>
    <m/>
    <n v="1.8648209023283038E-3"/>
    <n v="230.84087406569341"/>
    <n v="63250.399493999998"/>
    <n v="3"/>
    <x v="0"/>
    <m/>
    <n v="0"/>
    <x v="33"/>
    <d v="2019-08-19T00:00:00"/>
    <x v="0"/>
    <x v="1"/>
    <x v="0"/>
  </r>
  <r>
    <x v="236"/>
    <x v="3"/>
    <x v="0"/>
    <s v="AFF"/>
    <n v="0"/>
    <n v="0"/>
    <m/>
    <m/>
    <m/>
    <n v="24000"/>
    <n v="2"/>
    <x v="0"/>
    <m/>
    <m/>
    <x v="33"/>
    <d v="2019-08-19T00:00:00"/>
    <x v="0"/>
    <x v="1"/>
    <x v="0"/>
  </r>
  <r>
    <x v="237"/>
    <x v="0"/>
    <x v="0"/>
    <s v="指名：まちえこびん（180926～）"/>
    <n v="5"/>
    <n v="0"/>
    <m/>
    <n v="0"/>
    <m/>
    <n v="0"/>
    <n v="0"/>
    <x v="0"/>
    <m/>
    <n v="0"/>
    <x v="34"/>
    <d v="2019-08-26T00:00:00"/>
    <x v="0"/>
    <x v="1"/>
    <x v="0"/>
  </r>
  <r>
    <x v="237"/>
    <x v="0"/>
    <x v="0"/>
    <s v="指名：ドルチェグスト（161228AM-170131）"/>
    <n v="10538"/>
    <n v="580"/>
    <m/>
    <n v="5.5038906813437087E-2"/>
    <n v="105.73931034482759"/>
    <n v="61328.800000000003"/>
    <n v="10"/>
    <x v="0"/>
    <m/>
    <n v="0"/>
    <x v="34"/>
    <d v="2019-08-26T00:00:00"/>
    <x v="0"/>
    <x v="1"/>
    <x v="0"/>
  </r>
  <r>
    <x v="237"/>
    <x v="0"/>
    <x v="0"/>
    <s v="指名：共通TOP（161228AM-170131）"/>
    <n v="9222"/>
    <n v="625"/>
    <m/>
    <n v="6.7772717414877462E-2"/>
    <n v="24.993280000000006"/>
    <n v="15620.800000000003"/>
    <n v="13"/>
    <x v="0"/>
    <m/>
    <n v="0"/>
    <x v="34"/>
    <d v="2019-08-26T00:00:00"/>
    <x v="0"/>
    <x v="1"/>
    <x v="0"/>
  </r>
  <r>
    <x v="237"/>
    <x v="3"/>
    <x v="0"/>
    <s v="PH AFF"/>
    <n v="178"/>
    <n v="105"/>
    <m/>
    <n v="0.5898876404494382"/>
    <n v="0"/>
    <n v="0"/>
    <n v="0"/>
    <x v="0"/>
    <m/>
    <n v="0"/>
    <x v="34"/>
    <d v="2019-08-26T00:00:00"/>
    <x v="0"/>
    <x v="1"/>
    <x v="0"/>
  </r>
  <r>
    <x v="237"/>
    <x v="5"/>
    <x v="0"/>
    <s v="【NDG】GDN-RM（190125-190131）"/>
    <n v="72923"/>
    <n v="185"/>
    <n v="0"/>
    <n v="2.5369225073022228E-3"/>
    <n v="101.42801728824325"/>
    <n v="18764.183198325001"/>
    <n v="2"/>
    <x v="0"/>
    <m/>
    <n v="0"/>
    <x v="34"/>
    <d v="2019-08-26T00:00:00"/>
    <x v="0"/>
    <x v="1"/>
    <x v="0"/>
  </r>
  <r>
    <x v="237"/>
    <x v="4"/>
    <x v="0"/>
    <s v="指名：共通TOP（170816-170916）"/>
    <n v="4533"/>
    <n v="990"/>
    <m/>
    <n v="0.21839841164791529"/>
    <n v="14.409404040404041"/>
    <n v="14265.310000000001"/>
    <n v="21.39"/>
    <x v="0"/>
    <m/>
    <n v="0"/>
    <x v="34"/>
    <d v="2019-08-26T00:00:00"/>
    <x v="0"/>
    <x v="1"/>
    <x v="0"/>
  </r>
  <r>
    <x v="237"/>
    <x v="4"/>
    <x v="0"/>
    <s v="指名：ドルチェグスト（170816-170916）"/>
    <n v="7666"/>
    <n v="1118"/>
    <n v="0"/>
    <n v="0.14583876858857292"/>
    <n v="140.12511627906977"/>
    <n v="156659.88"/>
    <n v="11.350000000000001"/>
    <x v="0"/>
    <m/>
    <n v="0"/>
    <x v="34"/>
    <d v="2019-08-26T00:00:00"/>
    <x v="0"/>
    <x v="1"/>
    <x v="0"/>
  </r>
  <r>
    <x v="237"/>
    <x v="4"/>
    <x v="0"/>
    <s v="指名：まちえこびん（180926～）"/>
    <n v="2"/>
    <n v="0"/>
    <m/>
    <n v="0"/>
    <m/>
    <n v="0"/>
    <n v="0"/>
    <x v="0"/>
    <m/>
    <n v="0"/>
    <x v="34"/>
    <d v="2019-08-26T00:00:00"/>
    <x v="0"/>
    <x v="1"/>
    <x v="0"/>
  </r>
  <r>
    <x v="237"/>
    <x v="7"/>
    <x v="0"/>
    <s v="NDG_QualityPack_oteirekantan_Facebook_RT"/>
    <n v="13394"/>
    <n v="38"/>
    <n v="437"/>
    <n v="2.8370912348812901E-3"/>
    <n v="549.19618421052633"/>
    <n v="20869.455000000002"/>
    <n v="0"/>
    <x v="0"/>
    <m/>
    <n v="0"/>
    <x v="34"/>
    <d v="2019-08-26T00:00:00"/>
    <x v="0"/>
    <x v="1"/>
    <x v="1"/>
  </r>
  <r>
    <x v="237"/>
    <x v="11"/>
    <x v="0"/>
    <s v="【NDG】DV360-RM"/>
    <n v="183619"/>
    <n v="260"/>
    <m/>
    <n v="1.4159754709479955E-3"/>
    <n v="294.61249865000002"/>
    <n v="76599.249649000005"/>
    <n v="2"/>
    <x v="0"/>
    <m/>
    <n v="0"/>
    <x v="34"/>
    <d v="2019-08-26T00:00:00"/>
    <x v="0"/>
    <x v="1"/>
    <x v="0"/>
  </r>
  <r>
    <x v="238"/>
    <x v="0"/>
    <x v="0"/>
    <s v="指名：共通TOP（161228AM-170131）"/>
    <n v="9235"/>
    <n v="587"/>
    <m/>
    <n v="6.3562533838657287E-2"/>
    <n v="25.58718909710392"/>
    <n v="15019.68"/>
    <n v="24"/>
    <x v="0"/>
    <m/>
    <n v="0"/>
    <x v="34"/>
    <d v="2019-08-26T00:00:00"/>
    <x v="0"/>
    <x v="1"/>
    <x v="0"/>
  </r>
  <r>
    <x v="238"/>
    <x v="0"/>
    <x v="0"/>
    <s v="指名：ドルチェグスト（161228AM-170131）"/>
    <n v="10284"/>
    <n v="582"/>
    <m/>
    <n v="5.6592765460910154E-2"/>
    <n v="87.788865979381441"/>
    <n v="51093.120000000003"/>
    <n v="14"/>
    <x v="0"/>
    <m/>
    <n v="0"/>
    <x v="34"/>
    <d v="2019-08-26T00:00:00"/>
    <x v="0"/>
    <x v="1"/>
    <x v="0"/>
  </r>
  <r>
    <x v="238"/>
    <x v="0"/>
    <x v="0"/>
    <s v="指名：まちえこびん（180926～）"/>
    <n v="2"/>
    <n v="0"/>
    <m/>
    <n v="0"/>
    <m/>
    <n v="0"/>
    <n v="0"/>
    <x v="0"/>
    <m/>
    <n v="0"/>
    <x v="34"/>
    <d v="2019-08-26T00:00:00"/>
    <x v="0"/>
    <x v="1"/>
    <x v="0"/>
  </r>
  <r>
    <x v="238"/>
    <x v="3"/>
    <x v="0"/>
    <s v="PH AFF"/>
    <n v="156"/>
    <n v="105"/>
    <m/>
    <n v="0.67307692307692313"/>
    <n v="0"/>
    <n v="0"/>
    <n v="0"/>
    <x v="0"/>
    <m/>
    <n v="0"/>
    <x v="34"/>
    <d v="2019-08-26T00:00:00"/>
    <x v="0"/>
    <x v="1"/>
    <x v="0"/>
  </r>
  <r>
    <x v="238"/>
    <x v="5"/>
    <x v="0"/>
    <s v="【NDG】GDN-RM（190125-190131）"/>
    <n v="70260"/>
    <n v="169"/>
    <n v="0"/>
    <n v="2.4053515513805866E-3"/>
    <n v="128.2981095537574"/>
    <n v="21682.380514585002"/>
    <n v="2"/>
    <x v="0"/>
    <m/>
    <n v="0"/>
    <x v="34"/>
    <d v="2019-08-26T00:00:00"/>
    <x v="0"/>
    <x v="1"/>
    <x v="0"/>
  </r>
  <r>
    <x v="238"/>
    <x v="4"/>
    <x v="0"/>
    <s v="指名：まちえこびん（180926～）"/>
    <n v="7"/>
    <n v="0"/>
    <m/>
    <n v="0"/>
    <m/>
    <n v="0"/>
    <n v="0"/>
    <x v="0"/>
    <m/>
    <n v="0"/>
    <x v="34"/>
    <d v="2019-08-26T00:00:00"/>
    <x v="0"/>
    <x v="1"/>
    <x v="0"/>
  </r>
  <r>
    <x v="238"/>
    <x v="4"/>
    <x v="0"/>
    <s v="指名：ドルチェグスト（170816-170916）"/>
    <n v="6988"/>
    <n v="1078"/>
    <n v="0"/>
    <n v="0.15426445334859759"/>
    <n v="124.2923237476809"/>
    <n v="133987.125"/>
    <n v="10.719999999999999"/>
    <x v="0"/>
    <m/>
    <n v="0"/>
    <x v="34"/>
    <d v="2019-08-26T00:00:00"/>
    <x v="0"/>
    <x v="1"/>
    <x v="0"/>
  </r>
  <r>
    <x v="238"/>
    <x v="4"/>
    <x v="0"/>
    <s v="指名：共通TOP（170816-170916）"/>
    <n v="4692"/>
    <n v="1002"/>
    <m/>
    <n v="0.21355498721227623"/>
    <n v="14.032085828343313"/>
    <n v="14060.15"/>
    <n v="15.530000000000001"/>
    <x v="0"/>
    <m/>
    <n v="0"/>
    <x v="34"/>
    <d v="2019-08-26T00:00:00"/>
    <x v="0"/>
    <x v="1"/>
    <x v="0"/>
  </r>
  <r>
    <x v="238"/>
    <x v="7"/>
    <x v="0"/>
    <s v="NDG_QualityPack_oteirekantan_Facebook_RT"/>
    <n v="46386"/>
    <n v="224"/>
    <n v="2649"/>
    <n v="4.8290432458069242E-3"/>
    <n v="457.6328348214285"/>
    <n v="102509.75499999999"/>
    <n v="0"/>
    <x v="0"/>
    <m/>
    <n v="0"/>
    <x v="34"/>
    <d v="2019-08-26T00:00:00"/>
    <x v="0"/>
    <x v="1"/>
    <x v="1"/>
  </r>
  <r>
    <x v="238"/>
    <x v="11"/>
    <x v="0"/>
    <s v="【NDG】DV360-RM"/>
    <n v="224866"/>
    <n v="362"/>
    <m/>
    <n v="1.6098476425960349E-3"/>
    <n v="263.19876336740333"/>
    <n v="95277.952338999996"/>
    <n v="1"/>
    <x v="0"/>
    <m/>
    <n v="0"/>
    <x v="34"/>
    <d v="2019-08-26T00:00:00"/>
    <x v="0"/>
    <x v="1"/>
    <x v="0"/>
  </r>
  <r>
    <x v="238"/>
    <x v="3"/>
    <x v="0"/>
    <s v="AFF"/>
    <n v="0"/>
    <n v="0"/>
    <m/>
    <m/>
    <m/>
    <n v="19000"/>
    <n v="2"/>
    <x v="0"/>
    <m/>
    <m/>
    <x v="34"/>
    <d v="2019-08-26T00:00:00"/>
    <x v="0"/>
    <x v="1"/>
    <x v="0"/>
  </r>
  <r>
    <x v="239"/>
    <x v="0"/>
    <x v="0"/>
    <s v="指名：共通TOP（161228AM-170131）"/>
    <n v="9729"/>
    <n v="612"/>
    <m/>
    <n v="6.290471785383904E-2"/>
    <n v="27.138562091503267"/>
    <n v="16608.8"/>
    <n v="32"/>
    <x v="0"/>
    <m/>
    <n v="0"/>
    <x v="34"/>
    <d v="2019-08-26T00:00:00"/>
    <x v="0"/>
    <x v="1"/>
    <x v="0"/>
  </r>
  <r>
    <x v="239"/>
    <x v="0"/>
    <x v="0"/>
    <s v="指名：ドルチェグスト（161228AM-170131）"/>
    <n v="11150"/>
    <n v="624"/>
    <m/>
    <n v="5.5964125560538119E-2"/>
    <n v="89.246666666666655"/>
    <n v="55689.919999999991"/>
    <n v="16"/>
    <x v="0"/>
    <m/>
    <n v="0"/>
    <x v="34"/>
    <d v="2019-08-26T00:00:00"/>
    <x v="0"/>
    <x v="1"/>
    <x v="0"/>
  </r>
  <r>
    <x v="239"/>
    <x v="3"/>
    <x v="0"/>
    <s v="PH AFF"/>
    <n v="149"/>
    <n v="145"/>
    <m/>
    <n v="0.97315436241610742"/>
    <n v="507.89655172413791"/>
    <n v="73645"/>
    <n v="5"/>
    <x v="0"/>
    <m/>
    <n v="0"/>
    <x v="34"/>
    <d v="2019-08-26T00:00:00"/>
    <x v="0"/>
    <x v="1"/>
    <x v="0"/>
  </r>
  <r>
    <x v="239"/>
    <x v="5"/>
    <x v="0"/>
    <s v="【NDG】GDN-RM（190125-190131）"/>
    <n v="61340"/>
    <n v="138"/>
    <n v="0"/>
    <n v="2.2497554613628954E-3"/>
    <n v="114.75779467844204"/>
    <n v="15836.575665625001"/>
    <n v="0"/>
    <x v="0"/>
    <m/>
    <n v="0"/>
    <x v="34"/>
    <d v="2019-08-26T00:00:00"/>
    <x v="0"/>
    <x v="1"/>
    <x v="0"/>
  </r>
  <r>
    <x v="239"/>
    <x v="4"/>
    <x v="0"/>
    <s v="指名：まちえこびん（180926～）"/>
    <n v="16"/>
    <n v="2"/>
    <m/>
    <n v="0.125"/>
    <n v="28.432499999999997"/>
    <n v="56.864999999999995"/>
    <n v="0"/>
    <x v="0"/>
    <m/>
    <n v="0"/>
    <x v="34"/>
    <d v="2019-08-26T00:00:00"/>
    <x v="0"/>
    <x v="1"/>
    <x v="0"/>
  </r>
  <r>
    <x v="239"/>
    <x v="4"/>
    <x v="0"/>
    <s v="指名：共通TOP（170816-170916）"/>
    <n v="4866"/>
    <n v="1038"/>
    <m/>
    <n v="0.21331689272503082"/>
    <n v="13.09104527938343"/>
    <n v="13588.504999999999"/>
    <n v="28.2"/>
    <x v="0"/>
    <m/>
    <n v="0"/>
    <x v="34"/>
    <d v="2019-08-26T00:00:00"/>
    <x v="0"/>
    <x v="1"/>
    <x v="0"/>
  </r>
  <r>
    <x v="239"/>
    <x v="4"/>
    <x v="0"/>
    <s v="指名：ドルチェグスト（170816-170916）"/>
    <n v="8354"/>
    <n v="1316"/>
    <n v="0"/>
    <n v="0.15752932726837443"/>
    <n v="106.93941869300913"/>
    <n v="140732.27500000002"/>
    <n v="3.2"/>
    <x v="0"/>
    <m/>
    <n v="0"/>
    <x v="34"/>
    <d v="2019-08-26T00:00:00"/>
    <x v="0"/>
    <x v="1"/>
    <x v="0"/>
  </r>
  <r>
    <x v="239"/>
    <x v="7"/>
    <x v="0"/>
    <s v="NDG_QualityPack_oteirekantan_Facebook_RT"/>
    <n v="69038"/>
    <n v="329"/>
    <n v="5329"/>
    <n v="4.7654914684666415E-3"/>
    <n v="612.148556231003"/>
    <n v="201396.875"/>
    <n v="0"/>
    <x v="0"/>
    <m/>
    <n v="0"/>
    <x v="34"/>
    <d v="2019-08-26T00:00:00"/>
    <x v="0"/>
    <x v="1"/>
    <x v="1"/>
  </r>
  <r>
    <x v="239"/>
    <x v="11"/>
    <x v="0"/>
    <s v="【NDG】DV360-RM"/>
    <n v="211635"/>
    <n v="366"/>
    <m/>
    <n v="1.7293925862924375E-3"/>
    <n v="250.19523319398905"/>
    <n v="91571.455348999996"/>
    <n v="3"/>
    <x v="0"/>
    <m/>
    <n v="0"/>
    <x v="34"/>
    <d v="2019-08-26T00:00:00"/>
    <x v="0"/>
    <x v="1"/>
    <x v="0"/>
  </r>
  <r>
    <x v="239"/>
    <x v="3"/>
    <x v="0"/>
    <s v="AFF"/>
    <n v="0"/>
    <n v="0"/>
    <m/>
    <m/>
    <m/>
    <n v="7000"/>
    <n v="1"/>
    <x v="0"/>
    <m/>
    <m/>
    <x v="34"/>
    <d v="2019-08-26T00:00:00"/>
    <x v="0"/>
    <x v="1"/>
    <x v="0"/>
  </r>
  <r>
    <x v="240"/>
    <x v="0"/>
    <x v="0"/>
    <s v="指名：まちえこびん（180926～）"/>
    <n v="5"/>
    <n v="0"/>
    <m/>
    <n v="0"/>
    <m/>
    <n v="0"/>
    <n v="0"/>
    <x v="0"/>
    <m/>
    <n v="0"/>
    <x v="34"/>
    <d v="2019-08-26T00:00:00"/>
    <x v="0"/>
    <x v="1"/>
    <x v="0"/>
  </r>
  <r>
    <x v="240"/>
    <x v="0"/>
    <x v="0"/>
    <s v="指名：共通TOP（161228AM-170131）"/>
    <n v="9337"/>
    <n v="549"/>
    <m/>
    <n v="5.8798329227803363E-2"/>
    <n v="28.839635701275043"/>
    <n v="15832.96"/>
    <n v="31"/>
    <x v="0"/>
    <m/>
    <n v="0"/>
    <x v="34"/>
    <d v="2019-08-26T00:00:00"/>
    <x v="0"/>
    <x v="1"/>
    <x v="0"/>
  </r>
  <r>
    <x v="240"/>
    <x v="0"/>
    <x v="0"/>
    <s v="指名：ドルチェグスト（161228AM-170131）"/>
    <n v="10050"/>
    <n v="534"/>
    <m/>
    <n v="5.3134328358208957E-2"/>
    <n v="89.911310861423217"/>
    <n v="48012.639999999999"/>
    <n v="4"/>
    <x v="0"/>
    <m/>
    <n v="0"/>
    <x v="34"/>
    <d v="2019-08-26T00:00:00"/>
    <x v="0"/>
    <x v="1"/>
    <x v="0"/>
  </r>
  <r>
    <x v="240"/>
    <x v="3"/>
    <x v="0"/>
    <s v="PH AFF"/>
    <n v="164"/>
    <n v="127"/>
    <m/>
    <n v="0.77439024390243905"/>
    <n v="115.97637795275591"/>
    <n v="14729"/>
    <n v="1"/>
    <x v="0"/>
    <m/>
    <n v="0"/>
    <x v="34"/>
    <d v="2019-08-26T00:00:00"/>
    <x v="0"/>
    <x v="1"/>
    <x v="0"/>
  </r>
  <r>
    <x v="240"/>
    <x v="5"/>
    <x v="0"/>
    <s v="【NDG】GDN-RM（190125-190131）"/>
    <n v="75197"/>
    <n v="168"/>
    <n v="0"/>
    <n v="2.2341316807851378E-3"/>
    <n v="141.43021504901785"/>
    <n v="23760.276128235"/>
    <n v="0"/>
    <x v="0"/>
    <m/>
    <n v="0"/>
    <x v="34"/>
    <d v="2019-08-26T00:00:00"/>
    <x v="0"/>
    <x v="1"/>
    <x v="0"/>
  </r>
  <r>
    <x v="240"/>
    <x v="4"/>
    <x v="0"/>
    <s v="指名：ドルチェグスト（170816-170916）"/>
    <n v="8200"/>
    <n v="1168"/>
    <n v="0"/>
    <n v="0.14243902439024389"/>
    <n v="105.66142123287671"/>
    <n v="123412.54"/>
    <n v="7.08"/>
    <x v="0"/>
    <m/>
    <n v="0"/>
    <x v="34"/>
    <d v="2019-08-26T00:00:00"/>
    <x v="0"/>
    <x v="1"/>
    <x v="0"/>
  </r>
  <r>
    <x v="240"/>
    <x v="4"/>
    <x v="0"/>
    <s v="指名：共通TOP（170816-170916）"/>
    <n v="4444"/>
    <n v="986"/>
    <m/>
    <n v="0.22187218721872187"/>
    <n v="13.823286004056795"/>
    <n v="13629.76"/>
    <n v="29.399999999999995"/>
    <x v="0"/>
    <m/>
    <n v="0"/>
    <x v="34"/>
    <d v="2019-08-26T00:00:00"/>
    <x v="0"/>
    <x v="1"/>
    <x v="0"/>
  </r>
  <r>
    <x v="240"/>
    <x v="4"/>
    <x v="0"/>
    <s v="指名：まちえこびん（180926～）"/>
    <n v="10"/>
    <n v="3"/>
    <m/>
    <n v="0.3"/>
    <n v="15.61"/>
    <n v="46.83"/>
    <n v="0"/>
    <x v="0"/>
    <m/>
    <n v="0"/>
    <x v="34"/>
    <d v="2019-08-26T00:00:00"/>
    <x v="0"/>
    <x v="1"/>
    <x v="0"/>
  </r>
  <r>
    <x v="240"/>
    <x v="7"/>
    <x v="0"/>
    <s v="NDG_QualityPack_oteirekantan_Facebook_RT"/>
    <n v="66382"/>
    <n v="247"/>
    <n v="4755"/>
    <n v="3.7208881925823267E-3"/>
    <n v="807.19680161943313"/>
    <n v="199377.61"/>
    <n v="0"/>
    <x v="0"/>
    <m/>
    <n v="0"/>
    <x v="34"/>
    <d v="2019-08-26T00:00:00"/>
    <x v="0"/>
    <x v="1"/>
    <x v="1"/>
  </r>
  <r>
    <x v="240"/>
    <x v="11"/>
    <x v="0"/>
    <s v="【NDG】DV360-RM"/>
    <n v="0"/>
    <n v="0"/>
    <m/>
    <m/>
    <m/>
    <n v="0"/>
    <n v="1"/>
    <x v="0"/>
    <m/>
    <m/>
    <x v="34"/>
    <d v="2019-08-26T00:00:00"/>
    <x v="0"/>
    <x v="1"/>
    <x v="0"/>
  </r>
  <r>
    <x v="240"/>
    <x v="3"/>
    <x v="0"/>
    <s v="AFF"/>
    <n v="0"/>
    <n v="0"/>
    <m/>
    <m/>
    <m/>
    <n v="71000"/>
    <n v="8"/>
    <x v="0"/>
    <m/>
    <m/>
    <x v="34"/>
    <d v="2019-08-26T00:00:00"/>
    <x v="0"/>
    <x v="1"/>
    <x v="0"/>
  </r>
  <r>
    <x v="241"/>
    <x v="0"/>
    <x v="0"/>
    <s v="指名：共通TOP（161228AM-170131）"/>
    <n v="8926"/>
    <n v="498"/>
    <m/>
    <n v="5.5792068115617301E-2"/>
    <n v="29.270361445783138"/>
    <n v="14576.640000000003"/>
    <n v="16"/>
    <x v="0"/>
    <m/>
    <n v="0"/>
    <x v="34"/>
    <d v="2019-08-26T00:00:00"/>
    <x v="0"/>
    <x v="1"/>
    <x v="0"/>
  </r>
  <r>
    <x v="241"/>
    <x v="0"/>
    <x v="0"/>
    <s v="指名：ドルチェグスト（161228AM-170131）"/>
    <n v="9838"/>
    <n v="630"/>
    <m/>
    <n v="6.4037405976824557E-2"/>
    <n v="83.503746031746033"/>
    <n v="52607.360000000001"/>
    <n v="10"/>
    <x v="0"/>
    <m/>
    <n v="0"/>
    <x v="34"/>
    <d v="2019-08-26T00:00:00"/>
    <x v="0"/>
    <x v="1"/>
    <x v="0"/>
  </r>
  <r>
    <x v="241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1"/>
    <x v="3"/>
    <x v="0"/>
    <s v="PH AFF"/>
    <n v="175"/>
    <n v="108"/>
    <m/>
    <n v="0.6171428571428571"/>
    <n v="136.37962962962962"/>
    <n v="14729"/>
    <n v="1"/>
    <x v="0"/>
    <m/>
    <n v="0"/>
    <x v="34"/>
    <d v="2019-08-26T00:00:00"/>
    <x v="0"/>
    <x v="1"/>
    <x v="0"/>
  </r>
  <r>
    <x v="241"/>
    <x v="5"/>
    <x v="0"/>
    <s v="【NDG】GDN-RM（190125-190131）"/>
    <n v="82588"/>
    <n v="235"/>
    <n v="0"/>
    <n v="2.8454497021359036E-3"/>
    <n v="148.86547194795747"/>
    <n v="34983.385907770004"/>
    <n v="1"/>
    <x v="0"/>
    <m/>
    <n v="0"/>
    <x v="34"/>
    <d v="2019-08-26T00:00:00"/>
    <x v="0"/>
    <x v="1"/>
    <x v="0"/>
  </r>
  <r>
    <x v="241"/>
    <x v="4"/>
    <x v="0"/>
    <s v="指名：共通TOP（170816-170916）"/>
    <n v="4430"/>
    <n v="907"/>
    <m/>
    <n v="0.20474040632054177"/>
    <n v="16.051328555678054"/>
    <n v="14558.554999999997"/>
    <n v="18.45"/>
    <x v="0"/>
    <m/>
    <n v="0"/>
    <x v="34"/>
    <d v="2019-08-26T00:00:00"/>
    <x v="0"/>
    <x v="1"/>
    <x v="0"/>
  </r>
  <r>
    <x v="241"/>
    <x v="4"/>
    <x v="0"/>
    <s v="指名：まちえこびん（180926～）"/>
    <n v="10"/>
    <n v="1"/>
    <m/>
    <n v="0.1"/>
    <n v="10.035"/>
    <n v="10.035"/>
    <n v="0"/>
    <x v="0"/>
    <m/>
    <n v="0"/>
    <x v="34"/>
    <d v="2019-08-26T00:00:00"/>
    <x v="0"/>
    <x v="1"/>
    <x v="0"/>
  </r>
  <r>
    <x v="241"/>
    <x v="4"/>
    <x v="0"/>
    <s v="指名：ドルチェグスト（170816-170916）"/>
    <n v="7590"/>
    <n v="1148"/>
    <n v="0"/>
    <n v="0.15125164690382081"/>
    <n v="118.31287891986062"/>
    <n v="135823.185"/>
    <n v="5.68"/>
    <x v="0"/>
    <m/>
    <n v="0"/>
    <x v="34"/>
    <d v="2019-08-26T00:00:00"/>
    <x v="0"/>
    <x v="1"/>
    <x v="0"/>
  </r>
  <r>
    <x v="241"/>
    <x v="7"/>
    <x v="0"/>
    <s v="NDG_QualityPack_oteirekantan_Facebook_RT"/>
    <n v="46958"/>
    <n v="171"/>
    <n v="2669"/>
    <n v="3.6415520252140211E-3"/>
    <n v="896.1535380116959"/>
    <n v="153242.255"/>
    <n v="0"/>
    <x v="0"/>
    <m/>
    <n v="0"/>
    <x v="34"/>
    <d v="2019-08-26T00:00:00"/>
    <x v="0"/>
    <x v="1"/>
    <x v="1"/>
  </r>
  <r>
    <x v="241"/>
    <x v="11"/>
    <x v="0"/>
    <s v="【NDG】DV360-RM"/>
    <n v="0"/>
    <n v="0"/>
    <m/>
    <m/>
    <m/>
    <n v="0"/>
    <n v="2"/>
    <x v="0"/>
    <m/>
    <m/>
    <x v="34"/>
    <d v="2019-08-26T00:00:00"/>
    <x v="0"/>
    <x v="1"/>
    <x v="0"/>
  </r>
  <r>
    <x v="242"/>
    <x v="0"/>
    <x v="0"/>
    <s v="指名：ドルチェグスト（161228AM-170131）"/>
    <n v="10530"/>
    <n v="550"/>
    <m/>
    <n v="5.2231718898385564E-2"/>
    <n v="91.508654545454533"/>
    <n v="50329.759999999995"/>
    <n v="12"/>
    <x v="0"/>
    <m/>
    <n v="0"/>
    <x v="34"/>
    <d v="2019-08-26T00:00:00"/>
    <x v="0"/>
    <x v="1"/>
    <x v="0"/>
  </r>
  <r>
    <x v="242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2"/>
    <x v="0"/>
    <x v="0"/>
    <s v="指名：共通TOP（161228AM-170131）"/>
    <n v="9010"/>
    <n v="471"/>
    <m/>
    <n v="5.2275249722530524E-2"/>
    <n v="33.997622080679406"/>
    <n v="16012.880000000001"/>
    <n v="13"/>
    <x v="0"/>
    <m/>
    <n v="0"/>
    <x v="34"/>
    <d v="2019-08-26T00:00:00"/>
    <x v="0"/>
    <x v="1"/>
    <x v="0"/>
  </r>
  <r>
    <x v="242"/>
    <x v="3"/>
    <x v="0"/>
    <s v="PH AFF"/>
    <n v="136"/>
    <n v="125"/>
    <m/>
    <n v="0.91911764705882348"/>
    <n v="471.32799999999997"/>
    <n v="58916"/>
    <n v="4"/>
    <x v="0"/>
    <m/>
    <n v="0"/>
    <x v="34"/>
    <d v="2019-08-26T00:00:00"/>
    <x v="0"/>
    <x v="1"/>
    <x v="0"/>
  </r>
  <r>
    <x v="242"/>
    <x v="5"/>
    <x v="0"/>
    <s v="【NDG】GDN-RM（190125-190131）"/>
    <n v="76780"/>
    <n v="192"/>
    <n v="0"/>
    <n v="2.5006512112529305E-3"/>
    <n v="130.53296442375"/>
    <n v="25062.32916936"/>
    <n v="0"/>
    <x v="0"/>
    <m/>
    <n v="0"/>
    <x v="34"/>
    <d v="2019-08-26T00:00:00"/>
    <x v="0"/>
    <x v="1"/>
    <x v="0"/>
  </r>
  <r>
    <x v="242"/>
    <x v="4"/>
    <x v="0"/>
    <s v="指名：共通TOP（170816-170916）"/>
    <n v="4470"/>
    <n v="857"/>
    <m/>
    <n v="0.19172259507829978"/>
    <n v="18.844410735122516"/>
    <n v="16149.659999999994"/>
    <n v="37.08"/>
    <x v="0"/>
    <m/>
    <n v="0"/>
    <x v="34"/>
    <d v="2019-08-26T00:00:00"/>
    <x v="0"/>
    <x v="1"/>
    <x v="0"/>
  </r>
  <r>
    <x v="242"/>
    <x v="4"/>
    <x v="0"/>
    <s v="指名：ドルチェグスト（170816-170916）"/>
    <n v="8812"/>
    <n v="1254"/>
    <n v="0"/>
    <n v="0.14230594643667727"/>
    <n v="121.94137958532693"/>
    <n v="152914.48999999996"/>
    <n v="7.12"/>
    <x v="0"/>
    <m/>
    <n v="0"/>
    <x v="34"/>
    <d v="2019-08-26T00:00:00"/>
    <x v="0"/>
    <x v="1"/>
    <x v="0"/>
  </r>
  <r>
    <x v="242"/>
    <x v="4"/>
    <x v="0"/>
    <s v="指名：まちえこびん（180926～）"/>
    <n v="14"/>
    <n v="4"/>
    <m/>
    <n v="0.2857142857142857"/>
    <n v="84.740000000000009"/>
    <n v="338.96000000000004"/>
    <n v="0"/>
    <x v="0"/>
    <m/>
    <n v="0"/>
    <x v="34"/>
    <d v="2019-08-26T00:00:00"/>
    <x v="0"/>
    <x v="1"/>
    <x v="0"/>
  </r>
  <r>
    <x v="242"/>
    <x v="7"/>
    <x v="0"/>
    <s v="NDG_QualityPack_oteirekantan_Facebook_RT"/>
    <n v="2996"/>
    <n v="19"/>
    <n v="181"/>
    <n v="6.3417890520694256E-3"/>
    <n v="428.39473684210526"/>
    <n v="8139.5"/>
    <n v="0"/>
    <x v="0"/>
    <m/>
    <n v="0"/>
    <x v="34"/>
    <d v="2019-08-26T00:00:00"/>
    <x v="0"/>
    <x v="1"/>
    <x v="1"/>
  </r>
  <r>
    <x v="242"/>
    <x v="11"/>
    <x v="0"/>
    <s v="【NDG】DV360-RM"/>
    <n v="0"/>
    <n v="0"/>
    <m/>
    <m/>
    <m/>
    <n v="0"/>
    <n v="4"/>
    <x v="0"/>
    <m/>
    <m/>
    <x v="34"/>
    <d v="2019-08-26T00:00:00"/>
    <x v="0"/>
    <x v="1"/>
    <x v="0"/>
  </r>
  <r>
    <x v="242"/>
    <x v="3"/>
    <x v="0"/>
    <s v="AFF"/>
    <n v="0"/>
    <n v="0"/>
    <m/>
    <m/>
    <m/>
    <n v="57000"/>
    <n v="6"/>
    <x v="0"/>
    <m/>
    <m/>
    <x v="34"/>
    <d v="2019-08-26T00:00:00"/>
    <x v="0"/>
    <x v="1"/>
    <x v="0"/>
  </r>
  <r>
    <x v="243"/>
    <x v="0"/>
    <x v="0"/>
    <s v="指名：ドルチェグスト（161228AM-170131）"/>
    <n v="12158"/>
    <n v="680"/>
    <m/>
    <n v="5.5930251686132589E-2"/>
    <n v="95.468941176470594"/>
    <n v="64918.880000000005"/>
    <n v="6"/>
    <x v="0"/>
    <m/>
    <n v="0"/>
    <x v="34"/>
    <d v="2019-08-26T00:00:00"/>
    <x v="0"/>
    <x v="1"/>
    <x v="0"/>
  </r>
  <r>
    <x v="243"/>
    <x v="0"/>
    <x v="0"/>
    <s v="指名：まちえこびん（180926～）"/>
    <n v="1"/>
    <n v="0"/>
    <m/>
    <n v="0"/>
    <m/>
    <n v="0"/>
    <n v="0"/>
    <x v="0"/>
    <m/>
    <n v="0"/>
    <x v="34"/>
    <d v="2019-08-26T00:00:00"/>
    <x v="0"/>
    <x v="1"/>
    <x v="0"/>
  </r>
  <r>
    <x v="243"/>
    <x v="0"/>
    <x v="0"/>
    <s v="指名：共通TOP（161228AM-170131）"/>
    <n v="9852"/>
    <n v="506"/>
    <m/>
    <n v="5.1360129922858301E-2"/>
    <n v="30.612173913043474"/>
    <n v="15489.759999999998"/>
    <n v="12"/>
    <x v="0"/>
    <m/>
    <n v="0"/>
    <x v="34"/>
    <d v="2019-08-26T00:00:00"/>
    <x v="0"/>
    <x v="1"/>
    <x v="0"/>
  </r>
  <r>
    <x v="243"/>
    <x v="3"/>
    <x v="0"/>
    <s v="PH AFF"/>
    <n v="154"/>
    <n v="158"/>
    <m/>
    <n v="1.025974025974026"/>
    <n v="93.221518987341767"/>
    <n v="14729"/>
    <n v="1"/>
    <x v="0"/>
    <m/>
    <n v="0"/>
    <x v="34"/>
    <d v="2019-08-26T00:00:00"/>
    <x v="0"/>
    <x v="1"/>
    <x v="0"/>
  </r>
  <r>
    <x v="243"/>
    <x v="5"/>
    <x v="0"/>
    <s v="【NDG】GDN-RM（190125-190131）"/>
    <n v="69741"/>
    <n v="185"/>
    <n v="0"/>
    <n v="2.6526720293657963E-3"/>
    <n v="129.14922686910808"/>
    <n v="23892.606970784997"/>
    <n v="0"/>
    <x v="0"/>
    <m/>
    <n v="0"/>
    <x v="34"/>
    <d v="2019-08-26T00:00:00"/>
    <x v="0"/>
    <x v="1"/>
    <x v="0"/>
  </r>
  <r>
    <x v="243"/>
    <x v="4"/>
    <x v="0"/>
    <s v="指名：ドルチェグスト（170816-170916）"/>
    <n v="10034"/>
    <n v="1448"/>
    <n v="0"/>
    <n v="0.14430934821606536"/>
    <n v="119.13220994475138"/>
    <n v="172503.44"/>
    <n v="9.31"/>
    <x v="0"/>
    <m/>
    <n v="0"/>
    <x v="34"/>
    <d v="2019-08-26T00:00:00"/>
    <x v="0"/>
    <x v="1"/>
    <x v="0"/>
  </r>
  <r>
    <x v="243"/>
    <x v="4"/>
    <x v="0"/>
    <s v="指名：まちえこびん（180926～）"/>
    <n v="11"/>
    <n v="0"/>
    <m/>
    <n v="0"/>
    <m/>
    <n v="0"/>
    <n v="0"/>
    <x v="0"/>
    <m/>
    <n v="0"/>
    <x v="34"/>
    <d v="2019-08-26T00:00:00"/>
    <x v="0"/>
    <x v="1"/>
    <x v="0"/>
  </r>
  <r>
    <x v="243"/>
    <x v="4"/>
    <x v="0"/>
    <s v="指名：共通TOP（170816-170916）"/>
    <n v="5008"/>
    <n v="1020"/>
    <m/>
    <n v="0.20367412140575081"/>
    <n v="19.28075490196079"/>
    <n v="19666.370000000006"/>
    <n v="15.73"/>
    <x v="0"/>
    <m/>
    <n v="0"/>
    <x v="34"/>
    <d v="2019-08-26T00:00:00"/>
    <x v="0"/>
    <x v="1"/>
    <x v="0"/>
  </r>
  <r>
    <x v="243"/>
    <x v="7"/>
    <x v="0"/>
    <s v="NDG_QualityPack_oteirekantan_Facebook_RT"/>
    <n v="6372"/>
    <n v="27"/>
    <n v="202"/>
    <n v="4.2372881355932203E-3"/>
    <n v="326.28203703703701"/>
    <n v="8809.6149999999998"/>
    <n v="0"/>
    <x v="0"/>
    <m/>
    <n v="0"/>
    <x v="34"/>
    <d v="2019-08-26T00:00:00"/>
    <x v="0"/>
    <x v="1"/>
    <x v="1"/>
  </r>
  <r>
    <x v="243"/>
    <x v="3"/>
    <x v="0"/>
    <s v="AFF"/>
    <n v="0"/>
    <n v="0"/>
    <m/>
    <m/>
    <m/>
    <n v="28000"/>
    <n v="4"/>
    <x v="0"/>
    <m/>
    <m/>
    <x v="34"/>
    <d v="2019-08-26T00:00:00"/>
    <x v="0"/>
    <x v="1"/>
    <x v="0"/>
  </r>
  <r>
    <x v="244"/>
    <x v="0"/>
    <x v="0"/>
    <s v="指名：ドルチェグスト（161228AM-170131）"/>
    <n v="10964"/>
    <n v="680"/>
    <m/>
    <n v="6.2021160160525356E-2"/>
    <n v="100.67505882352943"/>
    <n v="68459.040000000008"/>
    <n v="12"/>
    <x v="0"/>
    <m/>
    <n v="0"/>
    <x v="35"/>
    <d v="2019-09-02T00:00:00"/>
    <x v="0"/>
    <x v="1"/>
    <x v="0"/>
  </r>
  <r>
    <x v="244"/>
    <x v="0"/>
    <x v="0"/>
    <s v="指名：共通TOP（161228AM-170131）"/>
    <n v="9507"/>
    <n v="621"/>
    <m/>
    <n v="6.5320290312401386E-2"/>
    <n v="32.621835748792279"/>
    <n v="20258.160000000003"/>
    <n v="13"/>
    <x v="0"/>
    <m/>
    <n v="0"/>
    <x v="35"/>
    <d v="2019-09-02T00:00:00"/>
    <x v="0"/>
    <x v="1"/>
    <x v="0"/>
  </r>
  <r>
    <x v="244"/>
    <x v="0"/>
    <x v="0"/>
    <s v="指名：まちえこびん（180926～）"/>
    <n v="3"/>
    <n v="0"/>
    <m/>
    <n v="0"/>
    <m/>
    <n v="0"/>
    <n v="0"/>
    <x v="0"/>
    <m/>
    <n v="0"/>
    <x v="35"/>
    <d v="2019-09-02T00:00:00"/>
    <x v="0"/>
    <x v="1"/>
    <x v="0"/>
  </r>
  <r>
    <x v="244"/>
    <x v="3"/>
    <x v="0"/>
    <s v="PH AFF"/>
    <n v="154"/>
    <n v="109"/>
    <m/>
    <n v="0.70779220779220775"/>
    <n v="405.38532110091745"/>
    <n v="44187"/>
    <n v="3"/>
    <x v="0"/>
    <m/>
    <n v="0"/>
    <x v="35"/>
    <d v="2019-09-02T00:00:00"/>
    <x v="0"/>
    <x v="1"/>
    <x v="0"/>
  </r>
  <r>
    <x v="244"/>
    <x v="5"/>
    <x v="0"/>
    <s v="【NDG】GDN-RM（190125-190131）"/>
    <n v="75359"/>
    <n v="155"/>
    <n v="0"/>
    <n v="2.0568213484786157E-3"/>
    <n v="134.19005328522582"/>
    <n v="20799.458259210001"/>
    <n v="1"/>
    <x v="0"/>
    <m/>
    <n v="0"/>
    <x v="35"/>
    <d v="2019-09-02T00:00:00"/>
    <x v="0"/>
    <x v="1"/>
    <x v="0"/>
  </r>
  <r>
    <x v="244"/>
    <x v="4"/>
    <x v="0"/>
    <s v="指名：共通TOP（170816-170916）"/>
    <n v="4674"/>
    <n v="1044"/>
    <m/>
    <n v="0.2233632862644416"/>
    <n v="12.747739463601532"/>
    <n v="13308.64"/>
    <n v="27.29"/>
    <x v="0"/>
    <m/>
    <n v="0"/>
    <x v="35"/>
    <d v="2019-09-02T00:00:00"/>
    <x v="0"/>
    <x v="1"/>
    <x v="0"/>
  </r>
  <r>
    <x v="244"/>
    <x v="4"/>
    <x v="0"/>
    <s v="指名：まちえこびん（180926～）"/>
    <n v="5"/>
    <n v="0"/>
    <m/>
    <n v="0"/>
    <m/>
    <n v="0"/>
    <n v="0"/>
    <x v="0"/>
    <m/>
    <n v="0"/>
    <x v="35"/>
    <d v="2019-09-02T00:00:00"/>
    <x v="0"/>
    <x v="1"/>
    <x v="0"/>
  </r>
  <r>
    <x v="244"/>
    <x v="4"/>
    <x v="0"/>
    <s v="指名：ドルチェグスト（170816-170916）"/>
    <n v="7728"/>
    <n v="1184"/>
    <n v="0"/>
    <n v="0.15320910973084886"/>
    <n v="110.90787584459459"/>
    <n v="131314.92499999999"/>
    <n v="10"/>
    <x v="0"/>
    <m/>
    <n v="0"/>
    <x v="35"/>
    <d v="2019-09-02T00:00:00"/>
    <x v="0"/>
    <x v="1"/>
    <x v="0"/>
  </r>
  <r>
    <x v="244"/>
    <x v="7"/>
    <x v="0"/>
    <s v="NDG_QualityPack_oteirekantan_Facebook_RT"/>
    <n v="23301"/>
    <n v="71"/>
    <n v="726"/>
    <n v="3.0470795244839279E-3"/>
    <n v="446.81661971830982"/>
    <n v="31723.979999999996"/>
    <n v="0"/>
    <x v="0"/>
    <m/>
    <n v="0"/>
    <x v="35"/>
    <d v="2019-09-02T00:00:00"/>
    <x v="0"/>
    <x v="1"/>
    <x v="1"/>
  </r>
  <r>
    <x v="244"/>
    <x v="3"/>
    <x v="0"/>
    <s v="AFF"/>
    <n v="0"/>
    <n v="0"/>
    <m/>
    <m/>
    <m/>
    <n v="19000"/>
    <n v="2"/>
    <x v="0"/>
    <m/>
    <m/>
    <x v="35"/>
    <d v="2019-09-02T00:00:00"/>
    <x v="0"/>
    <x v="1"/>
    <x v="0"/>
  </r>
  <r>
    <x v="245"/>
    <x v="0"/>
    <x v="0"/>
    <s v="指名：まちえこびん（180926～）"/>
    <n v="5"/>
    <n v="1"/>
    <m/>
    <n v="0.2"/>
    <n v="1.04"/>
    <n v="1.04"/>
    <n v="0"/>
    <x v="0"/>
    <m/>
    <n v="0"/>
    <x v="35"/>
    <d v="2019-09-02T00:00:00"/>
    <x v="0"/>
    <x v="1"/>
    <x v="0"/>
  </r>
  <r>
    <x v="245"/>
    <x v="0"/>
    <x v="0"/>
    <s v="指名：ドルチェグスト（161228AM-170131）"/>
    <n v="11524"/>
    <n v="626"/>
    <m/>
    <n v="5.4321416174939255E-2"/>
    <n v="95.317827476038332"/>
    <n v="59668.959999999999"/>
    <n v="14"/>
    <x v="0"/>
    <m/>
    <n v="0"/>
    <x v="35"/>
    <d v="2019-09-02T00:00:00"/>
    <x v="0"/>
    <x v="1"/>
    <x v="0"/>
  </r>
  <r>
    <x v="245"/>
    <x v="0"/>
    <x v="0"/>
    <s v="指名：共通TOP（161228AM-170131）"/>
    <n v="10577"/>
    <n v="652"/>
    <m/>
    <n v="6.1643188049541456E-2"/>
    <n v="30.975092024539876"/>
    <n v="20195.759999999998"/>
    <n v="16"/>
    <x v="0"/>
    <m/>
    <n v="0"/>
    <x v="35"/>
    <d v="2019-09-02T00:00:00"/>
    <x v="0"/>
    <x v="1"/>
    <x v="0"/>
  </r>
  <r>
    <x v="245"/>
    <x v="3"/>
    <x v="0"/>
    <s v="PH AFF"/>
    <n v="209"/>
    <n v="133"/>
    <m/>
    <n v="0.63636363636363635"/>
    <n v="775.21052631578948"/>
    <n v="103103"/>
    <n v="7"/>
    <x v="0"/>
    <m/>
    <n v="0"/>
    <x v="35"/>
    <d v="2019-09-02T00:00:00"/>
    <x v="0"/>
    <x v="1"/>
    <x v="0"/>
  </r>
  <r>
    <x v="245"/>
    <x v="5"/>
    <x v="0"/>
    <s v="【NDG】GDN-RM（190125-190131）"/>
    <n v="110216"/>
    <n v="257"/>
    <n v="0"/>
    <n v="2.3317848588226757E-3"/>
    <n v="132.91510146970819"/>
    <n v="34159.181077715002"/>
    <n v="0"/>
    <x v="0"/>
    <m/>
    <n v="0"/>
    <x v="35"/>
    <d v="2019-09-02T00:00:00"/>
    <x v="0"/>
    <x v="1"/>
    <x v="0"/>
  </r>
  <r>
    <x v="245"/>
    <x v="4"/>
    <x v="0"/>
    <s v="指名：共通TOP（170816-170916）"/>
    <n v="4863"/>
    <n v="1089"/>
    <m/>
    <n v="0.22393584207279457"/>
    <n v="15.244476584022038"/>
    <n v="16601.235000000001"/>
    <n v="19.11"/>
    <x v="0"/>
    <m/>
    <n v="0"/>
    <x v="35"/>
    <d v="2019-09-02T00:00:00"/>
    <x v="0"/>
    <x v="1"/>
    <x v="0"/>
  </r>
  <r>
    <x v="245"/>
    <x v="4"/>
    <x v="0"/>
    <s v="指名：まちえこびん（180926～）"/>
    <n v="7"/>
    <n v="1"/>
    <m/>
    <n v="0.14285714285714285"/>
    <n v="20.07"/>
    <n v="20.07"/>
    <n v="0"/>
    <x v="0"/>
    <m/>
    <n v="0"/>
    <x v="35"/>
    <d v="2019-09-02T00:00:00"/>
    <x v="0"/>
    <x v="1"/>
    <x v="0"/>
  </r>
  <r>
    <x v="245"/>
    <x v="4"/>
    <x v="0"/>
    <s v="指名：ドルチェグスト（170816-170916）"/>
    <n v="7406"/>
    <n v="1216"/>
    <n v="0"/>
    <n v="0.1641911963273022"/>
    <n v="106.50236842105264"/>
    <n v="129506.88"/>
    <n v="8.36"/>
    <x v="0"/>
    <m/>
    <n v="0"/>
    <x v="35"/>
    <d v="2019-09-02T00:00:00"/>
    <x v="0"/>
    <x v="1"/>
    <x v="0"/>
  </r>
  <r>
    <x v="245"/>
    <x v="7"/>
    <x v="0"/>
    <s v="NDG_QualityPack_oteirekantan_Facebook_RT"/>
    <n v="25753"/>
    <n v="89"/>
    <n v="1063"/>
    <n v="3.4559080495476257E-3"/>
    <n v="561.92241573033709"/>
    <n v="50011.095000000001"/>
    <n v="0"/>
    <x v="0"/>
    <m/>
    <n v="0"/>
    <x v="35"/>
    <d v="2019-09-02T00:00:00"/>
    <x v="0"/>
    <x v="1"/>
    <x v="1"/>
  </r>
  <r>
    <x v="245"/>
    <x v="3"/>
    <x v="0"/>
    <s v="AFF"/>
    <n v="0"/>
    <n v="0"/>
    <m/>
    <m/>
    <m/>
    <n v="40000"/>
    <n v="5"/>
    <x v="0"/>
    <m/>
    <m/>
    <x v="35"/>
    <d v="2019-09-02T00:00:00"/>
    <x v="0"/>
    <x v="1"/>
    <x v="0"/>
  </r>
  <r>
    <x v="246"/>
    <x v="0"/>
    <x v="0"/>
    <s v="指名：共通TOP（161228AM-170131）"/>
    <n v="9899"/>
    <n v="634"/>
    <m/>
    <n v="6.4046873421557737E-2"/>
    <n v="30.197728706624606"/>
    <n v="19145.36"/>
    <n v="22"/>
    <x v="0"/>
    <m/>
    <n v="0"/>
    <x v="35"/>
    <d v="2019-09-02T00:00:00"/>
    <x v="0"/>
    <x v="1"/>
    <x v="0"/>
  </r>
  <r>
    <x v="246"/>
    <x v="0"/>
    <x v="0"/>
    <s v="指名：ドルチェグスト（161228AM-170131）"/>
    <n v="14854"/>
    <n v="768"/>
    <m/>
    <n v="5.1703244917194024E-2"/>
    <n v="96.113333333333344"/>
    <n v="73815.040000000008"/>
    <n v="16"/>
    <x v="0"/>
    <m/>
    <n v="0"/>
    <x v="35"/>
    <d v="2019-09-02T00:00:00"/>
    <x v="0"/>
    <x v="1"/>
    <x v="0"/>
  </r>
  <r>
    <x v="246"/>
    <x v="3"/>
    <x v="0"/>
    <s v="PH AFF"/>
    <n v="166"/>
    <n v="112"/>
    <m/>
    <n v="0.67469879518072284"/>
    <n v="526.03571428571433"/>
    <n v="58916"/>
    <n v="4"/>
    <x v="0"/>
    <m/>
    <n v="0"/>
    <x v="35"/>
    <d v="2019-09-02T00:00:00"/>
    <x v="0"/>
    <x v="1"/>
    <x v="0"/>
  </r>
  <r>
    <x v="246"/>
    <x v="5"/>
    <x v="0"/>
    <s v="【NDG】GDN-RM（190125-190131）"/>
    <n v="174765"/>
    <n v="435"/>
    <n v="0"/>
    <n v="2.4890567333276112E-3"/>
    <n v="159.36220299131037"/>
    <n v="69322.558301220008"/>
    <n v="0"/>
    <x v="0"/>
    <m/>
    <n v="0"/>
    <x v="35"/>
    <d v="2019-09-02T00:00:00"/>
    <x v="0"/>
    <x v="1"/>
    <x v="0"/>
  </r>
  <r>
    <x v="246"/>
    <x v="4"/>
    <x v="0"/>
    <s v="指名：まちえこびん（180926～）"/>
    <n v="12"/>
    <n v="1"/>
    <m/>
    <n v="8.3333333333333329E-2"/>
    <n v="2.23"/>
    <n v="2.23"/>
    <n v="0"/>
    <x v="0"/>
    <m/>
    <n v="0"/>
    <x v="35"/>
    <d v="2019-09-02T00:00:00"/>
    <x v="0"/>
    <x v="1"/>
    <x v="0"/>
  </r>
  <r>
    <x v="246"/>
    <x v="4"/>
    <x v="0"/>
    <s v="指名：ドルチェグスト（170816-170916）"/>
    <n v="7930"/>
    <n v="1288"/>
    <n v="0"/>
    <n v="0.16242118537200503"/>
    <n v="119.83841226708077"/>
    <n v="154351.87500000003"/>
    <n v="11.83"/>
    <x v="0"/>
    <m/>
    <n v="0"/>
    <x v="35"/>
    <d v="2019-09-02T00:00:00"/>
    <x v="0"/>
    <x v="1"/>
    <x v="0"/>
  </r>
  <r>
    <x v="246"/>
    <x v="4"/>
    <x v="0"/>
    <s v="指名：共通TOP（170816-170916）"/>
    <n v="5114"/>
    <n v="1116"/>
    <m/>
    <n v="0.2182244818146265"/>
    <n v="14.804722222222223"/>
    <n v="16522.07"/>
    <n v="20.22"/>
    <x v="0"/>
    <m/>
    <n v="0"/>
    <x v="35"/>
    <d v="2019-09-02T00:00:00"/>
    <x v="0"/>
    <x v="1"/>
    <x v="0"/>
  </r>
  <r>
    <x v="246"/>
    <x v="7"/>
    <x v="0"/>
    <s v="NDG_QualityPack_oteirekantan_Facebook_RT"/>
    <n v="25563"/>
    <n v="92"/>
    <n v="955"/>
    <n v="3.5989516097484644E-3"/>
    <n v="528.09793478260883"/>
    <n v="48585.010000000009"/>
    <n v="0"/>
    <x v="0"/>
    <m/>
    <n v="0"/>
    <x v="35"/>
    <d v="2019-09-02T00:00:00"/>
    <x v="0"/>
    <x v="1"/>
    <x v="1"/>
  </r>
  <r>
    <x v="246"/>
    <x v="3"/>
    <x v="0"/>
    <s v="AFF"/>
    <n v="0"/>
    <n v="0"/>
    <m/>
    <m/>
    <m/>
    <n v="64000"/>
    <n v="7"/>
    <x v="0"/>
    <m/>
    <m/>
    <x v="35"/>
    <d v="2019-09-02T00:00:00"/>
    <x v="0"/>
    <x v="1"/>
    <x v="0"/>
  </r>
  <r>
    <x v="247"/>
    <x v="0"/>
    <x v="0"/>
    <s v="指名：まちえこびん（180926～）"/>
    <n v="6"/>
    <n v="1"/>
    <m/>
    <n v="0.16666666666666666"/>
    <n v="1.04"/>
    <n v="1.04"/>
    <n v="0"/>
    <x v="0"/>
    <m/>
    <n v="0"/>
    <x v="35"/>
    <d v="2019-09-02T00:00:00"/>
    <x v="0"/>
    <x v="1"/>
    <x v="0"/>
  </r>
  <r>
    <x v="247"/>
    <x v="0"/>
    <x v="0"/>
    <s v="指名：共通TOP（161228AM-170131）"/>
    <n v="9337"/>
    <n v="645"/>
    <m/>
    <n v="6.9080004284031271E-2"/>
    <n v="29.526325581395348"/>
    <n v="19044.48"/>
    <n v="24"/>
    <x v="0"/>
    <m/>
    <n v="0"/>
    <x v="35"/>
    <d v="2019-09-02T00:00:00"/>
    <x v="0"/>
    <x v="1"/>
    <x v="0"/>
  </r>
  <r>
    <x v="247"/>
    <x v="0"/>
    <x v="0"/>
    <s v="指名：ドルチェグスト（161228AM-170131）"/>
    <n v="12694"/>
    <n v="590"/>
    <m/>
    <n v="4.6478651331337641E-2"/>
    <n v="101.25369491525423"/>
    <n v="59739.679999999993"/>
    <n v="4"/>
    <x v="0"/>
    <m/>
    <n v="0"/>
    <x v="35"/>
    <d v="2019-09-02T00:00:00"/>
    <x v="0"/>
    <x v="1"/>
    <x v="0"/>
  </r>
  <r>
    <x v="247"/>
    <x v="3"/>
    <x v="0"/>
    <s v="PH AFF"/>
    <n v="142"/>
    <n v="129"/>
    <m/>
    <n v="0.90845070422535212"/>
    <n v="456.71317829457365"/>
    <n v="58916"/>
    <n v="4"/>
    <x v="0"/>
    <m/>
    <n v="0"/>
    <x v="35"/>
    <d v="2019-09-02T00:00:00"/>
    <x v="0"/>
    <x v="1"/>
    <x v="0"/>
  </r>
  <r>
    <x v="247"/>
    <x v="5"/>
    <x v="0"/>
    <s v="【NDG】GDN-RM（190125-190131）"/>
    <n v="136239"/>
    <n v="293"/>
    <n v="0"/>
    <n v="2.1506323446296581E-3"/>
    <n v="156.64124097105801"/>
    <n v="45895.883604520001"/>
    <n v="1"/>
    <x v="0"/>
    <m/>
    <n v="0"/>
    <x v="35"/>
    <d v="2019-09-02T00:00:00"/>
    <x v="0"/>
    <x v="1"/>
    <x v="0"/>
  </r>
  <r>
    <x v="247"/>
    <x v="4"/>
    <x v="0"/>
    <s v="指名：ドルチェグスト（170816-170916）"/>
    <n v="7696"/>
    <n v="1168"/>
    <n v="0"/>
    <n v="0.15176715176715178"/>
    <n v="101.94921232876713"/>
    <n v="119076.68000000001"/>
    <n v="13.58"/>
    <x v="0"/>
    <m/>
    <n v="0"/>
    <x v="35"/>
    <d v="2019-09-02T00:00:00"/>
    <x v="0"/>
    <x v="1"/>
    <x v="0"/>
  </r>
  <r>
    <x v="247"/>
    <x v="4"/>
    <x v="0"/>
    <s v="指名：共通TOP（170816-170916）"/>
    <n v="4716"/>
    <n v="1021"/>
    <m/>
    <n v="0.21649703138252757"/>
    <n v="17.775568070519096"/>
    <n v="18148.854999999996"/>
    <n v="22.79"/>
    <x v="0"/>
    <m/>
    <n v="0"/>
    <x v="35"/>
    <d v="2019-09-02T00:00:00"/>
    <x v="0"/>
    <x v="1"/>
    <x v="0"/>
  </r>
  <r>
    <x v="247"/>
    <x v="4"/>
    <x v="0"/>
    <s v="指名：まちえこびん（180926～）"/>
    <n v="7"/>
    <n v="2"/>
    <m/>
    <n v="0.2857142857142857"/>
    <n v="31.7775"/>
    <n v="63.555"/>
    <n v="0"/>
    <x v="0"/>
    <m/>
    <n v="0"/>
    <x v="35"/>
    <d v="2019-09-02T00:00:00"/>
    <x v="0"/>
    <x v="1"/>
    <x v="0"/>
  </r>
  <r>
    <x v="247"/>
    <x v="7"/>
    <x v="0"/>
    <s v="NDG_QualityPack_oteirekantan_Facebook_RT"/>
    <n v="20815"/>
    <n v="67"/>
    <n v="806"/>
    <n v="3.2188325726639441E-3"/>
    <n v="741.9243283582091"/>
    <n v="49708.930000000008"/>
    <n v="0"/>
    <x v="0"/>
    <m/>
    <n v="0"/>
    <x v="35"/>
    <d v="2019-09-02T00:00:00"/>
    <x v="0"/>
    <x v="1"/>
    <x v="1"/>
  </r>
  <r>
    <x v="247"/>
    <x v="3"/>
    <x v="0"/>
    <s v="AFF"/>
    <n v="0"/>
    <n v="0"/>
    <m/>
    <m/>
    <m/>
    <n v="54000"/>
    <n v="7"/>
    <x v="0"/>
    <m/>
    <m/>
    <x v="35"/>
    <d v="2019-09-02T00:00:00"/>
    <x v="0"/>
    <x v="1"/>
    <x v="0"/>
  </r>
  <r>
    <x v="248"/>
    <x v="0"/>
    <x v="0"/>
    <s v="指名：まちえこびん（180926～）"/>
    <n v="7"/>
    <n v="1"/>
    <m/>
    <n v="0.14285714285714285"/>
    <n v="2.08"/>
    <n v="2.08"/>
    <n v="0"/>
    <x v="0"/>
    <m/>
    <n v="0"/>
    <x v="35"/>
    <d v="2019-09-02T00:00:00"/>
    <x v="0"/>
    <x v="1"/>
    <x v="0"/>
  </r>
  <r>
    <x v="248"/>
    <x v="0"/>
    <x v="0"/>
    <s v="指名：共通TOP（161228AM-170131）"/>
    <n v="9316"/>
    <n v="554"/>
    <m/>
    <n v="5.9467582653499357E-2"/>
    <n v="31.145559566787004"/>
    <n v="17254.64"/>
    <n v="17"/>
    <x v="0"/>
    <m/>
    <n v="0"/>
    <x v="35"/>
    <d v="2019-09-02T00:00:00"/>
    <x v="0"/>
    <x v="1"/>
    <x v="0"/>
  </r>
  <r>
    <x v="248"/>
    <x v="0"/>
    <x v="0"/>
    <s v="指名：ドルチェグスト（161228AM-170131）"/>
    <n v="10816"/>
    <n v="590"/>
    <m/>
    <n v="5.4548816568047338E-2"/>
    <n v="97.714169491525453"/>
    <n v="57651.360000000015"/>
    <n v="20"/>
    <x v="0"/>
    <m/>
    <n v="0"/>
    <x v="35"/>
    <d v="2019-09-02T00:00:00"/>
    <x v="0"/>
    <x v="1"/>
    <x v="0"/>
  </r>
  <r>
    <x v="248"/>
    <x v="3"/>
    <x v="0"/>
    <s v="PH AFF"/>
    <n v="129"/>
    <n v="107"/>
    <m/>
    <n v="0.8294573643410853"/>
    <n v="137.65420560747663"/>
    <n v="14729"/>
    <n v="1"/>
    <x v="0"/>
    <m/>
    <n v="0"/>
    <x v="35"/>
    <d v="2019-09-02T00:00:00"/>
    <x v="0"/>
    <x v="1"/>
    <x v="0"/>
  </r>
  <r>
    <x v="248"/>
    <x v="5"/>
    <x v="0"/>
    <s v="【NDG】GDN-RM（190125-190131）"/>
    <n v="111972"/>
    <n v="258"/>
    <n v="0"/>
    <n v="2.304147465437788E-3"/>
    <n v="139.10439077922479"/>
    <n v="35888.932821039998"/>
    <n v="0"/>
    <x v="0"/>
    <m/>
    <n v="0"/>
    <x v="35"/>
    <d v="2019-09-02T00:00:00"/>
    <x v="0"/>
    <x v="1"/>
    <x v="0"/>
  </r>
  <r>
    <x v="248"/>
    <x v="4"/>
    <x v="0"/>
    <s v="指名：共通TOP（170816-170916）"/>
    <n v="4368"/>
    <n v="973"/>
    <m/>
    <n v="0.22275641025641027"/>
    <n v="17.56382836587872"/>
    <n v="17089.604999999996"/>
    <n v="7.95"/>
    <x v="0"/>
    <m/>
    <n v="0"/>
    <x v="35"/>
    <d v="2019-09-02T00:00:00"/>
    <x v="0"/>
    <x v="1"/>
    <x v="0"/>
  </r>
  <r>
    <x v="248"/>
    <x v="4"/>
    <x v="0"/>
    <s v="指名：まちえこびん（180926～）"/>
    <n v="10"/>
    <n v="1"/>
    <m/>
    <n v="0.1"/>
    <n v="70.245000000000005"/>
    <n v="70.245000000000005"/>
    <n v="0"/>
    <x v="0"/>
    <m/>
    <n v="0"/>
    <x v="35"/>
    <d v="2019-09-02T00:00:00"/>
    <x v="0"/>
    <x v="1"/>
    <x v="0"/>
  </r>
  <r>
    <x v="248"/>
    <x v="4"/>
    <x v="0"/>
    <s v="指名：ドルチェグスト（170816-170916）"/>
    <n v="6640"/>
    <n v="1014"/>
    <n v="0"/>
    <n v="0.15271084337349397"/>
    <n v="95.642470414201185"/>
    <n v="96981.464999999997"/>
    <n v="6.26"/>
    <x v="0"/>
    <m/>
    <n v="0"/>
    <x v="35"/>
    <d v="2019-09-02T00:00:00"/>
    <x v="0"/>
    <x v="1"/>
    <x v="0"/>
  </r>
  <r>
    <x v="248"/>
    <x v="7"/>
    <x v="0"/>
    <s v="NDG_QualityPack_oteirekantan_Facebook_RT"/>
    <n v="21903"/>
    <n v="90"/>
    <n v="698"/>
    <n v="4.1090261607998908E-3"/>
    <n v="563.07500000000005"/>
    <n v="50676.75"/>
    <n v="0"/>
    <x v="0"/>
    <m/>
    <n v="0"/>
    <x v="35"/>
    <d v="2019-09-02T00:00:00"/>
    <x v="0"/>
    <x v="1"/>
    <x v="1"/>
  </r>
  <r>
    <x v="249"/>
    <x v="0"/>
    <x v="0"/>
    <s v="指名：まちえこびん（180926～）"/>
    <n v="3"/>
    <n v="0"/>
    <m/>
    <n v="0"/>
    <m/>
    <n v="0"/>
    <n v="0"/>
    <x v="0"/>
    <m/>
    <n v="0"/>
    <x v="35"/>
    <d v="2019-09-02T00:00:00"/>
    <x v="0"/>
    <x v="1"/>
    <x v="0"/>
  </r>
  <r>
    <x v="249"/>
    <x v="0"/>
    <x v="0"/>
    <s v="指名：共通TOP（161228AM-170131）"/>
    <n v="9325"/>
    <n v="497"/>
    <m/>
    <n v="5.3297587131367292E-2"/>
    <n v="27.738913480885309"/>
    <n v="13786.239999999998"/>
    <n v="14"/>
    <x v="0"/>
    <m/>
    <n v="0"/>
    <x v="35"/>
    <d v="2019-09-02T00:00:00"/>
    <x v="0"/>
    <x v="1"/>
    <x v="0"/>
  </r>
  <r>
    <x v="249"/>
    <x v="0"/>
    <x v="0"/>
    <s v="指名：ドルチェグスト（161228AM-170131）"/>
    <n v="10868"/>
    <n v="606"/>
    <m/>
    <n v="5.5760029444239974E-2"/>
    <n v="112.62204620462045"/>
    <n v="68248.959999999992"/>
    <n v="14"/>
    <x v="0"/>
    <m/>
    <n v="0"/>
    <x v="35"/>
    <d v="2019-09-02T00:00:00"/>
    <x v="0"/>
    <x v="1"/>
    <x v="0"/>
  </r>
  <r>
    <x v="249"/>
    <x v="3"/>
    <x v="0"/>
    <s v="PH AFF"/>
    <n v="139"/>
    <n v="125"/>
    <m/>
    <n v="0.89928057553956831"/>
    <n v="235.66399999999999"/>
    <n v="29458"/>
    <n v="2"/>
    <x v="0"/>
    <m/>
    <n v="0"/>
    <x v="35"/>
    <d v="2019-09-02T00:00:00"/>
    <x v="0"/>
    <x v="1"/>
    <x v="0"/>
  </r>
  <r>
    <x v="249"/>
    <x v="5"/>
    <x v="0"/>
    <s v="【NDG】GDN-RM（190125-190131）"/>
    <n v="117041"/>
    <n v="269"/>
    <n v="0"/>
    <n v="2.2983398979844671E-3"/>
    <n v="137.25625433109667"/>
    <n v="36921.932415065006"/>
    <n v="3"/>
    <x v="0"/>
    <m/>
    <n v="0"/>
    <x v="35"/>
    <d v="2019-09-02T00:00:00"/>
    <x v="0"/>
    <x v="1"/>
    <x v="0"/>
  </r>
  <r>
    <x v="249"/>
    <x v="4"/>
    <x v="0"/>
    <s v="指名：まちえこびん（180926～）"/>
    <n v="4"/>
    <n v="0"/>
    <m/>
    <n v="0"/>
    <m/>
    <n v="0"/>
    <n v="0"/>
    <x v="0"/>
    <m/>
    <n v="0"/>
    <x v="35"/>
    <d v="2019-09-02T00:00:00"/>
    <x v="0"/>
    <x v="1"/>
    <x v="0"/>
  </r>
  <r>
    <x v="249"/>
    <x v="4"/>
    <x v="0"/>
    <s v="指名：共通TOP（170816-170916）"/>
    <n v="4674"/>
    <n v="948"/>
    <m/>
    <n v="0.20282413350449294"/>
    <n v="18.986756329113923"/>
    <n v="17999.445"/>
    <n v="15.29"/>
    <x v="0"/>
    <m/>
    <n v="0"/>
    <x v="35"/>
    <d v="2019-09-02T00:00:00"/>
    <x v="0"/>
    <x v="1"/>
    <x v="0"/>
  </r>
  <r>
    <x v="249"/>
    <x v="4"/>
    <x v="0"/>
    <s v="指名：ドルチェグスト（170816-170916）"/>
    <n v="7614"/>
    <n v="1372"/>
    <n v="0"/>
    <n v="0.18019437877593905"/>
    <n v="87.272787900874619"/>
    <n v="119738.26499999997"/>
    <n v="2.4"/>
    <x v="0"/>
    <m/>
    <n v="0"/>
    <x v="35"/>
    <d v="2019-09-02T00:00:00"/>
    <x v="0"/>
    <x v="1"/>
    <x v="0"/>
  </r>
  <r>
    <x v="249"/>
    <x v="7"/>
    <x v="0"/>
    <s v="NDG_QualityPack_oteirekantan_Facebook_RT"/>
    <n v="24082"/>
    <n v="97"/>
    <n v="1010"/>
    <n v="4.0279046590814714E-3"/>
    <n v="548.30412371134025"/>
    <n v="53185.5"/>
    <n v="0"/>
    <x v="0"/>
    <m/>
    <n v="0"/>
    <x v="35"/>
    <d v="2019-09-02T00:00:00"/>
    <x v="0"/>
    <x v="1"/>
    <x v="1"/>
  </r>
  <r>
    <x v="249"/>
    <x v="3"/>
    <x v="0"/>
    <s v="AFF"/>
    <n v="0"/>
    <n v="0"/>
    <m/>
    <m/>
    <m/>
    <n v="26000"/>
    <n v="3"/>
    <x v="0"/>
    <m/>
    <m/>
    <x v="35"/>
    <d v="2019-09-02T00:00:00"/>
    <x v="0"/>
    <x v="1"/>
    <x v="0"/>
  </r>
  <r>
    <x v="250"/>
    <x v="0"/>
    <x v="0"/>
    <s v="指名：共通TOP（161228AM-170131）"/>
    <n v="9818"/>
    <n v="565"/>
    <m/>
    <n v="5.754736198818497E-2"/>
    <n v="28.345061946902653"/>
    <n v="16014.96"/>
    <n v="13"/>
    <x v="0"/>
    <m/>
    <n v="0"/>
    <x v="35"/>
    <d v="2019-09-02T00:00:00"/>
    <x v="0"/>
    <x v="1"/>
    <x v="0"/>
  </r>
  <r>
    <x v="250"/>
    <x v="0"/>
    <x v="0"/>
    <s v="指名：ドルチェグスト（161228AM-170131）"/>
    <n v="11406"/>
    <n v="658"/>
    <m/>
    <n v="5.7688935647904609E-2"/>
    <n v="108.8586018237082"/>
    <n v="71628.959999999992"/>
    <n v="16"/>
    <x v="0"/>
    <m/>
    <n v="0"/>
    <x v="35"/>
    <d v="2019-09-02T00:00:00"/>
    <x v="0"/>
    <x v="1"/>
    <x v="0"/>
  </r>
  <r>
    <x v="250"/>
    <x v="0"/>
    <x v="0"/>
    <s v="指名：まちえこびん（180926～）"/>
    <n v="2"/>
    <n v="0"/>
    <m/>
    <n v="0"/>
    <m/>
    <n v="0"/>
    <n v="0"/>
    <x v="0"/>
    <m/>
    <n v="0"/>
    <x v="35"/>
    <d v="2019-09-02T00:00:00"/>
    <x v="0"/>
    <x v="1"/>
    <x v="0"/>
  </r>
  <r>
    <x v="250"/>
    <x v="3"/>
    <x v="0"/>
    <s v="PH AFF"/>
    <n v="131"/>
    <n v="141"/>
    <m/>
    <n v="1.0763358778625953"/>
    <n v="208.92198581560282"/>
    <n v="29458"/>
    <n v="2"/>
    <x v="0"/>
    <m/>
    <n v="0"/>
    <x v="35"/>
    <d v="2019-09-02T00:00:00"/>
    <x v="0"/>
    <x v="1"/>
    <x v="0"/>
  </r>
  <r>
    <x v="250"/>
    <x v="5"/>
    <x v="0"/>
    <s v="【NDG】GDN-RM（190125-190131）"/>
    <n v="121559"/>
    <n v="284"/>
    <n v="0"/>
    <n v="2.3363140532580888E-3"/>
    <n v="186.7326350665669"/>
    <n v="53032.068358905002"/>
    <n v="1"/>
    <x v="0"/>
    <m/>
    <n v="0"/>
    <x v="35"/>
    <d v="2019-09-02T00:00:00"/>
    <x v="0"/>
    <x v="1"/>
    <x v="0"/>
  </r>
  <r>
    <x v="250"/>
    <x v="4"/>
    <x v="0"/>
    <s v="指名：ドルチェグスト（170816-170916）"/>
    <n v="9348"/>
    <n v="1558"/>
    <n v="0"/>
    <n v="0.16666666666666666"/>
    <n v="98.26136071887035"/>
    <n v="153091.20000000001"/>
    <n v="3.71"/>
    <x v="0"/>
    <m/>
    <n v="0"/>
    <x v="35"/>
    <d v="2019-09-02T00:00:00"/>
    <x v="0"/>
    <x v="1"/>
    <x v="0"/>
  </r>
  <r>
    <x v="250"/>
    <x v="4"/>
    <x v="0"/>
    <s v="指名：まちえこびん（180926～）"/>
    <n v="9"/>
    <n v="1"/>
    <m/>
    <n v="0.1111111111111111"/>
    <n v="11.15"/>
    <n v="11.15"/>
    <n v="0"/>
    <x v="0"/>
    <m/>
    <n v="0"/>
    <x v="35"/>
    <d v="2019-09-02T00:00:00"/>
    <x v="0"/>
    <x v="1"/>
    <x v="0"/>
  </r>
  <r>
    <x v="250"/>
    <x v="4"/>
    <x v="0"/>
    <s v="指名：共通TOP（170816-170916）"/>
    <n v="4986"/>
    <n v="1106"/>
    <m/>
    <n v="0.22182109907741676"/>
    <n v="21.184999999999999"/>
    <n v="23430.609999999997"/>
    <n v="8.15"/>
    <x v="0"/>
    <m/>
    <n v="0"/>
    <x v="35"/>
    <d v="2019-09-02T00:00:00"/>
    <x v="0"/>
    <x v="1"/>
    <x v="0"/>
  </r>
  <r>
    <x v="250"/>
    <x v="7"/>
    <x v="0"/>
    <s v="NDG_QualityPack_oteirekantan_Facebook_RT"/>
    <n v="25625"/>
    <n v="129"/>
    <n v="1317"/>
    <n v="5.0341463414634146E-3"/>
    <n v="410.95961240310072"/>
    <n v="53013.789999999994"/>
    <n v="0"/>
    <x v="0"/>
    <m/>
    <n v="0"/>
    <x v="35"/>
    <d v="2019-09-02T00:00:00"/>
    <x v="0"/>
    <x v="1"/>
    <x v="1"/>
  </r>
  <r>
    <x v="250"/>
    <x v="3"/>
    <x v="0"/>
    <s v="AFF"/>
    <n v="0"/>
    <n v="0"/>
    <m/>
    <m/>
    <m/>
    <n v="57000"/>
    <n v="6"/>
    <x v="0"/>
    <m/>
    <m/>
    <x v="35"/>
    <d v="2019-09-02T00:00:00"/>
    <x v="0"/>
    <x v="1"/>
    <x v="0"/>
  </r>
  <r>
    <x v="251"/>
    <x v="0"/>
    <x v="0"/>
    <s v="指名：ドルチェグスト（161228AM-170131）"/>
    <n v="11264"/>
    <n v="596"/>
    <m/>
    <n v="5.2911931818181816E-2"/>
    <n v="114.61986577181209"/>
    <n v="68313.440000000002"/>
    <n v="8"/>
    <x v="0"/>
    <m/>
    <n v="0"/>
    <x v="36"/>
    <d v="2019-09-09T00:00:00"/>
    <x v="0"/>
    <x v="1"/>
    <x v="0"/>
  </r>
  <r>
    <x v="251"/>
    <x v="0"/>
    <x v="0"/>
    <s v="指名：共通TOP（161228AM-170131）"/>
    <n v="9024"/>
    <n v="613"/>
    <m/>
    <n v="6.7929964539007098E-2"/>
    <n v="26.909363784665576"/>
    <n v="16495.439999999999"/>
    <n v="10"/>
    <x v="0"/>
    <m/>
    <n v="0"/>
    <x v="36"/>
    <d v="2019-09-09T00:00:00"/>
    <x v="0"/>
    <x v="1"/>
    <x v="0"/>
  </r>
  <r>
    <x v="251"/>
    <x v="3"/>
    <x v="0"/>
    <s v="PH AFF"/>
    <n v="129"/>
    <n v="102"/>
    <m/>
    <n v="0.79069767441860461"/>
    <n v="144.40196078431373"/>
    <n v="14729"/>
    <n v="1"/>
    <x v="0"/>
    <m/>
    <n v="0"/>
    <x v="36"/>
    <d v="2019-09-09T00:00:00"/>
    <x v="0"/>
    <x v="1"/>
    <x v="0"/>
  </r>
  <r>
    <x v="251"/>
    <x v="5"/>
    <x v="0"/>
    <s v="【NDG】GDN-RM（190125-190131）"/>
    <n v="113144"/>
    <n v="246"/>
    <n v="0"/>
    <n v="2.1742204624195715E-3"/>
    <n v="175.42516938483737"/>
    <n v="43154.591668669993"/>
    <n v="1"/>
    <x v="0"/>
    <m/>
    <n v="0"/>
    <x v="36"/>
    <d v="2019-09-09T00:00:00"/>
    <x v="0"/>
    <x v="1"/>
    <x v="0"/>
  </r>
  <r>
    <x v="251"/>
    <x v="4"/>
    <x v="0"/>
    <s v="指名：共通TOP（170816-170916）"/>
    <n v="4528"/>
    <n v="995"/>
    <m/>
    <n v="0.21974381625441697"/>
    <n v="15.473286432160803"/>
    <n v="15395.919999999998"/>
    <n v="11.09"/>
    <x v="0"/>
    <m/>
    <n v="0"/>
    <x v="36"/>
    <d v="2019-09-09T00:00:00"/>
    <x v="0"/>
    <x v="1"/>
    <x v="0"/>
  </r>
  <r>
    <x v="251"/>
    <x v="4"/>
    <x v="0"/>
    <s v="指名：まちえこびん（180926～）"/>
    <n v="3"/>
    <n v="1"/>
    <m/>
    <n v="0.33333333333333331"/>
    <n v="2.23"/>
    <n v="2.23"/>
    <n v="0"/>
    <x v="0"/>
    <m/>
    <n v="0"/>
    <x v="36"/>
    <d v="2019-09-09T00:00:00"/>
    <x v="0"/>
    <x v="1"/>
    <x v="0"/>
  </r>
  <r>
    <x v="251"/>
    <x v="4"/>
    <x v="0"/>
    <s v="指名：ドルチェグスト（170816-170916）"/>
    <n v="6848"/>
    <n v="1048"/>
    <n v="0"/>
    <n v="0.1530373831775701"/>
    <n v="90.882189885496189"/>
    <n v="95244.535000000003"/>
    <n v="7.98"/>
    <x v="0"/>
    <m/>
    <n v="0"/>
    <x v="36"/>
    <d v="2019-09-09T00:00:00"/>
    <x v="0"/>
    <x v="1"/>
    <x v="0"/>
  </r>
  <r>
    <x v="251"/>
    <x v="7"/>
    <x v="0"/>
    <s v="NDG_QualityPack_oteirekantan_Facebook_RT"/>
    <n v="21818"/>
    <n v="74"/>
    <n v="915"/>
    <n v="3.3916949307910898E-3"/>
    <n v="697.35716216216213"/>
    <n v="51604.43"/>
    <n v="0"/>
    <x v="0"/>
    <m/>
    <n v="0"/>
    <x v="36"/>
    <d v="2019-09-09T00:00:00"/>
    <x v="0"/>
    <x v="1"/>
    <x v="1"/>
  </r>
  <r>
    <x v="251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2"/>
    <x v="0"/>
    <x v="0"/>
    <s v="指名：ドルチェグスト（161228AM-170131）"/>
    <n v="10914"/>
    <n v="724"/>
    <m/>
    <n v="6.6336815099871729E-2"/>
    <n v="101.5867403314917"/>
    <n v="73548.799999999988"/>
    <n v="6"/>
    <x v="0"/>
    <m/>
    <n v="0"/>
    <x v="36"/>
    <d v="2019-09-09T00:00:00"/>
    <x v="0"/>
    <x v="1"/>
    <x v="0"/>
  </r>
  <r>
    <x v="252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2"/>
    <x v="0"/>
    <x v="0"/>
    <s v="指名：共通TOP（161228AM-170131）"/>
    <n v="10359"/>
    <n v="663"/>
    <m/>
    <n v="6.4002316825948452E-2"/>
    <n v="29.297254901960791"/>
    <n v="19424.080000000005"/>
    <n v="20"/>
    <x v="0"/>
    <m/>
    <n v="0"/>
    <x v="36"/>
    <d v="2019-09-09T00:00:00"/>
    <x v="0"/>
    <x v="1"/>
    <x v="0"/>
  </r>
  <r>
    <x v="252"/>
    <x v="3"/>
    <x v="0"/>
    <s v="PH AFF"/>
    <n v="153"/>
    <n v="126"/>
    <m/>
    <n v="0.82352941176470584"/>
    <n v="116.89682539682539"/>
    <n v="14729"/>
    <n v="1"/>
    <x v="0"/>
    <m/>
    <n v="0"/>
    <x v="36"/>
    <d v="2019-09-09T00:00:00"/>
    <x v="0"/>
    <x v="1"/>
    <x v="0"/>
  </r>
  <r>
    <x v="252"/>
    <x v="5"/>
    <x v="0"/>
    <s v="【NDG】GDN-RM（190125-190131）"/>
    <n v="92885"/>
    <n v="208"/>
    <n v="0"/>
    <n v="2.2393282015395382E-3"/>
    <n v="176.68446855305288"/>
    <n v="36750.369459034999"/>
    <n v="1"/>
    <x v="0"/>
    <m/>
    <n v="0"/>
    <x v="36"/>
    <d v="2019-09-09T00:00:00"/>
    <x v="0"/>
    <x v="1"/>
    <x v="0"/>
  </r>
  <r>
    <x v="252"/>
    <x v="4"/>
    <x v="0"/>
    <s v="指名：共通TOP（170816-170916）"/>
    <n v="4810"/>
    <n v="1057"/>
    <m/>
    <n v="0.21975051975051976"/>
    <n v="18.238741721854296"/>
    <n v="19278.349999999991"/>
    <n v="11.760000000000002"/>
    <x v="0"/>
    <m/>
    <n v="0"/>
    <x v="36"/>
    <d v="2019-09-09T00:00:00"/>
    <x v="0"/>
    <x v="1"/>
    <x v="0"/>
  </r>
  <r>
    <x v="252"/>
    <x v="4"/>
    <x v="0"/>
    <s v="指名：まちえこびん（180926～）"/>
    <n v="3"/>
    <n v="1"/>
    <m/>
    <n v="0.33333333333333331"/>
    <n v="73.59"/>
    <n v="73.59"/>
    <n v="0"/>
    <x v="0"/>
    <m/>
    <n v="0"/>
    <x v="36"/>
    <d v="2019-09-09T00:00:00"/>
    <x v="0"/>
    <x v="1"/>
    <x v="0"/>
  </r>
  <r>
    <x v="252"/>
    <x v="4"/>
    <x v="0"/>
    <s v="指名：ドルチェグスト（170816-170916）"/>
    <n v="6816"/>
    <n v="988"/>
    <n v="0"/>
    <n v="0.1449530516431925"/>
    <n v="83.183436234817819"/>
    <n v="82185.235000000001"/>
    <n v="9"/>
    <x v="0"/>
    <m/>
    <n v="0"/>
    <x v="36"/>
    <d v="2019-09-09T00:00:00"/>
    <x v="0"/>
    <x v="1"/>
    <x v="0"/>
  </r>
  <r>
    <x v="252"/>
    <x v="7"/>
    <x v="0"/>
    <s v="NDG_QualityPack_oteirekantan_Facebook_RT"/>
    <n v="19770"/>
    <n v="60"/>
    <n v="718"/>
    <n v="3.0349013657056147E-3"/>
    <n v="773.30824999999993"/>
    <n v="46398.494999999995"/>
    <n v="0"/>
    <x v="0"/>
    <m/>
    <n v="0"/>
    <x v="36"/>
    <d v="2019-09-09T00:00:00"/>
    <x v="0"/>
    <x v="1"/>
    <x v="1"/>
  </r>
  <r>
    <x v="252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3"/>
    <x v="0"/>
    <x v="0"/>
    <s v="指名：ドルチェグスト（161228AM-170131）"/>
    <n v="9978"/>
    <n v="664"/>
    <m/>
    <n v="6.6546402084586093E-2"/>
    <n v="95.820963855421695"/>
    <n v="63625.120000000003"/>
    <n v="12"/>
    <x v="0"/>
    <m/>
    <n v="0"/>
    <x v="36"/>
    <d v="2019-09-09T00:00:00"/>
    <x v="0"/>
    <x v="1"/>
    <x v="0"/>
  </r>
  <r>
    <x v="253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3"/>
    <x v="0"/>
    <x v="0"/>
    <s v="指名：共通TOP（161228AM-170131）"/>
    <n v="10562"/>
    <n v="642"/>
    <m/>
    <n v="6.0783942435144858E-2"/>
    <n v="37.153271028037388"/>
    <n v="23852.400000000001"/>
    <n v="25"/>
    <x v="0"/>
    <m/>
    <n v="0"/>
    <x v="36"/>
    <d v="2019-09-09T00:00:00"/>
    <x v="0"/>
    <x v="1"/>
    <x v="0"/>
  </r>
  <r>
    <x v="253"/>
    <x v="3"/>
    <x v="0"/>
    <s v="PH AFF"/>
    <n v="181"/>
    <n v="108"/>
    <m/>
    <n v="0.59668508287292821"/>
    <n v="0"/>
    <n v="0"/>
    <n v="0"/>
    <x v="0"/>
    <m/>
    <n v="0"/>
    <x v="36"/>
    <d v="2019-09-09T00:00:00"/>
    <x v="0"/>
    <x v="1"/>
    <x v="0"/>
  </r>
  <r>
    <x v="253"/>
    <x v="5"/>
    <x v="0"/>
    <s v="【NDG】GDN-RM（190125-190131）"/>
    <n v="159300"/>
    <n v="294"/>
    <n v="0"/>
    <n v="1.8455743879472694E-3"/>
    <n v="173.79583505860541"/>
    <n v="51095.975507229989"/>
    <n v="1"/>
    <x v="0"/>
    <m/>
    <n v="0"/>
    <x v="36"/>
    <d v="2019-09-09T00:00:00"/>
    <x v="0"/>
    <x v="1"/>
    <x v="0"/>
  </r>
  <r>
    <x v="253"/>
    <x v="4"/>
    <x v="0"/>
    <s v="指名：共通TOP（170816-170916）"/>
    <n v="4928"/>
    <n v="1079"/>
    <m/>
    <n v="0.21895292207792208"/>
    <n v="14.743007414272476"/>
    <n v="15907.705000000002"/>
    <n v="20.66"/>
    <x v="0"/>
    <m/>
    <n v="0"/>
    <x v="36"/>
    <d v="2019-09-09T00:00:00"/>
    <x v="0"/>
    <x v="1"/>
    <x v="0"/>
  </r>
  <r>
    <x v="253"/>
    <x v="4"/>
    <x v="0"/>
    <s v="指名：まちえこびん（180926～）"/>
    <n v="2"/>
    <n v="1"/>
    <m/>
    <n v="0.5"/>
    <n v="7.8049999999999997"/>
    <n v="7.8049999999999997"/>
    <n v="0"/>
    <x v="0"/>
    <m/>
    <n v="0"/>
    <x v="36"/>
    <d v="2019-09-09T00:00:00"/>
    <x v="0"/>
    <x v="1"/>
    <x v="0"/>
  </r>
  <r>
    <x v="253"/>
    <x v="4"/>
    <x v="0"/>
    <s v="指名：ドルチェグスト（170816-170916）"/>
    <n v="6448"/>
    <n v="982"/>
    <n v="0"/>
    <n v="0.1522952853598015"/>
    <n v="78.227377800407339"/>
    <n v="76819.285000000003"/>
    <n v="4.82"/>
    <x v="0"/>
    <m/>
    <n v="0"/>
    <x v="36"/>
    <d v="2019-09-09T00:00:00"/>
    <x v="0"/>
    <x v="1"/>
    <x v="0"/>
  </r>
  <r>
    <x v="253"/>
    <x v="7"/>
    <x v="0"/>
    <s v="NDG_QualityPack_oteirekantan_Facebook_RT"/>
    <n v="21299"/>
    <n v="61"/>
    <n v="927"/>
    <n v="2.8639842246114839E-3"/>
    <n v="817.13049180327869"/>
    <n v="49844.959999999999"/>
    <n v="0"/>
    <x v="0"/>
    <m/>
    <n v="0"/>
    <x v="36"/>
    <d v="2019-09-09T00:00:00"/>
    <x v="0"/>
    <x v="1"/>
    <x v="1"/>
  </r>
  <r>
    <x v="253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4"/>
    <x v="0"/>
    <x v="0"/>
    <s v="指名：まちえこびん（180926～）"/>
    <n v="1"/>
    <n v="0"/>
    <m/>
    <n v="0"/>
    <m/>
    <n v="0"/>
    <n v="0"/>
    <x v="0"/>
    <m/>
    <n v="0"/>
    <x v="36"/>
    <d v="2019-09-09T00:00:00"/>
    <x v="0"/>
    <x v="1"/>
    <x v="0"/>
  </r>
  <r>
    <x v="254"/>
    <x v="0"/>
    <x v="0"/>
    <s v="指名：共通TOP（161228AM-170131）"/>
    <n v="9775"/>
    <n v="718"/>
    <m/>
    <n v="7.3452685421994887E-2"/>
    <n v="34.937047353760448"/>
    <n v="25084.800000000003"/>
    <n v="17"/>
    <x v="0"/>
    <m/>
    <n v="0"/>
    <x v="36"/>
    <d v="2019-09-09T00:00:00"/>
    <x v="0"/>
    <x v="1"/>
    <x v="0"/>
  </r>
  <r>
    <x v="254"/>
    <x v="0"/>
    <x v="0"/>
    <s v="指名：ドルチェグスト（161228AM-170131）"/>
    <n v="10284"/>
    <n v="628"/>
    <m/>
    <n v="6.1065733177751845E-2"/>
    <n v="99.055031847133748"/>
    <n v="62206.559999999998"/>
    <n v="6"/>
    <x v="0"/>
    <m/>
    <n v="0"/>
    <x v="36"/>
    <d v="2019-09-09T00:00:00"/>
    <x v="0"/>
    <x v="1"/>
    <x v="0"/>
  </r>
  <r>
    <x v="254"/>
    <x v="3"/>
    <x v="0"/>
    <s v="PH AFF"/>
    <n v="153"/>
    <n v="122"/>
    <m/>
    <n v="0.79738562091503273"/>
    <n v="603.64754098360652"/>
    <n v="73645"/>
    <n v="5"/>
    <x v="0"/>
    <m/>
    <n v="0"/>
    <x v="36"/>
    <d v="2019-09-09T00:00:00"/>
    <x v="0"/>
    <x v="1"/>
    <x v="0"/>
  </r>
  <r>
    <x v="254"/>
    <x v="5"/>
    <x v="0"/>
    <s v="【NDG】GDN-RM（190125-190131）"/>
    <n v="141525"/>
    <n v="287"/>
    <n v="0"/>
    <n v="2.027910263204381E-3"/>
    <n v="205.87687920722996"/>
    <n v="59086.664332474997"/>
    <n v="5"/>
    <x v="0"/>
    <m/>
    <n v="0"/>
    <x v="36"/>
    <d v="2019-09-09T00:00:00"/>
    <x v="0"/>
    <x v="1"/>
    <x v="0"/>
  </r>
  <r>
    <x v="254"/>
    <x v="4"/>
    <x v="0"/>
    <s v="指名：共通TOP（170816-170916）"/>
    <n v="4599"/>
    <n v="990"/>
    <m/>
    <n v="0.21526418786692758"/>
    <n v="15.778939393939389"/>
    <n v="15621.149999999994"/>
    <n v="9.69"/>
    <x v="0"/>
    <m/>
    <n v="0"/>
    <x v="36"/>
    <d v="2019-09-09T00:00:00"/>
    <x v="0"/>
    <x v="1"/>
    <x v="0"/>
  </r>
  <r>
    <x v="254"/>
    <x v="4"/>
    <x v="0"/>
    <s v="指名：ドルチェグスト（170816-170916）"/>
    <n v="7290"/>
    <n v="1156"/>
    <n v="0"/>
    <n v="0.15857338820301783"/>
    <n v="84.641539792387547"/>
    <n v="97845.62000000001"/>
    <n v="6"/>
    <x v="0"/>
    <m/>
    <n v="0"/>
    <x v="36"/>
    <d v="2019-09-09T00:00:00"/>
    <x v="0"/>
    <x v="1"/>
    <x v="0"/>
  </r>
  <r>
    <x v="254"/>
    <x v="4"/>
    <x v="0"/>
    <s v="指名：まちえこびん（180926～）"/>
    <n v="15"/>
    <n v="2"/>
    <m/>
    <n v="0.13333333333333333"/>
    <n v="7.8049999999999997"/>
    <n v="15.61"/>
    <n v="0"/>
    <x v="0"/>
    <m/>
    <n v="0"/>
    <x v="36"/>
    <d v="2019-09-09T00:00:00"/>
    <x v="0"/>
    <x v="1"/>
    <x v="0"/>
  </r>
  <r>
    <x v="254"/>
    <x v="7"/>
    <x v="0"/>
    <s v="NDG_QualityPack_oteirekantan_Facebook_RT"/>
    <n v="19501"/>
    <n v="67"/>
    <n v="859"/>
    <n v="3.4357212450643556E-3"/>
    <n v="675.72328358208961"/>
    <n v="45273.460000000006"/>
    <n v="0"/>
    <x v="0"/>
    <m/>
    <n v="0"/>
    <x v="36"/>
    <d v="2019-09-09T00:00:00"/>
    <x v="0"/>
    <x v="1"/>
    <x v="1"/>
  </r>
  <r>
    <x v="254"/>
    <x v="3"/>
    <x v="0"/>
    <s v="AFF"/>
    <n v="0"/>
    <n v="0"/>
    <m/>
    <m/>
    <m/>
    <n v="40000"/>
    <n v="5"/>
    <x v="0"/>
    <m/>
    <m/>
    <x v="36"/>
    <d v="2019-09-09T00:00:00"/>
    <x v="0"/>
    <x v="1"/>
    <x v="0"/>
  </r>
  <r>
    <x v="255"/>
    <x v="0"/>
    <x v="0"/>
    <s v="指名：まちえこびん（180926～）"/>
    <n v="6"/>
    <n v="0"/>
    <m/>
    <n v="0"/>
    <m/>
    <n v="0"/>
    <n v="0"/>
    <x v="0"/>
    <m/>
    <n v="0"/>
    <x v="36"/>
    <d v="2019-09-09T00:00:00"/>
    <x v="0"/>
    <x v="1"/>
    <x v="0"/>
  </r>
  <r>
    <x v="255"/>
    <x v="0"/>
    <x v="0"/>
    <s v="指名：共通TOP（161228AM-170131）"/>
    <n v="9507"/>
    <n v="600"/>
    <m/>
    <n v="6.3111391606184911E-2"/>
    <n v="40.683066666666676"/>
    <n v="24409.840000000004"/>
    <n v="12"/>
    <x v="0"/>
    <m/>
    <n v="0"/>
    <x v="36"/>
    <d v="2019-09-09T00:00:00"/>
    <x v="0"/>
    <x v="1"/>
    <x v="0"/>
  </r>
  <r>
    <x v="255"/>
    <x v="0"/>
    <x v="0"/>
    <s v="指名：ドルチェグスト（161228AM-170131）"/>
    <n v="9730"/>
    <n v="626"/>
    <m/>
    <n v="6.4337101747173692E-2"/>
    <n v="103.36536741214057"/>
    <n v="64706.719999999994"/>
    <n v="16"/>
    <x v="0"/>
    <m/>
    <n v="0"/>
    <x v="36"/>
    <d v="2019-09-09T00:00:00"/>
    <x v="0"/>
    <x v="1"/>
    <x v="0"/>
  </r>
  <r>
    <x v="255"/>
    <x v="3"/>
    <x v="0"/>
    <s v="PH AFF"/>
    <n v="138"/>
    <n v="116"/>
    <m/>
    <n v="0.84057971014492749"/>
    <n v="126.97413793103448"/>
    <n v="14729"/>
    <n v="1"/>
    <x v="0"/>
    <m/>
    <n v="0"/>
    <x v="36"/>
    <d v="2019-09-09T00:00:00"/>
    <x v="0"/>
    <x v="1"/>
    <x v="0"/>
  </r>
  <r>
    <x v="255"/>
    <x v="5"/>
    <x v="0"/>
    <s v="【NDG】GDN-RM（190125-190131）"/>
    <n v="117840"/>
    <n v="222"/>
    <n v="0"/>
    <n v="1.8839103869653768E-3"/>
    <n v="201.94306139132885"/>
    <n v="44831.359628875005"/>
    <n v="2"/>
    <x v="0"/>
    <m/>
    <n v="0"/>
    <x v="36"/>
    <d v="2019-09-09T00:00:00"/>
    <x v="0"/>
    <x v="1"/>
    <x v="0"/>
  </r>
  <r>
    <x v="255"/>
    <x v="4"/>
    <x v="0"/>
    <s v="指名：共通TOP（170816-170916）"/>
    <n v="4315"/>
    <n v="858"/>
    <m/>
    <n v="0.1988412514484357"/>
    <n v="16.080431235431234"/>
    <n v="13797.009999999998"/>
    <n v="11.57"/>
    <x v="0"/>
    <m/>
    <n v="0"/>
    <x v="36"/>
    <d v="2019-09-09T00:00:00"/>
    <x v="0"/>
    <x v="1"/>
    <x v="0"/>
  </r>
  <r>
    <x v="255"/>
    <x v="4"/>
    <x v="0"/>
    <s v="指名：ドルチェグスト（170816-170916）"/>
    <n v="6598"/>
    <n v="996"/>
    <n v="0"/>
    <n v="0.15095483479842375"/>
    <n v="79.399633534136555"/>
    <n v="79082.035000000003"/>
    <n v="2"/>
    <x v="0"/>
    <m/>
    <n v="0"/>
    <x v="36"/>
    <d v="2019-09-09T00:00:00"/>
    <x v="0"/>
    <x v="1"/>
    <x v="0"/>
  </r>
  <r>
    <x v="255"/>
    <x v="4"/>
    <x v="0"/>
    <s v="指名：まちえこびん（180926～）"/>
    <n v="11"/>
    <n v="1"/>
    <m/>
    <n v="9.0909090909090912E-2"/>
    <n v="61.325000000000003"/>
    <n v="61.325000000000003"/>
    <n v="0"/>
    <x v="0"/>
    <m/>
    <n v="0"/>
    <x v="36"/>
    <d v="2019-09-09T00:00:00"/>
    <x v="0"/>
    <x v="1"/>
    <x v="0"/>
  </r>
  <r>
    <x v="255"/>
    <x v="7"/>
    <x v="0"/>
    <s v="NDG_QualityPack_oteirekantan_Facebook_RT"/>
    <n v="26058"/>
    <n v="85"/>
    <n v="841"/>
    <n v="3.2619541023869831E-3"/>
    <n v="548.78988235294116"/>
    <n v="46647.14"/>
    <n v="0"/>
    <x v="0"/>
    <m/>
    <n v="0"/>
    <x v="36"/>
    <d v="2019-09-09T00:00:00"/>
    <x v="0"/>
    <x v="1"/>
    <x v="1"/>
  </r>
  <r>
    <x v="255"/>
    <x v="3"/>
    <x v="0"/>
    <s v="AFF"/>
    <n v="0"/>
    <n v="0"/>
    <m/>
    <m/>
    <m/>
    <n v="7000"/>
    <n v="1"/>
    <x v="0"/>
    <m/>
    <m/>
    <x v="36"/>
    <d v="2019-09-09T00:00:00"/>
    <x v="0"/>
    <x v="1"/>
    <x v="0"/>
  </r>
  <r>
    <x v="256"/>
    <x v="0"/>
    <x v="0"/>
    <s v="指名：ドルチェグスト（161228AM-170131）"/>
    <n v="9816"/>
    <n v="514"/>
    <m/>
    <n v="5.2363488182559086E-2"/>
    <n v="100.60077821011674"/>
    <n v="51708.800000000003"/>
    <n v="6"/>
    <x v="0"/>
    <m/>
    <n v="0"/>
    <x v="36"/>
    <d v="2019-09-09T00:00:00"/>
    <x v="0"/>
    <x v="1"/>
    <x v="0"/>
  </r>
  <r>
    <x v="256"/>
    <x v="0"/>
    <x v="0"/>
    <s v="指名：まちえこびん（180926～）"/>
    <n v="6"/>
    <n v="0"/>
    <m/>
    <n v="0"/>
    <m/>
    <n v="0"/>
    <n v="0"/>
    <x v="0"/>
    <m/>
    <n v="0"/>
    <x v="36"/>
    <d v="2019-09-09T00:00:00"/>
    <x v="0"/>
    <x v="1"/>
    <x v="0"/>
  </r>
  <r>
    <x v="256"/>
    <x v="0"/>
    <x v="0"/>
    <s v="指名：共通TOP（161228AM-170131）"/>
    <n v="11101"/>
    <n v="569"/>
    <m/>
    <n v="5.1256643545626521E-2"/>
    <n v="30.355571177504395"/>
    <n v="17272.32"/>
    <n v="13"/>
    <x v="0"/>
    <m/>
    <n v="0"/>
    <x v="36"/>
    <d v="2019-09-09T00:00:00"/>
    <x v="0"/>
    <x v="1"/>
    <x v="0"/>
  </r>
  <r>
    <x v="256"/>
    <x v="3"/>
    <x v="0"/>
    <s v="PH AFF"/>
    <n v="83"/>
    <n v="122"/>
    <m/>
    <n v="1.4698795180722892"/>
    <n v="482.91803278688525"/>
    <n v="58916"/>
    <n v="4"/>
    <x v="0"/>
    <m/>
    <n v="0"/>
    <x v="36"/>
    <d v="2019-09-09T00:00:00"/>
    <x v="0"/>
    <x v="1"/>
    <x v="0"/>
  </r>
  <r>
    <x v="256"/>
    <x v="5"/>
    <x v="0"/>
    <s v="【NDG】GDN-RM（190125-190131）"/>
    <n v="108420"/>
    <n v="271"/>
    <n v="0"/>
    <n v="2.4995388304740822E-3"/>
    <n v="196.00149908485238"/>
    <n v="53116.406251994995"/>
    <n v="3"/>
    <x v="0"/>
    <m/>
    <n v="0"/>
    <x v="36"/>
    <d v="2019-09-09T00:00:00"/>
    <x v="0"/>
    <x v="1"/>
    <x v="0"/>
  </r>
  <r>
    <x v="256"/>
    <x v="4"/>
    <x v="0"/>
    <s v="指名：共通TOP（170816-170916）"/>
    <n v="5461"/>
    <n v="1005"/>
    <m/>
    <n v="0.18403222852957335"/>
    <n v="18.014184079601989"/>
    <n v="18104.254999999997"/>
    <n v="15.06"/>
    <x v="0"/>
    <m/>
    <n v="0"/>
    <x v="36"/>
    <d v="2019-09-09T00:00:00"/>
    <x v="0"/>
    <x v="1"/>
    <x v="0"/>
  </r>
  <r>
    <x v="256"/>
    <x v="4"/>
    <x v="0"/>
    <s v="指名：ドルチェグスト（170816-170916）"/>
    <n v="7806"/>
    <n v="1231"/>
    <n v="0"/>
    <n v="0.15769920573917498"/>
    <n v="91.696835905767671"/>
    <n v="112878.80500000001"/>
    <n v="7.9600000000000009"/>
    <x v="0"/>
    <m/>
    <n v="0"/>
    <x v="36"/>
    <d v="2019-09-09T00:00:00"/>
    <x v="0"/>
    <x v="1"/>
    <x v="0"/>
  </r>
  <r>
    <x v="256"/>
    <x v="4"/>
    <x v="0"/>
    <s v="指名：まちえこびん（180926～）"/>
    <n v="7"/>
    <n v="1"/>
    <m/>
    <n v="0.14285714285714285"/>
    <n v="89.2"/>
    <n v="89.2"/>
    <n v="0"/>
    <x v="0"/>
    <m/>
    <n v="0"/>
    <x v="36"/>
    <d v="2019-09-09T00:00:00"/>
    <x v="0"/>
    <x v="1"/>
    <x v="0"/>
  </r>
  <r>
    <x v="256"/>
    <x v="7"/>
    <x v="0"/>
    <s v="NDG_QualityPack_oteirekantan_Facebook_RT"/>
    <n v="24745"/>
    <n v="110"/>
    <n v="623"/>
    <n v="4.4453424934330164E-3"/>
    <n v="433.04572727272728"/>
    <n v="47635.03"/>
    <n v="0"/>
    <x v="0"/>
    <m/>
    <n v="0"/>
    <x v="36"/>
    <d v="2019-09-09T00:00:00"/>
    <x v="0"/>
    <x v="1"/>
    <x v="1"/>
  </r>
  <r>
    <x v="256"/>
    <x v="3"/>
    <x v="0"/>
    <s v="AFF"/>
    <n v="0"/>
    <n v="0"/>
    <m/>
    <m/>
    <m/>
    <n v="43000"/>
    <n v="4"/>
    <x v="0"/>
    <m/>
    <m/>
    <x v="36"/>
    <d v="2019-09-09T00:00:00"/>
    <x v="0"/>
    <x v="1"/>
    <x v="0"/>
  </r>
  <r>
    <x v="257"/>
    <x v="0"/>
    <x v="0"/>
    <s v="指名：ドルチェグスト（161228AM-170131）"/>
    <n v="9884"/>
    <n v="586"/>
    <m/>
    <n v="5.9287737757992717E-2"/>
    <n v="90.547440273037552"/>
    <n v="53060.800000000003"/>
    <n v="8"/>
    <x v="0"/>
    <m/>
    <n v="0"/>
    <x v="36"/>
    <d v="2019-09-09T00:00:00"/>
    <x v="0"/>
    <x v="1"/>
    <x v="0"/>
  </r>
  <r>
    <x v="257"/>
    <x v="0"/>
    <x v="0"/>
    <s v="指名：まちえこびん（180926～）"/>
    <n v="2"/>
    <n v="0"/>
    <m/>
    <n v="0"/>
    <m/>
    <n v="0"/>
    <n v="0"/>
    <x v="0"/>
    <m/>
    <n v="0"/>
    <x v="36"/>
    <d v="2019-09-09T00:00:00"/>
    <x v="0"/>
    <x v="1"/>
    <x v="0"/>
  </r>
  <r>
    <x v="257"/>
    <x v="0"/>
    <x v="0"/>
    <s v="指名：共通TOP（161228AM-170131）"/>
    <n v="9089"/>
    <n v="494"/>
    <m/>
    <n v="5.4351413796897348E-2"/>
    <n v="28.503157894736841"/>
    <n v="14080.56"/>
    <n v="11"/>
    <x v="0"/>
    <m/>
    <n v="0"/>
    <x v="36"/>
    <d v="2019-09-09T00:00:00"/>
    <x v="0"/>
    <x v="1"/>
    <x v="0"/>
  </r>
  <r>
    <x v="257"/>
    <x v="3"/>
    <x v="0"/>
    <s v="PH AFF"/>
    <n v="160"/>
    <n v="135"/>
    <m/>
    <n v="0.84375"/>
    <n v="218.2074074074074"/>
    <n v="29458"/>
    <n v="2"/>
    <x v="0"/>
    <m/>
    <n v="0"/>
    <x v="36"/>
    <d v="2019-09-09T00:00:00"/>
    <x v="0"/>
    <x v="1"/>
    <x v="0"/>
  </r>
  <r>
    <x v="257"/>
    <x v="5"/>
    <x v="0"/>
    <s v="【NDG】GDN-RM（190125-190131）"/>
    <n v="126602"/>
    <n v="305"/>
    <n v="0"/>
    <n v="2.4091246583782247E-3"/>
    <n v="169.77247761313112"/>
    <n v="51780.605672004989"/>
    <n v="2"/>
    <x v="0"/>
    <m/>
    <n v="0"/>
    <x v="36"/>
    <d v="2019-09-09T00:00:00"/>
    <x v="0"/>
    <x v="1"/>
    <x v="0"/>
  </r>
  <r>
    <x v="257"/>
    <x v="4"/>
    <x v="0"/>
    <s v="指名：まちえこびん（180926～）"/>
    <n v="6"/>
    <n v="1"/>
    <m/>
    <n v="0.16666666666666666"/>
    <n v="131.57"/>
    <n v="131.57"/>
    <n v="0"/>
    <x v="0"/>
    <m/>
    <n v="0"/>
    <x v="36"/>
    <d v="2019-09-09T00:00:00"/>
    <x v="0"/>
    <x v="1"/>
    <x v="0"/>
  </r>
  <r>
    <x v="257"/>
    <x v="4"/>
    <x v="0"/>
    <s v="指名：ドルチェグスト（170816-170916）"/>
    <n v="8338"/>
    <n v="1260"/>
    <n v="0"/>
    <n v="0.15111537538978173"/>
    <n v="88.390916666666655"/>
    <n v="111372.55499999998"/>
    <n v="7.0400000000000009"/>
    <x v="0"/>
    <m/>
    <n v="0"/>
    <x v="36"/>
    <d v="2019-09-09T00:00:00"/>
    <x v="0"/>
    <x v="1"/>
    <x v="0"/>
  </r>
  <r>
    <x v="257"/>
    <x v="4"/>
    <x v="0"/>
    <s v="指名：共通TOP（170816-170916）"/>
    <n v="4400"/>
    <n v="1005"/>
    <m/>
    <n v="0.22840909090909092"/>
    <n v="21.198313432835825"/>
    <n v="21304.305000000004"/>
    <n v="10.4"/>
    <x v="0"/>
    <m/>
    <n v="0"/>
    <x v="36"/>
    <d v="2019-09-09T00:00:00"/>
    <x v="0"/>
    <x v="1"/>
    <x v="0"/>
  </r>
  <r>
    <x v="257"/>
    <x v="7"/>
    <x v="0"/>
    <s v="NDG_QualityPack_oteirekantan_Facebook_RT"/>
    <n v="22276"/>
    <n v="89"/>
    <n v="528"/>
    <n v="3.9953312982582154E-3"/>
    <n v="525.03971910112352"/>
    <n v="46728.534999999996"/>
    <n v="0"/>
    <x v="0"/>
    <m/>
    <n v="0"/>
    <x v="36"/>
    <d v="2019-09-09T00:00:00"/>
    <x v="0"/>
    <x v="1"/>
    <x v="1"/>
  </r>
  <r>
    <x v="257"/>
    <x v="3"/>
    <x v="0"/>
    <s v="AFF"/>
    <n v="0"/>
    <n v="0"/>
    <m/>
    <m/>
    <m/>
    <n v="38000"/>
    <n v="4"/>
    <x v="0"/>
    <m/>
    <m/>
    <x v="36"/>
    <d v="2019-09-09T00:00:00"/>
    <x v="0"/>
    <x v="1"/>
    <x v="0"/>
  </r>
  <r>
    <x v="258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58"/>
    <x v="0"/>
    <x v="0"/>
    <s v="指名：ドルチェグスト（161228AM-170131）"/>
    <n v="12780"/>
    <n v="728"/>
    <m/>
    <n v="5.696400625978091E-2"/>
    <n v="90.188571428571422"/>
    <n v="65657.279999999999"/>
    <n v="24"/>
    <x v="0"/>
    <m/>
    <n v="0"/>
    <x v="37"/>
    <d v="2019-09-16T00:00:00"/>
    <x v="0"/>
    <x v="1"/>
    <x v="0"/>
  </r>
  <r>
    <x v="258"/>
    <x v="0"/>
    <x v="0"/>
    <s v="指名：共通TOP（161228AM-170131）"/>
    <n v="9955"/>
    <n v="592"/>
    <m/>
    <n v="5.9467604218985434E-2"/>
    <n v="29.747162162162162"/>
    <n v="17610.32"/>
    <n v="20"/>
    <x v="0"/>
    <m/>
    <n v="0"/>
    <x v="37"/>
    <d v="2019-09-16T00:00:00"/>
    <x v="0"/>
    <x v="1"/>
    <x v="0"/>
  </r>
  <r>
    <x v="258"/>
    <x v="3"/>
    <x v="0"/>
    <s v="PH AFF"/>
    <n v="148"/>
    <n v="147"/>
    <m/>
    <n v="0.9932432432432432"/>
    <n v="400.78911564625849"/>
    <n v="58916"/>
    <n v="4"/>
    <x v="0"/>
    <m/>
    <n v="0"/>
    <x v="37"/>
    <d v="2019-09-16T00:00:00"/>
    <x v="0"/>
    <x v="1"/>
    <x v="0"/>
  </r>
  <r>
    <x v="258"/>
    <x v="5"/>
    <x v="0"/>
    <s v="【NDG】GDN-RM（190125-190131）"/>
    <n v="125984"/>
    <n v="298"/>
    <n v="0"/>
    <n v="2.3653797307594615E-3"/>
    <n v="209.29110687478186"/>
    <n v="62368.749848684995"/>
    <n v="0"/>
    <x v="0"/>
    <m/>
    <n v="0"/>
    <x v="37"/>
    <d v="2019-09-16T00:00:00"/>
    <x v="0"/>
    <x v="1"/>
    <x v="0"/>
  </r>
  <r>
    <x v="258"/>
    <x v="4"/>
    <x v="0"/>
    <s v="指名：共通TOP（170816-170916）"/>
    <n v="4670"/>
    <n v="1008"/>
    <m/>
    <n v="0.2158458244111349"/>
    <n v="13.738392857142854"/>
    <n v="13848.299999999997"/>
    <n v="33.050000000000004"/>
    <x v="0"/>
    <m/>
    <n v="0"/>
    <x v="37"/>
    <d v="2019-09-16T00:00:00"/>
    <x v="0"/>
    <x v="1"/>
    <x v="0"/>
  </r>
  <r>
    <x v="258"/>
    <x v="4"/>
    <x v="0"/>
    <s v="指名：まちえこびん（180926～）"/>
    <n v="4"/>
    <n v="5"/>
    <m/>
    <n v="1.25"/>
    <n v="20.07"/>
    <n v="100.35"/>
    <n v="0"/>
    <x v="0"/>
    <m/>
    <n v="0"/>
    <x v="37"/>
    <d v="2019-09-16T00:00:00"/>
    <x v="0"/>
    <x v="1"/>
    <x v="0"/>
  </r>
  <r>
    <x v="258"/>
    <x v="4"/>
    <x v="0"/>
    <s v="指名：ドルチェグスト（170816-170916）"/>
    <n v="9368"/>
    <n v="1412"/>
    <n v="0"/>
    <n v="0.15072587532023912"/>
    <n v="70.780761331444751"/>
    <n v="99942.434999999998"/>
    <n v="23.240000000000002"/>
    <x v="0"/>
    <m/>
    <n v="0"/>
    <x v="37"/>
    <d v="2019-09-16T00:00:00"/>
    <x v="0"/>
    <x v="1"/>
    <x v="0"/>
  </r>
  <r>
    <x v="258"/>
    <x v="7"/>
    <x v="0"/>
    <s v="NDG_QualityPack_oteirekantan_Facebook_RT"/>
    <n v="22638"/>
    <n v="95"/>
    <n v="655"/>
    <n v="4.1964837883205234E-3"/>
    <n v="550.15273684210524"/>
    <n v="52264.509999999995"/>
    <n v="0"/>
    <x v="0"/>
    <m/>
    <n v="0"/>
    <x v="37"/>
    <d v="2019-09-16T00:00:00"/>
    <x v="0"/>
    <x v="1"/>
    <x v="1"/>
  </r>
  <r>
    <x v="258"/>
    <x v="3"/>
    <x v="0"/>
    <s v="AFF"/>
    <n v="0"/>
    <n v="0"/>
    <m/>
    <m/>
    <m/>
    <n v="14000"/>
    <n v="2"/>
    <x v="0"/>
    <m/>
    <m/>
    <x v="37"/>
    <d v="2019-09-16T00:00:00"/>
    <x v="0"/>
    <x v="1"/>
    <x v="0"/>
  </r>
  <r>
    <x v="259"/>
    <x v="0"/>
    <x v="0"/>
    <s v="指名：ドルチェグスト（161228AM-170131）"/>
    <n v="10620"/>
    <n v="696"/>
    <m/>
    <n v="6.5536723163841806E-2"/>
    <n v="89.410114942528736"/>
    <n v="62229.440000000002"/>
    <n v="8"/>
    <x v="0"/>
    <m/>
    <n v="0"/>
    <x v="37"/>
    <d v="2019-09-16T00:00:00"/>
    <x v="0"/>
    <x v="1"/>
    <x v="0"/>
  </r>
  <r>
    <x v="259"/>
    <x v="0"/>
    <x v="0"/>
    <s v="指名：共通TOP（161228AM-170131）"/>
    <n v="10278"/>
    <n v="547"/>
    <m/>
    <n v="5.3220470908737105E-2"/>
    <n v="32.409213893967099"/>
    <n v="17727.840000000004"/>
    <n v="18"/>
    <x v="0"/>
    <m/>
    <n v="0"/>
    <x v="37"/>
    <d v="2019-09-16T00:00:00"/>
    <x v="0"/>
    <x v="1"/>
    <x v="0"/>
  </r>
  <r>
    <x v="259"/>
    <x v="0"/>
    <x v="0"/>
    <s v="指名：まちえこびん（180926～）"/>
    <n v="4"/>
    <n v="0"/>
    <m/>
    <n v="0"/>
    <m/>
    <n v="0"/>
    <n v="0"/>
    <x v="0"/>
    <m/>
    <n v="0"/>
    <x v="37"/>
    <d v="2019-09-16T00:00:00"/>
    <x v="0"/>
    <x v="1"/>
    <x v="0"/>
  </r>
  <r>
    <x v="259"/>
    <x v="3"/>
    <x v="0"/>
    <s v="PH AFF"/>
    <n v="129"/>
    <n v="111"/>
    <m/>
    <n v="0.86046511627906974"/>
    <n v="663.46846846846847"/>
    <n v="73645"/>
    <n v="5"/>
    <x v="0"/>
    <m/>
    <n v="0"/>
    <x v="37"/>
    <d v="2019-09-16T00:00:00"/>
    <x v="0"/>
    <x v="1"/>
    <x v="0"/>
  </r>
  <r>
    <x v="259"/>
    <x v="5"/>
    <x v="0"/>
    <s v="【NDG】GDN-RM（190125-190131）"/>
    <n v="121474"/>
    <n v="266"/>
    <n v="0"/>
    <n v="2.1897690040667138E-3"/>
    <n v="223.04985099609021"/>
    <n v="59331.260364959999"/>
    <n v="2"/>
    <x v="0"/>
    <m/>
    <n v="0"/>
    <x v="37"/>
    <d v="2019-09-16T00:00:00"/>
    <x v="0"/>
    <x v="1"/>
    <x v="0"/>
  </r>
  <r>
    <x v="259"/>
    <x v="4"/>
    <x v="0"/>
    <s v="指名：共通TOP（170816-170916）"/>
    <n v="4577"/>
    <n v="1042"/>
    <m/>
    <n v="0.22766003932707013"/>
    <n v="15.831501919385792"/>
    <n v="16496.424999999996"/>
    <n v="20.990000000000002"/>
    <x v="0"/>
    <m/>
    <n v="0"/>
    <x v="37"/>
    <d v="2019-09-16T00:00:00"/>
    <x v="0"/>
    <x v="1"/>
    <x v="0"/>
  </r>
  <r>
    <x v="259"/>
    <x v="4"/>
    <x v="0"/>
    <s v="指名：ドルチェグスト（170816-170916）"/>
    <n v="6400"/>
    <n v="1018"/>
    <n v="0"/>
    <n v="0.1590625"/>
    <n v="80.132976424361502"/>
    <n v="81575.37000000001"/>
    <n v="15.34"/>
    <x v="0"/>
    <m/>
    <n v="0"/>
    <x v="37"/>
    <d v="2019-09-16T00:00:00"/>
    <x v="0"/>
    <x v="1"/>
    <x v="0"/>
  </r>
  <r>
    <x v="259"/>
    <x v="4"/>
    <x v="0"/>
    <s v="指名：まちえこびん（180926～）"/>
    <n v="8"/>
    <n v="0"/>
    <m/>
    <n v="0"/>
    <m/>
    <n v="0"/>
    <n v="0"/>
    <x v="0"/>
    <m/>
    <n v="0"/>
    <x v="37"/>
    <d v="2019-09-16T00:00:00"/>
    <x v="0"/>
    <x v="1"/>
    <x v="0"/>
  </r>
  <r>
    <x v="259"/>
    <x v="7"/>
    <x v="0"/>
    <s v="NDG_QualityPack_oteirekantan_Facebook_RT"/>
    <n v="24832"/>
    <n v="118"/>
    <n v="847"/>
    <n v="4.7519329896907212E-3"/>
    <n v="415.90444915254244"/>
    <n v="49076.725000000006"/>
    <n v="0"/>
    <x v="0"/>
    <m/>
    <n v="0"/>
    <x v="37"/>
    <d v="2019-09-16T00:00:00"/>
    <x v="0"/>
    <x v="1"/>
    <x v="1"/>
  </r>
  <r>
    <x v="259"/>
    <x v="3"/>
    <x v="0"/>
    <s v="AFF"/>
    <n v="0"/>
    <n v="0"/>
    <m/>
    <m/>
    <m/>
    <n v="31000"/>
    <n v="3"/>
    <x v="0"/>
    <m/>
    <m/>
    <x v="37"/>
    <d v="2019-09-16T00:00:00"/>
    <x v="0"/>
    <x v="1"/>
    <x v="0"/>
  </r>
  <r>
    <x v="260"/>
    <x v="0"/>
    <x v="0"/>
    <s v="指名：ドルチェグスト（161228AM-170131）"/>
    <n v="9914"/>
    <n v="696"/>
    <m/>
    <n v="7.0203752269517847E-2"/>
    <n v="107.82827586206893"/>
    <n v="75048.479999999981"/>
    <n v="10"/>
    <x v="0"/>
    <m/>
    <n v="0"/>
    <x v="37"/>
    <d v="2019-09-16T00:00:00"/>
    <x v="0"/>
    <x v="1"/>
    <x v="0"/>
  </r>
  <r>
    <x v="260"/>
    <x v="0"/>
    <x v="0"/>
    <s v="指名：まちえこびん（180926～）"/>
    <n v="6"/>
    <n v="0"/>
    <m/>
    <n v="0"/>
    <m/>
    <n v="0"/>
    <n v="0"/>
    <x v="0"/>
    <m/>
    <n v="0"/>
    <x v="37"/>
    <d v="2019-09-16T00:00:00"/>
    <x v="0"/>
    <x v="1"/>
    <x v="0"/>
  </r>
  <r>
    <x v="260"/>
    <x v="0"/>
    <x v="0"/>
    <s v="指名：共通TOP（161228AM-170131）"/>
    <n v="10969"/>
    <n v="656"/>
    <m/>
    <n v="5.980490473151609E-2"/>
    <n v="33.367195121951212"/>
    <n v="21888.879999999997"/>
    <n v="20"/>
    <x v="0"/>
    <m/>
    <n v="0"/>
    <x v="37"/>
    <d v="2019-09-16T00:00:00"/>
    <x v="0"/>
    <x v="1"/>
    <x v="0"/>
  </r>
  <r>
    <x v="260"/>
    <x v="3"/>
    <x v="0"/>
    <s v="PH AFF"/>
    <n v="125"/>
    <n v="110"/>
    <m/>
    <n v="0.88"/>
    <n v="267.8"/>
    <n v="29458"/>
    <n v="2"/>
    <x v="0"/>
    <m/>
    <n v="0"/>
    <x v="37"/>
    <d v="2019-09-16T00:00:00"/>
    <x v="0"/>
    <x v="1"/>
    <x v="0"/>
  </r>
  <r>
    <x v="260"/>
    <x v="1"/>
    <x v="5"/>
    <s v="ninaru"/>
    <n v="22274"/>
    <n v="140"/>
    <m/>
    <n v="6.285355122564425E-3"/>
    <n v="76.967032967035721"/>
    <n v="10775.384615385001"/>
    <n v="0"/>
    <x v="0"/>
    <m/>
    <n v="0"/>
    <x v="37"/>
    <d v="2019-09-16T00:00:00"/>
    <x v="0"/>
    <x v="1"/>
    <x v="0"/>
  </r>
  <r>
    <x v="260"/>
    <x v="5"/>
    <x v="0"/>
    <s v="【NDG】GDN-RM（190125-190131）"/>
    <n v="101391"/>
    <n v="218"/>
    <n v="0"/>
    <n v="2.1500922172579418E-3"/>
    <n v="194.67586146935778"/>
    <n v="42439.337800319998"/>
    <n v="0"/>
    <x v="0"/>
    <m/>
    <n v="0"/>
    <x v="37"/>
    <d v="2019-09-16T00:00:00"/>
    <x v="0"/>
    <x v="1"/>
    <x v="0"/>
  </r>
  <r>
    <x v="260"/>
    <x v="4"/>
    <x v="0"/>
    <s v="指名：共通TOP（170816-170916）"/>
    <n v="5074"/>
    <n v="1071"/>
    <m/>
    <n v="0.21107607410327159"/>
    <n v="16.697931839402425"/>
    <n v="17883.484999999997"/>
    <n v="20.47"/>
    <x v="0"/>
    <m/>
    <n v="0"/>
    <x v="37"/>
    <d v="2019-09-16T00:00:00"/>
    <x v="0"/>
    <x v="1"/>
    <x v="0"/>
  </r>
  <r>
    <x v="260"/>
    <x v="4"/>
    <x v="0"/>
    <s v="指名：ドルチェグスト（170816-170916）"/>
    <n v="7120"/>
    <n v="1169"/>
    <n v="0"/>
    <n v="0.16418539325842696"/>
    <n v="79.118699743370399"/>
    <n v="92489.76"/>
    <n v="5.49"/>
    <x v="0"/>
    <m/>
    <n v="0"/>
    <x v="37"/>
    <d v="2019-09-16T00:00:00"/>
    <x v="0"/>
    <x v="1"/>
    <x v="0"/>
  </r>
  <r>
    <x v="260"/>
    <x v="4"/>
    <x v="0"/>
    <s v="指名：まちえこびん（180926～）"/>
    <n v="24"/>
    <n v="4"/>
    <m/>
    <n v="0.16666666666666666"/>
    <n v="58.258749999999999"/>
    <n v="233.035"/>
    <n v="0"/>
    <x v="0"/>
    <m/>
    <n v="0"/>
    <x v="37"/>
    <d v="2019-09-16T00:00:00"/>
    <x v="0"/>
    <x v="1"/>
    <x v="0"/>
  </r>
  <r>
    <x v="260"/>
    <x v="7"/>
    <x v="0"/>
    <s v="NDG_QualityPack_oteirekantan_Facebook_RT"/>
    <n v="24239"/>
    <n v="110"/>
    <n v="942"/>
    <n v="4.538141012418004E-3"/>
    <n v="477.30109090909093"/>
    <n v="52503.12"/>
    <n v="0"/>
    <x v="0"/>
    <m/>
    <n v="0"/>
    <x v="37"/>
    <d v="2019-09-16T00:00:00"/>
    <x v="0"/>
    <x v="1"/>
    <x v="1"/>
  </r>
  <r>
    <x v="260"/>
    <x v="3"/>
    <x v="0"/>
    <s v="AFF"/>
    <n v="0"/>
    <n v="0"/>
    <m/>
    <m/>
    <m/>
    <n v="14000"/>
    <n v="2"/>
    <x v="0"/>
    <m/>
    <m/>
    <x v="37"/>
    <d v="2019-09-16T00:00:00"/>
    <x v="0"/>
    <x v="1"/>
    <x v="0"/>
  </r>
  <r>
    <x v="261"/>
    <x v="0"/>
    <x v="0"/>
    <s v="指名：まちえこびん（180926～）"/>
    <n v="6"/>
    <n v="0"/>
    <m/>
    <n v="0"/>
    <m/>
    <n v="0"/>
    <n v="0"/>
    <x v="0"/>
    <m/>
    <n v="0"/>
    <x v="37"/>
    <d v="2019-09-16T00:00:00"/>
    <x v="0"/>
    <x v="1"/>
    <x v="0"/>
  </r>
  <r>
    <x v="261"/>
    <x v="0"/>
    <x v="0"/>
    <s v="指名：共通TOP（161228AM-170131）"/>
    <n v="11397"/>
    <n v="666"/>
    <m/>
    <n v="5.8436430639642011E-2"/>
    <n v="31.107867867867864"/>
    <n v="20717.839999999997"/>
    <n v="35"/>
    <x v="0"/>
    <m/>
    <n v="0"/>
    <x v="37"/>
    <d v="2019-09-16T00:00:00"/>
    <x v="0"/>
    <x v="1"/>
    <x v="0"/>
  </r>
  <r>
    <x v="261"/>
    <x v="0"/>
    <x v="0"/>
    <s v="指名：ドルチェグスト（161228AM-170131）"/>
    <n v="10488"/>
    <n v="704"/>
    <m/>
    <n v="6.7124332570556833E-2"/>
    <n v="105.87613636363639"/>
    <n v="74536.800000000017"/>
    <n v="8"/>
    <x v="0"/>
    <m/>
    <n v="0"/>
    <x v="37"/>
    <d v="2019-09-16T00:00:00"/>
    <x v="0"/>
    <x v="1"/>
    <x v="0"/>
  </r>
  <r>
    <x v="261"/>
    <x v="3"/>
    <x v="0"/>
    <s v="PH AFF"/>
    <n v="204"/>
    <n v="127"/>
    <m/>
    <n v="0.62254901960784315"/>
    <n v="231.95275590551182"/>
    <n v="29458"/>
    <n v="2"/>
    <x v="0"/>
    <m/>
    <n v="0"/>
    <x v="37"/>
    <d v="2019-09-16T00:00:00"/>
    <x v="0"/>
    <x v="1"/>
    <x v="0"/>
  </r>
  <r>
    <x v="261"/>
    <x v="1"/>
    <x v="5"/>
    <s v="ninaru"/>
    <n v="48687"/>
    <n v="274"/>
    <m/>
    <n v="5.6277856512005255E-3"/>
    <n v="39.326221224032849"/>
    <n v="10775.384615385001"/>
    <n v="0"/>
    <x v="0"/>
    <m/>
    <n v="0"/>
    <x v="37"/>
    <d v="2019-09-16T00:00:00"/>
    <x v="0"/>
    <x v="1"/>
    <x v="0"/>
  </r>
  <r>
    <x v="261"/>
    <x v="5"/>
    <x v="0"/>
    <s v="【NDG】GDN-RM（190125-190131）"/>
    <n v="124461"/>
    <n v="265"/>
    <n v="0"/>
    <n v="2.1291810285953027E-3"/>
    <n v="211.43830669867924"/>
    <n v="56031.151275149998"/>
    <n v="1"/>
    <x v="0"/>
    <m/>
    <n v="0"/>
    <x v="37"/>
    <d v="2019-09-16T00:00:00"/>
    <x v="0"/>
    <x v="1"/>
    <x v="0"/>
  </r>
  <r>
    <x v="261"/>
    <x v="4"/>
    <x v="0"/>
    <s v="指名：まちえこびん（180926～）"/>
    <n v="2"/>
    <n v="1"/>
    <m/>
    <n v="0.5"/>
    <n v="31.22"/>
    <n v="31.22"/>
    <n v="0"/>
    <x v="0"/>
    <m/>
    <n v="0"/>
    <x v="37"/>
    <d v="2019-09-16T00:00:00"/>
    <x v="0"/>
    <x v="1"/>
    <x v="0"/>
  </r>
  <r>
    <x v="261"/>
    <x v="4"/>
    <x v="0"/>
    <s v="指名：ドルチェグスト（170816-170916）"/>
    <n v="6968"/>
    <n v="1053"/>
    <n v="0"/>
    <n v="0.15111940298507462"/>
    <n v="73.148613485280137"/>
    <n v="77025.489999999991"/>
    <n v="5.14"/>
    <x v="0"/>
    <m/>
    <n v="0"/>
    <x v="37"/>
    <d v="2019-09-16T00:00:00"/>
    <x v="0"/>
    <x v="1"/>
    <x v="0"/>
  </r>
  <r>
    <x v="261"/>
    <x v="4"/>
    <x v="0"/>
    <s v="指名：共通TOP（170816-170916）"/>
    <n v="4874"/>
    <n v="1029"/>
    <m/>
    <n v="0.21112022979072631"/>
    <n v="14.17642857142857"/>
    <n v="14587.544999999998"/>
    <n v="16.64"/>
    <x v="0"/>
    <m/>
    <n v="0"/>
    <x v="37"/>
    <d v="2019-09-16T00:00:00"/>
    <x v="0"/>
    <x v="1"/>
    <x v="0"/>
  </r>
  <r>
    <x v="261"/>
    <x v="7"/>
    <x v="0"/>
    <s v="NDG_QualityPack_oteirekantan_Facebook_RT"/>
    <n v="19292"/>
    <n v="65"/>
    <n v="782"/>
    <n v="3.3692722371967657E-3"/>
    <n v="746.2437692307692"/>
    <n v="48505.845000000001"/>
    <n v="0"/>
    <x v="0"/>
    <m/>
    <n v="0"/>
    <x v="37"/>
    <d v="2019-09-16T00:00:00"/>
    <x v="0"/>
    <x v="1"/>
    <x v="1"/>
  </r>
  <r>
    <x v="261"/>
    <x v="3"/>
    <x v="0"/>
    <s v="AFF"/>
    <n v="0"/>
    <n v="0"/>
    <m/>
    <m/>
    <m/>
    <n v="43000"/>
    <n v="4"/>
    <x v="0"/>
    <m/>
    <m/>
    <x v="37"/>
    <d v="2019-09-16T00:00:00"/>
    <x v="0"/>
    <x v="1"/>
    <x v="0"/>
  </r>
  <r>
    <x v="262"/>
    <x v="0"/>
    <x v="0"/>
    <s v="指名：共通TOP（161228AM-170131）"/>
    <n v="10282"/>
    <n v="635"/>
    <m/>
    <n v="6.1758412760163389E-2"/>
    <n v="41.002204724409445"/>
    <n v="26036.399999999998"/>
    <n v="19"/>
    <x v="0"/>
    <m/>
    <n v="0"/>
    <x v="37"/>
    <d v="2019-09-16T00:00:00"/>
    <x v="0"/>
    <x v="1"/>
    <x v="0"/>
  </r>
  <r>
    <x v="262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62"/>
    <x v="0"/>
    <x v="0"/>
    <s v="指名：ドルチェグスト（161228AM-170131）"/>
    <n v="10998"/>
    <n v="782"/>
    <m/>
    <n v="7.110383706128387E-2"/>
    <n v="108.18127877237853"/>
    <n v="84597.760000000009"/>
    <n v="16"/>
    <x v="0"/>
    <m/>
    <n v="0"/>
    <x v="37"/>
    <d v="2019-09-16T00:00:00"/>
    <x v="0"/>
    <x v="1"/>
    <x v="0"/>
  </r>
  <r>
    <x v="262"/>
    <x v="3"/>
    <x v="0"/>
    <s v="PH AFF"/>
    <n v="138"/>
    <n v="147"/>
    <m/>
    <n v="1.0652173913043479"/>
    <n v="701.38095238095241"/>
    <n v="103103"/>
    <n v="7"/>
    <x v="0"/>
    <m/>
    <n v="0"/>
    <x v="37"/>
    <d v="2019-09-16T00:00:00"/>
    <x v="0"/>
    <x v="1"/>
    <x v="0"/>
  </r>
  <r>
    <x v="262"/>
    <x v="1"/>
    <x v="5"/>
    <s v="ninaru"/>
    <n v="21667"/>
    <n v="130"/>
    <m/>
    <n v="5.9999076937277884E-3"/>
    <n v="82.887573964500007"/>
    <n v="10775.384615385001"/>
    <n v="0"/>
    <x v="0"/>
    <m/>
    <n v="0"/>
    <x v="37"/>
    <d v="2019-09-16T00:00:00"/>
    <x v="0"/>
    <x v="1"/>
    <x v="0"/>
  </r>
  <r>
    <x v="262"/>
    <x v="5"/>
    <x v="0"/>
    <s v="【NDG】GDN-RM（190125-190131）"/>
    <n v="103088"/>
    <n v="209"/>
    <n v="0"/>
    <n v="2.0273940710848985E-3"/>
    <n v="213.97777856586123"/>
    <n v="44721.355720264997"/>
    <n v="1"/>
    <x v="0"/>
    <m/>
    <n v="0"/>
    <x v="37"/>
    <d v="2019-09-16T00:00:00"/>
    <x v="0"/>
    <x v="1"/>
    <x v="0"/>
  </r>
  <r>
    <x v="262"/>
    <x v="4"/>
    <x v="0"/>
    <s v="指名：共通TOP（170816-170916）"/>
    <n v="4621"/>
    <n v="1047"/>
    <m/>
    <n v="0.22657433455961912"/>
    <n v="15.049837631327605"/>
    <n v="15757.180000000002"/>
    <n v="26.05"/>
    <x v="0"/>
    <m/>
    <n v="0"/>
    <x v="37"/>
    <d v="2019-09-16T00:00:00"/>
    <x v="0"/>
    <x v="1"/>
    <x v="0"/>
  </r>
  <r>
    <x v="262"/>
    <x v="4"/>
    <x v="0"/>
    <s v="指名：ドルチェグスト（170816-170916）"/>
    <n v="7628"/>
    <n v="1396"/>
    <n v="0"/>
    <n v="0.18300996329313057"/>
    <n v="62.05041547277937"/>
    <n v="86622.38"/>
    <n v="3.9400000000000004"/>
    <x v="0"/>
    <m/>
    <n v="0"/>
    <x v="37"/>
    <d v="2019-09-16T00:00:00"/>
    <x v="0"/>
    <x v="1"/>
    <x v="0"/>
  </r>
  <r>
    <x v="262"/>
    <x v="4"/>
    <x v="0"/>
    <s v="指名：まちえこびん（180926～）"/>
    <n v="4"/>
    <n v="1"/>
    <m/>
    <n v="0.25"/>
    <n v="7.8049999999999997"/>
    <n v="7.8049999999999997"/>
    <n v="0"/>
    <x v="0"/>
    <m/>
    <n v="0"/>
    <x v="37"/>
    <d v="2019-09-16T00:00:00"/>
    <x v="0"/>
    <x v="1"/>
    <x v="0"/>
  </r>
  <r>
    <x v="262"/>
    <x v="7"/>
    <x v="0"/>
    <s v="NDG_QualityPack_oteirekantan_Facebook_RT"/>
    <n v="27560"/>
    <n v="86"/>
    <n v="1359"/>
    <n v="3.1204644412191583E-3"/>
    <n v="604.1095930232558"/>
    <n v="51953.424999999996"/>
    <n v="0"/>
    <x v="0"/>
    <m/>
    <n v="0"/>
    <x v="37"/>
    <d v="2019-09-16T00:00:00"/>
    <x v="0"/>
    <x v="1"/>
    <x v="1"/>
  </r>
  <r>
    <x v="262"/>
    <x v="3"/>
    <x v="0"/>
    <s v="AFF"/>
    <n v="0"/>
    <n v="0"/>
    <m/>
    <m/>
    <m/>
    <n v="62000"/>
    <n v="6"/>
    <x v="0"/>
    <m/>
    <m/>
    <x v="37"/>
    <d v="2019-09-16T00:00:00"/>
    <x v="0"/>
    <x v="1"/>
    <x v="0"/>
  </r>
  <r>
    <x v="263"/>
    <x v="0"/>
    <x v="0"/>
    <s v="指名：ドルチェグスト（161228AM-170131）"/>
    <n v="11324"/>
    <n v="706"/>
    <m/>
    <n v="6.2345460967855884E-2"/>
    <n v="99.946062322946148"/>
    <n v="70561.919999999984"/>
    <n v="16"/>
    <x v="0"/>
    <m/>
    <n v="0"/>
    <x v="37"/>
    <d v="2019-09-16T00:00:00"/>
    <x v="0"/>
    <x v="1"/>
    <x v="0"/>
  </r>
  <r>
    <x v="263"/>
    <x v="0"/>
    <x v="0"/>
    <s v="指名：まちえこびん（180926～）"/>
    <n v="1"/>
    <n v="1"/>
    <m/>
    <n v="1"/>
    <n v="3.12"/>
    <n v="3.12"/>
    <n v="0"/>
    <x v="0"/>
    <m/>
    <n v="0"/>
    <x v="37"/>
    <d v="2019-09-16T00:00:00"/>
    <x v="0"/>
    <x v="1"/>
    <x v="0"/>
  </r>
  <r>
    <x v="263"/>
    <x v="0"/>
    <x v="0"/>
    <s v="指名：共通TOP（161228AM-170131）"/>
    <n v="10535"/>
    <n v="575"/>
    <m/>
    <n v="5.4579971523493115E-2"/>
    <n v="29.689739130434781"/>
    <n v="17071.599999999999"/>
    <n v="27"/>
    <x v="0"/>
    <m/>
    <n v="0"/>
    <x v="37"/>
    <d v="2019-09-16T00:00:00"/>
    <x v="0"/>
    <x v="1"/>
    <x v="0"/>
  </r>
  <r>
    <x v="263"/>
    <x v="3"/>
    <x v="0"/>
    <s v="PH AFF"/>
    <n v="199"/>
    <n v="165"/>
    <m/>
    <n v="0.82914572864321612"/>
    <n v="178.53333333333333"/>
    <n v="29458"/>
    <n v="2"/>
    <x v="0"/>
    <m/>
    <n v="0"/>
    <x v="37"/>
    <d v="2019-09-16T00:00:00"/>
    <x v="0"/>
    <x v="1"/>
    <x v="0"/>
  </r>
  <r>
    <x v="263"/>
    <x v="1"/>
    <x v="5"/>
    <s v="ninaru"/>
    <n v="22723"/>
    <n v="174"/>
    <m/>
    <n v="7.6574395986445448E-3"/>
    <n v="61.927497789568967"/>
    <n v="10775.384615385001"/>
    <n v="0"/>
    <x v="0"/>
    <m/>
    <n v="0"/>
    <x v="37"/>
    <d v="2019-09-16T00:00:00"/>
    <x v="0"/>
    <x v="1"/>
    <x v="0"/>
  </r>
  <r>
    <x v="263"/>
    <x v="5"/>
    <x v="0"/>
    <s v="【NDG】GDN-RM（190125-190131）"/>
    <n v="78536"/>
    <n v="187"/>
    <n v="0"/>
    <n v="2.3810736477538961E-3"/>
    <n v="211.43935433652405"/>
    <n v="39539.159260929999"/>
    <n v="0"/>
    <x v="0"/>
    <m/>
    <n v="0"/>
    <x v="37"/>
    <d v="2019-09-16T00:00:00"/>
    <x v="0"/>
    <x v="1"/>
    <x v="0"/>
  </r>
  <r>
    <x v="263"/>
    <x v="4"/>
    <x v="0"/>
    <s v="指名：まちえこびん（180926～）"/>
    <n v="5"/>
    <n v="1"/>
    <m/>
    <n v="0.2"/>
    <n v="8.92"/>
    <n v="8.92"/>
    <n v="0"/>
    <x v="0"/>
    <m/>
    <n v="0"/>
    <x v="37"/>
    <d v="2019-09-16T00:00:00"/>
    <x v="0"/>
    <x v="1"/>
    <x v="0"/>
  </r>
  <r>
    <x v="263"/>
    <x v="4"/>
    <x v="0"/>
    <s v="指名：共通TOP（170816-170916）"/>
    <n v="4900"/>
    <n v="1044"/>
    <m/>
    <n v="0.21306122448979592"/>
    <n v="17.464061302681991"/>
    <n v="18232.48"/>
    <n v="13.379999999999999"/>
    <x v="0"/>
    <m/>
    <n v="0"/>
    <x v="37"/>
    <d v="2019-09-16T00:00:00"/>
    <x v="0"/>
    <x v="1"/>
    <x v="0"/>
  </r>
  <r>
    <x v="263"/>
    <x v="4"/>
    <x v="0"/>
    <s v="指名：ドルチェグスト（170816-170916）"/>
    <n v="8716"/>
    <n v="1458"/>
    <n v="0"/>
    <n v="0.16727856815052777"/>
    <n v="65.124454732510273"/>
    <n v="94951.454999999987"/>
    <n v="10.18"/>
    <x v="0"/>
    <m/>
    <n v="0"/>
    <x v="37"/>
    <d v="2019-09-16T00:00:00"/>
    <x v="0"/>
    <x v="1"/>
    <x v="0"/>
  </r>
  <r>
    <x v="263"/>
    <x v="7"/>
    <x v="0"/>
    <s v="NDG_QualityPack_oteirekantan_Facebook_RT"/>
    <n v="23981"/>
    <n v="106"/>
    <n v="1447"/>
    <n v="4.4201659647220715E-3"/>
    <n v="469.90938679245289"/>
    <n v="49810.395000000004"/>
    <n v="0"/>
    <x v="0"/>
    <m/>
    <n v="0"/>
    <x v="37"/>
    <d v="2019-09-16T00:00:00"/>
    <x v="0"/>
    <x v="1"/>
    <x v="1"/>
  </r>
  <r>
    <x v="263"/>
    <x v="3"/>
    <x v="0"/>
    <s v="AFF"/>
    <n v="0"/>
    <n v="0"/>
    <m/>
    <m/>
    <m/>
    <n v="52000"/>
    <n v="6"/>
    <x v="0"/>
    <m/>
    <m/>
    <x v="37"/>
    <d v="2019-09-16T00:00:00"/>
    <x v="0"/>
    <x v="1"/>
    <x v="0"/>
  </r>
  <r>
    <x v="264"/>
    <x v="0"/>
    <x v="0"/>
    <s v="指名：共通TOP（161228AM-170131）"/>
    <n v="10158"/>
    <n v="499"/>
    <m/>
    <n v="4.9123843276235479E-2"/>
    <n v="33.80104208416833"/>
    <n v="16866.719999999998"/>
    <n v="16"/>
    <x v="0"/>
    <m/>
    <n v="0"/>
    <x v="37"/>
    <d v="2019-09-16T00:00:00"/>
    <x v="0"/>
    <x v="1"/>
    <x v="0"/>
  </r>
  <r>
    <x v="264"/>
    <x v="0"/>
    <x v="0"/>
    <s v="指名：まちえこびん（180926～）"/>
    <n v="1"/>
    <n v="0"/>
    <m/>
    <n v="0"/>
    <m/>
    <n v="0"/>
    <n v="0"/>
    <x v="0"/>
    <m/>
    <n v="0"/>
    <x v="37"/>
    <d v="2019-09-16T00:00:00"/>
    <x v="0"/>
    <x v="1"/>
    <x v="0"/>
  </r>
  <r>
    <x v="264"/>
    <x v="0"/>
    <x v="0"/>
    <s v="指名：ドルチェグスト（161228AM-170131）"/>
    <n v="12366"/>
    <n v="812"/>
    <m/>
    <n v="6.5663917192301469E-2"/>
    <n v="94.983251231527092"/>
    <n v="77126.399999999994"/>
    <n v="22"/>
    <x v="0"/>
    <m/>
    <n v="0"/>
    <x v="37"/>
    <d v="2019-09-16T00:00:00"/>
    <x v="0"/>
    <x v="1"/>
    <x v="0"/>
  </r>
  <r>
    <x v="264"/>
    <x v="3"/>
    <x v="0"/>
    <s v="PH AFF"/>
    <n v="212"/>
    <n v="197"/>
    <m/>
    <n v="0.92924528301886788"/>
    <n v="448.59898477157361"/>
    <n v="88374"/>
    <n v="6"/>
    <x v="0"/>
    <m/>
    <n v="0"/>
    <x v="37"/>
    <d v="2019-09-16T00:00:00"/>
    <x v="0"/>
    <x v="1"/>
    <x v="0"/>
  </r>
  <r>
    <x v="264"/>
    <x v="1"/>
    <x v="5"/>
    <s v="ninaru"/>
    <n v="28603"/>
    <n v="184"/>
    <m/>
    <n v="6.4328916547215327E-3"/>
    <n v="58.561872909701094"/>
    <n v="10775.384615385001"/>
    <n v="0"/>
    <x v="0"/>
    <m/>
    <n v="0"/>
    <x v="37"/>
    <d v="2019-09-16T00:00:00"/>
    <x v="0"/>
    <x v="1"/>
    <x v="0"/>
  </r>
  <r>
    <x v="264"/>
    <x v="5"/>
    <x v="0"/>
    <s v="【NDG】GDN-RM（190125-190131）"/>
    <n v="100514"/>
    <n v="211"/>
    <n v="0"/>
    <n v="2.0992100602901086E-3"/>
    <n v="222.83524020189572"/>
    <n v="47018.235682599996"/>
    <n v="0"/>
    <x v="0"/>
    <m/>
    <n v="0"/>
    <x v="37"/>
    <d v="2019-09-16T00:00:00"/>
    <x v="0"/>
    <x v="1"/>
    <x v="0"/>
  </r>
  <r>
    <x v="264"/>
    <x v="4"/>
    <x v="0"/>
    <s v="指名：共通TOP（170816-170916）"/>
    <n v="4990"/>
    <n v="966"/>
    <m/>
    <n v="0.19358717434869741"/>
    <n v="19.25394927536232"/>
    <n v="18599.315000000002"/>
    <n v="16.28"/>
    <x v="0"/>
    <m/>
    <n v="0"/>
    <x v="37"/>
    <d v="2019-09-16T00:00:00"/>
    <x v="0"/>
    <x v="1"/>
    <x v="0"/>
  </r>
  <r>
    <x v="264"/>
    <x v="4"/>
    <x v="0"/>
    <s v="指名：ドルチェグスト（170816-170916）"/>
    <n v="10528"/>
    <n v="1620"/>
    <n v="0"/>
    <n v="0.15387537993920972"/>
    <n v="70.939407407407401"/>
    <n v="114921.84"/>
    <n v="11.3"/>
    <x v="0"/>
    <m/>
    <n v="0"/>
    <x v="37"/>
    <d v="2019-09-16T00:00:00"/>
    <x v="0"/>
    <x v="1"/>
    <x v="0"/>
  </r>
  <r>
    <x v="264"/>
    <x v="4"/>
    <x v="0"/>
    <s v="指名：まちえこびん（180926～）"/>
    <n v="3"/>
    <n v="0"/>
    <m/>
    <n v="0"/>
    <m/>
    <n v="0"/>
    <n v="0"/>
    <x v="0"/>
    <m/>
    <n v="0"/>
    <x v="37"/>
    <d v="2019-09-16T00:00:00"/>
    <x v="0"/>
    <x v="1"/>
    <x v="0"/>
  </r>
  <r>
    <x v="264"/>
    <x v="7"/>
    <x v="0"/>
    <s v="NDG_QualityPack_oteirekantan_Facebook_RT"/>
    <n v="24350"/>
    <n v="136"/>
    <n v="1554"/>
    <n v="5.5852156057494863E-3"/>
    <n v="359.21036764705877"/>
    <n v="48852.609999999993"/>
    <n v="0"/>
    <x v="0"/>
    <m/>
    <n v="0"/>
    <x v="37"/>
    <d v="2019-09-16T00:00:00"/>
    <x v="0"/>
    <x v="1"/>
    <x v="1"/>
  </r>
  <r>
    <x v="264"/>
    <x v="3"/>
    <x v="0"/>
    <s v="AFF"/>
    <n v="0"/>
    <n v="0"/>
    <m/>
    <m/>
    <m/>
    <n v="33000"/>
    <n v="4"/>
    <x v="0"/>
    <m/>
    <m/>
    <x v="37"/>
    <d v="2019-09-16T00:00:00"/>
    <x v="0"/>
    <x v="1"/>
    <x v="0"/>
  </r>
  <r>
    <x v="265"/>
    <x v="0"/>
    <x v="0"/>
    <s v="指名：ドルチェグスト（161228AM-170131）"/>
    <n v="12758"/>
    <n v="858"/>
    <m/>
    <n v="6.7251920363693374E-2"/>
    <n v="104.38060606060604"/>
    <n v="89558.559999999983"/>
    <n v="12"/>
    <x v="0"/>
    <m/>
    <n v="0"/>
    <x v="38"/>
    <d v="2019-09-23T00:00:00"/>
    <x v="0"/>
    <x v="1"/>
    <x v="0"/>
  </r>
  <r>
    <x v="265"/>
    <x v="0"/>
    <x v="0"/>
    <s v="指名：まちえこびん（180926～）"/>
    <n v="3"/>
    <n v="0"/>
    <m/>
    <n v="0"/>
    <m/>
    <n v="0"/>
    <n v="0"/>
    <x v="0"/>
    <m/>
    <n v="0"/>
    <x v="38"/>
    <d v="2019-09-23T00:00:00"/>
    <x v="0"/>
    <x v="1"/>
    <x v="0"/>
  </r>
  <r>
    <x v="265"/>
    <x v="0"/>
    <x v="0"/>
    <s v="指名：共通TOP（161228AM-170131）"/>
    <n v="10232"/>
    <n v="588"/>
    <m/>
    <n v="5.7466770914777171E-2"/>
    <n v="32.519455782312932"/>
    <n v="19121.440000000002"/>
    <n v="16"/>
    <x v="0"/>
    <m/>
    <n v="0"/>
    <x v="38"/>
    <d v="2019-09-23T00:00:00"/>
    <x v="0"/>
    <x v="1"/>
    <x v="0"/>
  </r>
  <r>
    <x v="265"/>
    <x v="3"/>
    <x v="0"/>
    <s v="PH AFF"/>
    <n v="188"/>
    <n v="508"/>
    <m/>
    <n v="2.7021276595744679"/>
    <n v="115.97637795275591"/>
    <n v="58916"/>
    <n v="4"/>
    <x v="0"/>
    <m/>
    <n v="0"/>
    <x v="38"/>
    <d v="2019-09-23T00:00:00"/>
    <x v="0"/>
    <x v="1"/>
    <x v="0"/>
  </r>
  <r>
    <x v="265"/>
    <x v="1"/>
    <x v="5"/>
    <s v="ninaru"/>
    <n v="22278"/>
    <n v="138"/>
    <m/>
    <n v="6.1944519256665765E-3"/>
    <n v="78.082497212934783"/>
    <n v="10775.384615385001"/>
    <n v="0"/>
    <x v="0"/>
    <m/>
    <n v="0"/>
    <x v="38"/>
    <d v="2019-09-23T00:00:00"/>
    <x v="0"/>
    <x v="1"/>
    <x v="0"/>
  </r>
  <r>
    <x v="265"/>
    <x v="5"/>
    <x v="0"/>
    <s v="【NDG】GDN-RM（190125-190131）"/>
    <n v="103405"/>
    <n v="213"/>
    <n v="0"/>
    <n v="2.0598617088148541E-3"/>
    <n v="249.58048004269952"/>
    <n v="53160.642249094999"/>
    <n v="1"/>
    <x v="0"/>
    <m/>
    <n v="0"/>
    <x v="38"/>
    <d v="2019-09-23T00:00:00"/>
    <x v="0"/>
    <x v="1"/>
    <x v="0"/>
  </r>
  <r>
    <x v="265"/>
    <x v="4"/>
    <x v="0"/>
    <s v="指名：ドルチェグスト（170816-170916）"/>
    <n v="11744"/>
    <n v="1858"/>
    <n v="0"/>
    <n v="0.15820844686648503"/>
    <n v="78.954421420882667"/>
    <n v="146697.315"/>
    <n v="17.8"/>
    <x v="0"/>
    <m/>
    <n v="0"/>
    <x v="38"/>
    <d v="2019-09-23T00:00:00"/>
    <x v="0"/>
    <x v="1"/>
    <x v="0"/>
  </r>
  <r>
    <x v="265"/>
    <x v="4"/>
    <x v="0"/>
    <s v="指名：まちえこびん（180926～）"/>
    <n v="4"/>
    <n v="0"/>
    <m/>
    <n v="0"/>
    <m/>
    <n v="0"/>
    <n v="0"/>
    <x v="0"/>
    <m/>
    <n v="0"/>
    <x v="38"/>
    <d v="2019-09-23T00:00:00"/>
    <x v="0"/>
    <x v="1"/>
    <x v="0"/>
  </r>
  <r>
    <x v="265"/>
    <x v="4"/>
    <x v="0"/>
    <s v="指名：共通TOP（170816-170916）"/>
    <n v="4976"/>
    <n v="1094"/>
    <m/>
    <n v="0.21985530546623794"/>
    <n v="13.897751371115168"/>
    <n v="15204.139999999994"/>
    <n v="19.46"/>
    <x v="0"/>
    <m/>
    <n v="0"/>
    <x v="38"/>
    <d v="2019-09-23T00:00:00"/>
    <x v="0"/>
    <x v="1"/>
    <x v="0"/>
  </r>
  <r>
    <x v="265"/>
    <x v="7"/>
    <x v="0"/>
    <s v="NDG_QualityPack_oteirekantan_Facebook_RT"/>
    <n v="28447"/>
    <n v="128"/>
    <n v="1394"/>
    <n v="4.499595739445284E-3"/>
    <n v="447.21953124999999"/>
    <n v="57244.1"/>
    <n v="0"/>
    <x v="0"/>
    <m/>
    <n v="0"/>
    <x v="38"/>
    <d v="2019-09-23T00:00:00"/>
    <x v="0"/>
    <x v="1"/>
    <x v="1"/>
  </r>
  <r>
    <x v="265"/>
    <x v="3"/>
    <x v="0"/>
    <s v="AFF"/>
    <n v="0"/>
    <n v="0"/>
    <m/>
    <m/>
    <m/>
    <n v="26000"/>
    <n v="3"/>
    <x v="0"/>
    <m/>
    <m/>
    <x v="38"/>
    <d v="2019-09-23T00:00:00"/>
    <x v="0"/>
    <x v="1"/>
    <x v="0"/>
  </r>
  <r>
    <x v="266"/>
    <x v="0"/>
    <x v="0"/>
    <s v="指名：共通TOP（161228AM-170131）"/>
    <n v="10186"/>
    <n v="640"/>
    <m/>
    <n v="6.2831337129393289E-2"/>
    <n v="35.657374999999988"/>
    <n v="22820.719999999994"/>
    <n v="23"/>
    <x v="0"/>
    <m/>
    <n v="0"/>
    <x v="38"/>
    <d v="2019-09-23T00:00:00"/>
    <x v="0"/>
    <x v="1"/>
    <x v="0"/>
  </r>
  <r>
    <x v="266"/>
    <x v="0"/>
    <x v="0"/>
    <s v="指名：まちえこびん（180926～）"/>
    <n v="5"/>
    <n v="0"/>
    <m/>
    <n v="0"/>
    <m/>
    <n v="0"/>
    <n v="0"/>
    <x v="0"/>
    <m/>
    <n v="0"/>
    <x v="38"/>
    <d v="2019-09-23T00:00:00"/>
    <x v="0"/>
    <x v="1"/>
    <x v="0"/>
  </r>
  <r>
    <x v="266"/>
    <x v="0"/>
    <x v="0"/>
    <s v="指名：ドルチェグスト（161228AM-170131）"/>
    <n v="10948"/>
    <n v="652"/>
    <m/>
    <n v="5.9554256485202774E-2"/>
    <n v="97.20809815950922"/>
    <n v="63379.680000000008"/>
    <n v="12"/>
    <x v="0"/>
    <m/>
    <n v="0"/>
    <x v="38"/>
    <d v="2019-09-23T00:00:00"/>
    <x v="0"/>
    <x v="1"/>
    <x v="0"/>
  </r>
  <r>
    <x v="266"/>
    <x v="3"/>
    <x v="0"/>
    <s v="PH AFF"/>
    <n v="169"/>
    <n v="135"/>
    <m/>
    <n v="0.79881656804733725"/>
    <n v="981.93333333333328"/>
    <n v="132561"/>
    <n v="9"/>
    <x v="0"/>
    <m/>
    <n v="0"/>
    <x v="38"/>
    <d v="2019-09-23T00:00:00"/>
    <x v="0"/>
    <x v="1"/>
    <x v="0"/>
  </r>
  <r>
    <x v="266"/>
    <x v="1"/>
    <x v="5"/>
    <s v="ninaru"/>
    <n v="21416"/>
    <n v="109"/>
    <m/>
    <n v="5.0896525961897643E-3"/>
    <n v="98.856739590688079"/>
    <n v="10775.384615385001"/>
    <n v="0"/>
    <x v="0"/>
    <m/>
    <n v="0"/>
    <x v="38"/>
    <d v="2019-09-23T00:00:00"/>
    <x v="0"/>
    <x v="1"/>
    <x v="0"/>
  </r>
  <r>
    <x v="266"/>
    <x v="5"/>
    <x v="0"/>
    <s v="【NDG】GDN-RM（190125-190131）"/>
    <n v="94898"/>
    <n v="205"/>
    <n v="0"/>
    <n v="2.1602141246390861E-3"/>
    <n v="217.55883148651216"/>
    <n v="44599.560454734994"/>
    <n v="8"/>
    <x v="0"/>
    <m/>
    <n v="0"/>
    <x v="38"/>
    <d v="2019-09-23T00:00:00"/>
    <x v="0"/>
    <x v="1"/>
    <x v="0"/>
  </r>
  <r>
    <x v="266"/>
    <x v="4"/>
    <x v="0"/>
    <s v="指名：まちえこびん（180926～）"/>
    <n v="6"/>
    <n v="1"/>
    <m/>
    <n v="0.16666666666666666"/>
    <n v="13.38"/>
    <n v="13.38"/>
    <n v="0"/>
    <x v="0"/>
    <m/>
    <n v="0"/>
    <x v="38"/>
    <d v="2019-09-23T00:00:00"/>
    <x v="0"/>
    <x v="1"/>
    <x v="0"/>
  </r>
  <r>
    <x v="266"/>
    <x v="4"/>
    <x v="0"/>
    <s v="指名：共通TOP（170816-170916）"/>
    <n v="4863"/>
    <n v="987"/>
    <m/>
    <n v="0.20296113510178901"/>
    <n v="14.168520770010129"/>
    <n v="13984.329999999998"/>
    <n v="19.87"/>
    <x v="0"/>
    <m/>
    <n v="0"/>
    <x v="38"/>
    <d v="2019-09-23T00:00:00"/>
    <x v="0"/>
    <x v="1"/>
    <x v="0"/>
  </r>
  <r>
    <x v="266"/>
    <x v="4"/>
    <x v="0"/>
    <s v="指名：ドルチェグスト（170816-170916）"/>
    <n v="8116"/>
    <n v="1306"/>
    <n v="0"/>
    <n v="0.16091670773780187"/>
    <n v="79.050218223583457"/>
    <n v="103239.58499999999"/>
    <n v="10.66"/>
    <x v="0"/>
    <m/>
    <n v="0"/>
    <x v="38"/>
    <d v="2019-09-23T00:00:00"/>
    <x v="0"/>
    <x v="1"/>
    <x v="0"/>
  </r>
  <r>
    <x v="266"/>
    <x v="7"/>
    <x v="0"/>
    <s v="NDG_QualityPack_oteirekantan_Facebook_RT"/>
    <n v="28519"/>
    <n v="102"/>
    <n v="1349"/>
    <n v="3.5765629930923242E-3"/>
    <n v="550.82093137254901"/>
    <n v="56183.735000000001"/>
    <n v="0"/>
    <x v="0"/>
    <m/>
    <n v="0"/>
    <x v="38"/>
    <d v="2019-09-23T00:00:00"/>
    <x v="0"/>
    <x v="1"/>
    <x v="1"/>
  </r>
  <r>
    <x v="266"/>
    <x v="3"/>
    <x v="0"/>
    <s v="AFF"/>
    <n v="0"/>
    <n v="0"/>
    <m/>
    <m/>
    <m/>
    <n v="102000"/>
    <n v="11"/>
    <x v="0"/>
    <m/>
    <m/>
    <x v="38"/>
    <d v="2019-09-23T00:00:00"/>
    <x v="0"/>
    <x v="1"/>
    <x v="0"/>
  </r>
  <r>
    <x v="267"/>
    <x v="0"/>
    <x v="0"/>
    <s v="指名：ドルチェグスト（161228AM-170131）"/>
    <n v="12274"/>
    <n v="770"/>
    <m/>
    <n v="6.2734234968225513E-2"/>
    <n v="95.677298701298724"/>
    <n v="73671.520000000019"/>
    <n v="16"/>
    <x v="0"/>
    <m/>
    <n v="0"/>
    <x v="38"/>
    <d v="2019-09-23T00:00:00"/>
    <x v="0"/>
    <x v="1"/>
    <x v="0"/>
  </r>
  <r>
    <x v="267"/>
    <x v="0"/>
    <x v="0"/>
    <s v="指名：共通TOP（161228AM-170131）"/>
    <n v="9440"/>
    <n v="581"/>
    <m/>
    <n v="6.1546610169491527E-2"/>
    <n v="45.30175559380379"/>
    <n v="26320.320000000003"/>
    <n v="16"/>
    <x v="0"/>
    <m/>
    <n v="0"/>
    <x v="38"/>
    <d v="2019-09-23T00:00:00"/>
    <x v="0"/>
    <x v="1"/>
    <x v="0"/>
  </r>
  <r>
    <x v="267"/>
    <x v="0"/>
    <x v="0"/>
    <s v="指名：まちえこびん（180926～）"/>
    <n v="5"/>
    <n v="2"/>
    <m/>
    <n v="0.4"/>
    <n v="6.76"/>
    <n v="13.52"/>
    <n v="0"/>
    <x v="0"/>
    <m/>
    <n v="0"/>
    <x v="38"/>
    <d v="2019-09-23T00:00:00"/>
    <x v="0"/>
    <x v="1"/>
    <x v="0"/>
  </r>
  <r>
    <x v="267"/>
    <x v="3"/>
    <x v="0"/>
    <s v="PH AFF"/>
    <n v="191"/>
    <n v="119"/>
    <m/>
    <n v="0.62303664921465973"/>
    <n v="371.31932773109241"/>
    <n v="44187"/>
    <n v="3"/>
    <x v="0"/>
    <m/>
    <n v="0"/>
    <x v="38"/>
    <d v="2019-09-23T00:00:00"/>
    <x v="0"/>
    <x v="1"/>
    <x v="0"/>
  </r>
  <r>
    <x v="267"/>
    <x v="1"/>
    <x v="5"/>
    <s v="ninaru"/>
    <n v="23456"/>
    <n v="117"/>
    <m/>
    <n v="4.9880627557980896E-3"/>
    <n v="92.097304405000003"/>
    <n v="10775.384615385001"/>
    <n v="0"/>
    <x v="0"/>
    <m/>
    <n v="0"/>
    <x v="38"/>
    <d v="2019-09-23T00:00:00"/>
    <x v="0"/>
    <x v="1"/>
    <x v="0"/>
  </r>
  <r>
    <x v="267"/>
    <x v="5"/>
    <x v="0"/>
    <s v="【NDG】GDN-RM（190125-190131）"/>
    <n v="84584"/>
    <n v="191"/>
    <n v="0"/>
    <n v="2.2581102809041899E-3"/>
    <n v="208.7333528056021"/>
    <n v="39868.07038587"/>
    <n v="0"/>
    <x v="0"/>
    <m/>
    <n v="0"/>
    <x v="38"/>
    <d v="2019-09-23T00:00:00"/>
    <x v="0"/>
    <x v="1"/>
    <x v="0"/>
  </r>
  <r>
    <x v="267"/>
    <x v="4"/>
    <x v="0"/>
    <s v="指名：まちえこびん（180926～）"/>
    <n v="10"/>
    <n v="1"/>
    <m/>
    <n v="0.1"/>
    <n v="2.23"/>
    <n v="2.23"/>
    <n v="0"/>
    <x v="0"/>
    <m/>
    <n v="0"/>
    <x v="38"/>
    <d v="2019-09-23T00:00:00"/>
    <x v="0"/>
    <x v="1"/>
    <x v="0"/>
  </r>
  <r>
    <x v="267"/>
    <x v="4"/>
    <x v="0"/>
    <s v="指名：ドルチェグスト（170816-170916）"/>
    <n v="8496"/>
    <n v="1374"/>
    <n v="0"/>
    <n v="0.1617231638418079"/>
    <n v="75.094064774381366"/>
    <n v="103179.245"/>
    <n v="12.8"/>
    <x v="0"/>
    <m/>
    <n v="0"/>
    <x v="38"/>
    <d v="2019-09-23T00:00:00"/>
    <x v="0"/>
    <x v="1"/>
    <x v="0"/>
  </r>
  <r>
    <x v="267"/>
    <x v="4"/>
    <x v="0"/>
    <s v="指名：共通TOP（170816-170916）"/>
    <n v="5074"/>
    <n v="1086"/>
    <m/>
    <n v="0.21403232163973196"/>
    <n v="15.747578268876611"/>
    <n v="17101.87"/>
    <n v="18.61"/>
    <x v="0"/>
    <m/>
    <n v="0"/>
    <x v="38"/>
    <d v="2019-09-23T00:00:00"/>
    <x v="0"/>
    <x v="1"/>
    <x v="0"/>
  </r>
  <r>
    <x v="267"/>
    <x v="7"/>
    <x v="0"/>
    <s v="NDG_QualityPack_oteirekantan_Facebook_RT"/>
    <n v="31328"/>
    <n v="100"/>
    <n v="1611"/>
    <n v="3.192032686414709E-3"/>
    <n v="590.81619999999998"/>
    <n v="59081.62"/>
    <n v="0"/>
    <x v="0"/>
    <m/>
    <n v="0"/>
    <x v="38"/>
    <d v="2019-09-23T00:00:00"/>
    <x v="0"/>
    <x v="1"/>
    <x v="1"/>
  </r>
  <r>
    <x v="267"/>
    <x v="3"/>
    <x v="0"/>
    <s v="AFF"/>
    <n v="0"/>
    <n v="0"/>
    <m/>
    <m/>
    <m/>
    <n v="24000"/>
    <n v="2"/>
    <x v="0"/>
    <m/>
    <m/>
    <x v="38"/>
    <d v="2019-09-23T00:00:00"/>
    <x v="0"/>
    <x v="1"/>
    <x v="0"/>
  </r>
  <r>
    <x v="268"/>
    <x v="0"/>
    <x v="0"/>
    <s v="指名：ドルチェグスト（161228AM-170131）"/>
    <n v="11296"/>
    <n v="754"/>
    <m/>
    <n v="6.6749291784702555E-2"/>
    <n v="112.81655172413794"/>
    <n v="85063.680000000008"/>
    <n v="26"/>
    <x v="0"/>
    <m/>
    <n v="0"/>
    <x v="38"/>
    <d v="2019-09-23T00:00:00"/>
    <x v="0"/>
    <x v="1"/>
    <x v="0"/>
  </r>
  <r>
    <x v="268"/>
    <x v="0"/>
    <x v="0"/>
    <s v="指名：共通TOP（161228AM-170131）"/>
    <n v="10331"/>
    <n v="609"/>
    <m/>
    <n v="5.8948794889168522E-2"/>
    <n v="38.946206896551722"/>
    <n v="23718.239999999998"/>
    <n v="20"/>
    <x v="0"/>
    <m/>
    <n v="0"/>
    <x v="38"/>
    <d v="2019-09-23T00:00:00"/>
    <x v="0"/>
    <x v="1"/>
    <x v="0"/>
  </r>
  <r>
    <x v="268"/>
    <x v="3"/>
    <x v="0"/>
    <s v="PH AFF"/>
    <n v="236"/>
    <n v="127"/>
    <m/>
    <n v="0.53813559322033899"/>
    <n v="347.92913385826773"/>
    <n v="44187"/>
    <n v="3"/>
    <x v="0"/>
    <m/>
    <n v="0"/>
    <x v="38"/>
    <d v="2019-09-23T00:00:00"/>
    <x v="0"/>
    <x v="1"/>
    <x v="0"/>
  </r>
  <r>
    <x v="268"/>
    <x v="1"/>
    <x v="5"/>
    <s v="ninaru"/>
    <n v="25950"/>
    <n v="132"/>
    <m/>
    <n v="5.0867052023121388E-3"/>
    <n v="81.631701631704559"/>
    <n v="10775.384615385001"/>
    <n v="0"/>
    <x v="0"/>
    <m/>
    <n v="0"/>
    <x v="38"/>
    <d v="2019-09-23T00:00:00"/>
    <x v="0"/>
    <x v="1"/>
    <x v="0"/>
  </r>
  <r>
    <x v="268"/>
    <x v="5"/>
    <x v="0"/>
    <s v="【NDG】GDN-RM（190125-190131）"/>
    <n v="112464"/>
    <n v="267"/>
    <n v="0"/>
    <n v="2.3740930431071275E-3"/>
    <n v="232.7887536573221"/>
    <n v="62154.597226505"/>
    <n v="1"/>
    <x v="0"/>
    <m/>
    <n v="0"/>
    <x v="38"/>
    <d v="2019-09-23T00:00:00"/>
    <x v="0"/>
    <x v="1"/>
    <x v="0"/>
  </r>
  <r>
    <x v="268"/>
    <x v="4"/>
    <x v="0"/>
    <s v="指名：共通TOP（170816-170916）"/>
    <n v="4983"/>
    <n v="1062"/>
    <m/>
    <n v="0.21312462372065022"/>
    <n v="14.486600753295665"/>
    <n v="15384.769999999997"/>
    <n v="19.299999999999997"/>
    <x v="0"/>
    <m/>
    <n v="0"/>
    <x v="38"/>
    <d v="2019-09-23T00:00:00"/>
    <x v="0"/>
    <x v="1"/>
    <x v="0"/>
  </r>
  <r>
    <x v="268"/>
    <x v="4"/>
    <x v="0"/>
    <s v="指名：ドルチェグスト（170816-170916）"/>
    <n v="7874"/>
    <n v="1314"/>
    <n v="0"/>
    <n v="0.16687833375666752"/>
    <n v="77.589840182648388"/>
    <n v="101953.04999999999"/>
    <n v="11.84"/>
    <x v="0"/>
    <m/>
    <n v="0"/>
    <x v="38"/>
    <d v="2019-09-23T00:00:00"/>
    <x v="0"/>
    <x v="1"/>
    <x v="0"/>
  </r>
  <r>
    <x v="268"/>
    <x v="7"/>
    <x v="0"/>
    <s v="NDG_QualityPack_oteirekantan_Facebook_RT"/>
    <n v="26380"/>
    <n v="104"/>
    <n v="1504"/>
    <n v="3.9423805913570888E-3"/>
    <n v="549.23399038461525"/>
    <n v="57120.334999999992"/>
    <n v="0"/>
    <x v="0"/>
    <m/>
    <n v="0"/>
    <x v="38"/>
    <d v="2019-09-23T00:00:00"/>
    <x v="0"/>
    <x v="1"/>
    <x v="1"/>
  </r>
  <r>
    <x v="268"/>
    <x v="3"/>
    <x v="0"/>
    <s v="AFF"/>
    <n v="0"/>
    <n v="0"/>
    <m/>
    <m/>
    <m/>
    <n v="26000"/>
    <n v="3"/>
    <x v="0"/>
    <m/>
    <m/>
    <x v="38"/>
    <d v="2019-09-23T00:00:00"/>
    <x v="0"/>
    <x v="1"/>
    <x v="0"/>
  </r>
  <r>
    <x v="269"/>
    <x v="0"/>
    <x v="0"/>
    <s v="指名：ドルチェグスト（161228AM-170131）"/>
    <n v="9684"/>
    <n v="650"/>
    <m/>
    <n v="6.7121024370094998E-2"/>
    <n v="94.515200000000007"/>
    <n v="61434.880000000005"/>
    <n v="4"/>
    <x v="0"/>
    <m/>
    <n v="0"/>
    <x v="38"/>
    <d v="2019-09-23T00:00:00"/>
    <x v="0"/>
    <x v="1"/>
    <x v="0"/>
  </r>
  <r>
    <x v="269"/>
    <x v="0"/>
    <x v="0"/>
    <s v="指名：共通TOP（161228AM-170131）"/>
    <n v="10076"/>
    <n v="637"/>
    <m/>
    <n v="6.3219531560142914E-2"/>
    <n v="39.418775510204071"/>
    <n v="25109.759999999995"/>
    <n v="27"/>
    <x v="0"/>
    <m/>
    <n v="0"/>
    <x v="38"/>
    <d v="2019-09-23T00:00:00"/>
    <x v="0"/>
    <x v="1"/>
    <x v="0"/>
  </r>
  <r>
    <x v="269"/>
    <x v="3"/>
    <x v="0"/>
    <s v="PH AFF"/>
    <n v="225"/>
    <n v="118"/>
    <m/>
    <n v="0.52444444444444449"/>
    <n v="374.46610169491527"/>
    <n v="44187"/>
    <n v="3"/>
    <x v="0"/>
    <m/>
    <n v="0"/>
    <x v="38"/>
    <d v="2019-09-23T00:00:00"/>
    <x v="0"/>
    <x v="1"/>
    <x v="0"/>
  </r>
  <r>
    <x v="269"/>
    <x v="1"/>
    <x v="5"/>
    <s v="ninaru"/>
    <n v="23701"/>
    <n v="113"/>
    <m/>
    <n v="4.7677313193536137E-3"/>
    <n v="95.35738597685841"/>
    <n v="10775.384615385001"/>
    <n v="0"/>
    <x v="0"/>
    <m/>
    <n v="0"/>
    <x v="38"/>
    <d v="2019-09-23T00:00:00"/>
    <x v="0"/>
    <x v="1"/>
    <x v="0"/>
  </r>
  <r>
    <x v="269"/>
    <x v="5"/>
    <x v="0"/>
    <s v="【NDG】GDN-RM（190125-190131）"/>
    <n v="98773"/>
    <n v="252"/>
    <n v="0"/>
    <n v="2.5513045062922055E-3"/>
    <n v="200.79986812974207"/>
    <n v="50601.566768695004"/>
    <n v="1"/>
    <x v="0"/>
    <m/>
    <n v="0"/>
    <x v="38"/>
    <d v="2019-09-23T00:00:00"/>
    <x v="0"/>
    <x v="1"/>
    <x v="0"/>
  </r>
  <r>
    <x v="269"/>
    <x v="4"/>
    <x v="0"/>
    <s v="指名：共通TOP（170816-170916）"/>
    <n v="4731"/>
    <n v="931"/>
    <m/>
    <n v="0.19678714859437751"/>
    <n v="19.492738990332974"/>
    <n v="18147.739999999998"/>
    <n v="10.32"/>
    <x v="0"/>
    <m/>
    <n v="0"/>
    <x v="38"/>
    <d v="2019-09-23T00:00:00"/>
    <x v="0"/>
    <x v="1"/>
    <x v="0"/>
  </r>
  <r>
    <x v="269"/>
    <x v="4"/>
    <x v="0"/>
    <s v="指名：ドルチェグスト（170816-170916）"/>
    <n v="7690"/>
    <n v="1144"/>
    <n v="0"/>
    <n v="0.14876462938881665"/>
    <n v="69.728566433566414"/>
    <n v="79769.479999999981"/>
    <n v="7.129999999999999"/>
    <x v="0"/>
    <m/>
    <n v="0"/>
    <x v="38"/>
    <d v="2019-09-23T00:00:00"/>
    <x v="0"/>
    <x v="1"/>
    <x v="0"/>
  </r>
  <r>
    <x v="269"/>
    <x v="7"/>
    <x v="0"/>
    <s v="NDG_QualityPack_oteirekantan_Facebook_RT"/>
    <n v="34215"/>
    <n v="131"/>
    <n v="1010"/>
    <n v="3.8287300891421891E-3"/>
    <n v="419.24"/>
    <n v="54920.44"/>
    <n v="0"/>
    <x v="0"/>
    <m/>
    <n v="0"/>
    <x v="38"/>
    <d v="2019-09-23T00:00:00"/>
    <x v="0"/>
    <x v="1"/>
    <x v="1"/>
  </r>
  <r>
    <x v="269"/>
    <x v="3"/>
    <x v="0"/>
    <s v="AFF"/>
    <n v="0"/>
    <n v="0"/>
    <m/>
    <m/>
    <m/>
    <n v="19000"/>
    <n v="2"/>
    <x v="0"/>
    <m/>
    <m/>
    <x v="38"/>
    <d v="2019-09-23T00:00:00"/>
    <x v="0"/>
    <x v="1"/>
    <x v="0"/>
  </r>
  <r>
    <x v="270"/>
    <x v="0"/>
    <x v="0"/>
    <s v="指名：ドルチェグスト（161228AM-170131）"/>
    <n v="10810"/>
    <n v="718"/>
    <m/>
    <n v="6.641998149861239E-2"/>
    <n v="56.139721448467974"/>
    <n v="40308.320000000007"/>
    <n v="16"/>
    <x v="0"/>
    <m/>
    <n v="0"/>
    <x v="38"/>
    <d v="2019-09-23T00:00:00"/>
    <x v="0"/>
    <x v="1"/>
    <x v="0"/>
  </r>
  <r>
    <x v="270"/>
    <x v="0"/>
    <x v="0"/>
    <s v="指名：共通TOP（161228AM-170131）"/>
    <n v="11206"/>
    <n v="676"/>
    <m/>
    <n v="6.0324825986078884E-2"/>
    <n v="32.099999999999994"/>
    <n v="21699.599999999999"/>
    <n v="13"/>
    <x v="0"/>
    <m/>
    <n v="0"/>
    <x v="38"/>
    <d v="2019-09-23T00:00:00"/>
    <x v="0"/>
    <x v="1"/>
    <x v="0"/>
  </r>
  <r>
    <x v="270"/>
    <x v="3"/>
    <x v="0"/>
    <s v="PH AFF"/>
    <n v="187"/>
    <n v="163"/>
    <m/>
    <n v="0.87165775401069523"/>
    <n v="361.44785276073617"/>
    <n v="58916"/>
    <n v="4"/>
    <x v="0"/>
    <m/>
    <n v="0"/>
    <x v="38"/>
    <d v="2019-09-23T00:00:00"/>
    <x v="0"/>
    <x v="1"/>
    <x v="0"/>
  </r>
  <r>
    <x v="270"/>
    <x v="1"/>
    <x v="5"/>
    <s v="ninaru"/>
    <n v="23064"/>
    <n v="121"/>
    <m/>
    <n v="5.2462712452306624E-3"/>
    <n v="89.052765416404966"/>
    <n v="10775.384615385001"/>
    <n v="0"/>
    <x v="0"/>
    <m/>
    <n v="0"/>
    <x v="38"/>
    <d v="2019-09-23T00:00:00"/>
    <x v="0"/>
    <x v="1"/>
    <x v="0"/>
  </r>
  <r>
    <x v="270"/>
    <x v="5"/>
    <x v="0"/>
    <s v="【NDG】GDN-RM（190125-190131）"/>
    <n v="20823"/>
    <n v="68"/>
    <n v="0"/>
    <n v="3.2656197473947077E-3"/>
    <n v="172.91496805463231"/>
    <n v="11758.217827714998"/>
    <n v="0"/>
    <x v="0"/>
    <m/>
    <n v="0"/>
    <x v="38"/>
    <d v="2019-09-23T00:00:00"/>
    <x v="0"/>
    <x v="1"/>
    <x v="0"/>
  </r>
  <r>
    <x v="270"/>
    <x v="4"/>
    <x v="0"/>
    <s v="指名：ドルチェグスト（170816-170916）"/>
    <n v="9300"/>
    <n v="1404"/>
    <n v="0"/>
    <n v="0.15096774193548387"/>
    <n v="71.662959401709415"/>
    <n v="100614.79500000001"/>
    <n v="13.66"/>
    <x v="0"/>
    <m/>
    <n v="0"/>
    <x v="38"/>
    <d v="2019-09-23T00:00:00"/>
    <x v="0"/>
    <x v="1"/>
    <x v="0"/>
  </r>
  <r>
    <x v="270"/>
    <x v="4"/>
    <x v="0"/>
    <s v="指名：共通TOP（170816-170916）"/>
    <n v="5726"/>
    <n v="1122"/>
    <m/>
    <n v="0.19594830597275584"/>
    <n v="25.858658645276282"/>
    <n v="29013.41499999999"/>
    <n v="16.11"/>
    <x v="0"/>
    <m/>
    <n v="0"/>
    <x v="38"/>
    <d v="2019-09-23T00:00:00"/>
    <x v="0"/>
    <x v="1"/>
    <x v="0"/>
  </r>
  <r>
    <x v="270"/>
    <x v="7"/>
    <x v="0"/>
    <s v="NDG_QualityPack_oteirekantan_Facebook_RT"/>
    <n v="47280"/>
    <n v="177"/>
    <n v="1432"/>
    <n v="3.7436548223350255E-3"/>
    <n v="337.51112994350279"/>
    <n v="59739.469999999994"/>
    <n v="0"/>
    <x v="0"/>
    <m/>
    <n v="0"/>
    <x v="38"/>
    <d v="2019-09-23T00:00:00"/>
    <x v="0"/>
    <x v="1"/>
    <x v="1"/>
  </r>
  <r>
    <x v="270"/>
    <x v="3"/>
    <x v="0"/>
    <s v="AFF"/>
    <n v="0"/>
    <n v="0"/>
    <m/>
    <m/>
    <m/>
    <n v="50000"/>
    <n v="5"/>
    <x v="0"/>
    <m/>
    <m/>
    <x v="38"/>
    <d v="2019-09-23T00:00:00"/>
    <x v="0"/>
    <x v="1"/>
    <x v="0"/>
  </r>
  <r>
    <x v="271"/>
    <x v="0"/>
    <x v="0"/>
    <s v="指名：ドルチェグスト（161228AM-170131）"/>
    <n v="12696"/>
    <n v="758"/>
    <m/>
    <n v="5.9703843730308757E-2"/>
    <n v="47.422902374670194"/>
    <n v="35946.560000000005"/>
    <n v="26"/>
    <x v="0"/>
    <m/>
    <n v="0"/>
    <x v="38"/>
    <d v="2019-09-23T00:00:00"/>
    <x v="0"/>
    <x v="1"/>
    <x v="0"/>
  </r>
  <r>
    <x v="271"/>
    <x v="0"/>
    <x v="0"/>
    <s v="指名：共通TOP（161228AM-170131）"/>
    <n v="12103"/>
    <n v="708"/>
    <m/>
    <n v="5.8497893084359251E-2"/>
    <n v="35.120564971751413"/>
    <n v="24865.360000000001"/>
    <n v="18"/>
    <x v="0"/>
    <m/>
    <n v="0"/>
    <x v="38"/>
    <d v="2019-09-23T00:00:00"/>
    <x v="0"/>
    <x v="1"/>
    <x v="0"/>
  </r>
  <r>
    <x v="271"/>
    <x v="3"/>
    <x v="0"/>
    <s v="PH AFF"/>
    <n v="225"/>
    <n v="145"/>
    <m/>
    <n v="0.64444444444444449"/>
    <n v="812.63448275862072"/>
    <n v="117832"/>
    <n v="8"/>
    <x v="0"/>
    <m/>
    <n v="0"/>
    <x v="38"/>
    <d v="2019-09-23T00:00:00"/>
    <x v="0"/>
    <x v="1"/>
    <x v="0"/>
  </r>
  <r>
    <x v="271"/>
    <x v="1"/>
    <x v="5"/>
    <s v="ninaru"/>
    <n v="52083"/>
    <n v="312"/>
    <m/>
    <n v="5.9904383388053681E-3"/>
    <n v="34.536489151875003"/>
    <n v="10775.384615385001"/>
    <n v="0"/>
    <x v="0"/>
    <m/>
    <n v="0"/>
    <x v="38"/>
    <d v="2019-09-23T00:00:00"/>
    <x v="0"/>
    <x v="1"/>
    <x v="0"/>
  </r>
  <r>
    <x v="271"/>
    <x v="5"/>
    <x v="0"/>
    <s v="【NDG】GDN-RM（190125-190131）"/>
    <n v="85653"/>
    <n v="252"/>
    <n v="0"/>
    <n v="2.942103604076915E-3"/>
    <n v="223.58801357228177"/>
    <n v="56344.179420215005"/>
    <n v="1"/>
    <x v="0"/>
    <m/>
    <n v="0"/>
    <x v="38"/>
    <d v="2019-09-23T00:00:00"/>
    <x v="0"/>
    <x v="1"/>
    <x v="0"/>
  </r>
  <r>
    <x v="271"/>
    <x v="4"/>
    <x v="0"/>
    <s v="指名：共通TOP（170816-170916）"/>
    <n v="6392"/>
    <n v="1194"/>
    <m/>
    <n v="0.18679599499374216"/>
    <n v="25.900871021775544"/>
    <n v="30925.64"/>
    <n v="23.75"/>
    <x v="0"/>
    <m/>
    <n v="0"/>
    <x v="38"/>
    <d v="2019-09-23T00:00:00"/>
    <x v="0"/>
    <x v="1"/>
    <x v="0"/>
  </r>
  <r>
    <x v="271"/>
    <x v="4"/>
    <x v="0"/>
    <s v="指名：ドルチェグスト（170816-170916）"/>
    <n v="10960"/>
    <n v="1680"/>
    <n v="0"/>
    <n v="0.15328467153284672"/>
    <n v="80.384065476190472"/>
    <n v="135045.22999999998"/>
    <n v="22.819999999999997"/>
    <x v="0"/>
    <m/>
    <n v="0"/>
    <x v="38"/>
    <d v="2019-09-23T00:00:00"/>
    <x v="0"/>
    <x v="1"/>
    <x v="0"/>
  </r>
  <r>
    <x v="271"/>
    <x v="7"/>
    <x v="0"/>
    <s v="NDG_QualityPack_oteirekantan_Facebook_RT"/>
    <n v="38417"/>
    <n v="178"/>
    <n v="1530"/>
    <n v="4.6333654371762505E-3"/>
    <n v="327.03952247191012"/>
    <n v="58213.034999999996"/>
    <n v="0"/>
    <x v="0"/>
    <m/>
    <n v="0"/>
    <x v="38"/>
    <d v="2019-09-23T00:00:00"/>
    <x v="0"/>
    <x v="1"/>
    <x v="1"/>
  </r>
  <r>
    <x v="271"/>
    <x v="3"/>
    <x v="0"/>
    <s v="AFF"/>
    <n v="0"/>
    <n v="0"/>
    <m/>
    <m/>
    <m/>
    <n v="71000"/>
    <n v="8"/>
    <x v="0"/>
    <m/>
    <m/>
    <x v="38"/>
    <d v="2019-09-23T00:00:00"/>
    <x v="0"/>
    <x v="1"/>
    <x v="0"/>
  </r>
  <r>
    <x v="272"/>
    <x v="0"/>
    <x v="0"/>
    <s v="指名：共通TOP（161228AM-170131）"/>
    <n v="12241"/>
    <n v="738"/>
    <m/>
    <n v="6.0289192059472266E-2"/>
    <n v="34.377777777777773"/>
    <n v="25370.799999999996"/>
    <n v="20"/>
    <x v="0"/>
    <m/>
    <n v="0"/>
    <x v="39"/>
    <d v="2019-09-30T00:00:00"/>
    <x v="0"/>
    <x v="1"/>
    <x v="0"/>
  </r>
  <r>
    <x v="272"/>
    <x v="0"/>
    <x v="0"/>
    <s v="指名：ドルチェグスト（161228AM-170131）"/>
    <n v="12028"/>
    <n v="690"/>
    <m/>
    <n v="5.7366145660126371E-2"/>
    <n v="47.60788405797102"/>
    <n v="32849.440000000002"/>
    <n v="18"/>
    <x v="0"/>
    <m/>
    <n v="0"/>
    <x v="39"/>
    <d v="2019-09-30T00:00:00"/>
    <x v="0"/>
    <x v="1"/>
    <x v="0"/>
  </r>
  <r>
    <x v="272"/>
    <x v="3"/>
    <x v="0"/>
    <s v="PH AFF"/>
    <n v="443"/>
    <n v="156"/>
    <m/>
    <n v="0.35214446952595935"/>
    <n v="472.08333333333331"/>
    <n v="73645"/>
    <n v="5"/>
    <x v="0"/>
    <m/>
    <n v="0"/>
    <x v="39"/>
    <d v="2019-09-30T00:00:00"/>
    <x v="0"/>
    <x v="1"/>
    <x v="0"/>
  </r>
  <r>
    <x v="272"/>
    <x v="1"/>
    <x v="5"/>
    <s v="ninaru"/>
    <n v="16363"/>
    <n v="57"/>
    <m/>
    <n v="3.4834688015645053E-3"/>
    <n v="189.04183535763158"/>
    <n v="10775.384615385001"/>
    <n v="0"/>
    <x v="0"/>
    <m/>
    <n v="0"/>
    <x v="39"/>
    <d v="2019-09-30T00:00:00"/>
    <x v="0"/>
    <x v="1"/>
    <x v="0"/>
  </r>
  <r>
    <x v="272"/>
    <x v="5"/>
    <x v="0"/>
    <s v="【NDG】GDN-RM（190125-190131）"/>
    <n v="109566"/>
    <n v="239"/>
    <n v="0"/>
    <n v="2.1813336253947392E-3"/>
    <n v="234.53541626506274"/>
    <n v="56053.964487349993"/>
    <n v="1"/>
    <x v="0"/>
    <m/>
    <n v="0"/>
    <x v="39"/>
    <d v="2019-09-30T00:00:00"/>
    <x v="0"/>
    <x v="1"/>
    <x v="0"/>
  </r>
  <r>
    <x v="272"/>
    <x v="4"/>
    <x v="0"/>
    <s v="指名：共通TOP（170816-170916）"/>
    <n v="6091"/>
    <n v="1128"/>
    <m/>
    <n v="0.18519126580200296"/>
    <n v="20.065057624113471"/>
    <n v="22633.384999999995"/>
    <n v="18.100000000000001"/>
    <x v="0"/>
    <m/>
    <n v="0"/>
    <x v="39"/>
    <d v="2019-09-30T00:00:00"/>
    <x v="0"/>
    <x v="1"/>
    <x v="0"/>
  </r>
  <r>
    <x v="272"/>
    <x v="4"/>
    <x v="0"/>
    <s v="指名：ドルチェグスト（170816-170916）"/>
    <n v="8982"/>
    <n v="1354"/>
    <n v="0"/>
    <n v="0.15074593631707861"/>
    <n v="78.436270310192015"/>
    <n v="106202.70999999999"/>
    <n v="16.600000000000001"/>
    <x v="0"/>
    <m/>
    <n v="0"/>
    <x v="39"/>
    <d v="2019-09-30T00:00:00"/>
    <x v="0"/>
    <x v="1"/>
    <x v="0"/>
  </r>
  <r>
    <x v="272"/>
    <x v="7"/>
    <x v="0"/>
    <s v="NDG_QualityPack_oteirekantan_Facebook_RT"/>
    <n v="42827"/>
    <n v="166"/>
    <n v="472"/>
    <n v="3.8760594951782754E-3"/>
    <n v="381.12849397590361"/>
    <n v="63267.33"/>
    <n v="0"/>
    <x v="0"/>
    <m/>
    <n v="0"/>
    <x v="39"/>
    <d v="2019-09-30T00:00:00"/>
    <x v="0"/>
    <x v="1"/>
    <x v="1"/>
  </r>
  <r>
    <x v="272"/>
    <x v="3"/>
    <x v="0"/>
    <s v="AFF"/>
    <n v="0"/>
    <n v="0"/>
    <m/>
    <m/>
    <m/>
    <n v="52000"/>
    <n v="6"/>
    <x v="0"/>
    <m/>
    <m/>
    <x v="39"/>
    <d v="2019-09-30T00:00:00"/>
    <x v="0"/>
    <x v="1"/>
    <x v="0"/>
  </r>
  <r>
    <x v="273"/>
    <x v="0"/>
    <x v="0"/>
    <s v="指名：共通TOP（161228AM-170131）"/>
    <n v="12817"/>
    <n v="869"/>
    <m/>
    <n v="6.780057735819614E-2"/>
    <n v="37.371783659378593"/>
    <n v="32476.079999999994"/>
    <n v="23"/>
    <x v="0"/>
    <m/>
    <n v="0"/>
    <x v="39"/>
    <d v="2019-09-30T00:00:00"/>
    <x v="0"/>
    <x v="1"/>
    <x v="0"/>
  </r>
  <r>
    <x v="273"/>
    <x v="0"/>
    <x v="0"/>
    <s v="指名：ドルチェグスト（161228AM-170131）"/>
    <n v="11956"/>
    <n v="726"/>
    <m/>
    <n v="6.0722649715623953E-2"/>
    <n v="114.892782369146"/>
    <n v="83412.160000000003"/>
    <n v="6"/>
    <x v="0"/>
    <m/>
    <n v="0"/>
    <x v="39"/>
    <d v="2019-09-30T00:00:00"/>
    <x v="0"/>
    <x v="1"/>
    <x v="0"/>
  </r>
  <r>
    <x v="273"/>
    <x v="3"/>
    <x v="0"/>
    <s v="PH AFF"/>
    <n v="829"/>
    <n v="141"/>
    <m/>
    <n v="0.17008443908323281"/>
    <n v="417.84397163120565"/>
    <n v="58916"/>
    <n v="4"/>
    <x v="0"/>
    <m/>
    <n v="0"/>
    <x v="39"/>
    <d v="2019-09-30T00:00:00"/>
    <x v="0"/>
    <x v="1"/>
    <x v="0"/>
  </r>
  <r>
    <x v="273"/>
    <x v="4"/>
    <x v="0"/>
    <s v="指名：ドルチェグスト（170816-170916）"/>
    <n v="7422"/>
    <n v="1084"/>
    <n v="0"/>
    <n v="0.14605227701428186"/>
    <n v="75.973690036900365"/>
    <n v="82355.48"/>
    <n v="7.2100000000000009"/>
    <x v="0"/>
    <m/>
    <n v="0"/>
    <x v="39"/>
    <d v="2019-09-30T00:00:00"/>
    <x v="0"/>
    <x v="1"/>
    <x v="0"/>
  </r>
  <r>
    <x v="273"/>
    <x v="4"/>
    <x v="0"/>
    <s v="指名：共通TOP（170816-170916）"/>
    <n v="6290"/>
    <n v="1252"/>
    <m/>
    <n v="0.19904610492845787"/>
    <n v="18.570271565495208"/>
    <n v="23249.98"/>
    <n v="17.61"/>
    <x v="0"/>
    <m/>
    <n v="0"/>
    <x v="39"/>
    <d v="2019-09-30T00:00:00"/>
    <x v="0"/>
    <x v="1"/>
    <x v="0"/>
  </r>
  <r>
    <x v="273"/>
    <x v="7"/>
    <x v="0"/>
    <s v="NDG_QualityPack_oteirekantan_Facebook_RT"/>
    <n v="19310"/>
    <n v="109"/>
    <n v="152"/>
    <n v="5.6447436561367168E-3"/>
    <n v="294.74871559633027"/>
    <n v="32127.61"/>
    <n v="0"/>
    <x v="0"/>
    <m/>
    <n v="0"/>
    <x v="39"/>
    <d v="2019-09-30T00:00:00"/>
    <x v="0"/>
    <x v="1"/>
    <x v="1"/>
  </r>
  <r>
    <x v="273"/>
    <x v="3"/>
    <x v="0"/>
    <s v="AFF"/>
    <n v="0"/>
    <n v="0"/>
    <m/>
    <m/>
    <m/>
    <n v="64000"/>
    <n v="7"/>
    <x v="0"/>
    <m/>
    <m/>
    <x v="39"/>
    <d v="2019-09-30T00:00:00"/>
    <x v="0"/>
    <x v="1"/>
    <x v="0"/>
  </r>
  <r>
    <x v="274"/>
    <x v="0"/>
    <x v="0"/>
    <s v="指名：共通TOP（161228AM-170131）"/>
    <n v="14011"/>
    <n v="861"/>
    <m/>
    <n v="6.1451716508457641E-2"/>
    <n v="37.734727061556327"/>
    <n v="32489.599999999999"/>
    <n v="11"/>
    <x v="0"/>
    <m/>
    <n v="0"/>
    <x v="39"/>
    <d v="2019-09-30T00:00:00"/>
    <x v="0"/>
    <x v="1"/>
    <x v="0"/>
  </r>
  <r>
    <x v="274"/>
    <x v="0"/>
    <x v="0"/>
    <s v="指名：ドルチェグスト（161228AM-170131）"/>
    <n v="11740"/>
    <n v="776"/>
    <m/>
    <n v="6.6098807495741055E-2"/>
    <n v="114.86639175257733"/>
    <n v="89136.320000000007"/>
    <n v="16"/>
    <x v="0"/>
    <m/>
    <n v="0"/>
    <x v="39"/>
    <d v="2019-09-30T00:00:00"/>
    <x v="0"/>
    <x v="1"/>
    <x v="0"/>
  </r>
  <r>
    <x v="274"/>
    <x v="3"/>
    <x v="0"/>
    <s v="PH AFF"/>
    <n v="654"/>
    <n v="136"/>
    <m/>
    <n v="0.20795107033639143"/>
    <n v="324.90441176470586"/>
    <n v="44187"/>
    <n v="3"/>
    <x v="0"/>
    <m/>
    <n v="0"/>
    <x v="39"/>
    <d v="2019-09-30T00:00:00"/>
    <x v="0"/>
    <x v="1"/>
    <x v="0"/>
  </r>
  <r>
    <x v="274"/>
    <x v="4"/>
    <x v="0"/>
    <s v="D&amp;E NDG_LP検証"/>
    <n v="2404"/>
    <n v="358"/>
    <n v="0"/>
    <n v="0.14891846921797006"/>
    <n v="89.179678770949707"/>
    <n v="31926.324999999997"/>
    <n v="4"/>
    <x v="0"/>
    <m/>
    <n v="0"/>
    <x v="39"/>
    <d v="2019-09-30T00:00:00"/>
    <x v="0"/>
    <x v="1"/>
    <x v="0"/>
  </r>
  <r>
    <x v="274"/>
    <x v="4"/>
    <x v="0"/>
    <s v="指名：共通TOP（170816-170916）"/>
    <n v="6862"/>
    <n v="1266"/>
    <m/>
    <n v="0.18449431652579423"/>
    <n v="18.123593996840437"/>
    <n v="22944.469999999994"/>
    <n v="13.17"/>
    <x v="0"/>
    <m/>
    <n v="0"/>
    <x v="39"/>
    <d v="2019-09-30T00:00:00"/>
    <x v="0"/>
    <x v="1"/>
    <x v="0"/>
  </r>
  <r>
    <x v="274"/>
    <x v="4"/>
    <x v="0"/>
    <s v="指名：ドルチェグスト（170816-170916）"/>
    <n v="5848"/>
    <n v="834"/>
    <n v="0"/>
    <n v="0.14261285909712723"/>
    <n v="72.962511990407663"/>
    <n v="60850.734999999986"/>
    <n v="9.98"/>
    <x v="0"/>
    <m/>
    <n v="0"/>
    <x v="39"/>
    <d v="2019-09-30T00:00:00"/>
    <x v="0"/>
    <x v="1"/>
    <x v="0"/>
  </r>
  <r>
    <x v="274"/>
    <x v="7"/>
    <x v="0"/>
    <s v="NDG_QualityPack_oteirekantan_Facebook_RT"/>
    <n v="28354"/>
    <n v="173"/>
    <n v="569"/>
    <n v="6.101431896734147E-3"/>
    <n v="273.08476878612714"/>
    <n v="47243.664999999994"/>
    <n v="0"/>
    <x v="0"/>
    <m/>
    <n v="0"/>
    <x v="39"/>
    <d v="2019-09-30T00:00:00"/>
    <x v="0"/>
    <x v="1"/>
    <x v="1"/>
  </r>
  <r>
    <x v="274"/>
    <x v="3"/>
    <x v="0"/>
    <s v="AFF"/>
    <n v="0"/>
    <n v="0"/>
    <m/>
    <m/>
    <m/>
    <n v="45000"/>
    <n v="5"/>
    <x v="0"/>
    <m/>
    <m/>
    <x v="39"/>
    <d v="2019-09-30T00:00:00"/>
    <x v="0"/>
    <x v="1"/>
    <x v="0"/>
  </r>
  <r>
    <x v="275"/>
    <x v="0"/>
    <x v="0"/>
    <s v="指名：共通TOP（161228AM-170131）"/>
    <n v="14092"/>
    <n v="913"/>
    <m/>
    <n v="6.4788532500709622E-2"/>
    <n v="35.042190580503828"/>
    <n v="31993.519999999997"/>
    <n v="28"/>
    <x v="0"/>
    <m/>
    <n v="0"/>
    <x v="39"/>
    <d v="2019-09-30T00:00:00"/>
    <x v="0"/>
    <x v="1"/>
    <x v="0"/>
  </r>
  <r>
    <x v="275"/>
    <x v="0"/>
    <x v="0"/>
    <s v="指名：ドルチェグスト（161228AM-170131）"/>
    <n v="11834"/>
    <n v="742"/>
    <m/>
    <n v="6.2700692918708806E-2"/>
    <n v="98.320646900269566"/>
    <n v="72953.920000000013"/>
    <n v="16"/>
    <x v="0"/>
    <m/>
    <n v="0"/>
    <x v="39"/>
    <d v="2019-09-30T00:00:00"/>
    <x v="0"/>
    <x v="1"/>
    <x v="0"/>
  </r>
  <r>
    <x v="275"/>
    <x v="3"/>
    <x v="0"/>
    <s v="PH AFF"/>
    <n v="581"/>
    <n v="137"/>
    <m/>
    <n v="0.23580034423407917"/>
    <n v="430.04379562043795"/>
    <n v="58916"/>
    <n v="4"/>
    <x v="0"/>
    <m/>
    <n v="0"/>
    <x v="39"/>
    <d v="2019-09-30T00:00:00"/>
    <x v="0"/>
    <x v="1"/>
    <x v="0"/>
  </r>
  <r>
    <x v="275"/>
    <x v="4"/>
    <x v="0"/>
    <s v="指名：ドルチェグスト（170816-170916）"/>
    <n v="4498"/>
    <n v="672"/>
    <n v="0"/>
    <n v="0.1493997332147621"/>
    <n v="84.779367559523791"/>
    <n v="56971.734999999986"/>
    <n v="1"/>
    <x v="0"/>
    <m/>
    <n v="0"/>
    <x v="39"/>
    <d v="2019-09-30T00:00:00"/>
    <x v="0"/>
    <x v="1"/>
    <x v="0"/>
  </r>
  <r>
    <x v="275"/>
    <x v="4"/>
    <x v="0"/>
    <s v="D&amp;E NDG_LP検証"/>
    <n v="4146"/>
    <n v="622"/>
    <n v="0"/>
    <n v="0.15002411963338158"/>
    <n v="88.52823151125402"/>
    <n v="55064.56"/>
    <n v="4"/>
    <x v="0"/>
    <m/>
    <n v="0"/>
    <x v="39"/>
    <d v="2019-09-30T00:00:00"/>
    <x v="0"/>
    <x v="1"/>
    <x v="0"/>
  </r>
  <r>
    <x v="275"/>
    <x v="4"/>
    <x v="0"/>
    <s v="指名：共通TOP（170816-170916）"/>
    <n v="6864"/>
    <n v="1262"/>
    <m/>
    <n v="0.18385780885780886"/>
    <n v="19.591133122028523"/>
    <n v="24724.01"/>
    <n v="9"/>
    <x v="0"/>
    <m/>
    <n v="0"/>
    <x v="39"/>
    <d v="2019-09-30T00:00:00"/>
    <x v="0"/>
    <x v="1"/>
    <x v="0"/>
  </r>
  <r>
    <x v="275"/>
    <x v="7"/>
    <x v="0"/>
    <s v="NDG_QualityPack_oteirekantan_Facebook_RT"/>
    <n v="32895"/>
    <n v="145"/>
    <n v="207"/>
    <n v="4.4079647362821094E-3"/>
    <n v="340.11344827586203"/>
    <n v="49316.45"/>
    <n v="0"/>
    <x v="0"/>
    <m/>
    <n v="0"/>
    <x v="39"/>
    <d v="2019-09-30T00:00:00"/>
    <x v="0"/>
    <x v="1"/>
    <x v="1"/>
  </r>
  <r>
    <x v="275"/>
    <x v="3"/>
    <x v="0"/>
    <s v="AFF"/>
    <n v="0"/>
    <n v="0"/>
    <m/>
    <m/>
    <m/>
    <n v="43000"/>
    <n v="4"/>
    <x v="0"/>
    <m/>
    <m/>
    <x v="39"/>
    <d v="2019-09-30T00:00:00"/>
    <x v="0"/>
    <x v="1"/>
    <x v="0"/>
  </r>
  <r>
    <x v="276"/>
    <x v="0"/>
    <x v="0"/>
    <s v="指名：共通TOP（161228AM-170131）"/>
    <n v="13274"/>
    <n v="846"/>
    <m/>
    <n v="6.3733614584902815E-2"/>
    <n v="28.422978723404253"/>
    <n v="24045.839999999997"/>
    <n v="20"/>
    <x v="0"/>
    <m/>
    <n v="0"/>
    <x v="39"/>
    <d v="2019-09-30T00:00:00"/>
    <x v="0"/>
    <x v="1"/>
    <x v="0"/>
  </r>
  <r>
    <x v="276"/>
    <x v="0"/>
    <x v="0"/>
    <s v="指名：ドルチェグスト（161228AM-170131）"/>
    <n v="11584"/>
    <n v="728"/>
    <m/>
    <n v="6.2845303867403321E-2"/>
    <n v="98.208571428571418"/>
    <n v="71495.839999999997"/>
    <n v="20"/>
    <x v="0"/>
    <m/>
    <n v="0"/>
    <x v="39"/>
    <d v="2019-09-30T00:00:00"/>
    <x v="0"/>
    <x v="1"/>
    <x v="0"/>
  </r>
  <r>
    <x v="276"/>
    <x v="3"/>
    <x v="0"/>
    <s v="PH AFF"/>
    <n v="279"/>
    <n v="127"/>
    <m/>
    <n v="0.45519713261648748"/>
    <n v="347.92913385826773"/>
    <n v="44187"/>
    <n v="3"/>
    <x v="0"/>
    <m/>
    <n v="0"/>
    <x v="39"/>
    <d v="2019-09-30T00:00:00"/>
    <x v="0"/>
    <x v="1"/>
    <x v="0"/>
  </r>
  <r>
    <x v="276"/>
    <x v="4"/>
    <x v="0"/>
    <s v="指名：共通TOP（170816-170916）"/>
    <n v="6556"/>
    <n v="1235"/>
    <m/>
    <n v="0.18837705918242831"/>
    <n v="20.840117408906881"/>
    <n v="25737.544999999998"/>
    <n v="14.5"/>
    <x v="0"/>
    <m/>
    <n v="0"/>
    <x v="39"/>
    <d v="2019-09-30T00:00:00"/>
    <x v="0"/>
    <x v="1"/>
    <x v="0"/>
  </r>
  <r>
    <x v="276"/>
    <x v="4"/>
    <x v="0"/>
    <s v="指名：ドルチェグスト（170816-170916）"/>
    <n v="4876"/>
    <n v="594"/>
    <n v="0"/>
    <n v="0.12182116488925349"/>
    <n v="111.83506734006734"/>
    <n v="66430.03"/>
    <n v="0.6"/>
    <x v="0"/>
    <m/>
    <n v="0"/>
    <x v="39"/>
    <d v="2019-09-30T00:00:00"/>
    <x v="0"/>
    <x v="1"/>
    <x v="0"/>
  </r>
  <r>
    <x v="276"/>
    <x v="4"/>
    <x v="0"/>
    <s v="D&amp;E NDG_LP検証"/>
    <n v="4794"/>
    <n v="674"/>
    <n v="0"/>
    <n v="0.1405924071756362"/>
    <n v="84.47663946587538"/>
    <n v="56937.255000000005"/>
    <n v="6.82"/>
    <x v="0"/>
    <m/>
    <n v="0"/>
    <x v="39"/>
    <d v="2019-09-30T00:00:00"/>
    <x v="0"/>
    <x v="1"/>
    <x v="0"/>
  </r>
  <r>
    <x v="276"/>
    <x v="7"/>
    <x v="0"/>
    <s v="NDG_QualityPack_oteirekantan_Facebook_RT"/>
    <n v="26892"/>
    <n v="158"/>
    <n v="168"/>
    <n v="5.8753532649114979E-3"/>
    <n v="312.12943037974679"/>
    <n v="49316.45"/>
    <n v="0"/>
    <x v="0"/>
    <m/>
    <n v="0"/>
    <x v="39"/>
    <d v="2019-09-30T00:00:00"/>
    <x v="0"/>
    <x v="1"/>
    <x v="1"/>
  </r>
  <r>
    <x v="276"/>
    <x v="3"/>
    <x v="0"/>
    <s v="AFF"/>
    <n v="0"/>
    <n v="0"/>
    <m/>
    <m/>
    <m/>
    <n v="31000"/>
    <n v="3"/>
    <x v="0"/>
    <m/>
    <m/>
    <x v="39"/>
    <d v="2019-09-30T00:00:00"/>
    <x v="0"/>
    <x v="1"/>
    <x v="0"/>
  </r>
  <r>
    <x v="277"/>
    <x v="0"/>
    <x v="0"/>
    <s v="指名：共通TOP（161228AM-170131）"/>
    <n v="13487"/>
    <n v="739"/>
    <m/>
    <n v="5.4793504856528508E-2"/>
    <n v="28.406495263870095"/>
    <n v="20992.400000000001"/>
    <n v="15"/>
    <x v="0"/>
    <m/>
    <n v="0"/>
    <x v="39"/>
    <d v="2019-09-30T00:00:00"/>
    <x v="0"/>
    <x v="1"/>
    <x v="0"/>
  </r>
  <r>
    <x v="277"/>
    <x v="0"/>
    <x v="0"/>
    <s v="指名：ドルチェグスト（161228AM-170131）"/>
    <n v="13106"/>
    <n v="732"/>
    <m/>
    <n v="5.5852281397833055E-2"/>
    <n v="101.63300546448089"/>
    <n v="74395.360000000015"/>
    <n v="8"/>
    <x v="0"/>
    <m/>
    <n v="0"/>
    <x v="39"/>
    <d v="2019-09-30T00:00:00"/>
    <x v="0"/>
    <x v="1"/>
    <x v="0"/>
  </r>
  <r>
    <x v="277"/>
    <x v="3"/>
    <x v="0"/>
    <s v="PH AFF"/>
    <n v="259"/>
    <n v="146"/>
    <m/>
    <n v="0.56370656370656369"/>
    <n v="201.76712328767124"/>
    <n v="29458"/>
    <n v="2"/>
    <x v="0"/>
    <m/>
    <n v="0"/>
    <x v="39"/>
    <d v="2019-09-30T00:00:00"/>
    <x v="0"/>
    <x v="1"/>
    <x v="0"/>
  </r>
  <r>
    <x v="277"/>
    <x v="4"/>
    <x v="0"/>
    <s v="指名：共通TOP（170816-170916）"/>
    <n v="6955"/>
    <n v="1274"/>
    <m/>
    <n v="0.18317757009345795"/>
    <n v="28.604038461538455"/>
    <n v="36441.544999999991"/>
    <n v="15.819999999999999"/>
    <x v="0"/>
    <m/>
    <n v="0"/>
    <x v="39"/>
    <d v="2019-09-30T00:00:00"/>
    <x v="0"/>
    <x v="1"/>
    <x v="0"/>
  </r>
  <r>
    <x v="277"/>
    <x v="4"/>
    <x v="0"/>
    <s v="D&amp;E NDG_LP検証"/>
    <n v="6320"/>
    <n v="824"/>
    <n v="0"/>
    <n v="0.13037974683544304"/>
    <n v="109.31917475728157"/>
    <n v="90079.000000000015"/>
    <n v="3.4"/>
    <x v="0"/>
    <m/>
    <n v="0"/>
    <x v="39"/>
    <d v="2019-09-30T00:00:00"/>
    <x v="0"/>
    <x v="1"/>
    <x v="0"/>
  </r>
  <r>
    <x v="277"/>
    <x v="4"/>
    <x v="0"/>
    <s v="指名：ドルチェグスト（170816-170916）"/>
    <n v="6482"/>
    <n v="820"/>
    <n v="0"/>
    <n v="0.12650416538105522"/>
    <n v="108.43329268292683"/>
    <n v="88915.3"/>
    <n v="4.66"/>
    <x v="0"/>
    <m/>
    <n v="0"/>
    <x v="39"/>
    <d v="2019-09-30T00:00:00"/>
    <x v="0"/>
    <x v="1"/>
    <x v="0"/>
  </r>
  <r>
    <x v="277"/>
    <x v="7"/>
    <x v="0"/>
    <s v="NDG_QualityPack_oteirekantan_Facebook_RT"/>
    <n v="36024"/>
    <n v="185"/>
    <n v="107"/>
    <n v="5.1354652453919607E-3"/>
    <n v="261.68748648648648"/>
    <n v="48412.184999999998"/>
    <n v="0"/>
    <x v="0"/>
    <m/>
    <n v="0"/>
    <x v="39"/>
    <d v="2019-09-30T00:00:00"/>
    <x v="0"/>
    <x v="1"/>
    <x v="1"/>
  </r>
  <r>
    <x v="277"/>
    <x v="3"/>
    <x v="0"/>
    <s v="AFF"/>
    <n v="0"/>
    <n v="0"/>
    <m/>
    <m/>
    <m/>
    <n v="31000"/>
    <n v="3"/>
    <x v="0"/>
    <m/>
    <m/>
    <x v="39"/>
    <d v="2019-09-30T00:00:00"/>
    <x v="0"/>
    <x v="1"/>
    <x v="0"/>
  </r>
  <r>
    <x v="278"/>
    <x v="0"/>
    <x v="0"/>
    <s v="指名：ドルチェグスト（161228AM-170131）"/>
    <n v="14924"/>
    <n v="912"/>
    <m/>
    <n v="6.1109622085231845E-2"/>
    <n v="113.66789473684211"/>
    <n v="103665.12000000001"/>
    <n v="18"/>
    <x v="0"/>
    <m/>
    <n v="0"/>
    <x v="39"/>
    <d v="2019-09-30T00:00:00"/>
    <x v="0"/>
    <x v="1"/>
    <x v="0"/>
  </r>
  <r>
    <x v="278"/>
    <x v="0"/>
    <x v="0"/>
    <s v="指名：共通TOP（161228AM-170131）"/>
    <n v="15439"/>
    <n v="871"/>
    <m/>
    <n v="5.641557095666818E-2"/>
    <n v="31.056716417910444"/>
    <n v="27050.399999999998"/>
    <n v="23"/>
    <x v="0"/>
    <m/>
    <n v="0"/>
    <x v="39"/>
    <d v="2019-09-30T00:00:00"/>
    <x v="0"/>
    <x v="1"/>
    <x v="0"/>
  </r>
  <r>
    <x v="278"/>
    <x v="3"/>
    <x v="0"/>
    <s v="PH AFF"/>
    <n v="227"/>
    <n v="182"/>
    <m/>
    <n v="0.80176211453744495"/>
    <n v="404.64285714285717"/>
    <n v="73645"/>
    <n v="5"/>
    <x v="0"/>
    <m/>
    <n v="0"/>
    <x v="39"/>
    <d v="2019-09-30T00:00:00"/>
    <x v="0"/>
    <x v="1"/>
    <x v="0"/>
  </r>
  <r>
    <x v="278"/>
    <x v="4"/>
    <x v="0"/>
    <s v="指名：共通TOP（170816-170916）"/>
    <n v="7669"/>
    <n v="1407"/>
    <m/>
    <n v="0.18346590168209675"/>
    <n v="29.029623312011367"/>
    <n v="40844.679999999993"/>
    <n v="21.939999999999998"/>
    <x v="0"/>
    <m/>
    <n v="0"/>
    <x v="39"/>
    <d v="2019-09-30T00:00:00"/>
    <x v="0"/>
    <x v="1"/>
    <x v="0"/>
  </r>
  <r>
    <x v="278"/>
    <x v="4"/>
    <x v="0"/>
    <s v="指名：ドルチェグスト（170816-170916）"/>
    <n v="8062"/>
    <n v="1136"/>
    <n v="0"/>
    <n v="0.14090796328454477"/>
    <n v="116.63558098591548"/>
    <n v="132498.01999999999"/>
    <n v="11.19"/>
    <x v="0"/>
    <m/>
    <n v="0"/>
    <x v="39"/>
    <d v="2019-09-30T00:00:00"/>
    <x v="0"/>
    <x v="1"/>
    <x v="0"/>
  </r>
  <r>
    <x v="278"/>
    <x v="4"/>
    <x v="0"/>
    <s v="D&amp;E NDG_LP検証"/>
    <n v="7496"/>
    <n v="960"/>
    <n v="0"/>
    <n v="0.12806830309498399"/>
    <n v="111.95449479166668"/>
    <n v="107476.315"/>
    <n v="8.8699999999999992"/>
    <x v="0"/>
    <m/>
    <n v="0"/>
    <x v="39"/>
    <d v="2019-09-30T00:00:00"/>
    <x v="0"/>
    <x v="1"/>
    <x v="0"/>
  </r>
  <r>
    <x v="278"/>
    <x v="7"/>
    <x v="0"/>
    <s v="NDG_QualityPack_oteirekantan_Facebook_RT"/>
    <n v="38870"/>
    <n v="242"/>
    <n v="92"/>
    <n v="6.2258811422691018E-3"/>
    <n v="208.60636363636365"/>
    <n v="50482.740000000005"/>
    <n v="0"/>
    <x v="0"/>
    <m/>
    <n v="0"/>
    <x v="39"/>
    <d v="2019-09-30T00:00:00"/>
    <x v="0"/>
    <x v="1"/>
    <x v="1"/>
  </r>
  <r>
    <x v="278"/>
    <x v="3"/>
    <x v="0"/>
    <s v="AFF"/>
    <n v="0"/>
    <n v="0"/>
    <m/>
    <m/>
    <m/>
    <n v="78000"/>
    <n v="9"/>
    <x v="0"/>
    <m/>
    <m/>
    <x v="39"/>
    <d v="2019-09-30T00:00:00"/>
    <x v="0"/>
    <x v="1"/>
    <x v="0"/>
  </r>
  <r>
    <x v="279"/>
    <x v="0"/>
    <x v="0"/>
    <s v="指名：ドルチェグスト（161228AM-170131）"/>
    <n v="12278"/>
    <n v="786"/>
    <m/>
    <n v="6.4016940869848507E-2"/>
    <n v="92.361526717557254"/>
    <n v="72596.160000000003"/>
    <n v="16"/>
    <x v="0"/>
    <m/>
    <n v="0"/>
    <x v="40"/>
    <d v="2019-10-07T00:00:00"/>
    <x v="0"/>
    <x v="1"/>
    <x v="0"/>
  </r>
  <r>
    <x v="279"/>
    <x v="0"/>
    <x v="0"/>
    <s v="指名：共通TOP（161228AM-170131）"/>
    <n v="16217"/>
    <n v="978"/>
    <m/>
    <n v="6.0307085157550719E-2"/>
    <n v="31.4839263803681"/>
    <n v="30791.280000000002"/>
    <n v="18"/>
    <x v="0"/>
    <m/>
    <n v="0"/>
    <x v="40"/>
    <d v="2019-10-07T00:00:00"/>
    <x v="0"/>
    <x v="1"/>
    <x v="0"/>
  </r>
  <r>
    <x v="279"/>
    <x v="3"/>
    <x v="0"/>
    <s v="PH AFF"/>
    <n v="216"/>
    <n v="145"/>
    <m/>
    <n v="0.67129629629629628"/>
    <n v="304.73793103448276"/>
    <n v="44187"/>
    <n v="3"/>
    <x v="0"/>
    <m/>
    <n v="0"/>
    <x v="40"/>
    <d v="2019-10-07T00:00:00"/>
    <x v="0"/>
    <x v="1"/>
    <x v="0"/>
  </r>
  <r>
    <x v="279"/>
    <x v="4"/>
    <x v="0"/>
    <s v="指名：共通TOP（170816-170916）"/>
    <n v="7312"/>
    <n v="1411"/>
    <m/>
    <n v="0.19297045951859956"/>
    <n v="21.126523742026937"/>
    <n v="29809.525000000005"/>
    <n v="20.150000000000002"/>
    <x v="0"/>
    <m/>
    <n v="0"/>
    <x v="40"/>
    <d v="2019-10-07T00:00:00"/>
    <x v="0"/>
    <x v="1"/>
    <x v="0"/>
  </r>
  <r>
    <x v="279"/>
    <x v="4"/>
    <x v="0"/>
    <s v="D&amp;E NDG_LP検証"/>
    <n v="4854"/>
    <n v="723"/>
    <n v="0"/>
    <n v="0.14894932014833126"/>
    <n v="77.705221300138319"/>
    <n v="56180.875"/>
    <n v="10.58"/>
    <x v="0"/>
    <m/>
    <n v="0"/>
    <x v="40"/>
    <d v="2019-10-07T00:00:00"/>
    <x v="0"/>
    <x v="1"/>
    <x v="0"/>
  </r>
  <r>
    <x v="279"/>
    <x v="4"/>
    <x v="0"/>
    <s v="指名：ドルチェグスト（170816-170916）"/>
    <n v="5030"/>
    <n v="744"/>
    <n v="0"/>
    <n v="0.14791252485089462"/>
    <n v="94.32759408602152"/>
    <n v="70179.73000000001"/>
    <n v="3.8600000000000003"/>
    <x v="0"/>
    <m/>
    <n v="0"/>
    <x v="40"/>
    <d v="2019-10-07T00:00:00"/>
    <x v="0"/>
    <x v="1"/>
    <x v="0"/>
  </r>
  <r>
    <x v="279"/>
    <x v="7"/>
    <x v="0"/>
    <s v="NDG_QualityPack_oteirekantan_Facebook_RT"/>
    <n v="15987"/>
    <n v="82"/>
    <n v="28"/>
    <n v="5.1291674485519486E-3"/>
    <n v="285.3448170731707"/>
    <n v="23398.274999999998"/>
    <n v="0"/>
    <x v="0"/>
    <m/>
    <n v="0"/>
    <x v="40"/>
    <d v="2019-10-07T00:00:00"/>
    <x v="0"/>
    <x v="1"/>
    <x v="1"/>
  </r>
  <r>
    <x v="280"/>
    <x v="0"/>
    <x v="0"/>
    <s v="指名：ドルチェグスト（161228AM-170131）"/>
    <n v="13182"/>
    <n v="872"/>
    <m/>
    <n v="6.615081171294189E-2"/>
    <n v="98.220366972477066"/>
    <n v="85648.16"/>
    <n v="14"/>
    <x v="0"/>
    <m/>
    <n v="0"/>
    <x v="40"/>
    <d v="2019-10-07T00:00:00"/>
    <x v="0"/>
    <x v="1"/>
    <x v="0"/>
  </r>
  <r>
    <x v="280"/>
    <x v="0"/>
    <x v="0"/>
    <s v="指名：共通TOP（161228AM-170131）"/>
    <n v="19919"/>
    <n v="1222"/>
    <m/>
    <n v="6.1348461268135951E-2"/>
    <n v="30.182127659574466"/>
    <n v="36882.559999999998"/>
    <n v="23"/>
    <x v="0"/>
    <m/>
    <n v="0"/>
    <x v="40"/>
    <d v="2019-10-07T00:00:00"/>
    <x v="0"/>
    <x v="1"/>
    <x v="0"/>
  </r>
  <r>
    <x v="280"/>
    <x v="3"/>
    <x v="0"/>
    <s v="PH AFF"/>
    <n v="212"/>
    <n v="139"/>
    <m/>
    <n v="0.65566037735849059"/>
    <n v="317.89208633093523"/>
    <n v="44187"/>
    <n v="3"/>
    <x v="0"/>
    <m/>
    <n v="0"/>
    <x v="40"/>
    <d v="2019-10-07T00:00:00"/>
    <x v="0"/>
    <x v="1"/>
    <x v="0"/>
  </r>
  <r>
    <x v="280"/>
    <x v="4"/>
    <x v="0"/>
    <s v="指名：共通TOP（170816-170916）"/>
    <n v="8583"/>
    <n v="1552"/>
    <m/>
    <n v="0.18082255621577537"/>
    <n v="20.666295103092782"/>
    <n v="32074.089999999997"/>
    <n v="15.38"/>
    <x v="0"/>
    <m/>
    <n v="0"/>
    <x v="40"/>
    <d v="2019-10-07T00:00:00"/>
    <x v="0"/>
    <x v="1"/>
    <x v="0"/>
  </r>
  <r>
    <x v="280"/>
    <x v="4"/>
    <x v="0"/>
    <s v="D&amp;E NDG_LP検証"/>
    <n v="5312"/>
    <n v="818"/>
    <n v="0"/>
    <n v="0.15399096385542169"/>
    <n v="74.123569682151583"/>
    <n v="60633.079999999994"/>
    <n v="14.73"/>
    <x v="0"/>
    <m/>
    <n v="0"/>
    <x v="40"/>
    <d v="2019-10-07T00:00:00"/>
    <x v="0"/>
    <x v="1"/>
    <x v="0"/>
  </r>
  <r>
    <x v="280"/>
    <x v="4"/>
    <x v="0"/>
    <s v="指名：ドルチェグスト（170816-170916）"/>
    <n v="5500"/>
    <n v="746"/>
    <n v="0"/>
    <n v="0.13563636363636364"/>
    <n v="88.326112600536192"/>
    <n v="65891.28"/>
    <n v="2.3000000000000003"/>
    <x v="0"/>
    <m/>
    <n v="0"/>
    <x v="40"/>
    <d v="2019-10-07T00:00:00"/>
    <x v="0"/>
    <x v="1"/>
    <x v="0"/>
  </r>
  <r>
    <x v="280"/>
    <x v="3"/>
    <x v="0"/>
    <s v="AFF"/>
    <n v="0"/>
    <n v="0"/>
    <m/>
    <m/>
    <m/>
    <n v="31000"/>
    <n v="3"/>
    <x v="0"/>
    <m/>
    <m/>
    <x v="40"/>
    <d v="2019-10-07T00:00:00"/>
    <x v="0"/>
    <x v="1"/>
    <x v="0"/>
  </r>
  <r>
    <x v="281"/>
    <x v="0"/>
    <x v="0"/>
    <s v="指名：共通TOP（161228AM-170131）"/>
    <n v="14278"/>
    <n v="870"/>
    <m/>
    <n v="6.0932903768034737E-2"/>
    <n v="27.193011494252872"/>
    <n v="23657.919999999998"/>
    <n v="32"/>
    <x v="0"/>
    <m/>
    <n v="0"/>
    <x v="40"/>
    <d v="2019-10-07T00:00:00"/>
    <x v="0"/>
    <x v="1"/>
    <x v="0"/>
  </r>
  <r>
    <x v="281"/>
    <x v="0"/>
    <x v="0"/>
    <s v="指名：ドルチェグスト（161228AM-170131）"/>
    <n v="12346"/>
    <n v="736"/>
    <m/>
    <n v="5.9614450024299367E-2"/>
    <n v="107.69369565217391"/>
    <n v="79262.559999999998"/>
    <n v="16"/>
    <x v="0"/>
    <m/>
    <n v="0"/>
    <x v="40"/>
    <d v="2019-10-07T00:00:00"/>
    <x v="0"/>
    <x v="1"/>
    <x v="0"/>
  </r>
  <r>
    <x v="281"/>
    <x v="3"/>
    <x v="0"/>
    <s v="PH AFF"/>
    <n v="201"/>
    <n v="140"/>
    <m/>
    <n v="0.69651741293532343"/>
    <n v="631.24285714285713"/>
    <n v="88374"/>
    <n v="6"/>
    <x v="0"/>
    <m/>
    <n v="0"/>
    <x v="40"/>
    <d v="2019-10-07T00:00:00"/>
    <x v="0"/>
    <x v="1"/>
    <x v="0"/>
  </r>
  <r>
    <x v="281"/>
    <x v="4"/>
    <x v="0"/>
    <s v="D&amp;E NDG_LP検証"/>
    <n v="4990"/>
    <n v="742"/>
    <n v="0"/>
    <n v="0.14869739478957916"/>
    <n v="115.87917115902965"/>
    <n v="85982.345000000001"/>
    <n v="9.66"/>
    <x v="0"/>
    <m/>
    <n v="0"/>
    <x v="40"/>
    <d v="2019-10-07T00:00:00"/>
    <x v="0"/>
    <x v="1"/>
    <x v="0"/>
  </r>
  <r>
    <x v="281"/>
    <x v="4"/>
    <x v="0"/>
    <s v="指名：ドルチェグスト（170816-170916）"/>
    <n v="5338"/>
    <n v="842"/>
    <n v="0"/>
    <n v="0.15773698014237542"/>
    <n v="109.43151425178146"/>
    <n v="92141.334999999992"/>
    <n v="3.12"/>
    <x v="0"/>
    <m/>
    <n v="0"/>
    <x v="40"/>
    <d v="2019-10-07T00:00:00"/>
    <x v="0"/>
    <x v="1"/>
    <x v="0"/>
  </r>
  <r>
    <x v="281"/>
    <x v="4"/>
    <x v="0"/>
    <s v="指名：共通TOP（170816-170916）"/>
    <n v="7037"/>
    <n v="1521"/>
    <m/>
    <n v="0.21614324285917294"/>
    <n v="19.311272189349111"/>
    <n v="29372.445"/>
    <n v="22.650000000000002"/>
    <x v="0"/>
    <m/>
    <n v="0"/>
    <x v="40"/>
    <d v="2019-10-07T00:00:00"/>
    <x v="0"/>
    <x v="1"/>
    <x v="0"/>
  </r>
  <r>
    <x v="281"/>
    <x v="3"/>
    <x v="0"/>
    <s v="AFF"/>
    <n v="0"/>
    <n v="0"/>
    <m/>
    <m/>
    <m/>
    <n v="14000"/>
    <n v="2"/>
    <x v="0"/>
    <m/>
    <m/>
    <x v="40"/>
    <d v="2019-10-07T00:00:00"/>
    <x v="0"/>
    <x v="1"/>
    <x v="0"/>
  </r>
  <r>
    <x v="282"/>
    <x v="0"/>
    <x v="0"/>
    <s v="指名：共通TOP（161228AM-170131）"/>
    <n v="13323"/>
    <n v="782"/>
    <m/>
    <n v="5.8695489003978085E-2"/>
    <n v="27.303324808184147"/>
    <n v="21351.200000000004"/>
    <n v="36"/>
    <x v="0"/>
    <m/>
    <n v="0"/>
    <x v="40"/>
    <d v="2019-10-07T00:00:00"/>
    <x v="0"/>
    <x v="1"/>
    <x v="0"/>
  </r>
  <r>
    <x v="282"/>
    <x v="0"/>
    <x v="0"/>
    <s v="指名：ドルチェグスト（161228AM-170131）"/>
    <n v="12518"/>
    <n v="810"/>
    <m/>
    <n v="6.4706822176066464E-2"/>
    <n v="104.34409876543209"/>
    <n v="84518.720000000001"/>
    <n v="12"/>
    <x v="0"/>
    <m/>
    <n v="0"/>
    <x v="40"/>
    <d v="2019-10-07T00:00:00"/>
    <x v="0"/>
    <x v="1"/>
    <x v="0"/>
  </r>
  <r>
    <x v="282"/>
    <x v="3"/>
    <x v="0"/>
    <s v="PH AFF"/>
    <n v="232"/>
    <n v="126"/>
    <m/>
    <n v="0.5431034482758621"/>
    <n v="467.58730158730157"/>
    <n v="58916"/>
    <n v="4"/>
    <x v="0"/>
    <m/>
    <n v="0"/>
    <x v="40"/>
    <d v="2019-10-07T00:00:00"/>
    <x v="0"/>
    <x v="1"/>
    <x v="0"/>
  </r>
  <r>
    <x v="282"/>
    <x v="4"/>
    <x v="0"/>
    <s v="D&amp;E NDG_LP検証"/>
    <n v="3682"/>
    <n v="486"/>
    <n v="0"/>
    <n v="0.13199348180336773"/>
    <n v="128.60383744855969"/>
    <n v="62501.465000000004"/>
    <n v="4.9700000000000006"/>
    <x v="0"/>
    <m/>
    <n v="0"/>
    <x v="40"/>
    <d v="2019-10-07T00:00:00"/>
    <x v="0"/>
    <x v="1"/>
    <x v="0"/>
  </r>
  <r>
    <x v="282"/>
    <x v="4"/>
    <x v="0"/>
    <s v="指名：共通TOP（170816-170916）"/>
    <n v="6392"/>
    <n v="1418"/>
    <m/>
    <n v="0.22183979974968712"/>
    <n v="16.355430183356845"/>
    <n v="23192.000000000004"/>
    <n v="12.33"/>
    <x v="0"/>
    <m/>
    <n v="0"/>
    <x v="40"/>
    <d v="2019-10-07T00:00:00"/>
    <x v="0"/>
    <x v="1"/>
    <x v="0"/>
  </r>
  <r>
    <x v="282"/>
    <x v="4"/>
    <x v="0"/>
    <s v="指名：ドルチェグスト（170816-170916）"/>
    <n v="7366"/>
    <n v="907"/>
    <n v="0"/>
    <n v="0.12313331523214771"/>
    <n v="108.14739250275633"/>
    <n v="98089.684999999998"/>
    <n v="1.2"/>
    <x v="0"/>
    <m/>
    <n v="0"/>
    <x v="40"/>
    <d v="2019-10-07T00:00:00"/>
    <x v="0"/>
    <x v="1"/>
    <x v="0"/>
  </r>
  <r>
    <x v="282"/>
    <x v="3"/>
    <x v="0"/>
    <s v="AFF"/>
    <n v="0"/>
    <n v="0"/>
    <m/>
    <m/>
    <m/>
    <n v="33000"/>
    <n v="4"/>
    <x v="0"/>
    <m/>
    <m/>
    <x v="40"/>
    <d v="2019-10-07T00:00:00"/>
    <x v="0"/>
    <x v="1"/>
    <x v="0"/>
  </r>
  <r>
    <x v="283"/>
    <x v="0"/>
    <x v="0"/>
    <s v="指名：ドルチェグスト（161228AM-170131）"/>
    <n v="7808"/>
    <n v="560"/>
    <m/>
    <n v="7.1721311475409832E-2"/>
    <n v="99.843714285714285"/>
    <n v="55912.480000000003"/>
    <n v="12"/>
    <x v="0"/>
    <m/>
    <n v="0"/>
    <x v="40"/>
    <d v="2019-10-07T00:00:00"/>
    <x v="0"/>
    <x v="1"/>
    <x v="0"/>
  </r>
  <r>
    <x v="283"/>
    <x v="0"/>
    <x v="0"/>
    <s v="指名：共通TOP（161228AM-170131）"/>
    <n v="13264"/>
    <n v="769"/>
    <m/>
    <n v="5.7976477683956577E-2"/>
    <n v="28.29368010403121"/>
    <n v="21757.84"/>
    <n v="25"/>
    <x v="0"/>
    <m/>
    <n v="0"/>
    <x v="40"/>
    <d v="2019-10-07T00:00:00"/>
    <x v="0"/>
    <x v="1"/>
    <x v="0"/>
  </r>
  <r>
    <x v="283"/>
    <x v="3"/>
    <x v="0"/>
    <s v="PH AFF"/>
    <n v="159"/>
    <n v="116"/>
    <m/>
    <n v="0.72955974842767291"/>
    <n v="380.92241379310343"/>
    <n v="44187"/>
    <n v="3"/>
    <x v="0"/>
    <m/>
    <n v="0"/>
    <x v="40"/>
    <d v="2019-10-07T00:00:00"/>
    <x v="0"/>
    <x v="1"/>
    <x v="0"/>
  </r>
  <r>
    <x v="283"/>
    <x v="4"/>
    <x v="0"/>
    <s v="指名：共通TOP（170816-170916）"/>
    <n v="5779"/>
    <n v="1272"/>
    <m/>
    <n v="0.2201072849974044"/>
    <n v="15.80021619496855"/>
    <n v="20097.874999999996"/>
    <n v="14.44"/>
    <x v="0"/>
    <m/>
    <n v="0"/>
    <x v="40"/>
    <d v="2019-10-07T00:00:00"/>
    <x v="0"/>
    <x v="1"/>
    <x v="0"/>
  </r>
  <r>
    <x v="283"/>
    <x v="4"/>
    <x v="0"/>
    <s v="指名：ドルチェグスト（170816-170916）"/>
    <n v="7486"/>
    <n v="1050"/>
    <n v="0"/>
    <n v="0.14026182206786"/>
    <n v="90.113890476190477"/>
    <n v="94619.585000000006"/>
    <n v="11.440000000000001"/>
    <x v="0"/>
    <m/>
    <n v="0"/>
    <x v="40"/>
    <d v="2019-10-07T00:00:00"/>
    <x v="0"/>
    <x v="1"/>
    <x v="0"/>
  </r>
  <r>
    <x v="283"/>
    <x v="3"/>
    <x v="0"/>
    <s v="AFF"/>
    <n v="0"/>
    <n v="0"/>
    <m/>
    <m/>
    <m/>
    <n v="28000"/>
    <n v="4"/>
    <x v="0"/>
    <m/>
    <m/>
    <x v="40"/>
    <d v="2019-10-07T00:00:00"/>
    <x v="0"/>
    <x v="1"/>
    <x v="0"/>
  </r>
  <r>
    <x v="284"/>
    <x v="0"/>
    <x v="0"/>
    <s v="指名：ドルチェグスト（161228AM-170131）"/>
    <n v="3870"/>
    <n v="394"/>
    <m/>
    <n v="0.10180878552971576"/>
    <n v="80.069441624365481"/>
    <n v="31547.360000000001"/>
    <n v="14"/>
    <x v="0"/>
    <m/>
    <n v="0"/>
    <x v="40"/>
    <d v="2019-10-07T00:00:00"/>
    <x v="0"/>
    <x v="1"/>
    <x v="0"/>
  </r>
  <r>
    <x v="284"/>
    <x v="0"/>
    <x v="0"/>
    <s v="指名：共通TOP（161228AM-170131）"/>
    <n v="14815"/>
    <n v="850"/>
    <m/>
    <n v="5.7374282821464728E-2"/>
    <n v="44.978164705882357"/>
    <n v="38231.440000000002"/>
    <n v="18"/>
    <x v="0"/>
    <m/>
    <n v="0"/>
    <x v="40"/>
    <d v="2019-10-07T00:00:00"/>
    <x v="0"/>
    <x v="1"/>
    <x v="0"/>
  </r>
  <r>
    <x v="284"/>
    <x v="3"/>
    <x v="0"/>
    <s v="PH AFF"/>
    <n v="242"/>
    <n v="171"/>
    <m/>
    <n v="0.70661157024793386"/>
    <n v="430.67251461988303"/>
    <n v="73645"/>
    <n v="5"/>
    <x v="0"/>
    <m/>
    <n v="0"/>
    <x v="40"/>
    <d v="2019-10-07T00:00:00"/>
    <x v="0"/>
    <x v="1"/>
    <x v="0"/>
  </r>
  <r>
    <x v="284"/>
    <x v="4"/>
    <x v="0"/>
    <s v="指名：ドルチェグスト（170816-170916）"/>
    <n v="6542"/>
    <n v="1262"/>
    <n v="0"/>
    <n v="0.19290736777743808"/>
    <n v="65.741160855784472"/>
    <n v="82965.345000000001"/>
    <n v="9.2800000000000011"/>
    <x v="0"/>
    <m/>
    <n v="0"/>
    <x v="40"/>
    <d v="2019-10-07T00:00:00"/>
    <x v="0"/>
    <x v="1"/>
    <x v="0"/>
  </r>
  <r>
    <x v="284"/>
    <x v="4"/>
    <x v="0"/>
    <s v="指名：共通TOP（170816-170916）"/>
    <n v="6251"/>
    <n v="1333"/>
    <m/>
    <n v="0.21324588065909456"/>
    <n v="21.737899474868712"/>
    <n v="28976.619999999992"/>
    <n v="14.29"/>
    <x v="0"/>
    <m/>
    <n v="0"/>
    <x v="40"/>
    <d v="2019-10-07T00:00:00"/>
    <x v="0"/>
    <x v="1"/>
    <x v="0"/>
  </r>
  <r>
    <x v="284"/>
    <x v="3"/>
    <x v="0"/>
    <s v="AFF"/>
    <n v="0"/>
    <n v="0"/>
    <m/>
    <m/>
    <m/>
    <n v="47000"/>
    <n v="6"/>
    <x v="0"/>
    <m/>
    <m/>
    <x v="40"/>
    <d v="2019-10-07T00:00:00"/>
    <x v="0"/>
    <x v="1"/>
    <x v="0"/>
  </r>
  <r>
    <x v="285"/>
    <x v="0"/>
    <x v="0"/>
    <s v="指名：ドルチェグスト（161228AM-170131）"/>
    <n v="2332"/>
    <n v="250"/>
    <m/>
    <n v="0.1072041166380789"/>
    <n v="66.626559999999998"/>
    <n v="16656.64"/>
    <n v="10"/>
    <x v="0"/>
    <m/>
    <n v="0"/>
    <x v="40"/>
    <d v="2019-10-07T00:00:00"/>
    <x v="0"/>
    <x v="1"/>
    <x v="0"/>
  </r>
  <r>
    <x v="285"/>
    <x v="0"/>
    <x v="0"/>
    <s v="指名：共通TOP（161228AM-170131）"/>
    <n v="10881"/>
    <n v="643"/>
    <m/>
    <n v="5.9093833287381672E-2"/>
    <n v="32.922550544323485"/>
    <n v="21169.200000000001"/>
    <n v="26"/>
    <x v="0"/>
    <m/>
    <n v="0"/>
    <x v="40"/>
    <d v="2019-10-07T00:00:00"/>
    <x v="0"/>
    <x v="1"/>
    <x v="0"/>
  </r>
  <r>
    <x v="285"/>
    <x v="3"/>
    <x v="0"/>
    <s v="PH AFF"/>
    <n v="232"/>
    <n v="157"/>
    <m/>
    <n v="0.67672413793103448"/>
    <n v="469.07643312101914"/>
    <n v="73645"/>
    <n v="5"/>
    <x v="0"/>
    <m/>
    <n v="0"/>
    <x v="40"/>
    <d v="2019-10-07T00:00:00"/>
    <x v="0"/>
    <x v="1"/>
    <x v="0"/>
  </r>
  <r>
    <x v="285"/>
    <x v="4"/>
    <x v="0"/>
    <s v="指名：ドルチェグスト（170816-170916）"/>
    <n v="5982"/>
    <n v="1116"/>
    <n v="0"/>
    <n v="0.18655967903711135"/>
    <n v="70.303978494623664"/>
    <n v="78459.240000000005"/>
    <n v="5.93"/>
    <x v="0"/>
    <m/>
    <n v="0"/>
    <x v="40"/>
    <d v="2019-10-07T00:00:00"/>
    <x v="0"/>
    <x v="1"/>
    <x v="0"/>
  </r>
  <r>
    <x v="285"/>
    <x v="4"/>
    <x v="0"/>
    <s v="指名：共通TOP（170816-170916）"/>
    <n v="5192"/>
    <n v="1086"/>
    <m/>
    <n v="0.20916795069337443"/>
    <n v="20.868775322283607"/>
    <n v="22663.489999999998"/>
    <n v="17.71"/>
    <x v="0"/>
    <m/>
    <n v="0"/>
    <x v="40"/>
    <d v="2019-10-07T00:00:00"/>
    <x v="0"/>
    <x v="1"/>
    <x v="0"/>
  </r>
  <r>
    <x v="285"/>
    <x v="3"/>
    <x v="0"/>
    <s v="AFF"/>
    <n v="0"/>
    <n v="0"/>
    <m/>
    <m/>
    <m/>
    <n v="107000"/>
    <n v="11"/>
    <x v="0"/>
    <m/>
    <m/>
    <x v="40"/>
    <d v="2019-10-07T00:00:00"/>
    <x v="0"/>
    <x v="1"/>
    <x v="0"/>
  </r>
  <r>
    <x v="286"/>
    <x v="0"/>
    <x v="0"/>
    <s v="指名：ドルチェグスト（161228AM-170131）"/>
    <n v="2942"/>
    <n v="278"/>
    <m/>
    <n v="9.4493541808293682E-2"/>
    <n v="50.50359712230216"/>
    <n v="14040"/>
    <n v="8"/>
    <x v="0"/>
    <m/>
    <n v="0"/>
    <x v="41"/>
    <d v="2019-10-14T00:00:00"/>
    <x v="0"/>
    <x v="1"/>
    <x v="0"/>
  </r>
  <r>
    <x v="286"/>
    <x v="0"/>
    <x v="0"/>
    <s v="指名：共通TOP（161228AM-170131）"/>
    <n v="12495"/>
    <n v="827"/>
    <m/>
    <n v="6.6186474589835939E-2"/>
    <n v="29.795308343409911"/>
    <n v="24640.719999999998"/>
    <n v="30"/>
    <x v="0"/>
    <m/>
    <n v="0"/>
    <x v="41"/>
    <d v="2019-10-14T00:00:00"/>
    <x v="0"/>
    <x v="1"/>
    <x v="0"/>
  </r>
  <r>
    <x v="286"/>
    <x v="3"/>
    <x v="0"/>
    <s v="PH AFF"/>
    <n v="235"/>
    <n v="160"/>
    <m/>
    <n v="0.68085106382978722"/>
    <n v="736.45"/>
    <n v="117832"/>
    <n v="8"/>
    <x v="0"/>
    <m/>
    <n v="0"/>
    <x v="41"/>
    <d v="2019-10-14T00:00:00"/>
    <x v="0"/>
    <x v="1"/>
    <x v="0"/>
  </r>
  <r>
    <x v="286"/>
    <x v="4"/>
    <x v="0"/>
    <s v="指名：ドルチェグスト（170816-170916）"/>
    <n v="7228"/>
    <n v="1344"/>
    <n v="0"/>
    <n v="0.18594355285002767"/>
    <n v="72.543649553571441"/>
    <n v="97498.665000000008"/>
    <n v="8.44"/>
    <x v="0"/>
    <m/>
    <n v="0"/>
    <x v="41"/>
    <d v="2019-10-14T00:00:00"/>
    <x v="0"/>
    <x v="1"/>
    <x v="0"/>
  </r>
  <r>
    <x v="286"/>
    <x v="4"/>
    <x v="0"/>
    <s v="指名：共通TOP（170816-170916）"/>
    <n v="6314"/>
    <n v="1530"/>
    <m/>
    <n v="0.2423186569528033"/>
    <n v="13.315869281045751"/>
    <n v="20373.28"/>
    <n v="20.740000000000002"/>
    <x v="0"/>
    <m/>
    <n v="0"/>
    <x v="41"/>
    <d v="2019-10-14T00:00:00"/>
    <x v="0"/>
    <x v="1"/>
    <x v="0"/>
  </r>
  <r>
    <x v="286"/>
    <x v="3"/>
    <x v="0"/>
    <s v="AFF"/>
    <n v="0"/>
    <n v="0"/>
    <m/>
    <m/>
    <m/>
    <n v="69000"/>
    <n v="7"/>
    <x v="0"/>
    <m/>
    <m/>
    <x v="41"/>
    <d v="2019-10-14T00:00:00"/>
    <x v="0"/>
    <x v="1"/>
    <x v="0"/>
  </r>
  <r>
    <x v="287"/>
    <x v="0"/>
    <x v="0"/>
    <s v="指名：ドルチェグスト（161228AM-170131）"/>
    <n v="2158"/>
    <n v="186"/>
    <m/>
    <n v="8.6190917516218726E-2"/>
    <n v="65.352258064516136"/>
    <n v="12155.52"/>
    <n v="4"/>
    <x v="0"/>
    <m/>
    <n v="0"/>
    <x v="41"/>
    <d v="2019-10-14T00:00:00"/>
    <x v="0"/>
    <x v="1"/>
    <x v="0"/>
  </r>
  <r>
    <x v="287"/>
    <x v="0"/>
    <x v="0"/>
    <s v="指名：共通TOP（161228AM-170131）"/>
    <n v="11611"/>
    <n v="845"/>
    <m/>
    <n v="7.2775816036517102E-2"/>
    <n v="30.070153846153843"/>
    <n v="25409.279999999999"/>
    <n v="38"/>
    <x v="0"/>
    <m/>
    <n v="0"/>
    <x v="41"/>
    <d v="2019-10-14T00:00:00"/>
    <x v="0"/>
    <x v="1"/>
    <x v="0"/>
  </r>
  <r>
    <x v="287"/>
    <x v="3"/>
    <x v="0"/>
    <s v="PH AFF"/>
    <n v="253"/>
    <n v="125"/>
    <m/>
    <n v="0.49407114624505927"/>
    <n v="117.83199999999999"/>
    <n v="14729"/>
    <n v="1"/>
    <x v="0"/>
    <m/>
    <n v="0"/>
    <x v="41"/>
    <d v="2019-10-14T00:00:00"/>
    <x v="0"/>
    <x v="1"/>
    <x v="0"/>
  </r>
  <r>
    <x v="287"/>
    <x v="4"/>
    <x v="0"/>
    <s v="指名：共通TOP（170816-170916）"/>
    <n v="5799"/>
    <n v="1307"/>
    <m/>
    <n v="0.22538368684255905"/>
    <n v="13.875650344299922"/>
    <n v="18135.474999999999"/>
    <n v="20.6"/>
    <x v="0"/>
    <m/>
    <n v="0"/>
    <x v="41"/>
    <d v="2019-10-14T00:00:00"/>
    <x v="0"/>
    <x v="1"/>
    <x v="0"/>
  </r>
  <r>
    <x v="287"/>
    <x v="4"/>
    <x v="0"/>
    <s v="指名：ドルチェグスト（170816-170916）"/>
    <n v="3912"/>
    <n v="758"/>
    <n v="0"/>
    <n v="0.19376278118609408"/>
    <n v="52.33408970976253"/>
    <n v="39669.24"/>
    <n v="4.2200000000000006"/>
    <x v="0"/>
    <m/>
    <n v="0"/>
    <x v="41"/>
    <d v="2019-10-14T00:00:00"/>
    <x v="0"/>
    <x v="1"/>
    <x v="0"/>
  </r>
  <r>
    <x v="287"/>
    <x v="3"/>
    <x v="0"/>
    <s v="AFF"/>
    <n v="0"/>
    <n v="0"/>
    <m/>
    <m/>
    <m/>
    <n v="36000"/>
    <n v="3"/>
    <x v="0"/>
    <m/>
    <m/>
    <x v="41"/>
    <d v="2019-10-14T00:00:00"/>
    <x v="0"/>
    <x v="1"/>
    <x v="0"/>
  </r>
  <r>
    <x v="288"/>
    <x v="0"/>
    <x v="0"/>
    <s v="指名：共通TOP（161228AM-170131）"/>
    <n v="12204"/>
    <n v="854"/>
    <m/>
    <n v="6.9977056702720419E-2"/>
    <n v="29.875035128805628"/>
    <n v="25513.280000000006"/>
    <n v="31"/>
    <x v="0"/>
    <m/>
    <n v="0"/>
    <x v="41"/>
    <d v="2019-10-14T00:00:00"/>
    <x v="0"/>
    <x v="1"/>
    <x v="0"/>
  </r>
  <r>
    <x v="288"/>
    <x v="0"/>
    <x v="0"/>
    <s v="指名：ドルチェグスト（161228AM-170131）"/>
    <n v="2090"/>
    <n v="228"/>
    <m/>
    <n v="0.10909090909090909"/>
    <n v="31.391578947368419"/>
    <n v="7157.28"/>
    <n v="6"/>
    <x v="0"/>
    <m/>
    <n v="0"/>
    <x v="41"/>
    <d v="2019-10-14T00:00:00"/>
    <x v="0"/>
    <x v="1"/>
    <x v="0"/>
  </r>
  <r>
    <x v="288"/>
    <x v="3"/>
    <x v="0"/>
    <s v="PH AFF"/>
    <n v="511"/>
    <n v="173"/>
    <m/>
    <n v="0.33855185909980429"/>
    <n v="425.69364161849711"/>
    <n v="73645"/>
    <n v="5"/>
    <x v="0"/>
    <m/>
    <n v="0"/>
    <x v="41"/>
    <d v="2019-10-14T00:00:00"/>
    <x v="0"/>
    <x v="1"/>
    <x v="0"/>
  </r>
  <r>
    <x v="288"/>
    <x v="4"/>
    <x v="0"/>
    <s v="指名：共通TOP（170816-170916）"/>
    <n v="6010"/>
    <n v="1446"/>
    <m/>
    <n v="0.2405990016638935"/>
    <n v="11.176988243430152"/>
    <n v="16161.924999999999"/>
    <n v="19.450000000000003"/>
    <x v="0"/>
    <m/>
    <n v="0"/>
    <x v="41"/>
    <d v="2019-10-14T00:00:00"/>
    <x v="0"/>
    <x v="1"/>
    <x v="0"/>
  </r>
  <r>
    <x v="288"/>
    <x v="4"/>
    <x v="0"/>
    <s v="指名：ドルチェグスト（170816-170916）"/>
    <n v="2972"/>
    <n v="546"/>
    <n v="0"/>
    <n v="0.18371467025572005"/>
    <n v="62.86600732600732"/>
    <n v="34324.839999999997"/>
    <n v="7.68"/>
    <x v="0"/>
    <m/>
    <n v="0"/>
    <x v="41"/>
    <d v="2019-10-14T00:00:00"/>
    <x v="0"/>
    <x v="1"/>
    <x v="0"/>
  </r>
  <r>
    <x v="288"/>
    <x v="3"/>
    <x v="0"/>
    <s v="AFF"/>
    <n v="0"/>
    <n v="0"/>
    <m/>
    <m/>
    <m/>
    <n v="35000"/>
    <n v="5"/>
    <x v="0"/>
    <m/>
    <m/>
    <x v="41"/>
    <d v="2019-10-14T00:00:00"/>
    <x v="0"/>
    <x v="1"/>
    <x v="0"/>
  </r>
  <r>
    <x v="289"/>
    <x v="0"/>
    <x v="0"/>
    <s v="指名：共通TOP（161228AM-170131）"/>
    <n v="11560"/>
    <n v="793"/>
    <m/>
    <n v="6.8598615916955014E-2"/>
    <n v="28.545573770491806"/>
    <n v="22636.640000000003"/>
    <n v="18"/>
    <x v="0"/>
    <m/>
    <n v="0"/>
    <x v="41"/>
    <d v="2019-10-14T00:00:00"/>
    <x v="0"/>
    <x v="1"/>
    <x v="0"/>
  </r>
  <r>
    <x v="289"/>
    <x v="0"/>
    <x v="0"/>
    <s v="指名：ドルチェグスト（161228AM-170131）"/>
    <n v="1946"/>
    <n v="266"/>
    <m/>
    <n v="0.1366906474820144"/>
    <n v="33.803909774436093"/>
    <n v="8991.84"/>
    <n v="8"/>
    <x v="0"/>
    <m/>
    <n v="0"/>
    <x v="41"/>
    <d v="2019-10-14T00:00:00"/>
    <x v="0"/>
    <x v="1"/>
    <x v="0"/>
  </r>
  <r>
    <x v="289"/>
    <x v="3"/>
    <x v="0"/>
    <s v="PH AFF"/>
    <n v="363"/>
    <n v="171"/>
    <m/>
    <n v="0.47107438016528924"/>
    <n v="0"/>
    <n v="0"/>
    <n v="0"/>
    <x v="0"/>
    <m/>
    <n v="0"/>
    <x v="41"/>
    <d v="2019-10-14T00:00:00"/>
    <x v="0"/>
    <x v="1"/>
    <x v="0"/>
  </r>
  <r>
    <x v="289"/>
    <x v="4"/>
    <x v="0"/>
    <s v="指名：ドルチェグスト（170816-170916）"/>
    <n v="2874"/>
    <n v="706"/>
    <n v="0"/>
    <n v="0.24565066109951286"/>
    <n v="63.590814447592074"/>
    <n v="44895.115000000005"/>
    <n v="8.17"/>
    <x v="0"/>
    <m/>
    <n v="0"/>
    <x v="41"/>
    <d v="2019-10-14T00:00:00"/>
    <x v="0"/>
    <x v="1"/>
    <x v="0"/>
  </r>
  <r>
    <x v="289"/>
    <x v="4"/>
    <x v="0"/>
    <s v="指名：共通TOP（170816-170916）"/>
    <n v="5527"/>
    <n v="1285"/>
    <m/>
    <n v="0.23249502442554731"/>
    <n v="11.403369649805446"/>
    <n v="14653.329999999998"/>
    <n v="17.309999999999999"/>
    <x v="0"/>
    <m/>
    <n v="0"/>
    <x v="41"/>
    <d v="2019-10-14T00:00:00"/>
    <x v="0"/>
    <x v="1"/>
    <x v="0"/>
  </r>
  <r>
    <x v="289"/>
    <x v="3"/>
    <x v="0"/>
    <s v="AFF"/>
    <n v="0"/>
    <n v="0"/>
    <m/>
    <m/>
    <m/>
    <n v="64000"/>
    <n v="7"/>
    <x v="0"/>
    <m/>
    <m/>
    <x v="41"/>
    <d v="2019-10-14T00:00:00"/>
    <x v="0"/>
    <x v="1"/>
    <x v="0"/>
  </r>
  <r>
    <x v="290"/>
    <x v="0"/>
    <x v="0"/>
    <s v="指名：共通TOP（161228AM-170131）"/>
    <n v="11244"/>
    <n v="812"/>
    <m/>
    <n v="7.2216293134115969E-2"/>
    <n v="26.380394088669942"/>
    <n v="21420.879999999994"/>
    <n v="36"/>
    <x v="0"/>
    <m/>
    <n v="0"/>
    <x v="41"/>
    <d v="2019-10-14T00:00:00"/>
    <x v="0"/>
    <x v="1"/>
    <x v="0"/>
  </r>
  <r>
    <x v="290"/>
    <x v="0"/>
    <x v="0"/>
    <s v="指名：ドルチェグスト（161228AM-170131）"/>
    <n v="2374"/>
    <n v="244"/>
    <m/>
    <n v="0.10278011794439765"/>
    <n v="31.498360655737706"/>
    <n v="7685.6"/>
    <n v="6"/>
    <x v="0"/>
    <m/>
    <n v="0"/>
    <x v="41"/>
    <d v="2019-10-14T00:00:00"/>
    <x v="0"/>
    <x v="1"/>
    <x v="0"/>
  </r>
  <r>
    <x v="290"/>
    <x v="3"/>
    <x v="0"/>
    <s v="PH AFF"/>
    <n v="415"/>
    <n v="138"/>
    <m/>
    <n v="0.3325301204819277"/>
    <n v="320.19565217391306"/>
    <n v="44187"/>
    <n v="3"/>
    <x v="0"/>
    <m/>
    <n v="0"/>
    <x v="41"/>
    <d v="2019-10-14T00:00:00"/>
    <x v="0"/>
    <x v="1"/>
    <x v="0"/>
  </r>
  <r>
    <x v="290"/>
    <x v="4"/>
    <x v="0"/>
    <s v="指名：共通TOP（170816-170916）"/>
    <n v="5361"/>
    <n v="1202"/>
    <m/>
    <n v="0.2242119007647827"/>
    <n v="9.9811980033277887"/>
    <n v="11997.400000000001"/>
    <n v="21.58"/>
    <x v="0"/>
    <m/>
    <n v="0"/>
    <x v="41"/>
    <d v="2019-10-14T00:00:00"/>
    <x v="0"/>
    <x v="1"/>
    <x v="0"/>
  </r>
  <r>
    <x v="290"/>
    <x v="4"/>
    <x v="0"/>
    <s v="指名：ドルチェグスト（170816-170916）"/>
    <n v="3180"/>
    <n v="714"/>
    <n v="0"/>
    <n v="0.22452830188679246"/>
    <n v="54.608424369747901"/>
    <n v="38990.415000000001"/>
    <n v="8"/>
    <x v="0"/>
    <m/>
    <n v="0"/>
    <x v="41"/>
    <d v="2019-10-14T00:00:00"/>
    <x v="0"/>
    <x v="1"/>
    <x v="0"/>
  </r>
  <r>
    <x v="290"/>
    <x v="3"/>
    <x v="0"/>
    <s v="AFF"/>
    <n v="0"/>
    <n v="0"/>
    <m/>
    <m/>
    <m/>
    <n v="31000"/>
    <n v="3"/>
    <x v="0"/>
    <m/>
    <m/>
    <x v="41"/>
    <d v="2019-10-14T00:00:00"/>
    <x v="0"/>
    <x v="1"/>
    <x v="0"/>
  </r>
  <r>
    <x v="291"/>
    <x v="0"/>
    <x v="0"/>
    <s v="指名：ドルチェグスト（161228AM-170131）"/>
    <n v="2494"/>
    <n v="222"/>
    <m/>
    <n v="8.9013632718524457E-2"/>
    <n v="37.833513513513516"/>
    <n v="8399.0400000000009"/>
    <n v="2"/>
    <x v="0"/>
    <m/>
    <n v="0"/>
    <x v="41"/>
    <d v="2019-10-14T00:00:00"/>
    <x v="0"/>
    <x v="1"/>
    <x v="0"/>
  </r>
  <r>
    <x v="291"/>
    <x v="0"/>
    <x v="0"/>
    <s v="指名：共通TOP（161228AM-170131）"/>
    <n v="11910"/>
    <n v="719"/>
    <m/>
    <n v="6.0369437447523093E-2"/>
    <n v="34.843616133518779"/>
    <n v="25052.560000000001"/>
    <n v="25"/>
    <x v="0"/>
    <m/>
    <n v="0"/>
    <x v="41"/>
    <d v="2019-10-14T00:00:00"/>
    <x v="0"/>
    <x v="1"/>
    <x v="0"/>
  </r>
  <r>
    <x v="291"/>
    <x v="3"/>
    <x v="0"/>
    <s v="PH AFF"/>
    <n v="433"/>
    <n v="189"/>
    <m/>
    <n v="0.43648960739030024"/>
    <n v="545.51851851851848"/>
    <n v="103103"/>
    <n v="7"/>
    <x v="0"/>
    <m/>
    <n v="0"/>
    <x v="41"/>
    <d v="2019-10-14T00:00:00"/>
    <x v="0"/>
    <x v="1"/>
    <x v="0"/>
  </r>
  <r>
    <x v="291"/>
    <x v="4"/>
    <x v="0"/>
    <s v="指名：ドルチェグスト（170816-170916）"/>
    <n v="3518"/>
    <n v="708"/>
    <n v="0"/>
    <n v="0.20125071063104036"/>
    <n v="57.454491525423727"/>
    <n v="40677.78"/>
    <n v="4.96"/>
    <x v="0"/>
    <m/>
    <n v="0"/>
    <x v="41"/>
    <d v="2019-10-14T00:00:00"/>
    <x v="0"/>
    <x v="1"/>
    <x v="0"/>
  </r>
  <r>
    <x v="291"/>
    <x v="4"/>
    <x v="0"/>
    <s v="指名：共通TOP（170816-170916）"/>
    <n v="5312"/>
    <n v="1227"/>
    <m/>
    <n v="0.23098644578313254"/>
    <n v="7.7977302363488201"/>
    <n v="9567.8150000000023"/>
    <n v="24.05"/>
    <x v="0"/>
    <m/>
    <n v="0"/>
    <x v="41"/>
    <d v="2019-10-14T00:00:00"/>
    <x v="0"/>
    <x v="1"/>
    <x v="0"/>
  </r>
  <r>
    <x v="291"/>
    <x v="3"/>
    <x v="0"/>
    <s v="AFF"/>
    <n v="0"/>
    <n v="0"/>
    <m/>
    <m/>
    <m/>
    <n v="76000"/>
    <n v="8"/>
    <x v="0"/>
    <m/>
    <m/>
    <x v="41"/>
    <d v="2019-10-14T00:00:00"/>
    <x v="0"/>
    <x v="1"/>
    <x v="0"/>
  </r>
  <r>
    <x v="292"/>
    <x v="0"/>
    <x v="0"/>
    <s v="指名：共通TOP（161228AM-170131）"/>
    <n v="11836"/>
    <n v="732"/>
    <m/>
    <n v="6.1845217979046976E-2"/>
    <n v="29.804808743169403"/>
    <n v="21817.120000000003"/>
    <n v="35"/>
    <x v="0"/>
    <m/>
    <n v="0"/>
    <x v="41"/>
    <d v="2019-10-14T00:00:00"/>
    <x v="0"/>
    <x v="1"/>
    <x v="0"/>
  </r>
  <r>
    <x v="292"/>
    <x v="0"/>
    <x v="0"/>
    <s v="指名：ドルチェグスト（161228AM-170131）"/>
    <n v="2170"/>
    <n v="234"/>
    <m/>
    <n v="0.10783410138248847"/>
    <n v="52.604444444444447"/>
    <n v="12309.44"/>
    <n v="4"/>
    <x v="0"/>
    <m/>
    <n v="0"/>
    <x v="41"/>
    <d v="2019-10-14T00:00:00"/>
    <x v="0"/>
    <x v="1"/>
    <x v="0"/>
  </r>
  <r>
    <x v="292"/>
    <x v="3"/>
    <x v="0"/>
    <s v="PH AFF"/>
    <n v="532"/>
    <n v="222"/>
    <m/>
    <n v="0.41729323308270677"/>
    <n v="530.77477477477476"/>
    <n v="117832"/>
    <n v="8"/>
    <x v="0"/>
    <m/>
    <n v="0"/>
    <x v="41"/>
    <d v="2019-10-14T00:00:00"/>
    <x v="0"/>
    <x v="1"/>
    <x v="0"/>
  </r>
  <r>
    <x v="292"/>
    <x v="4"/>
    <x v="0"/>
    <s v="指名：ドルチェグスト（170816-170916）"/>
    <n v="3550"/>
    <n v="746"/>
    <n v="0"/>
    <n v="0.21014084507042252"/>
    <n v="58.993847184986592"/>
    <n v="44009.409999999996"/>
    <n v="9"/>
    <x v="0"/>
    <m/>
    <n v="0"/>
    <x v="41"/>
    <d v="2019-10-14T00:00:00"/>
    <x v="0"/>
    <x v="1"/>
    <x v="0"/>
  </r>
  <r>
    <x v="292"/>
    <x v="4"/>
    <x v="0"/>
    <s v="指名：共通TOP（170816-170916）"/>
    <n v="4972"/>
    <n v="1045"/>
    <m/>
    <n v="0.21017699115044247"/>
    <n v="8.5999043062200951"/>
    <n v="8986.9"/>
    <n v="13.86"/>
    <x v="0"/>
    <m/>
    <n v="0"/>
    <x v="41"/>
    <d v="2019-10-14T00:00:00"/>
    <x v="0"/>
    <x v="1"/>
    <x v="0"/>
  </r>
  <r>
    <x v="292"/>
    <x v="3"/>
    <x v="0"/>
    <s v="AFF"/>
    <n v="0"/>
    <n v="0"/>
    <m/>
    <m/>
    <m/>
    <n v="28000"/>
    <n v="4"/>
    <x v="0"/>
    <m/>
    <m/>
    <x v="41"/>
    <d v="2019-10-14T00:00:00"/>
    <x v="0"/>
    <x v="1"/>
    <x v="0"/>
  </r>
  <r>
    <x v="293"/>
    <x v="0"/>
    <x v="0"/>
    <s v="指名：共通TOP（161228AM-170131）"/>
    <n v="12096"/>
    <n v="790"/>
    <m/>
    <n v="6.5310846560846555E-2"/>
    <n v="29.733468354430382"/>
    <n v="23489.440000000002"/>
    <n v="27"/>
    <x v="0"/>
    <m/>
    <n v="0"/>
    <x v="42"/>
    <d v="2019-10-21T00:00:00"/>
    <x v="0"/>
    <x v="1"/>
    <x v="0"/>
  </r>
  <r>
    <x v="293"/>
    <x v="0"/>
    <x v="0"/>
    <s v="指名：ドルチェグスト（161228AM-170131）"/>
    <n v="2114"/>
    <n v="228"/>
    <m/>
    <n v="0.10785241248817408"/>
    <n v="44.136140350877199"/>
    <n v="10063.040000000001"/>
    <n v="8"/>
    <x v="0"/>
    <m/>
    <n v="0"/>
    <x v="42"/>
    <d v="2019-10-21T00:00:00"/>
    <x v="0"/>
    <x v="1"/>
    <x v="0"/>
  </r>
  <r>
    <x v="293"/>
    <x v="3"/>
    <x v="0"/>
    <s v="PH AFF"/>
    <n v="462"/>
    <n v="179"/>
    <m/>
    <n v="0.38744588744588743"/>
    <n v="493.70949720670393"/>
    <n v="88374"/>
    <n v="6"/>
    <x v="0"/>
    <m/>
    <n v="0"/>
    <x v="42"/>
    <d v="2019-10-21T00:00:00"/>
    <x v="0"/>
    <x v="1"/>
    <x v="0"/>
  </r>
  <r>
    <x v="293"/>
    <x v="4"/>
    <x v="0"/>
    <s v="指名：ドルチェグスト（170816-170916）"/>
    <n v="3022"/>
    <n v="692"/>
    <n v="0"/>
    <n v="0.22898742554599602"/>
    <n v="60.212319364161857"/>
    <n v="41666.925000000003"/>
    <n v="8.4"/>
    <x v="0"/>
    <m/>
    <n v="0"/>
    <x v="42"/>
    <d v="2019-10-21T00:00:00"/>
    <x v="0"/>
    <x v="1"/>
    <x v="0"/>
  </r>
  <r>
    <x v="293"/>
    <x v="4"/>
    <x v="0"/>
    <s v="指名：共通TOP（170816-170916）"/>
    <n v="4983"/>
    <n v="1132"/>
    <m/>
    <n v="0.22717238611278345"/>
    <n v="7.0032243816254418"/>
    <n v="7927.65"/>
    <n v="14.99"/>
    <x v="0"/>
    <m/>
    <n v="0"/>
    <x v="42"/>
    <d v="2019-10-21T00:00:00"/>
    <x v="0"/>
    <x v="1"/>
    <x v="0"/>
  </r>
  <r>
    <x v="293"/>
    <x v="3"/>
    <x v="0"/>
    <s v="AFF"/>
    <n v="0"/>
    <n v="0"/>
    <m/>
    <m/>
    <m/>
    <n v="35000"/>
    <n v="5"/>
    <x v="0"/>
    <m/>
    <m/>
    <x v="42"/>
    <d v="2019-10-21T00:00:00"/>
    <x v="0"/>
    <x v="1"/>
    <x v="0"/>
  </r>
  <r>
    <x v="294"/>
    <x v="0"/>
    <x v="0"/>
    <s v="指名：ドルチェグスト（161228AM-170131）"/>
    <n v="3162"/>
    <n v="378"/>
    <m/>
    <n v="0.11954459203036052"/>
    <n v="56.84783068783068"/>
    <n v="21488.479999999996"/>
    <n v="10"/>
    <x v="0"/>
    <m/>
    <n v="0"/>
    <x v="42"/>
    <d v="2019-10-21T00:00:00"/>
    <x v="0"/>
    <x v="1"/>
    <x v="0"/>
  </r>
  <r>
    <x v="294"/>
    <x v="0"/>
    <x v="0"/>
    <s v="指名：共通TOP（161228AM-170131）"/>
    <n v="8355"/>
    <n v="680"/>
    <m/>
    <n v="8.1388390185517648E-2"/>
    <n v="18.923411764705882"/>
    <n v="12867.92"/>
    <n v="18"/>
    <x v="0"/>
    <m/>
    <n v="0"/>
    <x v="42"/>
    <d v="2019-10-21T00:00:00"/>
    <x v="0"/>
    <x v="1"/>
    <x v="0"/>
  </r>
  <r>
    <x v="294"/>
    <x v="3"/>
    <x v="0"/>
    <s v="PH AFF"/>
    <n v="555"/>
    <n v="195"/>
    <m/>
    <n v="0.35135135135135137"/>
    <n v="226.6"/>
    <n v="44187"/>
    <n v="3"/>
    <x v="0"/>
    <m/>
    <n v="0"/>
    <x v="42"/>
    <d v="2019-10-21T00:00:00"/>
    <x v="0"/>
    <x v="1"/>
    <x v="0"/>
  </r>
  <r>
    <x v="294"/>
    <x v="4"/>
    <x v="0"/>
    <s v="指名：共通TOP（170816-170916）"/>
    <n v="5750"/>
    <n v="1399"/>
    <m/>
    <n v="0.24330434782608695"/>
    <n v="6.2277412437455331"/>
    <n v="8712.61"/>
    <n v="38.78"/>
    <x v="0"/>
    <m/>
    <n v="0"/>
    <x v="42"/>
    <d v="2019-10-21T00:00:00"/>
    <x v="0"/>
    <x v="1"/>
    <x v="0"/>
  </r>
  <r>
    <x v="294"/>
    <x v="4"/>
    <x v="0"/>
    <s v="指名：ドルチェグスト（170816-170916）"/>
    <n v="4592"/>
    <n v="1104"/>
    <n v="0"/>
    <n v="0.24041811846689895"/>
    <n v="66.121802536231883"/>
    <n v="72998.47"/>
    <n v="14.719999999999999"/>
    <x v="0"/>
    <m/>
    <n v="0"/>
    <x v="42"/>
    <d v="2019-10-21T00:00:00"/>
    <x v="0"/>
    <x v="1"/>
    <x v="0"/>
  </r>
  <r>
    <x v="294"/>
    <x v="3"/>
    <x v="0"/>
    <s v="AFF"/>
    <n v="0"/>
    <n v="0"/>
    <m/>
    <m/>
    <m/>
    <n v="47000"/>
    <n v="6"/>
    <x v="0"/>
    <m/>
    <m/>
    <x v="42"/>
    <d v="2019-10-21T00:00:00"/>
    <x v="0"/>
    <x v="1"/>
    <x v="0"/>
  </r>
  <r>
    <x v="295"/>
    <x v="0"/>
    <x v="0"/>
    <s v="指名：ドルチェグスト（161228AM-170131）"/>
    <n v="2302"/>
    <n v="292"/>
    <m/>
    <n v="0.1268462206776716"/>
    <n v="51.864657534246575"/>
    <n v="15144.48"/>
    <n v="10"/>
    <x v="0"/>
    <m/>
    <n v="0"/>
    <x v="42"/>
    <d v="2019-10-21T00:00:00"/>
    <x v="0"/>
    <x v="1"/>
    <x v="0"/>
  </r>
  <r>
    <x v="295"/>
    <x v="0"/>
    <x v="0"/>
    <s v="指名：共通TOP（161228AM-170131）"/>
    <n v="4962"/>
    <n v="629"/>
    <m/>
    <n v="0.1267634018540911"/>
    <n v="15.343720190779013"/>
    <n v="9651.1999999999989"/>
    <n v="39"/>
    <x v="0"/>
    <m/>
    <n v="0"/>
    <x v="42"/>
    <d v="2019-10-21T00:00:00"/>
    <x v="0"/>
    <x v="1"/>
    <x v="0"/>
  </r>
  <r>
    <x v="295"/>
    <x v="3"/>
    <x v="0"/>
    <s v="PH AFF"/>
    <n v="433"/>
    <n v="170"/>
    <m/>
    <n v="0.39260969976905313"/>
    <n v="606.48823529411766"/>
    <n v="103103"/>
    <n v="7"/>
    <x v="0"/>
    <m/>
    <n v="0"/>
    <x v="42"/>
    <d v="2019-10-21T00:00:00"/>
    <x v="0"/>
    <x v="1"/>
    <x v="0"/>
  </r>
  <r>
    <x v="295"/>
    <x v="4"/>
    <x v="0"/>
    <s v="指名：ドルチェグスト（170816-170916）"/>
    <n v="2304"/>
    <n v="556"/>
    <n v="0"/>
    <n v="0.24131944444444445"/>
    <n v="71.467706834532365"/>
    <n v="39736.044999999998"/>
    <n v="6.8"/>
    <x v="0"/>
    <m/>
    <n v="0"/>
    <x v="42"/>
    <d v="2019-10-21T00:00:00"/>
    <x v="0"/>
    <x v="1"/>
    <x v="0"/>
  </r>
  <r>
    <x v="295"/>
    <x v="4"/>
    <x v="0"/>
    <s v="指名：共通TOP（170816-170916）"/>
    <n v="3881"/>
    <n v="934"/>
    <m/>
    <n v="0.24065962380829684"/>
    <n v="7.7787366167023544"/>
    <n v="7265.3399999999992"/>
    <n v="22.54"/>
    <x v="0"/>
    <m/>
    <n v="0"/>
    <x v="42"/>
    <d v="2019-10-21T00:00:00"/>
    <x v="0"/>
    <x v="1"/>
    <x v="0"/>
  </r>
  <r>
    <x v="295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6"/>
    <x v="0"/>
    <x v="0"/>
    <s v="指名：共通TOP（161228AM-170131）"/>
    <n v="3300"/>
    <n v="567"/>
    <m/>
    <n v="0.17181818181818181"/>
    <n v="14.563668430335097"/>
    <n v="8257.6"/>
    <n v="23"/>
    <x v="0"/>
    <m/>
    <n v="0"/>
    <x v="42"/>
    <d v="2019-10-21T00:00:00"/>
    <x v="0"/>
    <x v="1"/>
    <x v="0"/>
  </r>
  <r>
    <x v="296"/>
    <x v="0"/>
    <x v="0"/>
    <s v="指名：ドルチェグスト（161228AM-170131）"/>
    <n v="2754"/>
    <n v="392"/>
    <m/>
    <n v="0.14233841684822077"/>
    <n v="67.515102040816316"/>
    <n v="26465.919999999998"/>
    <n v="20"/>
    <x v="0"/>
    <m/>
    <n v="0"/>
    <x v="42"/>
    <d v="2019-10-21T00:00:00"/>
    <x v="0"/>
    <x v="1"/>
    <x v="0"/>
  </r>
  <r>
    <x v="296"/>
    <x v="3"/>
    <x v="0"/>
    <s v="PH AFF"/>
    <n v="583"/>
    <n v="181"/>
    <m/>
    <n v="0.31046312178387653"/>
    <n v="488.25414364640886"/>
    <n v="88374"/>
    <n v="6"/>
    <x v="0"/>
    <m/>
    <n v="0"/>
    <x v="42"/>
    <d v="2019-10-21T00:00:00"/>
    <x v="0"/>
    <x v="1"/>
    <x v="0"/>
  </r>
  <r>
    <x v="296"/>
    <x v="4"/>
    <x v="0"/>
    <s v="指名：ドルチェグスト（170816-170916）"/>
    <n v="3370"/>
    <n v="786"/>
    <n v="0"/>
    <n v="0.23323442136498515"/>
    <n v="52.01884860050891"/>
    <n v="40886.815000000002"/>
    <n v="17.66"/>
    <x v="0"/>
    <m/>
    <n v="0"/>
    <x v="42"/>
    <d v="2019-10-21T00:00:00"/>
    <x v="0"/>
    <x v="1"/>
    <x v="0"/>
  </r>
  <r>
    <x v="296"/>
    <x v="4"/>
    <x v="0"/>
    <s v="指名：共通TOP（170816-170916）"/>
    <n v="4043"/>
    <n v="926"/>
    <m/>
    <n v="0.22903784318575315"/>
    <n v="7.5665874730021603"/>
    <n v="7006.6600000000008"/>
    <n v="10.809999999999999"/>
    <x v="0"/>
    <m/>
    <n v="0"/>
    <x v="42"/>
    <d v="2019-10-21T00:00:00"/>
    <x v="0"/>
    <x v="1"/>
    <x v="0"/>
  </r>
  <r>
    <x v="296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7"/>
    <x v="0"/>
    <x v="0"/>
    <s v="指名：ドルチェグスト（161228AM-170131）"/>
    <n v="2546"/>
    <n v="290"/>
    <m/>
    <n v="0.11390416339355852"/>
    <n v="63.619310344827582"/>
    <n v="18449.599999999999"/>
    <n v="4"/>
    <x v="0"/>
    <m/>
    <n v="0"/>
    <x v="42"/>
    <d v="2019-10-21T00:00:00"/>
    <x v="0"/>
    <x v="1"/>
    <x v="0"/>
  </r>
  <r>
    <x v="297"/>
    <x v="0"/>
    <x v="0"/>
    <s v="指名：共通TOP（161228AM-170131）"/>
    <n v="3186"/>
    <n v="560"/>
    <m/>
    <n v="0.17576898932831136"/>
    <n v="13.107714285714286"/>
    <n v="7340.32"/>
    <n v="24"/>
    <x v="0"/>
    <m/>
    <n v="0"/>
    <x v="42"/>
    <d v="2019-10-21T00:00:00"/>
    <x v="0"/>
    <x v="1"/>
    <x v="0"/>
  </r>
  <r>
    <x v="297"/>
    <x v="3"/>
    <x v="0"/>
    <s v="PH AFF"/>
    <n v="575"/>
    <n v="178"/>
    <m/>
    <n v="0.30956521739130433"/>
    <n v="248.24157303370785"/>
    <n v="44187"/>
    <n v="3"/>
    <x v="0"/>
    <m/>
    <n v="0"/>
    <x v="42"/>
    <d v="2019-10-21T00:00:00"/>
    <x v="0"/>
    <x v="1"/>
    <x v="0"/>
  </r>
  <r>
    <x v="297"/>
    <x v="4"/>
    <x v="0"/>
    <s v="指名：ドルチェグスト（170816-170916）"/>
    <n v="3218"/>
    <n v="692"/>
    <n v="0"/>
    <n v="0.21504039776258546"/>
    <n v="49.655310693641617"/>
    <n v="34361.474999999999"/>
    <n v="4.8599999999999994"/>
    <x v="0"/>
    <m/>
    <n v="0"/>
    <x v="42"/>
    <d v="2019-10-21T00:00:00"/>
    <x v="0"/>
    <x v="1"/>
    <x v="0"/>
  </r>
  <r>
    <x v="297"/>
    <x v="4"/>
    <x v="0"/>
    <s v="指名：共通TOP（170816-170916）"/>
    <n v="4503"/>
    <n v="1176"/>
    <m/>
    <n v="0.26115922718187873"/>
    <n v="8.1918367346938759"/>
    <n v="9633.5999999999985"/>
    <n v="17.68"/>
    <x v="0"/>
    <m/>
    <n v="0"/>
    <x v="42"/>
    <d v="2019-10-21T00:00:00"/>
    <x v="0"/>
    <x v="1"/>
    <x v="0"/>
  </r>
  <r>
    <x v="297"/>
    <x v="3"/>
    <x v="0"/>
    <s v="AFF"/>
    <n v="0"/>
    <n v="0"/>
    <m/>
    <m/>
    <m/>
    <n v="28000"/>
    <n v="4"/>
    <x v="0"/>
    <m/>
    <m/>
    <x v="42"/>
    <d v="2019-10-21T00:00:00"/>
    <x v="0"/>
    <x v="1"/>
    <x v="0"/>
  </r>
  <r>
    <x v="298"/>
    <x v="0"/>
    <x v="0"/>
    <s v="指名：ドルチェグスト（161228AM-170131）"/>
    <n v="2884"/>
    <n v="298"/>
    <m/>
    <n v="0.10332871012482663"/>
    <n v="44.46174496644295"/>
    <n v="13249.599999999999"/>
    <n v="2"/>
    <x v="0"/>
    <m/>
    <n v="0"/>
    <x v="42"/>
    <d v="2019-10-21T00:00:00"/>
    <x v="0"/>
    <x v="1"/>
    <x v="0"/>
  </r>
  <r>
    <x v="298"/>
    <x v="0"/>
    <x v="0"/>
    <s v="指名：共通TOP（161228AM-170131）"/>
    <n v="2924"/>
    <n v="415"/>
    <m/>
    <n v="0.14192886456908343"/>
    <n v="8.3701204819277102"/>
    <n v="3473.5999999999995"/>
    <n v="23"/>
    <x v="0"/>
    <m/>
    <n v="0"/>
    <x v="42"/>
    <d v="2019-10-21T00:00:00"/>
    <x v="0"/>
    <x v="1"/>
    <x v="0"/>
  </r>
  <r>
    <x v="298"/>
    <x v="3"/>
    <x v="0"/>
    <s v="PH AFF"/>
    <n v="438"/>
    <n v="177"/>
    <m/>
    <n v="0.4041095890410959"/>
    <n v="416.0734463276836"/>
    <n v="73645"/>
    <n v="5"/>
    <x v="0"/>
    <m/>
    <n v="0"/>
    <x v="42"/>
    <d v="2019-10-21T00:00:00"/>
    <x v="0"/>
    <x v="1"/>
    <x v="0"/>
  </r>
  <r>
    <x v="298"/>
    <x v="4"/>
    <x v="0"/>
    <s v="指名：ドルチェグスト（170816-170916）"/>
    <n v="4084"/>
    <n v="872"/>
    <n v="0"/>
    <n v="0.21351616062683643"/>
    <n v="52.767844036697248"/>
    <n v="46013.56"/>
    <n v="6.26"/>
    <x v="0"/>
    <m/>
    <n v="0"/>
    <x v="42"/>
    <d v="2019-10-21T00:00:00"/>
    <x v="0"/>
    <x v="1"/>
    <x v="0"/>
  </r>
  <r>
    <x v="298"/>
    <x v="4"/>
    <x v="0"/>
    <s v="指名：共通TOP（170816-170916）"/>
    <n v="4536"/>
    <n v="1109"/>
    <m/>
    <n v="0.24448853615520283"/>
    <n v="7.7838863841298469"/>
    <n v="8632.33"/>
    <n v="19.39"/>
    <x v="0"/>
    <m/>
    <n v="0"/>
    <x v="42"/>
    <d v="2019-10-21T00:00:00"/>
    <x v="0"/>
    <x v="1"/>
    <x v="0"/>
  </r>
  <r>
    <x v="298"/>
    <x v="3"/>
    <x v="0"/>
    <s v="AFF"/>
    <n v="0"/>
    <n v="0"/>
    <m/>
    <m/>
    <m/>
    <n v="54000"/>
    <n v="7"/>
    <x v="0"/>
    <m/>
    <m/>
    <x v="42"/>
    <d v="2019-10-21T00:00:00"/>
    <x v="0"/>
    <x v="1"/>
    <x v="0"/>
  </r>
  <r>
    <x v="299"/>
    <x v="0"/>
    <x v="0"/>
    <s v="指名：共通TOP（161228AM-170131）"/>
    <n v="2816"/>
    <n v="409"/>
    <m/>
    <n v="0.14524147727272727"/>
    <n v="9.36"/>
    <n v="3828.24"/>
    <n v="18"/>
    <x v="0"/>
    <m/>
    <n v="0"/>
    <x v="42"/>
    <d v="2019-10-21T00:00:00"/>
    <x v="0"/>
    <x v="1"/>
    <x v="0"/>
  </r>
  <r>
    <x v="299"/>
    <x v="0"/>
    <x v="0"/>
    <s v="指名：ドルチェグスト（161228AM-170131）"/>
    <n v="2748"/>
    <n v="302"/>
    <m/>
    <n v="0.1098981077147016"/>
    <n v="44.189668874172185"/>
    <n v="13345.279999999999"/>
    <n v="2"/>
    <x v="0"/>
    <m/>
    <n v="0"/>
    <x v="42"/>
    <d v="2019-10-21T00:00:00"/>
    <x v="0"/>
    <x v="1"/>
    <x v="0"/>
  </r>
  <r>
    <x v="299"/>
    <x v="3"/>
    <x v="0"/>
    <s v="PH AFF"/>
    <n v="588"/>
    <n v="232"/>
    <m/>
    <n v="0.39455782312925169"/>
    <n v="507.89655172413791"/>
    <n v="117832"/>
    <n v="8"/>
    <x v="0"/>
    <m/>
    <n v="0"/>
    <x v="42"/>
    <d v="2019-10-21T00:00:00"/>
    <x v="0"/>
    <x v="1"/>
    <x v="0"/>
  </r>
  <r>
    <x v="299"/>
    <x v="4"/>
    <x v="0"/>
    <s v="指名：ドルチェグスト（170816-170916）"/>
    <n v="4162"/>
    <n v="824"/>
    <n v="0"/>
    <n v="0.19798173954829409"/>
    <n v="50.731419902912627"/>
    <n v="41802.69"/>
    <n v="0.66"/>
    <x v="0"/>
    <m/>
    <n v="0"/>
    <x v="42"/>
    <d v="2019-10-21T00:00:00"/>
    <x v="0"/>
    <x v="1"/>
    <x v="0"/>
  </r>
  <r>
    <x v="299"/>
    <x v="4"/>
    <x v="0"/>
    <s v="指名：共通TOP（170816-170916）"/>
    <n v="4610"/>
    <n v="1109"/>
    <m/>
    <n v="0.24056399132321041"/>
    <n v="8.1327637511271433"/>
    <n v="9019.2350000000024"/>
    <n v="31.700000000000003"/>
    <x v="0"/>
    <m/>
    <n v="0"/>
    <x v="42"/>
    <d v="2019-10-21T00:00:00"/>
    <x v="0"/>
    <x v="1"/>
    <x v="0"/>
  </r>
  <r>
    <x v="299"/>
    <x v="3"/>
    <x v="0"/>
    <s v="AFF"/>
    <n v="0"/>
    <n v="0"/>
    <m/>
    <m/>
    <m/>
    <n v="42000"/>
    <n v="6"/>
    <x v="0"/>
    <m/>
    <m/>
    <x v="42"/>
    <d v="2019-10-21T00:00:00"/>
    <x v="0"/>
    <x v="1"/>
    <x v="0"/>
  </r>
  <r>
    <x v="300"/>
    <x v="0"/>
    <x v="0"/>
    <s v="指名：共通TOP（161228AM-170131）"/>
    <n v="3222"/>
    <n v="523"/>
    <m/>
    <n v="0.16232153941651148"/>
    <n v="11.571242829827916"/>
    <n v="6051.76"/>
    <n v="28"/>
    <x v="0"/>
    <m/>
    <n v="0"/>
    <x v="43"/>
    <d v="2019-10-28T00:00:00"/>
    <x v="0"/>
    <x v="1"/>
    <x v="0"/>
  </r>
  <r>
    <x v="300"/>
    <x v="0"/>
    <x v="0"/>
    <s v="指名：ドルチェグスト（161228AM-170131）"/>
    <n v="2384"/>
    <n v="234"/>
    <m/>
    <n v="9.815436241610738E-2"/>
    <n v="40.524444444444448"/>
    <n v="9482.7200000000012"/>
    <n v="4"/>
    <x v="0"/>
    <m/>
    <n v="0"/>
    <x v="43"/>
    <d v="2019-10-28T00:00:00"/>
    <x v="0"/>
    <x v="1"/>
    <x v="0"/>
  </r>
  <r>
    <x v="300"/>
    <x v="3"/>
    <x v="0"/>
    <s v="PH AFF"/>
    <n v="650"/>
    <n v="165"/>
    <m/>
    <n v="0.25384615384615383"/>
    <n v="357.06666666666666"/>
    <n v="58916"/>
    <n v="4"/>
    <x v="0"/>
    <m/>
    <n v="0"/>
    <x v="43"/>
    <d v="2019-10-28T00:00:00"/>
    <x v="0"/>
    <x v="1"/>
    <x v="0"/>
  </r>
  <r>
    <x v="300"/>
    <x v="4"/>
    <x v="0"/>
    <s v="指名：ドルチェグスト（170816-170916）"/>
    <n v="2952"/>
    <n v="572"/>
    <n v="0"/>
    <n v="0.19376693766937669"/>
    <n v="57.303409090909085"/>
    <n v="32777.549999999996"/>
    <n v="8.4"/>
    <x v="0"/>
    <m/>
    <n v="0"/>
    <x v="43"/>
    <d v="2019-10-28T00:00:00"/>
    <x v="0"/>
    <x v="1"/>
    <x v="0"/>
  </r>
  <r>
    <x v="300"/>
    <x v="4"/>
    <x v="0"/>
    <s v="指名：共通TOP（170816-170916）"/>
    <n v="4725"/>
    <n v="1175"/>
    <m/>
    <n v="0.24867724867724866"/>
    <n v="6.8475234042553197"/>
    <n v="8045.8400000000011"/>
    <n v="19.46"/>
    <x v="0"/>
    <m/>
    <n v="0"/>
    <x v="43"/>
    <d v="2019-10-28T00:00:00"/>
    <x v="0"/>
    <x v="1"/>
    <x v="0"/>
  </r>
  <r>
    <x v="301"/>
    <x v="0"/>
    <x v="0"/>
    <s v="指名：共通TOP（161228AM-170131）"/>
    <n v="3427"/>
    <n v="540"/>
    <m/>
    <n v="0.15757222060110884"/>
    <n v="10.24785185185185"/>
    <n v="5533.8399999999992"/>
    <n v="12"/>
    <x v="0"/>
    <m/>
    <n v="0"/>
    <x v="43"/>
    <d v="2019-10-28T00:00:00"/>
    <x v="0"/>
    <x v="1"/>
    <x v="0"/>
  </r>
  <r>
    <x v="301"/>
    <x v="0"/>
    <x v="0"/>
    <s v="指名：ドルチェグスト（161228AM-170131）"/>
    <n v="2040"/>
    <n v="212"/>
    <m/>
    <n v="0.10392156862745099"/>
    <n v="27.020377358490563"/>
    <n v="5728.32"/>
    <n v="8"/>
    <x v="0"/>
    <m/>
    <n v="0"/>
    <x v="43"/>
    <d v="2019-10-28T00:00:00"/>
    <x v="0"/>
    <x v="1"/>
    <x v="0"/>
  </r>
  <r>
    <x v="301"/>
    <x v="3"/>
    <x v="0"/>
    <s v="PH AFF"/>
    <n v="454"/>
    <n v="170"/>
    <m/>
    <n v="0.37444933920704848"/>
    <n v="519.84705882352944"/>
    <n v="88374"/>
    <n v="6"/>
    <x v="0"/>
    <m/>
    <n v="0"/>
    <x v="43"/>
    <d v="2019-10-28T00:00:00"/>
    <x v="0"/>
    <x v="1"/>
    <x v="0"/>
  </r>
  <r>
    <x v="301"/>
    <x v="4"/>
    <x v="0"/>
    <s v="指名：ドルチェグスト（170816-170916）"/>
    <n v="3034"/>
    <n v="582"/>
    <n v="0"/>
    <n v="0.19182597231377718"/>
    <n v="53.845378006872849"/>
    <n v="31338.01"/>
    <n v="6"/>
    <x v="0"/>
    <m/>
    <n v="0"/>
    <x v="43"/>
    <d v="2019-10-28T00:00:00"/>
    <x v="0"/>
    <x v="1"/>
    <x v="0"/>
  </r>
  <r>
    <x v="301"/>
    <x v="4"/>
    <x v="0"/>
    <s v="指名：共通TOP（170816-170916）"/>
    <n v="4787"/>
    <n v="1220"/>
    <m/>
    <n v="0.25485690411531231"/>
    <n v="6.6296803278688525"/>
    <n v="8088.21"/>
    <n v="15.43"/>
    <x v="0"/>
    <m/>
    <n v="0"/>
    <x v="43"/>
    <d v="2019-10-28T00:00:00"/>
    <x v="0"/>
    <x v="1"/>
    <x v="0"/>
  </r>
  <r>
    <x v="301"/>
    <x v="3"/>
    <x v="0"/>
    <s v="AFF"/>
    <n v="0"/>
    <n v="0"/>
    <m/>
    <m/>
    <m/>
    <n v="28000"/>
    <n v="4"/>
    <x v="0"/>
    <m/>
    <m/>
    <x v="43"/>
    <d v="2019-10-28T00:00:00"/>
    <x v="0"/>
    <x v="1"/>
    <x v="0"/>
  </r>
  <r>
    <x v="302"/>
    <x v="0"/>
    <x v="0"/>
    <s v="指名：共通TOP（161228AM-170131）"/>
    <n v="3180"/>
    <n v="518"/>
    <m/>
    <n v="0.16289308176100628"/>
    <n v="9.0227027027027038"/>
    <n v="4673.76"/>
    <n v="25"/>
    <x v="0"/>
    <m/>
    <n v="0"/>
    <x v="43"/>
    <d v="2019-10-28T00:00:00"/>
    <x v="0"/>
    <x v="1"/>
    <x v="0"/>
  </r>
  <r>
    <x v="302"/>
    <x v="0"/>
    <x v="0"/>
    <s v="指名：ドルチェグスト（161228AM-170131）"/>
    <n v="2202"/>
    <n v="272"/>
    <m/>
    <n v="0.12352406902815623"/>
    <n v="34.587647058823528"/>
    <n v="9407.84"/>
    <n v="2"/>
    <x v="0"/>
    <m/>
    <n v="0"/>
    <x v="43"/>
    <d v="2019-10-28T00:00:00"/>
    <x v="0"/>
    <x v="1"/>
    <x v="0"/>
  </r>
  <r>
    <x v="302"/>
    <x v="3"/>
    <x v="0"/>
    <s v="PH AFF"/>
    <n v="465"/>
    <n v="163"/>
    <m/>
    <n v="0.35053763440860214"/>
    <n v="271.08588957055213"/>
    <n v="44187"/>
    <n v="3"/>
    <x v="0"/>
    <m/>
    <n v="0"/>
    <x v="43"/>
    <d v="2019-10-28T00:00:00"/>
    <x v="0"/>
    <x v="1"/>
    <x v="0"/>
  </r>
  <r>
    <x v="302"/>
    <x v="4"/>
    <x v="0"/>
    <s v="指名：ドルチェグスト（170816-170916）"/>
    <n v="3346"/>
    <n v="710"/>
    <n v="0"/>
    <n v="0.21219366407650928"/>
    <n v="44.386929577464791"/>
    <n v="31514.720000000001"/>
    <n v="8.58"/>
    <x v="0"/>
    <m/>
    <n v="0"/>
    <x v="43"/>
    <d v="2019-10-28T00:00:00"/>
    <x v="0"/>
    <x v="1"/>
    <x v="0"/>
  </r>
  <r>
    <x v="302"/>
    <x v="4"/>
    <x v="0"/>
    <s v="指名：共通TOP（170816-170916）"/>
    <n v="4462"/>
    <n v="1183"/>
    <m/>
    <n v="0.26512774540564771"/>
    <n v="6.3535207100591711"/>
    <n v="7516.2149999999992"/>
    <n v="16.920000000000002"/>
    <x v="0"/>
    <m/>
    <n v="0"/>
    <x v="43"/>
    <d v="2019-10-28T00:00:00"/>
    <x v="0"/>
    <x v="1"/>
    <x v="0"/>
  </r>
  <r>
    <x v="302"/>
    <x v="3"/>
    <x v="0"/>
    <s v="AFF"/>
    <n v="0"/>
    <n v="0"/>
    <m/>
    <m/>
    <m/>
    <n v="7000"/>
    <n v="1"/>
    <x v="0"/>
    <m/>
    <m/>
    <x v="43"/>
    <d v="2019-10-28T00:00:00"/>
    <x v="0"/>
    <x v="1"/>
    <x v="0"/>
  </r>
  <r>
    <x v="303"/>
    <x v="0"/>
    <x v="0"/>
    <s v="指名：ドルチェグスト（161228AM-170131）"/>
    <n v="2092"/>
    <n v="236"/>
    <m/>
    <n v="0.11281070745697896"/>
    <n v="28.987796610169486"/>
    <n v="6841.119999999999"/>
    <n v="6"/>
    <x v="0"/>
    <m/>
    <n v="0"/>
    <x v="43"/>
    <d v="2019-10-28T00:00:00"/>
    <x v="0"/>
    <x v="1"/>
    <x v="0"/>
  </r>
  <r>
    <x v="303"/>
    <x v="0"/>
    <x v="0"/>
    <s v="指名：共通TOP（161228AM-170131）"/>
    <n v="3223"/>
    <n v="548"/>
    <m/>
    <n v="0.17002792429413591"/>
    <n v="10.707445255474454"/>
    <n v="5867.68"/>
    <n v="25"/>
    <x v="0"/>
    <m/>
    <n v="0"/>
    <x v="43"/>
    <d v="2019-10-28T00:00:00"/>
    <x v="0"/>
    <x v="1"/>
    <x v="0"/>
  </r>
  <r>
    <x v="303"/>
    <x v="3"/>
    <x v="0"/>
    <s v="PH AFF"/>
    <n v="405"/>
    <n v="145"/>
    <m/>
    <n v="0.35802469135802467"/>
    <n v="304.73793103448276"/>
    <n v="44187"/>
    <n v="3"/>
    <x v="0"/>
    <m/>
    <n v="0"/>
    <x v="43"/>
    <d v="2019-10-28T00:00:00"/>
    <x v="0"/>
    <x v="1"/>
    <x v="0"/>
  </r>
  <r>
    <x v="303"/>
    <x v="4"/>
    <x v="0"/>
    <s v="指名：ドルチェグスト（170816-170916）"/>
    <n v="2738"/>
    <n v="506"/>
    <n v="0"/>
    <n v="0.18480642804967129"/>
    <n v="43.1127766798419"/>
    <n v="21815.065000000002"/>
    <n v="1.8900000000000001"/>
    <x v="0"/>
    <m/>
    <n v="0"/>
    <x v="43"/>
    <d v="2019-10-28T00:00:00"/>
    <x v="0"/>
    <x v="1"/>
    <x v="0"/>
  </r>
  <r>
    <x v="303"/>
    <x v="4"/>
    <x v="0"/>
    <s v="指名：共通TOP（170816-170916）"/>
    <n v="4509"/>
    <n v="1180"/>
    <m/>
    <n v="0.26169882457307608"/>
    <n v="6.0493474576271185"/>
    <n v="7138.23"/>
    <n v="22.61"/>
    <x v="0"/>
    <m/>
    <n v="0"/>
    <x v="43"/>
    <d v="2019-10-28T00:00:00"/>
    <x v="0"/>
    <x v="1"/>
    <x v="0"/>
  </r>
  <r>
    <x v="304"/>
    <x v="0"/>
    <x v="0"/>
    <s v="指名：ドルチェグスト（161228AM-170131）"/>
    <n v="2512"/>
    <n v="272"/>
    <m/>
    <n v="0.10828025477707007"/>
    <n v="50.845294117647057"/>
    <n v="13829.92"/>
    <n v="8"/>
    <x v="0"/>
    <m/>
    <n v="0"/>
    <x v="43"/>
    <d v="2019-10-28T00:00:00"/>
    <x v="0"/>
    <x v="1"/>
    <x v="0"/>
  </r>
  <r>
    <x v="304"/>
    <x v="0"/>
    <x v="0"/>
    <s v="指名：共通TOP（161228AM-170131）"/>
    <n v="3568"/>
    <n v="572"/>
    <m/>
    <n v="0.16031390134529147"/>
    <n v="8.4945454545454542"/>
    <n v="4858.88"/>
    <n v="20"/>
    <x v="0"/>
    <m/>
    <n v="0"/>
    <x v="43"/>
    <d v="2019-10-28T00:00:00"/>
    <x v="0"/>
    <x v="1"/>
    <x v="0"/>
  </r>
  <r>
    <x v="304"/>
    <x v="3"/>
    <x v="0"/>
    <s v="PH AFF"/>
    <n v="447"/>
    <n v="166"/>
    <m/>
    <n v="0.37136465324384788"/>
    <n v="177.45783132530121"/>
    <n v="29458"/>
    <n v="2"/>
    <x v="0"/>
    <m/>
    <n v="0"/>
    <x v="43"/>
    <d v="2019-10-28T00:00:00"/>
    <x v="0"/>
    <x v="1"/>
    <x v="0"/>
  </r>
  <r>
    <x v="304"/>
    <x v="4"/>
    <x v="0"/>
    <s v="指名：ドルチェグスト（170816-170916）"/>
    <n v="3276"/>
    <n v="718"/>
    <n v="0"/>
    <n v="0.21916971916971917"/>
    <n v="48.784637883008351"/>
    <n v="35027.369999999995"/>
    <n v="9.08"/>
    <x v="0"/>
    <m/>
    <n v="0"/>
    <x v="43"/>
    <d v="2019-10-28T00:00:00"/>
    <x v="0"/>
    <x v="1"/>
    <x v="0"/>
  </r>
  <r>
    <x v="304"/>
    <x v="4"/>
    <x v="0"/>
    <s v="指名：共通TOP（170816-170916）"/>
    <n v="4774"/>
    <n v="1252"/>
    <m/>
    <n v="0.26225387515710097"/>
    <n v="6.6641733226837063"/>
    <n v="8343.5450000000001"/>
    <n v="20.18"/>
    <x v="0"/>
    <m/>
    <n v="0"/>
    <x v="43"/>
    <d v="2019-10-28T00:00:00"/>
    <x v="0"/>
    <x v="1"/>
    <x v="0"/>
  </r>
  <r>
    <x v="304"/>
    <x v="3"/>
    <x v="0"/>
    <s v="AFF"/>
    <n v="0"/>
    <n v="0"/>
    <m/>
    <m/>
    <m/>
    <n v="64000"/>
    <n v="7"/>
    <x v="0"/>
    <m/>
    <m/>
    <x v="43"/>
    <d v="2019-10-28T00:00:00"/>
    <x v="0"/>
    <x v="1"/>
    <x v="0"/>
  </r>
  <r>
    <x v="305"/>
    <x v="0"/>
    <x v="0"/>
    <s v="指名：ドルチェグスト（161228AM-170131）"/>
    <n v="2556"/>
    <n v="318"/>
    <m/>
    <n v="0.12441314553990611"/>
    <n v="51.496352201257864"/>
    <n v="16375.84"/>
    <n v="10"/>
    <x v="0"/>
    <m/>
    <n v="0"/>
    <x v="43"/>
    <d v="2019-10-28T00:00:00"/>
    <x v="0"/>
    <x v="1"/>
    <x v="0"/>
  </r>
  <r>
    <x v="305"/>
    <x v="0"/>
    <x v="0"/>
    <s v="指名：共通TOP（161228AM-170131）"/>
    <n v="2975"/>
    <n v="474"/>
    <m/>
    <n v="0.15932773109243697"/>
    <n v="6.6129957805907171"/>
    <n v="3134.56"/>
    <n v="29"/>
    <x v="0"/>
    <m/>
    <n v="0"/>
    <x v="43"/>
    <d v="2019-10-28T00:00:00"/>
    <x v="0"/>
    <x v="1"/>
    <x v="0"/>
  </r>
  <r>
    <x v="305"/>
    <x v="3"/>
    <x v="0"/>
    <s v="PH AFF"/>
    <n v="434"/>
    <n v="175"/>
    <m/>
    <n v="0.40322580645161288"/>
    <n v="252.49714285714285"/>
    <n v="44187"/>
    <n v="3"/>
    <x v="0"/>
    <m/>
    <n v="0"/>
    <x v="43"/>
    <d v="2019-10-28T00:00:00"/>
    <x v="0"/>
    <x v="1"/>
    <x v="0"/>
  </r>
  <r>
    <x v="305"/>
    <x v="4"/>
    <x v="0"/>
    <s v="指名：ドルチェグスト（170816-170916）"/>
    <n v="3546"/>
    <n v="640"/>
    <n v="0"/>
    <n v="0.18048505358150027"/>
    <n v="47.376328125000008"/>
    <n v="30320.850000000006"/>
    <n v="5.6899999999999995"/>
    <x v="0"/>
    <m/>
    <n v="0"/>
    <x v="43"/>
    <d v="2019-10-28T00:00:00"/>
    <x v="0"/>
    <x v="1"/>
    <x v="0"/>
  </r>
  <r>
    <x v="305"/>
    <x v="4"/>
    <x v="0"/>
    <s v="指名：共通TOP（170816-170916）"/>
    <n v="4851"/>
    <n v="1256"/>
    <m/>
    <n v="0.25891568748711608"/>
    <n v="6.5887977707006371"/>
    <n v="8275.5300000000007"/>
    <n v="24.060000000000002"/>
    <x v="0"/>
    <m/>
    <n v="0"/>
    <x v="43"/>
    <d v="2019-10-28T00:00:00"/>
    <x v="0"/>
    <x v="1"/>
    <x v="0"/>
  </r>
  <r>
    <x v="305"/>
    <x v="3"/>
    <x v="0"/>
    <s v="AFF"/>
    <n v="0"/>
    <n v="0"/>
    <m/>
    <m/>
    <m/>
    <n v="28000"/>
    <n v="4"/>
    <x v="0"/>
    <m/>
    <m/>
    <x v="43"/>
    <d v="2019-10-28T00:00:00"/>
    <x v="0"/>
    <x v="1"/>
    <x v="0"/>
  </r>
  <r>
    <x v="306"/>
    <x v="0"/>
    <x v="0"/>
    <s v="指名：ドルチェグスト（161228AM-170131）"/>
    <n v="2996"/>
    <n v="378"/>
    <m/>
    <n v="0.12616822429906541"/>
    <n v="51.04253968253969"/>
    <n v="19294.080000000002"/>
    <n v="2"/>
    <x v="0"/>
    <m/>
    <n v="0"/>
    <x v="43"/>
    <d v="2019-10-28T00:00:00"/>
    <x v="0"/>
    <x v="1"/>
    <x v="0"/>
  </r>
  <r>
    <x v="306"/>
    <x v="0"/>
    <x v="0"/>
    <s v="指名：共通TOP（161228AM-170131）"/>
    <n v="2955"/>
    <n v="407"/>
    <m/>
    <n v="0.13773265651438241"/>
    <n v="8.1360196560196556"/>
    <n v="3311.36"/>
    <n v="31"/>
    <x v="0"/>
    <m/>
    <n v="0"/>
    <x v="43"/>
    <d v="2019-10-28T00:00:00"/>
    <x v="0"/>
    <x v="1"/>
    <x v="0"/>
  </r>
  <r>
    <x v="306"/>
    <x v="3"/>
    <x v="0"/>
    <s v="PH AFF"/>
    <n v="553"/>
    <n v="190"/>
    <m/>
    <n v="0.34358047016274862"/>
    <n v="232.56315789473683"/>
    <n v="44187"/>
    <n v="3"/>
    <x v="0"/>
    <m/>
    <n v="0"/>
    <x v="43"/>
    <d v="2019-10-28T00:00:00"/>
    <x v="0"/>
    <x v="1"/>
    <x v="0"/>
  </r>
  <r>
    <x v="306"/>
    <x v="4"/>
    <x v="0"/>
    <s v="指名：ドルチェグスト（170816-170916）"/>
    <n v="4294"/>
    <n v="864"/>
    <n v="0"/>
    <n v="0.20121099208197485"/>
    <n v="45.160219907407409"/>
    <n v="39018.43"/>
    <n v="9.16"/>
    <x v="0"/>
    <m/>
    <n v="0"/>
    <x v="43"/>
    <d v="2019-10-28T00:00:00"/>
    <x v="0"/>
    <x v="1"/>
    <x v="0"/>
  </r>
  <r>
    <x v="306"/>
    <x v="4"/>
    <x v="0"/>
    <s v="指名：共通TOP（170816-170916）"/>
    <n v="4530"/>
    <n v="1198"/>
    <m/>
    <n v="0.26445916114790285"/>
    <n v="6.9980676126878141"/>
    <n v="8383.6850000000013"/>
    <n v="29.46"/>
    <x v="0"/>
    <m/>
    <n v="0"/>
    <x v="43"/>
    <d v="2019-10-28T00:00:00"/>
    <x v="0"/>
    <x v="1"/>
    <x v="0"/>
  </r>
  <r>
    <x v="306"/>
    <x v="3"/>
    <x v="0"/>
    <s v="AFF"/>
    <n v="0"/>
    <n v="0"/>
    <m/>
    <m/>
    <m/>
    <n v="59000"/>
    <n v="7"/>
    <x v="0"/>
    <m/>
    <m/>
    <x v="43"/>
    <d v="2019-10-28T00:00:00"/>
    <x v="0"/>
    <x v="1"/>
    <x v="0"/>
  </r>
  <r>
    <x v="307"/>
    <x v="0"/>
    <x v="0"/>
    <s v="指名：ドルチェグスト（161228AM-170131）"/>
    <n v="3488"/>
    <n v="358"/>
    <m/>
    <n v="0.10263761467889908"/>
    <n v="67.013184357541903"/>
    <n v="23990.720000000001"/>
    <n v="16"/>
    <x v="0"/>
    <m/>
    <n v="0"/>
    <x v="44"/>
    <d v="2019-11-04T00:00:00"/>
    <x v="0"/>
    <x v="1"/>
    <x v="0"/>
  </r>
  <r>
    <x v="307"/>
    <x v="0"/>
    <x v="0"/>
    <s v="指名：共通TOP（161228AM-170131）"/>
    <n v="3107"/>
    <n v="514"/>
    <m/>
    <n v="0.16543289346636628"/>
    <n v="7.9335408560311285"/>
    <n v="4077.84"/>
    <n v="29"/>
    <x v="0"/>
    <m/>
    <n v="0"/>
    <x v="44"/>
    <d v="2019-11-04T00:00:00"/>
    <x v="0"/>
    <x v="1"/>
    <x v="0"/>
  </r>
  <r>
    <x v="307"/>
    <x v="3"/>
    <x v="0"/>
    <s v="PH AFF"/>
    <n v="624"/>
    <n v="210"/>
    <m/>
    <n v="0.33653846153846156"/>
    <n v="280.55238095238093"/>
    <n v="58916"/>
    <n v="4"/>
    <x v="0"/>
    <m/>
    <n v="0"/>
    <x v="44"/>
    <d v="2019-11-04T00:00:00"/>
    <x v="0"/>
    <x v="1"/>
    <x v="0"/>
  </r>
  <r>
    <x v="307"/>
    <x v="4"/>
    <x v="0"/>
    <s v="指名：共通TOP（170816-170916）"/>
    <n v="4951"/>
    <n v="1244"/>
    <m/>
    <n v="0.25126237123813372"/>
    <n v="5.4244212218649519"/>
    <n v="6747.9800000000005"/>
    <n v="27.43"/>
    <x v="0"/>
    <m/>
    <n v="0"/>
    <x v="44"/>
    <d v="2019-11-04T00:00:00"/>
    <x v="0"/>
    <x v="1"/>
    <x v="0"/>
  </r>
  <r>
    <x v="307"/>
    <x v="4"/>
    <x v="0"/>
    <s v="指名：ドルチェグスト（170816-170916）"/>
    <n v="4798"/>
    <n v="968"/>
    <n v="0"/>
    <n v="0.20175072947061276"/>
    <n v="44.907706611570255"/>
    <n v="43470.66"/>
    <n v="15.08"/>
    <x v="0"/>
    <m/>
    <n v="0"/>
    <x v="44"/>
    <d v="2019-11-04T00:00:00"/>
    <x v="0"/>
    <x v="1"/>
    <x v="0"/>
  </r>
  <r>
    <x v="307"/>
    <x v="3"/>
    <x v="0"/>
    <s v="AFF"/>
    <n v="0"/>
    <n v="0"/>
    <m/>
    <m/>
    <m/>
    <n v="69000"/>
    <n v="7"/>
    <x v="0"/>
    <m/>
    <m/>
    <x v="44"/>
    <d v="2019-11-04T00:00:00"/>
    <x v="0"/>
    <x v="1"/>
    <x v="0"/>
  </r>
  <r>
    <x v="308"/>
    <x v="0"/>
    <x v="0"/>
    <s v="指名：共通TOP（161228AM-170131）"/>
    <n v="3599"/>
    <n v="595"/>
    <m/>
    <n v="0.16532370102806335"/>
    <n v="5.5268571428571418"/>
    <n v="3288.4799999999996"/>
    <n v="27"/>
    <x v="0"/>
    <m/>
    <n v="0"/>
    <x v="44"/>
    <d v="2019-11-04T00:00:00"/>
    <x v="0"/>
    <x v="1"/>
    <x v="0"/>
  </r>
  <r>
    <x v="308"/>
    <x v="0"/>
    <x v="0"/>
    <s v="指名：ドルチェグスト（161228AM-170131）"/>
    <n v="3182"/>
    <n v="396"/>
    <m/>
    <n v="0.12445003142677562"/>
    <n v="84.833535353535353"/>
    <n v="33594.080000000002"/>
    <n v="12"/>
    <x v="0"/>
    <m/>
    <n v="0"/>
    <x v="44"/>
    <d v="2019-11-04T00:00:00"/>
    <x v="0"/>
    <x v="1"/>
    <x v="0"/>
  </r>
  <r>
    <x v="308"/>
    <x v="3"/>
    <x v="0"/>
    <s v="PH AFF"/>
    <n v="485"/>
    <n v="156"/>
    <m/>
    <n v="0.3216494845360825"/>
    <n v="94.416666666666671"/>
    <n v="14729"/>
    <n v="1"/>
    <x v="0"/>
    <m/>
    <n v="0"/>
    <x v="44"/>
    <d v="2019-11-04T00:00:00"/>
    <x v="0"/>
    <x v="1"/>
    <x v="0"/>
  </r>
  <r>
    <x v="308"/>
    <x v="4"/>
    <x v="0"/>
    <s v="指名：ドルチェグスト（170816-170916）"/>
    <n v="3890"/>
    <n v="786"/>
    <n v="0"/>
    <n v="0.20205655526992289"/>
    <n v="43.801882951653944"/>
    <n v="34428.28"/>
    <n v="8.5"/>
    <x v="0"/>
    <m/>
    <n v="0"/>
    <x v="44"/>
    <d v="2019-11-04T00:00:00"/>
    <x v="0"/>
    <x v="1"/>
    <x v="0"/>
  </r>
  <r>
    <x v="308"/>
    <x v="4"/>
    <x v="0"/>
    <s v="指名：共通TOP（170816-170916）"/>
    <n v="4210"/>
    <n v="1071"/>
    <m/>
    <n v="0.25439429928741092"/>
    <n v="5.043006535947713"/>
    <n v="5401.06"/>
    <n v="29.33"/>
    <x v="0"/>
    <m/>
    <n v="0"/>
    <x v="44"/>
    <d v="2019-11-04T00:00:00"/>
    <x v="0"/>
    <x v="1"/>
    <x v="0"/>
  </r>
  <r>
    <x v="308"/>
    <x v="4"/>
    <x v="0"/>
    <s v="D&amp;E_共通TOP LP出し分け"/>
    <n v="209"/>
    <n v="58"/>
    <m/>
    <n v="0.27751196172248804"/>
    <n v="10.38103448275862"/>
    <n v="602.1"/>
    <n v="1.41"/>
    <x v="0"/>
    <m/>
    <n v="0"/>
    <x v="44"/>
    <d v="2019-11-04T00:00:00"/>
    <x v="0"/>
    <x v="1"/>
    <x v="0"/>
  </r>
  <r>
    <x v="308"/>
    <x v="3"/>
    <x v="0"/>
    <s v="AFF"/>
    <n v="0"/>
    <n v="0"/>
    <m/>
    <m/>
    <m/>
    <n v="38000"/>
    <n v="4"/>
    <x v="0"/>
    <m/>
    <m/>
    <x v="44"/>
    <d v="2019-11-04T00:00:00"/>
    <x v="0"/>
    <x v="1"/>
    <x v="0"/>
  </r>
  <r>
    <x v="309"/>
    <x v="0"/>
    <x v="0"/>
    <s v="指名：共通TOP（161228AM-170131）"/>
    <n v="3673"/>
    <n v="665"/>
    <m/>
    <n v="0.18105091206098556"/>
    <n v="6.6403609022556394"/>
    <n v="4415.84"/>
    <n v="38"/>
    <x v="0"/>
    <m/>
    <n v="0"/>
    <x v="44"/>
    <d v="2019-11-04T00:00:00"/>
    <x v="0"/>
    <x v="1"/>
    <x v="0"/>
  </r>
  <r>
    <x v="309"/>
    <x v="0"/>
    <x v="0"/>
    <s v="指名：ドルチェグスト（161228AM-170131）"/>
    <n v="3882"/>
    <n v="438"/>
    <m/>
    <n v="0.11282843894899536"/>
    <n v="62.001095890410951"/>
    <n v="27156.479999999996"/>
    <n v="8"/>
    <x v="0"/>
    <m/>
    <n v="0"/>
    <x v="44"/>
    <d v="2019-11-04T00:00:00"/>
    <x v="0"/>
    <x v="1"/>
    <x v="0"/>
  </r>
  <r>
    <x v="309"/>
    <x v="3"/>
    <x v="0"/>
    <s v="PH AFF"/>
    <n v="465"/>
    <n v="198"/>
    <m/>
    <n v="0.4258064516129032"/>
    <n v="74.388888888888886"/>
    <n v="14729"/>
    <n v="1"/>
    <x v="0"/>
    <m/>
    <n v="0"/>
    <x v="44"/>
    <d v="2019-11-04T00:00:00"/>
    <x v="0"/>
    <x v="1"/>
    <x v="0"/>
  </r>
  <r>
    <x v="309"/>
    <x v="4"/>
    <x v="0"/>
    <s v="指名：ドルチェグスト（170816-170916）"/>
    <n v="4132"/>
    <n v="832"/>
    <n v="0"/>
    <n v="0.20135527589545016"/>
    <n v="44.123106971153852"/>
    <n v="36710.425000000003"/>
    <n v="2"/>
    <x v="0"/>
    <m/>
    <n v="0"/>
    <x v="44"/>
    <d v="2019-11-04T00:00:00"/>
    <x v="0"/>
    <x v="1"/>
    <x v="0"/>
  </r>
  <r>
    <x v="309"/>
    <x v="4"/>
    <x v="0"/>
    <s v="D&amp;E_共通TOP LP出し分け"/>
    <n v="1224"/>
    <n v="312"/>
    <m/>
    <n v="0.25490196078431371"/>
    <n v="7.6048717948717943"/>
    <n v="2372.7199999999998"/>
    <n v="4.4800000000000004"/>
    <x v="0"/>
    <m/>
    <n v="0"/>
    <x v="44"/>
    <d v="2019-11-04T00:00:00"/>
    <x v="0"/>
    <x v="1"/>
    <x v="0"/>
  </r>
  <r>
    <x v="309"/>
    <x v="4"/>
    <x v="0"/>
    <s v="指名：共通TOP（170816-170916）"/>
    <n v="2713"/>
    <n v="797"/>
    <m/>
    <n v="0.29377073350534466"/>
    <n v="4.8391279799247178"/>
    <n v="3856.7850000000003"/>
    <n v="14.6"/>
    <x v="0"/>
    <m/>
    <n v="0"/>
    <x v="44"/>
    <d v="2019-11-04T00:00:00"/>
    <x v="0"/>
    <x v="1"/>
    <x v="0"/>
  </r>
  <r>
    <x v="309"/>
    <x v="3"/>
    <x v="0"/>
    <s v="AFF"/>
    <n v="0"/>
    <n v="0"/>
    <m/>
    <m/>
    <m/>
    <n v="12000"/>
    <n v="1"/>
    <x v="0"/>
    <m/>
    <m/>
    <x v="44"/>
    <d v="2019-11-04T00:00:00"/>
    <x v="0"/>
    <x v="1"/>
    <x v="0"/>
  </r>
  <r>
    <x v="310"/>
    <x v="0"/>
    <x v="0"/>
    <s v="指名：共通TOP（161228AM-170131）"/>
    <n v="3783"/>
    <n v="651"/>
    <m/>
    <n v="0.17208564631245044"/>
    <n v="6.1968663594470055"/>
    <n v="4034.1600000000003"/>
    <n v="42"/>
    <x v="0"/>
    <m/>
    <n v="0"/>
    <x v="44"/>
    <d v="2019-11-04T00:00:00"/>
    <x v="0"/>
    <x v="1"/>
    <x v="0"/>
  </r>
  <r>
    <x v="310"/>
    <x v="0"/>
    <x v="0"/>
    <s v="指名：ドルチェグスト（161228AM-170131）"/>
    <n v="3160"/>
    <n v="404"/>
    <m/>
    <n v="0.12784810126582277"/>
    <n v="78.803168316831687"/>
    <n v="31836.480000000003"/>
    <n v="8"/>
    <x v="0"/>
    <m/>
    <n v="0"/>
    <x v="44"/>
    <d v="2019-11-04T00:00:00"/>
    <x v="0"/>
    <x v="1"/>
    <x v="0"/>
  </r>
  <r>
    <x v="310"/>
    <x v="3"/>
    <x v="0"/>
    <s v="PH AFF"/>
    <n v="475"/>
    <n v="216"/>
    <m/>
    <n v="0.45473684210526316"/>
    <n v="136.37962962962962"/>
    <n v="29458"/>
    <n v="2"/>
    <x v="0"/>
    <m/>
    <n v="0"/>
    <x v="44"/>
    <d v="2019-11-04T00:00:00"/>
    <x v="0"/>
    <x v="1"/>
    <x v="0"/>
  </r>
  <r>
    <x v="310"/>
    <x v="4"/>
    <x v="0"/>
    <s v="指名：ドルチェグスト（170816-170916）"/>
    <n v="4038"/>
    <n v="772"/>
    <n v="0"/>
    <n v="0.19118375433382861"/>
    <n v="45.274540155440427"/>
    <n v="34951.945000000007"/>
    <n v="16.060000000000002"/>
    <x v="0"/>
    <m/>
    <n v="0"/>
    <x v="44"/>
    <d v="2019-11-04T00:00:00"/>
    <x v="0"/>
    <x v="1"/>
    <x v="0"/>
  </r>
  <r>
    <x v="310"/>
    <x v="4"/>
    <x v="0"/>
    <s v="D&amp;E_共通TOP LP出し分け"/>
    <n v="2848"/>
    <n v="720"/>
    <m/>
    <n v="0.25280898876404495"/>
    <n v="5.5037638888888898"/>
    <n v="3962.7100000000009"/>
    <n v="18.649999999999999"/>
    <x v="0"/>
    <m/>
    <n v="0"/>
    <x v="44"/>
    <d v="2019-11-04T00:00:00"/>
    <x v="0"/>
    <x v="1"/>
    <x v="0"/>
  </r>
  <r>
    <x v="310"/>
    <x v="4"/>
    <x v="0"/>
    <s v="指名：共通TOP（170816-170916）"/>
    <n v="2682"/>
    <n v="669"/>
    <m/>
    <n v="0.2494407158836689"/>
    <n v="5.288333333333334"/>
    <n v="3537.8950000000004"/>
    <n v="16.71"/>
    <x v="0"/>
    <m/>
    <n v="0"/>
    <x v="44"/>
    <d v="2019-11-04T00:00:00"/>
    <x v="0"/>
    <x v="1"/>
    <x v="0"/>
  </r>
  <r>
    <x v="310"/>
    <x v="3"/>
    <x v="0"/>
    <s v="AFF"/>
    <n v="0"/>
    <n v="0"/>
    <m/>
    <m/>
    <m/>
    <n v="31000"/>
    <n v="3"/>
    <x v="0"/>
    <m/>
    <m/>
    <x v="44"/>
    <d v="2019-11-04T00:00:00"/>
    <x v="0"/>
    <x v="1"/>
    <x v="0"/>
  </r>
  <r>
    <x v="311"/>
    <x v="0"/>
    <x v="0"/>
    <s v="指名：共通TOP（161228AM-170131）"/>
    <n v="4651"/>
    <n v="640"/>
    <m/>
    <n v="0.1376048161685659"/>
    <n v="8.0404999999999998"/>
    <n v="5145.92"/>
    <n v="24"/>
    <x v="0"/>
    <m/>
    <n v="0"/>
    <x v="44"/>
    <d v="2019-11-04T00:00:00"/>
    <x v="0"/>
    <x v="1"/>
    <x v="0"/>
  </r>
  <r>
    <x v="311"/>
    <x v="0"/>
    <x v="0"/>
    <s v="指名：ドルチェグスト（161228AM-170131）"/>
    <n v="2330"/>
    <n v="346"/>
    <m/>
    <n v="0.14849785407725322"/>
    <n v="50.557225433526"/>
    <n v="17492.799999999996"/>
    <n v="0"/>
    <x v="0"/>
    <m/>
    <n v="0"/>
    <x v="44"/>
    <d v="2019-11-04T00:00:00"/>
    <x v="0"/>
    <x v="1"/>
    <x v="0"/>
  </r>
  <r>
    <x v="311"/>
    <x v="3"/>
    <x v="0"/>
    <s v="PH AFF"/>
    <n v="509"/>
    <n v="208"/>
    <m/>
    <n v="0.40864440078585462"/>
    <n v="212.4375"/>
    <n v="44187"/>
    <n v="3"/>
    <x v="0"/>
    <m/>
    <n v="0"/>
    <x v="44"/>
    <d v="2019-11-04T00:00:00"/>
    <x v="0"/>
    <x v="1"/>
    <x v="0"/>
  </r>
  <r>
    <x v="311"/>
    <x v="4"/>
    <x v="0"/>
    <s v="D&amp;E_共通TOP LP出し分け"/>
    <n v="2691"/>
    <n v="701"/>
    <m/>
    <n v="0.26049795615013005"/>
    <n v="6.0967118402282452"/>
    <n v="4273.7950000000001"/>
    <n v="9"/>
    <x v="0"/>
    <m/>
    <n v="0"/>
    <x v="44"/>
    <d v="2019-11-04T00:00:00"/>
    <x v="0"/>
    <x v="1"/>
    <x v="0"/>
  </r>
  <r>
    <x v="311"/>
    <x v="4"/>
    <x v="0"/>
    <s v="指名：ドルチェグスト（170816-170916）"/>
    <n v="3404"/>
    <n v="736"/>
    <n v="0"/>
    <n v="0.21621621621621623"/>
    <n v="37.223525815217393"/>
    <n v="27396.514999999999"/>
    <n v="4"/>
    <x v="0"/>
    <m/>
    <n v="0"/>
    <x v="44"/>
    <d v="2019-11-04T00:00:00"/>
    <x v="0"/>
    <x v="1"/>
    <x v="0"/>
  </r>
  <r>
    <x v="311"/>
    <x v="4"/>
    <x v="0"/>
    <s v="指名：共通TOP（170816-170916）"/>
    <n v="2525"/>
    <n v="720"/>
    <m/>
    <n v="0.28514851485148512"/>
    <n v="4.9369722222222219"/>
    <n v="3554.62"/>
    <n v="17.849999999999998"/>
    <x v="0"/>
    <m/>
    <n v="0"/>
    <x v="44"/>
    <d v="2019-11-04T00:00:00"/>
    <x v="0"/>
    <x v="1"/>
    <x v="0"/>
  </r>
  <r>
    <x v="311"/>
    <x v="3"/>
    <x v="0"/>
    <s v="AFF"/>
    <n v="0"/>
    <n v="0"/>
    <m/>
    <m/>
    <m/>
    <n v="33000"/>
    <n v="4"/>
    <x v="0"/>
    <m/>
    <m/>
    <x v="44"/>
    <d v="2019-11-04T00:00:00"/>
    <x v="0"/>
    <x v="1"/>
    <x v="0"/>
  </r>
  <r>
    <x v="312"/>
    <x v="0"/>
    <x v="0"/>
    <s v="指名：ドルチェグスト（161228AM-170131）"/>
    <n v="2216"/>
    <n v="244"/>
    <m/>
    <n v="0.11010830324909747"/>
    <n v="29.716721311475407"/>
    <n v="7250.8799999999992"/>
    <n v="4"/>
    <x v="0"/>
    <m/>
    <n v="0"/>
    <x v="44"/>
    <d v="2019-11-04T00:00:00"/>
    <x v="0"/>
    <x v="1"/>
    <x v="0"/>
  </r>
  <r>
    <x v="312"/>
    <x v="0"/>
    <x v="0"/>
    <s v="指名：共通TOP（161228AM-170131）"/>
    <n v="3915"/>
    <n v="571"/>
    <m/>
    <n v="0.14584929757343551"/>
    <n v="8.3145359019264458"/>
    <n v="4747.6000000000004"/>
    <n v="38"/>
    <x v="0"/>
    <m/>
    <n v="0"/>
    <x v="44"/>
    <d v="2019-11-04T00:00:00"/>
    <x v="0"/>
    <x v="1"/>
    <x v="0"/>
  </r>
  <r>
    <x v="312"/>
    <x v="3"/>
    <x v="0"/>
    <s v="PH AFF"/>
    <n v="468"/>
    <n v="200"/>
    <m/>
    <n v="0.42735042735042733"/>
    <n v="441.87"/>
    <n v="88374"/>
    <n v="6"/>
    <x v="0"/>
    <m/>
    <n v="0"/>
    <x v="44"/>
    <d v="2019-11-04T00:00:00"/>
    <x v="0"/>
    <x v="1"/>
    <x v="0"/>
  </r>
  <r>
    <x v="312"/>
    <x v="4"/>
    <x v="0"/>
    <s v="指名：ドルチェグスト（170816-170916）"/>
    <n v="3582"/>
    <n v="642"/>
    <n v="0"/>
    <n v="0.17922948073701842"/>
    <n v="37.588302180685361"/>
    <n v="24131.690000000002"/>
    <n v="7.9"/>
    <x v="0"/>
    <m/>
    <n v="0"/>
    <x v="44"/>
    <d v="2019-11-04T00:00:00"/>
    <x v="0"/>
    <x v="1"/>
    <x v="0"/>
  </r>
  <r>
    <x v="312"/>
    <x v="4"/>
    <x v="0"/>
    <s v="指名：共通TOP（170816-170916）"/>
    <n v="2595"/>
    <n v="636"/>
    <m/>
    <n v="0.24508670520231213"/>
    <n v="5.517146226415095"/>
    <n v="3508.9050000000002"/>
    <n v="17.73"/>
    <x v="0"/>
    <m/>
    <n v="0"/>
    <x v="44"/>
    <d v="2019-11-04T00:00:00"/>
    <x v="0"/>
    <x v="1"/>
    <x v="0"/>
  </r>
  <r>
    <x v="312"/>
    <x v="4"/>
    <x v="0"/>
    <s v="D&amp;E_共通TOP LP出し分け"/>
    <n v="2827"/>
    <n v="649"/>
    <m/>
    <n v="0.22957198443579765"/>
    <n v="6.1127426810477674"/>
    <n v="3967.170000000001"/>
    <n v="10.67"/>
    <x v="0"/>
    <m/>
    <n v="0"/>
    <x v="44"/>
    <d v="2019-11-04T00:00:00"/>
    <x v="0"/>
    <x v="1"/>
    <x v="0"/>
  </r>
  <r>
    <x v="312"/>
    <x v="3"/>
    <x v="0"/>
    <s v="AFF"/>
    <n v="0"/>
    <n v="0"/>
    <m/>
    <m/>
    <m/>
    <n v="40000"/>
    <n v="5"/>
    <x v="0"/>
    <m/>
    <m/>
    <x v="44"/>
    <d v="2019-11-04T00:00:00"/>
    <x v="0"/>
    <x v="1"/>
    <x v="0"/>
  </r>
  <r>
    <x v="313"/>
    <x v="0"/>
    <x v="0"/>
    <s v="指名：ドルチェグスト（161228AM-170131）"/>
    <n v="2396"/>
    <n v="250"/>
    <m/>
    <n v="0.10434056761268781"/>
    <n v="30.126720000000002"/>
    <n v="7531.68"/>
    <n v="16"/>
    <x v="0"/>
    <m/>
    <n v="0"/>
    <x v="44"/>
    <d v="2019-11-04T00:00:00"/>
    <x v="0"/>
    <x v="1"/>
    <x v="0"/>
  </r>
  <r>
    <x v="313"/>
    <x v="0"/>
    <x v="0"/>
    <s v="指名：共通TOP（161228AM-170131）"/>
    <n v="3348"/>
    <n v="556"/>
    <m/>
    <n v="0.16606929510155316"/>
    <n v="6.0117985611510791"/>
    <n v="3342.56"/>
    <n v="28"/>
    <x v="0"/>
    <m/>
    <n v="0"/>
    <x v="44"/>
    <d v="2019-11-04T00:00:00"/>
    <x v="0"/>
    <x v="1"/>
    <x v="0"/>
  </r>
  <r>
    <x v="313"/>
    <x v="3"/>
    <x v="0"/>
    <s v="PH AFF"/>
    <n v="499"/>
    <n v="261"/>
    <m/>
    <n v="0.5230460921843687"/>
    <n v="395.03065134099614"/>
    <n v="103103"/>
    <n v="7"/>
    <x v="0"/>
    <m/>
    <n v="0"/>
    <x v="44"/>
    <d v="2019-11-04T00:00:00"/>
    <x v="0"/>
    <x v="1"/>
    <x v="0"/>
  </r>
  <r>
    <x v="313"/>
    <x v="4"/>
    <x v="0"/>
    <s v="指名：共通TOP（170816-170916）"/>
    <n v="2738"/>
    <n v="745"/>
    <m/>
    <n v="0.2720964207450694"/>
    <n v="4.8027315436241604"/>
    <n v="3578.0349999999999"/>
    <n v="22.61"/>
    <x v="0"/>
    <m/>
    <n v="0"/>
    <x v="44"/>
    <d v="2019-11-04T00:00:00"/>
    <x v="0"/>
    <x v="1"/>
    <x v="0"/>
  </r>
  <r>
    <x v="313"/>
    <x v="4"/>
    <x v="0"/>
    <s v="D&amp;E_共通TOP LP出し分け"/>
    <n v="2904"/>
    <n v="754"/>
    <m/>
    <n v="0.2596418732782369"/>
    <n v="6.2300994694960208"/>
    <n v="4697.4949999999999"/>
    <n v="10.8"/>
    <x v="0"/>
    <m/>
    <n v="0"/>
    <x v="44"/>
    <d v="2019-11-04T00:00:00"/>
    <x v="0"/>
    <x v="1"/>
    <x v="0"/>
  </r>
  <r>
    <x v="313"/>
    <x v="4"/>
    <x v="0"/>
    <s v="指名：ドルチェグスト（170816-170916）"/>
    <n v="4014"/>
    <n v="764"/>
    <n v="0"/>
    <n v="0.19033383158943698"/>
    <n v="36.11035340314136"/>
    <n v="27588.309999999998"/>
    <n v="6"/>
    <x v="0"/>
    <m/>
    <n v="0"/>
    <x v="44"/>
    <d v="2019-11-04T00:00:00"/>
    <x v="0"/>
    <x v="1"/>
    <x v="0"/>
  </r>
  <r>
    <x v="313"/>
    <x v="3"/>
    <x v="0"/>
    <s v="AFF"/>
    <n v="0"/>
    <n v="0"/>
    <m/>
    <m/>
    <m/>
    <n v="90000"/>
    <n v="10"/>
    <x v="0"/>
    <m/>
    <m/>
    <x v="44"/>
    <d v="2019-11-04T00:00:00"/>
    <x v="0"/>
    <x v="1"/>
    <x v="0"/>
  </r>
  <r>
    <x v="314"/>
    <x v="0"/>
    <x v="0"/>
    <s v="指名：共通TOP（161228AM-170131）"/>
    <n v="7426"/>
    <n v="856"/>
    <m/>
    <n v="0.11527067061675195"/>
    <n v="12.103364485981306"/>
    <n v="10360.479999999998"/>
    <n v="49"/>
    <x v="0"/>
    <m/>
    <n v="0"/>
    <x v="45"/>
    <d v="2019-11-11T00:00:00"/>
    <x v="0"/>
    <x v="1"/>
    <x v="0"/>
  </r>
  <r>
    <x v="314"/>
    <x v="0"/>
    <x v="0"/>
    <s v="指名：ドルチェグスト（161228AM-170131）"/>
    <n v="2320"/>
    <n v="274"/>
    <m/>
    <n v="0.11810344827586207"/>
    <n v="31.845255474452557"/>
    <n v="8725.6"/>
    <n v="8"/>
    <x v="0"/>
    <m/>
    <n v="0"/>
    <x v="45"/>
    <d v="2019-11-11T00:00:00"/>
    <x v="0"/>
    <x v="1"/>
    <x v="0"/>
  </r>
  <r>
    <x v="314"/>
    <x v="3"/>
    <x v="0"/>
    <s v="PH AFF"/>
    <n v="498"/>
    <n v="193"/>
    <m/>
    <n v="0.38755020080321284"/>
    <n v="228.94818652849742"/>
    <n v="44187"/>
    <n v="3"/>
    <x v="0"/>
    <m/>
    <n v="0"/>
    <x v="45"/>
    <d v="2019-11-11T00:00:00"/>
    <x v="0"/>
    <x v="1"/>
    <x v="0"/>
  </r>
  <r>
    <x v="314"/>
    <x v="4"/>
    <x v="0"/>
    <s v="指名：共通TOP（170816-170916）"/>
    <n v="6273"/>
    <n v="1508"/>
    <m/>
    <n v="0.24039534512992189"/>
    <n v="6.6330669761273207"/>
    <n v="10002.664999999999"/>
    <n v="35.820000000000007"/>
    <x v="0"/>
    <m/>
    <n v="0"/>
    <x v="45"/>
    <d v="2019-11-11T00:00:00"/>
    <x v="0"/>
    <x v="1"/>
    <x v="0"/>
  </r>
  <r>
    <x v="314"/>
    <x v="4"/>
    <x v="0"/>
    <s v="D&amp;E_共通TOP LP出し分け"/>
    <n v="728"/>
    <n v="212"/>
    <m/>
    <n v="0.29120879120879123"/>
    <n v="5.2541745283018866"/>
    <n v="1113.885"/>
    <n v="5.55"/>
    <x v="0"/>
    <m/>
    <n v="0"/>
    <x v="45"/>
    <d v="2019-11-11T00:00:00"/>
    <x v="0"/>
    <x v="1"/>
    <x v="0"/>
  </r>
  <r>
    <x v="314"/>
    <x v="4"/>
    <x v="0"/>
    <s v="指名：ドルチェグスト（170816-170916）"/>
    <n v="3230"/>
    <n v="552"/>
    <n v="0"/>
    <n v="0.17089783281733747"/>
    <n v="38.196594202898552"/>
    <n v="21084.52"/>
    <n v="6.09"/>
    <x v="0"/>
    <m/>
    <n v="0"/>
    <x v="45"/>
    <d v="2019-11-11T00:00:00"/>
    <x v="0"/>
    <x v="1"/>
    <x v="0"/>
  </r>
  <r>
    <x v="314"/>
    <x v="3"/>
    <x v="0"/>
    <s v="AFF"/>
    <n v="0"/>
    <n v="0"/>
    <m/>
    <m/>
    <m/>
    <n v="40000"/>
    <n v="5"/>
    <x v="0"/>
    <m/>
    <m/>
    <x v="45"/>
    <d v="2019-11-11T00:00:00"/>
    <x v="0"/>
    <x v="1"/>
    <x v="0"/>
  </r>
  <r>
    <x v="315"/>
    <x v="0"/>
    <x v="0"/>
    <s v="指名：ドルチェグスト（161228AM-170131）"/>
    <n v="2202"/>
    <n v="250"/>
    <m/>
    <n v="0.11353315168029064"/>
    <n v="30.243199999999998"/>
    <n v="7560.7999999999993"/>
    <n v="6"/>
    <x v="0"/>
    <m/>
    <n v="0"/>
    <x v="45"/>
    <d v="2019-11-11T00:00:00"/>
    <x v="0"/>
    <x v="1"/>
    <x v="0"/>
  </r>
  <r>
    <x v="315"/>
    <x v="0"/>
    <x v="0"/>
    <s v="指名：共通TOP（161228AM-170131）"/>
    <n v="11597"/>
    <n v="1074"/>
    <m/>
    <n v="9.2610157799430881E-2"/>
    <n v="16.429869646182496"/>
    <n v="17645.68"/>
    <n v="69"/>
    <x v="0"/>
    <m/>
    <n v="0"/>
    <x v="45"/>
    <d v="2019-11-11T00:00:00"/>
    <x v="0"/>
    <x v="1"/>
    <x v="0"/>
  </r>
  <r>
    <x v="315"/>
    <x v="3"/>
    <x v="0"/>
    <s v="PH AFF"/>
    <n v="481"/>
    <n v="178"/>
    <m/>
    <n v="0.37006237006237008"/>
    <n v="413.73595505617976"/>
    <n v="73645"/>
    <n v="5"/>
    <x v="0"/>
    <m/>
    <n v="0"/>
    <x v="45"/>
    <d v="2019-11-11T00:00:00"/>
    <x v="0"/>
    <x v="1"/>
    <x v="0"/>
  </r>
  <r>
    <x v="315"/>
    <x v="4"/>
    <x v="0"/>
    <s v="指名：共通TOP（170816-170916）"/>
    <n v="8141"/>
    <n v="1822"/>
    <m/>
    <n v="0.22380542930843877"/>
    <n v="9.771243139407245"/>
    <n v="17803.205000000002"/>
    <n v="35.44"/>
    <x v="0"/>
    <m/>
    <n v="0"/>
    <x v="45"/>
    <d v="2019-11-11T00:00:00"/>
    <x v="0"/>
    <x v="1"/>
    <x v="0"/>
  </r>
  <r>
    <x v="315"/>
    <x v="4"/>
    <x v="0"/>
    <s v="指名：ドルチェグスト（170816-170916）"/>
    <n v="3306"/>
    <n v="642"/>
    <n v="0"/>
    <n v="0.19419237749546278"/>
    <n v="38.477827102803737"/>
    <n v="24702.764999999999"/>
    <n v="6.04"/>
    <x v="0"/>
    <m/>
    <n v="0"/>
    <x v="45"/>
    <d v="2019-11-11T00:00:00"/>
    <x v="0"/>
    <x v="1"/>
    <x v="0"/>
  </r>
  <r>
    <x v="315"/>
    <x v="3"/>
    <x v="0"/>
    <s v="AFF"/>
    <n v="0"/>
    <n v="0"/>
    <m/>
    <m/>
    <m/>
    <n v="7000"/>
    <n v="1"/>
    <x v="0"/>
    <m/>
    <m/>
    <x v="45"/>
    <d v="2019-11-11T00:00:00"/>
    <x v="0"/>
    <x v="1"/>
    <x v="0"/>
  </r>
  <r>
    <x v="316"/>
    <x v="0"/>
    <x v="0"/>
    <s v="指名：共通TOP（161228AM-170131）"/>
    <n v="12681"/>
    <n v="1122"/>
    <m/>
    <n v="8.8478826590962859E-2"/>
    <n v="16.377682709447416"/>
    <n v="18375.760000000002"/>
    <n v="80"/>
    <x v="0"/>
    <m/>
    <n v="0"/>
    <x v="45"/>
    <d v="2019-11-11T00:00:00"/>
    <x v="0"/>
    <x v="1"/>
    <x v="0"/>
  </r>
  <r>
    <x v="316"/>
    <x v="0"/>
    <x v="0"/>
    <s v="指名：ドルチェグスト（161228AM-170131）"/>
    <n v="2220"/>
    <n v="264"/>
    <m/>
    <n v="0.11891891891891893"/>
    <n v="28.599999999999998"/>
    <n v="7550.4"/>
    <n v="12"/>
    <x v="0"/>
    <m/>
    <n v="0"/>
    <x v="45"/>
    <d v="2019-11-11T00:00:00"/>
    <x v="0"/>
    <x v="1"/>
    <x v="0"/>
  </r>
  <r>
    <x v="316"/>
    <x v="3"/>
    <x v="0"/>
    <s v="PH AFF"/>
    <n v="437"/>
    <n v="208"/>
    <m/>
    <n v="0.47597254004576661"/>
    <n v="70.8125"/>
    <n v="14729"/>
    <n v="1"/>
    <x v="0"/>
    <m/>
    <n v="0"/>
    <x v="45"/>
    <d v="2019-11-11T00:00:00"/>
    <x v="0"/>
    <x v="1"/>
    <x v="0"/>
  </r>
  <r>
    <x v="316"/>
    <x v="4"/>
    <x v="0"/>
    <s v="指名：共通TOP（170816-170916）"/>
    <n v="8638"/>
    <n v="1991"/>
    <m/>
    <n v="0.23049316971521186"/>
    <n v="9.8272325464590633"/>
    <n v="19566.019999999997"/>
    <n v="19.399999999999999"/>
    <x v="0"/>
    <m/>
    <n v="0"/>
    <x v="45"/>
    <d v="2019-11-11T00:00:00"/>
    <x v="0"/>
    <x v="1"/>
    <x v="0"/>
  </r>
  <r>
    <x v="316"/>
    <x v="4"/>
    <x v="0"/>
    <s v="指名：ドルチェグスト（170816-170916）"/>
    <n v="3108"/>
    <n v="542"/>
    <n v="0"/>
    <n v="0.17438867438867439"/>
    <n v="36.456079335793355"/>
    <n v="19759.195"/>
    <n v="4"/>
    <x v="0"/>
    <m/>
    <n v="0"/>
    <x v="45"/>
    <d v="2019-11-11T00:00:00"/>
    <x v="0"/>
    <x v="1"/>
    <x v="0"/>
  </r>
  <r>
    <x v="316"/>
    <x v="3"/>
    <x v="0"/>
    <s v="AFF"/>
    <n v="0"/>
    <n v="0"/>
    <m/>
    <m/>
    <m/>
    <n v="50000"/>
    <n v="5"/>
    <x v="0"/>
    <m/>
    <m/>
    <x v="45"/>
    <d v="2019-11-11T00:00:00"/>
    <x v="0"/>
    <x v="1"/>
    <x v="0"/>
  </r>
  <r>
    <x v="317"/>
    <x v="0"/>
    <x v="0"/>
    <s v="指名：共通TOP（161228AM-170131）"/>
    <n v="10686"/>
    <n v="986"/>
    <m/>
    <n v="9.2270260153471839E-2"/>
    <n v="14.470344827586205"/>
    <n v="14267.759999999998"/>
    <n v="51"/>
    <x v="0"/>
    <m/>
    <n v="0"/>
    <x v="45"/>
    <d v="2019-11-11T00:00:00"/>
    <x v="0"/>
    <x v="1"/>
    <x v="0"/>
  </r>
  <r>
    <x v="317"/>
    <x v="0"/>
    <x v="0"/>
    <s v="指名：ドルチェグスト（161228AM-170131）"/>
    <n v="2828"/>
    <n v="330"/>
    <m/>
    <n v="0.11669024045261669"/>
    <n v="39.003151515151515"/>
    <n v="12871.04"/>
    <n v="6"/>
    <x v="0"/>
    <m/>
    <n v="0"/>
    <x v="45"/>
    <d v="2019-11-11T00:00:00"/>
    <x v="0"/>
    <x v="1"/>
    <x v="0"/>
  </r>
  <r>
    <x v="317"/>
    <x v="3"/>
    <x v="0"/>
    <s v="PH AFF"/>
    <n v="383"/>
    <n v="214"/>
    <m/>
    <n v="0.55874673629242821"/>
    <n v="275.30841121495325"/>
    <n v="58916"/>
    <n v="4"/>
    <x v="0"/>
    <m/>
    <n v="0"/>
    <x v="45"/>
    <d v="2019-11-11T00:00:00"/>
    <x v="0"/>
    <x v="1"/>
    <x v="0"/>
  </r>
  <r>
    <x v="317"/>
    <x v="4"/>
    <x v="0"/>
    <s v="指名：ドルチェグスト（170816-170916）"/>
    <n v="3504"/>
    <n v="600"/>
    <n v="0"/>
    <n v="0.17123287671232876"/>
    <n v="33.553350000000002"/>
    <n v="20132.010000000002"/>
    <n v="5"/>
    <x v="0"/>
    <m/>
    <n v="0"/>
    <x v="45"/>
    <d v="2019-11-11T00:00:00"/>
    <x v="0"/>
    <x v="1"/>
    <x v="0"/>
  </r>
  <r>
    <x v="317"/>
    <x v="4"/>
    <x v="0"/>
    <s v="指名：共通TOP（170816-170916）"/>
    <n v="8366"/>
    <n v="2084"/>
    <m/>
    <n v="0.24910351422424098"/>
    <n v="9.8680710172744703"/>
    <n v="20565.059999999998"/>
    <n v="37.19"/>
    <x v="0"/>
    <m/>
    <n v="0"/>
    <x v="45"/>
    <d v="2019-11-11T00:00:00"/>
    <x v="0"/>
    <x v="1"/>
    <x v="0"/>
  </r>
  <r>
    <x v="317"/>
    <x v="3"/>
    <x v="0"/>
    <s v="AFF"/>
    <n v="0"/>
    <n v="0"/>
    <m/>
    <m/>
    <m/>
    <n v="54000"/>
    <n v="7"/>
    <x v="0"/>
    <m/>
    <m/>
    <x v="45"/>
    <d v="2019-11-11T00:00:00"/>
    <x v="0"/>
    <x v="1"/>
    <x v="0"/>
  </r>
  <r>
    <x v="318"/>
    <x v="0"/>
    <x v="0"/>
    <s v="指名：ドルチェグスト（161228AM-170131）"/>
    <n v="2438"/>
    <n v="376"/>
    <m/>
    <n v="0.1542247744052502"/>
    <n v="39.520000000000003"/>
    <n v="14859.52"/>
    <n v="6"/>
    <x v="0"/>
    <m/>
    <n v="0"/>
    <x v="45"/>
    <d v="2019-11-11T00:00:00"/>
    <x v="0"/>
    <x v="1"/>
    <x v="0"/>
  </r>
  <r>
    <x v="318"/>
    <x v="0"/>
    <x v="0"/>
    <s v="指名：共通TOP（161228AM-170131）"/>
    <n v="8951"/>
    <n v="922"/>
    <m/>
    <n v="0.10300525080996537"/>
    <n v="15.744381778741865"/>
    <n v="14516.32"/>
    <n v="47"/>
    <x v="0"/>
    <m/>
    <n v="0"/>
    <x v="45"/>
    <d v="2019-11-11T00:00:00"/>
    <x v="0"/>
    <x v="1"/>
    <x v="0"/>
  </r>
  <r>
    <x v="318"/>
    <x v="3"/>
    <x v="0"/>
    <s v="PH AFF"/>
    <n v="482"/>
    <n v="182"/>
    <m/>
    <n v="0.37759336099585061"/>
    <n v="80.928571428571431"/>
    <n v="14729"/>
    <n v="1"/>
    <x v="0"/>
    <m/>
    <n v="0"/>
    <x v="45"/>
    <d v="2019-11-11T00:00:00"/>
    <x v="0"/>
    <x v="1"/>
    <x v="0"/>
  </r>
  <r>
    <x v="318"/>
    <x v="4"/>
    <x v="0"/>
    <s v="指名：ドルチェグスト（170816-170916）"/>
    <n v="4036"/>
    <n v="804"/>
    <n v="0"/>
    <n v="0.19920713577799801"/>
    <n v="30.30133706467662"/>
    <n v="24362.275000000001"/>
    <n v="0"/>
    <x v="0"/>
    <m/>
    <n v="0"/>
    <x v="45"/>
    <d v="2019-11-11T00:00:00"/>
    <x v="0"/>
    <x v="1"/>
    <x v="0"/>
  </r>
  <r>
    <x v="318"/>
    <x v="4"/>
    <x v="0"/>
    <s v="指名：共通TOP（170816-170916）"/>
    <n v="8198"/>
    <n v="1931"/>
    <m/>
    <n v="0.23554525494022932"/>
    <n v="12.116025375453132"/>
    <n v="23396.044999999998"/>
    <n v="32.08"/>
    <x v="0"/>
    <m/>
    <n v="0"/>
    <x v="45"/>
    <d v="2019-11-11T00:00:00"/>
    <x v="0"/>
    <x v="1"/>
    <x v="0"/>
  </r>
  <r>
    <x v="318"/>
    <x v="3"/>
    <x v="0"/>
    <s v="AFF"/>
    <n v="0"/>
    <n v="0"/>
    <m/>
    <m/>
    <m/>
    <n v="33000"/>
    <n v="4"/>
    <x v="0"/>
    <m/>
    <m/>
    <x v="45"/>
    <d v="2019-11-11T00:00:00"/>
    <x v="0"/>
    <x v="1"/>
    <x v="0"/>
  </r>
  <r>
    <x v="319"/>
    <x v="0"/>
    <x v="0"/>
    <s v="指名：共通TOP（161228AM-170131）"/>
    <n v="8739"/>
    <n v="698"/>
    <m/>
    <n v="7.9871838883167415E-2"/>
    <n v="19.554383954154726"/>
    <n v="13648.96"/>
    <n v="49"/>
    <x v="0"/>
    <m/>
    <n v="0"/>
    <x v="45"/>
    <d v="2019-11-11T00:00:00"/>
    <x v="0"/>
    <x v="1"/>
    <x v="0"/>
  </r>
  <r>
    <x v="319"/>
    <x v="0"/>
    <x v="0"/>
    <s v="指名：ドルチェグスト（161228AM-170131）"/>
    <n v="3318"/>
    <n v="434"/>
    <m/>
    <n v="0.13080168776371309"/>
    <n v="58.704884792626721"/>
    <n v="25477.919999999998"/>
    <n v="14"/>
    <x v="0"/>
    <m/>
    <n v="0"/>
    <x v="45"/>
    <d v="2019-11-11T00:00:00"/>
    <x v="0"/>
    <x v="1"/>
    <x v="0"/>
  </r>
  <r>
    <x v="319"/>
    <x v="3"/>
    <x v="0"/>
    <s v="PH AFF"/>
    <n v="572"/>
    <n v="246"/>
    <m/>
    <n v="0.43006993006993005"/>
    <n v="299.369918699187"/>
    <n v="73645"/>
    <n v="5"/>
    <x v="0"/>
    <m/>
    <n v="0"/>
    <x v="45"/>
    <d v="2019-11-11T00:00:00"/>
    <x v="0"/>
    <x v="1"/>
    <x v="0"/>
  </r>
  <r>
    <x v="319"/>
    <x v="4"/>
    <x v="0"/>
    <s v="指名：共通TOP（170816-170916）"/>
    <n v="9673"/>
    <n v="1785"/>
    <m/>
    <n v="0.18453427065026362"/>
    <n v="23.763554621848737"/>
    <n v="42417.944999999992"/>
    <n v="33.4"/>
    <x v="0"/>
    <m/>
    <n v="0"/>
    <x v="45"/>
    <d v="2019-11-11T00:00:00"/>
    <x v="0"/>
    <x v="1"/>
    <x v="0"/>
  </r>
  <r>
    <x v="319"/>
    <x v="4"/>
    <x v="0"/>
    <s v="指名：ドルチェグスト（170816-170916）"/>
    <n v="4822"/>
    <n v="886"/>
    <n v="0"/>
    <n v="0.18374118622978017"/>
    <n v="35.581822799097061"/>
    <n v="31525.494999999999"/>
    <n v="10"/>
    <x v="0"/>
    <m/>
    <n v="0"/>
    <x v="45"/>
    <d v="2019-11-11T00:00:00"/>
    <x v="0"/>
    <x v="1"/>
    <x v="0"/>
  </r>
  <r>
    <x v="319"/>
    <x v="3"/>
    <x v="0"/>
    <s v="AFF"/>
    <n v="0"/>
    <n v="0"/>
    <m/>
    <m/>
    <m/>
    <n v="66000"/>
    <n v="8"/>
    <x v="0"/>
    <m/>
    <m/>
    <x v="45"/>
    <d v="2019-11-11T00:00:00"/>
    <x v="0"/>
    <x v="1"/>
    <x v="0"/>
  </r>
  <r>
    <x v="320"/>
    <x v="0"/>
    <x v="0"/>
    <s v="指名：ドルチェグスト（161228AM-170131）"/>
    <n v="2658"/>
    <n v="346"/>
    <m/>
    <n v="0.13017306245297217"/>
    <n v="30.664971098265895"/>
    <n v="10610.08"/>
    <n v="2"/>
    <x v="0"/>
    <m/>
    <n v="0"/>
    <x v="45"/>
    <d v="2019-11-11T00:00:00"/>
    <x v="0"/>
    <x v="1"/>
    <x v="0"/>
  </r>
  <r>
    <x v="320"/>
    <x v="0"/>
    <x v="0"/>
    <s v="指名：共通TOP（161228AM-170131）"/>
    <n v="8953"/>
    <n v="724"/>
    <m/>
    <n v="8.0866748575896347E-2"/>
    <n v="18.208618784530387"/>
    <n v="13183.04"/>
    <n v="57"/>
    <x v="0"/>
    <m/>
    <n v="0"/>
    <x v="45"/>
    <d v="2019-11-11T00:00:00"/>
    <x v="0"/>
    <x v="1"/>
    <x v="0"/>
  </r>
  <r>
    <x v="320"/>
    <x v="3"/>
    <x v="0"/>
    <s v="PH AFF"/>
    <n v="585"/>
    <n v="224"/>
    <m/>
    <n v="0.38290598290598293"/>
    <n v="328.77232142857144"/>
    <n v="73645"/>
    <n v="5"/>
    <x v="0"/>
    <m/>
    <n v="0"/>
    <x v="45"/>
    <d v="2019-11-11T00:00:00"/>
    <x v="0"/>
    <x v="1"/>
    <x v="0"/>
  </r>
  <r>
    <x v="320"/>
    <x v="4"/>
    <x v="0"/>
    <s v="指名：ドルチェグスト（170816-170916）"/>
    <n v="4122"/>
    <n v="868"/>
    <n v="0"/>
    <n v="0.21057738961669092"/>
    <n v="29.579112903225806"/>
    <n v="25674.67"/>
    <n v="7.8"/>
    <x v="0"/>
    <m/>
    <n v="0"/>
    <x v="45"/>
    <d v="2019-11-11T00:00:00"/>
    <x v="0"/>
    <x v="1"/>
    <x v="0"/>
  </r>
  <r>
    <x v="320"/>
    <x v="4"/>
    <x v="0"/>
    <s v="指名：共通TOP（170816-170916）"/>
    <n v="10601"/>
    <n v="1991"/>
    <m/>
    <n v="0.1878124705216489"/>
    <n v="28.527983425414362"/>
    <n v="56799.214999999997"/>
    <n v="30.39"/>
    <x v="0"/>
    <m/>
    <n v="0"/>
    <x v="45"/>
    <d v="2019-11-11T00:00:00"/>
    <x v="0"/>
    <x v="1"/>
    <x v="0"/>
  </r>
  <r>
    <x v="320"/>
    <x v="3"/>
    <x v="0"/>
    <s v="AFF"/>
    <n v="0"/>
    <n v="0"/>
    <m/>
    <m/>
    <m/>
    <n v="21000"/>
    <n v="3"/>
    <x v="0"/>
    <m/>
    <m/>
    <x v="45"/>
    <d v="2019-11-11T00:00:00"/>
    <x v="0"/>
    <x v="1"/>
    <x v="0"/>
  </r>
  <r>
    <x v="321"/>
    <x v="0"/>
    <x v="0"/>
    <s v="指名：共通TOP（161228AM-170131）"/>
    <n v="10222"/>
    <n v="967"/>
    <m/>
    <n v="9.4599882606143618E-2"/>
    <n v="15.431147880041364"/>
    <n v="14921.919999999998"/>
    <n v="51"/>
    <x v="0"/>
    <m/>
    <n v="0"/>
    <x v="46"/>
    <d v="2019-11-18T00:00:00"/>
    <x v="0"/>
    <x v="1"/>
    <x v="0"/>
  </r>
  <r>
    <x v="321"/>
    <x v="0"/>
    <x v="0"/>
    <s v="指名：ドルチェグスト（161228AM-170131）"/>
    <n v="2740"/>
    <n v="452"/>
    <m/>
    <n v="0.16496350364963502"/>
    <n v="42.95752212389381"/>
    <n v="19416.800000000003"/>
    <n v="10"/>
    <x v="0"/>
    <m/>
    <n v="0"/>
    <x v="46"/>
    <d v="2019-11-18T00:00:00"/>
    <x v="0"/>
    <x v="1"/>
    <x v="0"/>
  </r>
  <r>
    <x v="321"/>
    <x v="3"/>
    <x v="0"/>
    <s v="PH AFF"/>
    <n v="464"/>
    <n v="205"/>
    <m/>
    <n v="0.44181034482758619"/>
    <n v="143.69756097560975"/>
    <n v="29458"/>
    <n v="2"/>
    <x v="0"/>
    <m/>
    <n v="0"/>
    <x v="46"/>
    <d v="2019-11-18T00:00:00"/>
    <x v="0"/>
    <x v="1"/>
    <x v="0"/>
  </r>
  <r>
    <x v="321"/>
    <x v="4"/>
    <x v="0"/>
    <s v="指名：ドルチェグスト（170816-170916）"/>
    <n v="3642"/>
    <n v="632"/>
    <n v="0"/>
    <n v="0.17353102690829214"/>
    <n v="32.785324367088606"/>
    <n v="20720.325000000001"/>
    <n v="8.1999999999999993"/>
    <x v="0"/>
    <m/>
    <n v="0"/>
    <x v="46"/>
    <d v="2019-11-18T00:00:00"/>
    <x v="0"/>
    <x v="1"/>
    <x v="0"/>
  </r>
  <r>
    <x v="321"/>
    <x v="4"/>
    <x v="0"/>
    <s v="指名：共通TOP（170816-170916）"/>
    <n v="9441"/>
    <n v="2127"/>
    <m/>
    <n v="0.22529393072767714"/>
    <n v="12.738888105312647"/>
    <n v="27095.615000000002"/>
    <n v="31.93"/>
    <x v="0"/>
    <m/>
    <n v="0"/>
    <x v="46"/>
    <d v="2019-11-18T00:00:00"/>
    <x v="0"/>
    <x v="1"/>
    <x v="0"/>
  </r>
  <r>
    <x v="321"/>
    <x v="3"/>
    <x v="0"/>
    <s v="AFF"/>
    <n v="0"/>
    <n v="0"/>
    <m/>
    <m/>
    <m/>
    <n v="26000"/>
    <n v="3"/>
    <x v="0"/>
    <m/>
    <m/>
    <x v="46"/>
    <d v="2019-11-18T00:00:00"/>
    <x v="0"/>
    <x v="1"/>
    <x v="0"/>
  </r>
  <r>
    <x v="322"/>
    <x v="0"/>
    <x v="0"/>
    <s v="指名：ドルチェグスト（161228AM-170131）"/>
    <n v="2344"/>
    <n v="326"/>
    <m/>
    <n v="0.13907849829351535"/>
    <n v="25.706503067484661"/>
    <n v="8380.32"/>
    <n v="10"/>
    <x v="0"/>
    <m/>
    <n v="0"/>
    <x v="46"/>
    <d v="2019-11-18T00:00:00"/>
    <x v="0"/>
    <x v="1"/>
    <x v="0"/>
  </r>
  <r>
    <x v="322"/>
    <x v="0"/>
    <x v="0"/>
    <s v="指名：共通TOP（161228AM-170131）"/>
    <n v="11129"/>
    <n v="975"/>
    <m/>
    <n v="8.7608949591158239E-2"/>
    <n v="14.772266666666665"/>
    <n v="14402.96"/>
    <n v="45"/>
    <x v="0"/>
    <m/>
    <n v="0"/>
    <x v="46"/>
    <d v="2019-11-18T00:00:00"/>
    <x v="0"/>
    <x v="1"/>
    <x v="0"/>
  </r>
  <r>
    <x v="322"/>
    <x v="3"/>
    <x v="0"/>
    <s v="PH AFF"/>
    <n v="401"/>
    <n v="178"/>
    <m/>
    <n v="0.44389027431421446"/>
    <n v="413.73595505617976"/>
    <n v="73645"/>
    <n v="5"/>
    <x v="0"/>
    <m/>
    <n v="0"/>
    <x v="46"/>
    <d v="2019-11-18T00:00:00"/>
    <x v="0"/>
    <x v="1"/>
    <x v="0"/>
  </r>
  <r>
    <x v="322"/>
    <x v="4"/>
    <x v="0"/>
    <s v="指名：共通TOP（170816-170916）"/>
    <n v="9786"/>
    <n v="2207"/>
    <m/>
    <n v="0.2255262620069487"/>
    <n v="13.964528772088807"/>
    <n v="30819.714999999997"/>
    <n v="40.549999999999997"/>
    <x v="0"/>
    <m/>
    <n v="0"/>
    <x v="46"/>
    <d v="2019-11-18T00:00:00"/>
    <x v="0"/>
    <x v="1"/>
    <x v="0"/>
  </r>
  <r>
    <x v="322"/>
    <x v="4"/>
    <x v="0"/>
    <s v="指名：ドルチェグスト（170816-170916）"/>
    <n v="3662"/>
    <n v="716"/>
    <n v="0"/>
    <n v="0.1955215729109776"/>
    <n v="29.417555865921788"/>
    <n v="21062.97"/>
    <n v="6"/>
    <x v="0"/>
    <m/>
    <n v="0"/>
    <x v="46"/>
    <d v="2019-11-18T00:00:00"/>
    <x v="0"/>
    <x v="1"/>
    <x v="0"/>
  </r>
  <r>
    <x v="322"/>
    <x v="3"/>
    <x v="0"/>
    <s v="AFF"/>
    <n v="0"/>
    <n v="0"/>
    <m/>
    <m/>
    <m/>
    <n v="7000"/>
    <n v="1"/>
    <x v="0"/>
    <m/>
    <m/>
    <x v="46"/>
    <d v="2019-11-18T00:00:00"/>
    <x v="0"/>
    <x v="1"/>
    <x v="0"/>
  </r>
  <r>
    <x v="323"/>
    <x v="0"/>
    <x v="0"/>
    <s v="指名：ドルチェグスト（161228AM-170131）"/>
    <n v="2388"/>
    <n v="270"/>
    <m/>
    <n v="0.11306532663316583"/>
    <n v="31.2"/>
    <n v="8424"/>
    <n v="2"/>
    <x v="0"/>
    <m/>
    <n v="0"/>
    <x v="46"/>
    <d v="2019-11-18T00:00:00"/>
    <x v="0"/>
    <x v="1"/>
    <x v="0"/>
  </r>
  <r>
    <x v="323"/>
    <x v="0"/>
    <x v="0"/>
    <s v="指名：共通TOP（161228AM-170131）"/>
    <n v="11070"/>
    <n v="1045"/>
    <m/>
    <n v="9.439927732610659E-2"/>
    <n v="14.680421052631578"/>
    <n v="15341.039999999999"/>
    <n v="64"/>
    <x v="0"/>
    <m/>
    <n v="0"/>
    <x v="46"/>
    <d v="2019-11-18T00:00:00"/>
    <x v="0"/>
    <x v="1"/>
    <x v="0"/>
  </r>
  <r>
    <x v="323"/>
    <x v="3"/>
    <x v="0"/>
    <s v="PH AFF"/>
    <n v="465"/>
    <n v="189"/>
    <m/>
    <n v="0.40645161290322579"/>
    <n v="389.65608465608466"/>
    <n v="73645"/>
    <n v="5"/>
    <x v="0"/>
    <m/>
    <n v="0"/>
    <x v="46"/>
    <d v="2019-11-18T00:00:00"/>
    <x v="0"/>
    <x v="1"/>
    <x v="0"/>
  </r>
  <r>
    <x v="323"/>
    <x v="4"/>
    <x v="0"/>
    <s v="指名：共通TOP（170816-170916）"/>
    <n v="10370"/>
    <n v="2463"/>
    <m/>
    <n v="0.23751205400192865"/>
    <n v="14.243751522533495"/>
    <n v="35082.36"/>
    <n v="46.55"/>
    <x v="0"/>
    <m/>
    <n v="0"/>
    <x v="46"/>
    <d v="2019-11-18T00:00:00"/>
    <x v="0"/>
    <x v="1"/>
    <x v="0"/>
  </r>
  <r>
    <x v="323"/>
    <x v="4"/>
    <x v="0"/>
    <s v="指名：ドルチェグスト（170816-170916）"/>
    <n v="3742"/>
    <n v="624"/>
    <n v="0"/>
    <n v="0.16675574559059328"/>
    <n v="33.54064102564103"/>
    <n v="20929.36"/>
    <n v="0"/>
    <x v="0"/>
    <m/>
    <n v="0"/>
    <x v="46"/>
    <d v="2019-11-18T00:00:00"/>
    <x v="0"/>
    <x v="1"/>
    <x v="0"/>
  </r>
  <r>
    <x v="323"/>
    <x v="3"/>
    <x v="0"/>
    <s v="AFF"/>
    <n v="0"/>
    <n v="0"/>
    <m/>
    <m/>
    <m/>
    <n v="28000"/>
    <n v="4"/>
    <x v="0"/>
    <m/>
    <m/>
    <x v="46"/>
    <d v="2019-11-18T00:00:00"/>
    <x v="0"/>
    <x v="1"/>
    <x v="0"/>
  </r>
  <r>
    <x v="324"/>
    <x v="0"/>
    <x v="0"/>
    <s v="指名：ドルチェグスト（161228AM-170131）"/>
    <n v="2994"/>
    <n v="388"/>
    <m/>
    <n v="0.12959251837007349"/>
    <n v="46.02268041237113"/>
    <n v="17856.8"/>
    <n v="12"/>
    <x v="0"/>
    <m/>
    <n v="0"/>
    <x v="46"/>
    <d v="2019-11-18T00:00:00"/>
    <x v="0"/>
    <x v="1"/>
    <x v="0"/>
  </r>
  <r>
    <x v="324"/>
    <x v="0"/>
    <x v="0"/>
    <s v="指名：共通TOP（161228AM-170131）"/>
    <n v="11230"/>
    <n v="1103"/>
    <m/>
    <n v="9.821905609973286E-2"/>
    <n v="14.035757026291931"/>
    <n v="15481.439999999999"/>
    <n v="77"/>
    <x v="0"/>
    <m/>
    <n v="0"/>
    <x v="46"/>
    <d v="2019-11-18T00:00:00"/>
    <x v="0"/>
    <x v="1"/>
    <x v="0"/>
  </r>
  <r>
    <x v="324"/>
    <x v="3"/>
    <x v="0"/>
    <s v="PH AFF"/>
    <n v="416"/>
    <n v="538"/>
    <m/>
    <n v="1.2932692307692308"/>
    <n v="109.5092936802974"/>
    <n v="58916"/>
    <n v="4"/>
    <x v="0"/>
    <m/>
    <n v="0"/>
    <x v="46"/>
    <d v="2019-11-18T00:00:00"/>
    <x v="0"/>
    <x v="1"/>
    <x v="0"/>
  </r>
  <r>
    <x v="324"/>
    <x v="4"/>
    <x v="0"/>
    <s v="指名：共通TOP（170816-170916）"/>
    <n v="11062"/>
    <n v="2746"/>
    <m/>
    <n v="0.24823720846139938"/>
    <n v="14.376028769118717"/>
    <n v="39476.574999999997"/>
    <n v="84.72"/>
    <x v="0"/>
    <m/>
    <n v="0"/>
    <x v="46"/>
    <d v="2019-11-18T00:00:00"/>
    <x v="0"/>
    <x v="1"/>
    <x v="0"/>
  </r>
  <r>
    <x v="324"/>
    <x v="4"/>
    <x v="0"/>
    <s v="指名：ドルチェグスト（170816-170916）"/>
    <n v="3754"/>
    <n v="716"/>
    <n v="0"/>
    <n v="0.19072988811933936"/>
    <n v="37.083456703910613"/>
    <n v="26551.754999999997"/>
    <n v="4"/>
    <x v="0"/>
    <m/>
    <n v="0"/>
    <x v="46"/>
    <d v="2019-11-18T00:00:00"/>
    <x v="0"/>
    <x v="1"/>
    <x v="0"/>
  </r>
  <r>
    <x v="324"/>
    <x v="3"/>
    <x v="0"/>
    <s v="AFF"/>
    <n v="0"/>
    <n v="0"/>
    <m/>
    <m/>
    <m/>
    <n v="21000"/>
    <n v="3"/>
    <x v="0"/>
    <m/>
    <m/>
    <x v="46"/>
    <d v="2019-11-18T00:00:00"/>
    <x v="0"/>
    <x v="1"/>
    <x v="0"/>
  </r>
  <r>
    <x v="325"/>
    <x v="0"/>
    <x v="0"/>
    <s v="指名：ドルチェグスト（161228AM-170131）"/>
    <n v="2764"/>
    <n v="390"/>
    <m/>
    <n v="0.1410998552821997"/>
    <n v="54.8"/>
    <n v="21372"/>
    <n v="8"/>
    <x v="0"/>
    <m/>
    <n v="0"/>
    <x v="46"/>
    <d v="2019-11-18T00:00:00"/>
    <x v="0"/>
    <x v="1"/>
    <x v="0"/>
  </r>
  <r>
    <x v="325"/>
    <x v="0"/>
    <x v="0"/>
    <s v="指名：共通TOP（161228AM-170131）"/>
    <n v="10965"/>
    <n v="1223"/>
    <m/>
    <n v="0.11153670770633835"/>
    <n v="17.256516762060507"/>
    <n v="21104.720000000001"/>
    <n v="99"/>
    <x v="0"/>
    <m/>
    <n v="0"/>
    <x v="46"/>
    <d v="2019-11-18T00:00:00"/>
    <x v="0"/>
    <x v="1"/>
    <x v="0"/>
  </r>
  <r>
    <x v="325"/>
    <x v="3"/>
    <x v="0"/>
    <s v="PH AFF"/>
    <n v="409"/>
    <n v="840"/>
    <m/>
    <n v="2.0537897310513449"/>
    <n v="87.672619047619051"/>
    <n v="73645"/>
    <n v="5"/>
    <x v="0"/>
    <m/>
    <n v="0"/>
    <x v="46"/>
    <d v="2019-11-18T00:00:00"/>
    <x v="0"/>
    <x v="1"/>
    <x v="0"/>
  </r>
  <r>
    <x v="325"/>
    <x v="4"/>
    <x v="0"/>
    <s v="指名：共通TOP（170816-170916）"/>
    <n v="10761"/>
    <n v="2514"/>
    <m/>
    <n v="0.23362141064956787"/>
    <n v="14.420045743834525"/>
    <n v="36251.994999999995"/>
    <n v="72.550000000000011"/>
    <x v="0"/>
    <m/>
    <n v="0"/>
    <x v="46"/>
    <d v="2019-11-18T00:00:00"/>
    <x v="0"/>
    <x v="1"/>
    <x v="0"/>
  </r>
  <r>
    <x v="325"/>
    <x v="4"/>
    <x v="0"/>
    <s v="指名：ドルチェグスト（170816-170916）"/>
    <n v="3472"/>
    <n v="706"/>
    <n v="0"/>
    <n v="0.20334101382488479"/>
    <n v="30.945311614730876"/>
    <n v="21847.39"/>
    <n v="11.76"/>
    <x v="0"/>
    <m/>
    <n v="0"/>
    <x v="46"/>
    <d v="2019-11-18T00:00:00"/>
    <x v="0"/>
    <x v="1"/>
    <x v="0"/>
  </r>
  <r>
    <x v="325"/>
    <x v="3"/>
    <x v="0"/>
    <s v="AFF"/>
    <n v="0"/>
    <n v="0"/>
    <m/>
    <m/>
    <m/>
    <n v="66000"/>
    <n v="8"/>
    <x v="0"/>
    <m/>
    <m/>
    <x v="46"/>
    <d v="2019-11-18T00:00:00"/>
    <x v="0"/>
    <x v="1"/>
    <x v="0"/>
  </r>
  <r>
    <x v="326"/>
    <x v="0"/>
    <x v="0"/>
    <s v="指名：ドルチェグスト（161228AM-170131）"/>
    <n v="2866"/>
    <n v="306"/>
    <m/>
    <n v="0.10676901605024425"/>
    <n v="37.786666666666669"/>
    <n v="11562.720000000001"/>
    <n v="4"/>
    <x v="0"/>
    <m/>
    <n v="0"/>
    <x v="46"/>
    <d v="2019-11-18T00:00:00"/>
    <x v="0"/>
    <x v="1"/>
    <x v="0"/>
  </r>
  <r>
    <x v="326"/>
    <x v="0"/>
    <x v="0"/>
    <s v="指名：共通TOP（161228AM-170131）"/>
    <n v="11675"/>
    <n v="991"/>
    <m/>
    <n v="8.4882226980728046E-2"/>
    <n v="23.20322906155398"/>
    <n v="22994.399999999994"/>
    <n v="77"/>
    <x v="0"/>
    <m/>
    <n v="0"/>
    <x v="46"/>
    <d v="2019-11-18T00:00:00"/>
    <x v="0"/>
    <x v="1"/>
    <x v="0"/>
  </r>
  <r>
    <x v="326"/>
    <x v="3"/>
    <x v="0"/>
    <s v="PH AFF"/>
    <n v="490"/>
    <n v="577"/>
    <m/>
    <n v="1.1775510204081632"/>
    <n v="204.21490467937608"/>
    <n v="117832"/>
    <n v="8"/>
    <x v="0"/>
    <m/>
    <n v="0"/>
    <x v="46"/>
    <d v="2019-11-18T00:00:00"/>
    <x v="0"/>
    <x v="1"/>
    <x v="0"/>
  </r>
  <r>
    <x v="326"/>
    <x v="4"/>
    <x v="0"/>
    <s v="指名：ドルチェグスト（170816-170916）"/>
    <n v="4650"/>
    <n v="926"/>
    <n v="0"/>
    <n v="0.19913978494623655"/>
    <n v="32.464632829373649"/>
    <n v="30062.25"/>
    <n v="2"/>
    <x v="0"/>
    <m/>
    <n v="0"/>
    <x v="46"/>
    <d v="2019-11-18T00:00:00"/>
    <x v="0"/>
    <x v="1"/>
    <x v="0"/>
  </r>
  <r>
    <x v="326"/>
    <x v="4"/>
    <x v="0"/>
    <s v="指名：共通TOP（170816-170916）"/>
    <n v="13091"/>
    <n v="2784"/>
    <m/>
    <n v="0.21266518982507066"/>
    <n v="23.24198275862069"/>
    <n v="64705.68"/>
    <n v="109.74000000000001"/>
    <x v="0"/>
    <m/>
    <n v="0"/>
    <x v="46"/>
    <d v="2019-11-18T00:00:00"/>
    <x v="0"/>
    <x v="1"/>
    <x v="0"/>
  </r>
  <r>
    <x v="326"/>
    <x v="3"/>
    <x v="0"/>
    <s v="AFF"/>
    <n v="0"/>
    <n v="0"/>
    <m/>
    <m/>
    <m/>
    <n v="14000"/>
    <n v="2"/>
    <x v="0"/>
    <m/>
    <m/>
    <x v="46"/>
    <d v="2019-11-18T00:00:00"/>
    <x v="0"/>
    <x v="1"/>
    <x v="0"/>
  </r>
  <r>
    <x v="327"/>
    <x v="0"/>
    <x v="0"/>
    <s v="指名：共通TOP（161228AM-170131）"/>
    <n v="10899"/>
    <n v="944"/>
    <m/>
    <n v="8.6613450775300485E-2"/>
    <n v="21.0721186440678"/>
    <n v="19892.080000000002"/>
    <n v="93"/>
    <x v="0"/>
    <m/>
    <n v="0"/>
    <x v="46"/>
    <d v="2019-11-18T00:00:00"/>
    <x v="0"/>
    <x v="1"/>
    <x v="0"/>
  </r>
  <r>
    <x v="327"/>
    <x v="0"/>
    <x v="0"/>
    <s v="指名：ドルチェグスト（161228AM-170131）"/>
    <n v="3162"/>
    <n v="390"/>
    <m/>
    <n v="0.12333965844402277"/>
    <n v="40.432000000000002"/>
    <n v="15768.48"/>
    <n v="28"/>
    <x v="0"/>
    <m/>
    <n v="0"/>
    <x v="46"/>
    <d v="2019-11-18T00:00:00"/>
    <x v="0"/>
    <x v="1"/>
    <x v="0"/>
  </r>
  <r>
    <x v="327"/>
    <x v="3"/>
    <x v="0"/>
    <s v="PH AFF"/>
    <n v="621"/>
    <n v="623"/>
    <m/>
    <n v="1.0032206119162641"/>
    <n v="307.34670947030497"/>
    <n v="191477"/>
    <n v="13"/>
    <x v="0"/>
    <m/>
    <n v="0"/>
    <x v="46"/>
    <d v="2019-11-18T00:00:00"/>
    <x v="0"/>
    <x v="1"/>
    <x v="0"/>
  </r>
  <r>
    <x v="327"/>
    <x v="4"/>
    <x v="0"/>
    <s v="指名：ドルチェグスト（170816-170916）"/>
    <n v="5088"/>
    <n v="864"/>
    <n v="0"/>
    <n v="0.16981132075471697"/>
    <n v="33.444901620370374"/>
    <n v="28896.395000000004"/>
    <n v="6"/>
    <x v="0"/>
    <m/>
    <n v="0"/>
    <x v="46"/>
    <d v="2019-11-18T00:00:00"/>
    <x v="0"/>
    <x v="1"/>
    <x v="0"/>
  </r>
  <r>
    <x v="327"/>
    <x v="4"/>
    <x v="0"/>
    <s v="指名：共通TOP（170816-170916）"/>
    <n v="12227"/>
    <n v="2594"/>
    <m/>
    <n v="0.21215343093154493"/>
    <n v="22.869965304548959"/>
    <n v="59324.69"/>
    <n v="91.14"/>
    <x v="0"/>
    <m/>
    <n v="0"/>
    <x v="46"/>
    <d v="2019-11-18T00:00:00"/>
    <x v="0"/>
    <x v="1"/>
    <x v="0"/>
  </r>
  <r>
    <x v="327"/>
    <x v="3"/>
    <x v="0"/>
    <s v="AFF"/>
    <n v="0"/>
    <n v="0"/>
    <m/>
    <m/>
    <m/>
    <n v="115000"/>
    <n v="15"/>
    <x v="0"/>
    <m/>
    <m/>
    <x v="46"/>
    <d v="2019-11-18T00:00:00"/>
    <x v="0"/>
    <x v="1"/>
    <x v="0"/>
  </r>
  <r>
    <x v="328"/>
    <x v="0"/>
    <x v="0"/>
    <s v="指名：共通TOP（161228AM-170131）"/>
    <n v="10911"/>
    <n v="1169"/>
    <m/>
    <n v="0.10713958390614976"/>
    <n v="13.249546621043628"/>
    <n v="15488.720000000001"/>
    <n v="94"/>
    <x v="0"/>
    <m/>
    <n v="0"/>
    <x v="47"/>
    <d v="2019-11-25T00:00:00"/>
    <x v="0"/>
    <x v="1"/>
    <x v="0"/>
  </r>
  <r>
    <x v="328"/>
    <x v="0"/>
    <x v="0"/>
    <s v="指名：ドルチェグスト（161228AM-170131）"/>
    <n v="3320"/>
    <n v="400"/>
    <m/>
    <n v="0.12048192771084337"/>
    <n v="38.921999999999997"/>
    <n v="15568.8"/>
    <n v="14"/>
    <x v="0"/>
    <m/>
    <n v="0"/>
    <x v="47"/>
    <d v="2019-11-25T00:00:00"/>
    <x v="0"/>
    <x v="1"/>
    <x v="0"/>
  </r>
  <r>
    <x v="328"/>
    <x v="3"/>
    <x v="0"/>
    <s v="PH AFF"/>
    <n v="578"/>
    <n v="558"/>
    <m/>
    <n v="0.96539792387543255"/>
    <n v="158.3763440860215"/>
    <n v="88374"/>
    <n v="6"/>
    <x v="0"/>
    <m/>
    <n v="0"/>
    <x v="47"/>
    <d v="2019-11-25T00:00:00"/>
    <x v="0"/>
    <x v="1"/>
    <x v="0"/>
  </r>
  <r>
    <x v="328"/>
    <x v="4"/>
    <x v="0"/>
    <s v="指名：共通TOP（170816-170916）"/>
    <n v="11800"/>
    <n v="2641"/>
    <m/>
    <n v="0.22381355932203389"/>
    <n v="19.152584248390756"/>
    <n v="50581.974999999991"/>
    <n v="78.45"/>
    <x v="0"/>
    <m/>
    <n v="0"/>
    <x v="47"/>
    <d v="2019-11-25T00:00:00"/>
    <x v="0"/>
    <x v="1"/>
    <x v="0"/>
  </r>
  <r>
    <x v="328"/>
    <x v="4"/>
    <x v="0"/>
    <s v="指名：ドルチェグスト（170816-170916）"/>
    <n v="3748"/>
    <n v="712"/>
    <n v="0"/>
    <n v="0.18996798292422626"/>
    <n v="30.157893258426963"/>
    <n v="21472.42"/>
    <n v="9.9"/>
    <x v="0"/>
    <m/>
    <n v="0"/>
    <x v="47"/>
    <d v="2019-11-25T00:00:00"/>
    <x v="0"/>
    <x v="1"/>
    <x v="0"/>
  </r>
  <r>
    <x v="328"/>
    <x v="3"/>
    <x v="0"/>
    <s v="AFF"/>
    <n v="0"/>
    <n v="0"/>
    <m/>
    <m/>
    <m/>
    <n v="7000"/>
    <n v="1"/>
    <x v="0"/>
    <m/>
    <m/>
    <x v="47"/>
    <d v="2019-11-25T00:00:00"/>
    <x v="0"/>
    <x v="1"/>
    <x v="0"/>
  </r>
  <r>
    <x v="329"/>
    <x v="0"/>
    <x v="0"/>
    <s v="指名：共通TOP（161228AM-170131）"/>
    <n v="11568"/>
    <n v="1142"/>
    <m/>
    <n v="9.8720608575380356E-2"/>
    <n v="15.181996497373033"/>
    <n v="17337.840000000004"/>
    <n v="88"/>
    <x v="0"/>
    <m/>
    <n v="0"/>
    <x v="47"/>
    <d v="2019-11-25T00:00:00"/>
    <x v="0"/>
    <x v="1"/>
    <x v="0"/>
  </r>
  <r>
    <x v="329"/>
    <x v="0"/>
    <x v="0"/>
    <s v="指名：ドルチェグスト（161228AM-170131）"/>
    <n v="2918"/>
    <n v="344"/>
    <m/>
    <n v="0.11788896504455106"/>
    <n v="50.90558139534884"/>
    <n v="17511.52"/>
    <n v="10"/>
    <x v="0"/>
    <m/>
    <n v="0"/>
    <x v="47"/>
    <d v="2019-11-25T00:00:00"/>
    <x v="0"/>
    <x v="1"/>
    <x v="0"/>
  </r>
  <r>
    <x v="329"/>
    <x v="3"/>
    <x v="0"/>
    <s v="PH AFF"/>
    <n v="566"/>
    <n v="486"/>
    <m/>
    <n v="0.85865724381625441"/>
    <n v="181.83950617283949"/>
    <n v="88374"/>
    <n v="6"/>
    <x v="0"/>
    <m/>
    <n v="0"/>
    <x v="47"/>
    <d v="2019-11-25T00:00:00"/>
    <x v="0"/>
    <x v="1"/>
    <x v="0"/>
  </r>
  <r>
    <x v="329"/>
    <x v="4"/>
    <x v="0"/>
    <s v="指名：共通TOP（170816-170916）"/>
    <n v="13422"/>
    <n v="2743"/>
    <m/>
    <n v="0.20436596632394577"/>
    <n v="22.953634706525705"/>
    <n v="62961.820000000007"/>
    <n v="61.19"/>
    <x v="0"/>
    <m/>
    <n v="0"/>
    <x v="47"/>
    <d v="2019-11-25T00:00:00"/>
    <x v="0"/>
    <x v="1"/>
    <x v="0"/>
  </r>
  <r>
    <x v="329"/>
    <x v="4"/>
    <x v="0"/>
    <s v="指名：ドルチェグスト（170816-170916）"/>
    <n v="3948"/>
    <n v="828"/>
    <n v="0"/>
    <n v="0.20972644376899696"/>
    <n v="32.121992753623189"/>
    <n v="26597.010000000002"/>
    <n v="4"/>
    <x v="0"/>
    <m/>
    <n v="0"/>
    <x v="47"/>
    <d v="2019-11-25T00:00:00"/>
    <x v="0"/>
    <x v="1"/>
    <x v="0"/>
  </r>
  <r>
    <x v="329"/>
    <x v="3"/>
    <x v="0"/>
    <s v="AFF"/>
    <n v="0"/>
    <n v="0"/>
    <m/>
    <m/>
    <m/>
    <n v="59000"/>
    <n v="7"/>
    <x v="0"/>
    <m/>
    <m/>
    <x v="47"/>
    <d v="2019-11-25T00:00:00"/>
    <x v="0"/>
    <x v="1"/>
    <x v="0"/>
  </r>
  <r>
    <x v="330"/>
    <x v="0"/>
    <x v="0"/>
    <s v="指名：共通TOP（161228AM-170131）"/>
    <n v="11951"/>
    <n v="1200"/>
    <m/>
    <n v="0.10041000753075056"/>
    <n v="15.811466666666668"/>
    <n v="18973.760000000002"/>
    <n v="94"/>
    <x v="0"/>
    <m/>
    <n v="0"/>
    <x v="47"/>
    <d v="2019-11-25T00:00:00"/>
    <x v="0"/>
    <x v="1"/>
    <x v="0"/>
  </r>
  <r>
    <x v="330"/>
    <x v="0"/>
    <x v="0"/>
    <s v="指名：ドルチェグスト（161228AM-170131）"/>
    <n v="2872"/>
    <n v="406"/>
    <m/>
    <n v="0.14136490250696379"/>
    <n v="39.714679802955665"/>
    <n v="16124.16"/>
    <n v="10"/>
    <x v="0"/>
    <m/>
    <n v="0"/>
    <x v="47"/>
    <d v="2019-11-25T00:00:00"/>
    <x v="0"/>
    <x v="1"/>
    <x v="0"/>
  </r>
  <r>
    <x v="330"/>
    <x v="3"/>
    <x v="0"/>
    <s v="PH AFF"/>
    <n v="451"/>
    <n v="204"/>
    <m/>
    <n v="0.45232815964523282"/>
    <n v="433.20588235294116"/>
    <n v="88374"/>
    <n v="6"/>
    <x v="0"/>
    <m/>
    <n v="0"/>
    <x v="47"/>
    <d v="2019-11-25T00:00:00"/>
    <x v="0"/>
    <x v="1"/>
    <x v="0"/>
  </r>
  <r>
    <x v="330"/>
    <x v="4"/>
    <x v="0"/>
    <s v="指名：ドルチェグスト（170816-170916）"/>
    <n v="4068"/>
    <n v="830"/>
    <n v="0"/>
    <n v="0.204031465093412"/>
    <n v="33.051987951807227"/>
    <n v="27433.15"/>
    <n v="12"/>
    <x v="0"/>
    <m/>
    <n v="0"/>
    <x v="47"/>
    <d v="2019-11-25T00:00:00"/>
    <x v="0"/>
    <x v="1"/>
    <x v="0"/>
  </r>
  <r>
    <x v="330"/>
    <x v="4"/>
    <x v="0"/>
    <s v="指名：共通TOP（170816-170916）"/>
    <n v="13615"/>
    <n v="2901"/>
    <m/>
    <n v="0.21307381564450972"/>
    <n v="23.462659427783525"/>
    <n v="68065.175000000003"/>
    <n v="74.800000000000011"/>
    <x v="0"/>
    <m/>
    <n v="0"/>
    <x v="47"/>
    <d v="2019-11-25T00:00:00"/>
    <x v="0"/>
    <x v="1"/>
    <x v="0"/>
  </r>
  <r>
    <x v="330"/>
    <x v="3"/>
    <x v="0"/>
    <s v="AFF"/>
    <n v="0"/>
    <n v="0"/>
    <m/>
    <m/>
    <m/>
    <n v="54000"/>
    <n v="7"/>
    <x v="0"/>
    <m/>
    <m/>
    <x v="47"/>
    <d v="2019-11-25T00:00:00"/>
    <x v="0"/>
    <x v="1"/>
    <x v="0"/>
  </r>
  <r>
    <x v="331"/>
    <x v="0"/>
    <x v="0"/>
    <s v="指名：ドルチェグスト（161228AM-170131）"/>
    <n v="2504"/>
    <n v="294"/>
    <m/>
    <n v="0.11741214057507987"/>
    <n v="30.697687074829929"/>
    <n v="9025.119999999999"/>
    <n v="8"/>
    <x v="0"/>
    <m/>
    <n v="0"/>
    <x v="47"/>
    <d v="2019-11-25T00:00:00"/>
    <x v="0"/>
    <x v="1"/>
    <x v="0"/>
  </r>
  <r>
    <x v="331"/>
    <x v="0"/>
    <x v="0"/>
    <s v="指名：共通TOP（161228AM-170131）"/>
    <n v="11357"/>
    <n v="1105"/>
    <m/>
    <n v="9.7296821343664699E-2"/>
    <n v="18.13176470588235"/>
    <n v="20035.599999999999"/>
    <n v="82"/>
    <x v="0"/>
    <m/>
    <n v="0"/>
    <x v="47"/>
    <d v="2019-11-25T00:00:00"/>
    <x v="0"/>
    <x v="1"/>
    <x v="0"/>
  </r>
  <r>
    <x v="331"/>
    <x v="3"/>
    <x v="0"/>
    <s v="PH AFF"/>
    <n v="655"/>
    <n v="246"/>
    <m/>
    <n v="0.37557251908396949"/>
    <n v="419.1178861788618"/>
    <n v="103103"/>
    <n v="7"/>
    <x v="0"/>
    <m/>
    <n v="0"/>
    <x v="47"/>
    <d v="2019-11-25T00:00:00"/>
    <x v="0"/>
    <x v="1"/>
    <x v="0"/>
  </r>
  <r>
    <x v="331"/>
    <x v="4"/>
    <x v="0"/>
    <s v="指名：ドルチェグスト（170816-170916）"/>
    <n v="3812"/>
    <n v="818"/>
    <n v="0"/>
    <n v="0.21458551941238196"/>
    <n v="29.300623471882638"/>
    <n v="23967.909999999996"/>
    <n v="5.9399999999999995"/>
    <x v="0"/>
    <m/>
    <n v="0"/>
    <x v="47"/>
    <d v="2019-11-25T00:00:00"/>
    <x v="0"/>
    <x v="1"/>
    <x v="0"/>
  </r>
  <r>
    <x v="331"/>
    <x v="4"/>
    <x v="0"/>
    <s v="指名：共通TOP（170816-170916）"/>
    <n v="12105"/>
    <n v="2356"/>
    <m/>
    <n v="0.19463031805039241"/>
    <n v="27.875473259762305"/>
    <n v="65674.614999999991"/>
    <n v="46.28"/>
    <x v="0"/>
    <m/>
    <n v="0"/>
    <x v="47"/>
    <d v="2019-11-25T00:00:00"/>
    <x v="0"/>
    <x v="1"/>
    <x v="0"/>
  </r>
  <r>
    <x v="331"/>
    <x v="3"/>
    <x v="0"/>
    <s v="AFF"/>
    <n v="0"/>
    <n v="0"/>
    <m/>
    <m/>
    <m/>
    <n v="92000"/>
    <n v="11"/>
    <x v="0"/>
    <m/>
    <m/>
    <x v="47"/>
    <d v="2019-11-25T00:00:00"/>
    <x v="0"/>
    <x v="1"/>
    <x v="0"/>
  </r>
  <r>
    <x v="332"/>
    <x v="0"/>
    <x v="0"/>
    <s v="指名：共通TOP（161228AM-170131）"/>
    <n v="10567"/>
    <n v="982"/>
    <m/>
    <n v="9.2930822371534022E-2"/>
    <n v="17.13246435845214"/>
    <n v="16824.080000000002"/>
    <n v="59"/>
    <x v="0"/>
    <m/>
    <n v="0"/>
    <x v="47"/>
    <d v="2019-11-25T00:00:00"/>
    <x v="0"/>
    <x v="1"/>
    <x v="0"/>
  </r>
  <r>
    <x v="332"/>
    <x v="0"/>
    <x v="0"/>
    <s v="指名：ドルチェグスト（161228AM-170131）"/>
    <n v="2496"/>
    <n v="384"/>
    <m/>
    <n v="0.15384615384615385"/>
    <n v="23.903750000000002"/>
    <n v="9179.0400000000009"/>
    <n v="16"/>
    <x v="0"/>
    <m/>
    <n v="0"/>
    <x v="47"/>
    <d v="2019-11-25T00:00:00"/>
    <x v="0"/>
    <x v="1"/>
    <x v="0"/>
  </r>
  <r>
    <x v="332"/>
    <x v="3"/>
    <x v="0"/>
    <s v="PH AFF"/>
    <n v="511"/>
    <n v="219"/>
    <m/>
    <n v="0.42857142857142855"/>
    <n v="605.30136986301375"/>
    <n v="132561"/>
    <n v="9"/>
    <x v="0"/>
    <m/>
    <n v="0"/>
    <x v="47"/>
    <d v="2019-11-25T00:00:00"/>
    <x v="0"/>
    <x v="1"/>
    <x v="0"/>
  </r>
  <r>
    <x v="332"/>
    <x v="4"/>
    <x v="0"/>
    <s v="指名：共通TOP（170816-170916）"/>
    <n v="12252"/>
    <n v="2197"/>
    <m/>
    <n v="0.17931766242246164"/>
    <n v="30.200411925352764"/>
    <n v="66350.305000000022"/>
    <n v="30.02"/>
    <x v="0"/>
    <m/>
    <n v="0"/>
    <x v="47"/>
    <d v="2019-11-25T00:00:00"/>
    <x v="0"/>
    <x v="1"/>
    <x v="0"/>
  </r>
  <r>
    <x v="332"/>
    <x v="4"/>
    <x v="0"/>
    <s v="指名：ドルチェグスト（170816-170916）"/>
    <n v="3854"/>
    <n v="838"/>
    <n v="0"/>
    <n v="0.21743642968344576"/>
    <n v="25.595125298329361"/>
    <n v="21448.715000000004"/>
    <n v="5.7200000000000006"/>
    <x v="0"/>
    <m/>
    <n v="0"/>
    <x v="47"/>
    <d v="2019-11-25T00:00:00"/>
    <x v="0"/>
    <x v="1"/>
    <x v="0"/>
  </r>
  <r>
    <x v="332"/>
    <x v="3"/>
    <x v="0"/>
    <s v="AFF"/>
    <n v="0"/>
    <n v="0"/>
    <m/>
    <m/>
    <m/>
    <n v="87000"/>
    <n v="11"/>
    <x v="0"/>
    <m/>
    <m/>
    <x v="47"/>
    <d v="2019-11-25T00:00:00"/>
    <x v="0"/>
    <x v="1"/>
    <x v="0"/>
  </r>
  <r>
    <x v="333"/>
    <x v="0"/>
    <x v="0"/>
    <s v="指名：ドルチェグスト（161228AM-170131）"/>
    <n v="2686"/>
    <n v="306"/>
    <m/>
    <n v="0.11392405063291139"/>
    <n v="23.539346405228756"/>
    <n v="7203.0399999999991"/>
    <n v="8"/>
    <x v="0"/>
    <m/>
    <n v="0"/>
    <x v="47"/>
    <d v="2019-11-25T00:00:00"/>
    <x v="0"/>
    <x v="1"/>
    <x v="0"/>
  </r>
  <r>
    <x v="333"/>
    <x v="0"/>
    <x v="0"/>
    <s v="指名：共通TOP（161228AM-170131）"/>
    <n v="10629"/>
    <n v="1018"/>
    <m/>
    <n v="9.5775707968764695E-2"/>
    <n v="20.18090373280943"/>
    <n v="20544.16"/>
    <n v="57"/>
    <x v="0"/>
    <m/>
    <n v="0"/>
    <x v="47"/>
    <d v="2019-11-25T00:00:00"/>
    <x v="0"/>
    <x v="1"/>
    <x v="0"/>
  </r>
  <r>
    <x v="333"/>
    <x v="3"/>
    <x v="0"/>
    <s v="PH AFF"/>
    <n v="635"/>
    <n v="274"/>
    <m/>
    <n v="0.43149606299212601"/>
    <n v="322.53284671532845"/>
    <n v="88374"/>
    <n v="6"/>
    <x v="0"/>
    <m/>
    <n v="0"/>
    <x v="47"/>
    <d v="2019-11-25T00:00:00"/>
    <x v="0"/>
    <x v="1"/>
    <x v="0"/>
  </r>
  <r>
    <x v="333"/>
    <x v="4"/>
    <x v="0"/>
    <s v="指名：ドルチェグスト（170816-170916）"/>
    <n v="4486"/>
    <n v="942"/>
    <n v="0"/>
    <n v="0.20998662505572893"/>
    <n v="26.832266454352439"/>
    <n v="25275.994999999999"/>
    <n v="2.2800000000000002"/>
    <x v="0"/>
    <m/>
    <n v="0"/>
    <x v="47"/>
    <d v="2019-11-25T00:00:00"/>
    <x v="0"/>
    <x v="1"/>
    <x v="0"/>
  </r>
  <r>
    <x v="333"/>
    <x v="4"/>
    <x v="0"/>
    <s v="指名：共通TOP（170816-170916）"/>
    <n v="13898"/>
    <n v="2473"/>
    <m/>
    <n v="0.1779392718376745"/>
    <n v="46.157753740396267"/>
    <n v="114148.12499999997"/>
    <n v="39.49"/>
    <x v="0"/>
    <m/>
    <n v="0"/>
    <x v="47"/>
    <d v="2019-11-25T00:00:00"/>
    <x v="0"/>
    <x v="1"/>
    <x v="0"/>
  </r>
  <r>
    <x v="333"/>
    <x v="3"/>
    <x v="0"/>
    <s v="AFF"/>
    <n v="0"/>
    <n v="0"/>
    <m/>
    <m/>
    <m/>
    <n v="62000"/>
    <n v="6"/>
    <x v="0"/>
    <m/>
    <m/>
    <x v="47"/>
    <d v="2019-11-25T00:00:00"/>
    <x v="0"/>
    <x v="1"/>
    <x v="0"/>
  </r>
  <r>
    <x v="334"/>
    <x v="0"/>
    <x v="0"/>
    <s v="指名：ドルチェグスト（161228AM-170131）"/>
    <n v="3466"/>
    <n v="444"/>
    <m/>
    <n v="0.12810155799192152"/>
    <n v="29.677477477477474"/>
    <n v="13176.8"/>
    <n v="4"/>
    <x v="0"/>
    <m/>
    <n v="0"/>
    <x v="47"/>
    <d v="2019-11-25T00:00:00"/>
    <x v="0"/>
    <x v="1"/>
    <x v="0"/>
  </r>
  <r>
    <x v="334"/>
    <x v="0"/>
    <x v="0"/>
    <s v="指名：共通TOP（161228AM-170131）"/>
    <n v="11037"/>
    <n v="1052"/>
    <m/>
    <n v="9.5315756093141246E-2"/>
    <n v="18.855437262357412"/>
    <n v="19835.919999999998"/>
    <n v="53"/>
    <x v="0"/>
    <m/>
    <n v="0"/>
    <x v="47"/>
    <d v="2019-11-25T00:00:00"/>
    <x v="0"/>
    <x v="1"/>
    <x v="0"/>
  </r>
  <r>
    <x v="334"/>
    <x v="3"/>
    <x v="0"/>
    <s v="PH AFF"/>
    <n v="631"/>
    <n v="317"/>
    <m/>
    <n v="0.50237717908082413"/>
    <n v="255.55047318611989"/>
    <n v="81009.5"/>
    <n v="11"/>
    <x v="0"/>
    <m/>
    <n v="0"/>
    <x v="47"/>
    <d v="2019-11-25T00:00:00"/>
    <x v="0"/>
    <x v="1"/>
    <x v="0"/>
  </r>
  <r>
    <x v="334"/>
    <x v="4"/>
    <x v="0"/>
    <s v="指名：共通TOP（170816-170916）"/>
    <n v="11240"/>
    <n v="1941"/>
    <m/>
    <n v="0.17268683274021351"/>
    <n v="44.285203503348797"/>
    <n v="85957.580000000016"/>
    <n v="30.259999999999998"/>
    <x v="0"/>
    <m/>
    <n v="0"/>
    <x v="47"/>
    <d v="2019-11-25T00:00:00"/>
    <x v="0"/>
    <x v="1"/>
    <x v="0"/>
  </r>
  <r>
    <x v="334"/>
    <x v="4"/>
    <x v="0"/>
    <s v="指名：ドルチェグスト（170816-170916）"/>
    <n v="5060"/>
    <n v="912"/>
    <n v="0"/>
    <n v="0.18023715415019761"/>
    <n v="25.5102850877193"/>
    <n v="23265.38"/>
    <n v="12"/>
    <x v="0"/>
    <m/>
    <n v="0"/>
    <x v="47"/>
    <d v="2019-11-25T00:00:00"/>
    <x v="0"/>
    <x v="1"/>
    <x v="0"/>
  </r>
  <r>
    <x v="334"/>
    <x v="3"/>
    <x v="0"/>
    <s v="AFF"/>
    <n v="0"/>
    <n v="0"/>
    <m/>
    <m/>
    <m/>
    <n v="35000"/>
    <n v="5"/>
    <x v="0"/>
    <m/>
    <m/>
    <x v="47"/>
    <d v="2019-11-25T00:00:00"/>
    <x v="0"/>
    <x v="1"/>
    <x v="0"/>
  </r>
  <r>
    <x v="335"/>
    <x v="0"/>
    <x v="0"/>
    <s v="指名：共通TOP（161228AM-170131）"/>
    <n v="12691"/>
    <n v="1231"/>
    <m/>
    <n v="9.6997872508076594E-2"/>
    <n v="16.19561332250203"/>
    <n v="19936.8"/>
    <n v="74"/>
    <x v="0"/>
    <m/>
    <n v="0"/>
    <x v="48"/>
    <d v="2019-12-02T00:00:00"/>
    <x v="0"/>
    <x v="1"/>
    <x v="0"/>
  </r>
  <r>
    <x v="335"/>
    <x v="0"/>
    <x v="0"/>
    <s v="指名：ドルチェグスト（161228AM-170131）"/>
    <n v="3080"/>
    <n v="412"/>
    <m/>
    <n v="0.13376623376623376"/>
    <n v="36.500970873786414"/>
    <n v="15038.400000000001"/>
    <n v="16"/>
    <x v="0"/>
    <m/>
    <n v="0"/>
    <x v="48"/>
    <d v="2019-12-02T00:00:00"/>
    <x v="0"/>
    <x v="1"/>
    <x v="0"/>
  </r>
  <r>
    <x v="335"/>
    <x v="3"/>
    <x v="0"/>
    <s v="PH AFF"/>
    <n v="578"/>
    <n v="234"/>
    <m/>
    <n v="0.40484429065743943"/>
    <n v="125.88888888888889"/>
    <n v="29458"/>
    <n v="4"/>
    <x v="0"/>
    <m/>
    <n v="0"/>
    <x v="48"/>
    <d v="2019-12-02T00:00:00"/>
    <x v="0"/>
    <x v="1"/>
    <x v="0"/>
  </r>
  <r>
    <x v="335"/>
    <x v="4"/>
    <x v="0"/>
    <s v="指名：ドルチェグスト（170816-170916）"/>
    <n v="4226"/>
    <n v="842"/>
    <n v="0"/>
    <n v="0.19924278277330809"/>
    <n v="28.409144893111637"/>
    <n v="23920.5"/>
    <n v="7.72"/>
    <x v="0"/>
    <m/>
    <n v="0"/>
    <x v="48"/>
    <d v="2019-12-02T00:00:00"/>
    <x v="0"/>
    <x v="1"/>
    <x v="0"/>
  </r>
  <r>
    <x v="335"/>
    <x v="4"/>
    <x v="0"/>
    <s v="指名：共通TOP（170816-170916）"/>
    <n v="13894"/>
    <n v="2678"/>
    <m/>
    <n v="0.19274506981430833"/>
    <n v="29.972598954443612"/>
    <n v="80266.62"/>
    <n v="40.92"/>
    <x v="0"/>
    <m/>
    <n v="0"/>
    <x v="48"/>
    <d v="2019-12-02T00:00:00"/>
    <x v="0"/>
    <x v="1"/>
    <x v="0"/>
  </r>
  <r>
    <x v="335"/>
    <x v="3"/>
    <x v="0"/>
    <s v="AFF"/>
    <n v="0"/>
    <n v="0"/>
    <m/>
    <m/>
    <m/>
    <n v="7000"/>
    <n v="1"/>
    <x v="0"/>
    <m/>
    <m/>
    <x v="48"/>
    <d v="2019-12-02T00:00:00"/>
    <x v="0"/>
    <x v="1"/>
    <x v="0"/>
  </r>
  <r>
    <x v="336"/>
    <x v="0"/>
    <x v="0"/>
    <s v="指名：共通TOP（161228AM-170131）"/>
    <n v="14162"/>
    <n v="1336"/>
    <m/>
    <n v="9.4336958056771641E-2"/>
    <n v="17.69323353293413"/>
    <n v="23638.159999999996"/>
    <n v="63"/>
    <x v="0"/>
    <m/>
    <n v="0"/>
    <x v="48"/>
    <d v="2019-12-02T00:00:00"/>
    <x v="0"/>
    <x v="1"/>
    <x v="0"/>
  </r>
  <r>
    <x v="336"/>
    <x v="0"/>
    <x v="0"/>
    <s v="指名：ドルチェグスト（161228AM-170131）"/>
    <n v="3062"/>
    <n v="400"/>
    <m/>
    <n v="0.13063357282821686"/>
    <n v="37.7468"/>
    <n v="15098.72"/>
    <n v="12"/>
    <x v="0"/>
    <m/>
    <n v="0"/>
    <x v="48"/>
    <d v="2019-12-02T00:00:00"/>
    <x v="0"/>
    <x v="1"/>
    <x v="0"/>
  </r>
  <r>
    <x v="336"/>
    <x v="3"/>
    <x v="0"/>
    <s v="PH AFF"/>
    <n v="699"/>
    <n v="264"/>
    <m/>
    <n v="0.37768240343347642"/>
    <n v="55.791666666666664"/>
    <n v="14729"/>
    <n v="2"/>
    <x v="0"/>
    <m/>
    <n v="0"/>
    <x v="48"/>
    <d v="2019-12-02T00:00:00"/>
    <x v="0"/>
    <x v="1"/>
    <x v="0"/>
  </r>
  <r>
    <x v="336"/>
    <x v="4"/>
    <x v="0"/>
    <s v="指名：共通TOP（170816-170916）"/>
    <n v="13192"/>
    <n v="2638"/>
    <m/>
    <n v="0.19996967859308673"/>
    <n v="27.089681576952238"/>
    <n v="71462.58"/>
    <n v="46.71"/>
    <x v="0"/>
    <m/>
    <n v="0"/>
    <x v="48"/>
    <d v="2019-12-02T00:00:00"/>
    <x v="0"/>
    <x v="1"/>
    <x v="0"/>
  </r>
  <r>
    <x v="336"/>
    <x v="4"/>
    <x v="0"/>
    <s v="指名：ドルチェグスト（170816-170916）"/>
    <n v="4142"/>
    <n v="808"/>
    <n v="0"/>
    <n v="0.19507484307098019"/>
    <n v="25.20123143564356"/>
    <n v="20362.594999999998"/>
    <n v="2.2800000000000002"/>
    <x v="0"/>
    <m/>
    <n v="0"/>
    <x v="48"/>
    <d v="2019-12-02T00:00:00"/>
    <x v="0"/>
    <x v="1"/>
    <x v="0"/>
  </r>
  <r>
    <x v="336"/>
    <x v="3"/>
    <x v="0"/>
    <s v="AFF"/>
    <n v="0"/>
    <n v="0"/>
    <m/>
    <m/>
    <m/>
    <n v="14000"/>
    <n v="2"/>
    <x v="0"/>
    <m/>
    <m/>
    <x v="48"/>
    <d v="2019-12-02T00:00:00"/>
    <x v="0"/>
    <x v="1"/>
    <x v="0"/>
  </r>
  <r>
    <x v="337"/>
    <x v="0"/>
    <x v="0"/>
    <s v="指名：ドルチェグスト（161228AM-170131）"/>
    <n v="3316"/>
    <n v="408"/>
    <m/>
    <n v="0.12303980699638119"/>
    <n v="33.213725490196083"/>
    <n v="13551.2"/>
    <n v="12"/>
    <x v="0"/>
    <m/>
    <n v="0"/>
    <x v="48"/>
    <d v="2019-12-02T00:00:00"/>
    <x v="0"/>
    <x v="1"/>
    <x v="0"/>
  </r>
  <r>
    <x v="337"/>
    <x v="0"/>
    <x v="0"/>
    <s v="指名：共通TOP（161228AM-170131）"/>
    <n v="14248"/>
    <n v="1335"/>
    <m/>
    <n v="9.3697361033127452E-2"/>
    <n v="16.859685393258427"/>
    <n v="22507.68"/>
    <n v="80"/>
    <x v="0"/>
    <m/>
    <n v="0"/>
    <x v="48"/>
    <d v="2019-12-02T00:00:00"/>
    <x v="0"/>
    <x v="1"/>
    <x v="0"/>
  </r>
  <r>
    <x v="337"/>
    <x v="3"/>
    <x v="0"/>
    <s v="PH AFF"/>
    <n v="592"/>
    <n v="238"/>
    <m/>
    <n v="0.40202702702702703"/>
    <n v="92.829831932773104"/>
    <n v="22093.5"/>
    <n v="3"/>
    <x v="0"/>
    <m/>
    <n v="0"/>
    <x v="48"/>
    <d v="2019-12-02T00:00:00"/>
    <x v="0"/>
    <x v="1"/>
    <x v="0"/>
  </r>
  <r>
    <x v="337"/>
    <x v="4"/>
    <x v="0"/>
    <s v="指名：ドルチェグスト（170816-170916）"/>
    <n v="4134"/>
    <n v="846"/>
    <n v="0"/>
    <n v="0.204644412191582"/>
    <n v="31.313729314420804"/>
    <n v="26491.415000000001"/>
    <n v="8"/>
    <x v="0"/>
    <m/>
    <n v="0"/>
    <x v="48"/>
    <d v="2019-12-02T00:00:00"/>
    <x v="0"/>
    <x v="1"/>
    <x v="0"/>
  </r>
  <r>
    <x v="337"/>
    <x v="4"/>
    <x v="0"/>
    <s v="指名：共通TOP（170816-170916）"/>
    <n v="13478"/>
    <n v="2832"/>
    <m/>
    <n v="0.21012019587475886"/>
    <n v="26.312740112994348"/>
    <n v="74517.679999999993"/>
    <n v="43.41"/>
    <x v="0"/>
    <m/>
    <n v="0"/>
    <x v="48"/>
    <d v="2019-12-02T00:00:00"/>
    <x v="0"/>
    <x v="1"/>
    <x v="0"/>
  </r>
  <r>
    <x v="337"/>
    <x v="3"/>
    <x v="0"/>
    <s v="AFF"/>
    <n v="0"/>
    <n v="0"/>
    <m/>
    <m/>
    <m/>
    <n v="14000"/>
    <n v="2"/>
    <x v="0"/>
    <m/>
    <m/>
    <x v="48"/>
    <d v="2019-12-02T00:00:00"/>
    <x v="0"/>
    <x v="1"/>
    <x v="0"/>
  </r>
  <r>
    <x v="338"/>
    <x v="0"/>
    <x v="0"/>
    <s v="指名：共通TOP（161228AM-170131）"/>
    <n v="13384"/>
    <n v="1312"/>
    <m/>
    <n v="9.8027495517035268E-2"/>
    <n v="16.863536585365857"/>
    <n v="22124.960000000003"/>
    <n v="56"/>
    <x v="0"/>
    <m/>
    <n v="0"/>
    <x v="48"/>
    <d v="2019-12-02T00:00:00"/>
    <x v="0"/>
    <x v="1"/>
    <x v="0"/>
  </r>
  <r>
    <x v="338"/>
    <x v="0"/>
    <x v="0"/>
    <s v="指名：ドルチェグスト（161228AM-170131）"/>
    <n v="3118"/>
    <n v="462"/>
    <m/>
    <n v="0.14817190506735087"/>
    <n v="40.528484848484851"/>
    <n v="18724.16"/>
    <n v="14"/>
    <x v="0"/>
    <m/>
    <n v="0"/>
    <x v="48"/>
    <d v="2019-12-02T00:00:00"/>
    <x v="0"/>
    <x v="1"/>
    <x v="0"/>
  </r>
  <r>
    <x v="338"/>
    <x v="3"/>
    <x v="0"/>
    <s v="PH AFF"/>
    <n v="528"/>
    <n v="277"/>
    <m/>
    <n v="0.52462121212121215"/>
    <n v="319.03971119133575"/>
    <n v="88374"/>
    <n v="12"/>
    <x v="0"/>
    <m/>
    <n v="0"/>
    <x v="48"/>
    <d v="2019-12-02T00:00:00"/>
    <x v="0"/>
    <x v="1"/>
    <x v="0"/>
  </r>
  <r>
    <x v="338"/>
    <x v="4"/>
    <x v="0"/>
    <s v="指名：ドルチェグスト（170816-170916）"/>
    <n v="4198"/>
    <n v="790"/>
    <n v="0"/>
    <n v="0.1881848499285374"/>
    <n v="25.248962025316455"/>
    <n v="19946.68"/>
    <n v="3.8200000000000003"/>
    <x v="0"/>
    <m/>
    <n v="0"/>
    <x v="48"/>
    <d v="2019-12-02T00:00:00"/>
    <x v="0"/>
    <x v="1"/>
    <x v="0"/>
  </r>
  <r>
    <x v="338"/>
    <x v="4"/>
    <x v="0"/>
    <s v="指名：共通TOP（170816-170916）"/>
    <n v="13159"/>
    <n v="2566"/>
    <m/>
    <n v="0.19499962003191731"/>
    <n v="25.193959469992208"/>
    <n v="64647.700000000004"/>
    <n v="41.75"/>
    <x v="0"/>
    <m/>
    <n v="0"/>
    <x v="48"/>
    <d v="2019-12-02T00:00:00"/>
    <x v="0"/>
    <x v="1"/>
    <x v="0"/>
  </r>
  <r>
    <x v="338"/>
    <x v="3"/>
    <x v="0"/>
    <s v="AFF"/>
    <n v="0"/>
    <n v="0"/>
    <m/>
    <m/>
    <m/>
    <n v="35000"/>
    <n v="5"/>
    <x v="0"/>
    <m/>
    <m/>
    <x v="48"/>
    <d v="2019-12-02T00:00:00"/>
    <x v="0"/>
    <x v="1"/>
    <x v="0"/>
  </r>
  <r>
    <x v="339"/>
    <x v="0"/>
    <x v="0"/>
    <s v="指名：共通TOP（161228AM-170131）"/>
    <n v="12961"/>
    <n v="1292"/>
    <m/>
    <n v="9.9683666383766689E-2"/>
    <n v="22.285944272445825"/>
    <n v="28793.440000000006"/>
    <n v="53"/>
    <x v="0"/>
    <m/>
    <n v="0"/>
    <x v="48"/>
    <d v="2019-12-02T00:00:00"/>
    <x v="0"/>
    <x v="1"/>
    <x v="0"/>
  </r>
  <r>
    <x v="339"/>
    <x v="0"/>
    <x v="0"/>
    <s v="指名：ドルチェグスト（161228AM-170131）"/>
    <n v="3044"/>
    <n v="448"/>
    <m/>
    <n v="0.14717477003942181"/>
    <n v="73.705357142857139"/>
    <n v="33020"/>
    <n v="4"/>
    <x v="0"/>
    <m/>
    <n v="0"/>
    <x v="48"/>
    <d v="2019-12-02T00:00:00"/>
    <x v="0"/>
    <x v="1"/>
    <x v="0"/>
  </r>
  <r>
    <x v="339"/>
    <x v="3"/>
    <x v="0"/>
    <s v="PH AFF"/>
    <n v="789"/>
    <n v="273"/>
    <m/>
    <n v="0.34600760456273766"/>
    <n v="107.9047619047619"/>
    <n v="29458"/>
    <n v="4"/>
    <x v="0"/>
    <m/>
    <n v="0"/>
    <x v="48"/>
    <d v="2019-12-02T00:00:00"/>
    <x v="0"/>
    <x v="1"/>
    <x v="0"/>
  </r>
  <r>
    <x v="339"/>
    <x v="4"/>
    <x v="0"/>
    <s v="指名：ドルチェグスト（170816-170916）"/>
    <n v="4400"/>
    <n v="868"/>
    <n v="0"/>
    <n v="0.19727272727272727"/>
    <n v="41.304994239631334"/>
    <n v="35852.735000000001"/>
    <n v="6"/>
    <x v="0"/>
    <m/>
    <n v="0"/>
    <x v="48"/>
    <d v="2019-12-02T00:00:00"/>
    <x v="0"/>
    <x v="1"/>
    <x v="0"/>
  </r>
  <r>
    <x v="339"/>
    <x v="4"/>
    <x v="0"/>
    <s v="指名：共通TOP（170816-170916）"/>
    <n v="12167"/>
    <n v="2646"/>
    <m/>
    <n v="0.21747349387688009"/>
    <n v="23.089686318972031"/>
    <n v="61095.30999999999"/>
    <n v="41.33"/>
    <x v="0"/>
    <m/>
    <n v="0"/>
    <x v="48"/>
    <d v="2019-12-02T00:00:00"/>
    <x v="0"/>
    <x v="1"/>
    <x v="0"/>
  </r>
  <r>
    <x v="339"/>
    <x v="3"/>
    <x v="0"/>
    <s v="AFF"/>
    <n v="0"/>
    <n v="0"/>
    <m/>
    <m/>
    <m/>
    <n v="35000"/>
    <n v="5"/>
    <x v="0"/>
    <m/>
    <m/>
    <x v="48"/>
    <d v="2019-12-02T00:00:00"/>
    <x v="0"/>
    <x v="1"/>
    <x v="0"/>
  </r>
  <r>
    <x v="340"/>
    <x v="0"/>
    <x v="0"/>
    <s v="指名：ドルチェグスト（161228AM-170131）"/>
    <n v="3042"/>
    <n v="420"/>
    <m/>
    <n v="0.13806706114398423"/>
    <n v="63.306285714285714"/>
    <n v="26588.639999999999"/>
    <n v="6"/>
    <x v="0"/>
    <m/>
    <n v="0"/>
    <x v="48"/>
    <d v="2019-12-02T00:00:00"/>
    <x v="0"/>
    <x v="1"/>
    <x v="0"/>
  </r>
  <r>
    <x v="340"/>
    <x v="0"/>
    <x v="0"/>
    <s v="指名：共通TOP（161228AM-170131）"/>
    <n v="15566"/>
    <n v="1804"/>
    <m/>
    <n v="0.11589361428754978"/>
    <n v="31.587405764966739"/>
    <n v="56983.68"/>
    <n v="302"/>
    <x v="0"/>
    <m/>
    <n v="0"/>
    <x v="48"/>
    <d v="2019-12-02T00:00:00"/>
    <x v="0"/>
    <x v="1"/>
    <x v="0"/>
  </r>
  <r>
    <x v="340"/>
    <x v="3"/>
    <x v="0"/>
    <s v="PH AFF"/>
    <n v="828"/>
    <n v="353"/>
    <m/>
    <n v="0.42632850241545894"/>
    <n v="146.03824362606233"/>
    <n v="51551.5"/>
    <n v="7"/>
    <x v="0"/>
    <m/>
    <n v="0"/>
    <x v="48"/>
    <d v="2019-12-02T00:00:00"/>
    <x v="0"/>
    <x v="1"/>
    <x v="0"/>
  </r>
  <r>
    <x v="340"/>
    <x v="4"/>
    <x v="0"/>
    <s v="指名：共通TOP（170816-170916）"/>
    <n v="17644"/>
    <n v="3840"/>
    <m/>
    <n v="0.21763772387213784"/>
    <n v="35.827795572916664"/>
    <n v="137578.73499999999"/>
    <n v="361.89"/>
    <x v="0"/>
    <m/>
    <n v="0"/>
    <x v="48"/>
    <d v="2019-12-02T00:00:00"/>
    <x v="0"/>
    <x v="1"/>
    <x v="0"/>
  </r>
  <r>
    <x v="340"/>
    <x v="4"/>
    <x v="0"/>
    <s v="指名：ドルチェグスト（170816-170916）"/>
    <n v="5082"/>
    <n v="950"/>
    <n v="0"/>
    <n v="0.18693427784336875"/>
    <n v="46.180515789473681"/>
    <n v="43871.49"/>
    <n v="6.12"/>
    <x v="0"/>
    <m/>
    <n v="0"/>
    <x v="48"/>
    <d v="2019-12-02T00:00:00"/>
    <x v="0"/>
    <x v="1"/>
    <x v="0"/>
  </r>
  <r>
    <x v="340"/>
    <x v="3"/>
    <x v="0"/>
    <s v="AFF"/>
    <n v="0"/>
    <n v="0"/>
    <m/>
    <m/>
    <m/>
    <n v="21000"/>
    <n v="3"/>
    <x v="0"/>
    <m/>
    <m/>
    <x v="48"/>
    <d v="2019-12-02T00:00:00"/>
    <x v="0"/>
    <x v="1"/>
    <x v="0"/>
  </r>
  <r>
    <x v="341"/>
    <x v="0"/>
    <x v="0"/>
    <s v="指名：共通TOP（161228AM-170131）"/>
    <n v="15548"/>
    <n v="1834"/>
    <m/>
    <n v="0.11795729354257782"/>
    <n v="37.055528898582331"/>
    <n v="67959.839999999997"/>
    <n v="281"/>
    <x v="0"/>
    <m/>
    <n v="0"/>
    <x v="48"/>
    <d v="2019-12-02T00:00:00"/>
    <x v="0"/>
    <x v="1"/>
    <x v="0"/>
  </r>
  <r>
    <x v="341"/>
    <x v="0"/>
    <x v="0"/>
    <s v="指名：ドルチェグスト（161228AM-170131）"/>
    <n v="3074"/>
    <n v="338"/>
    <m/>
    <n v="0.1099544567338972"/>
    <n v="44.535384615384615"/>
    <n v="15052.96"/>
    <n v="8"/>
    <x v="0"/>
    <m/>
    <n v="0"/>
    <x v="48"/>
    <d v="2019-12-02T00:00:00"/>
    <x v="0"/>
    <x v="1"/>
    <x v="0"/>
  </r>
  <r>
    <x v="341"/>
    <x v="3"/>
    <x v="0"/>
    <s v="PH AFF"/>
    <n v="936"/>
    <n v="353"/>
    <m/>
    <n v="0.37713675213675213"/>
    <n v="229.48866855524079"/>
    <n v="81009.5"/>
    <n v="11"/>
    <x v="0"/>
    <m/>
    <n v="0"/>
    <x v="48"/>
    <d v="2019-12-02T00:00:00"/>
    <x v="0"/>
    <x v="1"/>
    <x v="0"/>
  </r>
  <r>
    <x v="341"/>
    <x v="4"/>
    <x v="0"/>
    <s v="指名：共通TOP（170816-170916）"/>
    <n v="18504"/>
    <n v="3960"/>
    <m/>
    <n v="0.2140077821011673"/>
    <n v="38.677266414141414"/>
    <n v="153161.97500000001"/>
    <n v="259.60000000000002"/>
    <x v="0"/>
    <m/>
    <n v="0"/>
    <x v="48"/>
    <d v="2019-12-02T00:00:00"/>
    <x v="0"/>
    <x v="1"/>
    <x v="0"/>
  </r>
  <r>
    <x v="341"/>
    <x v="4"/>
    <x v="0"/>
    <s v="指名：ドルチェグスト（170816-170916）"/>
    <n v="5276"/>
    <n v="1122"/>
    <n v="0"/>
    <n v="0.21266110689916604"/>
    <n v="42.954028520499108"/>
    <n v="48194.42"/>
    <n v="10"/>
    <x v="0"/>
    <m/>
    <n v="0"/>
    <x v="48"/>
    <d v="2019-12-02T00:00:00"/>
    <x v="0"/>
    <x v="1"/>
    <x v="0"/>
  </r>
  <r>
    <x v="341"/>
    <x v="3"/>
    <x v="0"/>
    <s v="AFF"/>
    <n v="0"/>
    <n v="0"/>
    <m/>
    <m/>
    <m/>
    <n v="56000"/>
    <n v="8"/>
    <x v="0"/>
    <m/>
    <m/>
    <x v="48"/>
    <d v="2019-12-02T00:00:00"/>
    <x v="0"/>
    <x v="1"/>
    <x v="0"/>
  </r>
  <r>
    <x v="342"/>
    <x v="0"/>
    <x v="0"/>
    <s v="指名：ドルチェグスト（161228AM-170131）"/>
    <n v="2700"/>
    <n v="364"/>
    <m/>
    <n v="0.1348148148148148"/>
    <n v="43.32"/>
    <n v="15768.48"/>
    <n v="10"/>
    <x v="0"/>
    <m/>
    <n v="0"/>
    <x v="49"/>
    <d v="2019-12-09T00:00:00"/>
    <x v="0"/>
    <x v="1"/>
    <x v="0"/>
  </r>
  <r>
    <x v="342"/>
    <x v="0"/>
    <x v="0"/>
    <s v="指名：共通TOP（161228AM-170131）"/>
    <n v="21318"/>
    <n v="2986"/>
    <m/>
    <n v="0.14006942489914626"/>
    <n v="27.333261888814462"/>
    <n v="81617.119999999981"/>
    <n v="561"/>
    <x v="0"/>
    <m/>
    <n v="0"/>
    <x v="49"/>
    <d v="2019-12-09T00:00:00"/>
    <x v="0"/>
    <x v="1"/>
    <x v="0"/>
  </r>
  <r>
    <x v="342"/>
    <x v="3"/>
    <x v="0"/>
    <s v="PH AFF"/>
    <n v="757"/>
    <n v="328"/>
    <m/>
    <n v="0.4332892998678996"/>
    <n v="112.26371951219512"/>
    <n v="36822.5"/>
    <n v="5"/>
    <x v="0"/>
    <m/>
    <n v="0"/>
    <x v="49"/>
    <d v="2019-12-09T00:00:00"/>
    <x v="0"/>
    <x v="1"/>
    <x v="0"/>
  </r>
  <r>
    <x v="342"/>
    <x v="4"/>
    <x v="0"/>
    <s v="指名：ドルチェグスト（170816-170916）"/>
    <n v="4084"/>
    <n v="798"/>
    <n v="0"/>
    <n v="0.19539666993143975"/>
    <n v="34.528609022556395"/>
    <n v="27553.83"/>
    <n v="5.78"/>
    <x v="0"/>
    <m/>
    <n v="0"/>
    <x v="49"/>
    <d v="2019-12-09T00:00:00"/>
    <x v="0"/>
    <x v="1"/>
    <x v="0"/>
  </r>
  <r>
    <x v="342"/>
    <x v="4"/>
    <x v="0"/>
    <s v="指名：共通TOP（170816-170916）"/>
    <n v="20391"/>
    <n v="5423"/>
    <m/>
    <n v="0.26595066450885196"/>
    <n v="21.438100682279181"/>
    <n v="116258.82"/>
    <n v="656.96999999999991"/>
    <x v="0"/>
    <m/>
    <n v="0"/>
    <x v="49"/>
    <d v="2019-12-09T00:00:00"/>
    <x v="0"/>
    <x v="1"/>
    <x v="0"/>
  </r>
  <r>
    <x v="342"/>
    <x v="3"/>
    <x v="0"/>
    <s v="AFF"/>
    <n v="0"/>
    <n v="0"/>
    <m/>
    <m/>
    <m/>
    <n v="42000"/>
    <n v="6"/>
    <x v="0"/>
    <m/>
    <m/>
    <x v="49"/>
    <d v="2019-12-09T00:00:00"/>
    <x v="0"/>
    <x v="1"/>
    <x v="0"/>
  </r>
  <r>
    <x v="343"/>
    <x v="0"/>
    <x v="0"/>
    <s v="指名：ドルチェグスト（161228AM-170131）"/>
    <n v="2498"/>
    <n v="328"/>
    <m/>
    <n v="0.13130504403522819"/>
    <n v="34.104390243902429"/>
    <n v="11186.239999999998"/>
    <n v="6"/>
    <x v="0"/>
    <m/>
    <n v="0"/>
    <x v="49"/>
    <d v="2019-12-09T00:00:00"/>
    <x v="0"/>
    <x v="1"/>
    <x v="0"/>
  </r>
  <r>
    <x v="343"/>
    <x v="0"/>
    <x v="0"/>
    <s v="指名：共通TOP（161228AM-170131）"/>
    <n v="14481"/>
    <n v="2636"/>
    <m/>
    <n v="0.18203162765002417"/>
    <n v="9.8018816388467371"/>
    <n v="25837.759999999998"/>
    <n v="511"/>
    <x v="0"/>
    <m/>
    <n v="0"/>
    <x v="49"/>
    <d v="2019-12-09T00:00:00"/>
    <x v="0"/>
    <x v="1"/>
    <x v="0"/>
  </r>
  <r>
    <x v="343"/>
    <x v="3"/>
    <x v="0"/>
    <s v="PH AFF"/>
    <n v="575"/>
    <n v="279"/>
    <m/>
    <n v="0.48521739130434782"/>
    <n v="290.35663082437276"/>
    <n v="81009.5"/>
    <n v="11"/>
    <x v="0"/>
    <m/>
    <n v="0"/>
    <x v="49"/>
    <d v="2019-12-09T00:00:00"/>
    <x v="0"/>
    <x v="1"/>
    <x v="0"/>
  </r>
  <r>
    <x v="343"/>
    <x v="4"/>
    <x v="0"/>
    <s v="指名：共通TOP（170816-170916）"/>
    <n v="16844"/>
    <n v="5179"/>
    <m/>
    <n v="0.30746853478983616"/>
    <n v="10.014547209886079"/>
    <n v="51865.34"/>
    <n v="593.41999999999996"/>
    <x v="0"/>
    <m/>
    <n v="0"/>
    <x v="49"/>
    <d v="2019-12-09T00:00:00"/>
    <x v="0"/>
    <x v="1"/>
    <x v="0"/>
  </r>
  <r>
    <x v="343"/>
    <x v="4"/>
    <x v="0"/>
    <s v="指名：ドルチェグスト（170816-170916）"/>
    <n v="3878"/>
    <n v="786"/>
    <n v="0"/>
    <n v="0.20268179473955647"/>
    <n v="26.019020356234094"/>
    <n v="20450.949999999997"/>
    <n v="15.34"/>
    <x v="0"/>
    <m/>
    <n v="0"/>
    <x v="49"/>
    <d v="2019-12-09T00:00:00"/>
    <x v="0"/>
    <x v="1"/>
    <x v="0"/>
  </r>
  <r>
    <x v="343"/>
    <x v="3"/>
    <x v="0"/>
    <s v="AFF"/>
    <n v="0"/>
    <n v="0"/>
    <m/>
    <m/>
    <m/>
    <n v="49000"/>
    <n v="7"/>
    <x v="0"/>
    <m/>
    <m/>
    <x v="49"/>
    <d v="2019-12-09T00:00:00"/>
    <x v="0"/>
    <x v="1"/>
    <x v="0"/>
  </r>
  <r>
    <x v="344"/>
    <x v="0"/>
    <x v="0"/>
    <s v="指名：共通TOP（161228AM-170131）"/>
    <n v="9968"/>
    <n v="1829"/>
    <m/>
    <n v="0.18348715890850723"/>
    <n v="8.3586659376708567"/>
    <n v="15287.999999999996"/>
    <n v="325"/>
    <x v="0"/>
    <m/>
    <n v="0"/>
    <x v="49"/>
    <d v="2019-12-09T00:00:00"/>
    <x v="0"/>
    <x v="1"/>
    <x v="0"/>
  </r>
  <r>
    <x v="344"/>
    <x v="0"/>
    <x v="0"/>
    <s v="指名：ドルチェグスト（161228AM-170131）"/>
    <n v="2448"/>
    <n v="348"/>
    <m/>
    <n v="0.14215686274509803"/>
    <n v="36.633103448275861"/>
    <n v="12748.32"/>
    <n v="8"/>
    <x v="0"/>
    <m/>
    <n v="0"/>
    <x v="49"/>
    <d v="2019-12-09T00:00:00"/>
    <x v="0"/>
    <x v="1"/>
    <x v="0"/>
  </r>
  <r>
    <x v="344"/>
    <x v="3"/>
    <x v="0"/>
    <s v="PH AFF"/>
    <n v="546"/>
    <n v="254"/>
    <m/>
    <n v="0.46520146520146521"/>
    <n v="173.96456692913387"/>
    <n v="44187"/>
    <n v="6"/>
    <x v="0"/>
    <m/>
    <n v="0"/>
    <x v="49"/>
    <d v="2019-12-09T00:00:00"/>
    <x v="0"/>
    <x v="1"/>
    <x v="0"/>
  </r>
  <r>
    <x v="344"/>
    <x v="4"/>
    <x v="0"/>
    <s v="指名：共通TOP（170816-170916）"/>
    <n v="12886"/>
    <n v="4082"/>
    <m/>
    <n v="0.31677789849449012"/>
    <n v="7.2636158745712889"/>
    <n v="29650.080000000002"/>
    <n v="392.24"/>
    <x v="0"/>
    <m/>
    <n v="0"/>
    <x v="49"/>
    <d v="2019-12-09T00:00:00"/>
    <x v="0"/>
    <x v="1"/>
    <x v="0"/>
  </r>
  <r>
    <x v="344"/>
    <x v="4"/>
    <x v="0"/>
    <s v="指名：ドルチェグスト（170816-170916）"/>
    <n v="3626"/>
    <n v="674"/>
    <n v="0"/>
    <n v="0.18587975730832873"/>
    <n v="21.198293768545994"/>
    <n v="14287.650000000001"/>
    <n v="6"/>
    <x v="0"/>
    <m/>
    <n v="0"/>
    <x v="49"/>
    <d v="2019-12-09T00:00:00"/>
    <x v="0"/>
    <x v="1"/>
    <x v="0"/>
  </r>
  <r>
    <x v="344"/>
    <x v="3"/>
    <x v="0"/>
    <s v="AFF"/>
    <n v="0"/>
    <n v="0"/>
    <m/>
    <m/>
    <m/>
    <n v="42000"/>
    <n v="6"/>
    <x v="0"/>
    <m/>
    <m/>
    <x v="49"/>
    <d v="2019-12-09T00:00:00"/>
    <x v="0"/>
    <x v="1"/>
    <x v="0"/>
  </r>
  <r>
    <x v="345"/>
    <x v="0"/>
    <x v="0"/>
    <s v="指名：ドルチェグスト（161228AM-170131）"/>
    <n v="3178"/>
    <n v="480"/>
    <m/>
    <n v="0.15103838892385149"/>
    <n v="45.517333333333333"/>
    <n v="21848.32"/>
    <n v="10"/>
    <x v="0"/>
    <m/>
    <n v="0"/>
    <x v="49"/>
    <d v="2019-12-09T00:00:00"/>
    <x v="0"/>
    <x v="1"/>
    <x v="0"/>
  </r>
  <r>
    <x v="345"/>
    <x v="0"/>
    <x v="0"/>
    <s v="指名：共通TOP（161228AM-170131）"/>
    <n v="11402"/>
    <n v="1925"/>
    <m/>
    <n v="0.16883002981932993"/>
    <n v="7.3475324675324671"/>
    <n v="14144"/>
    <n v="263"/>
    <x v="0"/>
    <m/>
    <n v="0"/>
    <x v="49"/>
    <d v="2019-12-09T00:00:00"/>
    <x v="0"/>
    <x v="1"/>
    <x v="0"/>
  </r>
  <r>
    <x v="345"/>
    <x v="3"/>
    <x v="0"/>
    <s v="PH AFF"/>
    <n v="630"/>
    <n v="226"/>
    <m/>
    <n v="0.35873015873015873"/>
    <n v="260.69026548672565"/>
    <n v="58916"/>
    <n v="8"/>
    <x v="0"/>
    <m/>
    <n v="0"/>
    <x v="49"/>
    <d v="2019-12-09T00:00:00"/>
    <x v="0"/>
    <x v="1"/>
    <x v="0"/>
  </r>
  <r>
    <x v="345"/>
    <x v="4"/>
    <x v="0"/>
    <s v="指名：ドルチェグスト（170816-170916）"/>
    <n v="3666"/>
    <n v="694"/>
    <n v="0"/>
    <n v="0.18930714675395527"/>
    <n v="24.546505763688764"/>
    <n v="17035.275000000001"/>
    <n v="10"/>
    <x v="0"/>
    <m/>
    <n v="0"/>
    <x v="49"/>
    <d v="2019-12-09T00:00:00"/>
    <x v="0"/>
    <x v="1"/>
    <x v="0"/>
  </r>
  <r>
    <x v="345"/>
    <x v="4"/>
    <x v="0"/>
    <s v="指名：共通TOP（170816-170916）"/>
    <n v="14439"/>
    <n v="4596"/>
    <m/>
    <n v="0.31830459173072928"/>
    <n v="7.1257136640556995"/>
    <n v="32749.779999999995"/>
    <n v="431.97"/>
    <x v="0"/>
    <m/>
    <n v="0"/>
    <x v="49"/>
    <d v="2019-12-09T00:00:00"/>
    <x v="0"/>
    <x v="1"/>
    <x v="0"/>
  </r>
  <r>
    <x v="345"/>
    <x v="3"/>
    <x v="0"/>
    <s v="AFF"/>
    <n v="0"/>
    <n v="0"/>
    <m/>
    <m/>
    <m/>
    <n v="35000"/>
    <n v="5"/>
    <x v="0"/>
    <m/>
    <m/>
    <x v="49"/>
    <d v="2019-12-09T00:00:00"/>
    <x v="0"/>
    <x v="1"/>
    <x v="0"/>
  </r>
  <r>
    <x v="346"/>
    <x v="0"/>
    <x v="0"/>
    <s v="指名：共通TOP（161228AM-170131）"/>
    <n v="9659"/>
    <n v="1621"/>
    <m/>
    <n v="0.1678227559788798"/>
    <n v="7.5385564466378794"/>
    <n v="12220.000000000002"/>
    <n v="186"/>
    <x v="0"/>
    <m/>
    <n v="0"/>
    <x v="49"/>
    <d v="2019-12-09T00:00:00"/>
    <x v="0"/>
    <x v="1"/>
    <x v="0"/>
  </r>
  <r>
    <x v="346"/>
    <x v="0"/>
    <x v="0"/>
    <s v="指名：ドルチェグスト（161228AM-170131）"/>
    <n v="2986"/>
    <n v="362"/>
    <m/>
    <n v="0.12123241795043536"/>
    <n v="49.483314917127068"/>
    <n v="17912.96"/>
    <n v="6"/>
    <x v="0"/>
    <m/>
    <n v="0"/>
    <x v="49"/>
    <d v="2019-12-09T00:00:00"/>
    <x v="0"/>
    <x v="1"/>
    <x v="0"/>
  </r>
  <r>
    <x v="346"/>
    <x v="3"/>
    <x v="0"/>
    <s v="PH AFF"/>
    <n v="676"/>
    <n v="233"/>
    <m/>
    <n v="0.34467455621301774"/>
    <n v="126.42918454935622"/>
    <n v="29458"/>
    <n v="4"/>
    <x v="0"/>
    <m/>
    <n v="0"/>
    <x v="49"/>
    <d v="2019-12-09T00:00:00"/>
    <x v="0"/>
    <x v="1"/>
    <x v="0"/>
  </r>
  <r>
    <x v="346"/>
    <x v="4"/>
    <x v="0"/>
    <s v="指名：ドルチェグスト（170816-170916）"/>
    <n v="3486"/>
    <n v="700"/>
    <n v="0"/>
    <n v="0.20080321285140562"/>
    <n v="25.841528571428572"/>
    <n v="18089.07"/>
    <n v="8"/>
    <x v="0"/>
    <m/>
    <n v="0"/>
    <x v="49"/>
    <d v="2019-12-09T00:00:00"/>
    <x v="0"/>
    <x v="1"/>
    <x v="0"/>
  </r>
  <r>
    <x v="346"/>
    <x v="4"/>
    <x v="0"/>
    <s v="指名：共通TOP（170816-170916）"/>
    <n v="11959"/>
    <n v="3895"/>
    <m/>
    <n v="0.32569612843883267"/>
    <n v="8.2249499358151485"/>
    <n v="32036.18"/>
    <n v="263.57"/>
    <x v="0"/>
    <m/>
    <n v="0"/>
    <x v="49"/>
    <d v="2019-12-09T00:00:00"/>
    <x v="0"/>
    <x v="1"/>
    <x v="0"/>
  </r>
  <r>
    <x v="346"/>
    <x v="3"/>
    <x v="0"/>
    <s v="AFF"/>
    <n v="0"/>
    <n v="0"/>
    <m/>
    <m/>
    <m/>
    <n v="14000"/>
    <n v="2"/>
    <x v="0"/>
    <m/>
    <m/>
    <x v="49"/>
    <d v="2019-12-09T00:00:00"/>
    <x v="0"/>
    <x v="1"/>
    <x v="0"/>
  </r>
  <r>
    <x v="347"/>
    <x v="0"/>
    <x v="0"/>
    <s v="指名：ドルチェグスト（161228AM-170131）"/>
    <n v="3198"/>
    <n v="448"/>
    <m/>
    <n v="0.14008755472170106"/>
    <n v="47.691428571428567"/>
    <n v="21365.759999999998"/>
    <n v="20"/>
    <x v="0"/>
    <m/>
    <n v="0"/>
    <x v="49"/>
    <d v="2019-12-09T00:00:00"/>
    <x v="0"/>
    <x v="1"/>
    <x v="0"/>
  </r>
  <r>
    <x v="347"/>
    <x v="0"/>
    <x v="0"/>
    <s v="指名：共通TOP（161228AM-170131）"/>
    <n v="8701"/>
    <n v="1534"/>
    <m/>
    <n v="0.17630157453166304"/>
    <n v="12.452881355932206"/>
    <n v="19102.720000000005"/>
    <n v="218"/>
    <x v="0"/>
    <m/>
    <n v="0"/>
    <x v="49"/>
    <d v="2019-12-09T00:00:00"/>
    <x v="0"/>
    <x v="1"/>
    <x v="0"/>
  </r>
  <r>
    <x v="347"/>
    <x v="3"/>
    <x v="0"/>
    <s v="PH AFF"/>
    <n v="722"/>
    <n v="244"/>
    <m/>
    <n v="0.33795013850415512"/>
    <n v="271.64139344262293"/>
    <n v="66280.5"/>
    <n v="9"/>
    <x v="0"/>
    <m/>
    <n v="0"/>
    <x v="49"/>
    <d v="2019-12-09T00:00:00"/>
    <x v="0"/>
    <x v="1"/>
    <x v="0"/>
  </r>
  <r>
    <x v="347"/>
    <x v="4"/>
    <x v="0"/>
    <s v="指名：共通TOP（170816-170916）"/>
    <n v="11690"/>
    <n v="3404"/>
    <m/>
    <n v="0.2911890504704876"/>
    <n v="11.391081081081081"/>
    <n v="38775.24"/>
    <n v="301.99"/>
    <x v="0"/>
    <m/>
    <n v="0"/>
    <x v="49"/>
    <d v="2019-12-09T00:00:00"/>
    <x v="0"/>
    <x v="1"/>
    <x v="0"/>
  </r>
  <r>
    <x v="347"/>
    <x v="4"/>
    <x v="0"/>
    <s v="指名：ドルチェグスト（170816-170916）"/>
    <n v="4624"/>
    <n v="892"/>
    <n v="0"/>
    <n v="0.19290657439446368"/>
    <n v="27.118693946188341"/>
    <n v="24189.875"/>
    <n v="16"/>
    <x v="0"/>
    <m/>
    <n v="0"/>
    <x v="49"/>
    <d v="2019-12-09T00:00:00"/>
    <x v="0"/>
    <x v="1"/>
    <x v="0"/>
  </r>
  <r>
    <x v="347"/>
    <x v="3"/>
    <x v="0"/>
    <s v="AFF"/>
    <n v="0"/>
    <n v="0"/>
    <m/>
    <m/>
    <m/>
    <n v="28000"/>
    <n v="4"/>
    <x v="0"/>
    <m/>
    <m/>
    <x v="49"/>
    <d v="2019-12-09T00:00:00"/>
    <x v="0"/>
    <x v="1"/>
    <x v="0"/>
  </r>
  <r>
    <x v="348"/>
    <x v="0"/>
    <x v="0"/>
    <s v="指名：共通TOP（161228AM-170131）"/>
    <n v="8454"/>
    <n v="1375"/>
    <m/>
    <n v="0.16264490182162289"/>
    <n v="15.852625454545455"/>
    <n v="21797.360000000001"/>
    <n v="177"/>
    <x v="0"/>
    <m/>
    <n v="0"/>
    <x v="49"/>
    <d v="2019-12-09T00:00:00"/>
    <x v="0"/>
    <x v="1"/>
    <x v="0"/>
  </r>
  <r>
    <x v="348"/>
    <x v="0"/>
    <x v="0"/>
    <s v="指名：ドルチェグスト（161228AM-170131）"/>
    <n v="3632"/>
    <n v="506"/>
    <m/>
    <n v="0.13931718061674009"/>
    <n v="40.296916996047436"/>
    <n v="20390.240000000002"/>
    <n v="6"/>
    <x v="0"/>
    <m/>
    <n v="0"/>
    <x v="49"/>
    <d v="2019-12-09T00:00:00"/>
    <x v="0"/>
    <x v="1"/>
    <x v="0"/>
  </r>
  <r>
    <x v="348"/>
    <x v="3"/>
    <x v="0"/>
    <s v="PH AFF"/>
    <n v="829"/>
    <n v="303"/>
    <m/>
    <n v="0.36550060313630883"/>
    <n v="170.13696369636963"/>
    <n v="51551.5"/>
    <n v="7"/>
    <x v="0"/>
    <m/>
    <n v="0"/>
    <x v="49"/>
    <d v="2019-12-09T00:00:00"/>
    <x v="0"/>
    <x v="1"/>
    <x v="0"/>
  </r>
  <r>
    <x v="348"/>
    <x v="4"/>
    <x v="0"/>
    <s v="指名：共通TOP（170816-170916）"/>
    <n v="10933"/>
    <n v="3098"/>
    <m/>
    <n v="0.28336229763102533"/>
    <n v="11.963755648805682"/>
    <n v="37063.715000000004"/>
    <n v="240.89"/>
    <x v="0"/>
    <m/>
    <n v="0"/>
    <x v="49"/>
    <d v="2019-12-09T00:00:00"/>
    <x v="0"/>
    <x v="1"/>
    <x v="0"/>
  </r>
  <r>
    <x v="348"/>
    <x v="4"/>
    <x v="0"/>
    <s v="指名：ドルチェグスト（170816-170916）"/>
    <n v="5740"/>
    <n v="1118"/>
    <n v="0"/>
    <n v="0.19477351916376306"/>
    <n v="27.835737924865832"/>
    <n v="31120.355"/>
    <n v="16.68"/>
    <x v="0"/>
    <m/>
    <n v="0"/>
    <x v="49"/>
    <d v="2019-12-09T00:00:00"/>
    <x v="0"/>
    <x v="1"/>
    <x v="0"/>
  </r>
  <r>
    <x v="348"/>
    <x v="3"/>
    <x v="0"/>
    <s v="AFF"/>
    <n v="0"/>
    <n v="0"/>
    <m/>
    <m/>
    <m/>
    <n v="40000"/>
    <n v="5"/>
    <x v="0"/>
    <m/>
    <m/>
    <x v="49"/>
    <d v="2019-12-09T00:00:00"/>
    <x v="0"/>
    <x v="1"/>
    <x v="0"/>
  </r>
  <r>
    <x v="349"/>
    <x v="0"/>
    <x v="0"/>
    <s v="指名：ドルチェグスト（161228AM-170131）"/>
    <n v="2846"/>
    <n v="360"/>
    <m/>
    <n v="0.12649332396345747"/>
    <n v="33.863555555555557"/>
    <n v="12190.880000000001"/>
    <n v="6"/>
    <x v="0"/>
    <m/>
    <n v="0"/>
    <x v="50"/>
    <d v="2019-12-16T00:00:00"/>
    <x v="0"/>
    <x v="1"/>
    <x v="0"/>
  </r>
  <r>
    <x v="349"/>
    <x v="0"/>
    <x v="0"/>
    <s v="指名：共通TOP（161228AM-170131）"/>
    <n v="12865"/>
    <n v="2800"/>
    <m/>
    <n v="0.21764477263894286"/>
    <n v="10.058657142857141"/>
    <n v="28164.239999999998"/>
    <n v="752"/>
    <x v="0"/>
    <m/>
    <n v="0"/>
    <x v="50"/>
    <d v="2019-12-16T00:00:00"/>
    <x v="0"/>
    <x v="1"/>
    <x v="0"/>
  </r>
  <r>
    <x v="349"/>
    <x v="3"/>
    <x v="0"/>
    <s v="PH AFF"/>
    <n v="685"/>
    <n v="222"/>
    <m/>
    <n v="0.32408759124087594"/>
    <n v="165.86711711711712"/>
    <n v="36822.5"/>
    <n v="5"/>
    <x v="0"/>
    <m/>
    <n v="0"/>
    <x v="50"/>
    <d v="2019-12-16T00:00:00"/>
    <x v="0"/>
    <x v="1"/>
    <x v="0"/>
  </r>
  <r>
    <x v="349"/>
    <x v="4"/>
    <x v="0"/>
    <s v="指名：ドルチェグスト（170816-170916）"/>
    <n v="4066"/>
    <n v="730"/>
    <n v="0"/>
    <n v="0.17953762911952778"/>
    <n v="27.123479452054795"/>
    <n v="19800.14"/>
    <n v="15.239999999999998"/>
    <x v="0"/>
    <m/>
    <n v="0"/>
    <x v="50"/>
    <d v="2019-12-16T00:00:00"/>
    <x v="0"/>
    <x v="1"/>
    <x v="0"/>
  </r>
  <r>
    <x v="349"/>
    <x v="4"/>
    <x v="0"/>
    <s v="指名：共通TOP（170816-170916）"/>
    <n v="15936"/>
    <n v="5632"/>
    <m/>
    <n v="0.3534136546184739"/>
    <n v="6.8507563920454535"/>
    <n v="38583.459999999992"/>
    <n v="1384.96"/>
    <x v="0"/>
    <m/>
    <n v="0"/>
    <x v="50"/>
    <d v="2019-12-16T00:00:00"/>
    <x v="0"/>
    <x v="1"/>
    <x v="0"/>
  </r>
  <r>
    <x v="350"/>
    <x v="0"/>
    <x v="0"/>
    <s v="指名：共通TOP（161228AM-170131）"/>
    <n v="9720"/>
    <n v="2300"/>
    <m/>
    <n v="0.23662551440329219"/>
    <n v="6.8160695652173908"/>
    <n v="15676.96"/>
    <n v="569"/>
    <x v="0"/>
    <m/>
    <n v="0"/>
    <x v="50"/>
    <d v="2019-12-16T00:00:00"/>
    <x v="0"/>
    <x v="1"/>
    <x v="0"/>
  </r>
  <r>
    <x v="350"/>
    <x v="0"/>
    <x v="0"/>
    <s v="指名：ドルチェグスト（161228AM-170131）"/>
    <n v="2772"/>
    <n v="358"/>
    <m/>
    <n v="0.12914862914862915"/>
    <n v="40.106815642458102"/>
    <n v="14358.240000000002"/>
    <n v="8"/>
    <x v="0"/>
    <m/>
    <n v="0"/>
    <x v="50"/>
    <d v="2019-12-16T00:00:00"/>
    <x v="0"/>
    <x v="1"/>
    <x v="0"/>
  </r>
  <r>
    <x v="350"/>
    <x v="3"/>
    <x v="0"/>
    <s v="PH AFF"/>
    <n v="546"/>
    <n v="252"/>
    <m/>
    <n v="0.46153846153846156"/>
    <n v="233.79365079365078"/>
    <n v="58916"/>
    <n v="8"/>
    <x v="0"/>
    <m/>
    <n v="0"/>
    <x v="50"/>
    <d v="2019-12-16T00:00:00"/>
    <x v="0"/>
    <x v="1"/>
    <x v="0"/>
  </r>
  <r>
    <x v="350"/>
    <x v="4"/>
    <x v="0"/>
    <s v="指名：ドルチェグスト（170816-170916）"/>
    <n v="3756"/>
    <n v="786"/>
    <n v="0"/>
    <n v="0.20926517571884984"/>
    <n v="25.8627417302799"/>
    <n v="20328.115000000002"/>
    <n v="10"/>
    <x v="0"/>
    <m/>
    <n v="0"/>
    <x v="50"/>
    <d v="2019-12-16T00:00:00"/>
    <x v="0"/>
    <x v="1"/>
    <x v="0"/>
  </r>
  <r>
    <x v="350"/>
    <x v="4"/>
    <x v="0"/>
    <s v="指名：共通TOP（170816-170916）"/>
    <n v="12994"/>
    <n v="4598"/>
    <m/>
    <n v="0.35385562567338774"/>
    <n v="5.7866996520226186"/>
    <n v="26607.244999999999"/>
    <n v="774.5"/>
    <x v="0"/>
    <m/>
    <n v="0"/>
    <x v="50"/>
    <d v="2019-12-16T00:00:00"/>
    <x v="0"/>
    <x v="1"/>
    <x v="0"/>
  </r>
  <r>
    <x v="350"/>
    <x v="3"/>
    <x v="0"/>
    <s v="AFF"/>
    <n v="0"/>
    <n v="0"/>
    <m/>
    <m/>
    <m/>
    <n v="49000"/>
    <n v="7"/>
    <x v="0"/>
    <m/>
    <m/>
    <x v="50"/>
    <d v="2019-12-16T00:00:00"/>
    <x v="0"/>
    <x v="1"/>
    <x v="0"/>
  </r>
  <r>
    <x v="351"/>
    <x v="0"/>
    <x v="0"/>
    <s v="指名：共通TOP（161228AM-170131）"/>
    <n v="6838"/>
    <n v="1507"/>
    <m/>
    <n v="0.22038607780052646"/>
    <n v="8.2082017252820165"/>
    <n v="12369.76"/>
    <n v="297"/>
    <x v="0"/>
    <m/>
    <n v="0"/>
    <x v="50"/>
    <d v="2019-12-16T00:00:00"/>
    <x v="0"/>
    <x v="1"/>
    <x v="0"/>
  </r>
  <r>
    <x v="351"/>
    <x v="0"/>
    <x v="0"/>
    <s v="指名：ドルチェグスト（161228AM-170131）"/>
    <n v="2344"/>
    <n v="306"/>
    <m/>
    <n v="0.13054607508532423"/>
    <n v="47.235032679738559"/>
    <n v="14453.919999999998"/>
    <n v="0"/>
    <x v="0"/>
    <m/>
    <n v="0"/>
    <x v="50"/>
    <d v="2019-12-16T00:00:00"/>
    <x v="0"/>
    <x v="1"/>
    <x v="0"/>
  </r>
  <r>
    <x v="351"/>
    <x v="3"/>
    <x v="0"/>
    <s v="PH AFF"/>
    <n v="577"/>
    <n v="220"/>
    <m/>
    <n v="0.38128249566724437"/>
    <n v="133.9"/>
    <n v="29458"/>
    <n v="4"/>
    <x v="0"/>
    <m/>
    <n v="0"/>
    <x v="50"/>
    <d v="2019-12-16T00:00:00"/>
    <x v="0"/>
    <x v="1"/>
    <x v="0"/>
  </r>
  <r>
    <x v="351"/>
    <x v="4"/>
    <x v="0"/>
    <s v="指名：共通TOP（170816-170916）"/>
    <n v="9650"/>
    <n v="3134"/>
    <m/>
    <n v="0.32476683937823836"/>
    <n v="5.6077313337587738"/>
    <n v="17574.629999999997"/>
    <n v="336.43"/>
    <x v="0"/>
    <m/>
    <n v="0"/>
    <x v="50"/>
    <d v="2019-12-16T00:00:00"/>
    <x v="0"/>
    <x v="1"/>
    <x v="0"/>
  </r>
  <r>
    <x v="351"/>
    <x v="4"/>
    <x v="0"/>
    <s v="指名：ドルチェグスト（170816-170916）"/>
    <n v="3600"/>
    <n v="646"/>
    <n v="0"/>
    <n v="0.17944444444444443"/>
    <n v="33.422515479876161"/>
    <n v="21590.945"/>
    <n v="4"/>
    <x v="0"/>
    <m/>
    <n v="0"/>
    <x v="50"/>
    <d v="2019-12-16T00:00:00"/>
    <x v="0"/>
    <x v="1"/>
    <x v="0"/>
  </r>
  <r>
    <x v="351"/>
    <x v="3"/>
    <x v="0"/>
    <s v="AFF"/>
    <n v="0"/>
    <n v="0"/>
    <m/>
    <m/>
    <m/>
    <n v="7000"/>
    <n v="1"/>
    <x v="0"/>
    <m/>
    <m/>
    <x v="50"/>
    <d v="2019-12-16T00:00:00"/>
    <x v="0"/>
    <x v="1"/>
    <x v="0"/>
  </r>
  <r>
    <x v="352"/>
    <x v="0"/>
    <x v="0"/>
    <s v="指名：ドルチェグスト（161228AM-170131）"/>
    <n v="2574"/>
    <n v="310"/>
    <m/>
    <n v="0.12043512043512043"/>
    <n v="45.256774193548381"/>
    <n v="14029.599999999999"/>
    <n v="2"/>
    <x v="0"/>
    <m/>
    <n v="0"/>
    <x v="50"/>
    <d v="2019-12-16T00:00:00"/>
    <x v="0"/>
    <x v="1"/>
    <x v="0"/>
  </r>
  <r>
    <x v="352"/>
    <x v="0"/>
    <x v="0"/>
    <s v="指名：共通TOP（161228AM-170131）"/>
    <n v="5610"/>
    <n v="1275"/>
    <m/>
    <n v="0.22727272727272727"/>
    <n v="6.1714823529411769"/>
    <n v="7868.64"/>
    <n v="214"/>
    <x v="0"/>
    <m/>
    <n v="0"/>
    <x v="50"/>
    <d v="2019-12-16T00:00:00"/>
    <x v="0"/>
    <x v="1"/>
    <x v="0"/>
  </r>
  <r>
    <x v="352"/>
    <x v="3"/>
    <x v="0"/>
    <s v="PH AFF"/>
    <n v="685"/>
    <n v="231"/>
    <m/>
    <n v="0.33722627737226279"/>
    <n v="159.4047619047619"/>
    <n v="36822.5"/>
    <n v="5"/>
    <x v="0"/>
    <m/>
    <n v="0"/>
    <x v="50"/>
    <d v="2019-12-16T00:00:00"/>
    <x v="0"/>
    <x v="1"/>
    <x v="0"/>
  </r>
  <r>
    <x v="352"/>
    <x v="4"/>
    <x v="0"/>
    <s v="指名：共通TOP（170816-170916）"/>
    <n v="8607"/>
    <n v="2636"/>
    <m/>
    <n v="0.30626234460322993"/>
    <n v="5.6329495447647941"/>
    <n v="14848.454999999998"/>
    <n v="198.85999999999999"/>
    <x v="0"/>
    <m/>
    <n v="0"/>
    <x v="50"/>
    <d v="2019-12-16T00:00:00"/>
    <x v="0"/>
    <x v="1"/>
    <x v="0"/>
  </r>
  <r>
    <x v="352"/>
    <x v="4"/>
    <x v="0"/>
    <s v="指名：ドルチェグスト（170816-170916）"/>
    <n v="3900"/>
    <n v="750"/>
    <n v="0"/>
    <n v="0.19230769230769232"/>
    <n v="30.267693333333337"/>
    <n v="22700.770000000004"/>
    <n v="10"/>
    <x v="0"/>
    <m/>
    <n v="0"/>
    <x v="50"/>
    <d v="2019-12-16T00:00:00"/>
    <x v="0"/>
    <x v="1"/>
    <x v="0"/>
  </r>
  <r>
    <x v="352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3"/>
    <x v="0"/>
    <x v="0"/>
    <s v="指名：共通TOP（161228AM-170131）"/>
    <n v="4664"/>
    <n v="985"/>
    <m/>
    <n v="0.21119210977701544"/>
    <n v="6.6232690355329948"/>
    <n v="6523.92"/>
    <n v="114"/>
    <x v="0"/>
    <m/>
    <n v="0"/>
    <x v="50"/>
    <d v="2019-12-16T00:00:00"/>
    <x v="0"/>
    <x v="1"/>
    <x v="0"/>
  </r>
  <r>
    <x v="353"/>
    <x v="0"/>
    <x v="0"/>
    <s v="指名：ドルチェグスト（161228AM-170131）"/>
    <n v="2416"/>
    <n v="340"/>
    <m/>
    <n v="0.14072847682119205"/>
    <n v="45.760000000000005"/>
    <n v="15558.400000000001"/>
    <n v="6"/>
    <x v="0"/>
    <m/>
    <n v="0"/>
    <x v="50"/>
    <d v="2019-12-16T00:00:00"/>
    <x v="0"/>
    <x v="1"/>
    <x v="0"/>
  </r>
  <r>
    <x v="353"/>
    <x v="3"/>
    <x v="0"/>
    <s v="PH AFF"/>
    <n v="632"/>
    <n v="194"/>
    <m/>
    <n v="0.30696202531645572"/>
    <n v="113.8840206185567"/>
    <n v="22093.5"/>
    <n v="3"/>
    <x v="0"/>
    <m/>
    <n v="0"/>
    <x v="50"/>
    <d v="2019-12-16T00:00:00"/>
    <x v="0"/>
    <x v="1"/>
    <x v="0"/>
  </r>
  <r>
    <x v="353"/>
    <x v="4"/>
    <x v="0"/>
    <s v="指名：共通TOP（170816-170916）"/>
    <n v="7298"/>
    <n v="2210"/>
    <m/>
    <n v="0.30282269114825977"/>
    <n v="6.6027171945701362"/>
    <n v="14592.005000000001"/>
    <n v="127.86"/>
    <x v="0"/>
    <m/>
    <n v="0"/>
    <x v="50"/>
    <d v="2019-12-16T00:00:00"/>
    <x v="0"/>
    <x v="1"/>
    <x v="0"/>
  </r>
  <r>
    <x v="353"/>
    <x v="4"/>
    <x v="0"/>
    <s v="指名：ドルチェグスト（170816-170916）"/>
    <n v="3516"/>
    <n v="648"/>
    <n v="0"/>
    <n v="0.18430034129692832"/>
    <n v="36.491998456790128"/>
    <n v="23646.815000000002"/>
    <n v="0"/>
    <x v="0"/>
    <m/>
    <n v="0"/>
    <x v="50"/>
    <d v="2019-12-16T00:00:00"/>
    <x v="0"/>
    <x v="1"/>
    <x v="0"/>
  </r>
  <r>
    <x v="353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4"/>
    <x v="0"/>
    <x v="0"/>
    <s v="指名：共通TOP（161228AM-170131）"/>
    <n v="4745"/>
    <n v="957"/>
    <m/>
    <n v="0.2016859852476291"/>
    <n v="7.6733960292580985"/>
    <n v="7343.4400000000005"/>
    <n v="129"/>
    <x v="0"/>
    <m/>
    <n v="0"/>
    <x v="50"/>
    <d v="2019-12-16T00:00:00"/>
    <x v="0"/>
    <x v="1"/>
    <x v="0"/>
  </r>
  <r>
    <x v="354"/>
    <x v="0"/>
    <x v="0"/>
    <s v="指名：ドルチェグスト（161228AM-170131）"/>
    <n v="2564"/>
    <n v="288"/>
    <m/>
    <n v="0.11232449297971919"/>
    <n v="40.37222222222222"/>
    <n v="11627.199999999999"/>
    <n v="2"/>
    <x v="0"/>
    <m/>
    <n v="0"/>
    <x v="50"/>
    <d v="2019-12-16T00:00:00"/>
    <x v="0"/>
    <x v="1"/>
    <x v="0"/>
  </r>
  <r>
    <x v="354"/>
    <x v="3"/>
    <x v="0"/>
    <s v="PH AFF"/>
    <n v="683"/>
    <n v="232"/>
    <m/>
    <n v="0.3396778916544656"/>
    <n v="285.69181034482756"/>
    <n v="66280.5"/>
    <n v="9"/>
    <x v="0"/>
    <m/>
    <n v="0"/>
    <x v="50"/>
    <d v="2019-12-16T00:00:00"/>
    <x v="0"/>
    <x v="1"/>
    <x v="0"/>
  </r>
  <r>
    <x v="354"/>
    <x v="4"/>
    <x v="0"/>
    <s v="指名：ドルチェグスト（170816-170916）"/>
    <n v="4060"/>
    <n v="836"/>
    <n v="0"/>
    <n v="0.20591133004926107"/>
    <n v="35.598744019138756"/>
    <n v="29760.55"/>
    <n v="8"/>
    <x v="0"/>
    <m/>
    <n v="0"/>
    <x v="50"/>
    <d v="2019-12-16T00:00:00"/>
    <x v="0"/>
    <x v="1"/>
    <x v="0"/>
  </r>
  <r>
    <x v="354"/>
    <x v="4"/>
    <x v="0"/>
    <s v="指名：共通TOP（170816-170916）"/>
    <n v="7928"/>
    <n v="2291"/>
    <m/>
    <n v="0.28897578203834512"/>
    <n v="9.6612243561763407"/>
    <n v="22133.864999999998"/>
    <n v="161.07"/>
    <x v="0"/>
    <m/>
    <n v="0"/>
    <x v="50"/>
    <d v="2019-12-16T00:00:00"/>
    <x v="0"/>
    <x v="1"/>
    <x v="0"/>
  </r>
  <r>
    <x v="354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5"/>
    <x v="0"/>
    <x v="0"/>
    <s v="指名：ドルチェグスト（161228AM-170131）"/>
    <n v="2962"/>
    <n v="368"/>
    <m/>
    <n v="0.12424037812288993"/>
    <n v="47.924782608695651"/>
    <n v="17636.32"/>
    <n v="0"/>
    <x v="0"/>
    <m/>
    <n v="0"/>
    <x v="50"/>
    <d v="2019-12-16T00:00:00"/>
    <x v="0"/>
    <x v="1"/>
    <x v="0"/>
  </r>
  <r>
    <x v="355"/>
    <x v="0"/>
    <x v="0"/>
    <s v="指名：共通TOP（161228AM-170131）"/>
    <n v="4582"/>
    <n v="891"/>
    <m/>
    <n v="0.19445656918376256"/>
    <n v="9.3880134680134688"/>
    <n v="8364.7200000000012"/>
    <n v="135"/>
    <x v="0"/>
    <m/>
    <n v="0"/>
    <x v="50"/>
    <d v="2019-12-16T00:00:00"/>
    <x v="0"/>
    <x v="1"/>
    <x v="0"/>
  </r>
  <r>
    <x v="355"/>
    <x v="3"/>
    <x v="0"/>
    <s v="PH AFF"/>
    <n v="730"/>
    <n v="322"/>
    <m/>
    <n v="0.44109589041095892"/>
    <n v="160.09782608695653"/>
    <n v="51551.5"/>
    <n v="7"/>
    <x v="0"/>
    <m/>
    <n v="0"/>
    <x v="50"/>
    <d v="2019-12-16T00:00:00"/>
    <x v="0"/>
    <x v="1"/>
    <x v="0"/>
  </r>
  <r>
    <x v="355"/>
    <x v="4"/>
    <x v="0"/>
    <s v="指名：ドルチェグスト（170816-170916）"/>
    <n v="4550"/>
    <n v="932"/>
    <n v="0"/>
    <n v="0.20483516483516484"/>
    <n v="36.043068669527898"/>
    <n v="33592.14"/>
    <n v="4"/>
    <x v="0"/>
    <m/>
    <n v="0"/>
    <x v="50"/>
    <d v="2019-12-16T00:00:00"/>
    <x v="0"/>
    <x v="1"/>
    <x v="0"/>
  </r>
  <r>
    <x v="355"/>
    <x v="4"/>
    <x v="0"/>
    <s v="指名：共通TOP（170816-170916）"/>
    <n v="8150"/>
    <n v="2136"/>
    <m/>
    <n v="0.26208588957055212"/>
    <n v="7.3409386704119841"/>
    <n v="15680.244999999999"/>
    <n v="143"/>
    <x v="0"/>
    <m/>
    <n v="0"/>
    <x v="50"/>
    <d v="2019-12-16T00:00:00"/>
    <x v="0"/>
    <x v="1"/>
    <x v="0"/>
  </r>
  <r>
    <x v="355"/>
    <x v="3"/>
    <x v="0"/>
    <s v="AFF"/>
    <n v="0"/>
    <n v="0"/>
    <m/>
    <m/>
    <m/>
    <n v="14000"/>
    <n v="2"/>
    <x v="0"/>
    <m/>
    <m/>
    <x v="50"/>
    <d v="2019-12-16T00:00:00"/>
    <x v="0"/>
    <x v="1"/>
    <x v="0"/>
  </r>
  <r>
    <x v="356"/>
    <x v="0"/>
    <x v="0"/>
    <s v="指名：共通TOP（161228AM-170131）"/>
    <n v="4335"/>
    <n v="871"/>
    <m/>
    <n v="0.20092272202998845"/>
    <n v="6.5528358208955231"/>
    <n v="5707.52"/>
    <n v="85"/>
    <x v="0"/>
    <m/>
    <n v="0"/>
    <x v="51"/>
    <d v="2019-12-23T00:00:00"/>
    <x v="0"/>
    <x v="1"/>
    <x v="0"/>
  </r>
  <r>
    <x v="356"/>
    <x v="0"/>
    <x v="0"/>
    <s v="指名：ドルチェグスト（161228AM-170131）"/>
    <n v="1986"/>
    <n v="282"/>
    <m/>
    <n v="0.1419939577039275"/>
    <n v="42.772765957446808"/>
    <n v="12061.92"/>
    <n v="2"/>
    <x v="0"/>
    <m/>
    <n v="0"/>
    <x v="51"/>
    <d v="2019-12-23T00:00:00"/>
    <x v="0"/>
    <x v="1"/>
    <x v="0"/>
  </r>
  <r>
    <x v="356"/>
    <x v="3"/>
    <x v="0"/>
    <s v="PH AFF"/>
    <n v="392"/>
    <n v="197"/>
    <m/>
    <n v="0.50255102040816324"/>
    <n v="149.53299492385787"/>
    <n v="29458"/>
    <n v="4"/>
    <x v="0"/>
    <m/>
    <n v="0"/>
    <x v="51"/>
    <d v="2019-12-23T00:00:00"/>
    <x v="0"/>
    <x v="1"/>
    <x v="0"/>
  </r>
  <r>
    <x v="356"/>
    <x v="4"/>
    <x v="0"/>
    <s v="指名：ドルチェグスト（170816-170916）"/>
    <n v="3418"/>
    <n v="768"/>
    <n v="0"/>
    <n v="0.22469280280866002"/>
    <n v="30.568450520833334"/>
    <n v="23476.57"/>
    <n v="6"/>
    <x v="0"/>
    <m/>
    <n v="0"/>
    <x v="51"/>
    <d v="2019-12-23T00:00:00"/>
    <x v="0"/>
    <x v="1"/>
    <x v="0"/>
  </r>
  <r>
    <x v="356"/>
    <x v="4"/>
    <x v="0"/>
    <s v="指名：共通TOP（170816-170916）"/>
    <n v="7013"/>
    <n v="1961"/>
    <m/>
    <n v="0.2796235562526736"/>
    <n v="7.0214864864864879"/>
    <n v="13769.135000000002"/>
    <n v="119.28"/>
    <x v="0"/>
    <m/>
    <n v="0"/>
    <x v="51"/>
    <d v="2019-12-23T00:00:00"/>
    <x v="0"/>
    <x v="1"/>
    <x v="0"/>
  </r>
  <r>
    <x v="356"/>
    <x v="3"/>
    <x v="0"/>
    <s v="AFF"/>
    <n v="0"/>
    <n v="0"/>
    <m/>
    <m/>
    <m/>
    <n v="7000"/>
    <n v="1"/>
    <x v="0"/>
    <m/>
    <m/>
    <x v="51"/>
    <d v="2019-12-23T00:00:00"/>
    <x v="0"/>
    <x v="1"/>
    <x v="0"/>
  </r>
  <r>
    <x v="357"/>
    <x v="0"/>
    <x v="0"/>
    <s v="指名：共通TOP（161228AM-170131）"/>
    <n v="4273"/>
    <n v="824"/>
    <m/>
    <n v="0.19283875497308683"/>
    <n v="6.0910679611650487"/>
    <n v="5019.04"/>
    <n v="91"/>
    <x v="0"/>
    <m/>
    <n v="0"/>
    <x v="51"/>
    <d v="2019-12-23T00:00:00"/>
    <x v="0"/>
    <x v="1"/>
    <x v="0"/>
  </r>
  <r>
    <x v="357"/>
    <x v="0"/>
    <x v="0"/>
    <s v="指名：ドルチェグスト（161228AM-170131）"/>
    <n v="1704"/>
    <n v="234"/>
    <m/>
    <n v="0.13732394366197184"/>
    <n v="40.613333333333337"/>
    <n v="9503.52"/>
    <n v="8"/>
    <x v="0"/>
    <m/>
    <n v="0"/>
    <x v="51"/>
    <d v="2019-12-23T00:00:00"/>
    <x v="0"/>
    <x v="1"/>
    <x v="0"/>
  </r>
  <r>
    <x v="357"/>
    <x v="3"/>
    <x v="0"/>
    <s v="PH AFF"/>
    <n v="409"/>
    <n v="178"/>
    <m/>
    <n v="0.4352078239608802"/>
    <n v="248.24157303370785"/>
    <n v="44187"/>
    <n v="6"/>
    <x v="0"/>
    <m/>
    <n v="0"/>
    <x v="51"/>
    <d v="2019-12-23T00:00:00"/>
    <x v="0"/>
    <x v="1"/>
    <x v="0"/>
  </r>
  <r>
    <x v="357"/>
    <x v="4"/>
    <x v="0"/>
    <s v="指名：共通TOP（170816-170916）"/>
    <n v="6605"/>
    <n v="1906"/>
    <m/>
    <n v="0.28856926570779712"/>
    <n v="6.6683551941238184"/>
    <n v="12709.884999999998"/>
    <n v="120.03"/>
    <x v="0"/>
    <m/>
    <n v="0"/>
    <x v="51"/>
    <d v="2019-12-23T00:00:00"/>
    <x v="0"/>
    <x v="1"/>
    <x v="0"/>
  </r>
  <r>
    <x v="357"/>
    <x v="4"/>
    <x v="0"/>
    <s v="指名：ドルチェグスト（170816-170916）"/>
    <n v="3328"/>
    <n v="684"/>
    <n v="0"/>
    <n v="0.20552884615384615"/>
    <n v="34.508355263157888"/>
    <n v="23603.714999999997"/>
    <n v="2"/>
    <x v="0"/>
    <m/>
    <n v="0"/>
    <x v="51"/>
    <d v="2019-12-23T00:00:00"/>
    <x v="0"/>
    <x v="1"/>
    <x v="0"/>
  </r>
  <r>
    <x v="357"/>
    <x v="3"/>
    <x v="0"/>
    <s v="AFF"/>
    <n v="0"/>
    <n v="0"/>
    <m/>
    <m/>
    <m/>
    <n v="42000"/>
    <n v="6"/>
    <x v="0"/>
    <m/>
    <m/>
    <x v="51"/>
    <d v="2019-12-23T00:00:00"/>
    <x v="0"/>
    <x v="1"/>
    <x v="0"/>
  </r>
  <r>
    <x v="358"/>
    <x v="0"/>
    <x v="0"/>
    <s v="指名：共通TOP（161228AM-170131）"/>
    <n v="4015"/>
    <n v="785"/>
    <m/>
    <n v="0.19551681195516812"/>
    <n v="5.5643312101910825"/>
    <n v="4368"/>
    <n v="80"/>
    <x v="0"/>
    <m/>
    <n v="0"/>
    <x v="51"/>
    <d v="2019-12-23T00:00:00"/>
    <x v="0"/>
    <x v="1"/>
    <x v="0"/>
  </r>
  <r>
    <x v="358"/>
    <x v="0"/>
    <x v="0"/>
    <s v="指名：ドルチェグスト（161228AM-170131）"/>
    <n v="1660"/>
    <n v="240"/>
    <m/>
    <n v="0.14457831325301204"/>
    <n v="37.136666666666663"/>
    <n v="8912.7999999999993"/>
    <n v="4"/>
    <x v="0"/>
    <m/>
    <n v="0"/>
    <x v="51"/>
    <d v="2019-12-23T00:00:00"/>
    <x v="0"/>
    <x v="1"/>
    <x v="0"/>
  </r>
  <r>
    <x v="358"/>
    <x v="3"/>
    <x v="0"/>
    <s v="PH AFF"/>
    <n v="607"/>
    <n v="194"/>
    <m/>
    <n v="0.31960461285008235"/>
    <n v="113.8840206185567"/>
    <n v="22093.5"/>
    <n v="3"/>
    <x v="0"/>
    <m/>
    <n v="0"/>
    <x v="51"/>
    <d v="2019-12-23T00:00:00"/>
    <x v="0"/>
    <x v="1"/>
    <x v="0"/>
  </r>
  <r>
    <x v="358"/>
    <x v="4"/>
    <x v="0"/>
    <s v="指名：ドルチェグスト（170816-170916）"/>
    <n v="3204"/>
    <n v="686"/>
    <n v="0"/>
    <n v="0.21410736579275905"/>
    <n v="32.139657434402331"/>
    <n v="22047.805"/>
    <n v="2.1"/>
    <x v="0"/>
    <m/>
    <n v="0"/>
    <x v="51"/>
    <d v="2019-12-23T00:00:00"/>
    <x v="0"/>
    <x v="1"/>
    <x v="0"/>
  </r>
  <r>
    <x v="358"/>
    <x v="4"/>
    <x v="0"/>
    <s v="指名：共通TOP（170816-170916）"/>
    <n v="6425"/>
    <n v="1858"/>
    <m/>
    <n v="0.28918287937743192"/>
    <n v="6.2735252960172225"/>
    <n v="11656.21"/>
    <n v="110.91"/>
    <x v="0"/>
    <m/>
    <n v="0"/>
    <x v="51"/>
    <d v="2019-12-23T00:00:00"/>
    <x v="0"/>
    <x v="1"/>
    <x v="0"/>
  </r>
  <r>
    <x v="358"/>
    <x v="3"/>
    <x v="0"/>
    <s v="AFF"/>
    <n v="0"/>
    <n v="0"/>
    <m/>
    <m/>
    <m/>
    <n v="14000"/>
    <n v="2"/>
    <x v="0"/>
    <m/>
    <m/>
    <x v="51"/>
    <d v="2019-12-23T00:00:00"/>
    <x v="0"/>
    <x v="1"/>
    <x v="0"/>
  </r>
  <r>
    <x v="359"/>
    <x v="0"/>
    <x v="0"/>
    <s v="指名：ドルチェグスト（161228AM-170131）"/>
    <n v="2112"/>
    <n v="266"/>
    <m/>
    <n v="0.1259469696969697"/>
    <n v="38.206315789473685"/>
    <n v="10162.880000000001"/>
    <n v="2"/>
    <x v="0"/>
    <m/>
    <n v="0"/>
    <x v="51"/>
    <d v="2019-12-23T00:00:00"/>
    <x v="0"/>
    <x v="1"/>
    <x v="0"/>
  </r>
  <r>
    <x v="359"/>
    <x v="0"/>
    <x v="0"/>
    <s v="指名：共通TOP（161228AM-170131）"/>
    <n v="4395"/>
    <n v="655"/>
    <m/>
    <n v="0.14903299203640499"/>
    <n v="5.0443969465648859"/>
    <n v="3304.0800000000004"/>
    <n v="29"/>
    <x v="0"/>
    <m/>
    <n v="0"/>
    <x v="51"/>
    <d v="2019-12-23T00:00:00"/>
    <x v="0"/>
    <x v="1"/>
    <x v="0"/>
  </r>
  <r>
    <x v="359"/>
    <x v="3"/>
    <x v="0"/>
    <s v="PH AFF"/>
    <n v="432"/>
    <n v="184"/>
    <m/>
    <n v="0.42592592592592593"/>
    <n v="80.048913043478265"/>
    <n v="14729"/>
    <n v="2"/>
    <x v="0"/>
    <m/>
    <n v="0"/>
    <x v="51"/>
    <d v="2019-12-23T00:00:00"/>
    <x v="0"/>
    <x v="1"/>
    <x v="0"/>
  </r>
  <r>
    <x v="359"/>
    <x v="4"/>
    <x v="0"/>
    <s v="指名：共通TOP（170816-170916）"/>
    <n v="6177"/>
    <n v="1681"/>
    <m/>
    <n v="0.27213857859802493"/>
    <n v="6.0857376561570495"/>
    <n v="10230.125"/>
    <n v="26.5"/>
    <x v="0"/>
    <m/>
    <n v="0"/>
    <x v="51"/>
    <d v="2019-12-23T00:00:00"/>
    <x v="0"/>
    <x v="1"/>
    <x v="0"/>
  </r>
  <r>
    <x v="359"/>
    <x v="4"/>
    <x v="0"/>
    <s v="指名：ドルチェグスト（170816-170916）"/>
    <n v="3164"/>
    <n v="664"/>
    <n v="0"/>
    <n v="0.20986093552465235"/>
    <n v="30.33227409638554"/>
    <n v="20140.629999999997"/>
    <n v="0"/>
    <x v="0"/>
    <m/>
    <n v="0"/>
    <x v="51"/>
    <d v="2019-12-23T00:00:00"/>
    <x v="0"/>
    <x v="1"/>
    <x v="0"/>
  </r>
  <r>
    <x v="359"/>
    <x v="3"/>
    <x v="0"/>
    <s v="AFF"/>
    <n v="0"/>
    <n v="0"/>
    <m/>
    <m/>
    <m/>
    <n v="28000"/>
    <n v="4"/>
    <x v="0"/>
    <m/>
    <m/>
    <x v="51"/>
    <d v="2019-12-23T00:00:00"/>
    <x v="0"/>
    <x v="1"/>
    <x v="0"/>
  </r>
  <r>
    <x v="360"/>
    <x v="0"/>
    <x v="0"/>
    <s v="指名：ドルチェグスト（161228AM-170131）"/>
    <n v="1990"/>
    <n v="250"/>
    <m/>
    <n v="0.12562814070351758"/>
    <n v="32.772479999999995"/>
    <n v="8193.119999999999"/>
    <n v="4"/>
    <x v="0"/>
    <m/>
    <n v="0"/>
    <x v="51"/>
    <d v="2019-12-23T00:00:00"/>
    <x v="0"/>
    <x v="1"/>
    <x v="0"/>
  </r>
  <r>
    <x v="360"/>
    <x v="0"/>
    <x v="0"/>
    <s v="指名：共通TOP（161228AM-170131）"/>
    <n v="3062"/>
    <n v="544"/>
    <m/>
    <n v="0.17766165904637493"/>
    <n v="4.903676470588235"/>
    <n v="2667.6"/>
    <n v="17"/>
    <x v="0"/>
    <m/>
    <n v="0"/>
    <x v="51"/>
    <d v="2019-12-23T00:00:00"/>
    <x v="0"/>
    <x v="1"/>
    <x v="0"/>
  </r>
  <r>
    <x v="360"/>
    <x v="3"/>
    <x v="0"/>
    <s v="PH AFF"/>
    <n v="418"/>
    <n v="204"/>
    <m/>
    <n v="0.48803827751196172"/>
    <n v="144.40196078431373"/>
    <n v="29458"/>
    <n v="4"/>
    <x v="0"/>
    <m/>
    <n v="0"/>
    <x v="51"/>
    <d v="2019-12-23T00:00:00"/>
    <x v="0"/>
    <x v="1"/>
    <x v="0"/>
  </r>
  <r>
    <x v="360"/>
    <x v="4"/>
    <x v="0"/>
    <s v="指名：共通TOP（170816-170916）"/>
    <n v="5217"/>
    <n v="1444"/>
    <m/>
    <n v="0.27678742572359594"/>
    <n v="6.1224619113573402"/>
    <n v="8840.8349999999991"/>
    <n v="16.05"/>
    <x v="0"/>
    <m/>
    <n v="0"/>
    <x v="51"/>
    <d v="2019-12-23T00:00:00"/>
    <x v="0"/>
    <x v="1"/>
    <x v="0"/>
  </r>
  <r>
    <x v="360"/>
    <x v="4"/>
    <x v="0"/>
    <s v="指名：ドルチェグスト（170816-170916）"/>
    <n v="2918"/>
    <n v="656"/>
    <n v="0"/>
    <n v="0.22481151473612063"/>
    <n v="29.056364329268291"/>
    <n v="19060.974999999999"/>
    <n v="4"/>
    <x v="0"/>
    <m/>
    <n v="0"/>
    <x v="51"/>
    <d v="2019-12-23T00:00:00"/>
    <x v="0"/>
    <x v="1"/>
    <x v="0"/>
  </r>
  <r>
    <x v="360"/>
    <x v="3"/>
    <x v="0"/>
    <s v="AFF"/>
    <n v="0"/>
    <n v="0"/>
    <m/>
    <m/>
    <m/>
    <n v="7000"/>
    <n v="1"/>
    <x v="0"/>
    <m/>
    <m/>
    <x v="51"/>
    <d v="2019-12-23T00:00:00"/>
    <x v="0"/>
    <x v="1"/>
    <x v="0"/>
  </r>
  <r>
    <x v="361"/>
    <x v="0"/>
    <x v="0"/>
    <s v="指名：共通TOP（161228AM-170131）"/>
    <n v="2704"/>
    <n v="476"/>
    <m/>
    <n v="0.17603550295857989"/>
    <n v="6.0717647058823534"/>
    <n v="2890.1600000000003"/>
    <n v="24"/>
    <x v="0"/>
    <m/>
    <n v="0"/>
    <x v="51"/>
    <d v="2019-12-23T00:00:00"/>
    <x v="0"/>
    <x v="1"/>
    <x v="0"/>
  </r>
  <r>
    <x v="361"/>
    <x v="0"/>
    <x v="0"/>
    <s v="指名：ドルチェグスト（161228AM-170131）"/>
    <n v="2976"/>
    <n v="282"/>
    <m/>
    <n v="9.4758064516129031E-2"/>
    <n v="60.408510638297876"/>
    <n v="17035.2"/>
    <n v="12"/>
    <x v="0"/>
    <m/>
    <n v="0"/>
    <x v="51"/>
    <d v="2019-12-23T00:00:00"/>
    <x v="0"/>
    <x v="1"/>
    <x v="0"/>
  </r>
  <r>
    <x v="361"/>
    <x v="3"/>
    <x v="0"/>
    <s v="PH AFF"/>
    <n v="627"/>
    <n v="221"/>
    <m/>
    <n v="0.3524720893141946"/>
    <n v="33.323529411764703"/>
    <n v="7364.5"/>
    <n v="1"/>
    <x v="0"/>
    <m/>
    <n v="0"/>
    <x v="51"/>
    <d v="2019-12-23T00:00:00"/>
    <x v="0"/>
    <x v="1"/>
    <x v="0"/>
  </r>
  <r>
    <x v="361"/>
    <x v="4"/>
    <x v="0"/>
    <s v="指名：共通TOP（170816-170916）"/>
    <n v="5214"/>
    <n v="1357"/>
    <m/>
    <n v="0.26026083621020329"/>
    <n v="7.0581061164333079"/>
    <n v="9577.8499999999985"/>
    <n v="15.11"/>
    <x v="0"/>
    <m/>
    <n v="0"/>
    <x v="51"/>
    <d v="2019-12-23T00:00:00"/>
    <x v="0"/>
    <x v="1"/>
    <x v="0"/>
  </r>
  <r>
    <x v="361"/>
    <x v="4"/>
    <x v="0"/>
    <s v="指名：ドルチェグスト（170816-170916）"/>
    <n v="3936"/>
    <n v="844"/>
    <n v="0"/>
    <n v="0.21443089430894308"/>
    <n v="28.091599526066354"/>
    <n v="23709.31"/>
    <n v="8"/>
    <x v="0"/>
    <m/>
    <n v="0"/>
    <x v="51"/>
    <d v="2019-12-23T00:00:00"/>
    <x v="0"/>
    <x v="1"/>
    <x v="0"/>
  </r>
  <r>
    <x v="362"/>
    <x v="0"/>
    <x v="0"/>
    <s v="指名：ドルチェグスト（161228AM-170131）"/>
    <n v="2176"/>
    <n v="262"/>
    <m/>
    <n v="0.12040441176470588"/>
    <n v="46.680916030534348"/>
    <n v="12230.4"/>
    <n v="2"/>
    <x v="0"/>
    <m/>
    <n v="0"/>
    <x v="51"/>
    <d v="2019-12-23T00:00:00"/>
    <x v="0"/>
    <x v="1"/>
    <x v="0"/>
  </r>
  <r>
    <x v="362"/>
    <x v="0"/>
    <x v="0"/>
    <s v="指名：共通TOP（161228AM-170131）"/>
    <n v="2652"/>
    <n v="430"/>
    <m/>
    <n v="0.16214177978883862"/>
    <n v="5.6111627906976747"/>
    <n v="2412.8000000000002"/>
    <n v="12"/>
    <x v="0"/>
    <m/>
    <n v="0"/>
    <x v="51"/>
    <d v="2019-12-23T00:00:00"/>
    <x v="0"/>
    <x v="1"/>
    <x v="0"/>
  </r>
  <r>
    <x v="362"/>
    <x v="3"/>
    <x v="0"/>
    <s v="PH AFF"/>
    <n v="591"/>
    <n v="267"/>
    <m/>
    <n v="0.45177664974619292"/>
    <n v="193.07677902621722"/>
    <n v="51551.5"/>
    <n v="7"/>
    <x v="0"/>
    <m/>
    <n v="0"/>
    <x v="51"/>
    <d v="2019-12-23T00:00:00"/>
    <x v="0"/>
    <x v="1"/>
    <x v="0"/>
  </r>
  <r>
    <x v="362"/>
    <x v="4"/>
    <x v="0"/>
    <s v="指名：ドルチェグスト（170816-170916）"/>
    <n v="4052"/>
    <n v="782"/>
    <n v="0"/>
    <n v="0.19299111549851924"/>
    <n v="25.416323529411766"/>
    <n v="19875.565000000002"/>
    <n v="8.02"/>
    <x v="0"/>
    <m/>
    <n v="0"/>
    <x v="51"/>
    <d v="2019-12-23T00:00:00"/>
    <x v="0"/>
    <x v="1"/>
    <x v="0"/>
  </r>
  <r>
    <x v="362"/>
    <x v="4"/>
    <x v="0"/>
    <s v="指名：共通TOP（170816-170916）"/>
    <n v="5072"/>
    <n v="1256"/>
    <m/>
    <n v="0.2476340694006309"/>
    <n v="6.6757961783439486"/>
    <n v="8384.7999999999993"/>
    <n v="27"/>
    <x v="0"/>
    <m/>
    <n v="0"/>
    <x v="51"/>
    <d v="2019-12-23T00:00:00"/>
    <x v="0"/>
    <x v="1"/>
    <x v="0"/>
  </r>
  <r>
    <x v="362"/>
    <x v="3"/>
    <x v="0"/>
    <s v="AFF"/>
    <n v="0"/>
    <n v="0"/>
    <m/>
    <m/>
    <m/>
    <n v="28000"/>
    <n v="4"/>
    <x v="0"/>
    <m/>
    <m/>
    <x v="51"/>
    <d v="2019-12-23T00:00:00"/>
    <x v="0"/>
    <x v="1"/>
    <x v="0"/>
  </r>
  <r>
    <x v="363"/>
    <x v="0"/>
    <x v="0"/>
    <s v="指名：ドルチェグスト（161228AM-170131）"/>
    <n v="1934"/>
    <n v="252"/>
    <m/>
    <n v="0.13029989658738367"/>
    <n v="35.995555555555555"/>
    <n v="9070.8799999999992"/>
    <n v="2"/>
    <x v="0"/>
    <m/>
    <n v="0"/>
    <x v="52"/>
    <d v="2019-12-30T00:00:00"/>
    <x v="1"/>
    <x v="2"/>
    <x v="0"/>
  </r>
  <r>
    <x v="363"/>
    <x v="0"/>
    <x v="0"/>
    <s v="指名：共通TOP（161228AM-170131）"/>
    <n v="2402"/>
    <n v="454"/>
    <m/>
    <n v="0.18900915903413823"/>
    <n v="5.6352422907488977"/>
    <n v="2558.3999999999996"/>
    <n v="18"/>
    <x v="0"/>
    <m/>
    <n v="0"/>
    <x v="52"/>
    <d v="2019-12-30T00:00:00"/>
    <x v="1"/>
    <x v="2"/>
    <x v="0"/>
  </r>
  <r>
    <x v="363"/>
    <x v="3"/>
    <x v="0"/>
    <s v="PH AFF"/>
    <n v="551"/>
    <n v="234"/>
    <m/>
    <n v="0.42468239564428312"/>
    <n v="125.88888888888889"/>
    <n v="29458"/>
    <n v="4"/>
    <x v="0"/>
    <m/>
    <n v="0"/>
    <x v="52"/>
    <d v="2019-12-30T00:00:00"/>
    <x v="1"/>
    <x v="2"/>
    <x v="0"/>
  </r>
  <r>
    <x v="363"/>
    <x v="4"/>
    <x v="0"/>
    <s v="指名：共通TOP（170816-170916）"/>
    <n v="4732"/>
    <n v="1213"/>
    <m/>
    <n v="0.25633981403212175"/>
    <n v="5.2652267106347903"/>
    <n v="6386.72"/>
    <n v="12"/>
    <x v="0"/>
    <m/>
    <n v="0"/>
    <x v="52"/>
    <d v="2019-12-30T00:00:00"/>
    <x v="1"/>
    <x v="2"/>
    <x v="0"/>
  </r>
  <r>
    <x v="363"/>
    <x v="4"/>
    <x v="0"/>
    <s v="指名：ドルチェグスト（170816-170916）"/>
    <n v="3714"/>
    <n v="766"/>
    <n v="0"/>
    <n v="0.20624663435648896"/>
    <n v="20.210861618798955"/>
    <n v="15481.52"/>
    <n v="12"/>
    <x v="0"/>
    <m/>
    <n v="0"/>
    <x v="52"/>
    <d v="2019-12-30T00:00:00"/>
    <x v="1"/>
    <x v="2"/>
    <x v="0"/>
  </r>
  <r>
    <x v="364"/>
    <x v="0"/>
    <x v="0"/>
    <s v="指名：共通TOP（161228AM-170131）"/>
    <n v="1854"/>
    <n v="358"/>
    <m/>
    <n v="0.19309600862998921"/>
    <n v="4.860111731843574"/>
    <n v="1739.9199999999996"/>
    <n v="12"/>
    <x v="0"/>
    <m/>
    <n v="0"/>
    <x v="52"/>
    <d v="2019-12-30T00:00:00"/>
    <x v="1"/>
    <x v="2"/>
    <x v="0"/>
  </r>
  <r>
    <x v="364"/>
    <x v="0"/>
    <x v="0"/>
    <s v="指名：ドルチェグスト（161228AM-170131）"/>
    <n v="1744"/>
    <n v="232"/>
    <m/>
    <n v="0.13302752293577982"/>
    <n v="42.424827586206902"/>
    <n v="9842.5600000000013"/>
    <n v="4"/>
    <x v="0"/>
    <m/>
    <n v="0"/>
    <x v="52"/>
    <d v="2019-12-30T00:00:00"/>
    <x v="1"/>
    <x v="2"/>
    <x v="0"/>
  </r>
  <r>
    <x v="364"/>
    <x v="3"/>
    <x v="0"/>
    <s v="Default Media Buy"/>
    <n v="497"/>
    <n v="230"/>
    <m/>
    <n v="0.46277665995975853"/>
    <n v="64.039130434782606"/>
    <n v="14729"/>
    <n v="2"/>
    <x v="0"/>
    <m/>
    <n v="0"/>
    <x v="52"/>
    <d v="2019-12-30T00:00:00"/>
    <x v="1"/>
    <x v="2"/>
    <x v="0"/>
  </r>
  <r>
    <x v="364"/>
    <x v="4"/>
    <x v="0"/>
    <s v="指名：ドルチェグスト（170816-170916）"/>
    <n v="3230"/>
    <n v="704"/>
    <n v="0"/>
    <n v="0.21795665634674924"/>
    <n v="21.014311079545454"/>
    <n v="14794.075000000001"/>
    <n v="8"/>
    <x v="0"/>
    <m/>
    <n v="0"/>
    <x v="52"/>
    <d v="2019-12-30T00:00:00"/>
    <x v="1"/>
    <x v="2"/>
    <x v="0"/>
  </r>
  <r>
    <x v="364"/>
    <x v="4"/>
    <x v="0"/>
    <s v="指名：共通TOP（170816-170916）"/>
    <n v="4037"/>
    <n v="1056"/>
    <m/>
    <n v="0.26158038147138962"/>
    <n v="5.5391003787878788"/>
    <n v="5849.29"/>
    <n v="14"/>
    <x v="0"/>
    <m/>
    <n v="0"/>
    <x v="52"/>
    <d v="2019-12-30T00:00:00"/>
    <x v="1"/>
    <x v="2"/>
    <x v="0"/>
  </r>
  <r>
    <x v="365"/>
    <x v="0"/>
    <x v="0"/>
    <s v="指名：バリスタ（161228AM-170131）"/>
    <n v="8208"/>
    <n v="608"/>
    <m/>
    <n v="7.407407407407407E-2"/>
    <n v="46.988157894736844"/>
    <n v="28568.800000000003"/>
    <n v="5"/>
    <x v="0"/>
    <m/>
    <n v="0"/>
    <x v="52"/>
    <d v="2019-12-30T00:00:00"/>
    <x v="1"/>
    <x v="2"/>
    <x v="0"/>
  </r>
  <r>
    <x v="365"/>
    <x v="0"/>
    <x v="0"/>
    <s v="指名：共通TOP（161228AM-170131）"/>
    <n v="1835"/>
    <n v="281"/>
    <m/>
    <n v="0.15313351498637603"/>
    <n v="5.1777935943060509"/>
    <n v="1454.9600000000003"/>
    <n v="7"/>
    <x v="0"/>
    <m/>
    <n v="0"/>
    <x v="52"/>
    <d v="2019-12-30T00:00:00"/>
    <x v="1"/>
    <x v="2"/>
    <x v="0"/>
  </r>
  <r>
    <x v="365"/>
    <x v="0"/>
    <x v="0"/>
    <s v="指名：ドルチェグスト（161228AM-170131）"/>
    <n v="8714"/>
    <n v="774"/>
    <m/>
    <n v="8.8822584347027778E-2"/>
    <n v="48.30222222222222"/>
    <n v="37385.919999999998"/>
    <n v="10"/>
    <x v="0"/>
    <m/>
    <n v="0"/>
    <x v="52"/>
    <d v="2019-12-30T00:00:00"/>
    <x v="1"/>
    <x v="2"/>
    <x v="0"/>
  </r>
  <r>
    <x v="365"/>
    <x v="3"/>
    <x v="0"/>
    <s v="PH AFF"/>
    <n v="664"/>
    <n v="247"/>
    <m/>
    <n v="0.37198795180722893"/>
    <n v="238.52631578947367"/>
    <n v="58916"/>
    <n v="4"/>
    <x v="0"/>
    <m/>
    <n v="0"/>
    <x v="52"/>
    <d v="2019-12-30T00:00:00"/>
    <x v="1"/>
    <x v="2"/>
    <x v="0"/>
  </r>
  <r>
    <x v="365"/>
    <x v="12"/>
    <x v="0"/>
    <s v="LAP"/>
    <n v="300"/>
    <n v="30"/>
    <m/>
    <n v="0.1"/>
    <n v="111.5"/>
    <n v="3345"/>
    <n v="3"/>
    <x v="0"/>
    <m/>
    <n v="0"/>
    <x v="52"/>
    <d v="2019-12-30T00:00:00"/>
    <x v="1"/>
    <x v="2"/>
    <x v="0"/>
  </r>
  <r>
    <x v="365"/>
    <x v="4"/>
    <x v="0"/>
    <s v="指名：ドルチェグスト（170816-170916）"/>
    <n v="8398"/>
    <n v="1580"/>
    <n v="0"/>
    <n v="0.18814003334127175"/>
    <n v="27.573088607594933"/>
    <n v="43565.479999999996"/>
    <n v="4"/>
    <x v="1"/>
    <n v="6223.6399999999994"/>
    <n v="8.3353179328411525E-4"/>
    <x v="52"/>
    <d v="2019-12-30T00:00:00"/>
    <x v="1"/>
    <x v="2"/>
    <x v="0"/>
  </r>
  <r>
    <x v="365"/>
    <x v="4"/>
    <x v="0"/>
    <s v="指名：共通TOP（170816-170916）"/>
    <n v="4422"/>
    <n v="953"/>
    <m/>
    <n v="0.21551334237901401"/>
    <n v="7.1977754459601266"/>
    <n v="6859.4800000000005"/>
    <n v="9"/>
    <x v="0"/>
    <m/>
    <n v="0"/>
    <x v="52"/>
    <d v="2019-12-30T00:00:00"/>
    <x v="1"/>
    <x v="2"/>
    <x v="0"/>
  </r>
  <r>
    <x v="365"/>
    <x v="4"/>
    <x v="0"/>
    <s v="指名：バリスタ（170816-170916）"/>
    <n v="5775"/>
    <n v="641"/>
    <m/>
    <n v="0.11099567099567099"/>
    <n v="105.87803432137287"/>
    <n v="67867.820000000007"/>
    <n v="1"/>
    <x v="0"/>
    <m/>
    <n v="0"/>
    <x v="52"/>
    <d v="2019-12-30T00:00:00"/>
    <x v="1"/>
    <x v="2"/>
    <x v="0"/>
  </r>
  <r>
    <x v="365"/>
    <x v="3"/>
    <x v="0"/>
    <s v="AFF"/>
    <n v="0"/>
    <n v="0"/>
    <m/>
    <m/>
    <m/>
    <n v="69000"/>
    <n v="7"/>
    <x v="0"/>
    <m/>
    <m/>
    <x v="52"/>
    <d v="2019-12-30T00:00:00"/>
    <x v="1"/>
    <x v="2"/>
    <x v="0"/>
  </r>
  <r>
    <x v="366"/>
    <x v="0"/>
    <x v="0"/>
    <s v="指名：共通TOP（161228AM-170131）"/>
    <n v="2162"/>
    <n v="346"/>
    <m/>
    <n v="0.16003700277520813"/>
    <n v="3.7542196531791907"/>
    <n v="1298.96"/>
    <n v="14"/>
    <x v="0"/>
    <m/>
    <n v="0"/>
    <x v="52"/>
    <d v="2019-12-30T00:00:00"/>
    <x v="1"/>
    <x v="2"/>
    <x v="0"/>
  </r>
  <r>
    <x v="366"/>
    <x v="0"/>
    <x v="0"/>
    <s v="指名：バリスタ（161228AM-170131）"/>
    <n v="7921"/>
    <n v="627"/>
    <m/>
    <n v="7.9156672137356388E-2"/>
    <n v="54.172886762360449"/>
    <n v="33966.400000000001"/>
    <n v="4"/>
    <x v="0"/>
    <m/>
    <n v="0"/>
    <x v="52"/>
    <d v="2019-12-30T00:00:00"/>
    <x v="1"/>
    <x v="2"/>
    <x v="0"/>
  </r>
  <r>
    <x v="366"/>
    <x v="0"/>
    <x v="0"/>
    <s v="指名：ドルチェグスト（161228AM-170131）"/>
    <n v="12444"/>
    <n v="1202"/>
    <m/>
    <n v="9.6592735454837667E-2"/>
    <n v="42.366589018302825"/>
    <n v="50924.639999999999"/>
    <n v="16"/>
    <x v="2"/>
    <n v="25462.32"/>
    <n v="1.607200257152041E-4"/>
    <x v="52"/>
    <d v="2019-12-30T00:00:00"/>
    <x v="1"/>
    <x v="2"/>
    <x v="0"/>
  </r>
  <r>
    <x v="366"/>
    <x v="3"/>
    <x v="0"/>
    <s v="PH AFF"/>
    <n v="861"/>
    <n v="292"/>
    <m/>
    <n v="0.33914053426248547"/>
    <n v="252.20890410958904"/>
    <n v="73645"/>
    <n v="5"/>
    <x v="0"/>
    <m/>
    <n v="0"/>
    <x v="52"/>
    <d v="2019-12-30T00:00:00"/>
    <x v="1"/>
    <x v="2"/>
    <x v="0"/>
  </r>
  <r>
    <x v="366"/>
    <x v="4"/>
    <x v="0"/>
    <s v="指名：ドルチェグスト（170816-170916）"/>
    <n v="11960"/>
    <n v="2330"/>
    <n v="0"/>
    <n v="0.19481605351170569"/>
    <n v="24.848167381974243"/>
    <n v="57896.229999999989"/>
    <n v="6"/>
    <x v="3"/>
    <n v="14474.057499999997"/>
    <n v="3.3444816053511704E-4"/>
    <x v="52"/>
    <d v="2019-12-30T00:00:00"/>
    <x v="1"/>
    <x v="2"/>
    <x v="0"/>
  </r>
  <r>
    <x v="366"/>
    <x v="4"/>
    <x v="0"/>
    <s v="指名：バリスタ（170816-170916）"/>
    <n v="5621"/>
    <n v="635"/>
    <m/>
    <n v="0.11296922255826365"/>
    <n v="107.22437007874017"/>
    <n v="68087.475000000006"/>
    <n v="3"/>
    <x v="0"/>
    <m/>
    <n v="0"/>
    <x v="52"/>
    <d v="2019-12-30T00:00:00"/>
    <x v="1"/>
    <x v="2"/>
    <x v="0"/>
  </r>
  <r>
    <x v="366"/>
    <x v="4"/>
    <x v="0"/>
    <s v="指名：共通TOP（170816-170916）"/>
    <n v="5462"/>
    <n v="1140"/>
    <m/>
    <n v="0.20871475649945076"/>
    <n v="9.170385964912283"/>
    <n v="10454.240000000002"/>
    <n v="11.969999999999999"/>
    <x v="0"/>
    <m/>
    <n v="0"/>
    <x v="52"/>
    <d v="2019-12-30T00:00:00"/>
    <x v="1"/>
    <x v="2"/>
    <x v="0"/>
  </r>
  <r>
    <x v="366"/>
    <x v="3"/>
    <x v="0"/>
    <s v="AFF"/>
    <n v="0"/>
    <n v="0"/>
    <m/>
    <m/>
    <m/>
    <n v="86000"/>
    <n v="8"/>
    <x v="0"/>
    <m/>
    <m/>
    <x v="52"/>
    <d v="2019-12-30T00:00:00"/>
    <x v="1"/>
    <x v="2"/>
    <x v="0"/>
  </r>
  <r>
    <x v="367"/>
    <x v="0"/>
    <x v="0"/>
    <s v="指名：共通TOP（161228AM-170131）"/>
    <n v="2391"/>
    <n v="375"/>
    <m/>
    <n v="0.15683814303638646"/>
    <n v="6.1928533333333329"/>
    <n v="2322.3199999999997"/>
    <n v="19"/>
    <x v="0"/>
    <m/>
    <n v="0"/>
    <x v="52"/>
    <d v="2019-12-30T00:00:00"/>
    <x v="1"/>
    <x v="2"/>
    <x v="0"/>
  </r>
  <r>
    <x v="367"/>
    <x v="0"/>
    <x v="0"/>
    <s v="指名：ドルチェグスト（161228AM-170131）"/>
    <n v="13330"/>
    <n v="1286"/>
    <m/>
    <n v="9.6474118529632405E-2"/>
    <n v="59.726407465007782"/>
    <n v="76808.160000000003"/>
    <n v="24"/>
    <x v="4"/>
    <n v="12801.36"/>
    <n v="4.5011252813203302E-4"/>
    <x v="52"/>
    <d v="2019-12-30T00:00:00"/>
    <x v="1"/>
    <x v="2"/>
    <x v="0"/>
  </r>
  <r>
    <x v="367"/>
    <x v="0"/>
    <x v="0"/>
    <s v="指名：バリスタ（161228AM-170131）"/>
    <n v="7640"/>
    <n v="615"/>
    <m/>
    <n v="8.0497382198952874E-2"/>
    <n v="50.398569105691067"/>
    <n v="30995.120000000006"/>
    <n v="10"/>
    <x v="0"/>
    <m/>
    <n v="0"/>
    <x v="52"/>
    <d v="2019-12-30T00:00:00"/>
    <x v="1"/>
    <x v="2"/>
    <x v="0"/>
  </r>
  <r>
    <x v="367"/>
    <x v="3"/>
    <x v="0"/>
    <s v="PH AFF"/>
    <n v="1013"/>
    <n v="341"/>
    <m/>
    <n v="0.33662388943731492"/>
    <n v="302.35483870967744"/>
    <n v="103103"/>
    <n v="7"/>
    <x v="0"/>
    <m/>
    <n v="0"/>
    <x v="52"/>
    <d v="2019-12-30T00:00:00"/>
    <x v="1"/>
    <x v="2"/>
    <x v="0"/>
  </r>
  <r>
    <x v="367"/>
    <x v="4"/>
    <x v="0"/>
    <s v="指名：共通TOP（170816-170916）"/>
    <n v="5658"/>
    <n v="1113"/>
    <m/>
    <n v="0.19671261930010606"/>
    <n v="9.5871967654986516"/>
    <n v="10670.55"/>
    <n v="8"/>
    <x v="0"/>
    <m/>
    <n v="0"/>
    <x v="52"/>
    <d v="2019-12-30T00:00:00"/>
    <x v="1"/>
    <x v="2"/>
    <x v="0"/>
  </r>
  <r>
    <x v="367"/>
    <x v="4"/>
    <x v="0"/>
    <s v="指名：バリスタ（170816-170916）"/>
    <n v="6622"/>
    <n v="758"/>
    <m/>
    <n v="0.11446692842041679"/>
    <n v="90.022275725593673"/>
    <n v="68236.885000000009"/>
    <n v="1"/>
    <x v="0"/>
    <m/>
    <n v="0"/>
    <x v="52"/>
    <d v="2019-12-30T00:00:00"/>
    <x v="1"/>
    <x v="2"/>
    <x v="0"/>
  </r>
  <r>
    <x v="367"/>
    <x v="4"/>
    <x v="0"/>
    <s v="指名：ドルチェグスト（170816-170916）"/>
    <n v="11750"/>
    <n v="2191"/>
    <n v="0"/>
    <n v="0.18646808510638299"/>
    <n v="26.24938612505705"/>
    <n v="57512.404999999999"/>
    <n v="18"/>
    <x v="1"/>
    <n v="8216.0578571428578"/>
    <n v="5.9574468085106384E-4"/>
    <x v="52"/>
    <d v="2019-12-30T00:00:00"/>
    <x v="1"/>
    <x v="2"/>
    <x v="0"/>
  </r>
  <r>
    <x v="367"/>
    <x v="3"/>
    <x v="0"/>
    <s v="AFF"/>
    <n v="0"/>
    <n v="0"/>
    <m/>
    <m/>
    <m/>
    <n v="114000"/>
    <n v="12"/>
    <x v="0"/>
    <m/>
    <m/>
    <x v="52"/>
    <d v="2019-12-30T00:00:00"/>
    <x v="1"/>
    <x v="2"/>
    <x v="0"/>
  </r>
  <r>
    <x v="368"/>
    <x v="0"/>
    <x v="0"/>
    <s v="指名：バリスタ（161228AM-170131）"/>
    <n v="7982"/>
    <n v="585"/>
    <m/>
    <n v="7.3289902280130298E-2"/>
    <n v="53.152000000000008"/>
    <n v="31093.920000000006"/>
    <n v="14"/>
    <x v="0"/>
    <m/>
    <n v="0"/>
    <x v="52"/>
    <d v="2019-12-30T00:00:00"/>
    <x v="1"/>
    <x v="2"/>
    <x v="0"/>
  </r>
  <r>
    <x v="368"/>
    <x v="0"/>
    <x v="0"/>
    <s v="指名：共通TOP（161228AM-170131）"/>
    <n v="2270"/>
    <n v="413"/>
    <m/>
    <n v="0.18193832599118942"/>
    <n v="3.1804358353510889"/>
    <n v="1313.5199999999998"/>
    <n v="15"/>
    <x v="0"/>
    <m/>
    <n v="0"/>
    <x v="52"/>
    <d v="2019-12-30T00:00:00"/>
    <x v="1"/>
    <x v="2"/>
    <x v="0"/>
  </r>
  <r>
    <x v="368"/>
    <x v="0"/>
    <x v="0"/>
    <s v="指名：ドルチェグスト（161228AM-170131）"/>
    <n v="12882"/>
    <n v="1220"/>
    <m/>
    <n v="9.4705791026238162E-2"/>
    <n v="67.693770491803292"/>
    <n v="82586.400000000009"/>
    <n v="30"/>
    <x v="1"/>
    <n v="11798.057142857144"/>
    <n v="5.4339388293743202E-4"/>
    <x v="52"/>
    <d v="2019-12-30T00:00:00"/>
    <x v="1"/>
    <x v="2"/>
    <x v="0"/>
  </r>
  <r>
    <x v="368"/>
    <x v="3"/>
    <x v="0"/>
    <s v="PH AFF"/>
    <n v="917"/>
    <n v="329"/>
    <m/>
    <n v="0.35877862595419846"/>
    <n v="179.07598784194528"/>
    <n v="58916"/>
    <n v="4"/>
    <x v="0"/>
    <m/>
    <n v="0"/>
    <x v="52"/>
    <d v="2019-12-30T00:00:00"/>
    <x v="1"/>
    <x v="2"/>
    <x v="0"/>
  </r>
  <r>
    <x v="368"/>
    <x v="4"/>
    <x v="0"/>
    <s v="指名：共通TOP（170816-170916）"/>
    <n v="6266"/>
    <n v="1299"/>
    <m/>
    <n v="0.20730928822215131"/>
    <n v="10.842709776751345"/>
    <n v="14084.679999999998"/>
    <n v="21.08"/>
    <x v="0"/>
    <m/>
    <n v="0"/>
    <x v="52"/>
    <d v="2019-12-30T00:00:00"/>
    <x v="1"/>
    <x v="2"/>
    <x v="0"/>
  </r>
  <r>
    <x v="368"/>
    <x v="4"/>
    <x v="0"/>
    <s v="指名：バリスタ（170816-170916）"/>
    <n v="7716"/>
    <n v="872"/>
    <m/>
    <n v="0.11301192327630896"/>
    <n v="80.246754587155962"/>
    <n v="69975.17"/>
    <n v="2"/>
    <x v="0"/>
    <m/>
    <n v="0"/>
    <x v="52"/>
    <d v="2019-12-30T00:00:00"/>
    <x v="1"/>
    <x v="2"/>
    <x v="0"/>
  </r>
  <r>
    <x v="368"/>
    <x v="4"/>
    <x v="0"/>
    <s v="指名：ドルチェグスト（170816-170916）"/>
    <n v="10444"/>
    <n v="1820"/>
    <n v="0"/>
    <n v="0.17426273458445041"/>
    <n v="26.121678571428568"/>
    <n v="47541.454999999994"/>
    <n v="12"/>
    <x v="0"/>
    <m/>
    <n v="0"/>
    <x v="52"/>
    <d v="2019-12-30T00:00:00"/>
    <x v="1"/>
    <x v="2"/>
    <x v="0"/>
  </r>
  <r>
    <x v="368"/>
    <x v="3"/>
    <x v="0"/>
    <s v="AFF"/>
    <n v="0"/>
    <n v="0"/>
    <m/>
    <m/>
    <m/>
    <n v="88000"/>
    <n v="9"/>
    <x v="0"/>
    <m/>
    <m/>
    <x v="52"/>
    <d v="2019-12-30T00:00:00"/>
    <x v="1"/>
    <x v="2"/>
    <x v="0"/>
  </r>
  <r>
    <x v="369"/>
    <x v="0"/>
    <x v="0"/>
    <s v="指名：共通TOP（161228AM-170131）"/>
    <n v="2617"/>
    <n v="472"/>
    <m/>
    <n v="0.18035918991211311"/>
    <n v="2.8159322033898309"/>
    <n v="1329.1200000000001"/>
    <n v="22"/>
    <x v="0"/>
    <m/>
    <n v="0"/>
    <x v="52"/>
    <d v="2019-12-30T00:00:00"/>
    <x v="1"/>
    <x v="2"/>
    <x v="0"/>
  </r>
  <r>
    <x v="369"/>
    <x v="0"/>
    <x v="0"/>
    <s v="指名：ドルチェグスト（161228AM-170131）"/>
    <n v="13154"/>
    <n v="1210"/>
    <m/>
    <n v="9.1987228219552991E-2"/>
    <n v="39.128066115702481"/>
    <n v="47344.959999999999"/>
    <n v="32"/>
    <x v="4"/>
    <n v="7890.8266666666668"/>
    <n v="4.5613501596472556E-4"/>
    <x v="52"/>
    <d v="2019-12-30T00:00:00"/>
    <x v="1"/>
    <x v="2"/>
    <x v="0"/>
  </r>
  <r>
    <x v="369"/>
    <x v="0"/>
    <x v="0"/>
    <s v="指名：バリスタ（161228AM-170131）"/>
    <n v="9719"/>
    <n v="638"/>
    <m/>
    <n v="6.5644613643378952E-2"/>
    <n v="49.002257053291537"/>
    <n v="31263.439999999999"/>
    <n v="17"/>
    <x v="0"/>
    <m/>
    <n v="0"/>
    <x v="52"/>
    <d v="2019-12-30T00:00:00"/>
    <x v="1"/>
    <x v="2"/>
    <x v="0"/>
  </r>
  <r>
    <x v="369"/>
    <x v="3"/>
    <x v="0"/>
    <s v="PH AFF"/>
    <n v="837"/>
    <n v="372"/>
    <m/>
    <n v="0.44444444444444442"/>
    <n v="475.12903225806451"/>
    <n v="176748"/>
    <n v="12"/>
    <x v="0"/>
    <m/>
    <n v="0"/>
    <x v="52"/>
    <d v="2019-12-30T00:00:00"/>
    <x v="1"/>
    <x v="2"/>
    <x v="0"/>
  </r>
  <r>
    <x v="369"/>
    <x v="4"/>
    <x v="0"/>
    <s v="指名：共通TOP（170816-170916）"/>
    <n v="6139"/>
    <n v="1453"/>
    <m/>
    <n v="0.23668349894119564"/>
    <n v="7.1949346180316569"/>
    <n v="10454.239999999998"/>
    <n v="17"/>
    <x v="0"/>
    <m/>
    <n v="0"/>
    <x v="52"/>
    <d v="2019-12-30T00:00:00"/>
    <x v="1"/>
    <x v="2"/>
    <x v="0"/>
  </r>
  <r>
    <x v="369"/>
    <x v="4"/>
    <x v="0"/>
    <s v="指名：バリスタ（170816-170916）"/>
    <n v="11166"/>
    <n v="964"/>
    <m/>
    <n v="8.6333512448504388E-2"/>
    <n v="76.692105809128648"/>
    <n v="73931.190000000017"/>
    <n v="5"/>
    <x v="0"/>
    <m/>
    <n v="0"/>
    <x v="52"/>
    <d v="2019-12-30T00:00:00"/>
    <x v="1"/>
    <x v="2"/>
    <x v="0"/>
  </r>
  <r>
    <x v="369"/>
    <x v="4"/>
    <x v="0"/>
    <s v="指名：ドルチェグスト（170816-170916）"/>
    <n v="11318"/>
    <n v="1990"/>
    <n v="0"/>
    <n v="0.17582611768863757"/>
    <n v="23.867437185929649"/>
    <n v="47496.200000000004"/>
    <n v="14"/>
    <x v="4"/>
    <n v="7916.0333333333338"/>
    <n v="5.3012899805619372E-4"/>
    <x v="52"/>
    <d v="2019-12-30T00:00:00"/>
    <x v="1"/>
    <x v="2"/>
    <x v="0"/>
  </r>
  <r>
    <x v="369"/>
    <x v="3"/>
    <x v="0"/>
    <s v="AFF"/>
    <n v="0"/>
    <n v="0"/>
    <m/>
    <m/>
    <m/>
    <n v="176000"/>
    <n v="18"/>
    <x v="0"/>
    <m/>
    <m/>
    <x v="52"/>
    <d v="2019-12-30T00:00:00"/>
    <x v="1"/>
    <x v="2"/>
    <x v="0"/>
  </r>
  <r>
    <x v="370"/>
    <x v="0"/>
    <x v="0"/>
    <s v="指名：バリスタ（161228AM-170131）"/>
    <n v="6877"/>
    <n v="463"/>
    <m/>
    <n v="6.7325868838156167E-2"/>
    <n v="70.825572354211644"/>
    <n v="32792.239999999991"/>
    <n v="8"/>
    <x v="0"/>
    <m/>
    <n v="0"/>
    <x v="53"/>
    <d v="2020-01-06T00:00:00"/>
    <x v="1"/>
    <x v="2"/>
    <x v="0"/>
  </r>
  <r>
    <x v="370"/>
    <x v="0"/>
    <x v="0"/>
    <s v="指名：ドルチェグスト（161228AM-170131）"/>
    <n v="10838"/>
    <n v="1012"/>
    <m/>
    <n v="9.3375161468905704E-2"/>
    <n v="62.334229249011862"/>
    <n v="63082.240000000005"/>
    <n v="28"/>
    <x v="1"/>
    <n v="9011.7485714285722"/>
    <n v="6.4587562280863623E-4"/>
    <x v="53"/>
    <d v="2020-01-06T00:00:00"/>
    <x v="1"/>
    <x v="2"/>
    <x v="0"/>
  </r>
  <r>
    <x v="370"/>
    <x v="0"/>
    <x v="0"/>
    <s v="指名：共通TOP（161228AM-170131）"/>
    <n v="3268"/>
    <n v="534"/>
    <m/>
    <n v="0.16340269277845776"/>
    <n v="3.3089138576779025"/>
    <n v="1766.96"/>
    <n v="31"/>
    <x v="0"/>
    <m/>
    <n v="0"/>
    <x v="53"/>
    <d v="2020-01-06T00:00:00"/>
    <x v="1"/>
    <x v="2"/>
    <x v="0"/>
  </r>
  <r>
    <x v="370"/>
    <x v="3"/>
    <x v="0"/>
    <s v="PH AFF"/>
    <n v="631"/>
    <n v="219"/>
    <m/>
    <n v="0.34706814580031697"/>
    <n v="403.53424657534248"/>
    <n v="88374"/>
    <n v="6"/>
    <x v="0"/>
    <m/>
    <n v="0"/>
    <x v="53"/>
    <d v="2020-01-06T00:00:00"/>
    <x v="1"/>
    <x v="2"/>
    <x v="0"/>
  </r>
  <r>
    <x v="370"/>
    <x v="4"/>
    <x v="0"/>
    <s v="指名：バリスタ（170816-170916）"/>
    <n v="7914"/>
    <n v="783"/>
    <m/>
    <n v="9.8938589840788474E-2"/>
    <n v="86.346283524904209"/>
    <n v="67609.14"/>
    <n v="5"/>
    <x v="0"/>
    <m/>
    <n v="0"/>
    <x v="53"/>
    <d v="2020-01-06T00:00:00"/>
    <x v="1"/>
    <x v="2"/>
    <x v="0"/>
  </r>
  <r>
    <x v="370"/>
    <x v="4"/>
    <x v="0"/>
    <s v="指名：共通TOP（170816-170916）"/>
    <n v="6013"/>
    <n v="1452"/>
    <m/>
    <n v="0.24147680026609014"/>
    <n v="10.127148760330577"/>
    <n v="14704.619999999999"/>
    <n v="33"/>
    <x v="0"/>
    <m/>
    <n v="0"/>
    <x v="53"/>
    <d v="2020-01-06T00:00:00"/>
    <x v="1"/>
    <x v="2"/>
    <x v="0"/>
  </r>
  <r>
    <x v="370"/>
    <x v="4"/>
    <x v="0"/>
    <s v="指名：ドルチェグスト（170816-170916）"/>
    <n v="7884"/>
    <n v="1358"/>
    <n v="0"/>
    <n v="0.17224759005580922"/>
    <n v="20.637536818851252"/>
    <n v="28025.775000000001"/>
    <n v="24"/>
    <x v="0"/>
    <m/>
    <n v="0"/>
    <x v="53"/>
    <d v="2020-01-06T00:00:00"/>
    <x v="1"/>
    <x v="2"/>
    <x v="0"/>
  </r>
  <r>
    <x v="370"/>
    <x v="3"/>
    <x v="0"/>
    <s v="AFF"/>
    <n v="0"/>
    <n v="0"/>
    <m/>
    <m/>
    <m/>
    <n v="81000"/>
    <n v="8"/>
    <x v="0"/>
    <m/>
    <m/>
    <x v="53"/>
    <d v="2020-01-06T00:00:00"/>
    <x v="1"/>
    <x v="2"/>
    <x v="0"/>
  </r>
  <r>
    <x v="371"/>
    <x v="0"/>
    <x v="0"/>
    <s v="指名：バリスタ（161228AM-170131）"/>
    <n v="7264"/>
    <n v="438"/>
    <m/>
    <n v="6.0297356828193829E-2"/>
    <n v="72.987579908675798"/>
    <n v="31968.559999999998"/>
    <n v="14"/>
    <x v="0"/>
    <m/>
    <n v="0"/>
    <x v="53"/>
    <d v="2020-01-06T00:00:00"/>
    <x v="1"/>
    <x v="2"/>
    <x v="0"/>
  </r>
  <r>
    <x v="371"/>
    <x v="0"/>
    <x v="0"/>
    <s v="指名：共通TOP（161228AM-170131）"/>
    <n v="3608"/>
    <n v="640"/>
    <m/>
    <n v="0.17738359201773837"/>
    <n v="3.6367500000000001"/>
    <n v="2327.52"/>
    <n v="21"/>
    <x v="0"/>
    <m/>
    <n v="0"/>
    <x v="53"/>
    <d v="2020-01-06T00:00:00"/>
    <x v="1"/>
    <x v="2"/>
    <x v="0"/>
  </r>
  <r>
    <x v="371"/>
    <x v="0"/>
    <x v="0"/>
    <s v="指名：ドルチェグスト（161228AM-170131）"/>
    <n v="11230"/>
    <n v="1126"/>
    <m/>
    <n v="0.10026714158504008"/>
    <n v="48.22792184724689"/>
    <n v="54304.639999999999"/>
    <n v="50"/>
    <x v="5"/>
    <n v="54304.639999999999"/>
    <n v="8.9047195013357083E-5"/>
    <x v="53"/>
    <d v="2020-01-06T00:00:00"/>
    <x v="1"/>
    <x v="2"/>
    <x v="0"/>
  </r>
  <r>
    <x v="371"/>
    <x v="3"/>
    <x v="0"/>
    <s v="PH AFF"/>
    <n v="679"/>
    <n v="236"/>
    <m/>
    <n v="0.34756995581737848"/>
    <n v="187.23305084745763"/>
    <n v="44187"/>
    <n v="3"/>
    <x v="0"/>
    <m/>
    <n v="0"/>
    <x v="53"/>
    <d v="2020-01-06T00:00:00"/>
    <x v="1"/>
    <x v="2"/>
    <x v="0"/>
  </r>
  <r>
    <x v="371"/>
    <x v="4"/>
    <x v="0"/>
    <s v="指名：バリスタ（170816-170916）"/>
    <n v="6131"/>
    <n v="686"/>
    <m/>
    <n v="0.11189039308432557"/>
    <n v="84.354788629737598"/>
    <n v="57867.384999999995"/>
    <n v="3.29"/>
    <x v="0"/>
    <m/>
    <n v="0"/>
    <x v="53"/>
    <d v="2020-01-06T00:00:00"/>
    <x v="1"/>
    <x v="2"/>
    <x v="0"/>
  </r>
  <r>
    <x v="371"/>
    <x v="4"/>
    <x v="0"/>
    <s v="指名：ドルチェグスト（170816-170916）"/>
    <n v="8118"/>
    <n v="1408"/>
    <n v="0"/>
    <n v="0.17344173441734417"/>
    <n v="22.039772727272723"/>
    <n v="31031.999999999993"/>
    <n v="20"/>
    <x v="6"/>
    <n v="6206.3999999999987"/>
    <n v="6.1591525006159152E-4"/>
    <x v="53"/>
    <d v="2020-01-06T00:00:00"/>
    <x v="1"/>
    <x v="2"/>
    <x v="0"/>
  </r>
  <r>
    <x v="371"/>
    <x v="4"/>
    <x v="0"/>
    <s v="指名：共通TOP（170816-170916）"/>
    <n v="6766"/>
    <n v="1597"/>
    <m/>
    <n v="0.2360331067100207"/>
    <n v="9.706853475266124"/>
    <n v="15501.844999999999"/>
    <n v="27.92"/>
    <x v="0"/>
    <m/>
    <n v="0"/>
    <x v="53"/>
    <d v="2020-01-06T00:00:00"/>
    <x v="1"/>
    <x v="2"/>
    <x v="0"/>
  </r>
  <r>
    <x v="371"/>
    <x v="3"/>
    <x v="0"/>
    <s v="AFF"/>
    <n v="0"/>
    <n v="0"/>
    <m/>
    <m/>
    <m/>
    <n v="64000"/>
    <n v="7"/>
    <x v="0"/>
    <m/>
    <m/>
    <x v="53"/>
    <d v="2020-01-06T00:00:00"/>
    <x v="1"/>
    <x v="2"/>
    <x v="0"/>
  </r>
  <r>
    <x v="372"/>
    <x v="0"/>
    <x v="0"/>
    <s v="指名：ドルチェグスト（161228AM-170131）"/>
    <n v="12026"/>
    <n v="1128"/>
    <m/>
    <n v="9.3796773657076338E-2"/>
    <n v="55.339432624113478"/>
    <n v="62422.880000000005"/>
    <n v="26"/>
    <x v="1"/>
    <n v="8917.5542857142864"/>
    <n v="5.8207217694994178E-4"/>
    <x v="53"/>
    <d v="2020-01-06T00:00:00"/>
    <x v="1"/>
    <x v="2"/>
    <x v="0"/>
  </r>
  <r>
    <x v="372"/>
    <x v="0"/>
    <x v="0"/>
    <s v="指名：バリスタ（161228AM-170131）"/>
    <n v="6770"/>
    <n v="425"/>
    <m/>
    <n v="6.2776957163958647E-2"/>
    <n v="75.915105882352961"/>
    <n v="32263.920000000006"/>
    <n v="3"/>
    <x v="0"/>
    <m/>
    <n v="0"/>
    <x v="53"/>
    <d v="2020-01-06T00:00:00"/>
    <x v="1"/>
    <x v="2"/>
    <x v="0"/>
  </r>
  <r>
    <x v="372"/>
    <x v="0"/>
    <x v="0"/>
    <s v="指名：共通TOP（161228AM-170131）"/>
    <n v="3879"/>
    <n v="599"/>
    <m/>
    <n v="0.15442124258829595"/>
    <n v="3.8110183639399002"/>
    <n v="2282.8000000000002"/>
    <n v="33"/>
    <x v="0"/>
    <m/>
    <n v="0"/>
    <x v="53"/>
    <d v="2020-01-06T00:00:00"/>
    <x v="1"/>
    <x v="2"/>
    <x v="0"/>
  </r>
  <r>
    <x v="372"/>
    <x v="3"/>
    <x v="0"/>
    <s v="PH AFF"/>
    <n v="632"/>
    <n v="215"/>
    <m/>
    <n v="0.3401898734177215"/>
    <n v="137.0139534883721"/>
    <n v="29458"/>
    <n v="3"/>
    <x v="0"/>
    <m/>
    <n v="0"/>
    <x v="53"/>
    <d v="2020-01-06T00:00:00"/>
    <x v="1"/>
    <x v="2"/>
    <x v="0"/>
  </r>
  <r>
    <x v="372"/>
    <x v="4"/>
    <x v="0"/>
    <s v="指名：共通TOP（170816-170916）"/>
    <n v="7288"/>
    <n v="1684"/>
    <m/>
    <n v="0.23106476399560921"/>
    <n v="8.4300356294536805"/>
    <n v="14196.179999999998"/>
    <n v="37"/>
    <x v="0"/>
    <m/>
    <n v="0"/>
    <x v="53"/>
    <d v="2020-01-06T00:00:00"/>
    <x v="1"/>
    <x v="2"/>
    <x v="0"/>
  </r>
  <r>
    <x v="372"/>
    <x v="4"/>
    <x v="0"/>
    <s v="指名：ドルチェグスト（170816-170916）"/>
    <n v="7988"/>
    <n v="1504"/>
    <n v="0"/>
    <n v="0.18828242363545317"/>
    <n v="24.245182845744683"/>
    <n v="36464.755000000005"/>
    <n v="8"/>
    <x v="1"/>
    <n v="5209.2507142857148"/>
    <n v="8.7631447170756136E-4"/>
    <x v="53"/>
    <d v="2020-01-06T00:00:00"/>
    <x v="1"/>
    <x v="2"/>
    <x v="0"/>
  </r>
  <r>
    <x v="372"/>
    <x v="4"/>
    <x v="0"/>
    <s v="指名：バリスタ（170816-170916）"/>
    <n v="5353"/>
    <n v="648"/>
    <m/>
    <n v="0.12105361479544181"/>
    <n v="62.966527777777785"/>
    <n v="40802.310000000005"/>
    <n v="6"/>
    <x v="0"/>
    <m/>
    <n v="0"/>
    <x v="53"/>
    <d v="2020-01-06T00:00:00"/>
    <x v="1"/>
    <x v="2"/>
    <x v="0"/>
  </r>
  <r>
    <x v="372"/>
    <x v="3"/>
    <x v="0"/>
    <s v="AFF"/>
    <n v="0"/>
    <n v="0"/>
    <m/>
    <m/>
    <m/>
    <n v="31000"/>
    <n v="3"/>
    <x v="0"/>
    <m/>
    <m/>
    <x v="53"/>
    <d v="2020-01-06T00:00:00"/>
    <x v="1"/>
    <x v="2"/>
    <x v="0"/>
  </r>
  <r>
    <x v="373"/>
    <x v="0"/>
    <x v="0"/>
    <s v="指名：バリスタ（161228AM-170131）"/>
    <n v="5942"/>
    <n v="435"/>
    <m/>
    <n v="7.3207674183776508E-2"/>
    <n v="72.202298850574707"/>
    <n v="31407.999999999996"/>
    <n v="6"/>
    <x v="0"/>
    <m/>
    <n v="0"/>
    <x v="53"/>
    <d v="2020-01-06T00:00:00"/>
    <x v="1"/>
    <x v="2"/>
    <x v="0"/>
  </r>
  <r>
    <x v="373"/>
    <x v="0"/>
    <x v="0"/>
    <s v="指名：ドルチェグスト（161228AM-170131）"/>
    <n v="10628"/>
    <n v="1074"/>
    <m/>
    <n v="0.10105382009785473"/>
    <n v="53.466070763500937"/>
    <n v="57422.560000000005"/>
    <n v="22"/>
    <x v="1"/>
    <n v="8203.2228571428586"/>
    <n v="6.5863756115920212E-4"/>
    <x v="53"/>
    <d v="2020-01-06T00:00:00"/>
    <x v="1"/>
    <x v="2"/>
    <x v="0"/>
  </r>
  <r>
    <x v="373"/>
    <x v="0"/>
    <x v="0"/>
    <s v="指名：共通TOP（161228AM-170131）"/>
    <n v="3600"/>
    <n v="582"/>
    <m/>
    <n v="0.16166666666666665"/>
    <n v="4.0009621993127142"/>
    <n v="2328.56"/>
    <n v="38"/>
    <x v="0"/>
    <m/>
    <n v="0"/>
    <x v="53"/>
    <d v="2020-01-06T00:00:00"/>
    <x v="1"/>
    <x v="2"/>
    <x v="0"/>
  </r>
  <r>
    <x v="373"/>
    <x v="3"/>
    <x v="0"/>
    <s v="PH AFF"/>
    <n v="678"/>
    <n v="272"/>
    <m/>
    <n v="0.40117994100294985"/>
    <n v="216.60294117647058"/>
    <n v="58916"/>
    <n v="4"/>
    <x v="0"/>
    <m/>
    <n v="0"/>
    <x v="53"/>
    <d v="2020-01-06T00:00:00"/>
    <x v="1"/>
    <x v="2"/>
    <x v="0"/>
  </r>
  <r>
    <x v="373"/>
    <x v="4"/>
    <x v="0"/>
    <s v="指名：ドルチェグスト（170816-170916）"/>
    <n v="8600"/>
    <n v="1490"/>
    <n v="0"/>
    <n v="0.17325581395348838"/>
    <n v="23.041144295302015"/>
    <n v="34331.305"/>
    <n v="16"/>
    <x v="1"/>
    <n v="4904.4721428571429"/>
    <n v="8.1395348837209306E-4"/>
    <x v="53"/>
    <d v="2020-01-06T00:00:00"/>
    <x v="1"/>
    <x v="2"/>
    <x v="0"/>
  </r>
  <r>
    <x v="373"/>
    <x v="4"/>
    <x v="0"/>
    <s v="指名：バリスタ（170816-170916）"/>
    <n v="5297"/>
    <n v="657"/>
    <m/>
    <n v="0.12403247121011894"/>
    <n v="68.822823439878235"/>
    <n v="45216.595000000001"/>
    <n v="2"/>
    <x v="0"/>
    <m/>
    <n v="0"/>
    <x v="53"/>
    <d v="2020-01-06T00:00:00"/>
    <x v="1"/>
    <x v="2"/>
    <x v="0"/>
  </r>
  <r>
    <x v="373"/>
    <x v="4"/>
    <x v="0"/>
    <s v="指名：共通TOP（170816-170916）"/>
    <n v="6967"/>
    <n v="1561"/>
    <m/>
    <n v="0.22405626525046649"/>
    <n v="10.764285714285714"/>
    <n v="16803.05"/>
    <n v="20"/>
    <x v="0"/>
    <m/>
    <n v="0"/>
    <x v="53"/>
    <d v="2020-01-06T00:00:00"/>
    <x v="1"/>
    <x v="2"/>
    <x v="0"/>
  </r>
  <r>
    <x v="373"/>
    <x v="3"/>
    <x v="0"/>
    <s v="AFF"/>
    <n v="0"/>
    <n v="0"/>
    <m/>
    <m/>
    <m/>
    <n v="33000"/>
    <n v="4"/>
    <x v="0"/>
    <m/>
    <m/>
    <x v="53"/>
    <d v="2020-01-06T00:00:00"/>
    <x v="1"/>
    <x v="2"/>
    <x v="0"/>
  </r>
  <r>
    <x v="374"/>
    <x v="0"/>
    <x v="0"/>
    <s v="指名：ドルチェグスト（161228AM-170131）"/>
    <n v="10604"/>
    <n v="966"/>
    <m/>
    <n v="9.1097698981516415E-2"/>
    <n v="38.159171842650096"/>
    <n v="36861.759999999995"/>
    <n v="18"/>
    <x v="0"/>
    <m/>
    <n v="0"/>
    <x v="53"/>
    <d v="2020-01-06T00:00:00"/>
    <x v="1"/>
    <x v="2"/>
    <x v="0"/>
  </r>
  <r>
    <x v="374"/>
    <x v="0"/>
    <x v="0"/>
    <s v="指名：バリスタ（161228AM-170131）"/>
    <n v="5697"/>
    <n v="408"/>
    <m/>
    <n v="7.1616640337019477E-2"/>
    <n v="75.438235294117661"/>
    <n v="30778.800000000003"/>
    <n v="6"/>
    <x v="0"/>
    <m/>
    <n v="0"/>
    <x v="53"/>
    <d v="2020-01-06T00:00:00"/>
    <x v="1"/>
    <x v="2"/>
    <x v="0"/>
  </r>
  <r>
    <x v="374"/>
    <x v="0"/>
    <x v="0"/>
    <s v="指名：共通TOP（161228AM-170131）"/>
    <n v="3755"/>
    <n v="612"/>
    <m/>
    <n v="0.162982689747004"/>
    <n v="5.4616993464052292"/>
    <n v="3342.5600000000004"/>
    <n v="27"/>
    <x v="0"/>
    <m/>
    <n v="0"/>
    <x v="53"/>
    <d v="2020-01-06T00:00:00"/>
    <x v="1"/>
    <x v="2"/>
    <x v="0"/>
  </r>
  <r>
    <x v="374"/>
    <x v="3"/>
    <x v="0"/>
    <s v="PH AFF"/>
    <n v="635"/>
    <n v="231"/>
    <m/>
    <n v="0.36377952755905513"/>
    <n v="191.28571428571428"/>
    <n v="44187"/>
    <n v="3"/>
    <x v="0"/>
    <m/>
    <n v="0"/>
    <x v="53"/>
    <d v="2020-01-06T00:00:00"/>
    <x v="1"/>
    <x v="2"/>
    <x v="0"/>
  </r>
  <r>
    <x v="374"/>
    <x v="12"/>
    <x v="0"/>
    <s v="NDG_LINE_true"/>
    <n v="174708"/>
    <n v="573"/>
    <m/>
    <n v="3.2797582251528263E-3"/>
    <n v="41.274458987783596"/>
    <n v="23650.264999999999"/>
    <n v="0"/>
    <x v="0"/>
    <m/>
    <n v="0"/>
    <x v="53"/>
    <d v="2020-01-06T00:00:00"/>
    <x v="1"/>
    <x v="2"/>
    <x v="0"/>
  </r>
  <r>
    <x v="374"/>
    <x v="12"/>
    <x v="0"/>
    <s v="NDG_LINE_RM"/>
    <n v="36298"/>
    <n v="707"/>
    <m/>
    <n v="1.9477657171194006E-2"/>
    <n v="33.461039603960401"/>
    <n v="23656.955000000002"/>
    <n v="1"/>
    <x v="0"/>
    <m/>
    <n v="0"/>
    <x v="53"/>
    <d v="2020-01-06T00:00:00"/>
    <x v="1"/>
    <x v="2"/>
    <x v="0"/>
  </r>
  <r>
    <x v="374"/>
    <x v="4"/>
    <x v="0"/>
    <s v="指名：バリスタ（170816-170916）"/>
    <n v="5239"/>
    <n v="645"/>
    <m/>
    <n v="0.12311509830120251"/>
    <n v="60.604139534883721"/>
    <n v="39089.67"/>
    <n v="1"/>
    <x v="0"/>
    <m/>
    <n v="0"/>
    <x v="53"/>
    <d v="2020-01-06T00:00:00"/>
    <x v="1"/>
    <x v="2"/>
    <x v="0"/>
  </r>
  <r>
    <x v="374"/>
    <x v="4"/>
    <x v="0"/>
    <s v="指名：共通TOP（170816-170916）"/>
    <n v="7662"/>
    <n v="1602"/>
    <m/>
    <n v="0.2090837901331245"/>
    <n v="12.225327715355805"/>
    <n v="19584.974999999999"/>
    <n v="30"/>
    <x v="0"/>
    <m/>
    <n v="0"/>
    <x v="53"/>
    <d v="2020-01-06T00:00:00"/>
    <x v="1"/>
    <x v="2"/>
    <x v="0"/>
  </r>
  <r>
    <x v="374"/>
    <x v="4"/>
    <x v="0"/>
    <s v="指名：ドルチェグスト（170816-170916）"/>
    <n v="8826"/>
    <n v="1502"/>
    <n v="0"/>
    <n v="0.17017901654203491"/>
    <n v="25.138318908122503"/>
    <n v="37757.754999999997"/>
    <n v="8"/>
    <x v="1"/>
    <n v="5393.9649999999992"/>
    <n v="7.9311126217992294E-4"/>
    <x v="53"/>
    <d v="2020-01-06T00:00:00"/>
    <x v="1"/>
    <x v="2"/>
    <x v="0"/>
  </r>
  <r>
    <x v="374"/>
    <x v="7"/>
    <x v="0"/>
    <s v="NDG_Facebook_int_other（200110-200131）"/>
    <n v="79337"/>
    <n v="188"/>
    <n v="0"/>
    <n v="2.3696383780581571E-3"/>
    <n v="58.620531914893618"/>
    <n v="11020.66"/>
    <n v="0"/>
    <x v="0"/>
    <m/>
    <n v="0"/>
    <x v="53"/>
    <d v="2020-01-06T00:00:00"/>
    <x v="1"/>
    <x v="2"/>
    <x v="0"/>
  </r>
  <r>
    <x v="374"/>
    <x v="7"/>
    <x v="0"/>
    <s v="NDG_Facebook_int_coffee（200110-200131）"/>
    <n v="55573"/>
    <n v="238"/>
    <n v="0"/>
    <n v="4.2826552462526769E-3"/>
    <n v="45.967983193277313"/>
    <n v="10940.380000000001"/>
    <n v="0"/>
    <x v="0"/>
    <m/>
    <n v="0"/>
    <x v="53"/>
    <d v="2020-01-06T00:00:00"/>
    <x v="1"/>
    <x v="2"/>
    <x v="0"/>
  </r>
  <r>
    <x v="374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5"/>
    <x v="0"/>
    <x v="0"/>
    <s v="指名：ドルチェグスト（161228AM-170131）"/>
    <n v="11754"/>
    <n v="1130"/>
    <m/>
    <n v="9.6137485111451426E-2"/>
    <n v="64.122902654867261"/>
    <n v="72458.880000000005"/>
    <n v="22"/>
    <x v="1"/>
    <n v="10351.268571428573"/>
    <n v="5.9554194316828316E-4"/>
    <x v="53"/>
    <d v="2020-01-06T00:00:00"/>
    <x v="1"/>
    <x v="2"/>
    <x v="0"/>
  </r>
  <r>
    <x v="375"/>
    <x v="0"/>
    <x v="0"/>
    <s v="指名：共通TOP（161228AM-170131）"/>
    <n v="3387"/>
    <n v="601"/>
    <m/>
    <n v="0.17744316504281074"/>
    <n v="5.8800665557404308"/>
    <n v="3533.9199999999992"/>
    <n v="30"/>
    <x v="0"/>
    <m/>
    <n v="0"/>
    <x v="53"/>
    <d v="2020-01-06T00:00:00"/>
    <x v="1"/>
    <x v="2"/>
    <x v="0"/>
  </r>
  <r>
    <x v="375"/>
    <x v="0"/>
    <x v="0"/>
    <s v="指名：バリスタ（161228AM-170131）"/>
    <n v="6908"/>
    <n v="522"/>
    <m/>
    <n v="7.5564562825709322E-2"/>
    <n v="59.246130268199231"/>
    <n v="30926.48"/>
    <n v="6"/>
    <x v="0"/>
    <m/>
    <n v="0"/>
    <x v="53"/>
    <d v="2020-01-06T00:00:00"/>
    <x v="1"/>
    <x v="2"/>
    <x v="0"/>
  </r>
  <r>
    <x v="375"/>
    <x v="3"/>
    <x v="0"/>
    <s v="PH AFF"/>
    <n v="687"/>
    <n v="299"/>
    <m/>
    <n v="0.43522561863173215"/>
    <n v="246.30434782608697"/>
    <n v="73645"/>
    <n v="5"/>
    <x v="0"/>
    <m/>
    <n v="0"/>
    <x v="53"/>
    <d v="2020-01-06T00:00:00"/>
    <x v="1"/>
    <x v="2"/>
    <x v="0"/>
  </r>
  <r>
    <x v="375"/>
    <x v="12"/>
    <x v="0"/>
    <s v="NDG_LINE_true"/>
    <n v="165489"/>
    <n v="636"/>
    <m/>
    <n v="3.8431557384478727E-3"/>
    <n v="37.478726415094343"/>
    <n v="23836.47"/>
    <n v="0"/>
    <x v="0"/>
    <m/>
    <n v="0"/>
    <x v="53"/>
    <d v="2020-01-06T00:00:00"/>
    <x v="1"/>
    <x v="2"/>
    <x v="0"/>
  </r>
  <r>
    <x v="375"/>
    <x v="12"/>
    <x v="0"/>
    <s v="NDG_LINE_RM"/>
    <n v="38904"/>
    <n v="687"/>
    <m/>
    <n v="1.7658852560148056E-2"/>
    <n v="34.689970887918484"/>
    <n v="23832.01"/>
    <n v="4"/>
    <x v="0"/>
    <m/>
    <n v="0"/>
    <x v="53"/>
    <d v="2020-01-06T00:00:00"/>
    <x v="1"/>
    <x v="2"/>
    <x v="0"/>
  </r>
  <r>
    <x v="375"/>
    <x v="4"/>
    <x v="0"/>
    <s v="指名：ドルチェグスト（170816-170916）"/>
    <n v="11076"/>
    <n v="1954"/>
    <n v="0"/>
    <n v="0.17641747923438064"/>
    <n v="26.027635619242581"/>
    <n v="50858"/>
    <n v="16"/>
    <x v="0"/>
    <m/>
    <n v="0"/>
    <x v="53"/>
    <d v="2020-01-06T00:00:00"/>
    <x v="1"/>
    <x v="2"/>
    <x v="0"/>
  </r>
  <r>
    <x v="375"/>
    <x v="4"/>
    <x v="0"/>
    <s v="指名：共通TOP（170816-170916）"/>
    <n v="8139"/>
    <n v="1795"/>
    <m/>
    <n v="0.22054306425850842"/>
    <n v="15.542292479108635"/>
    <n v="27898.415000000001"/>
    <n v="28"/>
    <x v="0"/>
    <m/>
    <n v="0"/>
    <x v="53"/>
    <d v="2020-01-06T00:00:00"/>
    <x v="1"/>
    <x v="2"/>
    <x v="0"/>
  </r>
  <r>
    <x v="375"/>
    <x v="4"/>
    <x v="0"/>
    <s v="指名：バリスタ（170816-170916）"/>
    <n v="6205"/>
    <n v="726"/>
    <m/>
    <n v="0.11700241740531829"/>
    <n v="59.700110192837464"/>
    <n v="43342.28"/>
    <n v="4"/>
    <x v="0"/>
    <m/>
    <n v="0"/>
    <x v="53"/>
    <d v="2020-01-06T00:00:00"/>
    <x v="1"/>
    <x v="2"/>
    <x v="0"/>
  </r>
  <r>
    <x v="375"/>
    <x v="7"/>
    <x v="0"/>
    <s v="NDG_Facebook_int_other（200110-200131）"/>
    <n v="197971"/>
    <n v="479"/>
    <n v="0"/>
    <n v="2.4195462971849414E-3"/>
    <n v="60.538215031315239"/>
    <n v="28997.805"/>
    <n v="0"/>
    <x v="0"/>
    <m/>
    <n v="0"/>
    <x v="53"/>
    <d v="2020-01-06T00:00:00"/>
    <x v="1"/>
    <x v="2"/>
    <x v="0"/>
  </r>
  <r>
    <x v="375"/>
    <x v="7"/>
    <x v="0"/>
    <s v="NDG_Facebook_int_coffee（200110-200131）"/>
    <n v="82929"/>
    <n v="545"/>
    <n v="0"/>
    <n v="6.5718867947280202E-3"/>
    <n v="52.961477064220183"/>
    <n v="28864.005000000001"/>
    <n v="2"/>
    <x v="0"/>
    <m/>
    <n v="0"/>
    <x v="53"/>
    <d v="2020-01-06T00:00:00"/>
    <x v="1"/>
    <x v="2"/>
    <x v="0"/>
  </r>
  <r>
    <x v="375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6"/>
    <x v="0"/>
    <x v="0"/>
    <s v="指名：ドルチェグスト（161228AM-170131）"/>
    <n v="12032"/>
    <n v="1118"/>
    <m/>
    <n v="9.2918882978723402E-2"/>
    <n v="51.469767441860462"/>
    <n v="57543.199999999997"/>
    <n v="22"/>
    <x v="7"/>
    <n v="3836.2133333333331"/>
    <n v="1.2466755319148937E-3"/>
    <x v="53"/>
    <d v="2020-01-06T00:00:00"/>
    <x v="1"/>
    <x v="2"/>
    <x v="0"/>
  </r>
  <r>
    <x v="376"/>
    <x v="0"/>
    <x v="0"/>
    <s v="指名：共通TOP（161228AM-170131）"/>
    <n v="3441"/>
    <n v="600"/>
    <m/>
    <n v="0.17436791630340018"/>
    <n v="5.3126666666666669"/>
    <n v="3187.6000000000004"/>
    <n v="32"/>
    <x v="0"/>
    <m/>
    <n v="0"/>
    <x v="53"/>
    <d v="2020-01-06T00:00:00"/>
    <x v="1"/>
    <x v="2"/>
    <x v="0"/>
  </r>
  <r>
    <x v="376"/>
    <x v="0"/>
    <x v="0"/>
    <s v="指名：バリスタ（161228AM-170131）"/>
    <n v="6539"/>
    <n v="531"/>
    <m/>
    <n v="8.1205077228934094E-2"/>
    <n v="57.965800376647827"/>
    <n v="30779.839999999997"/>
    <n v="8"/>
    <x v="0"/>
    <m/>
    <n v="0"/>
    <x v="53"/>
    <d v="2020-01-06T00:00:00"/>
    <x v="1"/>
    <x v="2"/>
    <x v="0"/>
  </r>
  <r>
    <x v="376"/>
    <x v="3"/>
    <x v="0"/>
    <s v="PH AFF"/>
    <n v="757"/>
    <n v="284"/>
    <m/>
    <n v="0.37516512549537651"/>
    <n v="207.45070422535213"/>
    <n v="58916"/>
    <n v="4"/>
    <x v="0"/>
    <m/>
    <n v="0"/>
    <x v="53"/>
    <d v="2020-01-06T00:00:00"/>
    <x v="1"/>
    <x v="2"/>
    <x v="0"/>
  </r>
  <r>
    <x v="376"/>
    <x v="12"/>
    <x v="0"/>
    <s v="NDG_LINE_RM"/>
    <n v="38447"/>
    <n v="672"/>
    <m/>
    <n v="1.7478606913413269E-2"/>
    <n v="35.444389880952386"/>
    <n v="23818.63"/>
    <n v="4"/>
    <x v="0"/>
    <m/>
    <n v="0"/>
    <x v="53"/>
    <d v="2020-01-06T00:00:00"/>
    <x v="1"/>
    <x v="2"/>
    <x v="0"/>
  </r>
  <r>
    <x v="376"/>
    <x v="12"/>
    <x v="0"/>
    <s v="NDG_LINE_true"/>
    <n v="232397"/>
    <n v="725"/>
    <m/>
    <n v="3.1196616135320161E-3"/>
    <n v="32.63489655172414"/>
    <n v="23660.3"/>
    <n v="0"/>
    <x v="0"/>
    <m/>
    <n v="0"/>
    <x v="53"/>
    <d v="2020-01-06T00:00:00"/>
    <x v="1"/>
    <x v="2"/>
    <x v="0"/>
  </r>
  <r>
    <x v="376"/>
    <x v="4"/>
    <x v="0"/>
    <s v="指名：ドルチェグスト（170816-170916）"/>
    <n v="12156"/>
    <n v="2184"/>
    <n v="0"/>
    <n v="0.17966436327739388"/>
    <n v="27.335148809523812"/>
    <n v="59699.965000000004"/>
    <n v="14"/>
    <x v="1"/>
    <n v="8528.5664285714283"/>
    <n v="5.7584731819677523E-4"/>
    <x v="53"/>
    <d v="2020-01-06T00:00:00"/>
    <x v="1"/>
    <x v="2"/>
    <x v="0"/>
  </r>
  <r>
    <x v="376"/>
    <x v="4"/>
    <x v="0"/>
    <s v="指名：バリスタ（170816-170916）"/>
    <n v="6748"/>
    <n v="774"/>
    <m/>
    <n v="0.11470065204505038"/>
    <n v="55.944476744186041"/>
    <n v="43301.024999999994"/>
    <n v="5.1099999999999994"/>
    <x v="0"/>
    <m/>
    <n v="0"/>
    <x v="53"/>
    <d v="2020-01-06T00:00:00"/>
    <x v="1"/>
    <x v="2"/>
    <x v="0"/>
  </r>
  <r>
    <x v="376"/>
    <x v="4"/>
    <x v="0"/>
    <s v="指名：共通TOP（170816-170916）"/>
    <n v="8323"/>
    <n v="1780"/>
    <m/>
    <n v="0.2138651928391205"/>
    <n v="14.152983146067415"/>
    <n v="25192.309999999998"/>
    <n v="39.730000000000004"/>
    <x v="0"/>
    <m/>
    <n v="0"/>
    <x v="53"/>
    <d v="2020-01-06T00:00:00"/>
    <x v="1"/>
    <x v="2"/>
    <x v="0"/>
  </r>
  <r>
    <x v="376"/>
    <x v="7"/>
    <x v="0"/>
    <s v="NDG_Facebook_int_other（200110-200131）"/>
    <n v="269824"/>
    <n v="510"/>
    <n v="0"/>
    <n v="1.8901209677419355E-3"/>
    <n v="59.484156862745095"/>
    <n v="30336.92"/>
    <n v="0"/>
    <x v="0"/>
    <m/>
    <n v="0"/>
    <x v="53"/>
    <d v="2020-01-06T00:00:00"/>
    <x v="1"/>
    <x v="2"/>
    <x v="0"/>
  </r>
  <r>
    <x v="376"/>
    <x v="7"/>
    <x v="0"/>
    <s v="NDG_Facebook_int_coffee（200110-200131）"/>
    <n v="99755"/>
    <n v="593"/>
    <n v="0"/>
    <n v="5.9445641822465038E-3"/>
    <n v="51.511871838111297"/>
    <n v="30546.54"/>
    <n v="1"/>
    <x v="0"/>
    <m/>
    <n v="0"/>
    <x v="53"/>
    <d v="2020-01-06T00:00:00"/>
    <x v="1"/>
    <x v="2"/>
    <x v="0"/>
  </r>
  <r>
    <x v="376"/>
    <x v="3"/>
    <x v="0"/>
    <s v="AFF"/>
    <n v="0"/>
    <n v="0"/>
    <m/>
    <m/>
    <m/>
    <n v="45000"/>
    <n v="5"/>
    <x v="0"/>
    <m/>
    <m/>
    <x v="53"/>
    <d v="2020-01-06T00:00:00"/>
    <x v="1"/>
    <x v="2"/>
    <x v="0"/>
  </r>
  <r>
    <x v="377"/>
    <x v="0"/>
    <x v="0"/>
    <s v="指名：バリスタ（161228AM-170131）"/>
    <n v="8156"/>
    <n v="586"/>
    <m/>
    <n v="7.1848945561549776E-2"/>
    <n v="54.962047781569972"/>
    <n v="32207.760000000002"/>
    <n v="5"/>
    <x v="0"/>
    <m/>
    <n v="0"/>
    <x v="54"/>
    <d v="2020-01-13T00:00:00"/>
    <x v="1"/>
    <x v="2"/>
    <x v="0"/>
  </r>
  <r>
    <x v="377"/>
    <x v="0"/>
    <x v="0"/>
    <s v="指名：共通TOP（161228AM-170131）"/>
    <n v="3809"/>
    <n v="680"/>
    <m/>
    <n v="0.17852454712522972"/>
    <n v="5.6007058823529405"/>
    <n v="3808.4799999999996"/>
    <n v="33"/>
    <x v="0"/>
    <m/>
    <n v="0"/>
    <x v="54"/>
    <d v="2020-01-13T00:00:00"/>
    <x v="1"/>
    <x v="2"/>
    <x v="0"/>
  </r>
  <r>
    <x v="377"/>
    <x v="0"/>
    <x v="0"/>
    <s v="指名：ドルチェグスト（161228AM-170131）"/>
    <n v="11192"/>
    <n v="1044"/>
    <m/>
    <n v="9.3280914939242315E-2"/>
    <n v="43.970881226053642"/>
    <n v="45905.599999999999"/>
    <n v="28"/>
    <x v="1"/>
    <n v="6557.9428571428571"/>
    <n v="6.2544674767691212E-4"/>
    <x v="54"/>
    <d v="2020-01-13T00:00:00"/>
    <x v="1"/>
    <x v="2"/>
    <x v="0"/>
  </r>
  <r>
    <x v="377"/>
    <x v="3"/>
    <x v="0"/>
    <s v="PH AFF"/>
    <n v="645"/>
    <n v="320"/>
    <m/>
    <n v="0.49612403100775193"/>
    <n v="230.140625"/>
    <n v="73645"/>
    <n v="5"/>
    <x v="0"/>
    <m/>
    <n v="0"/>
    <x v="54"/>
    <d v="2020-01-13T00:00:00"/>
    <x v="1"/>
    <x v="2"/>
    <x v="0"/>
  </r>
  <r>
    <x v="377"/>
    <x v="12"/>
    <x v="0"/>
    <s v="NDG_LINE_RM"/>
    <n v="37436"/>
    <n v="679"/>
    <m/>
    <n v="1.8137621540762903E-2"/>
    <n v="34.827739322533134"/>
    <n v="23648.034999999996"/>
    <n v="2"/>
    <x v="0"/>
    <m/>
    <n v="0"/>
    <x v="54"/>
    <d v="2020-01-13T00:00:00"/>
    <x v="1"/>
    <x v="2"/>
    <x v="0"/>
  </r>
  <r>
    <x v="377"/>
    <x v="12"/>
    <x v="0"/>
    <s v="NDG_LINE_true"/>
    <n v="270696"/>
    <n v="817"/>
    <m/>
    <n v="3.0181458167095193E-3"/>
    <n v="29.003647490820072"/>
    <n v="23695.98"/>
    <n v="0"/>
    <x v="0"/>
    <m/>
    <n v="0"/>
    <x v="54"/>
    <d v="2020-01-13T00:00:00"/>
    <x v="1"/>
    <x v="2"/>
    <x v="0"/>
  </r>
  <r>
    <x v="377"/>
    <x v="4"/>
    <x v="0"/>
    <s v="指名：共通TOP（170816-170916）"/>
    <n v="8755"/>
    <n v="1831"/>
    <m/>
    <n v="0.20913763563677898"/>
    <n v="16.411996176952485"/>
    <n v="30050.364999999998"/>
    <n v="31"/>
    <x v="0"/>
    <m/>
    <n v="0"/>
    <x v="54"/>
    <d v="2020-01-13T00:00:00"/>
    <x v="1"/>
    <x v="2"/>
    <x v="0"/>
  </r>
  <r>
    <x v="377"/>
    <x v="4"/>
    <x v="0"/>
    <s v="指名：バリスタ（170816-170916）"/>
    <n v="6413"/>
    <n v="761"/>
    <m/>
    <n v="0.11866521128956807"/>
    <n v="57.231294349540079"/>
    <n v="43553.014999999999"/>
    <n v="3"/>
    <x v="0"/>
    <m/>
    <n v="0"/>
    <x v="54"/>
    <d v="2020-01-13T00:00:00"/>
    <x v="1"/>
    <x v="2"/>
    <x v="0"/>
  </r>
  <r>
    <x v="377"/>
    <x v="4"/>
    <x v="0"/>
    <s v="指名：ドルチェグスト（170816-170916）"/>
    <n v="11824"/>
    <n v="2056"/>
    <n v="0"/>
    <n v="0.17388362652232747"/>
    <n v="27.590498540856029"/>
    <n v="56726.064999999995"/>
    <n v="26.56"/>
    <x v="7"/>
    <n v="3781.7376666666664"/>
    <n v="1.2686062246278756E-3"/>
    <x v="54"/>
    <d v="2020-01-13T00:00:00"/>
    <x v="1"/>
    <x v="2"/>
    <x v="0"/>
  </r>
  <r>
    <x v="377"/>
    <x v="7"/>
    <x v="0"/>
    <s v="NDG_Facebook_int_other（200110-200131）"/>
    <n v="321368"/>
    <n v="543"/>
    <n v="0"/>
    <n v="1.6896517388165593E-3"/>
    <n v="59.170976058931871"/>
    <n v="32129.840000000004"/>
    <n v="0"/>
    <x v="0"/>
    <m/>
    <n v="0"/>
    <x v="54"/>
    <d v="2020-01-13T00:00:00"/>
    <x v="1"/>
    <x v="2"/>
    <x v="0"/>
  </r>
  <r>
    <x v="377"/>
    <x v="7"/>
    <x v="0"/>
    <s v="NDG_Facebook_int_coffee（200110-200131）"/>
    <n v="118258"/>
    <n v="594"/>
    <n v="0"/>
    <n v="5.0229159972264032E-3"/>
    <n v="52.680934343434345"/>
    <n v="31292.475000000002"/>
    <n v="2"/>
    <x v="0"/>
    <m/>
    <n v="0"/>
    <x v="54"/>
    <d v="2020-01-13T00:00:00"/>
    <x v="1"/>
    <x v="2"/>
    <x v="0"/>
  </r>
  <r>
    <x v="377"/>
    <x v="3"/>
    <x v="0"/>
    <s v="AFF"/>
    <n v="0"/>
    <n v="0"/>
    <m/>
    <m/>
    <m/>
    <n v="67000"/>
    <n v="6"/>
    <x v="0"/>
    <m/>
    <m/>
    <x v="54"/>
    <d v="2020-01-13T00:00:00"/>
    <x v="1"/>
    <x v="2"/>
    <x v="0"/>
  </r>
  <r>
    <x v="378"/>
    <x v="0"/>
    <x v="0"/>
    <s v="指名：ドルチェグスト（161228AM-170131）"/>
    <n v="10502"/>
    <n v="1074"/>
    <m/>
    <n v="0.1022662350028566"/>
    <n v="55.354338919925524"/>
    <n v="59450.560000000012"/>
    <n v="26"/>
    <x v="8"/>
    <n v="19816.853333333336"/>
    <n v="2.8565987430965528E-4"/>
    <x v="54"/>
    <d v="2020-01-13T00:00:00"/>
    <x v="1"/>
    <x v="2"/>
    <x v="0"/>
  </r>
  <r>
    <x v="378"/>
    <x v="0"/>
    <x v="0"/>
    <s v="指名：共通TOP（161228AM-170131）"/>
    <n v="5533"/>
    <n v="1063"/>
    <m/>
    <n v="0.19212000722935116"/>
    <n v="5.4103480714957666"/>
    <n v="5751.2"/>
    <n v="101"/>
    <x v="0"/>
    <m/>
    <n v="0"/>
    <x v="54"/>
    <d v="2020-01-13T00:00:00"/>
    <x v="1"/>
    <x v="2"/>
    <x v="0"/>
  </r>
  <r>
    <x v="378"/>
    <x v="0"/>
    <x v="0"/>
    <s v="指名：バリスタ（161228AM-170131）"/>
    <n v="6354"/>
    <n v="437"/>
    <m/>
    <n v="6.8775574441296825E-2"/>
    <n v="73.387826086956508"/>
    <n v="32070.479999999996"/>
    <n v="12"/>
    <x v="0"/>
    <m/>
    <n v="0"/>
    <x v="54"/>
    <d v="2020-01-13T00:00:00"/>
    <x v="1"/>
    <x v="2"/>
    <x v="0"/>
  </r>
  <r>
    <x v="378"/>
    <x v="3"/>
    <x v="0"/>
    <s v="PH AFF"/>
    <n v="588"/>
    <n v="248"/>
    <m/>
    <n v="0.42176870748299322"/>
    <n v="504.82459677419354"/>
    <n v="125196.5"/>
    <n v="9"/>
    <x v="0"/>
    <m/>
    <n v="0"/>
    <x v="54"/>
    <d v="2020-01-13T00:00:00"/>
    <x v="1"/>
    <x v="2"/>
    <x v="0"/>
  </r>
  <r>
    <x v="378"/>
    <x v="12"/>
    <x v="0"/>
    <s v="NDG_LINE_true"/>
    <n v="317301"/>
    <n v="878"/>
    <m/>
    <n v="2.7670886634457502E-3"/>
    <n v="26.843815489749428"/>
    <n v="23568.87"/>
    <n v="0"/>
    <x v="0"/>
    <m/>
    <n v="0"/>
    <x v="54"/>
    <d v="2020-01-13T00:00:00"/>
    <x v="1"/>
    <x v="2"/>
    <x v="0"/>
  </r>
  <r>
    <x v="378"/>
    <x v="12"/>
    <x v="0"/>
    <s v="NDG_LINE_RM"/>
    <n v="42333"/>
    <n v="680"/>
    <m/>
    <n v="1.6063118607233126E-2"/>
    <n v="34.825713235294117"/>
    <n v="23681.485000000001"/>
    <n v="3"/>
    <x v="0"/>
    <m/>
    <n v="0"/>
    <x v="54"/>
    <d v="2020-01-13T00:00:00"/>
    <x v="1"/>
    <x v="2"/>
    <x v="0"/>
  </r>
  <r>
    <x v="378"/>
    <x v="4"/>
    <x v="0"/>
    <s v="指名：バリスタ（170816-170916）"/>
    <n v="5095"/>
    <n v="592"/>
    <m/>
    <n v="0.11619234543670265"/>
    <n v="62.784670608108122"/>
    <n v="37168.525000000009"/>
    <n v="2"/>
    <x v="0"/>
    <m/>
    <n v="0"/>
    <x v="54"/>
    <d v="2020-01-13T00:00:00"/>
    <x v="1"/>
    <x v="2"/>
    <x v="0"/>
  </r>
  <r>
    <x v="378"/>
    <x v="4"/>
    <x v="0"/>
    <s v="指名：共通TOP（170816-170916）"/>
    <n v="9184"/>
    <n v="2148"/>
    <m/>
    <n v="0.23388501742160278"/>
    <n v="15.138149441340778"/>
    <n v="32516.744999999992"/>
    <n v="106.49000000000001"/>
    <x v="0"/>
    <m/>
    <n v="0"/>
    <x v="54"/>
    <d v="2020-01-13T00:00:00"/>
    <x v="1"/>
    <x v="2"/>
    <x v="0"/>
  </r>
  <r>
    <x v="378"/>
    <x v="4"/>
    <x v="0"/>
    <s v="指名：ドルチェグスト（170816-170916）"/>
    <n v="9068"/>
    <n v="1660"/>
    <n v="0"/>
    <n v="0.18306131451257168"/>
    <n v="32.840382530120486"/>
    <n v="54515.035000000003"/>
    <n v="32"/>
    <x v="9"/>
    <n v="6057.2261111111111"/>
    <n v="9.9250110277900299E-4"/>
    <x v="54"/>
    <d v="2020-01-13T00:00:00"/>
    <x v="1"/>
    <x v="2"/>
    <x v="0"/>
  </r>
  <r>
    <x v="378"/>
    <x v="7"/>
    <x v="0"/>
    <s v="NDG_Facebook_int_other（200110-200131）"/>
    <n v="329842"/>
    <n v="535"/>
    <n v="0"/>
    <n v="1.6219887097458784E-3"/>
    <n v="61.014467289719626"/>
    <n v="32642.739999999998"/>
    <n v="2"/>
    <x v="0"/>
    <m/>
    <n v="0"/>
    <x v="54"/>
    <d v="2020-01-13T00:00:00"/>
    <x v="1"/>
    <x v="2"/>
    <x v="0"/>
  </r>
  <r>
    <x v="378"/>
    <x v="7"/>
    <x v="0"/>
    <s v="NDG_Facebook_int_coffee（200110-200131）"/>
    <n v="188615"/>
    <n v="532"/>
    <n v="0"/>
    <n v="2.8205604008164778E-3"/>
    <n v="59.725855263157897"/>
    <n v="31774.155000000002"/>
    <n v="4"/>
    <x v="0"/>
    <m/>
    <n v="0"/>
    <x v="54"/>
    <d v="2020-01-13T00:00:00"/>
    <x v="1"/>
    <x v="2"/>
    <x v="0"/>
  </r>
  <r>
    <x v="378"/>
    <x v="3"/>
    <x v="0"/>
    <s v="AFF"/>
    <n v="0"/>
    <n v="0"/>
    <m/>
    <m/>
    <m/>
    <n v="93000"/>
    <n v="9"/>
    <x v="0"/>
    <m/>
    <m/>
    <x v="54"/>
    <d v="2020-01-13T00:00:00"/>
    <x v="1"/>
    <x v="2"/>
    <x v="0"/>
  </r>
  <r>
    <x v="379"/>
    <x v="0"/>
    <x v="0"/>
    <s v="指名：バリスタ（161228AM-170131）"/>
    <n v="6923"/>
    <n v="484"/>
    <m/>
    <n v="6.9911887909865661E-2"/>
    <n v="65.146115702479335"/>
    <n v="31530.720000000001"/>
    <n v="10"/>
    <x v="0"/>
    <m/>
    <n v="0"/>
    <x v="54"/>
    <d v="2020-01-13T00:00:00"/>
    <x v="1"/>
    <x v="2"/>
    <x v="0"/>
  </r>
  <r>
    <x v="379"/>
    <x v="0"/>
    <x v="0"/>
    <s v="指名：共通TOP（161228AM-170131）"/>
    <n v="5268"/>
    <n v="1050"/>
    <m/>
    <n v="0.19931662870159453"/>
    <n v="8.9836190476190492"/>
    <n v="9432.8000000000011"/>
    <n v="100"/>
    <x v="0"/>
    <m/>
    <n v="0"/>
    <x v="54"/>
    <d v="2020-01-13T00:00:00"/>
    <x v="1"/>
    <x v="2"/>
    <x v="0"/>
  </r>
  <r>
    <x v="379"/>
    <x v="0"/>
    <x v="0"/>
    <s v="指名：ドルチェグスト（161228AM-170131）"/>
    <n v="11522"/>
    <n v="1092"/>
    <m/>
    <n v="9.4775212636695014E-2"/>
    <n v="69.737142857142857"/>
    <n v="76152.959999999992"/>
    <n v="30"/>
    <x v="2"/>
    <n v="38076.479999999996"/>
    <n v="1.7358097552508245E-4"/>
    <x v="54"/>
    <d v="2020-01-13T00:00:00"/>
    <x v="1"/>
    <x v="2"/>
    <x v="0"/>
  </r>
  <r>
    <x v="379"/>
    <x v="13"/>
    <x v="0"/>
    <s v="2020-01_nestle_DDTD_ndg_coffee_banner"/>
    <n v="572450"/>
    <n v="4223"/>
    <m/>
    <n v="7.3770634989955451E-3"/>
    <n v="6.9890222472176173"/>
    <n v="29514.640949999997"/>
    <n v="0"/>
    <x v="0"/>
    <m/>
    <n v="0"/>
    <x v="54"/>
    <d v="2020-01-13T00:00:00"/>
    <x v="1"/>
    <x v="2"/>
    <x v="0"/>
  </r>
  <r>
    <x v="379"/>
    <x v="13"/>
    <x v="0"/>
    <s v="2020-01_nestle_DDTD_ndg_true_banner"/>
    <n v="2229270"/>
    <n v="2694"/>
    <m/>
    <n v="1.2084673458127549E-3"/>
    <n v="10.954158982925019"/>
    <n v="29510.504300000001"/>
    <n v="0"/>
    <x v="0"/>
    <m/>
    <n v="0"/>
    <x v="54"/>
    <d v="2020-01-13T00:00:00"/>
    <x v="1"/>
    <x v="2"/>
    <x v="0"/>
  </r>
  <r>
    <x v="379"/>
    <x v="13"/>
    <x v="0"/>
    <s v="2020-01_nestle_DDTD_ndg_RT_banner"/>
    <n v="53886"/>
    <n v="737"/>
    <m/>
    <n v="1.3677021860965742E-2"/>
    <n v="46.269126255088189"/>
    <n v="34100.346049999993"/>
    <n v="0"/>
    <x v="0"/>
    <m/>
    <n v="0"/>
    <x v="54"/>
    <d v="2020-01-13T00:00:00"/>
    <x v="1"/>
    <x v="2"/>
    <x v="0"/>
  </r>
  <r>
    <x v="379"/>
    <x v="3"/>
    <x v="0"/>
    <s v="PH AFF"/>
    <n v="571"/>
    <n v="296"/>
    <m/>
    <n v="0.51838879159369522"/>
    <n v="149.28040540540542"/>
    <n v="44187"/>
    <n v="3"/>
    <x v="0"/>
    <m/>
    <n v="0"/>
    <x v="54"/>
    <d v="2020-01-13T00:00:00"/>
    <x v="1"/>
    <x v="2"/>
    <x v="0"/>
  </r>
  <r>
    <x v="379"/>
    <x v="12"/>
    <x v="0"/>
    <s v="NDG_LINE_true"/>
    <n v="332075"/>
    <n v="883"/>
    <m/>
    <n v="2.659037867951517E-3"/>
    <n v="26.76"/>
    <n v="23629.08"/>
    <n v="0"/>
    <x v="0"/>
    <m/>
    <n v="0"/>
    <x v="54"/>
    <d v="2020-01-13T00:00:00"/>
    <x v="1"/>
    <x v="2"/>
    <x v="0"/>
  </r>
  <r>
    <x v="379"/>
    <x v="12"/>
    <x v="0"/>
    <s v="NDG_LINE_RM"/>
    <n v="45513"/>
    <n v="681"/>
    <m/>
    <n v="1.4962757893349153E-2"/>
    <n v="35.069287812041111"/>
    <n v="23882.184999999998"/>
    <n v="5"/>
    <x v="0"/>
    <m/>
    <n v="0"/>
    <x v="54"/>
    <d v="2020-01-13T00:00:00"/>
    <x v="1"/>
    <x v="2"/>
    <x v="0"/>
  </r>
  <r>
    <x v="379"/>
    <x v="4"/>
    <x v="0"/>
    <s v="指名：共通TOP（170816-170916）"/>
    <n v="9585"/>
    <n v="2207"/>
    <m/>
    <n v="0.23025560772039647"/>
    <n v="25.040262800181239"/>
    <n v="55263.859999999993"/>
    <n v="86.52000000000001"/>
    <x v="0"/>
    <m/>
    <n v="0"/>
    <x v="54"/>
    <d v="2020-01-13T00:00:00"/>
    <x v="1"/>
    <x v="2"/>
    <x v="0"/>
  </r>
  <r>
    <x v="379"/>
    <x v="4"/>
    <x v="0"/>
    <s v="指名：ドルチェグスト（170816-170916）"/>
    <n v="9558"/>
    <n v="1744"/>
    <n v="0"/>
    <n v="0.18246495082653275"/>
    <n v="38.350103211009177"/>
    <n v="66882.58"/>
    <n v="4"/>
    <x v="3"/>
    <n v="16720.645"/>
    <n v="4.1849759363883659E-4"/>
    <x v="54"/>
    <d v="2020-01-13T00:00:00"/>
    <x v="1"/>
    <x v="2"/>
    <x v="0"/>
  </r>
  <r>
    <x v="379"/>
    <x v="4"/>
    <x v="0"/>
    <s v="指名：バリスタ（170816-170916）"/>
    <n v="5174"/>
    <n v="641"/>
    <m/>
    <n v="0.12388867413993042"/>
    <n v="59.16457878315132"/>
    <n v="37924.494999999995"/>
    <n v="6.28"/>
    <x v="0"/>
    <m/>
    <n v="0"/>
    <x v="54"/>
    <d v="2020-01-13T00:00:00"/>
    <x v="1"/>
    <x v="2"/>
    <x v="0"/>
  </r>
  <r>
    <x v="379"/>
    <x v="7"/>
    <x v="0"/>
    <s v="NDG_Facebook_int_coffee（200110-200131）"/>
    <n v="176426"/>
    <n v="538"/>
    <n v="0"/>
    <n v="3.0494371577885347E-3"/>
    <n v="58.135436802973977"/>
    <n v="31276.865000000002"/>
    <n v="0"/>
    <x v="0"/>
    <m/>
    <n v="0"/>
    <x v="54"/>
    <d v="2020-01-13T00:00:00"/>
    <x v="1"/>
    <x v="2"/>
    <x v="0"/>
  </r>
  <r>
    <x v="379"/>
    <x v="7"/>
    <x v="0"/>
    <s v="NDG_Facebook_int_other（200110-200131）"/>
    <n v="335808"/>
    <n v="530"/>
    <n v="0"/>
    <n v="1.5782828282828283E-3"/>
    <n v="59.482094339622648"/>
    <n v="31525.510000000002"/>
    <n v="0"/>
    <x v="0"/>
    <m/>
    <n v="0"/>
    <x v="54"/>
    <d v="2020-01-13T00:00:00"/>
    <x v="1"/>
    <x v="2"/>
    <x v="0"/>
  </r>
  <r>
    <x v="379"/>
    <x v="3"/>
    <x v="0"/>
    <s v="AFF"/>
    <n v="0"/>
    <n v="0"/>
    <m/>
    <m/>
    <m/>
    <n v="45000"/>
    <n v="5"/>
    <x v="0"/>
    <m/>
    <m/>
    <x v="54"/>
    <d v="2020-01-13T00:00:00"/>
    <x v="1"/>
    <x v="2"/>
    <x v="0"/>
  </r>
  <r>
    <x v="380"/>
    <x v="0"/>
    <x v="0"/>
    <s v="指名：バリスタ（161228AM-170131）"/>
    <n v="5847"/>
    <n v="430"/>
    <m/>
    <n v="7.3541987343937062E-2"/>
    <n v="72.570232558139537"/>
    <n v="31205.200000000001"/>
    <n v="6"/>
    <x v="0"/>
    <m/>
    <n v="0"/>
    <x v="54"/>
    <d v="2020-01-13T00:00:00"/>
    <x v="1"/>
    <x v="2"/>
    <x v="0"/>
  </r>
  <r>
    <x v="380"/>
    <x v="0"/>
    <x v="0"/>
    <s v="指名：ドルチェグスト（161228AM-170131）"/>
    <n v="12552"/>
    <n v="1120"/>
    <m/>
    <n v="8.9228808158062459E-2"/>
    <n v="81.996571428571428"/>
    <n v="91836.160000000003"/>
    <n v="20"/>
    <x v="7"/>
    <n v="6122.4106666666667"/>
    <n v="1.1950286806883365E-3"/>
    <x v="54"/>
    <d v="2020-01-13T00:00:00"/>
    <x v="1"/>
    <x v="2"/>
    <x v="0"/>
  </r>
  <r>
    <x v="380"/>
    <x v="0"/>
    <x v="0"/>
    <s v="指名：共通TOP（161228AM-170131）"/>
    <n v="4910"/>
    <n v="845"/>
    <m/>
    <n v="0.17209775967413443"/>
    <n v="12.736000000000001"/>
    <n v="10761.92"/>
    <n v="53"/>
    <x v="0"/>
    <m/>
    <n v="0"/>
    <x v="54"/>
    <d v="2020-01-13T00:00:00"/>
    <x v="1"/>
    <x v="2"/>
    <x v="0"/>
  </r>
  <r>
    <x v="380"/>
    <x v="13"/>
    <x v="0"/>
    <s v="2020-01_nestle_DDTD_ndg_true_banner"/>
    <n v="2061398"/>
    <n v="2206"/>
    <m/>
    <n v="1.070147540649598E-3"/>
    <n v="13.456569061650045"/>
    <n v="29685.191350000001"/>
    <n v="0"/>
    <x v="0"/>
    <m/>
    <n v="0"/>
    <x v="54"/>
    <d v="2020-01-13T00:00:00"/>
    <x v="1"/>
    <x v="2"/>
    <x v="0"/>
  </r>
  <r>
    <x v="380"/>
    <x v="13"/>
    <x v="0"/>
    <s v="2020-01_nestle_DDTD_ndg_RT_banner"/>
    <n v="33117"/>
    <n v="534"/>
    <m/>
    <n v="1.6124648971827159E-2"/>
    <n v="56.843326404494377"/>
    <n v="30354.336299999999"/>
    <n v="1"/>
    <x v="0"/>
    <m/>
    <n v="0"/>
    <x v="54"/>
    <d v="2020-01-13T00:00:00"/>
    <x v="1"/>
    <x v="2"/>
    <x v="0"/>
  </r>
  <r>
    <x v="380"/>
    <x v="13"/>
    <x v="0"/>
    <s v="2020-01_nestle_DDTD_ndg_coffee_banner"/>
    <n v="299148"/>
    <n v="4922"/>
    <m/>
    <n v="1.6453394306497119E-2"/>
    <n v="6.0179349959366109"/>
    <n v="29620.27605"/>
    <n v="0"/>
    <x v="0"/>
    <m/>
    <n v="0"/>
    <x v="54"/>
    <d v="2020-01-13T00:00:00"/>
    <x v="1"/>
    <x v="2"/>
    <x v="0"/>
  </r>
  <r>
    <x v="380"/>
    <x v="3"/>
    <x v="0"/>
    <s v="PH AFF"/>
    <n v="515"/>
    <n v="228"/>
    <m/>
    <n v="0.44271844660194176"/>
    <n v="129.2017543859649"/>
    <n v="29458"/>
    <n v="2"/>
    <x v="0"/>
    <m/>
    <n v="0"/>
    <x v="54"/>
    <d v="2020-01-13T00:00:00"/>
    <x v="1"/>
    <x v="2"/>
    <x v="0"/>
  </r>
  <r>
    <x v="380"/>
    <x v="12"/>
    <x v="0"/>
    <s v="NDG_LINE_true"/>
    <n v="362459"/>
    <n v="883"/>
    <m/>
    <n v="2.4361376045290641E-3"/>
    <n v="26.76"/>
    <n v="23629.08"/>
    <n v="0"/>
    <x v="0"/>
    <m/>
    <n v="0"/>
    <x v="54"/>
    <d v="2020-01-13T00:00:00"/>
    <x v="1"/>
    <x v="2"/>
    <x v="0"/>
  </r>
  <r>
    <x v="380"/>
    <x v="12"/>
    <x v="0"/>
    <s v="NDG_LINE_RM"/>
    <n v="45896"/>
    <n v="666"/>
    <m/>
    <n v="1.4511068502701761E-2"/>
    <n v="35.33846846846847"/>
    <n v="23535.420000000002"/>
    <n v="3"/>
    <x v="0"/>
    <m/>
    <n v="0"/>
    <x v="54"/>
    <d v="2020-01-13T00:00:00"/>
    <x v="1"/>
    <x v="2"/>
    <x v="0"/>
  </r>
  <r>
    <x v="380"/>
    <x v="4"/>
    <x v="0"/>
    <s v="指名：ドルチェグスト（170816-170916）"/>
    <n v="10260"/>
    <n v="1810"/>
    <n v="0"/>
    <n v="0.17641325536062377"/>
    <n v="39.479361878453034"/>
    <n v="71457.64499999999"/>
    <n v="12"/>
    <x v="1"/>
    <n v="10208.234999999999"/>
    <n v="6.822612085769981E-4"/>
    <x v="54"/>
    <d v="2020-01-13T00:00:00"/>
    <x v="1"/>
    <x v="2"/>
    <x v="0"/>
  </r>
  <r>
    <x v="380"/>
    <x v="4"/>
    <x v="0"/>
    <s v="指名：共通TOP（170816-170916）"/>
    <n v="9553"/>
    <n v="2002"/>
    <m/>
    <n v="0.20956767507589238"/>
    <n v="18.501648351648349"/>
    <n v="37040.299999999996"/>
    <n v="57.4"/>
    <x v="0"/>
    <m/>
    <n v="0"/>
    <x v="54"/>
    <d v="2020-01-13T00:00:00"/>
    <x v="1"/>
    <x v="2"/>
    <x v="0"/>
  </r>
  <r>
    <x v="380"/>
    <x v="4"/>
    <x v="0"/>
    <s v="指名：バリスタ（170816-170916）"/>
    <n v="4738"/>
    <n v="597"/>
    <m/>
    <n v="0.1260025327142254"/>
    <n v="54.050418760469007"/>
    <n v="32268.1"/>
    <n v="2"/>
    <x v="0"/>
    <m/>
    <n v="0"/>
    <x v="54"/>
    <d v="2020-01-13T00:00:00"/>
    <x v="1"/>
    <x v="2"/>
    <x v="0"/>
  </r>
  <r>
    <x v="380"/>
    <x v="7"/>
    <x v="0"/>
    <s v="NDG_Facebook_int_other（200110-200131）"/>
    <n v="294016"/>
    <n v="502"/>
    <n v="0"/>
    <n v="1.7073900740095778E-3"/>
    <n v="63.070796812749009"/>
    <n v="31661.54"/>
    <n v="2"/>
    <x v="0"/>
    <m/>
    <n v="0"/>
    <x v="54"/>
    <d v="2020-01-13T00:00:00"/>
    <x v="1"/>
    <x v="2"/>
    <x v="0"/>
  </r>
  <r>
    <x v="380"/>
    <x v="7"/>
    <x v="0"/>
    <s v="NDG_Facebook_int_coffee（200110-200131）"/>
    <n v="143060"/>
    <n v="520"/>
    <n v="0"/>
    <n v="3.6348385292884105E-3"/>
    <n v="61.219932692307687"/>
    <n v="31834.364999999998"/>
    <n v="2"/>
    <x v="0"/>
    <m/>
    <n v="0"/>
    <x v="54"/>
    <d v="2020-01-13T00:00:00"/>
    <x v="1"/>
    <x v="2"/>
    <x v="0"/>
  </r>
  <r>
    <x v="380"/>
    <x v="3"/>
    <x v="0"/>
    <s v="AFF"/>
    <n v="0"/>
    <n v="0"/>
    <m/>
    <m/>
    <m/>
    <n v="88000"/>
    <n v="9"/>
    <x v="0"/>
    <m/>
    <m/>
    <x v="54"/>
    <d v="2020-01-13T00:00:00"/>
    <x v="1"/>
    <x v="2"/>
    <x v="0"/>
  </r>
  <r>
    <x v="381"/>
    <x v="0"/>
    <x v="0"/>
    <s v="指名：共通TOP（161228AM-170131）"/>
    <n v="5700"/>
    <n v="951"/>
    <m/>
    <n v="0.1668421052631579"/>
    <n v="14.203491062039959"/>
    <n v="13507.52"/>
    <n v="82"/>
    <x v="0"/>
    <m/>
    <n v="0"/>
    <x v="54"/>
    <d v="2020-01-13T00:00:00"/>
    <x v="1"/>
    <x v="2"/>
    <x v="0"/>
  </r>
  <r>
    <x v="381"/>
    <x v="0"/>
    <x v="0"/>
    <s v="指名：ドルチェグスト（161228AM-170131）"/>
    <n v="12134"/>
    <n v="1154"/>
    <m/>
    <n v="9.5104664578869291E-2"/>
    <n v="91.096429809358753"/>
    <n v="105125.28"/>
    <n v="20"/>
    <x v="6"/>
    <n v="21025.056"/>
    <n v="4.120652711389484E-4"/>
    <x v="54"/>
    <d v="2020-01-13T00:00:00"/>
    <x v="1"/>
    <x v="2"/>
    <x v="0"/>
  </r>
  <r>
    <x v="381"/>
    <x v="0"/>
    <x v="0"/>
    <s v="指名：バリスタ（161228AM-170131）"/>
    <n v="6099"/>
    <n v="444"/>
    <m/>
    <n v="7.2798819478603047E-2"/>
    <n v="68.98666666666665"/>
    <n v="30630.079999999994"/>
    <n v="6"/>
    <x v="0"/>
    <m/>
    <n v="0"/>
    <x v="54"/>
    <d v="2020-01-13T00:00:00"/>
    <x v="1"/>
    <x v="2"/>
    <x v="0"/>
  </r>
  <r>
    <x v="381"/>
    <x v="13"/>
    <x v="0"/>
    <s v="2020-01_nestle_DDTD_ndg_coffee_banner"/>
    <n v="307580"/>
    <n v="4044"/>
    <m/>
    <n v="1.3147798946615514E-2"/>
    <n v="7.3350236399604363"/>
    <n v="29662.835600000006"/>
    <n v="0"/>
    <x v="0"/>
    <m/>
    <n v="0"/>
    <x v="54"/>
    <d v="2020-01-13T00:00:00"/>
    <x v="1"/>
    <x v="2"/>
    <x v="0"/>
  </r>
  <r>
    <x v="381"/>
    <x v="13"/>
    <x v="0"/>
    <s v="2020-01_nestle_DDTD_ndg_RT_banner"/>
    <n v="26123"/>
    <n v="319"/>
    <m/>
    <n v="1.2211461164491061E-2"/>
    <n v="67.568615517241383"/>
    <n v="21554.388350000001"/>
    <n v="0"/>
    <x v="0"/>
    <m/>
    <n v="0"/>
    <x v="54"/>
    <d v="2020-01-13T00:00:00"/>
    <x v="1"/>
    <x v="2"/>
    <x v="0"/>
  </r>
  <r>
    <x v="381"/>
    <x v="13"/>
    <x v="0"/>
    <s v="2020-01_nestle_DDTD_ndg_true_banner"/>
    <n v="1833927"/>
    <n v="2186"/>
    <m/>
    <n v="1.1919776523274918E-3"/>
    <n v="13.56131246569076"/>
    <n v="29645.029050000001"/>
    <n v="0"/>
    <x v="0"/>
    <m/>
    <n v="0"/>
    <x v="54"/>
    <d v="2020-01-13T00:00:00"/>
    <x v="1"/>
    <x v="2"/>
    <x v="0"/>
  </r>
  <r>
    <x v="381"/>
    <x v="3"/>
    <x v="0"/>
    <s v="PH AFF"/>
    <n v="665"/>
    <n v="293"/>
    <m/>
    <n v="0.44060150375939849"/>
    <n v="100.53924914675768"/>
    <n v="29458"/>
    <n v="2"/>
    <x v="0"/>
    <m/>
    <n v="0"/>
    <x v="54"/>
    <d v="2020-01-13T00:00:00"/>
    <x v="1"/>
    <x v="2"/>
    <x v="0"/>
  </r>
  <r>
    <x v="381"/>
    <x v="12"/>
    <x v="0"/>
    <s v="NDG_LINE_RM"/>
    <n v="45723"/>
    <n v="671"/>
    <m/>
    <n v="1.4675327515692321E-2"/>
    <n v="35.336028315946344"/>
    <n v="23710.474999999999"/>
    <n v="6"/>
    <x v="0"/>
    <m/>
    <n v="0"/>
    <x v="54"/>
    <d v="2020-01-13T00:00:00"/>
    <x v="1"/>
    <x v="2"/>
    <x v="0"/>
  </r>
  <r>
    <x v="381"/>
    <x v="12"/>
    <x v="0"/>
    <s v="NDG_LINE_true"/>
    <n v="307598"/>
    <n v="889"/>
    <m/>
    <n v="2.8901358266308626E-3"/>
    <n v="26.760000000000005"/>
    <n v="23789.640000000003"/>
    <n v="0"/>
    <x v="0"/>
    <m/>
    <n v="0"/>
    <x v="54"/>
    <d v="2020-01-13T00:00:00"/>
    <x v="1"/>
    <x v="2"/>
    <x v="0"/>
  </r>
  <r>
    <x v="381"/>
    <x v="4"/>
    <x v="0"/>
    <s v="指名：バリスタ（170816-170916）"/>
    <n v="5760"/>
    <n v="995"/>
    <m/>
    <n v="0.17274305555555555"/>
    <n v="39.086633165829141"/>
    <n v="38891.199999999997"/>
    <n v="8.7199999999999989"/>
    <x v="0"/>
    <m/>
    <n v="0"/>
    <x v="54"/>
    <d v="2020-01-13T00:00:00"/>
    <x v="1"/>
    <x v="2"/>
    <x v="0"/>
  </r>
  <r>
    <x v="381"/>
    <x v="4"/>
    <x v="0"/>
    <s v="指名：ドルチェグスト（170816-170916）"/>
    <n v="10418"/>
    <n v="2086"/>
    <n v="0"/>
    <n v="0.20023037051257439"/>
    <n v="41.311742569511019"/>
    <n v="86176.294999999984"/>
    <n v="13.2"/>
    <x v="3"/>
    <n v="21544.073749999996"/>
    <n v="3.8395085429065079E-4"/>
    <x v="54"/>
    <d v="2020-01-13T00:00:00"/>
    <x v="1"/>
    <x v="2"/>
    <x v="0"/>
  </r>
  <r>
    <x v="381"/>
    <x v="4"/>
    <x v="0"/>
    <s v="指名：共通TOP（170816-170916）"/>
    <n v="11246"/>
    <n v="2189"/>
    <m/>
    <n v="0.19464698559487817"/>
    <n v="30.386678848789401"/>
    <n v="66516.44"/>
    <n v="57.2"/>
    <x v="0"/>
    <m/>
    <n v="0"/>
    <x v="54"/>
    <d v="2020-01-13T00:00:00"/>
    <x v="1"/>
    <x v="2"/>
    <x v="0"/>
  </r>
  <r>
    <x v="381"/>
    <x v="7"/>
    <x v="0"/>
    <s v="NDG_Facebook_int_other（200110-200131）"/>
    <n v="270075"/>
    <n v="496"/>
    <n v="0"/>
    <n v="1.8365268906785153E-3"/>
    <n v="63.907933467741934"/>
    <n v="31698.334999999999"/>
    <n v="2"/>
    <x v="0"/>
    <m/>
    <n v="0"/>
    <x v="54"/>
    <d v="2020-01-13T00:00:00"/>
    <x v="1"/>
    <x v="2"/>
    <x v="0"/>
  </r>
  <r>
    <x v="381"/>
    <x v="7"/>
    <x v="0"/>
    <s v="NDG_Facebook_int_coffee（200110-200131）"/>
    <n v="151450"/>
    <n v="502"/>
    <n v="0"/>
    <n v="3.3146252888742161E-3"/>
    <n v="62.913097609561753"/>
    <n v="31582.375"/>
    <n v="1"/>
    <x v="0"/>
    <m/>
    <n v="0"/>
    <x v="54"/>
    <d v="2020-01-13T00:00:00"/>
    <x v="1"/>
    <x v="2"/>
    <x v="0"/>
  </r>
  <r>
    <x v="381"/>
    <x v="3"/>
    <x v="0"/>
    <s v="AFF"/>
    <n v="0"/>
    <n v="0"/>
    <m/>
    <m/>
    <m/>
    <n v="38000"/>
    <n v="4"/>
    <x v="0"/>
    <m/>
    <m/>
    <x v="54"/>
    <d v="2020-01-13T00:00:00"/>
    <x v="1"/>
    <x v="2"/>
    <x v="0"/>
  </r>
  <r>
    <x v="382"/>
    <x v="0"/>
    <x v="0"/>
    <s v="指名：バリスタ（161228AM-170131）"/>
    <n v="7875"/>
    <n v="668"/>
    <m/>
    <n v="8.4825396825396832E-2"/>
    <n v="45.817604790419168"/>
    <n v="30606.160000000003"/>
    <n v="12"/>
    <x v="0"/>
    <m/>
    <n v="0"/>
    <x v="54"/>
    <d v="2020-01-13T00:00:00"/>
    <x v="1"/>
    <x v="2"/>
    <x v="0"/>
  </r>
  <r>
    <x v="382"/>
    <x v="0"/>
    <x v="0"/>
    <s v="指名：ドルチェグスト（161228AM-170131）"/>
    <n v="14766"/>
    <n v="1300"/>
    <m/>
    <n v="8.8040092103480974E-2"/>
    <n v="76.844800000000006"/>
    <n v="99898.240000000005"/>
    <n v="16"/>
    <x v="1"/>
    <n v="14271.177142857143"/>
    <n v="4.7406203440335904E-4"/>
    <x v="54"/>
    <d v="2020-01-13T00:00:00"/>
    <x v="1"/>
    <x v="2"/>
    <x v="0"/>
  </r>
  <r>
    <x v="382"/>
    <x v="0"/>
    <x v="0"/>
    <s v="指名：共通TOP（161228AM-170131）"/>
    <n v="4954"/>
    <n v="889"/>
    <m/>
    <n v="0.17945094872830036"/>
    <n v="7.8906636670416193"/>
    <n v="7014.7999999999993"/>
    <n v="73"/>
    <x v="0"/>
    <m/>
    <n v="0"/>
    <x v="54"/>
    <d v="2020-01-13T00:00:00"/>
    <x v="1"/>
    <x v="2"/>
    <x v="0"/>
  </r>
  <r>
    <x v="382"/>
    <x v="13"/>
    <x v="0"/>
    <s v="2020-01_nestle_DDTD_ndg_true_banner"/>
    <n v="2079105"/>
    <n v="2175"/>
    <m/>
    <n v="1.0461232116704062E-3"/>
    <n v="13.604517425287357"/>
    <n v="29589.825400000002"/>
    <n v="0"/>
    <x v="0"/>
    <m/>
    <n v="0"/>
    <x v="54"/>
    <d v="2020-01-13T00:00:00"/>
    <x v="1"/>
    <x v="2"/>
    <x v="0"/>
  </r>
  <r>
    <x v="382"/>
    <x v="13"/>
    <x v="0"/>
    <s v="2020-01_nestle_DDTD_ndg_coffee_banner"/>
    <n v="313316"/>
    <n v="3795"/>
    <m/>
    <n v="1.2112372173779825E-2"/>
    <n v="7.8295887615283268"/>
    <n v="29713.289349999999"/>
    <n v="2"/>
    <x v="0"/>
    <m/>
    <n v="0"/>
    <x v="54"/>
    <d v="2020-01-13T00:00:00"/>
    <x v="1"/>
    <x v="2"/>
    <x v="0"/>
  </r>
  <r>
    <x v="382"/>
    <x v="13"/>
    <x v="0"/>
    <s v="2020-01_nestle_DDTD_ndg_RT_banner"/>
    <n v="17749"/>
    <n v="218"/>
    <m/>
    <n v="1.2282382106034143E-2"/>
    <n v="62.031337155963307"/>
    <n v="13522.8315"/>
    <n v="0"/>
    <x v="0"/>
    <m/>
    <n v="0"/>
    <x v="54"/>
    <d v="2020-01-13T00:00:00"/>
    <x v="1"/>
    <x v="2"/>
    <x v="0"/>
  </r>
  <r>
    <x v="382"/>
    <x v="3"/>
    <x v="0"/>
    <s v="PH AFF"/>
    <n v="532"/>
    <n v="338"/>
    <m/>
    <n v="0.63533834586466165"/>
    <n v="87.15384615384616"/>
    <n v="29458"/>
    <n v="2"/>
    <x v="0"/>
    <m/>
    <n v="0"/>
    <x v="54"/>
    <d v="2020-01-13T00:00:00"/>
    <x v="1"/>
    <x v="2"/>
    <x v="0"/>
  </r>
  <r>
    <x v="382"/>
    <x v="12"/>
    <x v="0"/>
    <s v="NDG_LINE_true"/>
    <n v="305135"/>
    <n v="886"/>
    <m/>
    <n v="2.9036328182607696E-3"/>
    <n v="26.76"/>
    <n v="23709.360000000001"/>
    <n v="0"/>
    <x v="0"/>
    <m/>
    <n v="0"/>
    <x v="54"/>
    <d v="2020-01-13T00:00:00"/>
    <x v="1"/>
    <x v="2"/>
    <x v="0"/>
  </r>
  <r>
    <x v="382"/>
    <x v="12"/>
    <x v="0"/>
    <s v="NDG_LINE_RM"/>
    <n v="42868"/>
    <n v="658"/>
    <m/>
    <n v="1.534944480731548E-2"/>
    <n v="35.837591185410339"/>
    <n v="23581.135000000002"/>
    <n v="2"/>
    <x v="0"/>
    <m/>
    <n v="0"/>
    <x v="54"/>
    <d v="2020-01-13T00:00:00"/>
    <x v="1"/>
    <x v="2"/>
    <x v="0"/>
  </r>
  <r>
    <x v="382"/>
    <x v="4"/>
    <x v="0"/>
    <s v="指名：共通TOP（170816-170916）"/>
    <n v="11774"/>
    <n v="2221"/>
    <m/>
    <n v="0.18863597757771361"/>
    <n v="26.646542098153986"/>
    <n v="59181.97"/>
    <n v="63"/>
    <x v="0"/>
    <m/>
    <n v="0"/>
    <x v="54"/>
    <d v="2020-01-13T00:00:00"/>
    <x v="1"/>
    <x v="2"/>
    <x v="0"/>
  </r>
  <r>
    <x v="382"/>
    <x v="4"/>
    <x v="0"/>
    <s v="指名：バリスタ（170816-170916）"/>
    <n v="6742"/>
    <n v="1177"/>
    <m/>
    <n v="0.17457727677247109"/>
    <n v="36.66805862361938"/>
    <n v="43158.305000000008"/>
    <n v="4"/>
    <x v="0"/>
    <m/>
    <n v="0"/>
    <x v="54"/>
    <d v="2020-01-13T00:00:00"/>
    <x v="1"/>
    <x v="2"/>
    <x v="0"/>
  </r>
  <r>
    <x v="382"/>
    <x v="4"/>
    <x v="0"/>
    <s v="指名：ドルチェグスト（170816-170916）"/>
    <n v="13758"/>
    <n v="2662"/>
    <n v="0"/>
    <n v="0.19348742549789213"/>
    <n v="41.433963185574761"/>
    <n v="110297.21"/>
    <n v="50.8"/>
    <x v="1"/>
    <n v="15756.744285714287"/>
    <n v="5.0879488297717696E-4"/>
    <x v="54"/>
    <d v="2020-01-13T00:00:00"/>
    <x v="1"/>
    <x v="2"/>
    <x v="0"/>
  </r>
  <r>
    <x v="382"/>
    <x v="7"/>
    <x v="0"/>
    <s v="NDG_Facebook_int_other（200110-200131）"/>
    <n v="285094"/>
    <n v="551"/>
    <n v="0"/>
    <n v="1.9326958827614751E-3"/>
    <n v="55.841061705989112"/>
    <n v="30768.424999999999"/>
    <n v="2"/>
    <x v="0"/>
    <m/>
    <n v="0"/>
    <x v="54"/>
    <d v="2020-01-13T00:00:00"/>
    <x v="1"/>
    <x v="2"/>
    <x v="0"/>
  </r>
  <r>
    <x v="382"/>
    <x v="7"/>
    <x v="0"/>
    <s v="NDG_Facebook_int_coffee（200110-200131）"/>
    <n v="168146"/>
    <n v="568"/>
    <n v="0"/>
    <n v="3.3780167235616665E-3"/>
    <n v="55.276910211267612"/>
    <n v="31397.285000000003"/>
    <n v="2"/>
    <x v="0"/>
    <m/>
    <n v="0"/>
    <x v="54"/>
    <d v="2020-01-13T00:00:00"/>
    <x v="1"/>
    <x v="2"/>
    <x v="0"/>
  </r>
  <r>
    <x v="382"/>
    <x v="3"/>
    <x v="0"/>
    <s v="AFF"/>
    <n v="0"/>
    <n v="0"/>
    <m/>
    <m/>
    <m/>
    <n v="62000"/>
    <n v="6"/>
    <x v="0"/>
    <m/>
    <m/>
    <x v="54"/>
    <d v="2020-01-13T00:00:00"/>
    <x v="1"/>
    <x v="2"/>
    <x v="0"/>
  </r>
  <r>
    <x v="383"/>
    <x v="0"/>
    <x v="0"/>
    <s v="指名：ドルチェグスト（161228AM-170131）"/>
    <n v="14534"/>
    <n v="1366"/>
    <m/>
    <n v="9.3986514380074312E-2"/>
    <n v="60.744831625183018"/>
    <n v="82977.440000000002"/>
    <n v="38"/>
    <x v="0"/>
    <m/>
    <n v="0"/>
    <x v="54"/>
    <d v="2020-01-13T00:00:00"/>
    <x v="1"/>
    <x v="2"/>
    <x v="0"/>
  </r>
  <r>
    <x v="383"/>
    <x v="0"/>
    <x v="0"/>
    <s v="指名：共通TOP（161228AM-170131）"/>
    <n v="4603"/>
    <n v="784"/>
    <m/>
    <n v="0.17032370193352162"/>
    <n v="7.120816326530611"/>
    <n v="5582.7199999999993"/>
    <n v="50"/>
    <x v="0"/>
    <m/>
    <n v="0"/>
    <x v="54"/>
    <d v="2020-01-13T00:00:00"/>
    <x v="1"/>
    <x v="2"/>
    <x v="0"/>
  </r>
  <r>
    <x v="383"/>
    <x v="0"/>
    <x v="0"/>
    <s v="指名：バリスタ（161228AM-170131）"/>
    <n v="8925"/>
    <n v="711"/>
    <m/>
    <n v="7.9663865546218487E-2"/>
    <n v="43.257271448663865"/>
    <n v="30755.920000000006"/>
    <n v="12"/>
    <x v="0"/>
    <m/>
    <n v="0"/>
    <x v="54"/>
    <d v="2020-01-13T00:00:00"/>
    <x v="1"/>
    <x v="2"/>
    <x v="0"/>
  </r>
  <r>
    <x v="383"/>
    <x v="13"/>
    <x v="0"/>
    <s v="2020-01_nestle_DDTD_ndg_RT_banner"/>
    <n v="26403"/>
    <n v="372"/>
    <m/>
    <n v="1.4089308033178047E-2"/>
    <n v="57.583245833333336"/>
    <n v="21420.96745"/>
    <n v="1"/>
    <x v="0"/>
    <m/>
    <n v="0"/>
    <x v="54"/>
    <d v="2020-01-13T00:00:00"/>
    <x v="1"/>
    <x v="2"/>
    <x v="0"/>
  </r>
  <r>
    <x v="383"/>
    <x v="13"/>
    <x v="0"/>
    <s v="2020-01_nestle_DDTD_ndg_coffee_banner"/>
    <n v="342234"/>
    <n v="3562"/>
    <m/>
    <n v="1.0408083358170141E-2"/>
    <n v="8.3182631106120155"/>
    <n v="29629.653200000001"/>
    <n v="0"/>
    <x v="0"/>
    <m/>
    <n v="0"/>
    <x v="54"/>
    <d v="2020-01-13T00:00:00"/>
    <x v="1"/>
    <x v="2"/>
    <x v="0"/>
  </r>
  <r>
    <x v="383"/>
    <x v="13"/>
    <x v="0"/>
    <s v="2020-01_nestle_DDTD_ndg_true_banner"/>
    <n v="5053158"/>
    <n v="1848"/>
    <m/>
    <n v="3.6571189739169048E-4"/>
    <n v="16.014090963203465"/>
    <n v="29594.040100000002"/>
    <n v="0"/>
    <x v="0"/>
    <m/>
    <n v="0"/>
    <x v="54"/>
    <d v="2020-01-13T00:00:00"/>
    <x v="1"/>
    <x v="2"/>
    <x v="0"/>
  </r>
  <r>
    <x v="383"/>
    <x v="3"/>
    <x v="0"/>
    <s v="PH AFF"/>
    <n v="572"/>
    <n v="414"/>
    <m/>
    <n v="0.72377622377622375"/>
    <n v="355.77294685990336"/>
    <n v="147290"/>
    <n v="10"/>
    <x v="0"/>
    <m/>
    <n v="0"/>
    <x v="54"/>
    <d v="2020-01-13T00:00:00"/>
    <x v="1"/>
    <x v="2"/>
    <x v="0"/>
  </r>
  <r>
    <x v="383"/>
    <x v="12"/>
    <x v="0"/>
    <s v="NDG_LINE_true"/>
    <n v="343735"/>
    <n v="889"/>
    <m/>
    <n v="2.5862946746767132E-3"/>
    <n v="26.760000000000005"/>
    <n v="23789.640000000003"/>
    <n v="2"/>
    <x v="0"/>
    <m/>
    <n v="0"/>
    <x v="54"/>
    <d v="2020-01-13T00:00:00"/>
    <x v="1"/>
    <x v="2"/>
    <x v="0"/>
  </r>
  <r>
    <x v="383"/>
    <x v="12"/>
    <x v="0"/>
    <s v="NDG_LINE_RM"/>
    <n v="42472"/>
    <n v="673"/>
    <m/>
    <n v="1.5845733659822944E-2"/>
    <n v="35.053744427934625"/>
    <n v="23591.170000000002"/>
    <n v="9"/>
    <x v="0"/>
    <m/>
    <n v="0"/>
    <x v="54"/>
    <d v="2020-01-13T00:00:00"/>
    <x v="1"/>
    <x v="2"/>
    <x v="0"/>
  </r>
  <r>
    <x v="383"/>
    <x v="4"/>
    <x v="0"/>
    <s v="指名：ドルチェグスト（170816-170916）"/>
    <n v="14292"/>
    <n v="2660"/>
    <n v="0"/>
    <n v="0.18611810803246573"/>
    <n v="43.016554511278194"/>
    <n v="114424.03499999999"/>
    <n v="32"/>
    <x v="10"/>
    <n v="5201.0924999999997"/>
    <n v="1.5393226980128744E-3"/>
    <x v="54"/>
    <d v="2020-01-13T00:00:00"/>
    <x v="1"/>
    <x v="2"/>
    <x v="0"/>
  </r>
  <r>
    <x v="383"/>
    <x v="4"/>
    <x v="0"/>
    <s v="指名：共通TOP（170816-170916）"/>
    <n v="12218"/>
    <n v="2004"/>
    <m/>
    <n v="0.16402029792110001"/>
    <n v="30.88449850299401"/>
    <n v="61892.534999999996"/>
    <n v="61.19"/>
    <x v="0"/>
    <m/>
    <n v="0"/>
    <x v="54"/>
    <d v="2020-01-13T00:00:00"/>
    <x v="1"/>
    <x v="2"/>
    <x v="0"/>
  </r>
  <r>
    <x v="383"/>
    <x v="4"/>
    <x v="0"/>
    <s v="指名：バリスタ（170816-170916）"/>
    <n v="7050"/>
    <n v="1281"/>
    <m/>
    <n v="0.18170212765957447"/>
    <n v="31.130347384855579"/>
    <n v="39877.974999999999"/>
    <n v="6"/>
    <x v="0"/>
    <m/>
    <n v="0"/>
    <x v="54"/>
    <d v="2020-01-13T00:00:00"/>
    <x v="1"/>
    <x v="2"/>
    <x v="0"/>
  </r>
  <r>
    <x v="383"/>
    <x v="7"/>
    <x v="0"/>
    <s v="NDG_Facebook_int_other（200110-200131）"/>
    <n v="330695"/>
    <n v="548"/>
    <n v="0"/>
    <n v="1.6571160737235216E-3"/>
    <n v="54.49257299270073"/>
    <n v="29861.93"/>
    <n v="6"/>
    <x v="0"/>
    <m/>
    <n v="0"/>
    <x v="54"/>
    <d v="2020-01-13T00:00:00"/>
    <x v="1"/>
    <x v="2"/>
    <x v="0"/>
  </r>
  <r>
    <x v="383"/>
    <x v="7"/>
    <x v="0"/>
    <s v="NDG_Facebook_int_coffee（200110-200131）"/>
    <n v="193829"/>
    <n v="556"/>
    <n v="0"/>
    <n v="2.8685078084290791E-3"/>
    <n v="55.766043165467622"/>
    <n v="31005.919999999998"/>
    <n v="2"/>
    <x v="0"/>
    <m/>
    <n v="0"/>
    <x v="54"/>
    <d v="2020-01-13T00:00:00"/>
    <x v="1"/>
    <x v="2"/>
    <x v="0"/>
  </r>
  <r>
    <x v="383"/>
    <x v="3"/>
    <x v="0"/>
    <s v="AFF"/>
    <n v="0"/>
    <n v="0"/>
    <m/>
    <m/>
    <m/>
    <n v="134000"/>
    <n v="12"/>
    <x v="0"/>
    <m/>
    <m/>
    <x v="54"/>
    <d v="2020-01-13T00:00:00"/>
    <x v="1"/>
    <x v="2"/>
    <x v="0"/>
  </r>
  <r>
    <x v="384"/>
    <x v="0"/>
    <x v="0"/>
    <s v="指名：バリスタ（161228AM-170131）"/>
    <n v="7198"/>
    <n v="483"/>
    <m/>
    <n v="6.7101972770213944E-2"/>
    <n v="63.758674948240163"/>
    <n v="30795.439999999999"/>
    <n v="6"/>
    <x v="0"/>
    <m/>
    <n v="0"/>
    <x v="55"/>
    <d v="2020-01-20T00:00:00"/>
    <x v="1"/>
    <x v="2"/>
    <x v="0"/>
  </r>
  <r>
    <x v="384"/>
    <x v="0"/>
    <x v="0"/>
    <s v="指名：ドルチェグスト（161228AM-170131）"/>
    <n v="13176"/>
    <n v="1272"/>
    <m/>
    <n v="9.6539162112932606E-2"/>
    <n v="48.500628930817612"/>
    <n v="61692.800000000003"/>
    <n v="42"/>
    <x v="8"/>
    <n v="20564.266666666666"/>
    <n v="2.2768670309653916E-4"/>
    <x v="55"/>
    <d v="2020-01-20T00:00:00"/>
    <x v="1"/>
    <x v="2"/>
    <x v="0"/>
  </r>
  <r>
    <x v="384"/>
    <x v="0"/>
    <x v="0"/>
    <s v="指名：共通TOP（161228AM-170131）"/>
    <n v="6082"/>
    <n v="1124"/>
    <m/>
    <n v="0.18480762906938508"/>
    <n v="11.329893238434165"/>
    <n v="12734.800000000001"/>
    <n v="124"/>
    <x v="0"/>
    <m/>
    <n v="0"/>
    <x v="55"/>
    <d v="2020-01-20T00:00:00"/>
    <x v="1"/>
    <x v="2"/>
    <x v="0"/>
  </r>
  <r>
    <x v="384"/>
    <x v="13"/>
    <x v="0"/>
    <s v="2020-01_nestle_DDTD_ndg_true_banner"/>
    <n v="5812326"/>
    <n v="1712"/>
    <m/>
    <n v="2.9454645179915925E-4"/>
    <n v="17.297323247663552"/>
    <n v="29613.017400000001"/>
    <n v="0"/>
    <x v="0"/>
    <m/>
    <n v="0"/>
    <x v="55"/>
    <d v="2020-01-20T00:00:00"/>
    <x v="1"/>
    <x v="2"/>
    <x v="0"/>
  </r>
  <r>
    <x v="384"/>
    <x v="13"/>
    <x v="0"/>
    <s v="2020-01_nestle_DDTD_ndg_coffee_banner"/>
    <n v="289963"/>
    <n v="2646"/>
    <m/>
    <n v="9.1253021937281655E-3"/>
    <n v="11.211097448979592"/>
    <n v="29664.563849999999"/>
    <n v="0"/>
    <x v="0"/>
    <m/>
    <n v="0"/>
    <x v="55"/>
    <d v="2020-01-20T00:00:00"/>
    <x v="1"/>
    <x v="2"/>
    <x v="0"/>
  </r>
  <r>
    <x v="384"/>
    <x v="13"/>
    <x v="0"/>
    <s v="2020-01_nestle_DDTD_ndg_RT_banner"/>
    <n v="19606"/>
    <n v="244"/>
    <m/>
    <n v="1.2445169845965521E-2"/>
    <n v="54.467293032786877"/>
    <n v="13290.019499999999"/>
    <n v="1"/>
    <x v="0"/>
    <m/>
    <n v="0"/>
    <x v="55"/>
    <d v="2020-01-20T00:00:00"/>
    <x v="1"/>
    <x v="2"/>
    <x v="0"/>
  </r>
  <r>
    <x v="384"/>
    <x v="3"/>
    <x v="0"/>
    <s v="PH AFF"/>
    <n v="459"/>
    <n v="299"/>
    <m/>
    <n v="0.65141612200435728"/>
    <n v="98.521739130434781"/>
    <n v="29458"/>
    <n v="2"/>
    <x v="0"/>
    <m/>
    <n v="0"/>
    <x v="55"/>
    <d v="2020-01-20T00:00:00"/>
    <x v="1"/>
    <x v="2"/>
    <x v="0"/>
  </r>
  <r>
    <x v="384"/>
    <x v="12"/>
    <x v="0"/>
    <s v="NDG_LINE_RM"/>
    <n v="49520"/>
    <n v="668"/>
    <m/>
    <n v="1.3489499192245557E-2"/>
    <n v="35.518091317365275"/>
    <n v="23726.085000000003"/>
    <n v="2"/>
    <x v="0"/>
    <m/>
    <n v="0"/>
    <x v="55"/>
    <d v="2020-01-20T00:00:00"/>
    <x v="1"/>
    <x v="2"/>
    <x v="0"/>
  </r>
  <r>
    <x v="384"/>
    <x v="12"/>
    <x v="0"/>
    <s v="NDG_LINE_true"/>
    <n v="338243"/>
    <n v="892"/>
    <m/>
    <n v="2.6371573099812856E-3"/>
    <n v="26.759999999999998"/>
    <n v="23869.919999999998"/>
    <n v="0"/>
    <x v="0"/>
    <m/>
    <n v="0"/>
    <x v="55"/>
    <d v="2020-01-20T00:00:00"/>
    <x v="1"/>
    <x v="2"/>
    <x v="0"/>
  </r>
  <r>
    <x v="384"/>
    <x v="4"/>
    <x v="0"/>
    <s v="指名：共通TOP（170816-170916）"/>
    <n v="12539"/>
    <n v="2390"/>
    <m/>
    <n v="0.19060531142834355"/>
    <n v="29.058112970711292"/>
    <n v="69448.889999999985"/>
    <n v="83.02000000000001"/>
    <x v="0"/>
    <m/>
    <n v="0"/>
    <x v="55"/>
    <d v="2020-01-20T00:00:00"/>
    <x v="1"/>
    <x v="2"/>
    <x v="0"/>
  </r>
  <r>
    <x v="384"/>
    <x v="4"/>
    <x v="0"/>
    <s v="指名：ドルチェグスト（170816-170916）"/>
    <n v="11612"/>
    <n v="2096"/>
    <n v="0"/>
    <n v="0.18050292800551154"/>
    <n v="47.417197041984736"/>
    <n v="99386.445000000007"/>
    <n v="15.780000000000001"/>
    <x v="6"/>
    <n v="19877.289000000001"/>
    <n v="4.3058904581467448E-4"/>
    <x v="55"/>
    <d v="2020-01-20T00:00:00"/>
    <x v="1"/>
    <x v="2"/>
    <x v="0"/>
  </r>
  <r>
    <x v="384"/>
    <x v="4"/>
    <x v="0"/>
    <s v="指名：バリスタ（170816-170916）"/>
    <n v="5924"/>
    <n v="977"/>
    <m/>
    <n v="0.1649223497636732"/>
    <n v="37.131668372569095"/>
    <n v="36277.640000000007"/>
    <n v="5"/>
    <x v="0"/>
    <m/>
    <n v="0"/>
    <x v="55"/>
    <d v="2020-01-20T00:00:00"/>
    <x v="1"/>
    <x v="2"/>
    <x v="0"/>
  </r>
  <r>
    <x v="384"/>
    <x v="7"/>
    <x v="0"/>
    <s v="NDG_Facebook_int_other（200110-200131）"/>
    <n v="303363"/>
    <n v="508"/>
    <n v="0"/>
    <n v="1.6745614989303243E-3"/>
    <n v="61.147214566929136"/>
    <n v="31062.785"/>
    <n v="3"/>
    <x v="0"/>
    <m/>
    <n v="0"/>
    <x v="55"/>
    <d v="2020-01-20T00:00:00"/>
    <x v="1"/>
    <x v="2"/>
    <x v="0"/>
  </r>
  <r>
    <x v="384"/>
    <x v="7"/>
    <x v="0"/>
    <s v="NDG_Facebook_int_coffee（200110-200131）"/>
    <n v="171188"/>
    <n v="499"/>
    <n v="0"/>
    <n v="2.9149239432670515E-3"/>
    <n v="61.063567134268531"/>
    <n v="30470.719999999998"/>
    <n v="4"/>
    <x v="0"/>
    <m/>
    <n v="0"/>
    <x v="55"/>
    <d v="2020-01-20T00:00:00"/>
    <x v="1"/>
    <x v="2"/>
    <x v="0"/>
  </r>
  <r>
    <x v="384"/>
    <x v="3"/>
    <x v="0"/>
    <s v="AFF"/>
    <n v="0"/>
    <n v="0"/>
    <m/>
    <m/>
    <m/>
    <n v="257000"/>
    <n v="11"/>
    <x v="0"/>
    <m/>
    <m/>
    <x v="55"/>
    <d v="2020-01-20T00:00:00"/>
    <x v="1"/>
    <x v="2"/>
    <x v="0"/>
  </r>
  <r>
    <x v="385"/>
    <x v="0"/>
    <x v="0"/>
    <s v="指名：ドルチェグスト（161228AM-170131）"/>
    <n v="13904"/>
    <n v="1406"/>
    <m/>
    <n v="0.10112197928653625"/>
    <n v="71.62685633001422"/>
    <n v="100707.35999999999"/>
    <n v="22"/>
    <x v="0"/>
    <m/>
    <n v="0"/>
    <x v="55"/>
    <d v="2020-01-20T00:00:00"/>
    <x v="1"/>
    <x v="2"/>
    <x v="0"/>
  </r>
  <r>
    <x v="385"/>
    <x v="0"/>
    <x v="0"/>
    <s v="指名：バリスタ（161228AM-170131）"/>
    <n v="6103"/>
    <n v="445"/>
    <m/>
    <n v="7.291495985580862E-2"/>
    <n v="69.161168539325843"/>
    <n v="30776.720000000001"/>
    <n v="7"/>
    <x v="0"/>
    <m/>
    <n v="0"/>
    <x v="55"/>
    <d v="2020-01-20T00:00:00"/>
    <x v="1"/>
    <x v="2"/>
    <x v="0"/>
  </r>
  <r>
    <x v="385"/>
    <x v="0"/>
    <x v="0"/>
    <s v="指名：共通TOP（161228AM-170131）"/>
    <n v="6144"/>
    <n v="1130"/>
    <m/>
    <n v="0.18391927083333334"/>
    <n v="18.027893805309734"/>
    <n v="20371.52"/>
    <n v="102"/>
    <x v="0"/>
    <m/>
    <n v="0"/>
    <x v="55"/>
    <d v="2020-01-20T00:00:00"/>
    <x v="1"/>
    <x v="2"/>
    <x v="0"/>
  </r>
  <r>
    <x v="385"/>
    <x v="13"/>
    <x v="0"/>
    <s v="2020-01_nestle_DDTD_ndg_true_banner"/>
    <n v="5610753"/>
    <n v="1748"/>
    <m/>
    <n v="3.1154463580913291E-4"/>
    <n v="16.941819021739132"/>
    <n v="29614.299650000001"/>
    <n v="0"/>
    <x v="0"/>
    <m/>
    <n v="0"/>
    <x v="55"/>
    <d v="2020-01-20T00:00:00"/>
    <x v="1"/>
    <x v="2"/>
    <x v="0"/>
  </r>
  <r>
    <x v="385"/>
    <x v="13"/>
    <x v="0"/>
    <s v="2020-01_nestle_DDTD_ndg_coffee_banner"/>
    <n v="322804"/>
    <n v="2711"/>
    <m/>
    <n v="8.3982850274469962E-3"/>
    <n v="10.92139826632239"/>
    <n v="29607.9107"/>
    <n v="0"/>
    <x v="0"/>
    <m/>
    <n v="0"/>
    <x v="55"/>
    <d v="2020-01-20T00:00:00"/>
    <x v="1"/>
    <x v="2"/>
    <x v="0"/>
  </r>
  <r>
    <x v="385"/>
    <x v="13"/>
    <x v="0"/>
    <s v="2020-01_nestle_DDTD_ndg_RT_banner"/>
    <n v="21219"/>
    <n v="236"/>
    <m/>
    <n v="1.1122107545124653E-2"/>
    <n v="69.286950423728811"/>
    <n v="16351.720300000001"/>
    <n v="0"/>
    <x v="0"/>
    <m/>
    <n v="0"/>
    <x v="55"/>
    <d v="2020-01-20T00:00:00"/>
    <x v="1"/>
    <x v="2"/>
    <x v="0"/>
  </r>
  <r>
    <x v="385"/>
    <x v="3"/>
    <x v="0"/>
    <s v="PH AFF"/>
    <n v="427"/>
    <n v="266"/>
    <m/>
    <n v="0.62295081967213117"/>
    <n v="553.72180451127815"/>
    <n v="147290"/>
    <n v="10"/>
    <x v="0"/>
    <m/>
    <n v="0"/>
    <x v="55"/>
    <d v="2020-01-20T00:00:00"/>
    <x v="1"/>
    <x v="2"/>
    <x v="0"/>
  </r>
  <r>
    <x v="385"/>
    <x v="12"/>
    <x v="0"/>
    <s v="NDG_LINE_RM"/>
    <n v="51638"/>
    <n v="647"/>
    <m/>
    <n v="1.2529532514814671E-2"/>
    <n v="36.653686244204017"/>
    <n v="23714.935000000001"/>
    <n v="6"/>
    <x v="0"/>
    <m/>
    <n v="0"/>
    <x v="55"/>
    <d v="2020-01-20T00:00:00"/>
    <x v="1"/>
    <x v="2"/>
    <x v="0"/>
  </r>
  <r>
    <x v="385"/>
    <x v="12"/>
    <x v="0"/>
    <s v="NDG_LINE_true"/>
    <n v="354672"/>
    <n v="889"/>
    <m/>
    <n v="2.5065412550187216E-3"/>
    <n v="26.759999999999998"/>
    <n v="23789.64"/>
    <n v="0"/>
    <x v="0"/>
    <m/>
    <n v="0"/>
    <x v="55"/>
    <d v="2020-01-20T00:00:00"/>
    <x v="1"/>
    <x v="2"/>
    <x v="0"/>
  </r>
  <r>
    <x v="385"/>
    <x v="4"/>
    <x v="0"/>
    <s v="指名：ドルチェグスト（170816-170916）"/>
    <n v="12612"/>
    <n v="2234"/>
    <n v="0"/>
    <n v="0.17713288931176657"/>
    <n v="45.187475380483441"/>
    <n v="100948.82"/>
    <n v="28.78"/>
    <x v="7"/>
    <n v="6729.9213333333337"/>
    <n v="1.1893434823977164E-3"/>
    <x v="55"/>
    <d v="2020-01-20T00:00:00"/>
    <x v="1"/>
    <x v="2"/>
    <x v="0"/>
  </r>
  <r>
    <x v="385"/>
    <x v="4"/>
    <x v="0"/>
    <s v="指名：バリスタ（170816-170916）"/>
    <n v="6674"/>
    <n v="1139"/>
    <m/>
    <n v="0.17066227150134852"/>
    <n v="37.506681299385427"/>
    <n v="42720.11"/>
    <n v="9.82"/>
    <x v="0"/>
    <m/>
    <n v="0"/>
    <x v="55"/>
    <d v="2020-01-20T00:00:00"/>
    <x v="1"/>
    <x v="2"/>
    <x v="0"/>
  </r>
  <r>
    <x v="385"/>
    <x v="4"/>
    <x v="0"/>
    <s v="指名：共通TOP（170816-170916）"/>
    <n v="13180"/>
    <n v="2492"/>
    <m/>
    <n v="0.18907435508345979"/>
    <n v="30.51887439807383"/>
    <n v="76053.034999999989"/>
    <n v="92.61"/>
    <x v="0"/>
    <m/>
    <n v="0"/>
    <x v="55"/>
    <d v="2020-01-20T00:00:00"/>
    <x v="1"/>
    <x v="2"/>
    <x v="0"/>
  </r>
  <r>
    <x v="385"/>
    <x v="7"/>
    <x v="0"/>
    <s v="NDG_Facebook_int_coffee（200110-200131）"/>
    <n v="133993"/>
    <n v="505"/>
    <n v="0"/>
    <n v="3.768853596829685E-3"/>
    <n v="61.124079207920794"/>
    <n v="30867.66"/>
    <n v="3"/>
    <x v="0"/>
    <m/>
    <n v="0"/>
    <x v="55"/>
    <d v="2020-01-20T00:00:00"/>
    <x v="1"/>
    <x v="2"/>
    <x v="0"/>
  </r>
  <r>
    <x v="385"/>
    <x v="7"/>
    <x v="0"/>
    <s v="NDG_Facebook_int_other（200110-200131）"/>
    <n v="262609"/>
    <n v="504"/>
    <n v="0"/>
    <n v="1.919203073771272E-3"/>
    <n v="61.77630952380953"/>
    <n v="31135.260000000002"/>
    <n v="1"/>
    <x v="0"/>
    <m/>
    <n v="0"/>
    <x v="55"/>
    <d v="2020-01-20T00:00:00"/>
    <x v="1"/>
    <x v="2"/>
    <x v="0"/>
  </r>
  <r>
    <x v="385"/>
    <x v="3"/>
    <x v="0"/>
    <s v="AFF"/>
    <n v="0"/>
    <n v="0"/>
    <m/>
    <m/>
    <m/>
    <n v="956000"/>
    <n v="44"/>
    <x v="0"/>
    <m/>
    <m/>
    <x v="55"/>
    <d v="2020-01-20T00:00:00"/>
    <x v="1"/>
    <x v="2"/>
    <x v="0"/>
  </r>
  <r>
    <x v="386"/>
    <x v="0"/>
    <x v="0"/>
    <s v="指名：ドルチェグスト（161228AM-170131）"/>
    <n v="14296"/>
    <n v="1390"/>
    <m/>
    <n v="9.7229994404029102E-2"/>
    <n v="59.703482014388484"/>
    <n v="82987.839999999997"/>
    <n v="28"/>
    <x v="0"/>
    <m/>
    <n v="0"/>
    <x v="55"/>
    <d v="2020-01-20T00:00:00"/>
    <x v="1"/>
    <x v="2"/>
    <x v="0"/>
  </r>
  <r>
    <x v="386"/>
    <x v="0"/>
    <x v="0"/>
    <s v="指名：共通TOP（161228AM-170131）"/>
    <n v="6042"/>
    <n v="1052"/>
    <m/>
    <n v="0.17411453161204898"/>
    <n v="16.175361216730042"/>
    <n v="17016.480000000003"/>
    <n v="88"/>
    <x v="0"/>
    <m/>
    <n v="0"/>
    <x v="55"/>
    <d v="2020-01-20T00:00:00"/>
    <x v="1"/>
    <x v="2"/>
    <x v="0"/>
  </r>
  <r>
    <x v="386"/>
    <x v="0"/>
    <x v="0"/>
    <s v="指名：バリスタ（161228AM-170131）"/>
    <n v="7278"/>
    <n v="477"/>
    <m/>
    <n v="6.5539983511953837E-2"/>
    <n v="65.116645702306073"/>
    <n v="31060.639999999999"/>
    <n v="6"/>
    <x v="0"/>
    <m/>
    <n v="0"/>
    <x v="55"/>
    <d v="2020-01-20T00:00:00"/>
    <x v="1"/>
    <x v="2"/>
    <x v="0"/>
  </r>
  <r>
    <x v="386"/>
    <x v="13"/>
    <x v="0"/>
    <s v="2020-01_nestle_DDTD_ndg_coffee_banner"/>
    <n v="330091"/>
    <n v="2439"/>
    <m/>
    <n v="7.3888715536018857E-3"/>
    <n v="12.15145651906519"/>
    <n v="29637.402450000001"/>
    <n v="0"/>
    <x v="0"/>
    <m/>
    <n v="0"/>
    <x v="55"/>
    <d v="2020-01-20T00:00:00"/>
    <x v="1"/>
    <x v="2"/>
    <x v="0"/>
  </r>
  <r>
    <x v="386"/>
    <x v="13"/>
    <x v="0"/>
    <s v="2020-01_nestle_DDTD_ndg_RT_banner"/>
    <n v="36119"/>
    <n v="475"/>
    <m/>
    <n v="1.3150973172014729E-2"/>
    <n v="59.980380421052637"/>
    <n v="28490.680700000001"/>
    <n v="1"/>
    <x v="0"/>
    <m/>
    <n v="0"/>
    <x v="55"/>
    <d v="2020-01-20T00:00:00"/>
    <x v="1"/>
    <x v="2"/>
    <x v="0"/>
  </r>
  <r>
    <x v="386"/>
    <x v="13"/>
    <x v="0"/>
    <s v="2020-01_nestle_DDTD_ndg_true_banner"/>
    <n v="5275784"/>
    <n v="1672"/>
    <m/>
    <n v="3.1691972226307978E-4"/>
    <n v="17.73684249401914"/>
    <n v="29656.000650000002"/>
    <n v="0"/>
    <x v="0"/>
    <m/>
    <n v="0"/>
    <x v="55"/>
    <d v="2020-01-20T00:00:00"/>
    <x v="1"/>
    <x v="2"/>
    <x v="0"/>
  </r>
  <r>
    <x v="386"/>
    <x v="3"/>
    <x v="0"/>
    <s v="PH AFF"/>
    <n v="397"/>
    <n v="279"/>
    <m/>
    <n v="0.70277078085642319"/>
    <n v="263.96057347670251"/>
    <n v="73645"/>
    <n v="5"/>
    <x v="0"/>
    <m/>
    <n v="0"/>
    <x v="55"/>
    <d v="2020-01-20T00:00:00"/>
    <x v="1"/>
    <x v="2"/>
    <x v="0"/>
  </r>
  <r>
    <x v="386"/>
    <x v="12"/>
    <x v="0"/>
    <s v="NDG_LINE_RM"/>
    <n v="52876"/>
    <n v="661"/>
    <m/>
    <n v="1.250094560859369E-2"/>
    <n v="35.513003025718611"/>
    <n v="23474.095000000001"/>
    <n v="7"/>
    <x v="0"/>
    <m/>
    <n v="0"/>
    <x v="55"/>
    <d v="2020-01-20T00:00:00"/>
    <x v="1"/>
    <x v="2"/>
    <x v="0"/>
  </r>
  <r>
    <x v="386"/>
    <x v="12"/>
    <x v="0"/>
    <s v="NDG_LINE_true"/>
    <n v="301279"/>
    <n v="891"/>
    <m/>
    <n v="2.9573916535835555E-3"/>
    <n v="26.759999999999994"/>
    <n v="23843.159999999996"/>
    <n v="0"/>
    <x v="0"/>
    <m/>
    <n v="0"/>
    <x v="55"/>
    <d v="2020-01-20T00:00:00"/>
    <x v="1"/>
    <x v="2"/>
    <x v="0"/>
  </r>
  <r>
    <x v="386"/>
    <x v="5"/>
    <x v="0"/>
    <s v="GDN_Direct_AT_Trueセグメント"/>
    <n v="164211"/>
    <n v="839"/>
    <n v="0"/>
    <n v="5.1092801334867944E-3"/>
    <n v="18.409525846454112"/>
    <n v="15445.592185175001"/>
    <n v="0"/>
    <x v="0"/>
    <m/>
    <n v="0"/>
    <x v="55"/>
    <d v="2020-01-20T00:00:00"/>
    <x v="1"/>
    <x v="2"/>
    <x v="0"/>
  </r>
  <r>
    <x v="386"/>
    <x v="4"/>
    <x v="0"/>
    <s v="指名：共通TOP（170816-170916）"/>
    <n v="4687"/>
    <n v="879"/>
    <m/>
    <n v="0.18754000426712183"/>
    <n v="28.4610409556314"/>
    <n v="25017.255000000001"/>
    <n v="29"/>
    <x v="0"/>
    <m/>
    <n v="0"/>
    <x v="55"/>
    <d v="2020-01-20T00:00:00"/>
    <x v="1"/>
    <x v="2"/>
    <x v="0"/>
  </r>
  <r>
    <x v="386"/>
    <x v="4"/>
    <x v="0"/>
    <s v="指名：バリスタ（170816-170916）"/>
    <n v="6899"/>
    <n v="1142"/>
    <m/>
    <n v="0.16553123641107406"/>
    <n v="33.382631348511389"/>
    <n v="38122.965000000004"/>
    <n v="3"/>
    <x v="0"/>
    <m/>
    <n v="0"/>
    <x v="55"/>
    <d v="2020-01-20T00:00:00"/>
    <x v="1"/>
    <x v="2"/>
    <x v="0"/>
  </r>
  <r>
    <x v="386"/>
    <x v="4"/>
    <x v="0"/>
    <s v="指名：ドルチェグスト（170816-170916）"/>
    <n v="11750"/>
    <n v="2100"/>
    <n v="0"/>
    <n v="0.17872340425531916"/>
    <n v="50.469073809523813"/>
    <n v="105985.05500000001"/>
    <n v="14"/>
    <x v="4"/>
    <n v="17664.175833333335"/>
    <n v="5.106382978723404E-4"/>
    <x v="55"/>
    <d v="2020-01-20T00:00:00"/>
    <x v="1"/>
    <x v="2"/>
    <x v="0"/>
  </r>
  <r>
    <x v="386"/>
    <x v="7"/>
    <x v="0"/>
    <s v="NDG_Facebook_int_coffee（200110-200131）"/>
    <n v="148553"/>
    <n v="458"/>
    <n v="0"/>
    <n v="3.0830747275383198E-3"/>
    <n v="63.635338427947602"/>
    <n v="29144.985000000001"/>
    <n v="1"/>
    <x v="0"/>
    <m/>
    <n v="0"/>
    <x v="55"/>
    <d v="2020-01-20T00:00:00"/>
    <x v="1"/>
    <x v="2"/>
    <x v="0"/>
  </r>
  <r>
    <x v="386"/>
    <x v="7"/>
    <x v="0"/>
    <s v="NDG_Facebook_int_other（200110-200131）"/>
    <n v="270192"/>
    <n v="461"/>
    <n v="0"/>
    <n v="1.7061941138153609E-3"/>
    <n v="63.165596529284173"/>
    <n v="29119.340000000004"/>
    <n v="4"/>
    <x v="0"/>
    <m/>
    <n v="0"/>
    <x v="55"/>
    <d v="2020-01-20T00:00:00"/>
    <x v="1"/>
    <x v="2"/>
    <x v="0"/>
  </r>
  <r>
    <x v="386"/>
    <x v="3"/>
    <x v="0"/>
    <s v="AFF"/>
    <n v="0"/>
    <n v="0"/>
    <m/>
    <m/>
    <m/>
    <n v="303000"/>
    <n v="15"/>
    <x v="0"/>
    <m/>
    <m/>
    <x v="55"/>
    <d v="2020-01-20T00:00:00"/>
    <x v="1"/>
    <x v="2"/>
    <x v="0"/>
  </r>
  <r>
    <x v="387"/>
    <x v="0"/>
    <x v="0"/>
    <s v="指名：共通TOP（161228AM-170131）"/>
    <n v="6370"/>
    <n v="988"/>
    <m/>
    <n v="0.15510204081632653"/>
    <n v="12.566315789473684"/>
    <n v="12415.52"/>
    <n v="77"/>
    <x v="0"/>
    <m/>
    <n v="0"/>
    <x v="55"/>
    <d v="2020-01-20T00:00:00"/>
    <x v="1"/>
    <x v="2"/>
    <x v="0"/>
  </r>
  <r>
    <x v="387"/>
    <x v="0"/>
    <x v="0"/>
    <s v="指名：バリスタ（161228AM-170131）"/>
    <n v="7540"/>
    <n v="558"/>
    <m/>
    <n v="7.4005305039787792E-2"/>
    <n v="55.466666666666654"/>
    <n v="30950.399999999994"/>
    <n v="5"/>
    <x v="0"/>
    <m/>
    <n v="0"/>
    <x v="55"/>
    <d v="2020-01-20T00:00:00"/>
    <x v="1"/>
    <x v="2"/>
    <x v="0"/>
  </r>
  <r>
    <x v="387"/>
    <x v="0"/>
    <x v="0"/>
    <s v="指名：ドルチェグスト（161228AM-170131）"/>
    <n v="14248"/>
    <n v="1274"/>
    <m/>
    <n v="8.9416058394160586E-2"/>
    <n v="54.246530612244889"/>
    <n v="69110.079999999987"/>
    <n v="20"/>
    <x v="5"/>
    <n v="69110.079999999987"/>
    <n v="7.0185289163391358E-5"/>
    <x v="55"/>
    <d v="2020-01-20T00:00:00"/>
    <x v="1"/>
    <x v="2"/>
    <x v="0"/>
  </r>
  <r>
    <x v="387"/>
    <x v="14"/>
    <x v="0"/>
    <s v="YDN_RT_Direct"/>
    <n v="3295"/>
    <n v="4"/>
    <n v="0"/>
    <n v="1.2139605462822458E-3"/>
    <n v="37.719613750000001"/>
    <n v="150.878455"/>
    <n v="0"/>
    <x v="0"/>
    <m/>
    <n v="0"/>
    <x v="55"/>
    <d v="2020-01-20T00:00:00"/>
    <x v="1"/>
    <x v="2"/>
    <x v="0"/>
  </r>
  <r>
    <x v="387"/>
    <x v="13"/>
    <x v="0"/>
    <s v="2020-01_nestle_DDTD_ndg_coffee_banner"/>
    <n v="392793"/>
    <n v="2376"/>
    <m/>
    <n v="6.0489876347083575E-3"/>
    <n v="12.429795686026937"/>
    <n v="29533.194550000004"/>
    <n v="0"/>
    <x v="0"/>
    <m/>
    <n v="0"/>
    <x v="55"/>
    <d v="2020-01-20T00:00:00"/>
    <x v="1"/>
    <x v="2"/>
    <x v="0"/>
  </r>
  <r>
    <x v="387"/>
    <x v="13"/>
    <x v="0"/>
    <s v="2020-01_nestle_DDTD_ndg_RT_banner"/>
    <n v="33854"/>
    <n v="431"/>
    <m/>
    <n v="1.273113959945649E-2"/>
    <n v="54.23347064965197"/>
    <n v="23374.62585"/>
    <n v="1"/>
    <x v="0"/>
    <m/>
    <n v="0"/>
    <x v="55"/>
    <d v="2020-01-20T00:00:00"/>
    <x v="1"/>
    <x v="2"/>
    <x v="0"/>
  </r>
  <r>
    <x v="387"/>
    <x v="13"/>
    <x v="0"/>
    <s v="2020-01_nestle_DDTD_ndg_true_banner"/>
    <n v="5869591"/>
    <n v="1659"/>
    <m/>
    <n v="2.8264320290800502E-4"/>
    <n v="17.817693279083784"/>
    <n v="29559.55315"/>
    <n v="0"/>
    <x v="0"/>
    <m/>
    <n v="0"/>
    <x v="55"/>
    <d v="2020-01-20T00:00:00"/>
    <x v="1"/>
    <x v="2"/>
    <x v="0"/>
  </r>
  <r>
    <x v="387"/>
    <x v="3"/>
    <x v="0"/>
    <s v="PH AFF"/>
    <n v="449"/>
    <n v="270"/>
    <m/>
    <n v="0.60133630289532292"/>
    <n v="54.55185185185185"/>
    <n v="14729"/>
    <n v="1"/>
    <x v="0"/>
    <m/>
    <n v="0"/>
    <x v="55"/>
    <d v="2020-01-20T00:00:00"/>
    <x v="1"/>
    <x v="2"/>
    <x v="0"/>
  </r>
  <r>
    <x v="387"/>
    <x v="12"/>
    <x v="0"/>
    <s v="NDG_LINE_RM"/>
    <n v="90589"/>
    <n v="1013"/>
    <m/>
    <n v="1.1182373135811191E-2"/>
    <n v="37.348647581441263"/>
    <n v="37834.18"/>
    <n v="2"/>
    <x v="0"/>
    <m/>
    <n v="0"/>
    <x v="55"/>
    <d v="2020-01-20T00:00:00"/>
    <x v="1"/>
    <x v="2"/>
    <x v="0"/>
  </r>
  <r>
    <x v="387"/>
    <x v="12"/>
    <x v="0"/>
    <s v="NDG_LINE_true"/>
    <n v="273690"/>
    <n v="785"/>
    <m/>
    <n v="2.8682085571266761E-3"/>
    <n v="26.76"/>
    <n v="21006.600000000002"/>
    <n v="0"/>
    <x v="0"/>
    <m/>
    <n v="0"/>
    <x v="55"/>
    <d v="2020-01-20T00:00:00"/>
    <x v="1"/>
    <x v="2"/>
    <x v="0"/>
  </r>
  <r>
    <x v="387"/>
    <x v="5"/>
    <x v="0"/>
    <s v="GDN_Direct_AT_Trueセグメント"/>
    <n v="79902"/>
    <n v="297"/>
    <n v="0"/>
    <n v="3.7170533904032441E-3"/>
    <n v="8.5496193976094279"/>
    <n v="2539.23696109"/>
    <n v="0"/>
    <x v="0"/>
    <m/>
    <n v="0"/>
    <x v="55"/>
    <d v="2020-01-20T00:00:00"/>
    <x v="1"/>
    <x v="2"/>
    <x v="0"/>
  </r>
  <r>
    <x v="387"/>
    <x v="5"/>
    <x v="0"/>
    <s v="GDN_Direct_AT_コーヒー興味関心"/>
    <n v="774369"/>
    <n v="3959"/>
    <n v="0"/>
    <n v="5.1125497017571724E-3"/>
    <n v="26.091475409075525"/>
    <n v="103296.15114453"/>
    <n v="1"/>
    <x v="0"/>
    <m/>
    <n v="0"/>
    <x v="55"/>
    <d v="2020-01-20T00:00:00"/>
    <x v="1"/>
    <x v="2"/>
    <x v="0"/>
  </r>
  <r>
    <x v="387"/>
    <x v="4"/>
    <x v="0"/>
    <s v="指名：共通TOP（170816-170916）"/>
    <n v="2531"/>
    <n v="630"/>
    <m/>
    <n v="0.24891347293559857"/>
    <n v="8.9146904761904757"/>
    <n v="5616.2549999999992"/>
    <n v="19"/>
    <x v="0"/>
    <m/>
    <n v="0"/>
    <x v="55"/>
    <d v="2020-01-20T00:00:00"/>
    <x v="1"/>
    <x v="2"/>
    <x v="0"/>
  </r>
  <r>
    <x v="387"/>
    <x v="4"/>
    <x v="0"/>
    <s v="Affサイト誘導施策(202001)"/>
    <n v="1367"/>
    <n v="351"/>
    <m/>
    <n v="0.25676664228237017"/>
    <n v="16.245327635327634"/>
    <n v="5702.11"/>
    <n v="6"/>
    <x v="0"/>
    <m/>
    <n v="0"/>
    <x v="55"/>
    <d v="2020-01-20T00:00:00"/>
    <x v="1"/>
    <x v="2"/>
    <x v="0"/>
  </r>
  <r>
    <x v="387"/>
    <x v="4"/>
    <x v="0"/>
    <s v="指名：バリスタ（170816-170916）"/>
    <n v="7067"/>
    <n v="1195"/>
    <m/>
    <n v="0.16909579736804867"/>
    <n v="31.203205020920503"/>
    <n v="37287.83"/>
    <n v="6"/>
    <x v="0"/>
    <m/>
    <n v="0"/>
    <x v="55"/>
    <d v="2020-01-20T00:00:00"/>
    <x v="1"/>
    <x v="2"/>
    <x v="0"/>
  </r>
  <r>
    <x v="387"/>
    <x v="4"/>
    <x v="0"/>
    <s v="指名：ドルチェグスト（170816-170916）"/>
    <n v="13072"/>
    <n v="2271"/>
    <n v="0"/>
    <n v="0.17373011015911874"/>
    <n v="54.363124174372523"/>
    <n v="123458.655"/>
    <n v="10"/>
    <x v="5"/>
    <n v="123458.655"/>
    <n v="7.6499388004895954E-5"/>
    <x v="55"/>
    <d v="2020-01-20T00:00:00"/>
    <x v="1"/>
    <x v="2"/>
    <x v="0"/>
  </r>
  <r>
    <x v="387"/>
    <x v="7"/>
    <x v="0"/>
    <s v="NDG_Facebook_int_coffee（200110-200131）"/>
    <n v="150619"/>
    <n v="483"/>
    <n v="0"/>
    <n v="3.2067667425756379E-3"/>
    <n v="64.930859213250528"/>
    <n v="31361.605000000003"/>
    <n v="2"/>
    <x v="0"/>
    <m/>
    <n v="0"/>
    <x v="55"/>
    <d v="2020-01-20T00:00:00"/>
    <x v="1"/>
    <x v="2"/>
    <x v="0"/>
  </r>
  <r>
    <x v="387"/>
    <x v="7"/>
    <x v="0"/>
    <s v="NDG_Facebook_int_other（200110-200131）"/>
    <n v="256368"/>
    <n v="467"/>
    <n v="0"/>
    <n v="1.8216001997129127E-3"/>
    <n v="65.777837259100636"/>
    <n v="30718.25"/>
    <n v="2"/>
    <x v="0"/>
    <m/>
    <n v="0"/>
    <x v="55"/>
    <d v="2020-01-20T00:00:00"/>
    <x v="1"/>
    <x v="2"/>
    <x v="0"/>
  </r>
  <r>
    <x v="387"/>
    <x v="3"/>
    <x v="0"/>
    <s v="AFF"/>
    <n v="0"/>
    <n v="0"/>
    <m/>
    <m/>
    <m/>
    <n v="260000"/>
    <n v="14"/>
    <x v="0"/>
    <m/>
    <m/>
    <x v="55"/>
    <d v="2020-01-20T00:00:00"/>
    <x v="1"/>
    <x v="2"/>
    <x v="0"/>
  </r>
  <r>
    <x v="388"/>
    <x v="0"/>
    <x v="0"/>
    <s v="指名：共通TOP（161228AM-170131）"/>
    <n v="6352"/>
    <n v="988"/>
    <m/>
    <n v="0.15554156171284636"/>
    <n v="10.465263157894739"/>
    <n v="10339.680000000002"/>
    <n v="87"/>
    <x v="0"/>
    <m/>
    <n v="0"/>
    <x v="55"/>
    <d v="2020-01-20T00:00:00"/>
    <x v="1"/>
    <x v="2"/>
    <x v="0"/>
  </r>
  <r>
    <x v="388"/>
    <x v="0"/>
    <x v="0"/>
    <s v="指名：バリスタ（161228AM-170131）"/>
    <n v="6858"/>
    <n v="500"/>
    <m/>
    <n v="7.2907553222513855E-2"/>
    <n v="61.160320000000006"/>
    <n v="30580.160000000003"/>
    <n v="7"/>
    <x v="0"/>
    <m/>
    <n v="0"/>
    <x v="55"/>
    <d v="2020-01-20T00:00:00"/>
    <x v="1"/>
    <x v="2"/>
    <x v="0"/>
  </r>
  <r>
    <x v="388"/>
    <x v="0"/>
    <x v="0"/>
    <s v="指名：ドルチェグスト（161228AM-170131）"/>
    <n v="13672"/>
    <n v="1220"/>
    <m/>
    <n v="8.9233469865418372E-2"/>
    <n v="48.013901639344262"/>
    <n v="58576.959999999999"/>
    <n v="30"/>
    <x v="0"/>
    <m/>
    <n v="0"/>
    <x v="55"/>
    <d v="2020-01-20T00:00:00"/>
    <x v="1"/>
    <x v="2"/>
    <x v="0"/>
  </r>
  <r>
    <x v="388"/>
    <x v="14"/>
    <x v="0"/>
    <s v="YDN_RT_Direct"/>
    <n v="10943"/>
    <n v="7"/>
    <n v="0"/>
    <n v="6.3967833318102896E-4"/>
    <n v="159.69014071428572"/>
    <n v="1117.8309850000001"/>
    <n v="0"/>
    <x v="0"/>
    <m/>
    <n v="0"/>
    <x v="55"/>
    <d v="2020-01-20T00:00:00"/>
    <x v="1"/>
    <x v="2"/>
    <x v="0"/>
  </r>
  <r>
    <x v="388"/>
    <x v="13"/>
    <x v="0"/>
    <s v="2020-01_nestle_DDTD_ndg_true_banner"/>
    <n v="7576379"/>
    <n v="2426"/>
    <m/>
    <n v="3.20205734164038E-4"/>
    <n v="18.982033924154987"/>
    <n v="46050.414299999997"/>
    <n v="0"/>
    <x v="0"/>
    <m/>
    <n v="0"/>
    <x v="55"/>
    <d v="2020-01-20T00:00:00"/>
    <x v="1"/>
    <x v="2"/>
    <x v="0"/>
  </r>
  <r>
    <x v="388"/>
    <x v="13"/>
    <x v="0"/>
    <s v="2020-01_nestle_DDTD_ndg_coffee_banner"/>
    <n v="863722"/>
    <n v="2930"/>
    <m/>
    <n v="3.392295206096406E-3"/>
    <n v="15.645371757679182"/>
    <n v="45840.939250000003"/>
    <n v="0"/>
    <x v="0"/>
    <m/>
    <n v="0"/>
    <x v="55"/>
    <d v="2020-01-20T00:00:00"/>
    <x v="1"/>
    <x v="2"/>
    <x v="0"/>
  </r>
  <r>
    <x v="388"/>
    <x v="13"/>
    <x v="0"/>
    <s v="2020-01_nestle_DDTD_ndg_RT_banner"/>
    <n v="37377"/>
    <n v="351"/>
    <m/>
    <n v="9.3908018300024078E-3"/>
    <n v="50.007241737891739"/>
    <n v="17552.541850000001"/>
    <n v="0"/>
    <x v="0"/>
    <m/>
    <n v="0"/>
    <x v="55"/>
    <d v="2020-01-20T00:00:00"/>
    <x v="1"/>
    <x v="2"/>
    <x v="0"/>
  </r>
  <r>
    <x v="388"/>
    <x v="3"/>
    <x v="0"/>
    <s v="PH AFF"/>
    <n v="442"/>
    <n v="292"/>
    <m/>
    <n v="0.66063348416289591"/>
    <n v="0"/>
    <n v="0"/>
    <n v="0"/>
    <x v="0"/>
    <m/>
    <n v="0"/>
    <x v="55"/>
    <d v="2020-01-20T00:00:00"/>
    <x v="1"/>
    <x v="2"/>
    <x v="0"/>
  </r>
  <r>
    <x v="388"/>
    <x v="12"/>
    <x v="0"/>
    <s v="NDG_LINE_true"/>
    <n v="276175"/>
    <n v="788"/>
    <m/>
    <n v="2.8532633294106997E-3"/>
    <n v="26.76"/>
    <n v="21086.880000000001"/>
    <n v="0"/>
    <x v="0"/>
    <m/>
    <n v="0"/>
    <x v="55"/>
    <d v="2020-01-20T00:00:00"/>
    <x v="1"/>
    <x v="2"/>
    <x v="0"/>
  </r>
  <r>
    <x v="388"/>
    <x v="12"/>
    <x v="0"/>
    <s v="NDG_LINE_RM"/>
    <n v="98681"/>
    <n v="1154"/>
    <m/>
    <n v="1.1694247119506288E-2"/>
    <n v="37.688739168110914"/>
    <n v="43492.804999999993"/>
    <n v="5"/>
    <x v="0"/>
    <m/>
    <n v="0"/>
    <x v="55"/>
    <d v="2020-01-20T00:00:00"/>
    <x v="1"/>
    <x v="2"/>
    <x v="0"/>
  </r>
  <r>
    <x v="388"/>
    <x v="5"/>
    <x v="0"/>
    <s v="GDN_Direct_AT_Trueセグメント"/>
    <n v="245508"/>
    <n v="1282"/>
    <n v="0"/>
    <n v="5.221825765351842E-3"/>
    <n v="11.837118623018721"/>
    <n v="15175.18607471"/>
    <n v="0"/>
    <x v="0"/>
    <m/>
    <n v="0"/>
    <x v="55"/>
    <d v="2020-01-20T00:00:00"/>
    <x v="1"/>
    <x v="2"/>
    <x v="0"/>
  </r>
  <r>
    <x v="388"/>
    <x v="5"/>
    <x v="0"/>
    <s v="GDN_Direct_AT_コーヒー興味関心"/>
    <n v="380902"/>
    <n v="1714"/>
    <n v="0"/>
    <n v="4.4998451045150725E-3"/>
    <n v="29.324468167205367"/>
    <n v="50262.138438590002"/>
    <n v="0"/>
    <x v="0"/>
    <m/>
    <n v="0"/>
    <x v="55"/>
    <d v="2020-01-20T00:00:00"/>
    <x v="1"/>
    <x v="2"/>
    <x v="0"/>
  </r>
  <r>
    <x v="388"/>
    <x v="4"/>
    <x v="0"/>
    <s v="指名：バリスタ（170816-170916）"/>
    <n v="7800"/>
    <n v="1207"/>
    <m/>
    <n v="0.15474358974358973"/>
    <n v="33.401039768019878"/>
    <n v="40315.054999999993"/>
    <n v="4"/>
    <x v="0"/>
    <m/>
    <n v="0"/>
    <x v="55"/>
    <d v="2020-01-20T00:00:00"/>
    <x v="1"/>
    <x v="2"/>
    <x v="0"/>
  </r>
  <r>
    <x v="388"/>
    <x v="4"/>
    <x v="0"/>
    <s v="指名：ドルチェグスト（170816-170916）"/>
    <n v="11440"/>
    <n v="1878"/>
    <n v="0"/>
    <n v="0.16416083916083915"/>
    <n v="51.553612886048988"/>
    <n v="96817.684999999998"/>
    <n v="14"/>
    <x v="1"/>
    <n v="13831.097857142857"/>
    <n v="6.1188811188811194E-4"/>
    <x v="55"/>
    <d v="2020-01-20T00:00:00"/>
    <x v="1"/>
    <x v="2"/>
    <x v="0"/>
  </r>
  <r>
    <x v="388"/>
    <x v="4"/>
    <x v="0"/>
    <s v="指名：共通TOP（170816-170916）"/>
    <n v="2853"/>
    <n v="649"/>
    <m/>
    <n v="0.22747984577637576"/>
    <n v="8.6193451463790449"/>
    <n v="5593.9549999999999"/>
    <n v="29.970000000000002"/>
    <x v="0"/>
    <m/>
    <n v="0"/>
    <x v="55"/>
    <d v="2020-01-20T00:00:00"/>
    <x v="1"/>
    <x v="2"/>
    <x v="0"/>
  </r>
  <r>
    <x v="388"/>
    <x v="4"/>
    <x v="0"/>
    <s v="Affサイト誘導施策(202001)"/>
    <n v="1963"/>
    <n v="513"/>
    <m/>
    <n v="0.26133469179826796"/>
    <n v="10.86527290448343"/>
    <n v="5573.8849999999993"/>
    <n v="10.079999999999998"/>
    <x v="0"/>
    <m/>
    <n v="0"/>
    <x v="55"/>
    <d v="2020-01-20T00:00:00"/>
    <x v="1"/>
    <x v="2"/>
    <x v="0"/>
  </r>
  <r>
    <x v="388"/>
    <x v="7"/>
    <x v="0"/>
    <s v="NDG_Facebook_int_other（200110-200131）"/>
    <n v="251646"/>
    <n v="445"/>
    <n v="0"/>
    <n v="1.768357136612543E-3"/>
    <n v="68.864404494382029"/>
    <n v="30644.66"/>
    <n v="0"/>
    <x v="0"/>
    <m/>
    <n v="0"/>
    <x v="55"/>
    <d v="2020-01-20T00:00:00"/>
    <x v="1"/>
    <x v="2"/>
    <x v="0"/>
  </r>
  <r>
    <x v="388"/>
    <x v="7"/>
    <x v="0"/>
    <s v="NDG_Facebook_int_coffee（200110-200131）"/>
    <n v="138681"/>
    <n v="445"/>
    <n v="0"/>
    <n v="3.2088029362349565E-3"/>
    <n v="68.982168539325855"/>
    <n v="30697.065000000002"/>
    <n v="3"/>
    <x v="0"/>
    <m/>
    <n v="0"/>
    <x v="55"/>
    <d v="2020-01-20T00:00:00"/>
    <x v="1"/>
    <x v="2"/>
    <x v="0"/>
  </r>
  <r>
    <x v="388"/>
    <x v="3"/>
    <x v="0"/>
    <s v="AFF"/>
    <n v="0"/>
    <n v="0"/>
    <m/>
    <m/>
    <m/>
    <n v="271000"/>
    <n v="13"/>
    <x v="0"/>
    <m/>
    <m/>
    <x v="55"/>
    <d v="2020-01-20T00:00:00"/>
    <x v="1"/>
    <x v="2"/>
    <x v="0"/>
  </r>
  <r>
    <x v="389"/>
    <x v="0"/>
    <x v="0"/>
    <s v="指名：バリスタ（161228AM-170131）"/>
    <n v="8783"/>
    <n v="596"/>
    <m/>
    <n v="6.7858362746214276E-2"/>
    <n v="50.764563758389265"/>
    <n v="30255.68"/>
    <n v="10"/>
    <x v="0"/>
    <m/>
    <n v="0"/>
    <x v="55"/>
    <d v="2020-01-20T00:00:00"/>
    <x v="1"/>
    <x v="2"/>
    <x v="0"/>
  </r>
  <r>
    <x v="389"/>
    <x v="0"/>
    <x v="0"/>
    <s v="指名：ドルチェグスト（161228AM-170131）"/>
    <n v="15222"/>
    <n v="1302"/>
    <m/>
    <n v="8.5534095388253836E-2"/>
    <n v="43.009032258064515"/>
    <n v="55997.759999999995"/>
    <n v="34"/>
    <x v="0"/>
    <m/>
    <n v="0"/>
    <x v="55"/>
    <d v="2020-01-20T00:00:00"/>
    <x v="1"/>
    <x v="2"/>
    <x v="0"/>
  </r>
  <r>
    <x v="389"/>
    <x v="0"/>
    <x v="0"/>
    <s v="指名：共通TOP（161228AM-170131）"/>
    <n v="5230"/>
    <n v="758"/>
    <m/>
    <n v="0.14493307839388145"/>
    <n v="8.7796306068601595"/>
    <n v="6654.9600000000009"/>
    <n v="47"/>
    <x v="0"/>
    <m/>
    <n v="0"/>
    <x v="55"/>
    <d v="2020-01-20T00:00:00"/>
    <x v="1"/>
    <x v="2"/>
    <x v="0"/>
  </r>
  <r>
    <x v="389"/>
    <x v="14"/>
    <x v="0"/>
    <s v="YDN_RT_Direct"/>
    <n v="10588"/>
    <n v="11"/>
    <n v="0"/>
    <n v="1.038911975821685E-3"/>
    <n v="169.23388909090909"/>
    <n v="1861.57278"/>
    <n v="1"/>
    <x v="0"/>
    <m/>
    <n v="0"/>
    <x v="55"/>
    <d v="2020-01-20T00:00:00"/>
    <x v="1"/>
    <x v="2"/>
    <x v="0"/>
  </r>
  <r>
    <x v="389"/>
    <x v="13"/>
    <x v="0"/>
    <s v="2020-01_nestle_DDTD_ndg_coffee_banner"/>
    <n v="1038591"/>
    <n v="2875"/>
    <m/>
    <n v="2.768173419565546E-3"/>
    <n v="16.00531888695652"/>
    <n v="46015.291799999999"/>
    <n v="0"/>
    <x v="0"/>
    <m/>
    <n v="0"/>
    <x v="55"/>
    <d v="2020-01-20T00:00:00"/>
    <x v="1"/>
    <x v="2"/>
    <x v="0"/>
  </r>
  <r>
    <x v="389"/>
    <x v="13"/>
    <x v="0"/>
    <s v="2020-01_nestle_DDTD_ndg_true_banner"/>
    <n v="7426550"/>
    <n v="2428"/>
    <m/>
    <n v="3.2693511792151135E-4"/>
    <n v="18.913260976112024"/>
    <n v="45921.397649999999"/>
    <n v="0"/>
    <x v="0"/>
    <m/>
    <n v="0"/>
    <x v="55"/>
    <d v="2020-01-20T00:00:00"/>
    <x v="1"/>
    <x v="2"/>
    <x v="0"/>
  </r>
  <r>
    <x v="389"/>
    <x v="13"/>
    <x v="0"/>
    <s v="2020-01_nestle_DDTD_ndg_RT_banner"/>
    <n v="33246"/>
    <n v="304"/>
    <m/>
    <n v="9.1439571677795831E-3"/>
    <n v="60.781914309210521"/>
    <n v="18477.701949999999"/>
    <n v="1"/>
    <x v="0"/>
    <m/>
    <n v="0"/>
    <x v="55"/>
    <d v="2020-01-20T00:00:00"/>
    <x v="1"/>
    <x v="2"/>
    <x v="0"/>
  </r>
  <r>
    <x v="389"/>
    <x v="3"/>
    <x v="0"/>
    <s v="PH AFF"/>
    <n v="487"/>
    <n v="338"/>
    <m/>
    <n v="0.69404517453798764"/>
    <n v="0"/>
    <n v="0"/>
    <n v="0"/>
    <x v="0"/>
    <m/>
    <n v="0"/>
    <x v="55"/>
    <d v="2020-01-20T00:00:00"/>
    <x v="1"/>
    <x v="2"/>
    <x v="0"/>
  </r>
  <r>
    <x v="389"/>
    <x v="12"/>
    <x v="0"/>
    <s v="NDG_LINE_true"/>
    <n v="304044"/>
    <n v="787"/>
    <m/>
    <n v="2.588441146676139E-3"/>
    <n v="26.759999999999998"/>
    <n v="21060.12"/>
    <n v="0"/>
    <x v="0"/>
    <m/>
    <n v="0"/>
    <x v="55"/>
    <d v="2020-01-20T00:00:00"/>
    <x v="1"/>
    <x v="2"/>
    <x v="0"/>
  </r>
  <r>
    <x v="389"/>
    <x v="12"/>
    <x v="0"/>
    <s v="NDG_LINE_RM"/>
    <n v="99214"/>
    <n v="1116"/>
    <m/>
    <n v="1.124841252242627E-2"/>
    <n v="38.888122759856635"/>
    <n v="43399.145000000004"/>
    <n v="21"/>
    <x v="0"/>
    <m/>
    <n v="0"/>
    <x v="55"/>
    <d v="2020-01-20T00:00:00"/>
    <x v="1"/>
    <x v="2"/>
    <x v="0"/>
  </r>
  <r>
    <x v="389"/>
    <x v="5"/>
    <x v="0"/>
    <s v="GDN_Direct_AT_コーヒー興味関心"/>
    <n v="674143"/>
    <n v="4148"/>
    <n v="0"/>
    <n v="6.1529972127575307E-3"/>
    <n v="12.180052034490116"/>
    <n v="50522.855839065"/>
    <n v="4"/>
    <x v="0"/>
    <m/>
    <n v="0"/>
    <x v="55"/>
    <d v="2020-01-20T00:00:00"/>
    <x v="1"/>
    <x v="2"/>
    <x v="0"/>
  </r>
  <r>
    <x v="389"/>
    <x v="5"/>
    <x v="0"/>
    <s v="GDN_Direct_AT_Trueセグメント"/>
    <n v="1041289"/>
    <n v="6022"/>
    <n v="0"/>
    <n v="5.7832167630696187E-3"/>
    <n v="16.748936473390895"/>
    <n v="100862.09544275998"/>
    <n v="0"/>
    <x v="0"/>
    <m/>
    <n v="0"/>
    <x v="55"/>
    <d v="2020-01-20T00:00:00"/>
    <x v="1"/>
    <x v="2"/>
    <x v="0"/>
  </r>
  <r>
    <x v="389"/>
    <x v="4"/>
    <x v="0"/>
    <s v="指名：共通TOP（170816-170916）"/>
    <n v="3111"/>
    <n v="717"/>
    <m/>
    <n v="0.23047251687560269"/>
    <n v="7.9885006973500703"/>
    <n v="5727.7550000000001"/>
    <n v="32.519999999999996"/>
    <x v="0"/>
    <m/>
    <n v="0"/>
    <x v="55"/>
    <d v="2020-01-20T00:00:00"/>
    <x v="1"/>
    <x v="2"/>
    <x v="0"/>
  </r>
  <r>
    <x v="389"/>
    <x v="4"/>
    <x v="0"/>
    <s v="指名：ドルチェグスト（170816-170916）"/>
    <n v="15250"/>
    <n v="2664"/>
    <n v="0"/>
    <n v="0.17468852459016393"/>
    <n v="53.369416291291294"/>
    <n v="142176.125"/>
    <n v="30.61"/>
    <x v="5"/>
    <n v="142176.125"/>
    <n v="6.5573770491803284E-5"/>
    <x v="55"/>
    <d v="2020-01-20T00:00:00"/>
    <x v="1"/>
    <x v="2"/>
    <x v="0"/>
  </r>
  <r>
    <x v="389"/>
    <x v="4"/>
    <x v="0"/>
    <s v="Affサイト誘導施策(202001)"/>
    <n v="1391"/>
    <n v="360"/>
    <m/>
    <n v="0.25880661394680088"/>
    <n v="15.802027777777779"/>
    <n v="5688.7300000000005"/>
    <n v="10"/>
    <x v="0"/>
    <m/>
    <n v="0"/>
    <x v="55"/>
    <d v="2020-01-20T00:00:00"/>
    <x v="1"/>
    <x v="2"/>
    <x v="0"/>
  </r>
  <r>
    <x v="389"/>
    <x v="4"/>
    <x v="0"/>
    <s v="指名：バリスタ（170816-170916）"/>
    <n v="6492"/>
    <n v="957"/>
    <m/>
    <n v="0.14741219963031424"/>
    <n v="31.040574712643672"/>
    <n v="29705.829999999994"/>
    <n v="7"/>
    <x v="0"/>
    <m/>
    <n v="0"/>
    <x v="55"/>
    <d v="2020-01-20T00:00:00"/>
    <x v="1"/>
    <x v="2"/>
    <x v="0"/>
  </r>
  <r>
    <x v="389"/>
    <x v="7"/>
    <x v="0"/>
    <s v="NDG_Facebook_int_other（200110-200131）"/>
    <n v="313586"/>
    <n v="492"/>
    <n v="0"/>
    <n v="1.5689475933236816E-3"/>
    <n v="61.091575203252034"/>
    <n v="30057.055"/>
    <n v="2"/>
    <x v="0"/>
    <m/>
    <n v="0"/>
    <x v="55"/>
    <d v="2020-01-20T00:00:00"/>
    <x v="1"/>
    <x v="2"/>
    <x v="0"/>
  </r>
  <r>
    <x v="389"/>
    <x v="7"/>
    <x v="0"/>
    <s v="NDG_Facebook_int_coffee（200110-200131）"/>
    <n v="182630"/>
    <n v="507"/>
    <n v="0"/>
    <n v="2.7761046925477741E-3"/>
    <n v="61.001715976331369"/>
    <n v="30927.870000000003"/>
    <n v="3"/>
    <x v="0"/>
    <m/>
    <n v="0"/>
    <x v="55"/>
    <d v="2020-01-20T00:00:00"/>
    <x v="1"/>
    <x v="2"/>
    <x v="0"/>
  </r>
  <r>
    <x v="389"/>
    <x v="3"/>
    <x v="0"/>
    <s v="AFF"/>
    <n v="0"/>
    <n v="0"/>
    <m/>
    <m/>
    <m/>
    <n v="322000"/>
    <n v="17"/>
    <x v="0"/>
    <m/>
    <m/>
    <x v="55"/>
    <d v="2020-01-20T00:00:00"/>
    <x v="1"/>
    <x v="2"/>
    <x v="0"/>
  </r>
  <r>
    <x v="390"/>
    <x v="0"/>
    <x v="0"/>
    <s v="指名：バリスタ（161228AM-170131）"/>
    <n v="8172"/>
    <n v="551"/>
    <m/>
    <n v="6.7425354870288792E-2"/>
    <n v="55.155862068965533"/>
    <n v="30390.880000000008"/>
    <n v="13"/>
    <x v="0"/>
    <m/>
    <n v="0"/>
    <x v="55"/>
    <d v="2020-01-20T00:00:00"/>
    <x v="1"/>
    <x v="2"/>
    <x v="0"/>
  </r>
  <r>
    <x v="390"/>
    <x v="0"/>
    <x v="0"/>
    <s v="指名：共通TOP（161228AM-170131）"/>
    <n v="5306"/>
    <n v="743"/>
    <m/>
    <n v="0.14003015454202788"/>
    <n v="13.158869448183044"/>
    <n v="9777.0400000000009"/>
    <n v="63"/>
    <x v="0"/>
    <m/>
    <n v="0"/>
    <x v="55"/>
    <d v="2020-01-20T00:00:00"/>
    <x v="1"/>
    <x v="2"/>
    <x v="0"/>
  </r>
  <r>
    <x v="390"/>
    <x v="0"/>
    <x v="0"/>
    <s v="指名：ドルチェグスト（161228AM-170131）"/>
    <n v="17016"/>
    <n v="1384"/>
    <m/>
    <n v="8.1335213916314056E-2"/>
    <n v="35.699653179190754"/>
    <n v="49408.320000000007"/>
    <n v="26"/>
    <x v="0"/>
    <m/>
    <n v="0"/>
    <x v="55"/>
    <d v="2020-01-20T00:00:00"/>
    <x v="1"/>
    <x v="2"/>
    <x v="0"/>
  </r>
  <r>
    <x v="390"/>
    <x v="14"/>
    <x v="0"/>
    <s v="YDN_RT_Direct"/>
    <n v="11057"/>
    <n v="9"/>
    <n v="0"/>
    <n v="8.1396400470290313E-4"/>
    <n v="176.09603833333333"/>
    <n v="1584.864345"/>
    <n v="0"/>
    <x v="0"/>
    <m/>
    <n v="0"/>
    <x v="55"/>
    <d v="2020-01-20T00:00:00"/>
    <x v="1"/>
    <x v="2"/>
    <x v="0"/>
  </r>
  <r>
    <x v="390"/>
    <x v="13"/>
    <x v="0"/>
    <s v="2020-01_nestle_DDTD_ndg_coffee_banner"/>
    <n v="1157601"/>
    <n v="2937"/>
    <m/>
    <n v="2.5371436272083386E-3"/>
    <n v="15.620736193394618"/>
    <n v="45878.102199999994"/>
    <n v="0"/>
    <x v="0"/>
    <m/>
    <n v="0"/>
    <x v="55"/>
    <d v="2020-01-20T00:00:00"/>
    <x v="1"/>
    <x v="2"/>
    <x v="0"/>
  </r>
  <r>
    <x v="390"/>
    <x v="13"/>
    <x v="0"/>
    <s v="2020-01_nestle_DDTD_ndg_RT_banner"/>
    <n v="34011"/>
    <n v="313"/>
    <m/>
    <n v="9.2029049425185975E-3"/>
    <n v="55.642846006389782"/>
    <n v="17416.210800000001"/>
    <n v="2"/>
    <x v="0"/>
    <m/>
    <n v="0"/>
    <x v="55"/>
    <d v="2020-01-20T00:00:00"/>
    <x v="1"/>
    <x v="2"/>
    <x v="0"/>
  </r>
  <r>
    <x v="390"/>
    <x v="13"/>
    <x v="0"/>
    <s v="2020-01_nestle_DDTD_ndg_true_banner"/>
    <n v="8216990"/>
    <n v="2628"/>
    <m/>
    <n v="3.1982514278342802E-4"/>
    <n v="17.449881525875192"/>
    <n v="45858.288650000002"/>
    <n v="1"/>
    <x v="0"/>
    <m/>
    <n v="0"/>
    <x v="55"/>
    <d v="2020-01-20T00:00:00"/>
    <x v="1"/>
    <x v="2"/>
    <x v="0"/>
  </r>
  <r>
    <x v="390"/>
    <x v="3"/>
    <x v="0"/>
    <s v="PH AFF"/>
    <n v="469"/>
    <n v="392"/>
    <m/>
    <n v="0.83582089552238803"/>
    <n v="37.573979591836732"/>
    <n v="14729"/>
    <n v="1"/>
    <x v="0"/>
    <m/>
    <n v="0"/>
    <x v="55"/>
    <d v="2020-01-20T00:00:00"/>
    <x v="1"/>
    <x v="2"/>
    <x v="0"/>
  </r>
  <r>
    <x v="390"/>
    <x v="12"/>
    <x v="0"/>
    <s v="NDG_LINE_true"/>
    <n v="284788"/>
    <n v="797"/>
    <m/>
    <n v="2.7985729735803475E-3"/>
    <n v="26.76"/>
    <n v="21327.72"/>
    <n v="0"/>
    <x v="0"/>
    <m/>
    <n v="0"/>
    <x v="55"/>
    <d v="2020-01-20T00:00:00"/>
    <x v="1"/>
    <x v="2"/>
    <x v="0"/>
  </r>
  <r>
    <x v="390"/>
    <x v="12"/>
    <x v="0"/>
    <s v="NDG_LINE_RM"/>
    <n v="103928"/>
    <n v="1097"/>
    <m/>
    <n v="1.0555384496959433E-2"/>
    <n v="39.018901549680947"/>
    <n v="42803.735000000001"/>
    <n v="7"/>
    <x v="0"/>
    <m/>
    <n v="0"/>
    <x v="55"/>
    <d v="2020-01-20T00:00:00"/>
    <x v="1"/>
    <x v="2"/>
    <x v="0"/>
  </r>
  <r>
    <x v="390"/>
    <x v="5"/>
    <x v="0"/>
    <s v="GDN_Direct_AT_Trueセグメント"/>
    <n v="655376"/>
    <n v="4060"/>
    <n v="0"/>
    <n v="6.1949171162813408E-3"/>
    <n v="25.554978991445818"/>
    <n v="103753.21470527002"/>
    <n v="0"/>
    <x v="0"/>
    <m/>
    <n v="0"/>
    <x v="55"/>
    <d v="2020-01-20T00:00:00"/>
    <x v="1"/>
    <x v="2"/>
    <x v="0"/>
  </r>
  <r>
    <x v="390"/>
    <x v="5"/>
    <x v="0"/>
    <s v="GDN_Direct_AT_コーヒー興味関心"/>
    <n v="555479"/>
    <n v="3214"/>
    <n v="0"/>
    <n v="5.7859973104293768E-3"/>
    <n v="16.965663639887989"/>
    <n v="54527.642938599995"/>
    <n v="5"/>
    <x v="0"/>
    <m/>
    <n v="0"/>
    <x v="55"/>
    <d v="2020-01-20T00:00:00"/>
    <x v="1"/>
    <x v="2"/>
    <x v="0"/>
  </r>
  <r>
    <x v="390"/>
    <x v="4"/>
    <x v="0"/>
    <s v="指名：共通TOP（170816-170916）"/>
    <n v="3172"/>
    <n v="821"/>
    <m/>
    <n v="0.25882723833543508"/>
    <n v="7.2739829476248481"/>
    <n v="5971.9400000000005"/>
    <n v="29.89"/>
    <x v="0"/>
    <m/>
    <n v="0"/>
    <x v="55"/>
    <d v="2020-01-20T00:00:00"/>
    <x v="1"/>
    <x v="2"/>
    <x v="0"/>
  </r>
  <r>
    <x v="390"/>
    <x v="4"/>
    <x v="0"/>
    <s v="指名：バリスタ（170816-170916）"/>
    <n v="5743"/>
    <n v="768"/>
    <m/>
    <n v="0.1337280167160021"/>
    <n v="29.274557291666667"/>
    <n v="22482.86"/>
    <n v="0"/>
    <x v="0"/>
    <m/>
    <n v="0"/>
    <x v="55"/>
    <d v="2020-01-20T00:00:00"/>
    <x v="1"/>
    <x v="2"/>
    <x v="0"/>
  </r>
  <r>
    <x v="390"/>
    <x v="4"/>
    <x v="0"/>
    <s v="Affサイト誘導施策(202001)"/>
    <n v="1240"/>
    <n v="388"/>
    <m/>
    <n v="0.31290322580645163"/>
    <n v="15.27664948453608"/>
    <n v="5927.3399999999992"/>
    <n v="8"/>
    <x v="0"/>
    <m/>
    <n v="0"/>
    <x v="55"/>
    <d v="2020-01-20T00:00:00"/>
    <x v="1"/>
    <x v="2"/>
    <x v="0"/>
  </r>
  <r>
    <x v="390"/>
    <x v="4"/>
    <x v="0"/>
    <s v="指名：ドルチェグスト（170816-170916）"/>
    <n v="16876"/>
    <n v="2920"/>
    <n v="0"/>
    <n v="0.17302678359800902"/>
    <n v="54.257291095890416"/>
    <n v="158431.29"/>
    <n v="29.369999999999997"/>
    <x v="0"/>
    <m/>
    <n v="0"/>
    <x v="55"/>
    <d v="2020-01-20T00:00:00"/>
    <x v="1"/>
    <x v="2"/>
    <x v="0"/>
  </r>
  <r>
    <x v="390"/>
    <x v="7"/>
    <x v="0"/>
    <s v="NDG_Facebook_int_coffee（200110-200131）"/>
    <n v="179316"/>
    <n v="553"/>
    <n v="0"/>
    <n v="3.0839411987775771E-3"/>
    <n v="53.451446654611217"/>
    <n v="29558.65"/>
    <n v="4"/>
    <x v="0"/>
    <m/>
    <n v="0"/>
    <x v="55"/>
    <d v="2020-01-20T00:00:00"/>
    <x v="1"/>
    <x v="2"/>
    <x v="0"/>
  </r>
  <r>
    <x v="390"/>
    <x v="7"/>
    <x v="0"/>
    <s v="NDG_Facebook_int_other（200110-200131）"/>
    <n v="380821"/>
    <n v="564"/>
    <n v="0"/>
    <n v="1.481010763587092E-3"/>
    <n v="53.784911347517735"/>
    <n v="30334.690000000002"/>
    <n v="4"/>
    <x v="0"/>
    <m/>
    <n v="0"/>
    <x v="55"/>
    <d v="2020-01-20T00:00:00"/>
    <x v="1"/>
    <x v="2"/>
    <x v="0"/>
  </r>
  <r>
    <x v="390"/>
    <x v="3"/>
    <x v="0"/>
    <s v="AFF"/>
    <n v="0"/>
    <n v="0"/>
    <m/>
    <m/>
    <m/>
    <n v="392000"/>
    <n v="20"/>
    <x v="0"/>
    <m/>
    <m/>
    <x v="55"/>
    <d v="2020-01-20T00:00:00"/>
    <x v="1"/>
    <x v="2"/>
    <x v="0"/>
  </r>
  <r>
    <x v="391"/>
    <x v="0"/>
    <x v="0"/>
    <s v="指名：バリスタ（161228AM-170131）"/>
    <n v="7201"/>
    <n v="455"/>
    <m/>
    <n v="6.3185668657130947E-2"/>
    <n v="67.513142857142853"/>
    <n v="30718.479999999996"/>
    <n v="12"/>
    <x v="0"/>
    <m/>
    <n v="0"/>
    <x v="56"/>
    <d v="2020-01-27T00:00:00"/>
    <x v="1"/>
    <x v="2"/>
    <x v="0"/>
  </r>
  <r>
    <x v="391"/>
    <x v="0"/>
    <x v="0"/>
    <s v="指名：ドルチェグスト（161228AM-170131）"/>
    <n v="14428"/>
    <n v="1142"/>
    <m/>
    <n v="7.9151649570280008E-2"/>
    <n v="41.266690017513142"/>
    <n v="47126.560000000005"/>
    <n v="36"/>
    <x v="0"/>
    <m/>
    <n v="0"/>
    <x v="56"/>
    <d v="2020-01-27T00:00:00"/>
    <x v="1"/>
    <x v="2"/>
    <x v="0"/>
  </r>
  <r>
    <x v="391"/>
    <x v="0"/>
    <x v="0"/>
    <s v="指名：共通TOP（161228AM-170131）"/>
    <n v="6120"/>
    <n v="913"/>
    <m/>
    <n v="0.14918300653594771"/>
    <n v="12.895772179627601"/>
    <n v="11773.84"/>
    <n v="80"/>
    <x v="0"/>
    <m/>
    <n v="0"/>
    <x v="56"/>
    <d v="2020-01-27T00:00:00"/>
    <x v="1"/>
    <x v="2"/>
    <x v="0"/>
  </r>
  <r>
    <x v="391"/>
    <x v="14"/>
    <x v="0"/>
    <s v="YDN_RT_Direct"/>
    <n v="19374"/>
    <n v="16"/>
    <n v="0"/>
    <n v="8.2584907608134611E-4"/>
    <n v="119.57719937499999"/>
    <n v="1913.2351899999999"/>
    <n v="0"/>
    <x v="0"/>
    <m/>
    <n v="0"/>
    <x v="56"/>
    <d v="2020-01-27T00:00:00"/>
    <x v="1"/>
    <x v="2"/>
    <x v="0"/>
  </r>
  <r>
    <x v="391"/>
    <x v="13"/>
    <x v="0"/>
    <s v="2020-01_nestle_DDTD_ndg_RT_banner"/>
    <n v="22726"/>
    <n v="264"/>
    <m/>
    <n v="1.1616650532429816E-2"/>
    <n v="70.544867424242426"/>
    <n v="18623.845000000001"/>
    <n v="3"/>
    <x v="0"/>
    <m/>
    <n v="0"/>
    <x v="56"/>
    <d v="2020-01-27T00:00:00"/>
    <x v="1"/>
    <x v="2"/>
    <x v="0"/>
  </r>
  <r>
    <x v="391"/>
    <x v="13"/>
    <x v="0"/>
    <s v="2020-01_nestle_DDTD_ndg_coffee_banner"/>
    <n v="495830"/>
    <n v="3045"/>
    <m/>
    <n v="6.1412177560857548E-3"/>
    <n v="15.05927422003284"/>
    <n v="45855.49"/>
    <n v="0"/>
    <x v="0"/>
    <m/>
    <n v="0"/>
    <x v="56"/>
    <d v="2020-01-27T00:00:00"/>
    <x v="1"/>
    <x v="2"/>
    <x v="0"/>
  </r>
  <r>
    <x v="391"/>
    <x v="13"/>
    <x v="0"/>
    <s v="2020-01_nestle_DDTD_ndg_true_banner"/>
    <n v="977983"/>
    <n v="2666"/>
    <m/>
    <n v="2.7260187549272329E-3"/>
    <n v="17.193835333833459"/>
    <n v="45838.764999999999"/>
    <n v="0"/>
    <x v="0"/>
    <m/>
    <n v="0"/>
    <x v="56"/>
    <d v="2020-01-27T00:00:00"/>
    <x v="1"/>
    <x v="2"/>
    <x v="0"/>
  </r>
  <r>
    <x v="391"/>
    <x v="3"/>
    <x v="0"/>
    <s v="PH AFF"/>
    <n v="436"/>
    <n v="265"/>
    <m/>
    <n v="0.60779816513761464"/>
    <n v="0"/>
    <n v="0"/>
    <n v="0"/>
    <x v="0"/>
    <m/>
    <n v="0"/>
    <x v="56"/>
    <d v="2020-01-27T00:00:00"/>
    <x v="1"/>
    <x v="2"/>
    <x v="0"/>
  </r>
  <r>
    <x v="391"/>
    <x v="12"/>
    <x v="0"/>
    <s v="NDG_LINE_RM"/>
    <n v="110595"/>
    <n v="1078"/>
    <m/>
    <n v="9.7472760974727617E-3"/>
    <n v="38.349587198515763"/>
    <n v="41340.854999999996"/>
    <n v="14"/>
    <x v="0"/>
    <m/>
    <n v="0"/>
    <x v="56"/>
    <d v="2020-01-27T00:00:00"/>
    <x v="1"/>
    <x v="2"/>
    <x v="0"/>
  </r>
  <r>
    <x v="391"/>
    <x v="12"/>
    <x v="0"/>
    <s v="NDG_LINE_true"/>
    <n v="302658"/>
    <n v="797"/>
    <m/>
    <n v="2.6333353157689536E-3"/>
    <n v="26.759999999999998"/>
    <n v="21327.719999999998"/>
    <n v="0"/>
    <x v="0"/>
    <m/>
    <n v="0"/>
    <x v="56"/>
    <d v="2020-01-27T00:00:00"/>
    <x v="1"/>
    <x v="2"/>
    <x v="0"/>
  </r>
  <r>
    <x v="391"/>
    <x v="5"/>
    <x v="0"/>
    <s v="GDN_Direct_AT_Trueセグメント"/>
    <n v="729139"/>
    <n v="3501"/>
    <n v="0"/>
    <n v="4.8015536132342395E-3"/>
    <n v="20.565424387159386"/>
    <n v="71999.55077944501"/>
    <n v="0"/>
    <x v="0"/>
    <m/>
    <n v="0"/>
    <x v="56"/>
    <d v="2020-01-27T00:00:00"/>
    <x v="1"/>
    <x v="2"/>
    <x v="0"/>
  </r>
  <r>
    <x v="391"/>
    <x v="5"/>
    <x v="0"/>
    <s v="GDN_Direct_AT_コーヒー興味関心"/>
    <n v="754682"/>
    <n v="3158"/>
    <n v="0"/>
    <n v="4.1845439536122497E-3"/>
    <n v="15.582824126890435"/>
    <n v="49210.558592719994"/>
    <n v="0"/>
    <x v="0"/>
    <m/>
    <n v="0"/>
    <x v="56"/>
    <d v="2020-01-27T00:00:00"/>
    <x v="1"/>
    <x v="2"/>
    <x v="0"/>
  </r>
  <r>
    <x v="391"/>
    <x v="4"/>
    <x v="0"/>
    <s v="指名：バリスタ（170816-170916）"/>
    <n v="4375"/>
    <n v="607"/>
    <m/>
    <n v="0.13874285714285714"/>
    <n v="34.576021416803961"/>
    <n v="20987.645000000004"/>
    <n v="3.92"/>
    <x v="0"/>
    <m/>
    <n v="0"/>
    <x v="56"/>
    <d v="2020-01-27T00:00:00"/>
    <x v="1"/>
    <x v="2"/>
    <x v="0"/>
  </r>
  <r>
    <x v="391"/>
    <x v="4"/>
    <x v="0"/>
    <s v="指名：ドルチェグスト（170816-170916）"/>
    <n v="12200"/>
    <n v="2136"/>
    <n v="0"/>
    <n v="0.17508196721311475"/>
    <n v="49.1352106741573"/>
    <n v="104952.81"/>
    <n v="27.620000000000005"/>
    <x v="0"/>
    <m/>
    <n v="0"/>
    <x v="56"/>
    <d v="2020-01-27T00:00:00"/>
    <x v="1"/>
    <x v="2"/>
    <x v="0"/>
  </r>
  <r>
    <x v="391"/>
    <x v="4"/>
    <x v="0"/>
    <s v="指名：共通TOP（170816-170916）"/>
    <n v="5853"/>
    <n v="1108"/>
    <m/>
    <n v="0.18930463010422005"/>
    <n v="38.211895306859205"/>
    <n v="42338.78"/>
    <n v="37.840000000000003"/>
    <x v="0"/>
    <m/>
    <n v="0"/>
    <x v="56"/>
    <d v="2020-01-27T00:00:00"/>
    <x v="1"/>
    <x v="2"/>
    <x v="0"/>
  </r>
  <r>
    <x v="391"/>
    <x v="4"/>
    <x v="0"/>
    <s v="Affサイト誘導施策(202001)"/>
    <n v="4651"/>
    <n v="899"/>
    <m/>
    <n v="0.1932917652117824"/>
    <n v="54.514694104560625"/>
    <n v="49008.71"/>
    <n v="20.11"/>
    <x v="0"/>
    <m/>
    <n v="0"/>
    <x v="56"/>
    <d v="2020-01-27T00:00:00"/>
    <x v="1"/>
    <x v="2"/>
    <x v="0"/>
  </r>
  <r>
    <x v="391"/>
    <x v="7"/>
    <x v="0"/>
    <s v="NDG_Facebook_int_coffee（200110-200131）"/>
    <n v="183081"/>
    <n v="501"/>
    <n v="0"/>
    <n v="2.736493683123863E-3"/>
    <n v="61.126926147704594"/>
    <n v="30624.59"/>
    <n v="4"/>
    <x v="0"/>
    <m/>
    <n v="0"/>
    <x v="56"/>
    <d v="2020-01-27T00:00:00"/>
    <x v="1"/>
    <x v="2"/>
    <x v="0"/>
  </r>
  <r>
    <x v="391"/>
    <x v="7"/>
    <x v="0"/>
    <s v="NDG_Facebook_int_other（200110-200131）"/>
    <n v="320305"/>
    <n v="496"/>
    <n v="0"/>
    <n v="1.5485240630024508E-3"/>
    <n v="60.466270161290318"/>
    <n v="29991.269999999997"/>
    <n v="3"/>
    <x v="0"/>
    <m/>
    <n v="0"/>
    <x v="56"/>
    <d v="2020-01-27T00:00:00"/>
    <x v="1"/>
    <x v="2"/>
    <x v="0"/>
  </r>
  <r>
    <x v="391"/>
    <x v="3"/>
    <x v="0"/>
    <s v="AFF"/>
    <n v="0"/>
    <n v="0"/>
    <m/>
    <m/>
    <m/>
    <n v="441000"/>
    <n v="23"/>
    <x v="0"/>
    <m/>
    <m/>
    <x v="56"/>
    <d v="2020-01-27T00:00:00"/>
    <x v="1"/>
    <x v="2"/>
    <x v="0"/>
  </r>
  <r>
    <x v="392"/>
    <x v="0"/>
    <x v="0"/>
    <s v="指名：バリスタ（161228AM-170131）"/>
    <n v="7080"/>
    <n v="454"/>
    <m/>
    <n v="6.4124293785310732E-2"/>
    <n v="67.015859030837007"/>
    <n v="30425.200000000001"/>
    <n v="4"/>
    <x v="0"/>
    <m/>
    <n v="0"/>
    <x v="56"/>
    <d v="2020-01-27T00:00:00"/>
    <x v="1"/>
    <x v="2"/>
    <x v="0"/>
  </r>
  <r>
    <x v="392"/>
    <x v="0"/>
    <x v="0"/>
    <s v="指名：ドルチェグスト（161228AM-170131）"/>
    <n v="16630"/>
    <n v="1582"/>
    <m/>
    <n v="9.5129284425736621E-2"/>
    <n v="35.520404551201011"/>
    <n v="56193.279999999999"/>
    <n v="50"/>
    <x v="0"/>
    <m/>
    <n v="0"/>
    <x v="56"/>
    <d v="2020-01-27T00:00:00"/>
    <x v="1"/>
    <x v="2"/>
    <x v="0"/>
  </r>
  <r>
    <x v="392"/>
    <x v="0"/>
    <x v="0"/>
    <s v="指名：共通TOP（161228AM-170131）"/>
    <n v="7105"/>
    <n v="1087"/>
    <m/>
    <n v="0.152990851513019"/>
    <n v="12.818693652253909"/>
    <n v="13933.92"/>
    <n v="88"/>
    <x v="0"/>
    <m/>
    <n v="0"/>
    <x v="56"/>
    <d v="2020-01-27T00:00:00"/>
    <x v="1"/>
    <x v="2"/>
    <x v="0"/>
  </r>
  <r>
    <x v="392"/>
    <x v="14"/>
    <x v="0"/>
    <s v="YDN_RT_Direct"/>
    <n v="58725"/>
    <n v="64"/>
    <n v="0"/>
    <n v="1.0898254576415497E-3"/>
    <n v="170.70197031250001"/>
    <n v="10924.926100000001"/>
    <n v="3"/>
    <x v="0"/>
    <m/>
    <n v="0"/>
    <x v="56"/>
    <d v="2020-01-27T00:00:00"/>
    <x v="1"/>
    <x v="2"/>
    <x v="0"/>
  </r>
  <r>
    <x v="392"/>
    <x v="13"/>
    <x v="0"/>
    <s v="2020-01_nestle_DDTD_ndg_coffee_banner"/>
    <n v="460846"/>
    <n v="4054"/>
    <m/>
    <n v="8.7968648962994146E-3"/>
    <n v="14.233439812530833"/>
    <n v="57702.364999999998"/>
    <n v="1"/>
    <x v="0"/>
    <m/>
    <n v="0"/>
    <x v="56"/>
    <d v="2020-01-27T00:00:00"/>
    <x v="1"/>
    <x v="2"/>
    <x v="0"/>
  </r>
  <r>
    <x v="392"/>
    <x v="13"/>
    <x v="0"/>
    <s v="2020-01_nestle_DDTD_ndg_RT_banner"/>
    <n v="23117"/>
    <n v="381"/>
    <m/>
    <n v="1.6481377341350523E-2"/>
    <n v="42.981640419947503"/>
    <n v="16376.004999999999"/>
    <n v="2"/>
    <x v="0"/>
    <m/>
    <n v="0"/>
    <x v="56"/>
    <d v="2020-01-27T00:00:00"/>
    <x v="1"/>
    <x v="2"/>
    <x v="0"/>
  </r>
  <r>
    <x v="392"/>
    <x v="13"/>
    <x v="0"/>
    <s v="2020-01_nestle_DDTD_ndg_true_banner"/>
    <n v="1054353"/>
    <n v="3193"/>
    <m/>
    <n v="3.0283975101318061E-3"/>
    <n v="18.107488255559034"/>
    <n v="57817.21"/>
    <n v="0"/>
    <x v="0"/>
    <m/>
    <n v="0"/>
    <x v="56"/>
    <d v="2020-01-27T00:00:00"/>
    <x v="1"/>
    <x v="2"/>
    <x v="0"/>
  </r>
  <r>
    <x v="392"/>
    <x v="3"/>
    <x v="0"/>
    <s v="PH AFF"/>
    <n v="424"/>
    <n v="285"/>
    <m/>
    <n v="0.67216981132075471"/>
    <n v="51.680701754385964"/>
    <n v="14729"/>
    <n v="1"/>
    <x v="0"/>
    <m/>
    <n v="0"/>
    <x v="56"/>
    <d v="2020-01-27T00:00:00"/>
    <x v="1"/>
    <x v="2"/>
    <x v="0"/>
  </r>
  <r>
    <x v="392"/>
    <x v="12"/>
    <x v="0"/>
    <s v="NDG_LINE_true"/>
    <n v="292420"/>
    <n v="798"/>
    <m/>
    <n v="2.7289515081047808E-3"/>
    <n v="26.759999999999998"/>
    <n v="21354.48"/>
    <n v="1"/>
    <x v="0"/>
    <m/>
    <n v="0"/>
    <x v="56"/>
    <d v="2020-01-27T00:00:00"/>
    <x v="1"/>
    <x v="2"/>
    <x v="0"/>
  </r>
  <r>
    <x v="392"/>
    <x v="12"/>
    <x v="0"/>
    <s v="NDG_LINE_RM"/>
    <n v="108128"/>
    <n v="1068"/>
    <m/>
    <n v="9.877182598401894E-3"/>
    <n v="42.391924157303372"/>
    <n v="45274.574999999997"/>
    <n v="13"/>
    <x v="0"/>
    <m/>
    <n v="0"/>
    <x v="56"/>
    <d v="2020-01-27T00:00:00"/>
    <x v="1"/>
    <x v="2"/>
    <x v="0"/>
  </r>
  <r>
    <x v="392"/>
    <x v="5"/>
    <x v="0"/>
    <s v="GDN_Direct_AT_Trueセグメント"/>
    <n v="637114"/>
    <n v="2518"/>
    <n v="0"/>
    <n v="3.9521969380675983E-3"/>
    <n v="17.31084729814734"/>
    <n v="43588.713496734999"/>
    <n v="0"/>
    <x v="0"/>
    <m/>
    <n v="0"/>
    <x v="56"/>
    <d v="2020-01-27T00:00:00"/>
    <x v="1"/>
    <x v="2"/>
    <x v="0"/>
  </r>
  <r>
    <x v="392"/>
    <x v="5"/>
    <x v="0"/>
    <s v="GDN_Direct_AT_コーヒー興味関心"/>
    <n v="843622"/>
    <n v="3085"/>
    <n v="0"/>
    <n v="3.6568510541451029E-3"/>
    <n v="14.671142094278769"/>
    <n v="45260.473360850003"/>
    <n v="1"/>
    <x v="0"/>
    <m/>
    <n v="0"/>
    <x v="56"/>
    <d v="2020-01-27T00:00:00"/>
    <x v="1"/>
    <x v="2"/>
    <x v="0"/>
  </r>
  <r>
    <x v="392"/>
    <x v="4"/>
    <x v="0"/>
    <s v="指名：バリスタ（170816-170916）"/>
    <n v="4953"/>
    <n v="666"/>
    <m/>
    <n v="0.13446396123561477"/>
    <n v="37.586884384384391"/>
    <n v="25032.865000000005"/>
    <n v="5"/>
    <x v="0"/>
    <m/>
    <n v="0"/>
    <x v="56"/>
    <d v="2020-01-27T00:00:00"/>
    <x v="1"/>
    <x v="2"/>
    <x v="0"/>
  </r>
  <r>
    <x v="392"/>
    <x v="4"/>
    <x v="0"/>
    <s v="指名：共通TOP（170816-170916）"/>
    <n v="7541"/>
    <n v="1292"/>
    <m/>
    <n v="0.17133006232595147"/>
    <n v="39.01723297213622"/>
    <n v="50410.264999999999"/>
    <n v="40.47"/>
    <x v="0"/>
    <m/>
    <n v="0"/>
    <x v="56"/>
    <d v="2020-01-27T00:00:00"/>
    <x v="1"/>
    <x v="2"/>
    <x v="0"/>
  </r>
  <r>
    <x v="392"/>
    <x v="4"/>
    <x v="0"/>
    <s v="指名：ドルチェグスト（170816-170916）"/>
    <n v="14376"/>
    <n v="2596"/>
    <n v="0"/>
    <n v="0.18057874234835838"/>
    <n v="57.730922573189517"/>
    <n v="149869.47499999998"/>
    <n v="28.34"/>
    <x v="1"/>
    <n v="21409.924999999996"/>
    <n v="4.8692264885920978E-4"/>
    <x v="56"/>
    <d v="2020-01-27T00:00:00"/>
    <x v="1"/>
    <x v="2"/>
    <x v="0"/>
  </r>
  <r>
    <x v="392"/>
    <x v="4"/>
    <x v="0"/>
    <s v="Affサイト誘導施策(202001)"/>
    <n v="4496"/>
    <n v="845"/>
    <m/>
    <n v="0.18794483985765126"/>
    <n v="71.114568047337272"/>
    <n v="60091.81"/>
    <n v="11.4"/>
    <x v="0"/>
    <m/>
    <n v="0"/>
    <x v="56"/>
    <d v="2020-01-27T00:00:00"/>
    <x v="1"/>
    <x v="2"/>
    <x v="0"/>
  </r>
  <r>
    <x v="392"/>
    <x v="7"/>
    <x v="0"/>
    <s v="NDG_Facebook_int_other（200110-200131）"/>
    <n v="271079"/>
    <n v="474"/>
    <n v="0"/>
    <n v="1.7485677606896882E-3"/>
    <n v="61.546118143459907"/>
    <n v="29172.859999999997"/>
    <n v="1"/>
    <x v="0"/>
    <m/>
    <n v="0"/>
    <x v="56"/>
    <d v="2020-01-27T00:00:00"/>
    <x v="1"/>
    <x v="2"/>
    <x v="0"/>
  </r>
  <r>
    <x v="392"/>
    <x v="7"/>
    <x v="0"/>
    <s v="NDG_Facebook_int_coffee（200110-200131）"/>
    <n v="150835"/>
    <n v="480"/>
    <n v="0"/>
    <n v="3.182285278615706E-3"/>
    <n v="61.102000000000004"/>
    <n v="29328.960000000003"/>
    <n v="3"/>
    <x v="0"/>
    <m/>
    <n v="0"/>
    <x v="56"/>
    <d v="2020-01-27T00:00:00"/>
    <x v="1"/>
    <x v="2"/>
    <x v="0"/>
  </r>
  <r>
    <x v="392"/>
    <x v="3"/>
    <x v="0"/>
    <s v="AFF"/>
    <n v="0"/>
    <n v="0"/>
    <m/>
    <m/>
    <m/>
    <n v="445000"/>
    <n v="25"/>
    <x v="0"/>
    <m/>
    <m/>
    <x v="56"/>
    <d v="2020-01-27T00:00:00"/>
    <x v="1"/>
    <x v="2"/>
    <x v="0"/>
  </r>
  <r>
    <x v="393"/>
    <x v="0"/>
    <x v="0"/>
    <s v="指名：バリスタ（161228AM-170131）"/>
    <n v="5923"/>
    <n v="421"/>
    <m/>
    <n v="7.1078845179807532E-2"/>
    <n v="66.201805225653203"/>
    <n v="27870.959999999999"/>
    <n v="5"/>
    <x v="0"/>
    <m/>
    <n v="0"/>
    <x v="56"/>
    <d v="2020-01-27T00:00:00"/>
    <x v="1"/>
    <x v="2"/>
    <x v="0"/>
  </r>
  <r>
    <x v="393"/>
    <x v="0"/>
    <x v="0"/>
    <s v="指名：共通TOP（161228AM-170131）"/>
    <n v="5824"/>
    <n v="751"/>
    <m/>
    <n v="0.12894917582417584"/>
    <n v="12.853901464713715"/>
    <n v="9653.2800000000007"/>
    <n v="48"/>
    <x v="0"/>
    <m/>
    <n v="0"/>
    <x v="56"/>
    <d v="2020-01-27T00:00:00"/>
    <x v="1"/>
    <x v="2"/>
    <x v="0"/>
  </r>
  <r>
    <x v="393"/>
    <x v="0"/>
    <x v="0"/>
    <s v="指名：ドルチェグスト（161228AM-170131）"/>
    <n v="15758"/>
    <n v="1340"/>
    <m/>
    <n v="8.5036172103058763E-2"/>
    <n v="39.884776119402986"/>
    <n v="53445.599999999999"/>
    <n v="26"/>
    <x v="0"/>
    <m/>
    <n v="0"/>
    <x v="56"/>
    <d v="2020-01-27T00:00:00"/>
    <x v="1"/>
    <x v="2"/>
    <x v="0"/>
  </r>
  <r>
    <x v="393"/>
    <x v="14"/>
    <x v="0"/>
    <s v="YDN_RT_Direct"/>
    <n v="70893"/>
    <n v="63"/>
    <n v="0"/>
    <n v="8.8866319664847023E-4"/>
    <n v="177.59036841269841"/>
    <n v="11188.193209999999"/>
    <n v="1"/>
    <x v="0"/>
    <m/>
    <n v="0"/>
    <x v="56"/>
    <d v="2020-01-27T00:00:00"/>
    <x v="1"/>
    <x v="2"/>
    <x v="0"/>
  </r>
  <r>
    <x v="393"/>
    <x v="13"/>
    <x v="0"/>
    <s v="2020-01_nestle_DDTD_ndg_coffee_banner"/>
    <n v="549797"/>
    <n v="3874"/>
    <m/>
    <n v="7.0462370656806054E-3"/>
    <n v="14.897654878678368"/>
    <n v="57713.514999999999"/>
    <n v="0"/>
    <x v="0"/>
    <m/>
    <n v="0"/>
    <x v="56"/>
    <d v="2020-01-27T00:00:00"/>
    <x v="1"/>
    <x v="2"/>
    <x v="0"/>
  </r>
  <r>
    <x v="393"/>
    <x v="13"/>
    <x v="0"/>
    <s v="2020-01_nestle_DDTD_ndg_true_banner"/>
    <n v="1156829"/>
    <n v="3113"/>
    <m/>
    <n v="2.690976799509694E-3"/>
    <n v="18.495819145518791"/>
    <n v="57577.485000000001"/>
    <n v="0"/>
    <x v="0"/>
    <m/>
    <n v="0"/>
    <x v="56"/>
    <d v="2020-01-27T00:00:00"/>
    <x v="1"/>
    <x v="2"/>
    <x v="0"/>
  </r>
  <r>
    <x v="393"/>
    <x v="13"/>
    <x v="0"/>
    <s v="2020-01_nestle_DDTD_ndg_RT_banner"/>
    <n v="26648"/>
    <n v="559"/>
    <m/>
    <n v="2.0977184028820175E-2"/>
    <n v="29.033881932021469"/>
    <n v="16229.94"/>
    <n v="0"/>
    <x v="0"/>
    <m/>
    <n v="0"/>
    <x v="56"/>
    <d v="2020-01-27T00:00:00"/>
    <x v="1"/>
    <x v="2"/>
    <x v="0"/>
  </r>
  <r>
    <x v="393"/>
    <x v="3"/>
    <x v="0"/>
    <s v="PH AFF"/>
    <n v="429"/>
    <n v="245"/>
    <m/>
    <n v="0.57109557109557108"/>
    <n v="0"/>
    <n v="0"/>
    <n v="0"/>
    <x v="0"/>
    <m/>
    <n v="0"/>
    <x v="56"/>
    <d v="2020-01-27T00:00:00"/>
    <x v="1"/>
    <x v="2"/>
    <x v="0"/>
  </r>
  <r>
    <x v="393"/>
    <x v="12"/>
    <x v="0"/>
    <s v="NDG_LINE_RM"/>
    <n v="106779"/>
    <n v="1002"/>
    <m/>
    <n v="9.3838676144185652E-3"/>
    <n v="45.523602794411168"/>
    <n v="45614.649999999994"/>
    <n v="5"/>
    <x v="0"/>
    <m/>
    <n v="0"/>
    <x v="56"/>
    <d v="2020-01-27T00:00:00"/>
    <x v="1"/>
    <x v="2"/>
    <x v="0"/>
  </r>
  <r>
    <x v="393"/>
    <x v="12"/>
    <x v="0"/>
    <s v="NDG_LINE_true"/>
    <n v="330780"/>
    <n v="788"/>
    <m/>
    <n v="2.3822480198319126E-3"/>
    <n v="26.76"/>
    <n v="21086.880000000001"/>
    <n v="0"/>
    <x v="0"/>
    <m/>
    <n v="0"/>
    <x v="56"/>
    <d v="2020-01-27T00:00:00"/>
    <x v="1"/>
    <x v="2"/>
    <x v="0"/>
  </r>
  <r>
    <x v="393"/>
    <x v="5"/>
    <x v="0"/>
    <s v="GDN_Direct_AT_コーヒー興味関心"/>
    <n v="754697"/>
    <n v="3041"/>
    <n v="0"/>
    <n v="4.0294316792037072E-3"/>
    <n v="14.990950646307137"/>
    <n v="45587.480915420005"/>
    <n v="2"/>
    <x v="0"/>
    <m/>
    <n v="0"/>
    <x v="56"/>
    <d v="2020-01-27T00:00:00"/>
    <x v="1"/>
    <x v="2"/>
    <x v="0"/>
  </r>
  <r>
    <x v="393"/>
    <x v="5"/>
    <x v="0"/>
    <s v="GDN_Direct_AT_Trueセグメント"/>
    <n v="594331"/>
    <n v="2569"/>
    <n v="0"/>
    <n v="4.3225071551038054E-3"/>
    <n v="18.568111772742313"/>
    <n v="47701.479144174999"/>
    <n v="0"/>
    <x v="0"/>
    <m/>
    <n v="0"/>
    <x v="56"/>
    <d v="2020-01-27T00:00:00"/>
    <x v="1"/>
    <x v="2"/>
    <x v="0"/>
  </r>
  <r>
    <x v="393"/>
    <x v="4"/>
    <x v="0"/>
    <s v="指名：共通TOP（170816-170916）"/>
    <n v="13299"/>
    <n v="2052"/>
    <m/>
    <n v="0.15429731558763818"/>
    <n v="55.283786549707614"/>
    <n v="113442.33000000002"/>
    <n v="22.84"/>
    <x v="0"/>
    <m/>
    <n v="0"/>
    <x v="56"/>
    <d v="2020-01-27T00:00:00"/>
    <x v="1"/>
    <x v="2"/>
    <x v="0"/>
  </r>
  <r>
    <x v="393"/>
    <x v="4"/>
    <x v="0"/>
    <s v="指名：ドルチェグスト（170816-170916）"/>
    <n v="13684"/>
    <n v="2372"/>
    <n v="0"/>
    <n v="0.17334112832505116"/>
    <n v="58.419397133220912"/>
    <n v="138570.81"/>
    <n v="42"/>
    <x v="0"/>
    <m/>
    <n v="0"/>
    <x v="56"/>
    <d v="2020-01-27T00:00:00"/>
    <x v="1"/>
    <x v="2"/>
    <x v="0"/>
  </r>
  <r>
    <x v="393"/>
    <x v="4"/>
    <x v="0"/>
    <s v="指名：バリスタ（170816-170916）"/>
    <n v="3354"/>
    <n v="499"/>
    <m/>
    <n v="0.14877757901013716"/>
    <n v="29.164288577154309"/>
    <n v="14552.98"/>
    <n v="2"/>
    <x v="0"/>
    <m/>
    <n v="0"/>
    <x v="56"/>
    <d v="2020-01-27T00:00:00"/>
    <x v="1"/>
    <x v="2"/>
    <x v="0"/>
  </r>
  <r>
    <x v="393"/>
    <x v="7"/>
    <x v="0"/>
    <s v="NDG_Facebook_int_coffee（200110-200131）"/>
    <n v="172809"/>
    <n v="488"/>
    <n v="0"/>
    <n v="2.8239269945431085E-3"/>
    <n v="59.853565573770489"/>
    <n v="29208.539999999997"/>
    <n v="0"/>
    <x v="0"/>
    <m/>
    <n v="0"/>
    <x v="56"/>
    <d v="2020-01-27T00:00:00"/>
    <x v="1"/>
    <x v="2"/>
    <x v="0"/>
  </r>
  <r>
    <x v="393"/>
    <x v="7"/>
    <x v="0"/>
    <s v="NDG_Facebook_int_other（200110-200131）"/>
    <n v="285488"/>
    <n v="481"/>
    <n v="0"/>
    <n v="1.6848343888359581E-3"/>
    <n v="60.388492723492725"/>
    <n v="29046.865000000002"/>
    <n v="0"/>
    <x v="0"/>
    <m/>
    <n v="0"/>
    <x v="56"/>
    <d v="2020-01-27T00:00:00"/>
    <x v="1"/>
    <x v="2"/>
    <x v="0"/>
  </r>
  <r>
    <x v="393"/>
    <x v="3"/>
    <x v="0"/>
    <s v="AFF"/>
    <n v="0"/>
    <n v="0"/>
    <m/>
    <m/>
    <m/>
    <n v="324000"/>
    <n v="18"/>
    <x v="0"/>
    <m/>
    <m/>
    <x v="56"/>
    <d v="2020-01-27T00:00:00"/>
    <x v="1"/>
    <x v="2"/>
    <x v="0"/>
  </r>
  <r>
    <x v="394"/>
    <x v="0"/>
    <x v="0"/>
    <s v="指名：バリスタ（161228AM-170131）"/>
    <n v="7177"/>
    <n v="437"/>
    <m/>
    <n v="6.0888950815103801E-2"/>
    <n v="60.455652173913052"/>
    <n v="26419.120000000003"/>
    <n v="10"/>
    <x v="0"/>
    <m/>
    <n v="0"/>
    <x v="56"/>
    <d v="2020-01-27T00:00:00"/>
    <x v="1"/>
    <x v="2"/>
    <x v="0"/>
  </r>
  <r>
    <x v="394"/>
    <x v="0"/>
    <x v="0"/>
    <s v="指名：共通TOP（161228AM-170131）"/>
    <n v="6683"/>
    <n v="815"/>
    <m/>
    <n v="0.12195121951219512"/>
    <n v="13.966625766871166"/>
    <n v="11382.800000000001"/>
    <n v="32"/>
    <x v="0"/>
    <m/>
    <n v="0"/>
    <x v="56"/>
    <d v="2020-01-27T00:00:00"/>
    <x v="1"/>
    <x v="2"/>
    <x v="0"/>
  </r>
  <r>
    <x v="394"/>
    <x v="0"/>
    <x v="0"/>
    <s v="指名：ドルチェグスト（161228AM-170131）"/>
    <n v="13458"/>
    <n v="1134"/>
    <m/>
    <n v="8.4262148907712886E-2"/>
    <n v="46.744973544973547"/>
    <n v="53008.800000000003"/>
    <n v="16"/>
    <x v="5"/>
    <n v="53008.800000000003"/>
    <n v="7.4305245950364093E-5"/>
    <x v="56"/>
    <d v="2020-01-27T00:00:00"/>
    <x v="1"/>
    <x v="2"/>
    <x v="0"/>
  </r>
  <r>
    <x v="394"/>
    <x v="14"/>
    <x v="0"/>
    <s v="YDN_RT_Direct"/>
    <n v="138176"/>
    <n v="93"/>
    <n v="0"/>
    <n v="6.7305465493283927E-4"/>
    <n v="196.60435322580642"/>
    <n v="18284.204849999998"/>
    <n v="2"/>
    <x v="0"/>
    <m/>
    <n v="0"/>
    <x v="56"/>
    <d v="2020-01-27T00:00:00"/>
    <x v="1"/>
    <x v="2"/>
    <x v="0"/>
  </r>
  <r>
    <x v="394"/>
    <x v="13"/>
    <x v="0"/>
    <s v="2020-01_nestle_DDTD_ndg_coffee_banner"/>
    <n v="555018"/>
    <n v="3599"/>
    <m/>
    <n v="6.4844743774075796E-3"/>
    <n v="16.01987635454293"/>
    <n v="57655.535000000003"/>
    <n v="0"/>
    <x v="0"/>
    <m/>
    <n v="0"/>
    <x v="56"/>
    <d v="2020-01-27T00:00:00"/>
    <x v="1"/>
    <x v="2"/>
    <x v="0"/>
  </r>
  <r>
    <x v="394"/>
    <x v="13"/>
    <x v="0"/>
    <s v="2020-01_nestle_DDTD_ndg_RT_banner"/>
    <n v="24838"/>
    <n v="684"/>
    <m/>
    <n v="2.753844915049521E-2"/>
    <n v="24.071937134502928"/>
    <n v="16465.205000000002"/>
    <n v="0"/>
    <x v="0"/>
    <m/>
    <n v="0"/>
    <x v="56"/>
    <d v="2020-01-27T00:00:00"/>
    <x v="1"/>
    <x v="2"/>
    <x v="0"/>
  </r>
  <r>
    <x v="394"/>
    <x v="13"/>
    <x v="0"/>
    <s v="2020-01_nestle_DDTD_ndg_true_banner"/>
    <n v="1040992"/>
    <n v="2975"/>
    <m/>
    <n v="2.8578509729181396E-3"/>
    <n v="19.372141176470588"/>
    <n v="57632.12"/>
    <n v="0"/>
    <x v="0"/>
    <m/>
    <n v="0"/>
    <x v="56"/>
    <d v="2020-01-27T00:00:00"/>
    <x v="1"/>
    <x v="2"/>
    <x v="0"/>
  </r>
  <r>
    <x v="394"/>
    <x v="3"/>
    <x v="0"/>
    <s v="PH AFF"/>
    <n v="399"/>
    <n v="187"/>
    <m/>
    <n v="0.46867167919799496"/>
    <n v="236.29411764705881"/>
    <n v="44187"/>
    <n v="3"/>
    <x v="2"/>
    <n v="22093.5"/>
    <n v="5.0125313283208017E-3"/>
    <x v="56"/>
    <d v="2020-01-27T00:00:00"/>
    <x v="1"/>
    <x v="2"/>
    <x v="0"/>
  </r>
  <r>
    <x v="394"/>
    <x v="12"/>
    <x v="0"/>
    <s v="NDG_LINE_RM"/>
    <n v="111877"/>
    <n v="1034"/>
    <m/>
    <n v="9.2422928752111701E-3"/>
    <n v="44.288360735009675"/>
    <n v="45794.165000000001"/>
    <n v="9"/>
    <x v="0"/>
    <m/>
    <n v="0"/>
    <x v="56"/>
    <d v="2020-01-27T00:00:00"/>
    <x v="1"/>
    <x v="2"/>
    <x v="0"/>
  </r>
  <r>
    <x v="394"/>
    <x v="12"/>
    <x v="0"/>
    <s v="NDG_LINE_true"/>
    <n v="310522"/>
    <n v="796"/>
    <m/>
    <n v="2.5634254577775488E-3"/>
    <n v="26.759999999999998"/>
    <n v="21300.959999999999"/>
    <n v="0"/>
    <x v="0"/>
    <m/>
    <n v="0"/>
    <x v="56"/>
    <d v="2020-01-27T00:00:00"/>
    <x v="1"/>
    <x v="2"/>
    <x v="0"/>
  </r>
  <r>
    <x v="394"/>
    <x v="5"/>
    <x v="0"/>
    <s v="GDN_Direct_AT_Trueセグメント"/>
    <n v="648581"/>
    <n v="2688"/>
    <n v="0"/>
    <n v="4.1444322297446269E-3"/>
    <n v="16.753557304505211"/>
    <n v="45033.562034510003"/>
    <n v="0"/>
    <x v="0"/>
    <m/>
    <n v="0"/>
    <x v="56"/>
    <d v="2020-01-27T00:00:00"/>
    <x v="1"/>
    <x v="2"/>
    <x v="0"/>
  </r>
  <r>
    <x v="394"/>
    <x v="5"/>
    <x v="0"/>
    <s v="GDN_Direct_AT_コーヒー興味関心"/>
    <n v="962103"/>
    <n v="3568"/>
    <n v="0"/>
    <n v="3.7085426404449419E-3"/>
    <n v="12.506336733124998"/>
    <n v="44622.609463789995"/>
    <n v="0"/>
    <x v="0"/>
    <m/>
    <n v="0"/>
    <x v="56"/>
    <d v="2020-01-27T00:00:00"/>
    <x v="1"/>
    <x v="2"/>
    <x v="0"/>
  </r>
  <r>
    <x v="394"/>
    <x v="4"/>
    <x v="0"/>
    <s v="指名：ドルチェグスト（170816-170916）"/>
    <n v="13814"/>
    <n v="2236"/>
    <n v="0"/>
    <n v="0.16186477486607789"/>
    <n v="79.506585420393563"/>
    <n v="177776.72500000001"/>
    <n v="12"/>
    <x v="9"/>
    <n v="19752.969444444447"/>
    <n v="6.5151295786882878E-4"/>
    <x v="56"/>
    <d v="2020-01-27T00:00:00"/>
    <x v="1"/>
    <x v="2"/>
    <x v="0"/>
  </r>
  <r>
    <x v="394"/>
    <x v="4"/>
    <x v="0"/>
    <s v="指名：バリスタ（170816-170916）"/>
    <n v="3033"/>
    <n v="478"/>
    <m/>
    <n v="0.15759973623475107"/>
    <n v="29.286244769874482"/>
    <n v="13998.825000000003"/>
    <n v="5"/>
    <x v="0"/>
    <m/>
    <n v="0"/>
    <x v="56"/>
    <d v="2020-01-27T00:00:00"/>
    <x v="1"/>
    <x v="2"/>
    <x v="0"/>
  </r>
  <r>
    <x v="394"/>
    <x v="4"/>
    <x v="0"/>
    <s v="指名：共通TOP（170816-170916）"/>
    <n v="15714"/>
    <n v="2416"/>
    <m/>
    <n v="0.15374824996818123"/>
    <n v="92.684836506622531"/>
    <n v="223926.56500000003"/>
    <n v="32"/>
    <x v="0"/>
    <m/>
    <n v="0"/>
    <x v="56"/>
    <d v="2020-01-27T00:00:00"/>
    <x v="1"/>
    <x v="2"/>
    <x v="0"/>
  </r>
  <r>
    <x v="394"/>
    <x v="7"/>
    <x v="0"/>
    <s v="NDG_Facebook_int_other（200110-200131）"/>
    <n v="288110"/>
    <n v="464"/>
    <n v="0"/>
    <n v="1.6104959911145049E-3"/>
    <n v="65.506250000000009"/>
    <n v="30394.9"/>
    <n v="1"/>
    <x v="0"/>
    <m/>
    <n v="0"/>
    <x v="56"/>
    <d v="2020-01-27T00:00:00"/>
    <x v="1"/>
    <x v="2"/>
    <x v="0"/>
  </r>
  <r>
    <x v="394"/>
    <x v="7"/>
    <x v="0"/>
    <s v="NDG_Facebook_int_coffee（200110-200131）"/>
    <n v="169752"/>
    <n v="458"/>
    <n v="0"/>
    <n v="2.6980536311796031E-3"/>
    <n v="64.974312227074236"/>
    <n v="29758.235000000001"/>
    <n v="0"/>
    <x v="0"/>
    <m/>
    <n v="0"/>
    <x v="56"/>
    <d v="2020-01-27T00:00:00"/>
    <x v="1"/>
    <x v="2"/>
    <x v="0"/>
  </r>
  <r>
    <x v="394"/>
    <x v="3"/>
    <x v="0"/>
    <s v="AFF"/>
    <n v="0"/>
    <n v="0"/>
    <m/>
    <m/>
    <m/>
    <n v="403000"/>
    <n v="19"/>
    <x v="1"/>
    <n v="57571.428571428572"/>
    <m/>
    <x v="56"/>
    <d v="2020-01-27T00:00:00"/>
    <x v="1"/>
    <x v="2"/>
    <x v="0"/>
  </r>
  <r>
    <x v="395"/>
    <x v="0"/>
    <x v="0"/>
    <s v="指名：バリスタ（161228AM-170131）"/>
    <n v="6498"/>
    <n v="454"/>
    <m/>
    <n v="6.9867651585103108E-2"/>
    <n v="56.739559471365638"/>
    <n v="25759.759999999998"/>
    <n v="7"/>
    <x v="0"/>
    <m/>
    <n v="0"/>
    <x v="56"/>
    <d v="2020-01-27T00:00:00"/>
    <x v="1"/>
    <x v="2"/>
    <x v="0"/>
  </r>
  <r>
    <x v="395"/>
    <x v="0"/>
    <x v="0"/>
    <s v="指名：共通TOP（161228AM-170131）"/>
    <n v="6778"/>
    <n v="785"/>
    <m/>
    <n v="0.11581587488934789"/>
    <n v="12.35943949044586"/>
    <n v="9702.16"/>
    <n v="46"/>
    <x v="0"/>
    <m/>
    <n v="0"/>
    <x v="56"/>
    <d v="2020-01-27T00:00:00"/>
    <x v="1"/>
    <x v="2"/>
    <x v="0"/>
  </r>
  <r>
    <x v="395"/>
    <x v="0"/>
    <x v="0"/>
    <s v="指名：ドルチェグスト（161228AM-170131）"/>
    <n v="15210"/>
    <n v="1208"/>
    <m/>
    <n v="7.9421433267587119E-2"/>
    <n v="40.069271523178813"/>
    <n v="48403.680000000008"/>
    <n v="24"/>
    <x v="0"/>
    <m/>
    <n v="0"/>
    <x v="56"/>
    <d v="2020-01-27T00:00:00"/>
    <x v="1"/>
    <x v="2"/>
    <x v="0"/>
  </r>
  <r>
    <x v="395"/>
    <x v="14"/>
    <x v="0"/>
    <s v="YDN_RT_Direct"/>
    <n v="166230"/>
    <n v="103"/>
    <n v="0"/>
    <n v="6.1962341334295852E-4"/>
    <n v="220.22738470873784"/>
    <n v="22683.420624999999"/>
    <n v="1"/>
    <x v="0"/>
    <m/>
    <n v="0"/>
    <x v="56"/>
    <d v="2020-01-27T00:00:00"/>
    <x v="1"/>
    <x v="2"/>
    <x v="0"/>
  </r>
  <r>
    <x v="395"/>
    <x v="13"/>
    <x v="0"/>
    <s v="2020-01_nestle_DDTD_ndg_RT_banner"/>
    <n v="24407"/>
    <n v="613"/>
    <m/>
    <n v="2.511574548285328E-2"/>
    <n v="25.821435562805874"/>
    <n v="15828.54"/>
    <n v="2"/>
    <x v="0"/>
    <m/>
    <n v="0"/>
    <x v="56"/>
    <d v="2020-01-27T00:00:00"/>
    <x v="1"/>
    <x v="2"/>
    <x v="0"/>
  </r>
  <r>
    <x v="395"/>
    <x v="13"/>
    <x v="0"/>
    <s v="2020-01_nestle_DDTD_ndg_coffee_banner"/>
    <n v="554659"/>
    <n v="3173"/>
    <m/>
    <n v="5.7206319558503515E-3"/>
    <n v="17.793966277970373"/>
    <n v="56460.254999999997"/>
    <n v="0"/>
    <x v="0"/>
    <m/>
    <n v="0"/>
    <x v="56"/>
    <d v="2020-01-27T00:00:00"/>
    <x v="1"/>
    <x v="2"/>
    <x v="0"/>
  </r>
  <r>
    <x v="395"/>
    <x v="13"/>
    <x v="0"/>
    <s v="2020-01_nestle_DDTD_ndg_true_banner"/>
    <n v="984811"/>
    <n v="2753"/>
    <m/>
    <n v="2.7954602456715045E-3"/>
    <n v="20.54224482382855"/>
    <n v="56552.800000000003"/>
    <n v="0"/>
    <x v="0"/>
    <m/>
    <n v="0"/>
    <x v="56"/>
    <d v="2020-01-27T00:00:00"/>
    <x v="1"/>
    <x v="2"/>
    <x v="0"/>
  </r>
  <r>
    <x v="395"/>
    <x v="3"/>
    <x v="0"/>
    <s v="PH AFF"/>
    <n v="473"/>
    <n v="227"/>
    <m/>
    <n v="0.47991543340380549"/>
    <n v="454.19823788546256"/>
    <n v="103103"/>
    <n v="7"/>
    <x v="0"/>
    <m/>
    <n v="0"/>
    <x v="56"/>
    <d v="2020-01-27T00:00:00"/>
    <x v="1"/>
    <x v="2"/>
    <x v="0"/>
  </r>
  <r>
    <x v="395"/>
    <x v="12"/>
    <x v="0"/>
    <s v="NDG_LINE_RM"/>
    <n v="114667"/>
    <n v="1026"/>
    <m/>
    <n v="8.9476484079988143E-3"/>
    <n v="44.543489278752432"/>
    <n v="45701.619999999995"/>
    <n v="12"/>
    <x v="0"/>
    <m/>
    <n v="0"/>
    <x v="56"/>
    <d v="2020-01-27T00:00:00"/>
    <x v="1"/>
    <x v="2"/>
    <x v="0"/>
  </r>
  <r>
    <x v="395"/>
    <x v="12"/>
    <x v="0"/>
    <s v="NDG_LINE_true"/>
    <n v="305110"/>
    <n v="797"/>
    <m/>
    <n v="2.6121726590410017E-3"/>
    <n v="26.76"/>
    <n v="21327.72"/>
    <n v="0"/>
    <x v="0"/>
    <m/>
    <n v="0"/>
    <x v="56"/>
    <d v="2020-01-27T00:00:00"/>
    <x v="1"/>
    <x v="2"/>
    <x v="0"/>
  </r>
  <r>
    <x v="395"/>
    <x v="5"/>
    <x v="0"/>
    <s v="GDN_Direct_AT_コーヒー興味関心"/>
    <n v="837958"/>
    <n v="3384"/>
    <n v="0"/>
    <n v="4.0383885588537848E-3"/>
    <n v="12.92279324999261"/>
    <n v="43730.732357974994"/>
    <n v="0"/>
    <x v="0"/>
    <m/>
    <n v="0"/>
    <x v="56"/>
    <d v="2020-01-27T00:00:00"/>
    <x v="1"/>
    <x v="2"/>
    <x v="0"/>
  </r>
  <r>
    <x v="395"/>
    <x v="5"/>
    <x v="0"/>
    <s v="GDN_Direct_AT_Trueセグメント"/>
    <n v="600941"/>
    <n v="2582"/>
    <n v="0"/>
    <n v="4.2965948404252666E-3"/>
    <n v="16.69380672329396"/>
    <n v="43103.408959545006"/>
    <n v="0"/>
    <x v="0"/>
    <m/>
    <n v="0"/>
    <x v="56"/>
    <d v="2020-01-27T00:00:00"/>
    <x v="1"/>
    <x v="2"/>
    <x v="0"/>
  </r>
  <r>
    <x v="395"/>
    <x v="4"/>
    <x v="0"/>
    <s v="指名：バリスタ（170816-170916）"/>
    <n v="3373"/>
    <n v="569"/>
    <m/>
    <n v="0.16869255855321671"/>
    <n v="27.506599297012301"/>
    <n v="15651.254999999999"/>
    <n v="3"/>
    <x v="0"/>
    <m/>
    <n v="0"/>
    <x v="56"/>
    <d v="2020-01-27T00:00:00"/>
    <x v="1"/>
    <x v="2"/>
    <x v="0"/>
  </r>
  <r>
    <x v="395"/>
    <x v="4"/>
    <x v="0"/>
    <s v="指名：ドルチェグスト（170816-170916）"/>
    <n v="12940"/>
    <n v="2180"/>
    <n v="0"/>
    <n v="0.16846986089644514"/>
    <n v="70.914327981651368"/>
    <n v="154593.23499999999"/>
    <n v="15.08"/>
    <x v="5"/>
    <n v="154593.23499999999"/>
    <n v="7.7279752704791348E-5"/>
    <x v="56"/>
    <d v="2020-01-27T00:00:00"/>
    <x v="1"/>
    <x v="2"/>
    <x v="0"/>
  </r>
  <r>
    <x v="395"/>
    <x v="4"/>
    <x v="0"/>
    <s v="指名：共通TOP（170816-170916）"/>
    <n v="14201"/>
    <n v="2110"/>
    <m/>
    <n v="0.14858108583902543"/>
    <n v="67.249296208530794"/>
    <n v="141896.01499999998"/>
    <n v="44.38"/>
    <x v="0"/>
    <m/>
    <n v="0"/>
    <x v="56"/>
    <d v="2020-01-27T00:00:00"/>
    <x v="1"/>
    <x v="2"/>
    <x v="0"/>
  </r>
  <r>
    <x v="395"/>
    <x v="7"/>
    <x v="0"/>
    <s v="NDG_Facebook_int_coffee（200110-200131）"/>
    <n v="152072"/>
    <n v="384"/>
    <n v="0"/>
    <n v="2.5251196801515073E-3"/>
    <n v="70.3408203125"/>
    <n v="27010.875"/>
    <n v="1"/>
    <x v="0"/>
    <m/>
    <n v="0"/>
    <x v="56"/>
    <d v="2020-01-27T00:00:00"/>
    <x v="1"/>
    <x v="2"/>
    <x v="0"/>
  </r>
  <r>
    <x v="395"/>
    <x v="7"/>
    <x v="0"/>
    <s v="NDG_Facebook_int_other（200110-200131）"/>
    <n v="236910"/>
    <n v="400"/>
    <n v="0"/>
    <n v="1.6884048794901017E-3"/>
    <n v="68.463787499999995"/>
    <n v="27385.514999999999"/>
    <n v="0"/>
    <x v="0"/>
    <m/>
    <n v="0"/>
    <x v="56"/>
    <d v="2020-01-27T00:00:00"/>
    <x v="1"/>
    <x v="2"/>
    <x v="0"/>
  </r>
  <r>
    <x v="395"/>
    <x v="3"/>
    <x v="0"/>
    <s v="AFF"/>
    <n v="0"/>
    <n v="0"/>
    <m/>
    <m/>
    <m/>
    <n v="653000"/>
    <n v="29"/>
    <x v="0"/>
    <m/>
    <m/>
    <x v="56"/>
    <d v="2020-01-27T00:00:00"/>
    <x v="1"/>
    <x v="2"/>
    <x v="0"/>
  </r>
  <r>
    <x v="396"/>
    <x v="0"/>
    <x v="0"/>
    <s v="指名：バリスタ（161228AM-170131）"/>
    <n v="7726"/>
    <n v="633"/>
    <m/>
    <n v="8.1931141599792909E-2"/>
    <n v="43.29225908372829"/>
    <n v="27404.000000000007"/>
    <n v="7"/>
    <x v="0"/>
    <m/>
    <n v="0"/>
    <x v="56"/>
    <d v="2020-01-27T00:00:00"/>
    <x v="1"/>
    <x v="2"/>
    <x v="0"/>
  </r>
  <r>
    <x v="396"/>
    <x v="0"/>
    <x v="0"/>
    <s v="指名：ドルチェグスト（161228AM-170131）"/>
    <n v="18158"/>
    <n v="1378"/>
    <m/>
    <n v="7.5889415133825314E-2"/>
    <n v="32.549433962264146"/>
    <n v="44853.119999999995"/>
    <n v="28"/>
    <x v="6"/>
    <n v="8970.6239999999998"/>
    <n v="2.7536072254653594E-4"/>
    <x v="56"/>
    <d v="2020-01-27T00:00:00"/>
    <x v="1"/>
    <x v="2"/>
    <x v="0"/>
  </r>
  <r>
    <x v="396"/>
    <x v="0"/>
    <x v="0"/>
    <s v="指名：共通TOP（161228AM-170131）"/>
    <n v="5432"/>
    <n v="698"/>
    <m/>
    <n v="0.12849779086892488"/>
    <n v="9.458338108882522"/>
    <n v="6601.92"/>
    <n v="35"/>
    <x v="0"/>
    <m/>
    <n v="0"/>
    <x v="56"/>
    <d v="2020-01-27T00:00:00"/>
    <x v="1"/>
    <x v="2"/>
    <x v="0"/>
  </r>
  <r>
    <x v="396"/>
    <x v="14"/>
    <x v="0"/>
    <s v="YDN_RT_Direct"/>
    <n v="116690"/>
    <n v="129"/>
    <n v="0"/>
    <n v="1.1054931870768704E-3"/>
    <n v="184.69505662790695"/>
    <n v="23825.662304999998"/>
    <n v="4"/>
    <x v="0"/>
    <m/>
    <n v="0"/>
    <x v="56"/>
    <d v="2020-01-27T00:00:00"/>
    <x v="1"/>
    <x v="2"/>
    <x v="0"/>
  </r>
  <r>
    <x v="396"/>
    <x v="13"/>
    <x v="0"/>
    <s v="2020-01_nestle_DDTD_ndg_coffee_banner"/>
    <n v="2704270"/>
    <n v="3420"/>
    <m/>
    <n v="1.2646666198271623E-3"/>
    <n v="16.434372967836257"/>
    <n v="56205.555550000005"/>
    <n v="0"/>
    <x v="0"/>
    <m/>
    <n v="0"/>
    <x v="56"/>
    <d v="2020-01-27T00:00:00"/>
    <x v="1"/>
    <x v="2"/>
    <x v="0"/>
  </r>
  <r>
    <x v="396"/>
    <x v="13"/>
    <x v="0"/>
    <s v="2020-01_nestle_DDTD_ndg_true_banner"/>
    <n v="10150063"/>
    <n v="3385"/>
    <m/>
    <n v="3.3349546697394883E-4"/>
    <n v="16.655323205317579"/>
    <n v="56378.269050000003"/>
    <n v="0"/>
    <x v="0"/>
    <m/>
    <n v="0"/>
    <x v="56"/>
    <d v="2020-01-27T00:00:00"/>
    <x v="1"/>
    <x v="2"/>
    <x v="0"/>
  </r>
  <r>
    <x v="396"/>
    <x v="13"/>
    <x v="0"/>
    <s v="2020-01_nestle_DDTD_ndg_RT_banner"/>
    <n v="43104"/>
    <n v="615"/>
    <m/>
    <n v="1.4267817371937639E-2"/>
    <n v="25.829709268292682"/>
    <n v="15885.271199999999"/>
    <n v="1"/>
    <x v="0"/>
    <m/>
    <n v="0"/>
    <x v="56"/>
    <d v="2020-01-27T00:00:00"/>
    <x v="1"/>
    <x v="2"/>
    <x v="0"/>
  </r>
  <r>
    <x v="396"/>
    <x v="3"/>
    <x v="0"/>
    <s v="PH AFF"/>
    <n v="492"/>
    <n v="328"/>
    <m/>
    <n v="0.66666666666666663"/>
    <n v="628.67682926829264"/>
    <n v="206206"/>
    <n v="14"/>
    <x v="8"/>
    <n v="68735.333333333328"/>
    <n v="6.0975609756097563E-3"/>
    <x v="56"/>
    <d v="2020-01-27T00:00:00"/>
    <x v="1"/>
    <x v="2"/>
    <x v="0"/>
  </r>
  <r>
    <x v="396"/>
    <x v="12"/>
    <x v="0"/>
    <s v="NDG_LINE_true"/>
    <n v="102427"/>
    <n v="329"/>
    <m/>
    <n v="3.2120436994151932E-3"/>
    <n v="41.329559270516718"/>
    <n v="13597.424999999999"/>
    <n v="0"/>
    <x v="0"/>
    <m/>
    <n v="0"/>
    <x v="56"/>
    <d v="2020-01-27T00:00:00"/>
    <x v="1"/>
    <x v="2"/>
    <x v="0"/>
  </r>
  <r>
    <x v="396"/>
    <x v="12"/>
    <x v="0"/>
    <s v="NDG_LINE_RM"/>
    <n v="75806"/>
    <n v="696"/>
    <m/>
    <n v="9.181331293037491E-3"/>
    <n v="44.771415229885058"/>
    <n v="31160.904999999999"/>
    <n v="7"/>
    <x v="0"/>
    <m/>
    <n v="0"/>
    <x v="56"/>
    <d v="2020-01-27T00:00:00"/>
    <x v="1"/>
    <x v="2"/>
    <x v="0"/>
  </r>
  <r>
    <x v="396"/>
    <x v="5"/>
    <x v="0"/>
    <s v="GDN_Direct_AT_Trueセグメント"/>
    <n v="566793"/>
    <n v="2840"/>
    <n v="0"/>
    <n v="5.0106476262056871E-3"/>
    <n v="15.112748730938382"/>
    <n v="42920.206395865003"/>
    <n v="1"/>
    <x v="0"/>
    <m/>
    <n v="0"/>
    <x v="56"/>
    <d v="2020-01-27T00:00:00"/>
    <x v="1"/>
    <x v="2"/>
    <x v="0"/>
  </r>
  <r>
    <x v="396"/>
    <x v="5"/>
    <x v="0"/>
    <s v="GDN_Direct_AT_コーヒー興味関心"/>
    <n v="876005"/>
    <n v="3895"/>
    <n v="0"/>
    <n v="4.44632165341522E-3"/>
    <n v="10.981346130838253"/>
    <n v="42772.343179614996"/>
    <n v="0"/>
    <x v="0"/>
    <m/>
    <n v="0"/>
    <x v="56"/>
    <d v="2020-01-27T00:00:00"/>
    <x v="1"/>
    <x v="2"/>
    <x v="0"/>
  </r>
  <r>
    <x v="396"/>
    <x v="4"/>
    <x v="0"/>
    <s v="指名：ドルチェグスト（170816-170916）"/>
    <n v="18604"/>
    <n v="2808"/>
    <n v="0"/>
    <n v="0.15093528273489573"/>
    <n v="67.745893874643869"/>
    <n v="190230.47"/>
    <n v="23.740000000000002"/>
    <x v="1"/>
    <n v="27175.78142857143"/>
    <n v="3.762631692109224E-4"/>
    <x v="56"/>
    <d v="2020-01-27T00:00:00"/>
    <x v="1"/>
    <x v="2"/>
    <x v="0"/>
  </r>
  <r>
    <x v="396"/>
    <x v="4"/>
    <x v="0"/>
    <s v="指名：バリスタ（170816-170916）"/>
    <n v="5113"/>
    <n v="907"/>
    <m/>
    <n v="0.17739096420887931"/>
    <n v="20.85062293274531"/>
    <n v="18911.514999999996"/>
    <n v="4"/>
    <x v="0"/>
    <m/>
    <n v="0"/>
    <x v="56"/>
    <d v="2020-01-27T00:00:00"/>
    <x v="1"/>
    <x v="2"/>
    <x v="0"/>
  </r>
  <r>
    <x v="396"/>
    <x v="4"/>
    <x v="0"/>
    <s v="指名：共通TOP（170816-170916）"/>
    <n v="13154"/>
    <n v="2243"/>
    <m/>
    <n v="0.17051847346814658"/>
    <n v="41.090459206419979"/>
    <n v="92165.900000000009"/>
    <n v="32.519999999999996"/>
    <x v="0"/>
    <m/>
    <n v="0"/>
    <x v="56"/>
    <d v="2020-01-27T00:00:00"/>
    <x v="1"/>
    <x v="2"/>
    <x v="0"/>
  </r>
  <r>
    <x v="396"/>
    <x v="7"/>
    <x v="0"/>
    <s v="NDG_Facebook_int_coffee（200110-200131）"/>
    <n v="70423"/>
    <n v="162"/>
    <n v="0"/>
    <n v="2.3003848174602049E-3"/>
    <n v="56.844351851851854"/>
    <n v="9208.7849999999999"/>
    <n v="0"/>
    <x v="0"/>
    <m/>
    <n v="0"/>
    <x v="56"/>
    <d v="2020-01-27T00:00:00"/>
    <x v="1"/>
    <x v="2"/>
    <x v="0"/>
  </r>
  <r>
    <x v="396"/>
    <x v="7"/>
    <x v="0"/>
    <s v="NDG_Facebook_int_other（200110-200131）"/>
    <n v="103664"/>
    <n v="145"/>
    <n v="0"/>
    <n v="1.3987498070689921E-3"/>
    <n v="57.372517241379306"/>
    <n v="8319.0149999999994"/>
    <n v="0"/>
    <x v="0"/>
    <m/>
    <n v="0"/>
    <x v="56"/>
    <d v="2020-01-27T00:00:00"/>
    <x v="1"/>
    <x v="2"/>
    <x v="0"/>
  </r>
  <r>
    <x v="396"/>
    <x v="3"/>
    <x v="0"/>
    <s v="AFF"/>
    <n v="0"/>
    <n v="0"/>
    <m/>
    <m/>
    <m/>
    <n v="356000"/>
    <n v="20"/>
    <x v="9"/>
    <n v="39555.555555555555"/>
    <m/>
    <x v="56"/>
    <d v="2020-01-27T00:00:00"/>
    <x v="1"/>
    <x v="2"/>
    <x v="0"/>
  </r>
  <r>
    <x v="397"/>
    <x v="0"/>
    <x v="0"/>
    <s v="指名：共通TOP（161228AM-170131）"/>
    <n v="5665"/>
    <n v="801"/>
    <m/>
    <n v="0.14139452780229481"/>
    <n v="10.215630461922595"/>
    <n v="8182.7199999999993"/>
    <n v="44"/>
    <x v="0"/>
    <m/>
    <n v="0"/>
    <x v="56"/>
    <d v="2020-01-27T00:00:00"/>
    <x v="1"/>
    <x v="2"/>
    <x v="0"/>
  </r>
  <r>
    <x v="397"/>
    <x v="0"/>
    <x v="0"/>
    <s v="指名：ドルチェグスト（161228AM-170131）"/>
    <n v="20624"/>
    <n v="1614"/>
    <m/>
    <n v="7.8258339798293247E-2"/>
    <n v="38.757075588599754"/>
    <n v="62553.919999999998"/>
    <n v="24"/>
    <x v="3"/>
    <n v="15638.48"/>
    <n v="1.9394879751745539E-4"/>
    <x v="56"/>
    <d v="2020-01-27T00:00:00"/>
    <x v="1"/>
    <x v="2"/>
    <x v="0"/>
  </r>
  <r>
    <x v="397"/>
    <x v="0"/>
    <x v="0"/>
    <s v="指名：バリスタ（161228AM-170131）"/>
    <n v="9337"/>
    <n v="828"/>
    <m/>
    <n v="8.8679447359965732E-2"/>
    <n v="41.626376811594206"/>
    <n v="34466.639999999999"/>
    <n v="10"/>
    <x v="0"/>
    <m/>
    <n v="0"/>
    <x v="56"/>
    <d v="2020-01-27T00:00:00"/>
    <x v="1"/>
    <x v="2"/>
    <x v="0"/>
  </r>
  <r>
    <x v="397"/>
    <x v="14"/>
    <x v="0"/>
    <s v="YDN_RT_Direct"/>
    <n v="127970"/>
    <n v="137"/>
    <n v="0"/>
    <n v="1.0705634132999922E-3"/>
    <n v="188.26999627737226"/>
    <n v="25792.98949"/>
    <n v="3"/>
    <x v="0"/>
    <m/>
    <n v="0"/>
    <x v="56"/>
    <d v="2020-01-27T00:00:00"/>
    <x v="1"/>
    <x v="2"/>
    <x v="0"/>
  </r>
  <r>
    <x v="397"/>
    <x v="13"/>
    <x v="0"/>
    <s v="2020-01_nestle_DDTD_ndg_true_banner"/>
    <n v="9515046"/>
    <n v="3493"/>
    <m/>
    <n v="3.6710279698069776E-4"/>
    <n v="16.146834354423131"/>
    <n v="56400.892399999997"/>
    <n v="0"/>
    <x v="0"/>
    <m/>
    <n v="0"/>
    <x v="56"/>
    <d v="2020-01-27T00:00:00"/>
    <x v="1"/>
    <x v="2"/>
    <x v="0"/>
  </r>
  <r>
    <x v="397"/>
    <x v="13"/>
    <x v="0"/>
    <s v="2020-01_nestle_DDTD_ndg_coffee_banner"/>
    <n v="2664599"/>
    <n v="3752"/>
    <m/>
    <n v="1.4080917991787882E-3"/>
    <n v="14.969124626865671"/>
    <n v="56164.155599999998"/>
    <n v="1"/>
    <x v="0"/>
    <m/>
    <n v="0"/>
    <x v="56"/>
    <d v="2020-01-27T00:00:00"/>
    <x v="1"/>
    <x v="2"/>
    <x v="0"/>
  </r>
  <r>
    <x v="397"/>
    <x v="13"/>
    <x v="0"/>
    <s v="2020-01_nestle_DDTD_ndg_RT_banner"/>
    <n v="44085"/>
    <n v="764"/>
    <m/>
    <n v="1.7330157649994328E-2"/>
    <n v="20.625558965968587"/>
    <n v="15757.92705"/>
    <n v="0"/>
    <x v="0"/>
    <m/>
    <n v="0"/>
    <x v="56"/>
    <d v="2020-01-27T00:00:00"/>
    <x v="1"/>
    <x v="2"/>
    <x v="0"/>
  </r>
  <r>
    <x v="397"/>
    <x v="3"/>
    <x v="0"/>
    <s v="PH AFF"/>
    <n v="528"/>
    <n v="406"/>
    <m/>
    <n v="0.76893939393939392"/>
    <n v="290.22660098522169"/>
    <n v="117832"/>
    <n v="8"/>
    <x v="2"/>
    <n v="58916"/>
    <n v="3.787878787878788E-3"/>
    <x v="56"/>
    <d v="2020-01-27T00:00:00"/>
    <x v="1"/>
    <x v="2"/>
    <x v="0"/>
  </r>
  <r>
    <x v="397"/>
    <x v="12"/>
    <x v="0"/>
    <s v="NDG_LINE_true"/>
    <n v="181690"/>
    <n v="483"/>
    <m/>
    <n v="2.6583741537784139E-3"/>
    <n v="28.276677018633542"/>
    <n v="13657.635"/>
    <n v="0"/>
    <x v="0"/>
    <m/>
    <n v="0"/>
    <x v="56"/>
    <d v="2020-01-27T00:00:00"/>
    <x v="1"/>
    <x v="2"/>
    <x v="0"/>
  </r>
  <r>
    <x v="397"/>
    <x v="12"/>
    <x v="0"/>
    <s v="NDG_LINE_RM"/>
    <n v="141696"/>
    <n v="1424"/>
    <m/>
    <n v="1.0049683830171635E-2"/>
    <n v="46.00706109550562"/>
    <n v="65514.055"/>
    <n v="5"/>
    <x v="0"/>
    <m/>
    <n v="0"/>
    <x v="56"/>
    <d v="2020-01-27T00:00:00"/>
    <x v="1"/>
    <x v="2"/>
    <x v="0"/>
  </r>
  <r>
    <x v="397"/>
    <x v="5"/>
    <x v="0"/>
    <s v="GDN_Direct_AT_コーヒー興味関心"/>
    <n v="1031623"/>
    <n v="4746"/>
    <n v="0"/>
    <n v="4.6005178248255422E-3"/>
    <n v="9.3135039902981447"/>
    <n v="44201.889937954998"/>
    <n v="1"/>
    <x v="0"/>
    <m/>
    <n v="0"/>
    <x v="56"/>
    <d v="2020-01-27T00:00:00"/>
    <x v="1"/>
    <x v="2"/>
    <x v="0"/>
  </r>
  <r>
    <x v="397"/>
    <x v="5"/>
    <x v="0"/>
    <s v="GDN_Direct_AT_Trueセグメント"/>
    <n v="697647"/>
    <n v="3635"/>
    <n v="0"/>
    <n v="5.2103714342640328E-3"/>
    <n v="12.252249978987621"/>
    <n v="44536.928673620001"/>
    <n v="0"/>
    <x v="0"/>
    <m/>
    <n v="0"/>
    <x v="56"/>
    <d v="2020-01-27T00:00:00"/>
    <x v="1"/>
    <x v="2"/>
    <x v="0"/>
  </r>
  <r>
    <x v="397"/>
    <x v="4"/>
    <x v="0"/>
    <s v="指名：共通TOP（170816-170916）"/>
    <n v="13522"/>
    <n v="2274"/>
    <m/>
    <n v="0.16817038899571068"/>
    <n v="36.29633905013192"/>
    <n v="82537.874999999985"/>
    <n v="50.7"/>
    <x v="0"/>
    <m/>
    <n v="0"/>
    <x v="56"/>
    <d v="2020-01-27T00:00:00"/>
    <x v="1"/>
    <x v="2"/>
    <x v="0"/>
  </r>
  <r>
    <x v="397"/>
    <x v="4"/>
    <x v="0"/>
    <s v="指名：ドルチェグスト（170816-170916）"/>
    <n v="14992"/>
    <n v="2369"/>
    <n v="0"/>
    <n v="0.15801760939167556"/>
    <n v="63.924544111439424"/>
    <n v="151437.245"/>
    <n v="10.96"/>
    <x v="11"/>
    <n v="15143.7245"/>
    <n v="6.6702241195304164E-4"/>
    <x v="56"/>
    <d v="2020-01-27T00:00:00"/>
    <x v="1"/>
    <x v="2"/>
    <x v="0"/>
  </r>
  <r>
    <x v="397"/>
    <x v="4"/>
    <x v="0"/>
    <s v="指名：バリスタ（170816-170916）"/>
    <n v="5933"/>
    <n v="1236"/>
    <m/>
    <n v="0.20832631046688016"/>
    <n v="18.521088187702262"/>
    <n v="22892.064999999995"/>
    <n v="7"/>
    <x v="0"/>
    <m/>
    <n v="0"/>
    <x v="56"/>
    <d v="2020-01-27T00:00:00"/>
    <x v="1"/>
    <x v="2"/>
    <x v="0"/>
  </r>
  <r>
    <x v="397"/>
    <x v="7"/>
    <x v="0"/>
    <s v="NDG_Facebook_int_coffee（200110-200131）"/>
    <n v="163641"/>
    <n v="465"/>
    <n v="0"/>
    <n v="2.8415861550589402E-3"/>
    <n v="46.851580645161292"/>
    <n v="21785.985000000001"/>
    <n v="1"/>
    <x v="5"/>
    <n v="21785.985000000001"/>
    <n v="6.1109379678686878E-6"/>
    <x v="56"/>
    <d v="2020-01-27T00:00:00"/>
    <x v="1"/>
    <x v="2"/>
    <x v="0"/>
  </r>
  <r>
    <x v="397"/>
    <x v="7"/>
    <x v="0"/>
    <s v="NDG_Facebook_int_other（200110-200131）"/>
    <n v="290021"/>
    <n v="458"/>
    <n v="0"/>
    <n v="1.5791959892559504E-3"/>
    <n v="47.920655021834058"/>
    <n v="21947.66"/>
    <n v="2"/>
    <x v="0"/>
    <m/>
    <n v="0"/>
    <x v="56"/>
    <d v="2020-01-27T00:00:00"/>
    <x v="1"/>
    <x v="2"/>
    <x v="0"/>
  </r>
  <r>
    <x v="397"/>
    <x v="3"/>
    <x v="0"/>
    <s v="AFF"/>
    <n v="0"/>
    <n v="0"/>
    <m/>
    <m/>
    <m/>
    <n v="456000"/>
    <n v="24"/>
    <x v="12"/>
    <n v="32571.428571428572"/>
    <m/>
    <x v="56"/>
    <d v="2020-01-27T00:00:00"/>
    <x v="1"/>
    <x v="2"/>
    <x v="0"/>
  </r>
  <r>
    <x v="398"/>
    <x v="0"/>
    <x v="0"/>
    <s v="指名：共通TOP（161228AM-170131）"/>
    <n v="6333"/>
    <n v="831"/>
    <m/>
    <n v="0.13121743249644718"/>
    <n v="9.8167990373044525"/>
    <n v="8157.7599999999993"/>
    <n v="39"/>
    <x v="0"/>
    <m/>
    <n v="0"/>
    <x v="57"/>
    <d v="2020-02-03T00:00:00"/>
    <x v="1"/>
    <x v="2"/>
    <x v="0"/>
  </r>
  <r>
    <x v="398"/>
    <x v="0"/>
    <x v="0"/>
    <s v="指名：バリスタ（161228AM-170131）"/>
    <n v="7381"/>
    <n v="603"/>
    <m/>
    <n v="8.1696247120986318E-2"/>
    <n v="58.817777777777785"/>
    <n v="35467.120000000003"/>
    <n v="12"/>
    <x v="0"/>
    <m/>
    <n v="0"/>
    <x v="57"/>
    <d v="2020-02-03T00:00:00"/>
    <x v="1"/>
    <x v="2"/>
    <x v="0"/>
  </r>
  <r>
    <x v="398"/>
    <x v="0"/>
    <x v="0"/>
    <s v="指名：ドルチェグスト（161228AM-170131）"/>
    <n v="17150"/>
    <n v="1478"/>
    <m/>
    <n v="8.6180758017492712E-2"/>
    <n v="43.491420838971578"/>
    <n v="64280.319999999992"/>
    <n v="32"/>
    <x v="3"/>
    <n v="16070.079999999998"/>
    <n v="2.3323615160349855E-4"/>
    <x v="57"/>
    <d v="2020-02-03T00:00:00"/>
    <x v="1"/>
    <x v="2"/>
    <x v="0"/>
  </r>
  <r>
    <x v="398"/>
    <x v="14"/>
    <x v="0"/>
    <s v="YDN_RT_Direct"/>
    <n v="207081"/>
    <n v="166"/>
    <n v="0"/>
    <n v="8.0161869027095675E-4"/>
    <n v="194.98039256024097"/>
    <n v="32366.745165"/>
    <n v="7"/>
    <x v="0"/>
    <m/>
    <n v="0"/>
    <x v="57"/>
    <d v="2020-02-03T00:00:00"/>
    <x v="1"/>
    <x v="2"/>
    <x v="0"/>
  </r>
  <r>
    <x v="398"/>
    <x v="13"/>
    <x v="0"/>
    <s v="2020-01_nestle_DDTD_ndg_true_banner"/>
    <n v="6039892"/>
    <n v="1748"/>
    <m/>
    <n v="2.8940914837550076E-4"/>
    <n v="16.705876601830663"/>
    <n v="29201.872300000003"/>
    <n v="0"/>
    <x v="0"/>
    <m/>
    <n v="0"/>
    <x v="57"/>
    <d v="2020-02-03T00:00:00"/>
    <x v="1"/>
    <x v="2"/>
    <x v="0"/>
  </r>
  <r>
    <x v="398"/>
    <x v="13"/>
    <x v="0"/>
    <s v="2020-01_nestle_DDTD_ndg_RT_banner"/>
    <n v="44688"/>
    <n v="639"/>
    <m/>
    <n v="1.4299140708915145E-2"/>
    <n v="37.507971830985916"/>
    <n v="23967.594000000001"/>
    <n v="0"/>
    <x v="0"/>
    <m/>
    <n v="0"/>
    <x v="57"/>
    <d v="2020-02-03T00:00:00"/>
    <x v="1"/>
    <x v="2"/>
    <x v="0"/>
  </r>
  <r>
    <x v="398"/>
    <x v="13"/>
    <x v="0"/>
    <s v="2020-01_nestle_DDTD_ndg_coffee_banner"/>
    <n v="1434214"/>
    <n v="2498"/>
    <m/>
    <n v="1.7417205521630663E-3"/>
    <n v="13.190463390712569"/>
    <n v="32949.777549999999"/>
    <n v="0"/>
    <x v="0"/>
    <m/>
    <n v="0"/>
    <x v="57"/>
    <d v="2020-02-03T00:00:00"/>
    <x v="1"/>
    <x v="2"/>
    <x v="0"/>
  </r>
  <r>
    <x v="398"/>
    <x v="3"/>
    <x v="0"/>
    <s v="PH AFF"/>
    <n v="493"/>
    <n v="279"/>
    <m/>
    <n v="0.56592292089249496"/>
    <n v="316.75268817204301"/>
    <n v="88374"/>
    <n v="6"/>
    <x v="8"/>
    <n v="29458"/>
    <n v="6.0851926977687626E-3"/>
    <x v="57"/>
    <d v="2020-02-03T00:00:00"/>
    <x v="1"/>
    <x v="2"/>
    <x v="0"/>
  </r>
  <r>
    <x v="398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398"/>
    <x v="12"/>
    <x v="0"/>
    <s v="NDG_LINE_true"/>
    <n v="177636"/>
    <n v="516"/>
    <m/>
    <n v="2.9048165912315071E-3"/>
    <n v="26.759999999999998"/>
    <n v="13808.16"/>
    <n v="1"/>
    <x v="0"/>
    <m/>
    <n v="0"/>
    <x v="57"/>
    <d v="2020-02-03T00:00:00"/>
    <x v="1"/>
    <x v="2"/>
    <x v="0"/>
  </r>
  <r>
    <x v="398"/>
    <x v="12"/>
    <x v="0"/>
    <s v="NDG_LINE_RM"/>
    <n v="144293"/>
    <n v="1155"/>
    <m/>
    <n v="8.0045463050875641E-3"/>
    <n v="46.45543722943723"/>
    <n v="53656.03"/>
    <n v="4"/>
    <x v="0"/>
    <m/>
    <n v="0"/>
    <x v="57"/>
    <d v="2020-02-03T00:00:00"/>
    <x v="1"/>
    <x v="2"/>
    <x v="0"/>
  </r>
  <r>
    <x v="398"/>
    <x v="5"/>
    <x v="0"/>
    <s v="GDN_Direct_AT_Trueセグメント"/>
    <n v="279352"/>
    <n v="1272"/>
    <n v="0"/>
    <n v="4.5533949998568116E-3"/>
    <n v="12.212324230314463"/>
    <n v="15534.076420959998"/>
    <n v="0"/>
    <x v="0"/>
    <m/>
    <n v="0"/>
    <x v="57"/>
    <d v="2020-02-03T00:00:00"/>
    <x v="1"/>
    <x v="2"/>
    <x v="0"/>
  </r>
  <r>
    <x v="398"/>
    <x v="5"/>
    <x v="0"/>
    <s v="GDN_Direct_AT_コーヒー興味関心"/>
    <n v="783044"/>
    <n v="3129"/>
    <n v="0"/>
    <n v="3.9959440337963125E-3"/>
    <n v="11.960264796716201"/>
    <n v="37423.668548924994"/>
    <n v="0"/>
    <x v="0"/>
    <m/>
    <n v="0"/>
    <x v="57"/>
    <d v="2020-02-03T00:00:00"/>
    <x v="1"/>
    <x v="2"/>
    <x v="0"/>
  </r>
  <r>
    <x v="398"/>
    <x v="4"/>
    <x v="0"/>
    <s v="指名：共通TOP（170816-170916）"/>
    <n v="13984"/>
    <n v="2232"/>
    <m/>
    <n v="0.15961098398169338"/>
    <n v="38.656830197132614"/>
    <n v="86282.044999999998"/>
    <n v="44.97"/>
    <x v="0"/>
    <m/>
    <n v="0"/>
    <x v="57"/>
    <d v="2020-02-03T00:00:00"/>
    <x v="1"/>
    <x v="2"/>
    <x v="0"/>
  </r>
  <r>
    <x v="398"/>
    <x v="4"/>
    <x v="0"/>
    <s v="指名：バリスタ（170816-170916）"/>
    <n v="4991"/>
    <n v="885"/>
    <m/>
    <n v="0.17731917451412543"/>
    <n v="21.493672316384178"/>
    <n v="19021.899999999998"/>
    <n v="6"/>
    <x v="0"/>
    <m/>
    <n v="0"/>
    <x v="57"/>
    <d v="2020-02-03T00:00:00"/>
    <x v="1"/>
    <x v="2"/>
    <x v="0"/>
  </r>
  <r>
    <x v="398"/>
    <x v="4"/>
    <x v="0"/>
    <s v="指名：ドルチェグスト（170816-170916）"/>
    <n v="9998"/>
    <n v="1774"/>
    <n v="0"/>
    <n v="0.17743548709741949"/>
    <n v="53.381803833145433"/>
    <n v="94699.319999999992"/>
    <n v="15.920000000000002"/>
    <x v="4"/>
    <n v="15783.22"/>
    <n v="6.0012002400480096E-4"/>
    <x v="57"/>
    <d v="2020-02-03T00:00:00"/>
    <x v="1"/>
    <x v="2"/>
    <x v="0"/>
  </r>
  <r>
    <x v="398"/>
    <x v="7"/>
    <x v="0"/>
    <s v="NDG_Facebook_int_coffee（200110-200131）"/>
    <n v="154778"/>
    <n v="401"/>
    <n v="0"/>
    <n v="2.5908074790990969E-3"/>
    <n v="54.256845386533662"/>
    <n v="21756.994999999999"/>
    <n v="0"/>
    <x v="0"/>
    <m/>
    <n v="0"/>
    <x v="57"/>
    <d v="2020-02-03T00:00:00"/>
    <x v="1"/>
    <x v="2"/>
    <x v="0"/>
  </r>
  <r>
    <x v="398"/>
    <x v="7"/>
    <x v="0"/>
    <s v="NDG_Facebook_int_other（200110-200131）"/>
    <n v="245649"/>
    <n v="389"/>
    <n v="0"/>
    <n v="1.5835602831682605E-3"/>
    <n v="54.752519280205654"/>
    <n v="21298.73"/>
    <n v="1"/>
    <x v="0"/>
    <m/>
    <n v="0"/>
    <x v="57"/>
    <d v="2020-02-03T00:00:00"/>
    <x v="1"/>
    <x v="2"/>
    <x v="0"/>
  </r>
  <r>
    <x v="398"/>
    <x v="3"/>
    <x v="0"/>
    <s v="AFF"/>
    <n v="0"/>
    <n v="0"/>
    <m/>
    <m/>
    <m/>
    <n v="221000"/>
    <n v="11"/>
    <x v="6"/>
    <n v="44200"/>
    <m/>
    <x v="57"/>
    <d v="2020-02-03T00:00:00"/>
    <x v="1"/>
    <x v="2"/>
    <x v="0"/>
  </r>
  <r>
    <x v="399"/>
    <x v="0"/>
    <x v="0"/>
    <s v="指名：バリスタ（161228AM-170131）"/>
    <n v="7775"/>
    <n v="607"/>
    <m/>
    <n v="7.807073954983923E-2"/>
    <n v="58.359934102141686"/>
    <n v="35424.480000000003"/>
    <n v="3"/>
    <x v="0"/>
    <m/>
    <n v="0"/>
    <x v="57"/>
    <d v="2020-02-03T00:00:00"/>
    <x v="1"/>
    <x v="2"/>
    <x v="0"/>
  </r>
  <r>
    <x v="399"/>
    <x v="0"/>
    <x v="0"/>
    <s v="指名：共通TOP（161228AM-170131）"/>
    <n v="6102"/>
    <n v="873"/>
    <m/>
    <n v="0.14306784660766961"/>
    <n v="11.561512027491405"/>
    <n v="10093.199999999997"/>
    <n v="51"/>
    <x v="0"/>
    <m/>
    <n v="0"/>
    <x v="57"/>
    <d v="2020-02-03T00:00:00"/>
    <x v="1"/>
    <x v="2"/>
    <x v="0"/>
  </r>
  <r>
    <x v="399"/>
    <x v="0"/>
    <x v="0"/>
    <s v="指名：ドルチェグスト（161228AM-170131）"/>
    <n v="17162"/>
    <n v="1454"/>
    <m/>
    <n v="8.4722060365924723E-2"/>
    <n v="52.720990371389277"/>
    <n v="76656.320000000007"/>
    <n v="36"/>
    <x v="6"/>
    <n v="15331.264000000001"/>
    <n v="2.9134133550868195E-4"/>
    <x v="57"/>
    <d v="2020-02-03T00:00:00"/>
    <x v="1"/>
    <x v="2"/>
    <x v="0"/>
  </r>
  <r>
    <x v="399"/>
    <x v="14"/>
    <x v="0"/>
    <s v="YDN_RT_Direct"/>
    <n v="219919"/>
    <n v="168"/>
    <n v="0"/>
    <n v="7.6391762421618864E-4"/>
    <n v="213.66022904761905"/>
    <n v="35894.91848"/>
    <n v="5"/>
    <x v="5"/>
    <n v="35894.91848"/>
    <n v="4.5471287155725521E-6"/>
    <x v="57"/>
    <d v="2020-02-03T00:00:00"/>
    <x v="1"/>
    <x v="2"/>
    <x v="0"/>
  </r>
  <r>
    <x v="399"/>
    <x v="13"/>
    <x v="0"/>
    <s v="2020-01_nestle_DDTD_ndg_RT_banner"/>
    <n v="30990"/>
    <n v="555"/>
    <m/>
    <n v="1.7909002904162634E-2"/>
    <n v="34.037695405405408"/>
    <n v="18890.92095"/>
    <n v="0"/>
    <x v="0"/>
    <m/>
    <n v="0"/>
    <x v="57"/>
    <d v="2020-02-03T00:00:00"/>
    <x v="1"/>
    <x v="2"/>
    <x v="0"/>
  </r>
  <r>
    <x v="399"/>
    <x v="13"/>
    <x v="0"/>
    <s v="2020-01_nestle_DDTD_ndg_true_banner"/>
    <n v="2837110"/>
    <n v="792"/>
    <m/>
    <n v="2.791573114895087E-4"/>
    <n v="16.303580681818183"/>
    <n v="12912.4359"/>
    <n v="0"/>
    <x v="0"/>
    <m/>
    <n v="0"/>
    <x v="57"/>
    <d v="2020-02-03T00:00:00"/>
    <x v="1"/>
    <x v="2"/>
    <x v="0"/>
  </r>
  <r>
    <x v="399"/>
    <x v="13"/>
    <x v="0"/>
    <s v="2020-01_nestle_DDTD_ndg_coffee_banner"/>
    <n v="1908920"/>
    <n v="2297"/>
    <m/>
    <n v="1.203298200029336E-3"/>
    <n v="14.379218632999564"/>
    <n v="33029.065199999997"/>
    <n v="0"/>
    <x v="0"/>
    <m/>
    <n v="0"/>
    <x v="57"/>
    <d v="2020-02-03T00:00:00"/>
    <x v="1"/>
    <x v="2"/>
    <x v="0"/>
  </r>
  <r>
    <x v="399"/>
    <x v="3"/>
    <x v="0"/>
    <s v="PH AFF"/>
    <n v="542"/>
    <n v="298"/>
    <m/>
    <n v="0.54981549815498154"/>
    <n v="345.98322147651004"/>
    <n v="103103"/>
    <n v="7"/>
    <x v="0"/>
    <m/>
    <n v="0"/>
    <x v="57"/>
    <d v="2020-02-03T00:00:00"/>
    <x v="1"/>
    <x v="2"/>
    <x v="0"/>
  </r>
  <r>
    <x v="399"/>
    <x v="12"/>
    <x v="0"/>
    <s v="NDG_LINE_RM"/>
    <n v="174526"/>
    <n v="1436"/>
    <m/>
    <n v="8.228000412545981E-3"/>
    <n v="57.281183844011139"/>
    <n v="82255.78"/>
    <n v="14"/>
    <x v="0"/>
    <m/>
    <n v="0"/>
    <x v="57"/>
    <d v="2020-02-03T00:00:00"/>
    <x v="1"/>
    <x v="2"/>
    <x v="0"/>
  </r>
  <r>
    <x v="399"/>
    <x v="12"/>
    <x v="0"/>
    <s v="NDG_LINE_true"/>
    <n v="190493"/>
    <n v="515"/>
    <m/>
    <n v="2.7035114151176161E-3"/>
    <n v="26.76"/>
    <n v="13781.400000000001"/>
    <n v="0"/>
    <x v="0"/>
    <m/>
    <n v="0"/>
    <x v="57"/>
    <d v="2020-02-03T00:00:00"/>
    <x v="1"/>
    <x v="2"/>
    <x v="0"/>
  </r>
  <r>
    <x v="399"/>
    <x v="5"/>
    <x v="0"/>
    <s v="GDN_Direct_AT_Trueセグメント"/>
    <n v="400746"/>
    <n v="1550"/>
    <n v="0"/>
    <n v="3.8677865780319702E-3"/>
    <n v="12.416198500283869"/>
    <n v="19245.107675439998"/>
    <n v="0"/>
    <x v="0"/>
    <m/>
    <n v="0"/>
    <x v="57"/>
    <d v="2020-02-03T00:00:00"/>
    <x v="1"/>
    <x v="2"/>
    <x v="0"/>
  </r>
  <r>
    <x v="399"/>
    <x v="5"/>
    <x v="0"/>
    <s v="GDN_Direct_AT_コーヒー興味関心"/>
    <n v="480062"/>
    <n v="1604"/>
    <n v="0"/>
    <n v="3.3412350904674813E-3"/>
    <n v="10.172860674984413"/>
    <n v="16317.268522674998"/>
    <n v="0"/>
    <x v="0"/>
    <m/>
    <n v="0"/>
    <x v="57"/>
    <d v="2020-02-03T00:00:00"/>
    <x v="1"/>
    <x v="2"/>
    <x v="0"/>
  </r>
  <r>
    <x v="399"/>
    <x v="4"/>
    <x v="0"/>
    <s v="指名：ドルチェグスト（170816-170916）"/>
    <n v="10704"/>
    <n v="1901"/>
    <n v="0"/>
    <n v="0.17759715994020928"/>
    <n v="46.531680694371389"/>
    <n v="88456.725000000006"/>
    <n v="15.440000000000001"/>
    <x v="3"/>
    <n v="22114.181250000001"/>
    <n v="3.7369207772795218E-4"/>
    <x v="57"/>
    <d v="2020-02-03T00:00:00"/>
    <x v="1"/>
    <x v="2"/>
    <x v="0"/>
  </r>
  <r>
    <x v="399"/>
    <x v="4"/>
    <x v="0"/>
    <s v="指名：バリスタ（170816-170916）"/>
    <n v="5962"/>
    <n v="1079"/>
    <m/>
    <n v="0.18097953706809794"/>
    <n v="22.873517145505094"/>
    <n v="24680.524999999998"/>
    <n v="8.77"/>
    <x v="0"/>
    <m/>
    <n v="0"/>
    <x v="57"/>
    <d v="2020-02-03T00:00:00"/>
    <x v="1"/>
    <x v="2"/>
    <x v="0"/>
  </r>
  <r>
    <x v="399"/>
    <x v="4"/>
    <x v="0"/>
    <s v="指名：共通TOP（170816-170916）"/>
    <n v="12120"/>
    <n v="2154"/>
    <m/>
    <n v="0.17772277227722771"/>
    <n v="40.458349582172701"/>
    <n v="87147.285000000003"/>
    <n v="37.85"/>
    <x v="0"/>
    <m/>
    <n v="0"/>
    <x v="57"/>
    <d v="2020-02-03T00:00:00"/>
    <x v="1"/>
    <x v="2"/>
    <x v="0"/>
  </r>
  <r>
    <x v="399"/>
    <x v="7"/>
    <x v="0"/>
    <s v="NDG_Facebook_RM_18day（200203-200229）"/>
    <n v="46063"/>
    <n v="387"/>
    <n v="0"/>
    <n v="8.4015370253782869E-3"/>
    <n v="117.97967700258398"/>
    <n v="45658.135000000002"/>
    <n v="16"/>
    <x v="0"/>
    <m/>
    <n v="0"/>
    <x v="57"/>
    <d v="2020-02-03T00:00:00"/>
    <x v="1"/>
    <x v="2"/>
    <x v="0"/>
  </r>
  <r>
    <x v="399"/>
    <x v="7"/>
    <x v="0"/>
    <s v="NDG_Facebook_int_coffee（200110-200131）"/>
    <n v="119403"/>
    <n v="360"/>
    <n v="0"/>
    <n v="3.0149996231250472E-3"/>
    <n v="59.714444444444446"/>
    <n v="21497.200000000001"/>
    <n v="1"/>
    <x v="0"/>
    <m/>
    <n v="0"/>
    <x v="57"/>
    <d v="2020-02-03T00:00:00"/>
    <x v="1"/>
    <x v="2"/>
    <x v="0"/>
  </r>
  <r>
    <x v="399"/>
    <x v="7"/>
    <x v="0"/>
    <s v="NDG_Facebook_RM_180day（200203-200229）"/>
    <n v="106152"/>
    <n v="545"/>
    <n v="0"/>
    <n v="5.1341472605320676E-3"/>
    <n v="161.58293577981649"/>
    <n v="88062.7"/>
    <n v="14"/>
    <x v="0"/>
    <m/>
    <n v="0"/>
    <x v="57"/>
    <d v="2020-02-03T00:00:00"/>
    <x v="1"/>
    <x v="2"/>
    <x v="0"/>
  </r>
  <r>
    <x v="399"/>
    <x v="7"/>
    <x v="0"/>
    <s v="NDG_Facebook_int_other（200110-200131）"/>
    <n v="190801"/>
    <n v="334"/>
    <n v="0"/>
    <n v="1.7505149344081005E-3"/>
    <n v="62.34652694610778"/>
    <n v="20823.739999999998"/>
    <n v="0"/>
    <x v="0"/>
    <m/>
    <n v="0"/>
    <x v="57"/>
    <d v="2020-02-03T00:00:00"/>
    <x v="1"/>
    <x v="2"/>
    <x v="0"/>
  </r>
  <r>
    <x v="399"/>
    <x v="3"/>
    <x v="0"/>
    <s v="AFF"/>
    <n v="0"/>
    <n v="0"/>
    <m/>
    <m/>
    <m/>
    <n v="367000"/>
    <n v="19"/>
    <x v="13"/>
    <n v="45875"/>
    <m/>
    <x v="57"/>
    <d v="2020-02-03T00:00:00"/>
    <x v="1"/>
    <x v="2"/>
    <x v="0"/>
  </r>
  <r>
    <x v="400"/>
    <x v="0"/>
    <x v="0"/>
    <s v="指名：共通TOP（161228AM-170131）"/>
    <n v="6162"/>
    <n v="887"/>
    <m/>
    <n v="0.143946770529049"/>
    <n v="11.281713641488164"/>
    <n v="10006.880000000001"/>
    <n v="36"/>
    <x v="0"/>
    <m/>
    <n v="0"/>
    <x v="57"/>
    <d v="2020-02-03T00:00:00"/>
    <x v="1"/>
    <x v="2"/>
    <x v="0"/>
  </r>
  <r>
    <x v="400"/>
    <x v="0"/>
    <x v="0"/>
    <s v="指名：ドルチェグスト（161228AM-170131）"/>
    <n v="17238"/>
    <n v="1360"/>
    <m/>
    <n v="7.8895463510848127E-2"/>
    <n v="50.155529411764718"/>
    <n v="68211.520000000019"/>
    <n v="34"/>
    <x v="2"/>
    <n v="34105.760000000009"/>
    <n v="1.1602274045712959E-4"/>
    <x v="57"/>
    <d v="2020-02-03T00:00:00"/>
    <x v="1"/>
    <x v="2"/>
    <x v="0"/>
  </r>
  <r>
    <x v="400"/>
    <x v="0"/>
    <x v="0"/>
    <s v="指名：バリスタ（161228AM-170131）"/>
    <n v="7619"/>
    <n v="557"/>
    <m/>
    <n v="7.3106706916918229E-2"/>
    <n v="62.80517055655298"/>
    <n v="34982.48000000001"/>
    <n v="3"/>
    <x v="0"/>
    <m/>
    <n v="0"/>
    <x v="57"/>
    <d v="2020-02-03T00:00:00"/>
    <x v="1"/>
    <x v="2"/>
    <x v="0"/>
  </r>
  <r>
    <x v="400"/>
    <x v="14"/>
    <x v="0"/>
    <s v="YDN_RT_Direct"/>
    <n v="251052"/>
    <n v="216"/>
    <n v="0"/>
    <n v="8.6037952296735332E-4"/>
    <n v="200.4530791203704"/>
    <n v="43297.865090000007"/>
    <n v="4"/>
    <x v="0"/>
    <m/>
    <n v="0"/>
    <x v="57"/>
    <d v="2020-02-03T00:00:00"/>
    <x v="1"/>
    <x v="2"/>
    <x v="0"/>
  </r>
  <r>
    <x v="400"/>
    <x v="13"/>
    <x v="0"/>
    <s v="2020-01_nestle_DDTD_ndg_true_banner"/>
    <n v="28"/>
    <n v="1"/>
    <m/>
    <n v="3.5714285714285712E-2"/>
    <n v="16.925699999999999"/>
    <n v="16.925699999999999"/>
    <n v="0"/>
    <x v="0"/>
    <m/>
    <n v="0"/>
    <x v="57"/>
    <d v="2020-02-03T00:00:00"/>
    <x v="1"/>
    <x v="2"/>
    <x v="0"/>
  </r>
  <r>
    <x v="400"/>
    <x v="13"/>
    <x v="0"/>
    <s v="2020-01_nestle_DDTD_ndg_RT_banner"/>
    <n v="39921"/>
    <n v="568"/>
    <m/>
    <n v="1.4228100498484508E-2"/>
    <n v="33.153896830985914"/>
    <n v="18831.413400000001"/>
    <n v="1"/>
    <x v="0"/>
    <m/>
    <n v="0"/>
    <x v="57"/>
    <d v="2020-02-03T00:00:00"/>
    <x v="1"/>
    <x v="2"/>
    <x v="0"/>
  </r>
  <r>
    <x v="400"/>
    <x v="13"/>
    <x v="0"/>
    <s v="2020-01_nestle_DDTD_ndg_coffee_banner"/>
    <n v="1221079"/>
    <n v="1991"/>
    <m/>
    <n v="1.6305251339184443E-3"/>
    <n v="12.969701280763436"/>
    <n v="25822.67525"/>
    <n v="0"/>
    <x v="0"/>
    <m/>
    <n v="0"/>
    <x v="57"/>
    <d v="2020-02-03T00:00:00"/>
    <x v="1"/>
    <x v="2"/>
    <x v="0"/>
  </r>
  <r>
    <x v="400"/>
    <x v="3"/>
    <x v="0"/>
    <s v="PH AFF"/>
    <n v="535"/>
    <n v="303"/>
    <m/>
    <n v="0.56635514018691591"/>
    <n v="145.83168316831683"/>
    <n v="44187"/>
    <n v="3"/>
    <x v="0"/>
    <m/>
    <n v="0"/>
    <x v="57"/>
    <d v="2020-02-03T00:00:00"/>
    <x v="1"/>
    <x v="2"/>
    <x v="0"/>
  </r>
  <r>
    <x v="400"/>
    <x v="12"/>
    <x v="0"/>
    <s v="NDG_LINE_true"/>
    <n v="230622"/>
    <n v="513"/>
    <m/>
    <n v="2.2244191794364805E-3"/>
    <n v="26.76"/>
    <n v="13727.880000000001"/>
    <n v="0"/>
    <x v="0"/>
    <m/>
    <n v="0"/>
    <x v="57"/>
    <d v="2020-02-03T00:00:00"/>
    <x v="1"/>
    <x v="2"/>
    <x v="0"/>
  </r>
  <r>
    <x v="400"/>
    <x v="12"/>
    <x v="0"/>
    <s v="NDG_LINE_RM"/>
    <n v="194273"/>
    <n v="1551"/>
    <m/>
    <n v="7.9836106921702971E-3"/>
    <n v="78.111105738233391"/>
    <n v="121150.325"/>
    <n v="6"/>
    <x v="0"/>
    <m/>
    <n v="0"/>
    <x v="57"/>
    <d v="2020-02-03T00:00:00"/>
    <x v="1"/>
    <x v="2"/>
    <x v="0"/>
  </r>
  <r>
    <x v="400"/>
    <x v="5"/>
    <x v="0"/>
    <s v="GDN_Direct_AT_コーヒー興味関心"/>
    <n v="665255"/>
    <n v="2890"/>
    <n v="0"/>
    <n v="4.3441988410459148E-3"/>
    <n v="17.45273825555709"/>
    <n v="50438.413558559994"/>
    <n v="1"/>
    <x v="0"/>
    <m/>
    <n v="0"/>
    <x v="57"/>
    <d v="2020-02-03T00:00:00"/>
    <x v="1"/>
    <x v="2"/>
    <x v="0"/>
  </r>
  <r>
    <x v="400"/>
    <x v="5"/>
    <x v="0"/>
    <s v="GDN_Direct_AT_Trueセグメント"/>
    <n v="310020"/>
    <n v="1462"/>
    <n v="0"/>
    <n v="4.7158247854977098E-3"/>
    <n v="11.53313968008208"/>
    <n v="16861.45021228"/>
    <n v="0"/>
    <x v="0"/>
    <m/>
    <n v="0"/>
    <x v="57"/>
    <d v="2020-02-03T00:00:00"/>
    <x v="1"/>
    <x v="2"/>
    <x v="0"/>
  </r>
  <r>
    <x v="400"/>
    <x v="5"/>
    <x v="0"/>
    <s v="GDN_Direct_RT_リターゲティング"/>
    <n v="14"/>
    <n v="0"/>
    <n v="0"/>
    <n v="0"/>
    <m/>
    <n v="0"/>
    <n v="0"/>
    <x v="0"/>
    <m/>
    <n v="0"/>
    <x v="57"/>
    <d v="2020-02-03T00:00:00"/>
    <x v="1"/>
    <x v="2"/>
    <x v="0"/>
  </r>
  <r>
    <x v="400"/>
    <x v="4"/>
    <x v="0"/>
    <s v="指名：バリスタ（170816-170916）"/>
    <n v="7540"/>
    <n v="1323"/>
    <m/>
    <n v="0.17546419098143237"/>
    <n v="31.618635676492822"/>
    <n v="41831.455000000002"/>
    <n v="8.23"/>
    <x v="0"/>
    <m/>
    <n v="0"/>
    <x v="57"/>
    <d v="2020-02-03T00:00:00"/>
    <x v="1"/>
    <x v="2"/>
    <x v="0"/>
  </r>
  <r>
    <x v="400"/>
    <x v="4"/>
    <x v="0"/>
    <s v="指名：ドルチェグスト（170816-170916）"/>
    <n v="14844"/>
    <n v="2418"/>
    <n v="0"/>
    <n v="0.16289409862570736"/>
    <n v="67.505508684863528"/>
    <n v="163228.32"/>
    <n v="16.940000000000001"/>
    <x v="4"/>
    <n v="27204.720000000001"/>
    <n v="4.0420371867421178E-4"/>
    <x v="57"/>
    <d v="2020-02-03T00:00:00"/>
    <x v="1"/>
    <x v="2"/>
    <x v="0"/>
  </r>
  <r>
    <x v="400"/>
    <x v="4"/>
    <x v="0"/>
    <s v="指名：共通TOP（170816-170916）"/>
    <n v="11991"/>
    <n v="2004"/>
    <m/>
    <n v="0.16712534400800599"/>
    <n v="38.43077844311378"/>
    <n v="77015.280000000013"/>
    <n v="49.08"/>
    <x v="0"/>
    <m/>
    <n v="0"/>
    <x v="57"/>
    <d v="2020-02-03T00:00:00"/>
    <x v="1"/>
    <x v="2"/>
    <x v="0"/>
  </r>
  <r>
    <x v="400"/>
    <x v="7"/>
    <x v="0"/>
    <s v="NDG_Facebook_int_coffee（200110-200131）"/>
    <n v="112363"/>
    <n v="324"/>
    <n v="0"/>
    <n v="2.8835114761976807E-3"/>
    <n v="64.642469135802486"/>
    <n v="20944.160000000003"/>
    <n v="1"/>
    <x v="0"/>
    <m/>
    <n v="0"/>
    <x v="57"/>
    <d v="2020-02-03T00:00:00"/>
    <x v="1"/>
    <x v="2"/>
    <x v="0"/>
  </r>
  <r>
    <x v="400"/>
    <x v="7"/>
    <x v="0"/>
    <s v="NDG_Facebook_RM_18day（200203-200229）"/>
    <n v="35790"/>
    <n v="298"/>
    <n v="0"/>
    <n v="8.3263481419390897E-3"/>
    <n v="162.29610738255033"/>
    <n v="48364.24"/>
    <n v="24"/>
    <x v="0"/>
    <m/>
    <n v="0"/>
    <x v="57"/>
    <d v="2020-02-03T00:00:00"/>
    <x v="1"/>
    <x v="2"/>
    <x v="0"/>
  </r>
  <r>
    <x v="400"/>
    <x v="7"/>
    <x v="0"/>
    <s v="NDG_Facebook_RM_180day（200203-200229）"/>
    <n v="74168"/>
    <n v="390"/>
    <n v="0"/>
    <n v="5.2583324344730878E-3"/>
    <n v="232.69478205128209"/>
    <n v="90750.965000000011"/>
    <n v="13"/>
    <x v="0"/>
    <m/>
    <n v="0"/>
    <x v="57"/>
    <d v="2020-02-03T00:00:00"/>
    <x v="1"/>
    <x v="2"/>
    <x v="0"/>
  </r>
  <r>
    <x v="400"/>
    <x v="7"/>
    <x v="0"/>
    <s v="NDG_Facebook_int_other（200110-200131）"/>
    <n v="175583"/>
    <n v="323"/>
    <n v="0"/>
    <n v="1.8395858368976496E-3"/>
    <n v="68.263544891640862"/>
    <n v="22049.125"/>
    <n v="0"/>
    <x v="0"/>
    <m/>
    <n v="0"/>
    <x v="57"/>
    <d v="2020-02-03T00:00:00"/>
    <x v="1"/>
    <x v="2"/>
    <x v="0"/>
  </r>
  <r>
    <x v="400"/>
    <x v="3"/>
    <x v="0"/>
    <s v="AFF"/>
    <n v="0"/>
    <n v="0"/>
    <m/>
    <m/>
    <m/>
    <n v="453000"/>
    <n v="21"/>
    <x v="6"/>
    <n v="90600"/>
    <m/>
    <x v="57"/>
    <d v="2020-02-03T00:00:00"/>
    <x v="1"/>
    <x v="2"/>
    <x v="0"/>
  </r>
  <r>
    <x v="401"/>
    <x v="0"/>
    <x v="0"/>
    <s v="指名：共通TOP（161228AM-170131）"/>
    <n v="6086"/>
    <n v="936"/>
    <m/>
    <n v="0.15379559645087085"/>
    <n v="10.130000000000001"/>
    <n v="9481.68"/>
    <n v="70"/>
    <x v="0"/>
    <m/>
    <n v="0"/>
    <x v="57"/>
    <d v="2020-02-03T00:00:00"/>
    <x v="1"/>
    <x v="2"/>
    <x v="0"/>
  </r>
  <r>
    <x v="401"/>
    <x v="0"/>
    <x v="0"/>
    <s v="指名：バリスタ（161228AM-170131）"/>
    <n v="7672"/>
    <n v="575"/>
    <m/>
    <n v="7.4947862356621486E-2"/>
    <n v="69.584139130434792"/>
    <n v="40010.880000000005"/>
    <n v="12"/>
    <x v="0"/>
    <m/>
    <n v="0"/>
    <x v="57"/>
    <d v="2020-02-03T00:00:00"/>
    <x v="1"/>
    <x v="2"/>
    <x v="0"/>
  </r>
  <r>
    <x v="401"/>
    <x v="0"/>
    <x v="0"/>
    <s v="指名：ドルチェグスト（161228AM-170131）"/>
    <n v="16952"/>
    <n v="1416"/>
    <m/>
    <n v="8.352996696554979E-2"/>
    <n v="52.649265536723156"/>
    <n v="74551.359999999986"/>
    <n v="40"/>
    <x v="6"/>
    <n v="14910.271999999997"/>
    <n v="2.9495044832468146E-4"/>
    <x v="57"/>
    <d v="2020-02-03T00:00:00"/>
    <x v="1"/>
    <x v="2"/>
    <x v="0"/>
  </r>
  <r>
    <x v="401"/>
    <x v="14"/>
    <x v="0"/>
    <s v="YDN_RT_Direct"/>
    <n v="315594"/>
    <n v="353"/>
    <n v="0"/>
    <n v="1.1185257007420926E-3"/>
    <n v="208.73033423512749"/>
    <n v="73681.807985000007"/>
    <n v="4"/>
    <x v="0"/>
    <m/>
    <n v="0"/>
    <x v="57"/>
    <d v="2020-02-03T00:00:00"/>
    <x v="1"/>
    <x v="2"/>
    <x v="0"/>
  </r>
  <r>
    <x v="401"/>
    <x v="13"/>
    <x v="0"/>
    <s v="2020-01_nestle_DDTD_ndg_coffee_banner"/>
    <n v="1944089"/>
    <n v="3296"/>
    <m/>
    <n v="1.6953956326073549E-3"/>
    <n v="16.961318431432041"/>
    <n v="55904.505550000002"/>
    <n v="0"/>
    <x v="0"/>
    <m/>
    <n v="0"/>
    <x v="57"/>
    <d v="2020-02-03T00:00:00"/>
    <x v="1"/>
    <x v="2"/>
    <x v="0"/>
  </r>
  <r>
    <x v="401"/>
    <x v="13"/>
    <x v="0"/>
    <s v="2020-01_nestle_DDTD_ndg_RT_banner"/>
    <n v="37879"/>
    <n v="583"/>
    <m/>
    <n v="1.5391113809762665E-2"/>
    <n v="28.907493825042884"/>
    <n v="16853.068900000002"/>
    <n v="1"/>
    <x v="0"/>
    <m/>
    <n v="0"/>
    <x v="57"/>
    <d v="2020-02-03T00:00:00"/>
    <x v="1"/>
    <x v="2"/>
    <x v="0"/>
  </r>
  <r>
    <x v="401"/>
    <x v="3"/>
    <x v="0"/>
    <s v="PH AFF"/>
    <n v="420"/>
    <n v="355"/>
    <m/>
    <n v="0.84523809523809523"/>
    <n v="165.96056338028168"/>
    <n v="58916"/>
    <n v="4"/>
    <x v="5"/>
    <n v="58916"/>
    <n v="2.3809523809523812E-3"/>
    <x v="57"/>
    <d v="2020-02-03T00:00:00"/>
    <x v="1"/>
    <x v="2"/>
    <x v="0"/>
  </r>
  <r>
    <x v="401"/>
    <x v="12"/>
    <x v="0"/>
    <s v="NDG_LINE_true"/>
    <n v="201745"/>
    <n v="513"/>
    <m/>
    <n v="2.5428139483010732E-3"/>
    <n v="26.76"/>
    <n v="13727.880000000001"/>
    <n v="0"/>
    <x v="0"/>
    <m/>
    <n v="0"/>
    <x v="57"/>
    <d v="2020-02-03T00:00:00"/>
    <x v="1"/>
    <x v="2"/>
    <x v="0"/>
  </r>
  <r>
    <x v="401"/>
    <x v="12"/>
    <x v="0"/>
    <s v="NDG_LINE_RM"/>
    <n v="205177"/>
    <n v="1563"/>
    <m/>
    <n v="7.6178129127533788E-3"/>
    <n v="86.06544465770952"/>
    <n v="134520.28999999998"/>
    <n v="12"/>
    <x v="0"/>
    <m/>
    <n v="0"/>
    <x v="57"/>
    <d v="2020-02-03T00:00:00"/>
    <x v="1"/>
    <x v="2"/>
    <x v="0"/>
  </r>
  <r>
    <x v="401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401"/>
    <x v="5"/>
    <x v="0"/>
    <s v="GDN_Direct_AT_Trueセグメント"/>
    <n v="213043"/>
    <n v="1332"/>
    <n v="0"/>
    <n v="6.2522589336425037E-3"/>
    <n v="12.753049148704955"/>
    <n v="16987.061466075"/>
    <n v="0"/>
    <x v="0"/>
    <m/>
    <n v="0"/>
    <x v="57"/>
    <d v="2020-02-03T00:00:00"/>
    <x v="1"/>
    <x v="2"/>
    <x v="0"/>
  </r>
  <r>
    <x v="401"/>
    <x v="5"/>
    <x v="0"/>
    <s v="GDN_Direct_AT_コーヒー興味関心"/>
    <n v="474766"/>
    <n v="1950"/>
    <n v="0"/>
    <n v="4.1072865369466225E-3"/>
    <n v="17.881918146535895"/>
    <n v="34869.740385744997"/>
    <n v="0"/>
    <x v="0"/>
    <m/>
    <n v="0"/>
    <x v="57"/>
    <d v="2020-02-03T00:00:00"/>
    <x v="1"/>
    <x v="2"/>
    <x v="0"/>
  </r>
  <r>
    <x v="401"/>
    <x v="5"/>
    <x v="0"/>
    <s v="GDN_Direct_RT_リターゲティング"/>
    <n v="103471"/>
    <n v="409"/>
    <n v="0"/>
    <n v="3.952798368625025E-3"/>
    <n v="167.22361144493885"/>
    <n v="68394.457080979992"/>
    <n v="8"/>
    <x v="0"/>
    <m/>
    <n v="0"/>
    <x v="57"/>
    <d v="2020-02-03T00:00:00"/>
    <x v="1"/>
    <x v="2"/>
    <x v="0"/>
  </r>
  <r>
    <x v="401"/>
    <x v="4"/>
    <x v="0"/>
    <s v="指名：共通TOP（170816-170916）"/>
    <n v="10049"/>
    <n v="2134"/>
    <m/>
    <n v="0.21235943875012439"/>
    <n v="18.294046391752577"/>
    <n v="39039.494999999995"/>
    <n v="54.95"/>
    <x v="0"/>
    <m/>
    <n v="0"/>
    <x v="57"/>
    <d v="2020-02-03T00:00:00"/>
    <x v="1"/>
    <x v="2"/>
    <x v="0"/>
  </r>
  <r>
    <x v="401"/>
    <x v="4"/>
    <x v="0"/>
    <s v="指名：ドルチェグスト（170816-170916）"/>
    <n v="9216"/>
    <n v="1510"/>
    <n v="0"/>
    <n v="0.1638454861111111"/>
    <n v="71.832857615894014"/>
    <n v="108467.61499999996"/>
    <n v="10.280000000000001"/>
    <x v="8"/>
    <n v="36155.871666666651"/>
    <n v="3.2552083333333332E-4"/>
    <x v="57"/>
    <d v="2020-02-03T00:00:00"/>
    <x v="1"/>
    <x v="2"/>
    <x v="0"/>
  </r>
  <r>
    <x v="401"/>
    <x v="4"/>
    <x v="0"/>
    <s v="指名：バリスタ（170816-170916）"/>
    <n v="7603"/>
    <n v="1130"/>
    <m/>
    <n v="0.14862554254899382"/>
    <n v="39.518362831858404"/>
    <n v="44655.75"/>
    <n v="5"/>
    <x v="0"/>
    <m/>
    <n v="0"/>
    <x v="57"/>
    <d v="2020-02-03T00:00:00"/>
    <x v="1"/>
    <x v="2"/>
    <x v="0"/>
  </r>
  <r>
    <x v="401"/>
    <x v="7"/>
    <x v="0"/>
    <s v="NDG_Facebook_int_other（200110-200131）"/>
    <n v="182138"/>
    <n v="306"/>
    <n v="0"/>
    <n v="1.6800448011946986E-3"/>
    <n v="67.012957516339867"/>
    <n v="20505.965"/>
    <n v="0"/>
    <x v="0"/>
    <m/>
    <n v="0"/>
    <x v="57"/>
    <d v="2020-02-03T00:00:00"/>
    <x v="1"/>
    <x v="2"/>
    <x v="0"/>
  </r>
  <r>
    <x v="401"/>
    <x v="7"/>
    <x v="0"/>
    <s v="NDG_Facebook_int_coffee（200110-200131）"/>
    <n v="107590"/>
    <n v="325"/>
    <n v="0"/>
    <n v="3.020726833348824E-3"/>
    <n v="64.917015384615397"/>
    <n v="21098.030000000002"/>
    <n v="0"/>
    <x v="0"/>
    <m/>
    <n v="0"/>
    <x v="57"/>
    <d v="2020-02-03T00:00:00"/>
    <x v="1"/>
    <x v="2"/>
    <x v="0"/>
  </r>
  <r>
    <x v="401"/>
    <x v="7"/>
    <x v="0"/>
    <s v="NDG_Facebook_RM_18day（200203-200229）"/>
    <n v="34334"/>
    <n v="319"/>
    <n v="0"/>
    <n v="9.2910817265684162E-3"/>
    <n v="216.68050156739812"/>
    <n v="69121.08"/>
    <n v="30"/>
    <x v="0"/>
    <m/>
    <n v="0"/>
    <x v="57"/>
    <d v="2020-02-03T00:00:00"/>
    <x v="1"/>
    <x v="2"/>
    <x v="0"/>
  </r>
  <r>
    <x v="401"/>
    <x v="7"/>
    <x v="0"/>
    <s v="NDG_Facebook_RM_180day（200203-200229）"/>
    <n v="60245"/>
    <n v="345"/>
    <n v="0"/>
    <n v="5.7266163167067809E-3"/>
    <n v="219.67762318840579"/>
    <n v="75788.78"/>
    <n v="19"/>
    <x v="0"/>
    <m/>
    <n v="0"/>
    <x v="57"/>
    <d v="2020-02-03T00:00:00"/>
    <x v="1"/>
    <x v="2"/>
    <x v="0"/>
  </r>
  <r>
    <x v="401"/>
    <x v="3"/>
    <x v="0"/>
    <s v="AFF"/>
    <n v="0"/>
    <n v="0"/>
    <m/>
    <m/>
    <m/>
    <n v="478000"/>
    <n v="22"/>
    <x v="4"/>
    <n v="79666.666666666672"/>
    <m/>
    <x v="57"/>
    <d v="2020-02-03T00:00:00"/>
    <x v="1"/>
    <x v="2"/>
    <x v="0"/>
  </r>
  <r>
    <x v="402"/>
    <x v="0"/>
    <x v="0"/>
    <s v="指名：ドルチェグスト（161228AM-170131）"/>
    <n v="15936"/>
    <n v="1282"/>
    <m/>
    <n v="8.0446787148594379E-2"/>
    <n v="50.439188767550704"/>
    <n v="64663.040000000001"/>
    <n v="22"/>
    <x v="2"/>
    <n v="32331.52"/>
    <n v="1.255020080321285E-4"/>
    <x v="57"/>
    <d v="2020-02-03T00:00:00"/>
    <x v="1"/>
    <x v="2"/>
    <x v="0"/>
  </r>
  <r>
    <x v="402"/>
    <x v="0"/>
    <x v="0"/>
    <s v="指名：共通TOP（161228AM-170131）"/>
    <n v="5436"/>
    <n v="789"/>
    <m/>
    <n v="0.14514348785871964"/>
    <n v="10.949657794676806"/>
    <n v="8639.2800000000007"/>
    <n v="42"/>
    <x v="0"/>
    <m/>
    <n v="0"/>
    <x v="57"/>
    <d v="2020-02-03T00:00:00"/>
    <x v="1"/>
    <x v="2"/>
    <x v="0"/>
  </r>
  <r>
    <x v="402"/>
    <x v="0"/>
    <x v="0"/>
    <s v="指名：バリスタ（161228AM-170131）"/>
    <n v="7275"/>
    <n v="543"/>
    <m/>
    <n v="7.4639175257731963E-2"/>
    <n v="66.512117863720064"/>
    <n v="36116.079999999994"/>
    <n v="4"/>
    <x v="0"/>
    <m/>
    <n v="0"/>
    <x v="57"/>
    <d v="2020-02-03T00:00:00"/>
    <x v="1"/>
    <x v="2"/>
    <x v="0"/>
  </r>
  <r>
    <x v="402"/>
    <x v="14"/>
    <x v="0"/>
    <s v="YDN_RT_Direct"/>
    <n v="287731"/>
    <n v="328"/>
    <n v="0"/>
    <n v="1.1399536372514606E-3"/>
    <n v="218.19898336890245"/>
    <n v="71569.266545000006"/>
    <n v="11"/>
    <x v="5"/>
    <n v="71569.266545000006"/>
    <n v="3.4754684062544529E-6"/>
    <x v="57"/>
    <d v="2020-02-03T00:00:00"/>
    <x v="1"/>
    <x v="2"/>
    <x v="0"/>
  </r>
  <r>
    <x v="402"/>
    <x v="13"/>
    <x v="0"/>
    <s v="2020-01_nestle_DDTD_ndg_coffee_banner"/>
    <n v="2240977"/>
    <n v="3114"/>
    <m/>
    <n v="1.38957249449682E-3"/>
    <n v="18.006029014129737"/>
    <n v="56070.774350000007"/>
    <n v="0"/>
    <x v="0"/>
    <m/>
    <n v="0"/>
    <x v="57"/>
    <d v="2020-02-03T00:00:00"/>
    <x v="1"/>
    <x v="2"/>
    <x v="0"/>
  </r>
  <r>
    <x v="402"/>
    <x v="13"/>
    <x v="0"/>
    <s v="2020-01_nestle_DDTD_ndg_RT_banner"/>
    <n v="41624"/>
    <n v="609"/>
    <m/>
    <n v="1.4630982125696714E-2"/>
    <n v="41.590818226600987"/>
    <n v="25328.808300000001"/>
    <n v="2"/>
    <x v="0"/>
    <m/>
    <n v="0"/>
    <x v="57"/>
    <d v="2020-02-03T00:00:00"/>
    <x v="1"/>
    <x v="2"/>
    <x v="0"/>
  </r>
  <r>
    <x v="402"/>
    <x v="3"/>
    <x v="0"/>
    <s v="PH AFF"/>
    <n v="475"/>
    <n v="261"/>
    <m/>
    <n v="0.54947368421052634"/>
    <n v="169.29885057471265"/>
    <n v="44187"/>
    <n v="3"/>
    <x v="0"/>
    <m/>
    <n v="0"/>
    <x v="57"/>
    <d v="2020-02-03T00:00:00"/>
    <x v="1"/>
    <x v="2"/>
    <x v="0"/>
  </r>
  <r>
    <x v="402"/>
    <x v="12"/>
    <x v="0"/>
    <s v="NDG_LINE_true"/>
    <n v="193685"/>
    <n v="517"/>
    <m/>
    <n v="2.6692825980328887E-3"/>
    <n v="26.76"/>
    <n v="13834.92"/>
    <n v="0"/>
    <x v="0"/>
    <m/>
    <n v="0"/>
    <x v="57"/>
    <d v="2020-02-03T00:00:00"/>
    <x v="1"/>
    <x v="2"/>
    <x v="0"/>
  </r>
  <r>
    <x v="402"/>
    <x v="12"/>
    <x v="0"/>
    <s v="NDG_LINE_RM"/>
    <n v="209530"/>
    <n v="1498"/>
    <m/>
    <n v="7.1493342242161025E-3"/>
    <n v="90.03364485981308"/>
    <n v="134870.39999999999"/>
    <n v="17"/>
    <x v="0"/>
    <m/>
    <n v="0"/>
    <x v="57"/>
    <d v="2020-02-03T00:00:00"/>
    <x v="1"/>
    <x v="2"/>
    <x v="0"/>
  </r>
  <r>
    <x v="402"/>
    <x v="5"/>
    <x v="0"/>
    <s v="GDN_Direct_AT_Trueセグメント"/>
    <n v="220910"/>
    <n v="1334"/>
    <n v="0"/>
    <n v="6.0386582771264317E-3"/>
    <n v="12.60100123048351"/>
    <n v="16809.735641465002"/>
    <n v="0"/>
    <x v="0"/>
    <m/>
    <n v="0"/>
    <x v="57"/>
    <d v="2020-02-03T00:00:00"/>
    <x v="1"/>
    <x v="2"/>
    <x v="0"/>
  </r>
  <r>
    <x v="402"/>
    <x v="5"/>
    <x v="0"/>
    <s v="GDN_Direct_AT_コーヒー興味関心"/>
    <n v="621680"/>
    <n v="2217"/>
    <n v="0"/>
    <n v="3.5661433534937589E-3"/>
    <n v="15.242103379682002"/>
    <n v="33791.743192754999"/>
    <n v="0"/>
    <x v="0"/>
    <m/>
    <n v="0"/>
    <x v="57"/>
    <d v="2020-02-03T00:00:00"/>
    <x v="1"/>
    <x v="2"/>
    <x v="0"/>
  </r>
  <r>
    <x v="402"/>
    <x v="5"/>
    <x v="0"/>
    <s v="GDN_Direct_RT_リターゲティング"/>
    <n v="223698"/>
    <n v="459"/>
    <n v="0"/>
    <n v="2.0518735080331516E-3"/>
    <n v="458.36225523369285"/>
    <n v="210388.27515226501"/>
    <n v="10"/>
    <x v="0"/>
    <m/>
    <n v="0"/>
    <x v="57"/>
    <d v="2020-02-03T00:00:00"/>
    <x v="1"/>
    <x v="2"/>
    <x v="0"/>
  </r>
  <r>
    <x v="402"/>
    <x v="4"/>
    <x v="0"/>
    <s v="指名：共通TOP（170816-170916）"/>
    <n v="8762"/>
    <n v="1869"/>
    <m/>
    <n v="0.21330746404930381"/>
    <n v="16.869371321562337"/>
    <n v="31528.855000000007"/>
    <n v="52.789999999999992"/>
    <x v="0"/>
    <m/>
    <n v="0"/>
    <x v="57"/>
    <d v="2020-02-03T00:00:00"/>
    <x v="1"/>
    <x v="2"/>
    <x v="0"/>
  </r>
  <r>
    <x v="402"/>
    <x v="4"/>
    <x v="0"/>
    <s v="指名：ドルチェグスト（170816-170916）"/>
    <n v="10408"/>
    <n v="1799"/>
    <n v="0"/>
    <n v="0.17284780937740199"/>
    <n v="59.929410783768766"/>
    <n v="107813.01000000001"/>
    <n v="20.46"/>
    <x v="13"/>
    <n v="13476.626250000001"/>
    <n v="7.6863950807071484E-4"/>
    <x v="57"/>
    <d v="2020-02-03T00:00:00"/>
    <x v="1"/>
    <x v="2"/>
    <x v="0"/>
  </r>
  <r>
    <x v="402"/>
    <x v="4"/>
    <x v="0"/>
    <s v="指名：バリスタ（170816-170916）"/>
    <n v="8757"/>
    <n v="1319"/>
    <m/>
    <n v="0.15062235925545278"/>
    <n v="52.038123578468536"/>
    <n v="68638.285000000003"/>
    <n v="9.07"/>
    <x v="0"/>
    <m/>
    <n v="0"/>
    <x v="57"/>
    <d v="2020-02-03T00:00:00"/>
    <x v="1"/>
    <x v="2"/>
    <x v="0"/>
  </r>
  <r>
    <x v="402"/>
    <x v="7"/>
    <x v="0"/>
    <s v="NDG_Facebook_RM_180day（200203-200229）"/>
    <n v="56989"/>
    <n v="309"/>
    <n v="0"/>
    <n v="5.4220990015617053E-3"/>
    <n v="222.97474110032366"/>
    <n v="68899.195000000007"/>
    <n v="13"/>
    <x v="0"/>
    <m/>
    <n v="0"/>
    <x v="57"/>
    <d v="2020-02-03T00:00:00"/>
    <x v="1"/>
    <x v="2"/>
    <x v="0"/>
  </r>
  <r>
    <x v="402"/>
    <x v="7"/>
    <x v="0"/>
    <s v="NDG_Facebook_int_other（200110-200131）"/>
    <n v="187480"/>
    <n v="307"/>
    <n v="0"/>
    <n v="1.6375080008534243E-3"/>
    <n v="71.516172638436487"/>
    <n v="21955.465"/>
    <n v="1"/>
    <x v="0"/>
    <m/>
    <n v="0"/>
    <x v="57"/>
    <d v="2020-02-03T00:00:00"/>
    <x v="1"/>
    <x v="2"/>
    <x v="0"/>
  </r>
  <r>
    <x v="402"/>
    <x v="7"/>
    <x v="0"/>
    <s v="NDG_Facebook_RM_18day（200203-200229）"/>
    <n v="31348"/>
    <n v="308"/>
    <n v="0"/>
    <n v="9.825188209774148E-3"/>
    <n v="206.35826298701298"/>
    <n v="63558.345000000001"/>
    <n v="31"/>
    <x v="0"/>
    <m/>
    <n v="0"/>
    <x v="57"/>
    <d v="2020-02-03T00:00:00"/>
    <x v="1"/>
    <x v="2"/>
    <x v="0"/>
  </r>
  <r>
    <x v="402"/>
    <x v="7"/>
    <x v="0"/>
    <s v="NDG_Facebook_int_coffee（200110-200131）"/>
    <n v="128602"/>
    <n v="310"/>
    <n v="0"/>
    <n v="2.4105379387567845E-3"/>
    <n v="70.644241935483876"/>
    <n v="21899.715"/>
    <n v="0"/>
    <x v="0"/>
    <m/>
    <n v="0"/>
    <x v="57"/>
    <d v="2020-02-03T00:00:00"/>
    <x v="1"/>
    <x v="2"/>
    <x v="0"/>
  </r>
  <r>
    <x v="402"/>
    <x v="3"/>
    <x v="0"/>
    <s v="AFF"/>
    <n v="0"/>
    <n v="0"/>
    <m/>
    <m/>
    <m/>
    <n v="403000"/>
    <n v="19"/>
    <x v="13"/>
    <n v="50375"/>
    <m/>
    <x v="57"/>
    <d v="2020-02-03T00:00:00"/>
    <x v="1"/>
    <x v="2"/>
    <x v="0"/>
  </r>
  <r>
    <x v="403"/>
    <x v="0"/>
    <x v="0"/>
    <s v="指名：バリスタ（161228AM-170131）"/>
    <n v="9869"/>
    <n v="733"/>
    <m/>
    <n v="7.4272975985408857E-2"/>
    <n v="49.491514324693043"/>
    <n v="36277.279999999999"/>
    <n v="12"/>
    <x v="0"/>
    <m/>
    <n v="0"/>
    <x v="57"/>
    <d v="2020-02-03T00:00:00"/>
    <x v="1"/>
    <x v="2"/>
    <x v="0"/>
  </r>
  <r>
    <x v="403"/>
    <x v="0"/>
    <x v="0"/>
    <s v="指名：ドルチェグスト（161228AM-170131）"/>
    <n v="17044"/>
    <n v="1290"/>
    <m/>
    <n v="7.568645857779864E-2"/>
    <n v="55.884279069767445"/>
    <n v="72090.720000000001"/>
    <n v="28"/>
    <x v="2"/>
    <n v="36045.360000000001"/>
    <n v="1.1734334663224596E-4"/>
    <x v="57"/>
    <d v="2020-02-03T00:00:00"/>
    <x v="1"/>
    <x v="2"/>
    <x v="0"/>
  </r>
  <r>
    <x v="403"/>
    <x v="0"/>
    <x v="0"/>
    <s v="指名：共通TOP（161228AM-170131）"/>
    <n v="4919"/>
    <n v="787"/>
    <m/>
    <n v="0.15999186826590769"/>
    <n v="8.5182210927573063"/>
    <n v="6703.84"/>
    <n v="47"/>
    <x v="0"/>
    <m/>
    <n v="0"/>
    <x v="57"/>
    <d v="2020-02-03T00:00:00"/>
    <x v="1"/>
    <x v="2"/>
    <x v="0"/>
  </r>
  <r>
    <x v="403"/>
    <x v="14"/>
    <x v="0"/>
    <s v="YDN_RT_Direct"/>
    <n v="216860"/>
    <n v="310"/>
    <n v="0"/>
    <n v="1.429493682560177E-3"/>
    <n v="223.82563951612903"/>
    <n v="69385.948250000001"/>
    <n v="7"/>
    <x v="0"/>
    <m/>
    <n v="0"/>
    <x v="57"/>
    <d v="2020-02-03T00:00:00"/>
    <x v="1"/>
    <x v="2"/>
    <x v="0"/>
  </r>
  <r>
    <x v="403"/>
    <x v="13"/>
    <x v="0"/>
    <s v="2020-01_nestle_DDTD_ndg_RT_banner"/>
    <n v="50665"/>
    <n v="725"/>
    <m/>
    <n v="1.4309681239514458E-2"/>
    <n v="33.678982551724133"/>
    <n v="24417.262349999997"/>
    <n v="0"/>
    <x v="0"/>
    <m/>
    <n v="0"/>
    <x v="57"/>
    <d v="2020-02-03T00:00:00"/>
    <x v="1"/>
    <x v="2"/>
    <x v="0"/>
  </r>
  <r>
    <x v="403"/>
    <x v="13"/>
    <x v="0"/>
    <s v="2020-01_nestle_DDTD_ndg_coffee_banner"/>
    <n v="2530004"/>
    <n v="3111"/>
    <m/>
    <n v="1.2296423246761666E-3"/>
    <n v="17.962313098682095"/>
    <n v="55880.756049999996"/>
    <n v="1"/>
    <x v="0"/>
    <m/>
    <n v="0"/>
    <x v="57"/>
    <d v="2020-02-03T00:00:00"/>
    <x v="1"/>
    <x v="2"/>
    <x v="0"/>
  </r>
  <r>
    <x v="403"/>
    <x v="3"/>
    <x v="0"/>
    <s v="PH AFF"/>
    <n v="492"/>
    <n v="309"/>
    <m/>
    <n v="0.62804878048780488"/>
    <n v="143"/>
    <n v="44187"/>
    <n v="3"/>
    <x v="8"/>
    <n v="14729"/>
    <n v="6.0975609756097563E-3"/>
    <x v="57"/>
    <d v="2020-02-03T00:00:00"/>
    <x v="1"/>
    <x v="2"/>
    <x v="0"/>
  </r>
  <r>
    <x v="403"/>
    <x v="12"/>
    <x v="0"/>
    <s v="NDG_LINE_RM"/>
    <n v="197970"/>
    <n v="1363"/>
    <m/>
    <n v="6.8848815477092493E-3"/>
    <n v="87.077982391782839"/>
    <n v="118687.29000000001"/>
    <n v="16"/>
    <x v="0"/>
    <m/>
    <n v="0"/>
    <x v="57"/>
    <d v="2020-02-03T00:00:00"/>
    <x v="1"/>
    <x v="2"/>
    <x v="0"/>
  </r>
  <r>
    <x v="403"/>
    <x v="12"/>
    <x v="0"/>
    <s v="NDG_LINE_true"/>
    <n v="217344"/>
    <n v="515"/>
    <m/>
    <n v="2.3695156065959952E-3"/>
    <n v="26.76"/>
    <n v="13781.400000000001"/>
    <n v="0"/>
    <x v="0"/>
    <m/>
    <n v="0"/>
    <x v="57"/>
    <d v="2020-02-03T00:00:00"/>
    <x v="1"/>
    <x v="2"/>
    <x v="0"/>
  </r>
  <r>
    <x v="403"/>
    <x v="5"/>
    <x v="0"/>
    <s v="GDN_Direct_AT_Trueセグメント"/>
    <n v="227569"/>
    <n v="1470"/>
    <n v="0"/>
    <n v="6.4595792924343823E-3"/>
    <n v="11.81585881517347"/>
    <n v="17369.312458305001"/>
    <n v="0"/>
    <x v="0"/>
    <m/>
    <n v="0"/>
    <x v="57"/>
    <d v="2020-02-03T00:00:00"/>
    <x v="1"/>
    <x v="2"/>
    <x v="0"/>
  </r>
  <r>
    <x v="403"/>
    <x v="5"/>
    <x v="0"/>
    <s v="GDN_Direct_AT_コーヒー興味関心"/>
    <n v="671396"/>
    <n v="2241"/>
    <n v="0"/>
    <n v="3.337821494319299E-3"/>
    <n v="15.221170917489962"/>
    <n v="34110.644026095004"/>
    <n v="0"/>
    <x v="0"/>
    <m/>
    <n v="0"/>
    <x v="57"/>
    <d v="2020-02-03T00:00:00"/>
    <x v="1"/>
    <x v="2"/>
    <x v="0"/>
  </r>
  <r>
    <x v="403"/>
    <x v="5"/>
    <x v="0"/>
    <s v="GDN_Direct_RT_リターゲティング"/>
    <n v="244653"/>
    <n v="519"/>
    <n v="0"/>
    <n v="2.1213719022452207E-3"/>
    <n v="380.71294693479774"/>
    <n v="197590.01945916002"/>
    <n v="8"/>
    <x v="0"/>
    <m/>
    <n v="0"/>
    <x v="57"/>
    <d v="2020-02-03T00:00:00"/>
    <x v="1"/>
    <x v="2"/>
    <x v="0"/>
  </r>
  <r>
    <x v="403"/>
    <x v="4"/>
    <x v="0"/>
    <s v="指名：ドルチェグスト（170816-170916）"/>
    <n v="11800"/>
    <n v="2064"/>
    <n v="0"/>
    <n v="0.17491525423728813"/>
    <n v="53.813398740310078"/>
    <n v="111070.855"/>
    <n v="18.490000000000002"/>
    <x v="3"/>
    <n v="27767.713749999999"/>
    <n v="3.3898305084745765E-4"/>
    <x v="57"/>
    <d v="2020-02-03T00:00:00"/>
    <x v="1"/>
    <x v="2"/>
    <x v="0"/>
  </r>
  <r>
    <x v="403"/>
    <x v="4"/>
    <x v="0"/>
    <s v="指名：共通TOP（170816-170916）"/>
    <n v="4878"/>
    <n v="1004"/>
    <m/>
    <n v="0.20582205822058219"/>
    <n v="20.124417330677293"/>
    <n v="20204.915000000001"/>
    <n v="21.22"/>
    <x v="0"/>
    <m/>
    <n v="0"/>
    <x v="57"/>
    <d v="2020-02-03T00:00:00"/>
    <x v="1"/>
    <x v="2"/>
    <x v="0"/>
  </r>
  <r>
    <x v="403"/>
    <x v="4"/>
    <x v="0"/>
    <s v="D&amp;E_DDTD_サイト誘導増加施策202002"/>
    <n v="3892"/>
    <n v="905"/>
    <m/>
    <n v="0.23252826310380267"/>
    <n v="15.952508287292819"/>
    <n v="14437.02"/>
    <n v="4.58"/>
    <x v="0"/>
    <m/>
    <n v="0"/>
    <x v="57"/>
    <d v="2020-02-03T00:00:00"/>
    <x v="1"/>
    <x v="2"/>
    <x v="0"/>
  </r>
  <r>
    <x v="403"/>
    <x v="4"/>
    <x v="0"/>
    <s v="指名：バリスタ（170816-170916）"/>
    <n v="10433"/>
    <n v="1188"/>
    <m/>
    <n v="0.11386945269816927"/>
    <n v="67.695892255892275"/>
    <n v="80422.720000000016"/>
    <n v="3.71"/>
    <x v="0"/>
    <m/>
    <n v="0"/>
    <x v="57"/>
    <d v="2020-02-03T00:00:00"/>
    <x v="1"/>
    <x v="2"/>
    <x v="0"/>
  </r>
  <r>
    <x v="403"/>
    <x v="7"/>
    <x v="0"/>
    <s v="NDG_Facebook_int_coffee（200110-200131）"/>
    <n v="149088"/>
    <n v="337"/>
    <n v="0"/>
    <n v="2.2604099592187163E-3"/>
    <n v="65.953738872403562"/>
    <n v="22226.41"/>
    <n v="0"/>
    <x v="0"/>
    <m/>
    <n v="0"/>
    <x v="57"/>
    <d v="2020-02-03T00:00:00"/>
    <x v="1"/>
    <x v="2"/>
    <x v="0"/>
  </r>
  <r>
    <x v="403"/>
    <x v="7"/>
    <x v="0"/>
    <s v="NDG_Facebook_RM_18day（200203-200229）"/>
    <n v="32943"/>
    <n v="289"/>
    <n v="0"/>
    <n v="8.7727286525210203E-3"/>
    <n v="231.90070934256053"/>
    <n v="67019.304999999993"/>
    <n v="33"/>
    <x v="0"/>
    <m/>
    <n v="0"/>
    <x v="57"/>
    <d v="2020-02-03T00:00:00"/>
    <x v="1"/>
    <x v="2"/>
    <x v="0"/>
  </r>
  <r>
    <x v="403"/>
    <x v="7"/>
    <x v="0"/>
    <s v="NDG_Facebook_RM_180day（200203-200229）"/>
    <n v="60368"/>
    <n v="249"/>
    <n v="0"/>
    <n v="4.1247018287834617E-3"/>
    <n v="291.74489959839354"/>
    <n v="72644.479999999996"/>
    <n v="20"/>
    <x v="0"/>
    <m/>
    <n v="0"/>
    <x v="57"/>
    <d v="2020-02-03T00:00:00"/>
    <x v="1"/>
    <x v="2"/>
    <x v="0"/>
  </r>
  <r>
    <x v="403"/>
    <x v="7"/>
    <x v="0"/>
    <s v="NDG_Facebook_int_other（200110-200131）"/>
    <n v="221467"/>
    <n v="328"/>
    <n v="0"/>
    <n v="1.4810332916416441E-3"/>
    <n v="66.883003048780495"/>
    <n v="21937.625"/>
    <n v="0"/>
    <x v="0"/>
    <m/>
    <n v="0"/>
    <x v="57"/>
    <d v="2020-02-03T00:00:00"/>
    <x v="1"/>
    <x v="2"/>
    <x v="0"/>
  </r>
  <r>
    <x v="403"/>
    <x v="3"/>
    <x v="0"/>
    <s v="AFF"/>
    <n v="0"/>
    <n v="0"/>
    <m/>
    <m/>
    <m/>
    <n v="314000"/>
    <n v="14"/>
    <x v="1"/>
    <n v="44857.142857142855"/>
    <m/>
    <x v="57"/>
    <d v="2020-02-03T00:00:00"/>
    <x v="1"/>
    <x v="2"/>
    <x v="0"/>
  </r>
  <r>
    <x v="404"/>
    <x v="0"/>
    <x v="0"/>
    <s v="指名：共通TOP（161228AM-170131）"/>
    <n v="5134"/>
    <n v="708"/>
    <m/>
    <n v="0.13790416828983248"/>
    <n v="9.4128813559322051"/>
    <n v="6664.3200000000006"/>
    <n v="35"/>
    <x v="0"/>
    <m/>
    <n v="0"/>
    <x v="57"/>
    <d v="2020-02-03T00:00:00"/>
    <x v="1"/>
    <x v="2"/>
    <x v="0"/>
  </r>
  <r>
    <x v="404"/>
    <x v="0"/>
    <x v="0"/>
    <s v="指名：ドルチェグスト（161228AM-170131）"/>
    <n v="18412"/>
    <n v="1354"/>
    <m/>
    <n v="7.3538996306756463E-2"/>
    <n v="52.536129985228953"/>
    <n v="71133.919999999998"/>
    <n v="38"/>
    <x v="4"/>
    <n v="11855.653333333334"/>
    <n v="3.2587442971974799E-4"/>
    <x v="57"/>
    <d v="2020-02-03T00:00:00"/>
    <x v="1"/>
    <x v="2"/>
    <x v="0"/>
  </r>
  <r>
    <x v="404"/>
    <x v="0"/>
    <x v="0"/>
    <s v="指名：バリスタ（161228AM-170131）"/>
    <n v="10412"/>
    <n v="798"/>
    <m/>
    <n v="7.6642335766423361E-2"/>
    <n v="47.525914786967412"/>
    <n v="37925.679999999993"/>
    <n v="16"/>
    <x v="0"/>
    <m/>
    <n v="0"/>
    <x v="57"/>
    <d v="2020-02-03T00:00:00"/>
    <x v="1"/>
    <x v="2"/>
    <x v="0"/>
  </r>
  <r>
    <x v="404"/>
    <x v="14"/>
    <x v="0"/>
    <s v="YDN_RT_Direct"/>
    <n v="227353"/>
    <n v="322"/>
    <n v="0"/>
    <n v="1.4162997629237352E-3"/>
    <n v="243.58168804347824"/>
    <n v="78433.303549999997"/>
    <n v="6"/>
    <x v="0"/>
    <m/>
    <n v="0"/>
    <x v="57"/>
    <d v="2020-02-03T00:00:00"/>
    <x v="1"/>
    <x v="2"/>
    <x v="0"/>
  </r>
  <r>
    <x v="404"/>
    <x v="13"/>
    <x v="0"/>
    <s v="2020-01_nestle_DDTD_ndg_coffee_banner"/>
    <n v="2487454"/>
    <n v="3290"/>
    <m/>
    <n v="1.3226375241512003E-3"/>
    <n v="16.998171610942247"/>
    <n v="55923.984599999996"/>
    <n v="0"/>
    <x v="0"/>
    <m/>
    <n v="0"/>
    <x v="57"/>
    <d v="2020-02-03T00:00:00"/>
    <x v="1"/>
    <x v="2"/>
    <x v="0"/>
  </r>
  <r>
    <x v="404"/>
    <x v="13"/>
    <x v="0"/>
    <s v="2020-01_nestle_DDTD_ndg_RT_banner"/>
    <n v="42947"/>
    <n v="699"/>
    <m/>
    <n v="1.6275874915593638E-2"/>
    <n v="29.906309871244638"/>
    <n v="20904.510600000001"/>
    <n v="0"/>
    <x v="0"/>
    <m/>
    <n v="0"/>
    <x v="57"/>
    <d v="2020-02-03T00:00:00"/>
    <x v="1"/>
    <x v="2"/>
    <x v="0"/>
  </r>
  <r>
    <x v="404"/>
    <x v="3"/>
    <x v="0"/>
    <s v="PH AFF"/>
    <n v="565"/>
    <n v="382"/>
    <m/>
    <n v="0.67610619469026545"/>
    <n v="269.90314136125653"/>
    <n v="103103"/>
    <n v="7"/>
    <x v="0"/>
    <m/>
    <n v="0"/>
    <x v="57"/>
    <d v="2020-02-03T00:00:00"/>
    <x v="1"/>
    <x v="2"/>
    <x v="0"/>
  </r>
  <r>
    <x v="404"/>
    <x v="12"/>
    <x v="0"/>
    <s v="NDG_LINE_RM"/>
    <n v="201423"/>
    <n v="1441"/>
    <m/>
    <n v="7.1540985885425196E-3"/>
    <n v="89.650333102012482"/>
    <n v="129186.12999999999"/>
    <n v="15"/>
    <x v="0"/>
    <m/>
    <n v="0"/>
    <x v="57"/>
    <d v="2020-02-03T00:00:00"/>
    <x v="1"/>
    <x v="2"/>
    <x v="0"/>
  </r>
  <r>
    <x v="404"/>
    <x v="12"/>
    <x v="0"/>
    <s v="NDG_LINE_true"/>
    <n v="232508"/>
    <n v="517"/>
    <m/>
    <n v="2.2235794037194418E-3"/>
    <n v="26.76"/>
    <n v="13834.92"/>
    <n v="0"/>
    <x v="0"/>
    <m/>
    <n v="0"/>
    <x v="57"/>
    <d v="2020-02-03T00:00:00"/>
    <x v="1"/>
    <x v="2"/>
    <x v="0"/>
  </r>
  <r>
    <x v="404"/>
    <x v="12"/>
    <x v="0"/>
    <s v="NDG_LINE_RM(200110~)"/>
    <m/>
    <m/>
    <m/>
    <m/>
    <m/>
    <m/>
    <m/>
    <x v="5"/>
    <n v="0"/>
    <m/>
    <x v="57"/>
    <d v="2020-02-03T00:00:00"/>
    <x v="1"/>
    <x v="2"/>
    <x v="0"/>
  </r>
  <r>
    <x v="404"/>
    <x v="5"/>
    <x v="0"/>
    <s v="GDN_Direct_AT_コーヒー興味関心"/>
    <n v="684495"/>
    <n v="2749"/>
    <n v="0"/>
    <n v="4.0160994601859765E-3"/>
    <n v="13.267409845558387"/>
    <n v="36472.109665440003"/>
    <n v="2"/>
    <x v="0"/>
    <m/>
    <n v="0"/>
    <x v="57"/>
    <d v="2020-02-03T00:00:00"/>
    <x v="1"/>
    <x v="2"/>
    <x v="0"/>
  </r>
  <r>
    <x v="404"/>
    <x v="5"/>
    <x v="0"/>
    <s v="GDN_Direct_RT_リターゲティング"/>
    <n v="263542"/>
    <n v="488"/>
    <n v="0"/>
    <n v="1.851697262675399E-3"/>
    <n v="343.41570929264344"/>
    <n v="167586.86613481"/>
    <n v="6"/>
    <x v="0"/>
    <m/>
    <n v="0"/>
    <x v="57"/>
    <d v="2020-02-03T00:00:00"/>
    <x v="1"/>
    <x v="2"/>
    <x v="0"/>
  </r>
  <r>
    <x v="404"/>
    <x v="5"/>
    <x v="0"/>
    <s v="GDN_Direct_AT_Trueセグメント"/>
    <n v="244680"/>
    <n v="1585"/>
    <n v="0"/>
    <n v="6.4778486186038908E-3"/>
    <n v="11.24793309434385"/>
    <n v="17827.973954535002"/>
    <n v="0"/>
    <x v="0"/>
    <m/>
    <n v="0"/>
    <x v="57"/>
    <d v="2020-02-03T00:00:00"/>
    <x v="1"/>
    <x v="2"/>
    <x v="0"/>
  </r>
  <r>
    <x v="404"/>
    <x v="4"/>
    <x v="0"/>
    <s v="指名：バリスタ（170816-170916）"/>
    <n v="11057"/>
    <n v="1196"/>
    <m/>
    <n v="0.10816677218051912"/>
    <n v="78.287729933110356"/>
    <n v="93632.124999999985"/>
    <n v="5.9499999999999993"/>
    <x v="0"/>
    <m/>
    <n v="0"/>
    <x v="57"/>
    <d v="2020-02-03T00:00:00"/>
    <x v="1"/>
    <x v="2"/>
    <x v="0"/>
  </r>
  <r>
    <x v="404"/>
    <x v="4"/>
    <x v="0"/>
    <s v="指名：共通TOP（170816-170916）"/>
    <n v="5002"/>
    <n v="950"/>
    <m/>
    <n v="0.18992403038784486"/>
    <n v="20.66857894736842"/>
    <n v="19635.149999999998"/>
    <n v="14.95"/>
    <x v="0"/>
    <m/>
    <n v="0"/>
    <x v="57"/>
    <d v="2020-02-03T00:00:00"/>
    <x v="1"/>
    <x v="2"/>
    <x v="0"/>
  </r>
  <r>
    <x v="404"/>
    <x v="4"/>
    <x v="0"/>
    <s v="指名：ドルチェグスト（170816-170916）"/>
    <n v="13464"/>
    <n v="2210"/>
    <n v="0"/>
    <n v="0.16414141414141414"/>
    <n v="52.095418552036207"/>
    <n v="115130.87500000001"/>
    <n v="20.119999999999997"/>
    <x v="3"/>
    <n v="28782.718750000004"/>
    <n v="2.9708853238265005E-4"/>
    <x v="57"/>
    <d v="2020-02-03T00:00:00"/>
    <x v="1"/>
    <x v="2"/>
    <x v="0"/>
  </r>
  <r>
    <x v="404"/>
    <x v="4"/>
    <x v="0"/>
    <s v="D&amp;E_DDTD_サイト誘導増加施策202002"/>
    <n v="4912"/>
    <n v="897"/>
    <m/>
    <n v="0.18261400651465798"/>
    <n v="22.874280936454849"/>
    <n v="20518.23"/>
    <n v="19"/>
    <x v="0"/>
    <m/>
    <n v="0"/>
    <x v="57"/>
    <d v="2020-02-03T00:00:00"/>
    <x v="1"/>
    <x v="2"/>
    <x v="0"/>
  </r>
  <r>
    <x v="404"/>
    <x v="7"/>
    <x v="0"/>
    <s v="NDG_Facebook_RM_18day（200203-200229）"/>
    <n v="32028"/>
    <n v="283"/>
    <n v="0"/>
    <n v="8.8360184838266517E-3"/>
    <n v="263.26213780918727"/>
    <n v="74503.184999999998"/>
    <n v="32"/>
    <x v="0"/>
    <m/>
    <n v="0"/>
    <x v="57"/>
    <d v="2020-02-03T00:00:00"/>
    <x v="1"/>
    <x v="2"/>
    <x v="0"/>
  </r>
  <r>
    <x v="404"/>
    <x v="7"/>
    <x v="0"/>
    <s v="NDG_Facebook_RM_180day（200203-200229）"/>
    <n v="54989"/>
    <n v="237"/>
    <n v="0"/>
    <n v="4.3099528996708436E-3"/>
    <n v="289.55185654008443"/>
    <n v="68623.790000000008"/>
    <n v="15"/>
    <x v="0"/>
    <m/>
    <n v="0"/>
    <x v="57"/>
    <d v="2020-02-03T00:00:00"/>
    <x v="1"/>
    <x v="2"/>
    <x v="0"/>
  </r>
  <r>
    <x v="404"/>
    <x v="7"/>
    <x v="0"/>
    <s v="NDG_Facebook_int_coffee（200110-200131）"/>
    <n v="81047"/>
    <n v="297"/>
    <n v="0"/>
    <n v="3.6645403284513924E-3"/>
    <n v="70.477760942760938"/>
    <n v="20931.895"/>
    <n v="0"/>
    <x v="0"/>
    <m/>
    <n v="0"/>
    <x v="57"/>
    <d v="2020-02-03T00:00:00"/>
    <x v="1"/>
    <x v="2"/>
    <x v="0"/>
  </r>
  <r>
    <x v="404"/>
    <x v="7"/>
    <x v="0"/>
    <s v="NDG_Facebook_int_other（200110-200131）"/>
    <n v="142795"/>
    <n v="288"/>
    <n v="0"/>
    <n v="2.0168773416436151E-3"/>
    <n v="71.665850694444444"/>
    <n v="20639.764999999999"/>
    <n v="2"/>
    <x v="0"/>
    <m/>
    <n v="0"/>
    <x v="57"/>
    <d v="2020-02-03T00:00:00"/>
    <x v="1"/>
    <x v="2"/>
    <x v="0"/>
  </r>
  <r>
    <x v="404"/>
    <x v="3"/>
    <x v="0"/>
    <s v="AFF"/>
    <n v="0"/>
    <n v="0"/>
    <m/>
    <m/>
    <m/>
    <n v="503000"/>
    <n v="23"/>
    <x v="1"/>
    <n v="71857.142857142855"/>
    <m/>
    <x v="57"/>
    <d v="2020-02-03T00:00:00"/>
    <x v="1"/>
    <x v="2"/>
    <x v="0"/>
  </r>
  <r>
    <x v="405"/>
    <x v="0"/>
    <x v="0"/>
    <s v="指名：ドルチェグスト（161228AM-170131）"/>
    <n v="17426"/>
    <n v="1188"/>
    <m/>
    <n v="6.8173992884196025E-2"/>
    <n v="60.246464646464659"/>
    <n v="71572.800000000017"/>
    <n v="22"/>
    <x v="5"/>
    <n v="71572.800000000017"/>
    <n v="5.7385515895787902E-5"/>
    <x v="58"/>
    <d v="2020-02-10T00:00:00"/>
    <x v="1"/>
    <x v="2"/>
    <x v="0"/>
  </r>
  <r>
    <x v="405"/>
    <x v="0"/>
    <x v="0"/>
    <s v="指名：バリスタ（161228AM-170131）"/>
    <n v="8159"/>
    <n v="603"/>
    <m/>
    <n v="7.3906115945581566E-2"/>
    <n v="79.074494195688217"/>
    <n v="47681.919999999998"/>
    <n v="9"/>
    <x v="0"/>
    <m/>
    <n v="0"/>
    <x v="58"/>
    <d v="2020-02-10T00:00:00"/>
    <x v="1"/>
    <x v="2"/>
    <x v="0"/>
  </r>
  <r>
    <x v="405"/>
    <x v="0"/>
    <x v="0"/>
    <s v="指名：共通TOP（161228AM-170131）"/>
    <n v="6304"/>
    <n v="959"/>
    <m/>
    <n v="0.15212563451776651"/>
    <n v="12.037539103232533"/>
    <n v="11543.999999999998"/>
    <n v="46"/>
    <x v="0"/>
    <m/>
    <n v="0"/>
    <x v="58"/>
    <d v="2020-02-10T00:00:00"/>
    <x v="1"/>
    <x v="2"/>
    <x v="0"/>
  </r>
  <r>
    <x v="405"/>
    <x v="14"/>
    <x v="0"/>
    <s v="YDN_RT_Direct"/>
    <n v="291900"/>
    <n v="319"/>
    <n v="0"/>
    <n v="1.0928400137033231E-3"/>
    <n v="229.4512012539185"/>
    <n v="73194.933199999999"/>
    <n v="8"/>
    <x v="5"/>
    <n v="73194.933199999999"/>
    <n v="3.4258307639602603E-6"/>
    <x v="58"/>
    <d v="2020-02-10T00:00:00"/>
    <x v="1"/>
    <x v="2"/>
    <x v="0"/>
  </r>
  <r>
    <x v="405"/>
    <x v="13"/>
    <x v="0"/>
    <s v="2020-01_nestle_DDTD_ndg_RT_banner"/>
    <n v="45177"/>
    <n v="602"/>
    <m/>
    <n v="1.3325364676716028E-2"/>
    <n v="27.852292524916944"/>
    <n v="16767.080099999999"/>
    <n v="0"/>
    <x v="0"/>
    <m/>
    <n v="0"/>
    <x v="58"/>
    <d v="2020-02-10T00:00:00"/>
    <x v="1"/>
    <x v="2"/>
    <x v="0"/>
  </r>
  <r>
    <x v="405"/>
    <x v="13"/>
    <x v="0"/>
    <s v="2020-01_nestle_DDTD_ndg_coffee_banner"/>
    <n v="2382334"/>
    <n v="2947"/>
    <m/>
    <n v="1.2370221807689434E-3"/>
    <n v="19.007481048523921"/>
    <n v="56015.046649999997"/>
    <n v="0"/>
    <x v="0"/>
    <m/>
    <n v="0"/>
    <x v="58"/>
    <d v="2020-02-10T00:00:00"/>
    <x v="1"/>
    <x v="2"/>
    <x v="0"/>
  </r>
  <r>
    <x v="405"/>
    <x v="3"/>
    <x v="0"/>
    <s v="PH AFF"/>
    <n v="499"/>
    <n v="244"/>
    <m/>
    <n v="0.48897795591182364"/>
    <n v="169.02131147540982"/>
    <n v="41241.199999999997"/>
    <n v="3"/>
    <x v="0"/>
    <m/>
    <n v="0"/>
    <x v="58"/>
    <d v="2020-02-10T00:00:00"/>
    <x v="1"/>
    <x v="2"/>
    <x v="0"/>
  </r>
  <r>
    <x v="405"/>
    <x v="12"/>
    <x v="0"/>
    <s v="NDG_LINE_true"/>
    <n v="243613"/>
    <n v="517"/>
    <m/>
    <n v="2.1222184366187355E-3"/>
    <n v="26.76"/>
    <n v="13834.92"/>
    <n v="0"/>
    <x v="0"/>
    <m/>
    <n v="0"/>
    <x v="58"/>
    <d v="2020-02-10T00:00:00"/>
    <x v="1"/>
    <x v="2"/>
    <x v="0"/>
  </r>
  <r>
    <x v="405"/>
    <x v="12"/>
    <x v="0"/>
    <s v="NDG_LINE_RM"/>
    <n v="222431"/>
    <n v="1497"/>
    <m/>
    <n v="6.7301769987097122E-3"/>
    <n v="86.857531730126922"/>
    <n v="130025.72500000001"/>
    <n v="12"/>
    <x v="0"/>
    <m/>
    <n v="0"/>
    <x v="58"/>
    <d v="2020-02-10T00:00:00"/>
    <x v="1"/>
    <x v="2"/>
    <x v="0"/>
  </r>
  <r>
    <x v="405"/>
    <x v="5"/>
    <x v="0"/>
    <s v="GDN_Direct_RT_リターゲティング"/>
    <n v="165476"/>
    <n v="402"/>
    <n v="0"/>
    <n v="2.4293553143658296E-3"/>
    <n v="150.81624263473881"/>
    <n v="60628.129539165006"/>
    <n v="0"/>
    <x v="0"/>
    <m/>
    <n v="0"/>
    <x v="58"/>
    <d v="2020-02-10T00:00:00"/>
    <x v="1"/>
    <x v="2"/>
    <x v="0"/>
  </r>
  <r>
    <x v="405"/>
    <x v="5"/>
    <x v="0"/>
    <s v="GDN_Direct_AT_Trueセグメント"/>
    <n v="220892"/>
    <n v="1323"/>
    <n v="0"/>
    <n v="5.9893522626441884E-3"/>
    <n v="11.256531935880576"/>
    <n v="14892.391751170002"/>
    <n v="0"/>
    <x v="0"/>
    <m/>
    <n v="0"/>
    <x v="58"/>
    <d v="2020-02-10T00:00:00"/>
    <x v="1"/>
    <x v="2"/>
    <x v="0"/>
  </r>
  <r>
    <x v="405"/>
    <x v="5"/>
    <x v="0"/>
    <s v="GDN_Direct_AT_コーヒー興味関心"/>
    <n v="318708"/>
    <n v="1234"/>
    <n v="0"/>
    <n v="3.8718827265082773E-3"/>
    <n v="14.284818749299028"/>
    <n v="17627.466336635"/>
    <n v="2"/>
    <x v="0"/>
    <m/>
    <n v="0"/>
    <x v="58"/>
    <d v="2020-02-10T00:00:00"/>
    <x v="1"/>
    <x v="2"/>
    <x v="0"/>
  </r>
  <r>
    <x v="405"/>
    <x v="4"/>
    <x v="0"/>
    <s v="指名：共通TOP（170816-170916）"/>
    <n v="4858"/>
    <n v="994"/>
    <m/>
    <n v="0.20461095100864554"/>
    <n v="20.948314889336011"/>
    <n v="20822.624999999996"/>
    <n v="21.009999999999998"/>
    <x v="0"/>
    <m/>
    <n v="0"/>
    <x v="58"/>
    <d v="2020-02-10T00:00:00"/>
    <x v="1"/>
    <x v="2"/>
    <x v="0"/>
  </r>
  <r>
    <x v="405"/>
    <x v="4"/>
    <x v="0"/>
    <s v="指名：バリスタ（170816-170916）"/>
    <n v="8445"/>
    <n v="971"/>
    <m/>
    <n v="0.11497927767910006"/>
    <n v="86.708187435633363"/>
    <n v="84193.65"/>
    <n v="6.02"/>
    <x v="0"/>
    <m/>
    <n v="0"/>
    <x v="58"/>
    <d v="2020-02-10T00:00:00"/>
    <x v="1"/>
    <x v="2"/>
    <x v="0"/>
  </r>
  <r>
    <x v="405"/>
    <x v="4"/>
    <x v="0"/>
    <s v="指名：ドルチェグスト（170816-170916）"/>
    <n v="10978"/>
    <n v="1616"/>
    <n v="0"/>
    <n v="0.1472034979049007"/>
    <n v="66.479616336633669"/>
    <n v="107431.06"/>
    <n v="18.52"/>
    <x v="4"/>
    <n v="17905.176666666666"/>
    <n v="5.465476407360175E-4"/>
    <x v="58"/>
    <d v="2020-02-10T00:00:00"/>
    <x v="1"/>
    <x v="2"/>
    <x v="0"/>
  </r>
  <r>
    <x v="405"/>
    <x v="4"/>
    <x v="0"/>
    <s v="D&amp;E_DDTD_サイト誘導増加施策202002"/>
    <n v="5839"/>
    <n v="1072"/>
    <m/>
    <n v="0.18359308100702176"/>
    <n v="43.242653917910445"/>
    <n v="46356.125"/>
    <n v="19.79"/>
    <x v="0"/>
    <m/>
    <n v="0"/>
    <x v="58"/>
    <d v="2020-02-10T00:00:00"/>
    <x v="1"/>
    <x v="2"/>
    <x v="0"/>
  </r>
  <r>
    <x v="405"/>
    <x v="7"/>
    <x v="0"/>
    <s v="NDG_Facebook_int_coffee（200110-200131）"/>
    <n v="68277"/>
    <n v="239"/>
    <n v="0"/>
    <n v="3.5004467097265552E-3"/>
    <n v="84.063535564853552"/>
    <n v="20091.184999999998"/>
    <n v="0"/>
    <x v="0"/>
    <m/>
    <n v="0"/>
    <x v="58"/>
    <d v="2020-02-10T00:00:00"/>
    <x v="1"/>
    <x v="2"/>
    <x v="0"/>
  </r>
  <r>
    <x v="405"/>
    <x v="7"/>
    <x v="0"/>
    <s v="NDG_Facebook_RM_180day（200203-200229）"/>
    <n v="56729"/>
    <n v="194"/>
    <n v="0"/>
    <n v="3.4197676673306423E-3"/>
    <n v="366.39244845360821"/>
    <n v="71080.134999999995"/>
    <n v="27"/>
    <x v="0"/>
    <m/>
    <n v="0"/>
    <x v="58"/>
    <d v="2020-02-10T00:00:00"/>
    <x v="1"/>
    <x v="2"/>
    <x v="0"/>
  </r>
  <r>
    <x v="405"/>
    <x v="7"/>
    <x v="0"/>
    <s v="NDG_Facebook_int_other（200110-200131）"/>
    <n v="116233"/>
    <n v="239"/>
    <n v="0"/>
    <n v="2.0562146722531466E-3"/>
    <n v="84.418096234309616"/>
    <n v="20175.924999999999"/>
    <n v="2"/>
    <x v="0"/>
    <m/>
    <n v="0"/>
    <x v="58"/>
    <d v="2020-02-10T00:00:00"/>
    <x v="1"/>
    <x v="2"/>
    <x v="0"/>
  </r>
  <r>
    <x v="405"/>
    <x v="7"/>
    <x v="0"/>
    <s v="NDG_Facebook_RM_18day（200203-200229）"/>
    <n v="30406"/>
    <n v="213"/>
    <n v="0"/>
    <n v="7.005196342827074E-3"/>
    <n v="318.34558685446012"/>
    <n v="67807.61"/>
    <n v="23"/>
    <x v="0"/>
    <m/>
    <n v="0"/>
    <x v="58"/>
    <d v="2020-02-10T00:00:00"/>
    <x v="1"/>
    <x v="2"/>
    <x v="0"/>
  </r>
  <r>
    <x v="405"/>
    <x v="3"/>
    <x v="0"/>
    <s v="AFF"/>
    <m/>
    <m/>
    <m/>
    <m/>
    <m/>
    <m/>
    <m/>
    <x v="13"/>
    <n v="0"/>
    <m/>
    <x v="58"/>
    <d v="2020-02-10T00:00:00"/>
    <x v="1"/>
    <x v="2"/>
    <x v="0"/>
  </r>
  <r>
    <x v="406"/>
    <x v="0"/>
    <x v="0"/>
    <s v="指名：バリスタ（161228AM-170131）"/>
    <n v="10171"/>
    <n v="741"/>
    <m/>
    <n v="7.2854193294661293E-2"/>
    <n v="58.603508771929818"/>
    <n v="43425.2"/>
    <n v="14"/>
    <x v="0"/>
    <m/>
    <n v="0"/>
    <x v="58"/>
    <d v="2020-02-10T00:00:00"/>
    <x v="1"/>
    <x v="2"/>
    <x v="0"/>
  </r>
  <r>
    <x v="406"/>
    <x v="0"/>
    <x v="0"/>
    <s v="指名：ドルチェグスト（161228AM-170131）"/>
    <n v="19708"/>
    <n v="1374"/>
    <m/>
    <n v="6.9717881063527498E-2"/>
    <n v="43.905560407569148"/>
    <n v="60326.240000000005"/>
    <n v="28"/>
    <x v="8"/>
    <n v="20108.74666666667"/>
    <n v="1.522224477369596E-4"/>
    <x v="58"/>
    <d v="2020-02-10T00:00:00"/>
    <x v="1"/>
    <x v="2"/>
    <x v="0"/>
  </r>
  <r>
    <x v="406"/>
    <x v="0"/>
    <x v="0"/>
    <s v="指名：共通TOP（161228AM-170131）"/>
    <n v="5587"/>
    <n v="841"/>
    <m/>
    <n v="0.15052801145516378"/>
    <n v="11.835719381688467"/>
    <n v="9953.84"/>
    <n v="42"/>
    <x v="0"/>
    <m/>
    <n v="0"/>
    <x v="58"/>
    <d v="2020-02-10T00:00:00"/>
    <x v="1"/>
    <x v="2"/>
    <x v="0"/>
  </r>
  <r>
    <x v="406"/>
    <x v="14"/>
    <x v="0"/>
    <s v="YDN_RT_Direct"/>
    <n v="256509"/>
    <n v="324"/>
    <n v="0"/>
    <n v="1.2631135749622819E-3"/>
    <n v="203.02979938271605"/>
    <n v="65781.654999999999"/>
    <n v="9"/>
    <x v="0"/>
    <m/>
    <n v="0"/>
    <x v="58"/>
    <d v="2020-02-10T00:00:00"/>
    <x v="1"/>
    <x v="2"/>
    <x v="0"/>
  </r>
  <r>
    <x v="406"/>
    <x v="13"/>
    <x v="0"/>
    <s v="2020-01_nestle_DDTD_ndg_RT_banner"/>
    <n v="47987"/>
    <n v="769"/>
    <m/>
    <n v="1.6025173484485383E-2"/>
    <n v="43.481041677503249"/>
    <n v="33436.921049999997"/>
    <n v="3"/>
    <x v="0"/>
    <m/>
    <n v="0"/>
    <x v="58"/>
    <d v="2020-02-10T00:00:00"/>
    <x v="1"/>
    <x v="2"/>
    <x v="0"/>
  </r>
  <r>
    <x v="406"/>
    <x v="13"/>
    <x v="0"/>
    <s v="2020-01_nestle_DDTD_ndg_coffee_banner"/>
    <n v="2223563"/>
    <n v="3202"/>
    <m/>
    <n v="1.4400311572013026E-3"/>
    <n v="17.473669222361025"/>
    <n v="55950.688849999999"/>
    <n v="0"/>
    <x v="0"/>
    <m/>
    <n v="0"/>
    <x v="58"/>
    <d v="2020-02-10T00:00:00"/>
    <x v="1"/>
    <x v="2"/>
    <x v="0"/>
  </r>
  <r>
    <x v="406"/>
    <x v="13"/>
    <x v="0"/>
    <s v="2020-01_nestle_DDTD_ndg_RT_banner"/>
    <m/>
    <m/>
    <m/>
    <m/>
    <m/>
    <m/>
    <m/>
    <x v="5"/>
    <n v="0"/>
    <m/>
    <x v="58"/>
    <d v="2020-02-10T00:00:00"/>
    <x v="1"/>
    <x v="2"/>
    <x v="0"/>
  </r>
  <r>
    <x v="406"/>
    <x v="3"/>
    <x v="0"/>
    <s v="PH AFF"/>
    <n v="526"/>
    <n v="292"/>
    <m/>
    <n v="0.55513307984790872"/>
    <n v="171.50205479452055"/>
    <n v="50078.6"/>
    <n v="4"/>
    <x v="2"/>
    <n v="25039.3"/>
    <n v="3.8022813688212928E-3"/>
    <x v="58"/>
    <d v="2020-02-10T00:00:00"/>
    <x v="1"/>
    <x v="2"/>
    <x v="0"/>
  </r>
  <r>
    <x v="406"/>
    <x v="12"/>
    <x v="0"/>
    <s v="NDG_LINE_RM(200110~)"/>
    <m/>
    <m/>
    <m/>
    <m/>
    <m/>
    <m/>
    <m/>
    <x v="2"/>
    <n v="0"/>
    <m/>
    <x v="58"/>
    <d v="2020-02-10T00:00:00"/>
    <x v="1"/>
    <x v="2"/>
    <x v="0"/>
  </r>
  <r>
    <x v="406"/>
    <x v="12"/>
    <x v="0"/>
    <s v="NDG_LINE_true"/>
    <n v="223985"/>
    <n v="514"/>
    <m/>
    <n v="2.2947965265531175E-3"/>
    <n v="26.759999999999998"/>
    <n v="13754.64"/>
    <n v="1"/>
    <x v="0"/>
    <m/>
    <n v="0"/>
    <x v="58"/>
    <d v="2020-02-10T00:00:00"/>
    <x v="1"/>
    <x v="2"/>
    <x v="0"/>
  </r>
  <r>
    <x v="406"/>
    <x v="12"/>
    <x v="0"/>
    <s v="NDG_LINE_RM"/>
    <n v="208902"/>
    <n v="1358"/>
    <m/>
    <n v="6.5006558099012937E-3"/>
    <n v="89.909396170839457"/>
    <n v="122096.95999999999"/>
    <n v="25"/>
    <x v="0"/>
    <m/>
    <n v="0"/>
    <x v="58"/>
    <d v="2020-02-10T00:00:00"/>
    <x v="1"/>
    <x v="2"/>
    <x v="0"/>
  </r>
  <r>
    <x v="406"/>
    <x v="5"/>
    <x v="0"/>
    <s v="GDN_Direct_AT_Trueセグメント"/>
    <n v="189124"/>
    <n v="1135"/>
    <n v="0"/>
    <n v="6.0013536092722239E-3"/>
    <n v="15.049154878185025"/>
    <n v="17080.790786740003"/>
    <n v="0"/>
    <x v="0"/>
    <m/>
    <n v="0"/>
    <x v="58"/>
    <d v="2020-02-10T00:00:00"/>
    <x v="1"/>
    <x v="2"/>
    <x v="0"/>
  </r>
  <r>
    <x v="406"/>
    <x v="5"/>
    <x v="0"/>
    <s v="GDN_Direct_AT_コーヒー興味関心"/>
    <n v="404409"/>
    <n v="1494"/>
    <n v="0"/>
    <n v="3.6942798008946388E-3"/>
    <n v="10.793452365398261"/>
    <n v="16125.417833905001"/>
    <n v="0"/>
    <x v="0"/>
    <m/>
    <n v="0"/>
    <x v="58"/>
    <d v="2020-02-10T00:00:00"/>
    <x v="1"/>
    <x v="2"/>
    <x v="0"/>
  </r>
  <r>
    <x v="406"/>
    <x v="5"/>
    <x v="0"/>
    <s v="GDN_Direct_RT_リターゲティング"/>
    <n v="87190"/>
    <n v="317"/>
    <n v="0"/>
    <n v="3.6357380433535958E-3"/>
    <n v="106.48938633496844"/>
    <n v="33757.135468184999"/>
    <n v="3"/>
    <x v="0"/>
    <m/>
    <n v="0"/>
    <x v="58"/>
    <d v="2020-02-10T00:00:00"/>
    <x v="1"/>
    <x v="2"/>
    <x v="0"/>
  </r>
  <r>
    <x v="406"/>
    <x v="4"/>
    <x v="0"/>
    <s v="指名：ドルチェグスト（170816-170916）"/>
    <n v="12766"/>
    <n v="1992"/>
    <n v="0"/>
    <n v="0.15603947986840044"/>
    <n v="55.815798192771084"/>
    <n v="111185.06999999999"/>
    <n v="22.68"/>
    <x v="1"/>
    <n v="15883.581428571428"/>
    <n v="5.4833150556164809E-4"/>
    <x v="58"/>
    <d v="2020-02-10T00:00:00"/>
    <x v="1"/>
    <x v="2"/>
    <x v="0"/>
  </r>
  <r>
    <x v="406"/>
    <x v="4"/>
    <x v="0"/>
    <s v="指名：共通TOP（170816-170916）"/>
    <n v="4881"/>
    <n v="1039"/>
    <m/>
    <n v="0.2128662159393567"/>
    <n v="16.882752646775742"/>
    <n v="17541.179999999997"/>
    <n v="23.62"/>
    <x v="0"/>
    <m/>
    <n v="0"/>
    <x v="58"/>
    <d v="2020-02-10T00:00:00"/>
    <x v="1"/>
    <x v="2"/>
    <x v="0"/>
  </r>
  <r>
    <x v="406"/>
    <x v="4"/>
    <x v="0"/>
    <s v="指名：バリスタ（170816-170916）"/>
    <n v="10480"/>
    <n v="1173"/>
    <m/>
    <n v="0.11192748091603054"/>
    <n v="83.945336743393014"/>
    <n v="98467.88"/>
    <n v="9.6"/>
    <x v="0"/>
    <m/>
    <n v="0"/>
    <x v="58"/>
    <d v="2020-02-10T00:00:00"/>
    <x v="1"/>
    <x v="2"/>
    <x v="0"/>
  </r>
  <r>
    <x v="406"/>
    <x v="4"/>
    <x v="0"/>
    <s v="D&amp;E_DDTD_サイト誘導増加施策202002"/>
    <n v="5932"/>
    <n v="1154"/>
    <m/>
    <n v="0.19453809844908967"/>
    <n v="32.058665511265168"/>
    <n v="36995.700000000004"/>
    <n v="26.07"/>
    <x v="0"/>
    <m/>
    <n v="0"/>
    <x v="58"/>
    <d v="2020-02-10T00:00:00"/>
    <x v="1"/>
    <x v="2"/>
    <x v="0"/>
  </r>
  <r>
    <x v="406"/>
    <x v="7"/>
    <x v="0"/>
    <s v="NDG_Facebook_RM_180day（200203-200229）"/>
    <n v="59219"/>
    <n v="218"/>
    <n v="0"/>
    <n v="3.6812509498640638E-3"/>
    <n v="312.7012385321101"/>
    <n v="68168.87"/>
    <n v="28"/>
    <x v="0"/>
    <m/>
    <n v="0"/>
    <x v="58"/>
    <d v="2020-02-10T00:00:00"/>
    <x v="1"/>
    <x v="2"/>
    <x v="0"/>
  </r>
  <r>
    <x v="406"/>
    <x v="7"/>
    <x v="0"/>
    <s v="NDG_Facebook_int_other（200110-200131）"/>
    <n v="128534"/>
    <n v="271"/>
    <n v="0"/>
    <n v="2.1083915539857156E-3"/>
    <n v="79.00453874538745"/>
    <n v="21410.23"/>
    <n v="2"/>
    <x v="0"/>
    <m/>
    <n v="0"/>
    <x v="58"/>
    <d v="2020-02-10T00:00:00"/>
    <x v="1"/>
    <x v="2"/>
    <x v="0"/>
  </r>
  <r>
    <x v="406"/>
    <x v="7"/>
    <x v="0"/>
    <s v="NDG_Facebook_RM_18day（200203-200229）"/>
    <n v="33132"/>
    <n v="250"/>
    <n v="0"/>
    <n v="7.5455752746589402E-3"/>
    <n v="297.29022000000003"/>
    <n v="74322.555000000008"/>
    <n v="41"/>
    <x v="0"/>
    <m/>
    <n v="0"/>
    <x v="58"/>
    <d v="2020-02-10T00:00:00"/>
    <x v="1"/>
    <x v="2"/>
    <x v="0"/>
  </r>
  <r>
    <x v="406"/>
    <x v="7"/>
    <x v="0"/>
    <s v="NDG_Facebook_int_coffee（200110-200131）"/>
    <n v="76903"/>
    <n v="282"/>
    <n v="0"/>
    <n v="3.6669570757967831E-3"/>
    <n v="76.693812056737585"/>
    <n v="21627.654999999999"/>
    <n v="1"/>
    <x v="0"/>
    <m/>
    <n v="0"/>
    <x v="58"/>
    <d v="2020-02-10T00:00:00"/>
    <x v="1"/>
    <x v="2"/>
    <x v="0"/>
  </r>
  <r>
    <x v="406"/>
    <x v="3"/>
    <x v="0"/>
    <s v="AFF"/>
    <m/>
    <m/>
    <m/>
    <m/>
    <m/>
    <m/>
    <m/>
    <x v="8"/>
    <n v="0"/>
    <m/>
    <x v="58"/>
    <d v="2020-02-10T00:00:00"/>
    <x v="1"/>
    <x v="2"/>
    <x v="0"/>
  </r>
  <r>
    <x v="407"/>
    <x v="0"/>
    <x v="0"/>
    <s v="指名：バリスタ（161228AM-170131）"/>
    <n v="7607"/>
    <n v="563"/>
    <m/>
    <n v="7.401077954515578E-2"/>
    <n v="70.265577264653643"/>
    <n v="39559.520000000004"/>
    <n v="4"/>
    <x v="0"/>
    <m/>
    <n v="0"/>
    <x v="58"/>
    <d v="2020-02-10T00:00:00"/>
    <x v="1"/>
    <x v="2"/>
    <x v="0"/>
  </r>
  <r>
    <x v="407"/>
    <x v="0"/>
    <x v="0"/>
    <s v="指名：ドルチェグスト（161228AM-170131）"/>
    <n v="16540"/>
    <n v="1260"/>
    <m/>
    <n v="7.6178960096735193E-2"/>
    <n v="48.198222222222228"/>
    <n v="60729.760000000009"/>
    <n v="28"/>
    <x v="5"/>
    <n v="60729.760000000009"/>
    <n v="6.0459492140266024E-5"/>
    <x v="58"/>
    <d v="2020-02-10T00:00:00"/>
    <x v="1"/>
    <x v="2"/>
    <x v="0"/>
  </r>
  <r>
    <x v="407"/>
    <x v="0"/>
    <x v="0"/>
    <s v="指名：共通TOP（161228AM-170131）"/>
    <n v="8488"/>
    <n v="1148"/>
    <m/>
    <n v="0.1352497643732328"/>
    <n v="11.60850174216028"/>
    <n v="13326.560000000001"/>
    <n v="70"/>
    <x v="0"/>
    <m/>
    <n v="0"/>
    <x v="58"/>
    <d v="2020-02-10T00:00:00"/>
    <x v="1"/>
    <x v="2"/>
    <x v="0"/>
  </r>
  <r>
    <x v="407"/>
    <x v="14"/>
    <x v="0"/>
    <s v="YDN_RT_Direct"/>
    <n v="320605"/>
    <n v="343"/>
    <n v="0"/>
    <n v="1.0698523104755073E-3"/>
    <n v="237.20965752186589"/>
    <n v="81362.912530000001"/>
    <n v="5"/>
    <x v="0"/>
    <m/>
    <n v="0"/>
    <x v="58"/>
    <d v="2020-02-10T00:00:00"/>
    <x v="1"/>
    <x v="2"/>
    <x v="0"/>
  </r>
  <r>
    <x v="407"/>
    <x v="13"/>
    <x v="0"/>
    <s v="2020-01_nestle_DDTD_ndg_RT_banner"/>
    <n v="42257"/>
    <n v="666"/>
    <m/>
    <n v="1.5760702368838298E-2"/>
    <n v="35.541562537537537"/>
    <n v="23670.680649999998"/>
    <n v="2"/>
    <x v="0"/>
    <m/>
    <n v="0"/>
    <x v="58"/>
    <d v="2020-02-10T00:00:00"/>
    <x v="1"/>
    <x v="2"/>
    <x v="0"/>
  </r>
  <r>
    <x v="407"/>
    <x v="13"/>
    <x v="0"/>
    <s v="2020-01_nestle_DDTD_ndg_coffee_banner"/>
    <n v="2420367"/>
    <n v="3159"/>
    <m/>
    <n v="1.3051739674189906E-3"/>
    <n v="17.716255824628046"/>
    <n v="55965.652149999994"/>
    <n v="1"/>
    <x v="0"/>
    <m/>
    <n v="0"/>
    <x v="58"/>
    <d v="2020-02-10T00:00:00"/>
    <x v="1"/>
    <x v="2"/>
    <x v="0"/>
  </r>
  <r>
    <x v="407"/>
    <x v="3"/>
    <x v="0"/>
    <s v="PH AFF"/>
    <n v="498"/>
    <n v="275"/>
    <m/>
    <n v="0.55220883534136544"/>
    <n v="192.816"/>
    <n v="53024.4"/>
    <n v="4"/>
    <x v="5"/>
    <n v="53024.4"/>
    <n v="2.008032128514056E-3"/>
    <x v="58"/>
    <d v="2020-02-10T00:00:00"/>
    <x v="1"/>
    <x v="2"/>
    <x v="0"/>
  </r>
  <r>
    <x v="407"/>
    <x v="12"/>
    <x v="0"/>
    <s v="NDG_LINE_true"/>
    <n v="230192"/>
    <n v="519"/>
    <m/>
    <n v="2.2546396051991383E-3"/>
    <n v="26.759999999999998"/>
    <n v="13888.439999999999"/>
    <n v="0"/>
    <x v="0"/>
    <m/>
    <n v="0"/>
    <x v="58"/>
    <d v="2020-02-10T00:00:00"/>
    <x v="1"/>
    <x v="2"/>
    <x v="0"/>
  </r>
  <r>
    <x v="407"/>
    <x v="12"/>
    <x v="0"/>
    <s v="NDG_LINE_RM"/>
    <n v="213693"/>
    <n v="1371"/>
    <m/>
    <n v="6.4157459533068471E-3"/>
    <n v="86.956174325310002"/>
    <n v="119216.91500000001"/>
    <n v="21"/>
    <x v="0"/>
    <m/>
    <n v="0"/>
    <x v="58"/>
    <d v="2020-02-10T00:00:00"/>
    <x v="1"/>
    <x v="2"/>
    <x v="0"/>
  </r>
  <r>
    <x v="407"/>
    <x v="5"/>
    <x v="0"/>
    <s v="GDN_Direct_AT_Trueセグメント"/>
    <n v="166144"/>
    <n v="1020"/>
    <n v="0"/>
    <n v="6.1392526964560859E-3"/>
    <n v="16.551657387485296"/>
    <n v="16882.690535235"/>
    <n v="0"/>
    <x v="0"/>
    <m/>
    <n v="0"/>
    <x v="58"/>
    <d v="2020-02-10T00:00:00"/>
    <x v="1"/>
    <x v="2"/>
    <x v="0"/>
  </r>
  <r>
    <x v="407"/>
    <x v="5"/>
    <x v="0"/>
    <s v="【NDG】GDN-RM（190125-190131）"/>
    <m/>
    <m/>
    <m/>
    <m/>
    <m/>
    <m/>
    <m/>
    <x v="5"/>
    <n v="0"/>
    <m/>
    <x v="58"/>
    <d v="2020-02-10T00:00:00"/>
    <x v="1"/>
    <x v="2"/>
    <x v="0"/>
  </r>
  <r>
    <x v="407"/>
    <x v="5"/>
    <x v="0"/>
    <s v="GDN_Direct_AT_コーヒー興味関心"/>
    <n v="317269"/>
    <n v="1346"/>
    <n v="0"/>
    <n v="4.2424567165402233E-3"/>
    <n v="12.668460466155274"/>
    <n v="17051.747787444998"/>
    <n v="0"/>
    <x v="0"/>
    <m/>
    <n v="0"/>
    <x v="58"/>
    <d v="2020-02-10T00:00:00"/>
    <x v="1"/>
    <x v="2"/>
    <x v="0"/>
  </r>
  <r>
    <x v="407"/>
    <x v="5"/>
    <x v="0"/>
    <s v="GDN_Direct_RT_リターゲティング"/>
    <n v="99212"/>
    <n v="342"/>
    <n v="0"/>
    <n v="3.4471636495585212E-3"/>
    <n v="184.29775973464911"/>
    <n v="63029.833829249998"/>
    <n v="6"/>
    <x v="0"/>
    <m/>
    <n v="0"/>
    <x v="58"/>
    <d v="2020-02-10T00:00:00"/>
    <x v="1"/>
    <x v="2"/>
    <x v="0"/>
  </r>
  <r>
    <x v="407"/>
    <x v="4"/>
    <x v="0"/>
    <s v="指名：ドルチェグスト（170816-170916）"/>
    <n v="11620"/>
    <n v="1756"/>
    <n v="0"/>
    <n v="0.15111876075731498"/>
    <n v="58.751976082004553"/>
    <n v="103168.47"/>
    <n v="23.58"/>
    <x v="8"/>
    <n v="34389.49"/>
    <n v="2.5817555938037863E-4"/>
    <x v="58"/>
    <d v="2020-02-10T00:00:00"/>
    <x v="1"/>
    <x v="2"/>
    <x v="0"/>
  </r>
  <r>
    <x v="407"/>
    <x v="4"/>
    <x v="0"/>
    <s v="指名：共通TOP（170816-170916）"/>
    <n v="6594"/>
    <n v="1205"/>
    <m/>
    <n v="0.18274188656354262"/>
    <n v="19.304767634854773"/>
    <n v="23262.245000000003"/>
    <n v="40.56"/>
    <x v="0"/>
    <m/>
    <n v="0"/>
    <x v="58"/>
    <d v="2020-02-10T00:00:00"/>
    <x v="1"/>
    <x v="2"/>
    <x v="0"/>
  </r>
  <r>
    <x v="407"/>
    <x v="4"/>
    <x v="0"/>
    <s v="D&amp;E_DDTD_サイト誘導増加施策202002"/>
    <n v="8563"/>
    <n v="1262"/>
    <m/>
    <n v="0.14737825528436296"/>
    <n v="39.992452456418391"/>
    <n v="50470.475000000006"/>
    <n v="29.35"/>
    <x v="0"/>
    <m/>
    <n v="0"/>
    <x v="58"/>
    <d v="2020-02-10T00:00:00"/>
    <x v="1"/>
    <x v="2"/>
    <x v="0"/>
  </r>
  <r>
    <x v="407"/>
    <x v="4"/>
    <x v="0"/>
    <s v="指名：バリスタ（170816-170916）"/>
    <n v="4882"/>
    <n v="561"/>
    <m/>
    <n v="0.11491192134371159"/>
    <n v="86.807023172905517"/>
    <n v="48698.74"/>
    <n v="4.0999999999999996"/>
    <x v="0"/>
    <m/>
    <n v="0"/>
    <x v="58"/>
    <d v="2020-02-10T00:00:00"/>
    <x v="1"/>
    <x v="2"/>
    <x v="0"/>
  </r>
  <r>
    <x v="407"/>
    <x v="7"/>
    <x v="0"/>
    <s v="NDG_Facebook_int_other（200110-200131）"/>
    <n v="116219"/>
    <n v="227"/>
    <n v="0"/>
    <n v="1.9532090277837532E-3"/>
    <n v="88.836519823788549"/>
    <n v="20165.89"/>
    <n v="2"/>
    <x v="0"/>
    <m/>
    <n v="0"/>
    <x v="58"/>
    <d v="2020-02-10T00:00:00"/>
    <x v="1"/>
    <x v="2"/>
    <x v="0"/>
  </r>
  <r>
    <x v="407"/>
    <x v="7"/>
    <x v="0"/>
    <s v="NDG_Facebook_RM_180day（200203-200229）"/>
    <n v="48270"/>
    <n v="218"/>
    <n v="0"/>
    <n v="4.5162626890408123E-3"/>
    <n v="313.32011467889907"/>
    <n v="68303.785000000003"/>
    <n v="13"/>
    <x v="0"/>
    <m/>
    <n v="0"/>
    <x v="58"/>
    <d v="2020-02-10T00:00:00"/>
    <x v="1"/>
    <x v="2"/>
    <x v="0"/>
  </r>
  <r>
    <x v="407"/>
    <x v="7"/>
    <x v="0"/>
    <s v="NDG_Facebook_int_coffee（200110-200131）"/>
    <n v="59479"/>
    <n v="242"/>
    <n v="0"/>
    <n v="4.0686628894231582E-3"/>
    <n v="85.385041322314052"/>
    <n v="20663.18"/>
    <n v="2"/>
    <x v="0"/>
    <m/>
    <n v="0"/>
    <x v="58"/>
    <d v="2020-02-10T00:00:00"/>
    <x v="1"/>
    <x v="2"/>
    <x v="0"/>
  </r>
  <r>
    <x v="407"/>
    <x v="7"/>
    <x v="0"/>
    <s v="NDG_Facebook_RM_18day（200203-200229）"/>
    <n v="26578"/>
    <n v="207"/>
    <n v="0"/>
    <n v="7.7883964180901497E-3"/>
    <n v="313.6220289855072"/>
    <n v="64919.759999999995"/>
    <n v="21"/>
    <x v="0"/>
    <m/>
    <n v="0"/>
    <x v="58"/>
    <d v="2020-02-10T00:00:00"/>
    <x v="1"/>
    <x v="2"/>
    <x v="0"/>
  </r>
  <r>
    <x v="407"/>
    <x v="3"/>
    <x v="0"/>
    <s v="AFF"/>
    <m/>
    <m/>
    <m/>
    <m/>
    <m/>
    <m/>
    <m/>
    <x v="13"/>
    <n v="0"/>
    <m/>
    <x v="58"/>
    <d v="2020-02-10T00:00:00"/>
    <x v="1"/>
    <x v="2"/>
    <x v="0"/>
  </r>
  <r>
    <x v="408"/>
    <x v="0"/>
    <x v="0"/>
    <s v="指名：ドルチェグスト（161228AM-170131）"/>
    <n v="15746"/>
    <n v="1304"/>
    <m/>
    <n v="8.2814683094119143E-2"/>
    <n v="33.926012269938646"/>
    <n v="44239.51999999999"/>
    <n v="20"/>
    <x v="3"/>
    <n v="11059.879999999997"/>
    <n v="2.5403277022735933E-4"/>
    <x v="58"/>
    <d v="2020-02-10T00:00:00"/>
    <x v="1"/>
    <x v="2"/>
    <x v="0"/>
  </r>
  <r>
    <x v="408"/>
    <x v="0"/>
    <x v="0"/>
    <s v="指名：共通TOP（161228AM-170131）"/>
    <n v="6833"/>
    <n v="913"/>
    <m/>
    <n v="0.13361627396458364"/>
    <n v="11.286221248630889"/>
    <n v="10304.320000000002"/>
    <n v="63"/>
    <x v="0"/>
    <m/>
    <n v="0"/>
    <x v="58"/>
    <d v="2020-02-10T00:00:00"/>
    <x v="1"/>
    <x v="2"/>
    <x v="0"/>
  </r>
  <r>
    <x v="408"/>
    <x v="0"/>
    <x v="0"/>
    <s v="指名：バリスタ（161228AM-170131）"/>
    <n v="7101"/>
    <n v="510"/>
    <m/>
    <n v="7.1820870299957748E-2"/>
    <n v="69.861490196078435"/>
    <n v="35629.360000000001"/>
    <n v="9"/>
    <x v="0"/>
    <m/>
    <n v="0"/>
    <x v="58"/>
    <d v="2020-02-10T00:00:00"/>
    <x v="1"/>
    <x v="2"/>
    <x v="0"/>
  </r>
  <r>
    <x v="408"/>
    <x v="14"/>
    <x v="0"/>
    <s v="YDN_RT_Direct"/>
    <n v="373275"/>
    <n v="357"/>
    <n v="0"/>
    <n v="9.5639943741209561E-4"/>
    <n v="243.13398288515407"/>
    <n v="86798.831890000001"/>
    <n v="6"/>
    <x v="0"/>
    <m/>
    <n v="0"/>
    <x v="58"/>
    <d v="2020-02-10T00:00:00"/>
    <x v="1"/>
    <x v="2"/>
    <x v="0"/>
  </r>
  <r>
    <x v="408"/>
    <x v="13"/>
    <x v="0"/>
    <s v="2020-01_nestle_DDTD_ndg_coffee_banner"/>
    <n v="2416390"/>
    <n v="3239"/>
    <m/>
    <n v="1.3404293181150393E-3"/>
    <n v="16.426738360605125"/>
    <n v="53206.205549999999"/>
    <n v="1"/>
    <x v="0"/>
    <m/>
    <n v="0"/>
    <x v="58"/>
    <d v="2020-02-10T00:00:00"/>
    <x v="1"/>
    <x v="2"/>
    <x v="0"/>
  </r>
  <r>
    <x v="408"/>
    <x v="13"/>
    <x v="0"/>
    <s v="2020-01_nestle_DDTD_ndg_RT_banner"/>
    <n v="52234"/>
    <n v="722"/>
    <m/>
    <n v="1.382241451927863E-2"/>
    <n v="31.683558933518004"/>
    <n v="22875.529549999999"/>
    <n v="0"/>
    <x v="0"/>
    <m/>
    <n v="0"/>
    <x v="58"/>
    <d v="2020-02-10T00:00:00"/>
    <x v="1"/>
    <x v="2"/>
    <x v="0"/>
  </r>
  <r>
    <x v="408"/>
    <x v="3"/>
    <x v="0"/>
    <s v="PH AFF"/>
    <n v="125319"/>
    <n v="23513"/>
    <m/>
    <n v="0.1876251805392638"/>
    <n v="2.5056777102028667"/>
    <n v="58916"/>
    <n v="5"/>
    <x v="5"/>
    <n v="58916"/>
    <n v="7.9796359690070941E-6"/>
    <x v="58"/>
    <d v="2020-02-10T00:00:00"/>
    <x v="1"/>
    <x v="2"/>
    <x v="0"/>
  </r>
  <r>
    <x v="408"/>
    <x v="12"/>
    <x v="0"/>
    <s v="NDG_LINE_RM"/>
    <n v="226788"/>
    <n v="1368"/>
    <m/>
    <n v="6.0320651886343196E-3"/>
    <n v="89.539879385964909"/>
    <n v="122490.55499999999"/>
    <n v="16"/>
    <x v="0"/>
    <m/>
    <n v="0"/>
    <x v="58"/>
    <d v="2020-02-10T00:00:00"/>
    <x v="1"/>
    <x v="2"/>
    <x v="0"/>
  </r>
  <r>
    <x v="408"/>
    <x v="12"/>
    <x v="0"/>
    <s v="NDG_LINE_true"/>
    <n v="247162"/>
    <n v="513"/>
    <m/>
    <n v="2.0755617772958627E-3"/>
    <n v="26.76"/>
    <n v="13727.880000000001"/>
    <n v="0"/>
    <x v="0"/>
    <m/>
    <n v="0"/>
    <x v="58"/>
    <d v="2020-02-10T00:00:00"/>
    <x v="1"/>
    <x v="2"/>
    <x v="0"/>
  </r>
  <r>
    <x v="408"/>
    <x v="5"/>
    <x v="0"/>
    <s v="GDN_Direct_RT_リターゲティング"/>
    <n v="92817"/>
    <n v="235"/>
    <n v="0"/>
    <n v="2.5318637749550191E-3"/>
    <n v="171.14099799212764"/>
    <n v="40218.134528149996"/>
    <n v="2"/>
    <x v="0"/>
    <m/>
    <n v="0"/>
    <x v="58"/>
    <d v="2020-02-10T00:00:00"/>
    <x v="1"/>
    <x v="2"/>
    <x v="0"/>
  </r>
  <r>
    <x v="408"/>
    <x v="5"/>
    <x v="0"/>
    <s v="GDN_Direct_AT_Trueセグメント"/>
    <n v="157485"/>
    <n v="852"/>
    <n v="0"/>
    <n v="5.4100390513382229E-3"/>
    <n v="15.292138969636149"/>
    <n v="13028.902402129999"/>
    <n v="0"/>
    <x v="0"/>
    <m/>
    <n v="0"/>
    <x v="58"/>
    <d v="2020-02-10T00:00:00"/>
    <x v="1"/>
    <x v="2"/>
    <x v="0"/>
  </r>
  <r>
    <x v="408"/>
    <x v="5"/>
    <x v="0"/>
    <s v="GDN_Direct_AT_コーヒー興味関心"/>
    <n v="321600"/>
    <n v="1256"/>
    <n v="0"/>
    <n v="3.9054726368159204E-3"/>
    <n v="13.80528392052946"/>
    <n v="17339.436604185001"/>
    <n v="1"/>
    <x v="0"/>
    <m/>
    <n v="0"/>
    <x v="58"/>
    <d v="2020-02-10T00:00:00"/>
    <x v="1"/>
    <x v="2"/>
    <x v="0"/>
  </r>
  <r>
    <x v="408"/>
    <x v="4"/>
    <x v="0"/>
    <s v="指名：共通TOP（170816-170916）"/>
    <n v="5021"/>
    <n v="992"/>
    <m/>
    <n v="0.19757020513841864"/>
    <n v="20.389213709677421"/>
    <n v="20226.100000000002"/>
    <n v="25.84"/>
    <x v="0"/>
    <m/>
    <n v="0"/>
    <x v="58"/>
    <d v="2020-02-10T00:00:00"/>
    <x v="1"/>
    <x v="2"/>
    <x v="0"/>
  </r>
  <r>
    <x v="408"/>
    <x v="4"/>
    <x v="0"/>
    <s v="指名：バリスタ（170816-170916）"/>
    <n v="5794"/>
    <n v="667"/>
    <m/>
    <n v="0.11511908871246117"/>
    <n v="66.941791604197888"/>
    <n v="44650.174999999988"/>
    <n v="2.8200000000000003"/>
    <x v="0"/>
    <m/>
    <n v="0"/>
    <x v="58"/>
    <d v="2020-02-10T00:00:00"/>
    <x v="1"/>
    <x v="2"/>
    <x v="0"/>
  </r>
  <r>
    <x v="408"/>
    <x v="4"/>
    <x v="0"/>
    <s v="D&amp;E_DDTD_サイト誘導増加施策202002"/>
    <n v="7309"/>
    <n v="1119"/>
    <m/>
    <n v="0.15309891914078533"/>
    <n v="54.139776586237716"/>
    <n v="60582.41"/>
    <n v="20.72"/>
    <x v="0"/>
    <m/>
    <n v="0"/>
    <x v="58"/>
    <d v="2020-02-10T00:00:00"/>
    <x v="1"/>
    <x v="2"/>
    <x v="0"/>
  </r>
  <r>
    <x v="408"/>
    <x v="4"/>
    <x v="0"/>
    <s v="指名：ドルチェグスト（170816-170916）"/>
    <n v="10436"/>
    <n v="1758"/>
    <n v="0"/>
    <n v="0.16845534687619779"/>
    <n v="57.719186575654156"/>
    <n v="101470.33"/>
    <n v="14.08"/>
    <x v="3"/>
    <n v="25367.5825"/>
    <n v="3.8328861632809508E-4"/>
    <x v="58"/>
    <d v="2020-02-10T00:00:00"/>
    <x v="1"/>
    <x v="2"/>
    <x v="0"/>
  </r>
  <r>
    <x v="408"/>
    <x v="7"/>
    <x v="0"/>
    <s v="NDG_Facebook_int_other（200110-200131）"/>
    <n v="125123"/>
    <n v="240"/>
    <n v="0"/>
    <n v="1.9181125772240117E-3"/>
    <n v="90.059479166666677"/>
    <n v="21614.275000000001"/>
    <n v="2"/>
    <x v="0"/>
    <m/>
    <n v="0"/>
    <x v="58"/>
    <d v="2020-02-10T00:00:00"/>
    <x v="1"/>
    <x v="2"/>
    <x v="0"/>
  </r>
  <r>
    <x v="408"/>
    <x v="7"/>
    <x v="0"/>
    <s v="NDG_Facebook_int_coffee（200110-200131）"/>
    <n v="73458"/>
    <n v="246"/>
    <n v="0"/>
    <n v="3.3488524054561789E-3"/>
    <n v="88.760345528455275"/>
    <n v="21835.044999999998"/>
    <n v="0"/>
    <x v="0"/>
    <m/>
    <n v="0"/>
    <x v="58"/>
    <d v="2020-02-10T00:00:00"/>
    <x v="1"/>
    <x v="2"/>
    <x v="0"/>
  </r>
  <r>
    <x v="408"/>
    <x v="7"/>
    <x v="0"/>
    <s v="NDG_Facebook_RM_18day（200203-200229）"/>
    <n v="27492"/>
    <n v="218"/>
    <n v="0"/>
    <n v="7.9295795140404482E-3"/>
    <n v="293.8945642201835"/>
    <n v="64069.015000000007"/>
    <n v="14"/>
    <x v="0"/>
    <m/>
    <n v="0"/>
    <x v="58"/>
    <d v="2020-02-10T00:00:00"/>
    <x v="1"/>
    <x v="2"/>
    <x v="0"/>
  </r>
  <r>
    <x v="408"/>
    <x v="7"/>
    <x v="0"/>
    <s v="NDG_Facebook_RM_180day（200203-200229）"/>
    <n v="47797"/>
    <n v="199"/>
    <n v="0"/>
    <n v="4.163441220160261E-3"/>
    <n v="328.11256281407032"/>
    <n v="65294.399999999994"/>
    <n v="9"/>
    <x v="0"/>
    <m/>
    <n v="0"/>
    <x v="58"/>
    <d v="2020-02-10T00:00:00"/>
    <x v="1"/>
    <x v="2"/>
    <x v="0"/>
  </r>
  <r>
    <x v="408"/>
    <x v="3"/>
    <x v="0"/>
    <s v="AFF"/>
    <m/>
    <m/>
    <m/>
    <m/>
    <m/>
    <m/>
    <m/>
    <x v="4"/>
    <n v="0"/>
    <m/>
    <x v="58"/>
    <d v="2020-02-10T00:00:00"/>
    <x v="1"/>
    <x v="2"/>
    <x v="0"/>
  </r>
  <r>
    <x v="409"/>
    <x v="0"/>
    <x v="0"/>
    <s v="指名：ドルチェグスト（161228AM-170131）"/>
    <n v="14850"/>
    <n v="1060"/>
    <m/>
    <n v="7.1380471380471378E-2"/>
    <n v="33.370264150943399"/>
    <n v="35372.480000000003"/>
    <n v="30"/>
    <x v="2"/>
    <n v="17686.240000000002"/>
    <n v="1.3468013468013467E-4"/>
    <x v="58"/>
    <d v="2020-02-10T00:00:00"/>
    <x v="1"/>
    <x v="2"/>
    <x v="0"/>
  </r>
  <r>
    <x v="409"/>
    <x v="0"/>
    <x v="0"/>
    <s v="指名：バリスタ（161228AM-170131）"/>
    <n v="7392"/>
    <n v="564"/>
    <m/>
    <n v="7.6298701298701296E-2"/>
    <n v="63.406808510638299"/>
    <n v="35761.440000000002"/>
    <n v="10"/>
    <x v="0"/>
    <m/>
    <n v="0"/>
    <x v="58"/>
    <d v="2020-02-10T00:00:00"/>
    <x v="1"/>
    <x v="2"/>
    <x v="0"/>
  </r>
  <r>
    <x v="409"/>
    <x v="0"/>
    <x v="0"/>
    <s v="指名：共通TOP（161228AM-170131）"/>
    <n v="5742"/>
    <n v="783"/>
    <m/>
    <n v="0.13636363636363635"/>
    <n v="13.510702426564498"/>
    <n v="10578.880000000001"/>
    <n v="39"/>
    <x v="0"/>
    <m/>
    <n v="0"/>
    <x v="58"/>
    <d v="2020-02-10T00:00:00"/>
    <x v="1"/>
    <x v="2"/>
    <x v="0"/>
  </r>
  <r>
    <x v="409"/>
    <x v="14"/>
    <x v="0"/>
    <s v="YDN_RT_Direct"/>
    <n v="480912"/>
    <n v="330"/>
    <n v="0"/>
    <n v="6.8619622716838006E-4"/>
    <n v="231.40270081818178"/>
    <n v="76362.891269999993"/>
    <n v="4"/>
    <x v="0"/>
    <m/>
    <n v="0"/>
    <x v="58"/>
    <d v="2020-02-10T00:00:00"/>
    <x v="1"/>
    <x v="2"/>
    <x v="0"/>
  </r>
  <r>
    <x v="409"/>
    <x v="13"/>
    <x v="0"/>
    <s v="2020-01_nestle_DDTD_ndg_coffee_banner"/>
    <n v="2383597"/>
    <n v="2808"/>
    <m/>
    <n v="1.1780514910867902E-3"/>
    <n v="19.076014031339032"/>
    <n v="53565.447400000005"/>
    <n v="1"/>
    <x v="0"/>
    <m/>
    <n v="0"/>
    <x v="58"/>
    <d v="2020-02-10T00:00:00"/>
    <x v="1"/>
    <x v="2"/>
    <x v="0"/>
  </r>
  <r>
    <x v="409"/>
    <x v="13"/>
    <x v="0"/>
    <s v="2020-01_nestle_DDTD_ndg_RT_banner"/>
    <n v="49819"/>
    <n v="742"/>
    <m/>
    <n v="1.4893915975832514E-2"/>
    <n v="23.310682884097034"/>
    <n v="17296.526699999999"/>
    <n v="0"/>
    <x v="0"/>
    <m/>
    <n v="0"/>
    <x v="58"/>
    <d v="2020-02-10T00:00:00"/>
    <x v="1"/>
    <x v="2"/>
    <x v="0"/>
  </r>
  <r>
    <x v="409"/>
    <x v="3"/>
    <x v="0"/>
    <s v="PH AFF"/>
    <n v="374062"/>
    <n v="24947"/>
    <m/>
    <n v="6.6692152637798013E-2"/>
    <n v="1.6531526836894215"/>
    <n v="41241.199999999997"/>
    <n v="3"/>
    <x v="5"/>
    <n v="41241.199999999997"/>
    <n v="2.673353615176094E-6"/>
    <x v="58"/>
    <d v="2020-02-10T00:00:00"/>
    <x v="1"/>
    <x v="2"/>
    <x v="0"/>
  </r>
  <r>
    <x v="409"/>
    <x v="12"/>
    <x v="0"/>
    <s v="NDG_LINE_RM"/>
    <n v="228115"/>
    <n v="1398"/>
    <m/>
    <n v="6.1284878241237972E-3"/>
    <n v="86.583179542203155"/>
    <n v="121043.285"/>
    <n v="7"/>
    <x v="0"/>
    <m/>
    <n v="0"/>
    <x v="58"/>
    <d v="2020-02-10T00:00:00"/>
    <x v="1"/>
    <x v="2"/>
    <x v="0"/>
  </r>
  <r>
    <x v="409"/>
    <x v="12"/>
    <x v="0"/>
    <s v="NDG_LINE_true"/>
    <n v="207483"/>
    <n v="516"/>
    <m/>
    <n v="2.4869507381327627E-3"/>
    <n v="26.759999999999998"/>
    <n v="13808.16"/>
    <n v="0"/>
    <x v="0"/>
    <m/>
    <n v="0"/>
    <x v="58"/>
    <d v="2020-02-10T00:00:00"/>
    <x v="1"/>
    <x v="2"/>
    <x v="0"/>
  </r>
  <r>
    <x v="409"/>
    <x v="5"/>
    <x v="0"/>
    <s v="GDN_Direct_RT_リターゲティング"/>
    <n v="88046"/>
    <n v="245"/>
    <n v="0"/>
    <n v="2.78263634918111E-3"/>
    <n v="144.9161129837143"/>
    <n v="35504.447681010002"/>
    <n v="4"/>
    <x v="0"/>
    <m/>
    <n v="0"/>
    <x v="58"/>
    <d v="2020-02-10T00:00:00"/>
    <x v="1"/>
    <x v="2"/>
    <x v="0"/>
  </r>
  <r>
    <x v="409"/>
    <x v="5"/>
    <x v="0"/>
    <s v="GDN_Direct_AT_コーヒー興味関心"/>
    <n v="206466"/>
    <n v="583"/>
    <n v="0"/>
    <n v="2.8237094727461181E-3"/>
    <n v="10.597212661295025"/>
    <n v="6178.1749815349995"/>
    <n v="0"/>
    <x v="0"/>
    <m/>
    <n v="0"/>
    <x v="58"/>
    <d v="2020-02-10T00:00:00"/>
    <x v="1"/>
    <x v="2"/>
    <x v="0"/>
  </r>
  <r>
    <x v="409"/>
    <x v="5"/>
    <x v="0"/>
    <s v="GDN_Direct_AT_Trueセグメント"/>
    <n v="169426"/>
    <n v="850"/>
    <n v="0"/>
    <n v="5.0169395488295779E-3"/>
    <n v="20.562339111411767"/>
    <n v="17477.988244700002"/>
    <n v="0"/>
    <x v="0"/>
    <m/>
    <n v="0"/>
    <x v="58"/>
    <d v="2020-02-10T00:00:00"/>
    <x v="1"/>
    <x v="2"/>
    <x v="0"/>
  </r>
  <r>
    <x v="409"/>
    <x v="4"/>
    <x v="0"/>
    <s v="指名：バリスタ（170816-170916）"/>
    <n v="5922"/>
    <n v="692"/>
    <m/>
    <n v="0.11685241472475515"/>
    <n v="74.817789017341042"/>
    <n v="51773.91"/>
    <n v="9.1999999999999993"/>
    <x v="0"/>
    <m/>
    <n v="0"/>
    <x v="58"/>
    <d v="2020-02-10T00:00:00"/>
    <x v="1"/>
    <x v="2"/>
    <x v="0"/>
  </r>
  <r>
    <x v="409"/>
    <x v="4"/>
    <x v="0"/>
    <s v="指名：共通TOP（170816-170916）"/>
    <n v="4576"/>
    <n v="841"/>
    <m/>
    <n v="0.18378496503496503"/>
    <n v="24.028846611177173"/>
    <n v="20208.260000000002"/>
    <n v="21.59"/>
    <x v="0"/>
    <m/>
    <n v="0"/>
    <x v="58"/>
    <d v="2020-02-10T00:00:00"/>
    <x v="1"/>
    <x v="2"/>
    <x v="0"/>
  </r>
  <r>
    <x v="409"/>
    <x v="4"/>
    <x v="0"/>
    <s v="D&amp;E_DDTD_サイト誘導増加施策202002"/>
    <n v="7184"/>
    <n v="991"/>
    <m/>
    <n v="0.13794543429844097"/>
    <n v="69.169379414732589"/>
    <n v="68546.854999999996"/>
    <n v="16.649999999999999"/>
    <x v="0"/>
    <m/>
    <n v="0"/>
    <x v="58"/>
    <d v="2020-02-10T00:00:00"/>
    <x v="1"/>
    <x v="2"/>
    <x v="0"/>
  </r>
  <r>
    <x v="409"/>
    <x v="4"/>
    <x v="0"/>
    <s v="指名：ドルチェグスト（170816-170916）"/>
    <n v="8104"/>
    <n v="1322"/>
    <n v="0"/>
    <n v="0.16312931885488646"/>
    <n v="58.951149773071116"/>
    <n v="77933.420000000013"/>
    <n v="10.620000000000001"/>
    <x v="4"/>
    <n v="12988.903333333335"/>
    <n v="7.403751233958539E-4"/>
    <x v="58"/>
    <d v="2020-02-10T00:00:00"/>
    <x v="1"/>
    <x v="2"/>
    <x v="0"/>
  </r>
  <r>
    <x v="409"/>
    <x v="7"/>
    <x v="0"/>
    <s v="NDG_Facebook_RM_18day（200203-200229）"/>
    <n v="32260"/>
    <n v="179"/>
    <n v="0"/>
    <n v="5.5486670799752011E-3"/>
    <n v="412.17002793296086"/>
    <n v="73778.434999999998"/>
    <n v="18"/>
    <x v="0"/>
    <m/>
    <n v="0"/>
    <x v="58"/>
    <d v="2020-02-10T00:00:00"/>
    <x v="1"/>
    <x v="2"/>
    <x v="0"/>
  </r>
  <r>
    <x v="409"/>
    <x v="7"/>
    <x v="0"/>
    <s v="NDG_Facebook_RM_180day（200203-200229）"/>
    <n v="46093"/>
    <n v="142"/>
    <n v="0"/>
    <n v="3.0807280932028725E-3"/>
    <n v="438.39915492957749"/>
    <n v="62252.680000000008"/>
    <n v="10"/>
    <x v="0"/>
    <m/>
    <n v="0"/>
    <x v="58"/>
    <d v="2020-02-10T00:00:00"/>
    <x v="1"/>
    <x v="2"/>
    <x v="0"/>
  </r>
  <r>
    <x v="409"/>
    <x v="7"/>
    <x v="0"/>
    <s v="NDG_Facebook_int_other（200110-200131）"/>
    <n v="109604"/>
    <n v="232"/>
    <n v="0"/>
    <n v="2.11671106893909E-3"/>
    <n v="92.078814655172408"/>
    <n v="21362.285"/>
    <n v="1"/>
    <x v="0"/>
    <m/>
    <n v="0"/>
    <x v="58"/>
    <d v="2020-02-10T00:00:00"/>
    <x v="1"/>
    <x v="2"/>
    <x v="0"/>
  </r>
  <r>
    <x v="409"/>
    <x v="7"/>
    <x v="0"/>
    <s v="NDG_Facebook_int_coffee（200110-200131）"/>
    <n v="66575"/>
    <n v="233"/>
    <n v="0"/>
    <n v="3.4998122418325199E-3"/>
    <n v="89.664184549356207"/>
    <n v="20891.754999999997"/>
    <n v="1"/>
    <x v="0"/>
    <m/>
    <n v="0"/>
    <x v="58"/>
    <d v="2020-02-10T00:00:00"/>
    <x v="1"/>
    <x v="2"/>
    <x v="0"/>
  </r>
  <r>
    <x v="409"/>
    <x v="3"/>
    <x v="0"/>
    <s v="AFF"/>
    <m/>
    <m/>
    <m/>
    <m/>
    <m/>
    <m/>
    <m/>
    <x v="3"/>
    <n v="0"/>
    <m/>
    <x v="58"/>
    <d v="2020-02-10T00:00:00"/>
    <x v="1"/>
    <x v="2"/>
    <x v="0"/>
  </r>
  <r>
    <x v="410"/>
    <x v="0"/>
    <x v="0"/>
    <s v="指名：ドルチェグスト（161228AM-170131）"/>
    <n v="16156"/>
    <n v="1160"/>
    <m/>
    <n v="7.1799950482792765E-2"/>
    <n v="35.808275862068967"/>
    <n v="41537.600000000006"/>
    <n v="20"/>
    <x v="8"/>
    <n v="13845.866666666669"/>
    <n v="1.8568952711067095E-4"/>
    <x v="58"/>
    <d v="2020-02-10T00:00:00"/>
    <x v="1"/>
    <x v="2"/>
    <x v="0"/>
  </r>
  <r>
    <x v="410"/>
    <x v="0"/>
    <x v="0"/>
    <s v="指名：バリスタ（161228AM-170131）"/>
    <n v="8691"/>
    <n v="646"/>
    <m/>
    <n v="7.43297664250374E-2"/>
    <n v="46.315417956656347"/>
    <n v="29919.759999999998"/>
    <n v="6"/>
    <x v="0"/>
    <m/>
    <n v="0"/>
    <x v="58"/>
    <d v="2020-02-10T00:00:00"/>
    <x v="1"/>
    <x v="2"/>
    <x v="0"/>
  </r>
  <r>
    <x v="410"/>
    <x v="0"/>
    <x v="0"/>
    <s v="指名：共通TOP（161228AM-170131）"/>
    <n v="5394"/>
    <n v="675"/>
    <m/>
    <n v="0.12513904338153503"/>
    <n v="12.063999999999998"/>
    <n v="8143.1999999999989"/>
    <n v="39"/>
    <x v="0"/>
    <m/>
    <n v="0"/>
    <x v="58"/>
    <d v="2020-02-10T00:00:00"/>
    <x v="1"/>
    <x v="2"/>
    <x v="0"/>
  </r>
  <r>
    <x v="410"/>
    <x v="14"/>
    <x v="0"/>
    <s v="YDN_RT_Direct"/>
    <n v="317954"/>
    <n v="342"/>
    <n v="0"/>
    <n v="1.0756272919982136E-3"/>
    <n v="227.51800282163742"/>
    <n v="77811.156965000002"/>
    <n v="6"/>
    <x v="2"/>
    <n v="38905.578482500001"/>
    <n v="6.2902180818608982E-6"/>
    <x v="58"/>
    <d v="2020-02-10T00:00:00"/>
    <x v="1"/>
    <x v="2"/>
    <x v="0"/>
  </r>
  <r>
    <x v="410"/>
    <x v="13"/>
    <x v="0"/>
    <s v="2020-01_nestle_DDTD_ndg_coffee_banner"/>
    <n v="2378026"/>
    <n v="2711"/>
    <m/>
    <n v="1.1400211772285081E-3"/>
    <n v="19.688193729251196"/>
    <n v="53374.693199999994"/>
    <n v="0"/>
    <x v="0"/>
    <m/>
    <n v="0"/>
    <x v="58"/>
    <d v="2020-02-10T00:00:00"/>
    <x v="1"/>
    <x v="2"/>
    <x v="0"/>
  </r>
  <r>
    <x v="410"/>
    <x v="13"/>
    <x v="0"/>
    <s v="2020-01_nestle_DDTD_ndg_RT_banner"/>
    <n v="49413"/>
    <n v="655"/>
    <m/>
    <n v="1.3255620990427621E-2"/>
    <n v="27.955977938931294"/>
    <n v="18311.165549999998"/>
    <n v="1"/>
    <x v="0"/>
    <m/>
    <n v="0"/>
    <x v="58"/>
    <d v="2020-02-10T00:00:00"/>
    <x v="1"/>
    <x v="2"/>
    <x v="0"/>
  </r>
  <r>
    <x v="410"/>
    <x v="13"/>
    <x v="0"/>
    <s v="2020-01_nestle_DDTD_ndg_RT_banner"/>
    <m/>
    <m/>
    <m/>
    <m/>
    <m/>
    <m/>
    <m/>
    <x v="5"/>
    <n v="0"/>
    <m/>
    <x v="58"/>
    <d v="2020-02-10T00:00:00"/>
    <x v="1"/>
    <x v="2"/>
    <x v="0"/>
  </r>
  <r>
    <x v="410"/>
    <x v="3"/>
    <x v="0"/>
    <s v="PH AFF"/>
    <n v="92118"/>
    <n v="7781"/>
    <m/>
    <n v="8.4467747888577693E-2"/>
    <n v="9.0861328878036236"/>
    <n v="70699.199999999997"/>
    <n v="5"/>
    <x v="5"/>
    <n v="70699.199999999997"/>
    <n v="1.0855641676979527E-5"/>
    <x v="58"/>
    <d v="2020-02-10T00:00:00"/>
    <x v="1"/>
    <x v="2"/>
    <x v="0"/>
  </r>
  <r>
    <x v="410"/>
    <x v="12"/>
    <x v="0"/>
    <s v="NDG_LINE_true"/>
    <n v="266425"/>
    <n v="517"/>
    <m/>
    <n v="1.9405085859059772E-3"/>
    <n v="26.76"/>
    <n v="13834.92"/>
    <n v="0"/>
    <x v="0"/>
    <m/>
    <n v="0"/>
    <x v="58"/>
    <d v="2020-02-10T00:00:00"/>
    <x v="1"/>
    <x v="2"/>
    <x v="0"/>
  </r>
  <r>
    <x v="410"/>
    <x v="12"/>
    <x v="0"/>
    <s v="NDG_LINE_RM"/>
    <n v="229223"/>
    <n v="1470"/>
    <m/>
    <n v="6.4129690301584046E-3"/>
    <n v="86.238044217687076"/>
    <n v="126769.925"/>
    <n v="27"/>
    <x v="0"/>
    <m/>
    <n v="0"/>
    <x v="58"/>
    <d v="2020-02-10T00:00:00"/>
    <x v="1"/>
    <x v="2"/>
    <x v="0"/>
  </r>
  <r>
    <x v="410"/>
    <x v="5"/>
    <x v="0"/>
    <s v="GDN_Direct_RT_リターゲティング"/>
    <n v="89508"/>
    <n v="235"/>
    <n v="0"/>
    <n v="2.6254636457076464E-3"/>
    <n v="175.14745552006383"/>
    <n v="41159.652047215"/>
    <n v="3"/>
    <x v="0"/>
    <m/>
    <n v="0"/>
    <x v="58"/>
    <d v="2020-02-10T00:00:00"/>
    <x v="1"/>
    <x v="2"/>
    <x v="0"/>
  </r>
  <r>
    <x v="410"/>
    <x v="5"/>
    <x v="0"/>
    <s v="GDN_Direct_AT_Trueセグメント"/>
    <n v="154010"/>
    <n v="996"/>
    <n v="0"/>
    <n v="6.4671125251607037E-3"/>
    <n v="16.666095924718874"/>
    <n v="16599.43154102"/>
    <n v="0"/>
    <x v="0"/>
    <m/>
    <n v="0"/>
    <x v="58"/>
    <d v="2020-02-10T00:00:00"/>
    <x v="1"/>
    <x v="2"/>
    <x v="0"/>
  </r>
  <r>
    <x v="410"/>
    <x v="5"/>
    <x v="0"/>
    <s v="【NDG】GDN-RM（190125-190131）"/>
    <m/>
    <m/>
    <m/>
    <m/>
    <m/>
    <m/>
    <m/>
    <x v="5"/>
    <n v="0"/>
    <m/>
    <x v="58"/>
    <d v="2020-02-10T00:00:00"/>
    <x v="1"/>
    <x v="2"/>
    <x v="0"/>
  </r>
  <r>
    <x v="410"/>
    <x v="5"/>
    <x v="0"/>
    <s v="GDN_Direct_AT_コーヒー興味関心"/>
    <n v="455158"/>
    <n v="1941"/>
    <n v="0"/>
    <n v="4.2644532228369048E-3"/>
    <n v="13.679809285904176"/>
    <n v="26552.509823940003"/>
    <n v="0"/>
    <x v="0"/>
    <m/>
    <n v="0"/>
    <x v="58"/>
    <d v="2020-02-10T00:00:00"/>
    <x v="1"/>
    <x v="2"/>
    <x v="0"/>
  </r>
  <r>
    <x v="410"/>
    <x v="4"/>
    <x v="0"/>
    <s v="指名：バリスタ（170816-170916）"/>
    <n v="6630"/>
    <n v="792"/>
    <m/>
    <n v="0.11945701357466064"/>
    <n v="69.901489898989894"/>
    <n v="55361.979999999996"/>
    <n v="4.8599999999999994"/>
    <x v="0"/>
    <m/>
    <n v="0"/>
    <x v="58"/>
    <d v="2020-02-10T00:00:00"/>
    <x v="1"/>
    <x v="2"/>
    <x v="0"/>
  </r>
  <r>
    <x v="410"/>
    <x v="4"/>
    <x v="0"/>
    <s v="D&amp;E_DDTD_サイト誘導増加施策202002"/>
    <n v="6716"/>
    <n v="1029"/>
    <m/>
    <n v="0.15321620011911852"/>
    <n v="57.380782312925177"/>
    <n v="59044.825000000004"/>
    <n v="14.9"/>
    <x v="0"/>
    <m/>
    <n v="0"/>
    <x v="58"/>
    <d v="2020-02-10T00:00:00"/>
    <x v="1"/>
    <x v="2"/>
    <x v="0"/>
  </r>
  <r>
    <x v="410"/>
    <x v="4"/>
    <x v="0"/>
    <s v="指名：ドルチェグスト（170816-170916）"/>
    <n v="10554"/>
    <n v="1898"/>
    <n v="0"/>
    <n v="0.17983702861474324"/>
    <n v="40.839407270811385"/>
    <n v="77513.195000000007"/>
    <n v="23.84"/>
    <x v="14"/>
    <n v="6459.4329166666676"/>
    <n v="1.1370096645821489E-3"/>
    <x v="58"/>
    <d v="2020-02-10T00:00:00"/>
    <x v="1"/>
    <x v="2"/>
    <x v="0"/>
  </r>
  <r>
    <x v="410"/>
    <x v="4"/>
    <x v="0"/>
    <s v="指名：共通TOP（170816-170916）"/>
    <n v="4849"/>
    <n v="988"/>
    <m/>
    <n v="0.20375335120643431"/>
    <n v="23.096751012145752"/>
    <n v="22819.590000000004"/>
    <n v="15.5"/>
    <x v="0"/>
    <m/>
    <n v="0"/>
    <x v="58"/>
    <d v="2020-02-10T00:00:00"/>
    <x v="1"/>
    <x v="2"/>
    <x v="0"/>
  </r>
  <r>
    <x v="410"/>
    <x v="7"/>
    <x v="0"/>
    <s v="NDG_Facebook_int_other（200110-200131）"/>
    <n v="125918"/>
    <n v="252"/>
    <n v="0"/>
    <n v="2.0013024349179627E-3"/>
    <n v="85.717837301587295"/>
    <n v="21600.894999999997"/>
    <n v="1"/>
    <x v="0"/>
    <m/>
    <n v="0"/>
    <x v="58"/>
    <d v="2020-02-10T00:00:00"/>
    <x v="1"/>
    <x v="2"/>
    <x v="0"/>
  </r>
  <r>
    <x v="410"/>
    <x v="7"/>
    <x v="0"/>
    <s v="NDG_Facebook_RM_18day（200203-200229）"/>
    <n v="33998"/>
    <n v="211"/>
    <n v="0"/>
    <n v="6.206247426319195E-3"/>
    <n v="403.93120853080563"/>
    <n v="85229.484999999986"/>
    <n v="14"/>
    <x v="0"/>
    <m/>
    <n v="0"/>
    <x v="58"/>
    <d v="2020-02-10T00:00:00"/>
    <x v="1"/>
    <x v="2"/>
    <x v="0"/>
  </r>
  <r>
    <x v="410"/>
    <x v="7"/>
    <x v="0"/>
    <s v="NDG_Facebook_int_coffee（200110-200131）"/>
    <n v="70918"/>
    <n v="252"/>
    <n v="0"/>
    <n v="3.5533997010631997E-3"/>
    <n v="85.947916666666671"/>
    <n v="21658.875"/>
    <n v="0"/>
    <x v="0"/>
    <m/>
    <n v="0"/>
    <x v="58"/>
    <d v="2020-02-10T00:00:00"/>
    <x v="1"/>
    <x v="2"/>
    <x v="0"/>
  </r>
  <r>
    <x v="410"/>
    <x v="7"/>
    <x v="0"/>
    <s v="NDG_Facebook_RM_180day（200203-200229）"/>
    <n v="51116"/>
    <n v="192"/>
    <n v="0"/>
    <n v="3.7561624540261365E-3"/>
    <n v="385.11054687500001"/>
    <n v="73941.225000000006"/>
    <n v="7"/>
    <x v="0"/>
    <m/>
    <n v="0"/>
    <x v="58"/>
    <d v="2020-02-10T00:00:00"/>
    <x v="1"/>
    <x v="2"/>
    <x v="0"/>
  </r>
  <r>
    <x v="410"/>
    <x v="3"/>
    <x v="0"/>
    <s v="AFF"/>
    <m/>
    <m/>
    <m/>
    <m/>
    <m/>
    <m/>
    <m/>
    <x v="6"/>
    <n v="0"/>
    <m/>
    <x v="58"/>
    <d v="2020-02-10T00:00:00"/>
    <x v="1"/>
    <x v="2"/>
    <x v="0"/>
  </r>
  <r>
    <x v="411"/>
    <x v="0"/>
    <x v="0"/>
    <s v="指名：共通TOP（161228AM-170131）"/>
    <n v="5602"/>
    <n v="846"/>
    <m/>
    <n v="0.15101749375223134"/>
    <n v="10.191016548463358"/>
    <n v="8621.6"/>
    <n v="54"/>
    <x v="0"/>
    <m/>
    <n v="0"/>
    <x v="58"/>
    <d v="2020-02-10T00:00:00"/>
    <x v="1"/>
    <x v="2"/>
    <x v="0"/>
  </r>
  <r>
    <x v="411"/>
    <x v="0"/>
    <x v="0"/>
    <s v="指名：ドルチェグスト（161228AM-170131）"/>
    <n v="18300"/>
    <n v="1332"/>
    <m/>
    <n v="7.2786885245901642E-2"/>
    <n v="35.189789789789792"/>
    <n v="46872.800000000003"/>
    <n v="22"/>
    <x v="6"/>
    <n v="9374.5600000000013"/>
    <n v="2.7322404371584699E-4"/>
    <x v="58"/>
    <d v="2020-02-10T00:00:00"/>
    <x v="1"/>
    <x v="2"/>
    <x v="0"/>
  </r>
  <r>
    <x v="411"/>
    <x v="0"/>
    <x v="0"/>
    <s v="指名：バリスタ（161228AM-170131）"/>
    <n v="9482"/>
    <n v="723"/>
    <m/>
    <n v="7.624973634254377E-2"/>
    <n v="47.168243430152145"/>
    <n v="34102.639999999999"/>
    <n v="16"/>
    <x v="0"/>
    <m/>
    <n v="0"/>
    <x v="58"/>
    <d v="2020-02-10T00:00:00"/>
    <x v="1"/>
    <x v="2"/>
    <x v="0"/>
  </r>
  <r>
    <x v="411"/>
    <x v="14"/>
    <x v="0"/>
    <s v="YDN_RT_Direct"/>
    <n v="355368"/>
    <n v="393"/>
    <n v="0"/>
    <n v="1.1058958600661849E-3"/>
    <n v="307.65030349872774"/>
    <n v="120906.569275"/>
    <n v="15"/>
    <x v="0"/>
    <m/>
    <n v="0"/>
    <x v="58"/>
    <d v="2020-02-10T00:00:00"/>
    <x v="1"/>
    <x v="2"/>
    <x v="0"/>
  </r>
  <r>
    <x v="411"/>
    <x v="13"/>
    <x v="0"/>
    <s v="2020-01_nestle_DDTD_ndg_RT_banner"/>
    <n v="51968"/>
    <n v="747"/>
    <m/>
    <n v="1.4374230295566502E-2"/>
    <n v="29.48292851405623"/>
    <n v="22023.747600000002"/>
    <n v="1"/>
    <x v="0"/>
    <m/>
    <n v="0"/>
    <x v="58"/>
    <d v="2020-02-10T00:00:00"/>
    <x v="1"/>
    <x v="2"/>
    <x v="0"/>
  </r>
  <r>
    <x v="411"/>
    <x v="13"/>
    <x v="0"/>
    <s v="2020-01_nestle_DDTD_ndg_coffee_banner"/>
    <n v="2454679"/>
    <n v="3224"/>
    <m/>
    <n v="1.313410022247308E-3"/>
    <n v="16.548958653846153"/>
    <n v="53353.842700000001"/>
    <n v="2"/>
    <x v="0"/>
    <m/>
    <n v="0"/>
    <x v="58"/>
    <d v="2020-02-10T00:00:00"/>
    <x v="1"/>
    <x v="2"/>
    <x v="0"/>
  </r>
  <r>
    <x v="411"/>
    <x v="3"/>
    <x v="0"/>
    <s v="PH AFF"/>
    <n v="29789"/>
    <n v="3518"/>
    <m/>
    <n v="0.11809728423243479"/>
    <n v="23.864496873223423"/>
    <n v="83955.3"/>
    <n v="7"/>
    <x v="5"/>
    <n v="83955.3"/>
    <n v="3.3569438383295847E-5"/>
    <x v="58"/>
    <d v="2020-02-10T00:00:00"/>
    <x v="1"/>
    <x v="2"/>
    <x v="0"/>
  </r>
  <r>
    <x v="411"/>
    <x v="12"/>
    <x v="0"/>
    <s v="NDG_LINE_RM"/>
    <n v="222522"/>
    <n v="1460"/>
    <m/>
    <n v="6.5611490099855294E-3"/>
    <n v="90.779328767123289"/>
    <n v="132537.82"/>
    <n v="17"/>
    <x v="0"/>
    <m/>
    <n v="0"/>
    <x v="58"/>
    <d v="2020-02-10T00:00:00"/>
    <x v="1"/>
    <x v="2"/>
    <x v="0"/>
  </r>
  <r>
    <x v="411"/>
    <x v="12"/>
    <x v="0"/>
    <s v="NDG_LINE_true"/>
    <n v="252341"/>
    <n v="512"/>
    <m/>
    <n v="2.0290004398809546E-3"/>
    <n v="26.759999999999998"/>
    <n v="13701.119999999999"/>
    <n v="0"/>
    <x v="0"/>
    <m/>
    <n v="0"/>
    <x v="58"/>
    <d v="2020-02-10T00:00:00"/>
    <x v="1"/>
    <x v="2"/>
    <x v="0"/>
  </r>
  <r>
    <x v="411"/>
    <x v="5"/>
    <x v="0"/>
    <s v="GDN_Direct_AT_コーヒー興味関心"/>
    <n v="478199"/>
    <n v="1799"/>
    <n v="0"/>
    <n v="3.7620321247012227E-3"/>
    <n v="10.599286936203447"/>
    <n v="19068.11719823"/>
    <n v="0"/>
    <x v="0"/>
    <m/>
    <n v="0"/>
    <x v="58"/>
    <d v="2020-02-10T00:00:00"/>
    <x v="1"/>
    <x v="2"/>
    <x v="0"/>
  </r>
  <r>
    <x v="411"/>
    <x v="5"/>
    <x v="0"/>
    <s v="GDN_Direct_RT_リターゲティング"/>
    <n v="92189"/>
    <n v="313"/>
    <n v="0"/>
    <n v="3.3951989933723114E-3"/>
    <n v="159.06446313191694"/>
    <n v="49787.176960290002"/>
    <n v="3"/>
    <x v="0"/>
    <m/>
    <n v="0"/>
    <x v="58"/>
    <d v="2020-02-10T00:00:00"/>
    <x v="1"/>
    <x v="2"/>
    <x v="0"/>
  </r>
  <r>
    <x v="411"/>
    <x v="5"/>
    <x v="0"/>
    <s v="GDN_Direct_AT_Trueセグメント"/>
    <n v="222558"/>
    <n v="1398"/>
    <n v="0"/>
    <n v="6.2815086404442886E-3"/>
    <n v="11.939717187378399"/>
    <n v="16691.724627955002"/>
    <n v="0"/>
    <x v="0"/>
    <m/>
    <n v="0"/>
    <x v="58"/>
    <d v="2020-02-10T00:00:00"/>
    <x v="1"/>
    <x v="2"/>
    <x v="0"/>
  </r>
  <r>
    <x v="411"/>
    <x v="4"/>
    <x v="0"/>
    <s v="指名：バリスタ（170816-170916）"/>
    <n v="7432"/>
    <n v="895"/>
    <m/>
    <n v="0.12042518837459634"/>
    <n v="62.83367597765362"/>
    <n v="56236.139999999992"/>
    <n v="7.81"/>
    <x v="0"/>
    <m/>
    <n v="0"/>
    <x v="58"/>
    <d v="2020-02-10T00:00:00"/>
    <x v="1"/>
    <x v="2"/>
    <x v="0"/>
  </r>
  <r>
    <x v="411"/>
    <x v="4"/>
    <x v="0"/>
    <s v="指名：ドルチェグスト（170816-170916）"/>
    <n v="12446"/>
    <n v="2320"/>
    <n v="0"/>
    <n v="0.18640527076972521"/>
    <n v="37.541586206896547"/>
    <n v="87096.48"/>
    <n v="27.47"/>
    <x v="15"/>
    <n v="7917.8618181818174"/>
    <n v="8.8381809416680063E-4"/>
    <x v="58"/>
    <d v="2020-02-10T00:00:00"/>
    <x v="1"/>
    <x v="2"/>
    <x v="0"/>
  </r>
  <r>
    <x v="411"/>
    <x v="4"/>
    <x v="0"/>
    <s v="D&amp;E_DDTD_サイト誘導増加施策202002"/>
    <n v="6692"/>
    <n v="1296"/>
    <m/>
    <n v="0.19366407650926479"/>
    <n v="39.813070987654328"/>
    <n v="51597.740000000005"/>
    <n v="32.729999999999997"/>
    <x v="0"/>
    <m/>
    <n v="0"/>
    <x v="58"/>
    <d v="2020-02-10T00:00:00"/>
    <x v="1"/>
    <x v="2"/>
    <x v="0"/>
  </r>
  <r>
    <x v="411"/>
    <x v="4"/>
    <x v="0"/>
    <s v="指名：共通TOP（170816-170916）"/>
    <n v="5159"/>
    <n v="1137"/>
    <m/>
    <n v="0.22039154874975769"/>
    <n v="17.499714160070361"/>
    <n v="19897.174999999999"/>
    <n v="36.979999999999997"/>
    <x v="0"/>
    <m/>
    <n v="0"/>
    <x v="58"/>
    <d v="2020-02-10T00:00:00"/>
    <x v="1"/>
    <x v="2"/>
    <x v="0"/>
  </r>
  <r>
    <x v="411"/>
    <x v="7"/>
    <x v="0"/>
    <s v="NDG_Facebook_int_other（200110-200131）"/>
    <n v="128599"/>
    <n v="284"/>
    <n v="0"/>
    <n v="2.2084153064953851E-3"/>
    <n v="77.543538732394367"/>
    <n v="22022.365000000002"/>
    <n v="5"/>
    <x v="0"/>
    <m/>
    <n v="0"/>
    <x v="58"/>
    <d v="2020-02-10T00:00:00"/>
    <x v="1"/>
    <x v="2"/>
    <x v="0"/>
  </r>
  <r>
    <x v="411"/>
    <x v="7"/>
    <x v="0"/>
    <s v="NDG_Facebook_RM_180day（200203-200229）"/>
    <n v="49886"/>
    <n v="178"/>
    <n v="0"/>
    <n v="3.5681353485947963E-3"/>
    <n v="420.26730337078652"/>
    <n v="74807.58"/>
    <n v="8"/>
    <x v="0"/>
    <m/>
    <n v="0"/>
    <x v="58"/>
    <d v="2020-02-10T00:00:00"/>
    <x v="1"/>
    <x v="2"/>
    <x v="0"/>
  </r>
  <r>
    <x v="411"/>
    <x v="7"/>
    <x v="0"/>
    <s v="NDG_Facebook_int_coffee（200110-200131）"/>
    <n v="72058"/>
    <n v="281"/>
    <n v="0"/>
    <n v="3.8996364040078824E-3"/>
    <n v="76.724697508896796"/>
    <n v="21559.64"/>
    <n v="1"/>
    <x v="0"/>
    <m/>
    <n v="0"/>
    <x v="58"/>
    <d v="2020-02-10T00:00:00"/>
    <x v="1"/>
    <x v="2"/>
    <x v="0"/>
  </r>
  <r>
    <x v="411"/>
    <x v="7"/>
    <x v="0"/>
    <s v="NDG_Facebook_RM_18day（200203-200229）"/>
    <n v="34079"/>
    <n v="250"/>
    <n v="0"/>
    <n v="7.3358960063382144E-3"/>
    <n v="359.76143999999999"/>
    <n v="89940.36"/>
    <n v="36"/>
    <x v="0"/>
    <m/>
    <n v="0"/>
    <x v="58"/>
    <d v="2020-02-10T00:00:00"/>
    <x v="1"/>
    <x v="2"/>
    <x v="0"/>
  </r>
  <r>
    <x v="411"/>
    <x v="3"/>
    <x v="0"/>
    <s v="AFF"/>
    <m/>
    <m/>
    <m/>
    <m/>
    <m/>
    <m/>
    <m/>
    <x v="3"/>
    <n v="0"/>
    <m/>
    <x v="58"/>
    <d v="2020-02-10T00:00:00"/>
    <x v="1"/>
    <x v="2"/>
    <x v="0"/>
  </r>
  <r>
    <x v="412"/>
    <x v="0"/>
    <x v="0"/>
    <s v="指名：ドルチェグスト（161228AM-170131）"/>
    <n v="15604"/>
    <n v="1150"/>
    <m/>
    <n v="7.3699051525249942E-2"/>
    <n v="32.229147826086951"/>
    <n v="37063.519999999997"/>
    <n v="22"/>
    <x v="0"/>
    <m/>
    <n v="0"/>
    <x v="59"/>
    <d v="2020-02-17T00:00:00"/>
    <x v="1"/>
    <x v="2"/>
    <x v="0"/>
  </r>
  <r>
    <x v="412"/>
    <x v="0"/>
    <x v="0"/>
    <s v="指名：共通TOP（161228AM-170131）"/>
    <n v="6338"/>
    <n v="923"/>
    <m/>
    <n v="0.14562953613127169"/>
    <n v="13.912112676056337"/>
    <n v="12840.88"/>
    <n v="63"/>
    <x v="0"/>
    <m/>
    <n v="0"/>
    <x v="59"/>
    <d v="2020-02-17T00:00:00"/>
    <x v="1"/>
    <x v="2"/>
    <x v="0"/>
  </r>
  <r>
    <x v="412"/>
    <x v="0"/>
    <x v="0"/>
    <s v="指名：バリスタ（161228AM-170131）"/>
    <n v="8921"/>
    <n v="642"/>
    <m/>
    <n v="7.1965026342338298E-2"/>
    <n v="65.983302180685357"/>
    <n v="42361.279999999999"/>
    <n v="9"/>
    <x v="0"/>
    <m/>
    <n v="0"/>
    <x v="59"/>
    <d v="2020-02-17T00:00:00"/>
    <x v="1"/>
    <x v="2"/>
    <x v="0"/>
  </r>
  <r>
    <x v="412"/>
    <x v="14"/>
    <x v="0"/>
    <s v="YDN_RT_Direct"/>
    <n v="616166"/>
    <n v="350"/>
    <n v="0"/>
    <n v="5.6802874550040082E-4"/>
    <n v="283.31009832857143"/>
    <n v="99158.534415000002"/>
    <n v="4"/>
    <x v="0"/>
    <m/>
    <n v="0"/>
    <x v="59"/>
    <d v="2020-02-17T00:00:00"/>
    <x v="1"/>
    <x v="2"/>
    <x v="0"/>
  </r>
  <r>
    <x v="412"/>
    <x v="13"/>
    <x v="0"/>
    <s v="2020-01_nestle_DDTD_ndg_coffee_banner"/>
    <n v="2218235"/>
    <n v="2968"/>
    <m/>
    <n v="1.3380007077699162E-3"/>
    <n v="18.002366239892183"/>
    <n v="53431.023000000001"/>
    <n v="1"/>
    <x v="0"/>
    <m/>
    <n v="0"/>
    <x v="59"/>
    <d v="2020-02-17T00:00:00"/>
    <x v="1"/>
    <x v="2"/>
    <x v="0"/>
  </r>
  <r>
    <x v="412"/>
    <x v="13"/>
    <x v="0"/>
    <s v="2020-01_nestle_DDTD_ndg_RT_banner"/>
    <n v="48988"/>
    <n v="649"/>
    <m/>
    <n v="1.3248142402220952E-2"/>
    <n v="26.801816795069335"/>
    <n v="17394.379099999998"/>
    <n v="0"/>
    <x v="0"/>
    <m/>
    <n v="0"/>
    <x v="59"/>
    <d v="2020-02-17T00:00:00"/>
    <x v="1"/>
    <x v="2"/>
    <x v="0"/>
  </r>
  <r>
    <x v="412"/>
    <x v="3"/>
    <x v="0"/>
    <s v="PH AFF"/>
    <n v="18729"/>
    <n v="2045"/>
    <m/>
    <n v="0.10918895829996263"/>
    <n v="20.166845965770168"/>
    <n v="41241.199999999997"/>
    <n v="3"/>
    <x v="0"/>
    <m/>
    <n v="0"/>
    <x v="59"/>
    <d v="2020-02-17T00:00:00"/>
    <x v="1"/>
    <x v="2"/>
    <x v="0"/>
  </r>
  <r>
    <x v="412"/>
    <x v="12"/>
    <x v="0"/>
    <s v="NDG_LINE_true"/>
    <n v="234322"/>
    <n v="510"/>
    <m/>
    <n v="2.1764921774310563E-3"/>
    <n v="26.759999999999998"/>
    <n v="13647.599999999999"/>
    <n v="0"/>
    <x v="0"/>
    <m/>
    <n v="0"/>
    <x v="59"/>
    <d v="2020-02-17T00:00:00"/>
    <x v="1"/>
    <x v="2"/>
    <x v="0"/>
  </r>
  <r>
    <x v="412"/>
    <x v="12"/>
    <x v="0"/>
    <s v="NDG_LINE_RM"/>
    <n v="226393"/>
    <n v="1314"/>
    <m/>
    <n v="5.8040663801442625E-3"/>
    <n v="91.267077625570778"/>
    <n v="119924.94"/>
    <n v="10"/>
    <x v="0"/>
    <m/>
    <n v="0"/>
    <x v="59"/>
    <d v="2020-02-17T00:00:00"/>
    <x v="1"/>
    <x v="2"/>
    <x v="0"/>
  </r>
  <r>
    <x v="412"/>
    <x v="5"/>
    <x v="0"/>
    <s v="GDN_Direct_AT_コーヒー興味関心"/>
    <n v="216637"/>
    <n v="1027"/>
    <n v="0"/>
    <n v="4.7406491042619684E-3"/>
    <n v="16.053942243072051"/>
    <n v="16487.398683634998"/>
    <n v="0"/>
    <x v="0"/>
    <m/>
    <n v="0"/>
    <x v="59"/>
    <d v="2020-02-17T00:00:00"/>
    <x v="1"/>
    <x v="2"/>
    <x v="0"/>
  </r>
  <r>
    <x v="412"/>
    <x v="5"/>
    <x v="0"/>
    <s v="GDN_Direct_RT_リターゲティング"/>
    <n v="139163"/>
    <n v="557"/>
    <n v="0"/>
    <n v="4.0025006646881717E-3"/>
    <n v="122.03283336332136"/>
    <n v="67972.288183369994"/>
    <n v="8"/>
    <x v="0"/>
    <m/>
    <n v="0"/>
    <x v="59"/>
    <d v="2020-02-17T00:00:00"/>
    <x v="1"/>
    <x v="2"/>
    <x v="0"/>
  </r>
  <r>
    <x v="412"/>
    <x v="5"/>
    <x v="0"/>
    <s v="GDN_Direct_AT_Trueセグメント"/>
    <n v="148057"/>
    <n v="862"/>
    <n v="0"/>
    <n v="5.8220820359726321E-3"/>
    <n v="12.061419480284222"/>
    <n v="10396.943592005"/>
    <n v="0"/>
    <x v="0"/>
    <m/>
    <n v="0"/>
    <x v="59"/>
    <d v="2020-02-17T00:00:00"/>
    <x v="1"/>
    <x v="2"/>
    <x v="0"/>
  </r>
  <r>
    <x v="412"/>
    <x v="4"/>
    <x v="0"/>
    <s v="指名：ドルチェグスト（170816-170916）"/>
    <n v="9356"/>
    <n v="1654"/>
    <n v="0"/>
    <n v="0.17678495083368961"/>
    <n v="40.421233373639659"/>
    <n v="66856.72"/>
    <n v="16.96"/>
    <x v="4"/>
    <n v="11142.786666666667"/>
    <n v="6.4129970072680635E-4"/>
    <x v="59"/>
    <d v="2020-02-17T00:00:00"/>
    <x v="1"/>
    <x v="2"/>
    <x v="0"/>
  </r>
  <r>
    <x v="412"/>
    <x v="4"/>
    <x v="0"/>
    <s v="D&amp;E_DDTD_サイト誘導増加施策202002"/>
    <n v="6522"/>
    <n v="1176"/>
    <m/>
    <n v="0.18031278748850046"/>
    <n v="37.31078231292517"/>
    <n v="43877.48"/>
    <n v="28.58"/>
    <x v="0"/>
    <m/>
    <n v="0"/>
    <x v="59"/>
    <d v="2020-02-17T00:00:00"/>
    <x v="1"/>
    <x v="2"/>
    <x v="0"/>
  </r>
  <r>
    <x v="412"/>
    <x v="4"/>
    <x v="0"/>
    <s v="指名：バリスタ（170816-170916）"/>
    <n v="5554"/>
    <n v="717"/>
    <m/>
    <n v="0.12909614692113791"/>
    <n v="62.029456066945613"/>
    <n v="44475.12"/>
    <n v="6.0500000000000007"/>
    <x v="0"/>
    <m/>
    <n v="0"/>
    <x v="59"/>
    <d v="2020-02-17T00:00:00"/>
    <x v="1"/>
    <x v="2"/>
    <x v="0"/>
  </r>
  <r>
    <x v="412"/>
    <x v="4"/>
    <x v="0"/>
    <s v="指名：共通TOP（170816-170916）"/>
    <n v="5211"/>
    <n v="1044"/>
    <m/>
    <n v="0.2003454231433506"/>
    <n v="20.795177203065133"/>
    <n v="21710.165000000001"/>
    <n v="32.6"/>
    <x v="0"/>
    <m/>
    <n v="0"/>
    <x v="59"/>
    <d v="2020-02-17T00:00:00"/>
    <x v="1"/>
    <x v="2"/>
    <x v="0"/>
  </r>
  <r>
    <x v="412"/>
    <x v="7"/>
    <x v="0"/>
    <s v="NDG_Facebook_int_coffee（200110-200131）"/>
    <n v="65367"/>
    <n v="244"/>
    <n v="0"/>
    <n v="3.7327703581317788E-3"/>
    <n v="84.205348360655734"/>
    <n v="20546.105"/>
    <n v="1"/>
    <x v="0"/>
    <m/>
    <n v="0"/>
    <x v="59"/>
    <d v="2020-02-17T00:00:00"/>
    <x v="1"/>
    <x v="2"/>
    <x v="0"/>
  </r>
  <r>
    <x v="412"/>
    <x v="7"/>
    <x v="0"/>
    <s v="NDG_Facebook_RM_18day（200203-200229）"/>
    <n v="32273"/>
    <n v="202"/>
    <n v="0"/>
    <n v="6.2591020357574446E-3"/>
    <n v="420.00173267326738"/>
    <n v="84840.35"/>
    <n v="27"/>
    <x v="0"/>
    <m/>
    <n v="0"/>
    <x v="59"/>
    <d v="2020-02-17T00:00:00"/>
    <x v="1"/>
    <x v="2"/>
    <x v="0"/>
  </r>
  <r>
    <x v="412"/>
    <x v="7"/>
    <x v="0"/>
    <s v="NDG_Facebook_RM_180day（200203-200229）"/>
    <n v="44560"/>
    <n v="181"/>
    <n v="0"/>
    <n v="4.0619389587073611E-3"/>
    <n v="389.44917127071824"/>
    <n v="70490.3"/>
    <n v="4"/>
    <x v="0"/>
    <m/>
    <n v="0"/>
    <x v="59"/>
    <d v="2020-02-17T00:00:00"/>
    <x v="1"/>
    <x v="2"/>
    <x v="0"/>
  </r>
  <r>
    <x v="412"/>
    <x v="7"/>
    <x v="0"/>
    <s v="NDG_Facebook_int_other（200110-200131）"/>
    <n v="107492"/>
    <n v="242"/>
    <n v="0"/>
    <n v="2.2513303315595578E-3"/>
    <n v="86.274276859504127"/>
    <n v="20878.375"/>
    <n v="2"/>
    <x v="0"/>
    <m/>
    <n v="0"/>
    <x v="59"/>
    <d v="2020-02-17T00:00:00"/>
    <x v="1"/>
    <x v="2"/>
    <x v="0"/>
  </r>
  <r>
    <x v="412"/>
    <x v="3"/>
    <x v="0"/>
    <s v="AFF"/>
    <m/>
    <m/>
    <m/>
    <m/>
    <m/>
    <m/>
    <m/>
    <x v="6"/>
    <n v="0"/>
    <m/>
    <x v="59"/>
    <d v="2020-02-17T00:00:00"/>
    <x v="1"/>
    <x v="2"/>
    <x v="0"/>
  </r>
  <r>
    <x v="413"/>
    <x v="0"/>
    <x v="0"/>
    <s v="指名：ドルチェグスト（161228AM-170131）"/>
    <n v="15528"/>
    <n v="1134"/>
    <m/>
    <n v="7.3029366306027826E-2"/>
    <n v="30.057283950617283"/>
    <n v="34084.959999999999"/>
    <n v="32"/>
    <x v="0"/>
    <m/>
    <n v="0"/>
    <x v="59"/>
    <d v="2020-02-17T00:00:00"/>
    <x v="1"/>
    <x v="2"/>
    <x v="0"/>
  </r>
  <r>
    <x v="413"/>
    <x v="0"/>
    <x v="0"/>
    <s v="指名：共通TOP（161228AM-170131）"/>
    <n v="6136"/>
    <n v="967"/>
    <m/>
    <n v="0.15759452411994784"/>
    <n v="11.373319544984488"/>
    <n v="10998"/>
    <n v="69"/>
    <x v="0"/>
    <m/>
    <n v="0"/>
    <x v="59"/>
    <d v="2020-02-17T00:00:00"/>
    <x v="1"/>
    <x v="2"/>
    <x v="0"/>
  </r>
  <r>
    <x v="413"/>
    <x v="0"/>
    <x v="0"/>
    <s v="指名：バリスタ（161228AM-170131）"/>
    <n v="9188"/>
    <n v="682"/>
    <m/>
    <n v="7.4227252938615582E-2"/>
    <n v="73.403870967741952"/>
    <n v="50061.44000000001"/>
    <n v="9"/>
    <x v="0"/>
    <m/>
    <n v="0"/>
    <x v="59"/>
    <d v="2020-02-17T00:00:00"/>
    <x v="1"/>
    <x v="2"/>
    <x v="0"/>
  </r>
  <r>
    <x v="413"/>
    <x v="14"/>
    <x v="0"/>
    <s v="YDN_RT_Direct"/>
    <n v="748769"/>
    <n v="355"/>
    <n v="0"/>
    <n v="4.741115083557145E-4"/>
    <n v="327.99714411267604"/>
    <n v="116438.98616"/>
    <n v="6"/>
    <x v="0"/>
    <m/>
    <n v="0"/>
    <x v="59"/>
    <d v="2020-02-17T00:00:00"/>
    <x v="1"/>
    <x v="2"/>
    <x v="0"/>
  </r>
  <r>
    <x v="413"/>
    <x v="13"/>
    <x v="0"/>
    <s v="2020-01_nestle_DDTD_ndg_coffee_banner"/>
    <n v="2140432"/>
    <n v="2801"/>
    <m/>
    <n v="1.3086143357976335E-3"/>
    <n v="19.081176918957514"/>
    <n v="53446.376550000001"/>
    <n v="2"/>
    <x v="0"/>
    <m/>
    <n v="0"/>
    <x v="59"/>
    <d v="2020-02-17T00:00:00"/>
    <x v="1"/>
    <x v="2"/>
    <x v="0"/>
  </r>
  <r>
    <x v="413"/>
    <x v="13"/>
    <x v="0"/>
    <s v="2020-01_nestle_DDTD_ndg_RT_banner"/>
    <n v="50298"/>
    <n v="730"/>
    <m/>
    <n v="1.4513499542725357E-2"/>
    <n v="28.39981369863014"/>
    <n v="20731.864000000001"/>
    <n v="0"/>
    <x v="0"/>
    <m/>
    <n v="0"/>
    <x v="59"/>
    <d v="2020-02-17T00:00:00"/>
    <x v="1"/>
    <x v="2"/>
    <x v="0"/>
  </r>
  <r>
    <x v="413"/>
    <x v="3"/>
    <x v="0"/>
    <s v="PH AFF"/>
    <n v="43764"/>
    <n v="5776"/>
    <m/>
    <n v="0.13198062334338725"/>
    <n v="9.1801246537396128"/>
    <n v="53024.4"/>
    <n v="4"/>
    <x v="5"/>
    <n v="53024.4"/>
    <n v="2.2849830911251256E-5"/>
    <x v="59"/>
    <d v="2020-02-17T00:00:00"/>
    <x v="1"/>
    <x v="2"/>
    <x v="0"/>
  </r>
  <r>
    <x v="413"/>
    <x v="12"/>
    <x v="0"/>
    <s v="NDG_LINE_RM"/>
    <n v="229816"/>
    <n v="1414"/>
    <m/>
    <n v="6.1527482855849901E-3"/>
    <n v="86.817811173974548"/>
    <n v="122760.38500000001"/>
    <n v="37"/>
    <x v="0"/>
    <m/>
    <n v="0"/>
    <x v="59"/>
    <d v="2020-02-17T00:00:00"/>
    <x v="1"/>
    <x v="2"/>
    <x v="0"/>
  </r>
  <r>
    <x v="413"/>
    <x v="12"/>
    <x v="0"/>
    <s v="NDG_LINE_true"/>
    <n v="258872"/>
    <n v="517"/>
    <m/>
    <n v="1.9971259927686271E-3"/>
    <n v="26.76"/>
    <n v="13834.92"/>
    <n v="0"/>
    <x v="0"/>
    <m/>
    <n v="0"/>
    <x v="59"/>
    <d v="2020-02-17T00:00:00"/>
    <x v="1"/>
    <x v="2"/>
    <x v="0"/>
  </r>
  <r>
    <x v="413"/>
    <x v="5"/>
    <x v="0"/>
    <s v="GDN_Direct_AT_Trueセグメント"/>
    <n v="169426"/>
    <n v="836"/>
    <n v="0"/>
    <n v="4.9343076033194436E-3"/>
    <n v="23.541662828983256"/>
    <n v="19680.830125030003"/>
    <n v="0"/>
    <x v="0"/>
    <m/>
    <n v="0"/>
    <x v="59"/>
    <d v="2020-02-17T00:00:00"/>
    <x v="1"/>
    <x v="2"/>
    <x v="0"/>
  </r>
  <r>
    <x v="413"/>
    <x v="5"/>
    <x v="0"/>
    <s v="GDN_Direct_RT_リターゲティング"/>
    <n v="240794"/>
    <n v="735"/>
    <n v="0"/>
    <n v="3.0524016379145659E-3"/>
    <n v="172.46217384521088"/>
    <n v="126759.69777623001"/>
    <n v="7"/>
    <x v="0"/>
    <m/>
    <n v="0"/>
    <x v="59"/>
    <d v="2020-02-17T00:00:00"/>
    <x v="1"/>
    <x v="2"/>
    <x v="0"/>
  </r>
  <r>
    <x v="413"/>
    <x v="5"/>
    <x v="0"/>
    <s v="GDN_Direct_AT_コーヒー興味関心"/>
    <n v="35096"/>
    <n v="120"/>
    <n v="0"/>
    <n v="3.4191930704353772E-3"/>
    <n v="16.384836115916666"/>
    <n v="1966.1803339099999"/>
    <n v="0"/>
    <x v="0"/>
    <m/>
    <n v="0"/>
    <x v="59"/>
    <d v="2020-02-17T00:00:00"/>
    <x v="1"/>
    <x v="2"/>
    <x v="0"/>
  </r>
  <r>
    <x v="413"/>
    <x v="4"/>
    <x v="0"/>
    <s v="指名：バリスタ（170816-170916）"/>
    <n v="5671"/>
    <n v="738"/>
    <m/>
    <n v="0.13013577852230648"/>
    <n v="61.317445799457985"/>
    <n v="45252.274999999994"/>
    <n v="2.17"/>
    <x v="0"/>
    <m/>
    <n v="0"/>
    <x v="59"/>
    <d v="2020-02-17T00:00:00"/>
    <x v="1"/>
    <x v="2"/>
    <x v="0"/>
  </r>
  <r>
    <x v="413"/>
    <x v="4"/>
    <x v="0"/>
    <s v="D&amp;E_DDTD_サイト誘導増加施策202002"/>
    <n v="6621"/>
    <n v="1124"/>
    <m/>
    <n v="0.16976287569853496"/>
    <n v="40.861178825622773"/>
    <n v="45927.964999999997"/>
    <n v="30.66"/>
    <x v="0"/>
    <m/>
    <n v="0"/>
    <x v="59"/>
    <d v="2020-02-17T00:00:00"/>
    <x v="1"/>
    <x v="2"/>
    <x v="0"/>
  </r>
  <r>
    <x v="413"/>
    <x v="4"/>
    <x v="0"/>
    <s v="指名：共通TOP（170816-170916）"/>
    <n v="5283"/>
    <n v="1128"/>
    <m/>
    <n v="0.21351504826802953"/>
    <n v="19.68251773049645"/>
    <n v="22201.879999999997"/>
    <n v="37"/>
    <x v="0"/>
    <m/>
    <n v="0"/>
    <x v="59"/>
    <d v="2020-02-17T00:00:00"/>
    <x v="1"/>
    <x v="2"/>
    <x v="0"/>
  </r>
  <r>
    <x v="413"/>
    <x v="4"/>
    <x v="0"/>
    <s v="指名：ドルチェグスト（170816-170916）"/>
    <n v="10130"/>
    <n v="1838"/>
    <n v="0"/>
    <n v="0.18144126357354393"/>
    <n v="45.048645266594136"/>
    <n v="82799.410000000018"/>
    <n v="16.579999999999998"/>
    <x v="6"/>
    <n v="16559.882000000005"/>
    <n v="4.935834155972359E-4"/>
    <x v="59"/>
    <d v="2020-02-17T00:00:00"/>
    <x v="1"/>
    <x v="2"/>
    <x v="0"/>
  </r>
  <r>
    <x v="413"/>
    <x v="7"/>
    <x v="0"/>
    <s v="NDG_Facebook_int_coffee（200110-200131）"/>
    <n v="72106"/>
    <n v="238"/>
    <n v="0"/>
    <n v="3.3006961972651375E-3"/>
    <n v="87.218298319327744"/>
    <n v="20757.955000000002"/>
    <n v="7"/>
    <x v="0"/>
    <m/>
    <n v="0"/>
    <x v="59"/>
    <d v="2020-02-17T00:00:00"/>
    <x v="1"/>
    <x v="2"/>
    <x v="0"/>
  </r>
  <r>
    <x v="413"/>
    <x v="7"/>
    <x v="0"/>
    <s v="NDG_Facebook_RM_180day（200203-200229）"/>
    <n v="45818"/>
    <n v="157"/>
    <n v="0"/>
    <n v="3.4266008992099176E-3"/>
    <n v="448.1234713375797"/>
    <n v="70355.385000000009"/>
    <n v="12"/>
    <x v="0"/>
    <m/>
    <n v="0"/>
    <x v="59"/>
    <d v="2020-02-17T00:00:00"/>
    <x v="1"/>
    <x v="2"/>
    <x v="0"/>
  </r>
  <r>
    <x v="413"/>
    <x v="7"/>
    <x v="0"/>
    <s v="NDG_Facebook_RM_18day（200203-200229）"/>
    <n v="32597"/>
    <n v="173"/>
    <n v="0"/>
    <n v="5.3072368622879406E-3"/>
    <n v="493.24248554913294"/>
    <n v="85330.95"/>
    <n v="32"/>
    <x v="0"/>
    <m/>
    <n v="0"/>
    <x v="59"/>
    <d v="2020-02-17T00:00:00"/>
    <x v="1"/>
    <x v="2"/>
    <x v="0"/>
  </r>
  <r>
    <x v="413"/>
    <x v="7"/>
    <x v="0"/>
    <s v="NDG_Facebook_int_other（200110-200131）"/>
    <n v="102060"/>
    <n v="234"/>
    <n v="0"/>
    <n v="2.2927689594356261E-3"/>
    <n v="86.302905982905983"/>
    <n v="20194.88"/>
    <n v="1"/>
    <x v="0"/>
    <m/>
    <n v="0"/>
    <x v="59"/>
    <d v="2020-02-17T00:00:00"/>
    <x v="1"/>
    <x v="2"/>
    <x v="0"/>
  </r>
  <r>
    <x v="413"/>
    <x v="3"/>
    <x v="0"/>
    <s v="AFF"/>
    <m/>
    <m/>
    <m/>
    <m/>
    <m/>
    <m/>
    <m/>
    <x v="8"/>
    <n v="0"/>
    <m/>
    <x v="59"/>
    <d v="2020-02-17T00:00:00"/>
    <x v="1"/>
    <x v="2"/>
    <x v="0"/>
  </r>
  <r>
    <x v="414"/>
    <x v="0"/>
    <x v="0"/>
    <s v="指名：ドルチェグスト（161228AM-170131）"/>
    <n v="15436"/>
    <n v="1186"/>
    <m/>
    <n v="7.6833376522415134E-2"/>
    <n v="33.085328836424956"/>
    <n v="39239.199999999997"/>
    <n v="34"/>
    <x v="8"/>
    <n v="13079.733333333332"/>
    <n v="1.9435086810054417E-4"/>
    <x v="59"/>
    <d v="2020-02-17T00:00:00"/>
    <x v="1"/>
    <x v="2"/>
    <x v="0"/>
  </r>
  <r>
    <x v="414"/>
    <x v="0"/>
    <x v="0"/>
    <s v="指名：バリスタ（161228AM-170131）"/>
    <n v="8756"/>
    <n v="693"/>
    <m/>
    <n v="7.9145728643216076E-2"/>
    <n v="66.572005772005781"/>
    <n v="46134.400000000001"/>
    <n v="15"/>
    <x v="0"/>
    <m/>
    <n v="0"/>
    <x v="59"/>
    <d v="2020-02-17T00:00:00"/>
    <x v="1"/>
    <x v="2"/>
    <x v="0"/>
  </r>
  <r>
    <x v="414"/>
    <x v="0"/>
    <x v="0"/>
    <s v="指名：共通TOP（161228AM-170131）"/>
    <n v="7059"/>
    <n v="963"/>
    <m/>
    <n v="0.1364215894602635"/>
    <n v="15.801952232606437"/>
    <n v="15217.279999999999"/>
    <n v="42"/>
    <x v="0"/>
    <m/>
    <n v="0"/>
    <x v="59"/>
    <d v="2020-02-17T00:00:00"/>
    <x v="1"/>
    <x v="2"/>
    <x v="0"/>
  </r>
  <r>
    <x v="414"/>
    <x v="14"/>
    <x v="0"/>
    <s v="YDN_RT_Direct"/>
    <n v="780657"/>
    <n v="374"/>
    <n v="0"/>
    <n v="4.7908364364887524E-4"/>
    <n v="358.62204415775398"/>
    <n v="134124.64451499999"/>
    <n v="6"/>
    <x v="5"/>
    <n v="134124.64451499999"/>
    <n v="1.2809723092215916E-6"/>
    <x v="59"/>
    <d v="2020-02-17T00:00:00"/>
    <x v="1"/>
    <x v="2"/>
    <x v="0"/>
  </r>
  <r>
    <x v="414"/>
    <x v="13"/>
    <x v="0"/>
    <s v="2020-01_nestle_DDTD_ndg_RT_banner"/>
    <n v="50203"/>
    <n v="708"/>
    <m/>
    <n v="1.4102742863972272E-2"/>
    <n v="28.04247048022599"/>
    <n v="19854.069100000001"/>
    <n v="1"/>
    <x v="0"/>
    <m/>
    <n v="0"/>
    <x v="59"/>
    <d v="2020-02-17T00:00:00"/>
    <x v="1"/>
    <x v="2"/>
    <x v="0"/>
  </r>
  <r>
    <x v="414"/>
    <x v="13"/>
    <x v="0"/>
    <s v="2020-01_nestle_DDTD_ndg_coffee_banner"/>
    <n v="2352619"/>
    <n v="2757"/>
    <m/>
    <n v="1.1718854604166676E-3"/>
    <n v="19.364892927094669"/>
    <n v="53389.0098"/>
    <n v="0"/>
    <x v="0"/>
    <m/>
    <n v="0"/>
    <x v="59"/>
    <d v="2020-02-17T00:00:00"/>
    <x v="1"/>
    <x v="2"/>
    <x v="0"/>
  </r>
  <r>
    <x v="414"/>
    <x v="3"/>
    <x v="0"/>
    <s v="PH AFF"/>
    <n v="116650"/>
    <n v="7721"/>
    <m/>
    <n v="6.6189455636519498E-2"/>
    <n v="6.8675560160600959"/>
    <n v="53024.4"/>
    <n v="4"/>
    <x v="2"/>
    <n v="26512.2"/>
    <n v="1.7145306472353195E-5"/>
    <x v="59"/>
    <d v="2020-02-17T00:00:00"/>
    <x v="1"/>
    <x v="2"/>
    <x v="0"/>
  </r>
  <r>
    <x v="414"/>
    <x v="12"/>
    <x v="0"/>
    <s v="NDG_LINE_RM"/>
    <n v="255437"/>
    <n v="1608"/>
    <m/>
    <n v="6.2950942893942536E-3"/>
    <n v="84.19290111940299"/>
    <n v="135382.185"/>
    <n v="12"/>
    <x v="0"/>
    <m/>
    <n v="0"/>
    <x v="59"/>
    <d v="2020-02-17T00:00:00"/>
    <x v="1"/>
    <x v="2"/>
    <x v="0"/>
  </r>
  <r>
    <x v="414"/>
    <x v="12"/>
    <x v="0"/>
    <s v="NDG_LINE_true"/>
    <n v="269138"/>
    <n v="499"/>
    <m/>
    <n v="1.8540674300916258E-3"/>
    <n v="26.887364729458923"/>
    <n v="13416.795000000002"/>
    <n v="0"/>
    <x v="0"/>
    <m/>
    <n v="0"/>
    <x v="59"/>
    <d v="2020-02-17T00:00:00"/>
    <x v="1"/>
    <x v="2"/>
    <x v="0"/>
  </r>
  <r>
    <x v="414"/>
    <x v="5"/>
    <x v="0"/>
    <s v="GDN_Direct_RT_リターゲティング"/>
    <n v="160532"/>
    <n v="159"/>
    <n v="0"/>
    <n v="9.9045673136820083E-4"/>
    <n v="416.16024423641505"/>
    <n v="66169.478833589994"/>
    <n v="1"/>
    <x v="0"/>
    <m/>
    <n v="0"/>
    <x v="59"/>
    <d v="2020-02-17T00:00:00"/>
    <x v="1"/>
    <x v="2"/>
    <x v="0"/>
  </r>
  <r>
    <x v="414"/>
    <x v="5"/>
    <x v="0"/>
    <s v="GDN_Direct_AT_コーヒー興味関心"/>
    <n v="6189"/>
    <n v="8"/>
    <n v="0"/>
    <n v="1.2926159314913556E-3"/>
    <n v="38.698635597500001"/>
    <n v="309.58908478000001"/>
    <n v="0"/>
    <x v="0"/>
    <m/>
    <n v="0"/>
    <x v="59"/>
    <d v="2020-02-17T00:00:00"/>
    <x v="1"/>
    <x v="2"/>
    <x v="0"/>
  </r>
  <r>
    <x v="414"/>
    <x v="5"/>
    <x v="0"/>
    <s v="GDN_Direct_AT_Trueセグメント"/>
    <n v="1064"/>
    <n v="4"/>
    <n v="0"/>
    <n v="3.7593984962406013E-3"/>
    <n v="90.488552816250007"/>
    <n v="361.95421126500003"/>
    <n v="0"/>
    <x v="0"/>
    <m/>
    <n v="0"/>
    <x v="59"/>
    <d v="2020-02-17T00:00:00"/>
    <x v="1"/>
    <x v="2"/>
    <x v="0"/>
  </r>
  <r>
    <x v="414"/>
    <x v="4"/>
    <x v="0"/>
    <s v="指名：ドルチェグスト（170816-170916）"/>
    <n v="11208"/>
    <n v="1876"/>
    <n v="0"/>
    <n v="0.16738044254104212"/>
    <n v="51.746420575692966"/>
    <n v="97076.285000000003"/>
    <n v="16"/>
    <x v="11"/>
    <n v="9707.6285000000007"/>
    <n v="8.9221984296930762E-4"/>
    <x v="59"/>
    <d v="2020-02-17T00:00:00"/>
    <x v="1"/>
    <x v="2"/>
    <x v="0"/>
  </r>
  <r>
    <x v="414"/>
    <x v="4"/>
    <x v="0"/>
    <s v="指名：バリスタ（170816-170916）"/>
    <n v="5745"/>
    <n v="652"/>
    <m/>
    <n v="0.11348999129677981"/>
    <n v="60.307476993865031"/>
    <n v="39320.474999999999"/>
    <n v="8.25"/>
    <x v="0"/>
    <m/>
    <n v="0"/>
    <x v="59"/>
    <d v="2020-02-17T00:00:00"/>
    <x v="1"/>
    <x v="2"/>
    <x v="0"/>
  </r>
  <r>
    <x v="414"/>
    <x v="4"/>
    <x v="0"/>
    <s v="D&amp;E_DDTD_サイト誘導増加施策202002"/>
    <n v="7335"/>
    <n v="1275"/>
    <m/>
    <n v="0.17382413087934559"/>
    <n v="46.054309803921562"/>
    <n v="58719.244999999995"/>
    <n v="28.000000000000004"/>
    <x v="0"/>
    <m/>
    <n v="0"/>
    <x v="59"/>
    <d v="2020-02-17T00:00:00"/>
    <x v="1"/>
    <x v="2"/>
    <x v="0"/>
  </r>
  <r>
    <x v="414"/>
    <x v="4"/>
    <x v="0"/>
    <s v="指名：共通TOP（170816-170916）"/>
    <n v="5514"/>
    <n v="1086"/>
    <m/>
    <n v="0.1969532100108814"/>
    <n v="24.009461325966857"/>
    <n v="26074.275000000005"/>
    <n v="21"/>
    <x v="0"/>
    <m/>
    <n v="0"/>
    <x v="59"/>
    <d v="2020-02-17T00:00:00"/>
    <x v="1"/>
    <x v="2"/>
    <x v="0"/>
  </r>
  <r>
    <x v="414"/>
    <x v="7"/>
    <x v="0"/>
    <s v="NDG_Facebook_int_other（200110-200131）"/>
    <n v="85292"/>
    <n v="218"/>
    <n v="0"/>
    <n v="2.5559255264268632E-3"/>
    <n v="91.921009174311934"/>
    <n v="20038.780000000002"/>
    <n v="1"/>
    <x v="0"/>
    <m/>
    <n v="0"/>
    <x v="59"/>
    <d v="2020-02-17T00:00:00"/>
    <x v="1"/>
    <x v="2"/>
    <x v="0"/>
  </r>
  <r>
    <x v="414"/>
    <x v="7"/>
    <x v="0"/>
    <s v="NDG_Facebook_RM_180day（200203-200229）"/>
    <n v="45329"/>
    <n v="133"/>
    <n v="0"/>
    <n v="2.9341039952348385E-3"/>
    <n v="529.34834586466172"/>
    <n v="70403.33"/>
    <n v="8"/>
    <x v="0"/>
    <m/>
    <n v="0"/>
    <x v="59"/>
    <d v="2020-02-17T00:00:00"/>
    <x v="1"/>
    <x v="2"/>
    <x v="0"/>
  </r>
  <r>
    <x v="414"/>
    <x v="7"/>
    <x v="0"/>
    <s v="NDG_Facebook_int_coffee（200110-200131）"/>
    <n v="59693"/>
    <n v="217"/>
    <n v="0"/>
    <n v="3.6352671167473572E-3"/>
    <n v="93.058824884792628"/>
    <n v="20193.764999999999"/>
    <n v="0"/>
    <x v="0"/>
    <m/>
    <n v="0"/>
    <x v="59"/>
    <d v="2020-02-17T00:00:00"/>
    <x v="1"/>
    <x v="2"/>
    <x v="0"/>
  </r>
  <r>
    <x v="414"/>
    <x v="7"/>
    <x v="0"/>
    <s v="NDG_Facebook_RM_18day（200203-200229）"/>
    <n v="31654"/>
    <n v="185"/>
    <n v="0"/>
    <n v="5.8444430403740448E-3"/>
    <n v="446.8618648648648"/>
    <n v="82669.444999999992"/>
    <n v="18"/>
    <x v="0"/>
    <m/>
    <n v="0"/>
    <x v="59"/>
    <d v="2020-02-17T00:00:00"/>
    <x v="1"/>
    <x v="2"/>
    <x v="0"/>
  </r>
  <r>
    <x v="414"/>
    <x v="3"/>
    <x v="0"/>
    <s v="AFF"/>
    <m/>
    <m/>
    <m/>
    <m/>
    <m/>
    <m/>
    <m/>
    <x v="8"/>
    <n v="0"/>
    <m/>
    <x v="59"/>
    <d v="2020-02-17T00:00:00"/>
    <x v="1"/>
    <x v="2"/>
    <x v="0"/>
  </r>
  <r>
    <x v="415"/>
    <x v="0"/>
    <x v="0"/>
    <s v="指名：ドルチェグスト（161228AM-170131）"/>
    <n v="16456"/>
    <n v="1238"/>
    <m/>
    <n v="7.5230918813806516E-2"/>
    <n v="32.99773828756058"/>
    <n v="40851.199999999997"/>
    <n v="20"/>
    <x v="8"/>
    <n v="13617.066666666666"/>
    <n v="1.8230432668935343E-4"/>
    <x v="59"/>
    <d v="2020-02-17T00:00:00"/>
    <x v="1"/>
    <x v="2"/>
    <x v="0"/>
  </r>
  <r>
    <x v="415"/>
    <x v="0"/>
    <x v="0"/>
    <s v="指名：共通TOP（161228AM-170131）"/>
    <n v="6656"/>
    <n v="916"/>
    <m/>
    <n v="0.13762019230769232"/>
    <n v="14.075196506550217"/>
    <n v="12892.88"/>
    <n v="35"/>
    <x v="0"/>
    <m/>
    <n v="0"/>
    <x v="59"/>
    <d v="2020-02-17T00:00:00"/>
    <x v="1"/>
    <x v="2"/>
    <x v="0"/>
  </r>
  <r>
    <x v="415"/>
    <x v="0"/>
    <x v="0"/>
    <s v="指名：バリスタ（161228AM-170131）"/>
    <n v="8348"/>
    <n v="704"/>
    <m/>
    <n v="8.4331576425491134E-2"/>
    <n v="68.418409090909094"/>
    <n v="48166.559999999998"/>
    <n v="10"/>
    <x v="0"/>
    <m/>
    <n v="0"/>
    <x v="59"/>
    <d v="2020-02-17T00:00:00"/>
    <x v="1"/>
    <x v="2"/>
    <x v="0"/>
  </r>
  <r>
    <x v="415"/>
    <x v="14"/>
    <x v="0"/>
    <s v="YDN_RT_Direct"/>
    <n v="775699"/>
    <n v="405"/>
    <n v="0"/>
    <n v="5.2210973586404004E-4"/>
    <n v="355.35112770370375"/>
    <n v="143917.20672000002"/>
    <n v="8"/>
    <x v="5"/>
    <n v="143917.20672000002"/>
    <n v="1.2891598416396052E-6"/>
    <x v="59"/>
    <d v="2020-02-17T00:00:00"/>
    <x v="1"/>
    <x v="2"/>
    <x v="0"/>
  </r>
  <r>
    <x v="415"/>
    <x v="13"/>
    <x v="0"/>
    <s v="2020-01_nestle_DDTD_ndg_coffee_banner"/>
    <n v="2326882"/>
    <n v="2586"/>
    <m/>
    <n v="1.1113584616667283E-3"/>
    <n v="20.632091937354982"/>
    <n v="53354.589749999985"/>
    <n v="0"/>
    <x v="0"/>
    <m/>
    <n v="0"/>
    <x v="59"/>
    <d v="2020-02-17T00:00:00"/>
    <x v="1"/>
    <x v="2"/>
    <x v="0"/>
  </r>
  <r>
    <x v="415"/>
    <x v="13"/>
    <x v="0"/>
    <s v="2020-01_nestle_DDTD_ndg_RT_banner"/>
    <n v="42554"/>
    <n v="622"/>
    <m/>
    <n v="1.4616722282276636E-2"/>
    <n v="30.389647668810298"/>
    <n v="18902.360850000005"/>
    <n v="0"/>
    <x v="0"/>
    <m/>
    <n v="0"/>
    <x v="59"/>
    <d v="2020-02-17T00:00:00"/>
    <x v="1"/>
    <x v="2"/>
    <x v="0"/>
  </r>
  <r>
    <x v="415"/>
    <x v="3"/>
    <x v="0"/>
    <s v="PH AFF"/>
    <n v="34626"/>
    <n v="2668"/>
    <m/>
    <n v="7.705192629815745E-2"/>
    <n v="14.353598200899551"/>
    <n v="38295.4"/>
    <n v="3"/>
    <x v="2"/>
    <n v="19147.7"/>
    <n v="5.7760064691272456E-5"/>
    <x v="59"/>
    <d v="2020-02-17T00:00:00"/>
    <x v="1"/>
    <x v="2"/>
    <x v="0"/>
  </r>
  <r>
    <x v="415"/>
    <x v="12"/>
    <x v="0"/>
    <s v="NDG_LINE_RM"/>
    <n v="268137"/>
    <n v="1586"/>
    <m/>
    <n v="5.9148867929453971E-3"/>
    <n v="84.792023959646926"/>
    <n v="134480.15000000002"/>
    <n v="13"/>
    <x v="0"/>
    <m/>
    <n v="0"/>
    <x v="59"/>
    <d v="2020-02-17T00:00:00"/>
    <x v="1"/>
    <x v="2"/>
    <x v="0"/>
  </r>
  <r>
    <x v="415"/>
    <x v="12"/>
    <x v="0"/>
    <s v="NDG_LINE_true"/>
    <n v="252714"/>
    <n v="489"/>
    <m/>
    <n v="1.9349937083026662E-3"/>
    <n v="27.626462167689162"/>
    <n v="13509.34"/>
    <n v="0"/>
    <x v="0"/>
    <m/>
    <n v="0"/>
    <x v="59"/>
    <d v="2020-02-17T00:00:00"/>
    <x v="1"/>
    <x v="2"/>
    <x v="0"/>
  </r>
  <r>
    <x v="415"/>
    <x v="5"/>
    <x v="0"/>
    <s v="GDN_Direct_AT_Trueセグメント"/>
    <n v="62895"/>
    <n v="117"/>
    <n v="0"/>
    <n v="1.8602432625804913E-3"/>
    <n v="97.354417156153829"/>
    <n v="11390.466807269999"/>
    <n v="0"/>
    <x v="0"/>
    <m/>
    <n v="0"/>
    <x v="59"/>
    <d v="2020-02-17T00:00:00"/>
    <x v="1"/>
    <x v="2"/>
    <x v="0"/>
  </r>
  <r>
    <x v="415"/>
    <x v="5"/>
    <x v="0"/>
    <s v="GDN_Direct_RT_リターゲティング"/>
    <n v="152597"/>
    <n v="149"/>
    <n v="0"/>
    <n v="9.764281080230935E-4"/>
    <n v="476.29912632667794"/>
    <n v="70968.56982267501"/>
    <n v="3"/>
    <x v="0"/>
    <m/>
    <n v="0"/>
    <x v="59"/>
    <d v="2020-02-17T00:00:00"/>
    <x v="1"/>
    <x v="2"/>
    <x v="0"/>
  </r>
  <r>
    <x v="415"/>
    <x v="5"/>
    <x v="0"/>
    <s v="GDN_Direct_AT_コーヒー興味関心"/>
    <n v="421092"/>
    <n v="925"/>
    <n v="0"/>
    <n v="2.1966696113913347E-3"/>
    <n v="31.637543043529728"/>
    <n v="29264.727315264998"/>
    <n v="4"/>
    <x v="0"/>
    <m/>
    <n v="0"/>
    <x v="59"/>
    <d v="2020-02-17T00:00:00"/>
    <x v="1"/>
    <x v="2"/>
    <x v="0"/>
  </r>
  <r>
    <x v="415"/>
    <x v="4"/>
    <x v="0"/>
    <s v="指名：バリスタ（170816-170916）"/>
    <n v="6637"/>
    <n v="981"/>
    <m/>
    <n v="0.14780774446285971"/>
    <n v="64.514286442405719"/>
    <n v="63288.515000000014"/>
    <n v="2.09"/>
    <x v="0"/>
    <m/>
    <n v="0"/>
    <x v="59"/>
    <d v="2020-02-17T00:00:00"/>
    <x v="1"/>
    <x v="2"/>
    <x v="0"/>
  </r>
  <r>
    <x v="415"/>
    <x v="4"/>
    <x v="0"/>
    <s v="D&amp;E_DDTD_サイト誘導増加施策202002"/>
    <n v="7221"/>
    <n v="1214"/>
    <m/>
    <n v="0.16812075889765959"/>
    <n v="52.002718286655679"/>
    <n v="63131.299999999996"/>
    <n v="25.72"/>
    <x v="0"/>
    <m/>
    <n v="0"/>
    <x v="59"/>
    <d v="2020-02-17T00:00:00"/>
    <x v="1"/>
    <x v="2"/>
    <x v="0"/>
  </r>
  <r>
    <x v="415"/>
    <x v="4"/>
    <x v="0"/>
    <s v="指名：ドルチェグスト（170816-170916）"/>
    <n v="12120"/>
    <n v="2070"/>
    <n v="0"/>
    <n v="0.1707920792079208"/>
    <n v="57.616579710144919"/>
    <n v="119266.31999999998"/>
    <n v="22.72"/>
    <x v="9"/>
    <n v="13251.813333333332"/>
    <n v="7.4257425742574258E-4"/>
    <x v="59"/>
    <d v="2020-02-17T00:00:00"/>
    <x v="1"/>
    <x v="2"/>
    <x v="0"/>
  </r>
  <r>
    <x v="415"/>
    <x v="4"/>
    <x v="0"/>
    <s v="指名：共通TOP（170816-170916）"/>
    <n v="5437"/>
    <n v="1104"/>
    <m/>
    <n v="0.20305315431304027"/>
    <n v="23.749298007246374"/>
    <n v="26219.224999999999"/>
    <n v="22.459999999999997"/>
    <x v="0"/>
    <m/>
    <n v="0"/>
    <x v="59"/>
    <d v="2020-02-17T00:00:00"/>
    <x v="1"/>
    <x v="2"/>
    <x v="0"/>
  </r>
  <r>
    <x v="415"/>
    <x v="7"/>
    <x v="0"/>
    <s v="NDG_Facebook_int_coffee（200110-200131）"/>
    <n v="48636"/>
    <n v="225"/>
    <n v="0"/>
    <n v="4.6262028127313105E-3"/>
    <n v="91.494422222222241"/>
    <n v="20586.245000000003"/>
    <n v="0"/>
    <x v="0"/>
    <m/>
    <n v="0"/>
    <x v="59"/>
    <d v="2020-02-17T00:00:00"/>
    <x v="1"/>
    <x v="2"/>
    <x v="0"/>
  </r>
  <r>
    <x v="415"/>
    <x v="7"/>
    <x v="0"/>
    <s v="NDG_Facebook_int_other（200110-200131）"/>
    <n v="94719"/>
    <n v="222"/>
    <n v="0"/>
    <n v="2.3437747442434992E-3"/>
    <n v="94.28279279279279"/>
    <n v="20930.78"/>
    <n v="1"/>
    <x v="0"/>
    <m/>
    <n v="0"/>
    <x v="59"/>
    <d v="2020-02-17T00:00:00"/>
    <x v="1"/>
    <x v="2"/>
    <x v="0"/>
  </r>
  <r>
    <x v="415"/>
    <x v="7"/>
    <x v="0"/>
    <s v="NDG_Facebook_RM_180day（200203-200229）"/>
    <n v="44301"/>
    <n v="134"/>
    <n v="0"/>
    <n v="3.0247624207128507E-3"/>
    <n v="550.28578358208949"/>
    <n v="73738.294999999998"/>
    <n v="11"/>
    <x v="5"/>
    <n v="73738.294999999998"/>
    <n v="2.2572853885916798E-5"/>
    <x v="59"/>
    <d v="2020-02-17T00:00:00"/>
    <x v="1"/>
    <x v="2"/>
    <x v="0"/>
  </r>
  <r>
    <x v="415"/>
    <x v="7"/>
    <x v="0"/>
    <s v="NDG_Facebook_RM_18day（200203-200229）"/>
    <n v="31746"/>
    <n v="190"/>
    <n v="0"/>
    <n v="5.9850059850059846E-3"/>
    <n v="445.41315789473686"/>
    <n v="84628.5"/>
    <n v="15"/>
    <x v="0"/>
    <m/>
    <n v="0"/>
    <x v="59"/>
    <d v="2020-02-17T00:00:00"/>
    <x v="1"/>
    <x v="2"/>
    <x v="0"/>
  </r>
  <r>
    <x v="415"/>
    <x v="3"/>
    <x v="0"/>
    <s v="AFF"/>
    <m/>
    <m/>
    <m/>
    <m/>
    <m/>
    <m/>
    <m/>
    <x v="4"/>
    <n v="0"/>
    <m/>
    <x v="59"/>
    <d v="2020-02-17T00:00:00"/>
    <x v="1"/>
    <x v="2"/>
    <x v="0"/>
  </r>
  <r>
    <x v="416"/>
    <x v="0"/>
    <x v="0"/>
    <s v="指名：ドルチェグスト（161228AM-170131）"/>
    <n v="15542"/>
    <n v="1076"/>
    <m/>
    <n v="6.923175910436237E-2"/>
    <n v="29.755985130111526"/>
    <n v="32017.440000000002"/>
    <n v="22"/>
    <x v="0"/>
    <m/>
    <n v="0"/>
    <x v="59"/>
    <d v="2020-02-17T00:00:00"/>
    <x v="1"/>
    <x v="2"/>
    <x v="0"/>
  </r>
  <r>
    <x v="416"/>
    <x v="0"/>
    <x v="0"/>
    <s v="指名：共通TOP（161228AM-170131）"/>
    <n v="5653"/>
    <n v="809"/>
    <m/>
    <n v="0.14310985317530514"/>
    <n v="14.823535228677381"/>
    <n v="11992.240000000002"/>
    <n v="38"/>
    <x v="0"/>
    <m/>
    <n v="0"/>
    <x v="59"/>
    <d v="2020-02-17T00:00:00"/>
    <x v="1"/>
    <x v="2"/>
    <x v="0"/>
  </r>
  <r>
    <x v="416"/>
    <x v="0"/>
    <x v="0"/>
    <s v="指名：バリスタ（161228AM-170131）"/>
    <n v="7764"/>
    <n v="579"/>
    <m/>
    <n v="7.4574961360123648E-2"/>
    <n v="66.155854922279772"/>
    <n v="38304.239999999991"/>
    <n v="9"/>
    <x v="0"/>
    <m/>
    <n v="0"/>
    <x v="59"/>
    <d v="2020-02-17T00:00:00"/>
    <x v="1"/>
    <x v="2"/>
    <x v="0"/>
  </r>
  <r>
    <x v="416"/>
    <x v="14"/>
    <x v="0"/>
    <s v="YDN_RT_Direct"/>
    <n v="655529"/>
    <n v="348"/>
    <n v="0"/>
    <n v="5.3086896231898208E-4"/>
    <n v="419.95296880747117"/>
    <n v="146143.63314499997"/>
    <n v="9"/>
    <x v="0"/>
    <m/>
    <n v="0"/>
    <x v="59"/>
    <d v="2020-02-17T00:00:00"/>
    <x v="1"/>
    <x v="2"/>
    <x v="0"/>
  </r>
  <r>
    <x v="416"/>
    <x v="13"/>
    <x v="0"/>
    <s v="2020-01_nestle_DDTD_ndg_coffee_banner"/>
    <n v="2059713"/>
    <n v="2510"/>
    <m/>
    <n v="1.2186163800490652E-3"/>
    <n v="21.298236912350596"/>
    <n v="53458.574649999995"/>
    <n v="0"/>
    <x v="0"/>
    <m/>
    <n v="0"/>
    <x v="59"/>
    <d v="2020-02-17T00:00:00"/>
    <x v="1"/>
    <x v="2"/>
    <x v="0"/>
  </r>
  <r>
    <x v="416"/>
    <x v="13"/>
    <x v="0"/>
    <s v="2020-01_nestle_DDTD_ndg_RT_banner"/>
    <n v="48851"/>
    <n v="723"/>
    <m/>
    <n v="1.4800106446132116E-2"/>
    <n v="26.369657468879669"/>
    <n v="19065.262350000001"/>
    <n v="0"/>
    <x v="0"/>
    <m/>
    <n v="0"/>
    <x v="59"/>
    <d v="2020-02-17T00:00:00"/>
    <x v="1"/>
    <x v="2"/>
    <x v="0"/>
  </r>
  <r>
    <x v="416"/>
    <x v="3"/>
    <x v="0"/>
    <s v="PH AFF"/>
    <n v="12419"/>
    <n v="1161"/>
    <m/>
    <n v="9.3485787905628476E-2"/>
    <n v="43.134022394487509"/>
    <n v="50078.6"/>
    <n v="4"/>
    <x v="5"/>
    <n v="50078.6"/>
    <n v="8.0521781141798852E-5"/>
    <x v="59"/>
    <d v="2020-02-17T00:00:00"/>
    <x v="1"/>
    <x v="2"/>
    <x v="0"/>
  </r>
  <r>
    <x v="416"/>
    <x v="12"/>
    <x v="0"/>
    <s v="NDG_LINE_true"/>
    <n v="316043"/>
    <n v="492"/>
    <m/>
    <n v="1.5567501890565525E-3"/>
    <n v="26.911839430894307"/>
    <n v="13240.625"/>
    <n v="0"/>
    <x v="0"/>
    <m/>
    <n v="0"/>
    <x v="59"/>
    <d v="2020-02-17T00:00:00"/>
    <x v="1"/>
    <x v="2"/>
    <x v="0"/>
  </r>
  <r>
    <x v="416"/>
    <x v="12"/>
    <x v="0"/>
    <s v="NDG_LINE_RM"/>
    <n v="288506"/>
    <n v="1538"/>
    <m/>
    <n v="5.3309116621491409E-3"/>
    <n v="87.623195708712615"/>
    <n v="134764.47500000001"/>
    <n v="23"/>
    <x v="0"/>
    <m/>
    <n v="0"/>
    <x v="59"/>
    <d v="2020-02-17T00:00:00"/>
    <x v="1"/>
    <x v="2"/>
    <x v="0"/>
  </r>
  <r>
    <x v="416"/>
    <x v="5"/>
    <x v="0"/>
    <s v="GDN_Direct_AT_Trueセグメント"/>
    <n v="207342"/>
    <n v="288"/>
    <n v="0"/>
    <n v="1.3890094626269642E-3"/>
    <n v="103.52274390552083"/>
    <n v="29814.55024479"/>
    <n v="1"/>
    <x v="0"/>
    <m/>
    <n v="0"/>
    <x v="59"/>
    <d v="2020-02-17T00:00:00"/>
    <x v="1"/>
    <x v="2"/>
    <x v="0"/>
  </r>
  <r>
    <x v="416"/>
    <x v="5"/>
    <x v="0"/>
    <s v="GDN_Direct_AT_コーヒー興味関心"/>
    <n v="301726"/>
    <n v="668"/>
    <n v="0"/>
    <n v="2.2139291940369739E-3"/>
    <n v="40.420067624543414"/>
    <n v="27000.605173194999"/>
    <n v="5"/>
    <x v="0"/>
    <m/>
    <n v="0"/>
    <x v="59"/>
    <d v="2020-02-17T00:00:00"/>
    <x v="1"/>
    <x v="2"/>
    <x v="0"/>
  </r>
  <r>
    <x v="416"/>
    <x v="5"/>
    <x v="0"/>
    <s v="GDN_Direct_RT_リターゲティング"/>
    <n v="149334"/>
    <n v="137"/>
    <n v="0"/>
    <n v="9.174066187204521E-4"/>
    <n v="401.01714297901464"/>
    <n v="54939.348588125002"/>
    <n v="0"/>
    <x v="0"/>
    <m/>
    <n v="0"/>
    <x v="59"/>
    <d v="2020-02-17T00:00:00"/>
    <x v="1"/>
    <x v="2"/>
    <x v="0"/>
  </r>
  <r>
    <x v="416"/>
    <x v="4"/>
    <x v="0"/>
    <s v="指名：共通TOP（170816-170916）"/>
    <n v="4588"/>
    <n v="905"/>
    <m/>
    <n v="0.19725370531822145"/>
    <n v="27.884856353591154"/>
    <n v="25235.794999999995"/>
    <n v="12.07"/>
    <x v="0"/>
    <m/>
    <n v="0"/>
    <x v="59"/>
    <d v="2020-02-17T00:00:00"/>
    <x v="1"/>
    <x v="2"/>
    <x v="0"/>
  </r>
  <r>
    <x v="416"/>
    <x v="4"/>
    <x v="0"/>
    <s v="指名：バリスタ（170816-170916）"/>
    <n v="5562"/>
    <n v="705"/>
    <m/>
    <n v="0.12675296655879181"/>
    <n v="62.846460992907801"/>
    <n v="44306.754999999997"/>
    <n v="6.99"/>
    <x v="0"/>
    <m/>
    <n v="0"/>
    <x v="59"/>
    <d v="2020-02-17T00:00:00"/>
    <x v="1"/>
    <x v="2"/>
    <x v="0"/>
  </r>
  <r>
    <x v="416"/>
    <x v="4"/>
    <x v="0"/>
    <s v="D&amp;E_DDTD_サイト誘導増加施策202002"/>
    <n v="6454"/>
    <n v="1038"/>
    <m/>
    <n v="0.16083049271769445"/>
    <n v="55.640433526011563"/>
    <n v="57754.770000000004"/>
    <n v="19.439999999999998"/>
    <x v="0"/>
    <m/>
    <n v="0"/>
    <x v="59"/>
    <d v="2020-02-17T00:00:00"/>
    <x v="1"/>
    <x v="2"/>
    <x v="0"/>
  </r>
  <r>
    <x v="416"/>
    <x v="4"/>
    <x v="0"/>
    <s v="指名：ドルチェグスト（170816-170916）"/>
    <n v="11042"/>
    <n v="1850"/>
    <n v="0"/>
    <n v="0.16754211193624344"/>
    <n v="58.231594594594583"/>
    <n v="107728.44999999998"/>
    <n v="13"/>
    <x v="1"/>
    <n v="15389.778571428569"/>
    <n v="6.3394312624524547E-4"/>
    <x v="59"/>
    <d v="2020-02-17T00:00:00"/>
    <x v="1"/>
    <x v="2"/>
    <x v="0"/>
  </r>
  <r>
    <x v="416"/>
    <x v="7"/>
    <x v="0"/>
    <s v="NDG_Facebook_int_other（200110-200131）"/>
    <n v="110043"/>
    <n v="220"/>
    <n v="0"/>
    <n v="1.9992184873185936E-3"/>
    <n v="97.364840909090887"/>
    <n v="21420.264999999996"/>
    <n v="1"/>
    <x v="0"/>
    <m/>
    <n v="0"/>
    <x v="59"/>
    <d v="2020-02-17T00:00:00"/>
    <x v="1"/>
    <x v="2"/>
    <x v="0"/>
  </r>
  <r>
    <x v="416"/>
    <x v="7"/>
    <x v="0"/>
    <s v="NDG_Facebook_int_coffee（200110-200131）"/>
    <n v="61783"/>
    <n v="226"/>
    <n v="0"/>
    <n v="3.6579641648997298E-3"/>
    <n v="94.567787610619462"/>
    <n v="21372.32"/>
    <n v="2"/>
    <x v="0"/>
    <m/>
    <n v="0"/>
    <x v="59"/>
    <d v="2020-02-17T00:00:00"/>
    <x v="1"/>
    <x v="2"/>
    <x v="0"/>
  </r>
  <r>
    <x v="416"/>
    <x v="7"/>
    <x v="0"/>
    <s v="NDG_Facebook_RM_180day（200203-200229）"/>
    <n v="31373"/>
    <n v="59"/>
    <n v="0"/>
    <n v="1.880597966404233E-3"/>
    <n v="853.6742372881356"/>
    <n v="50366.78"/>
    <n v="18"/>
    <x v="0"/>
    <m/>
    <n v="0"/>
    <x v="59"/>
    <d v="2020-02-17T00:00:00"/>
    <x v="1"/>
    <x v="2"/>
    <x v="0"/>
  </r>
  <r>
    <x v="416"/>
    <x v="7"/>
    <x v="0"/>
    <s v="NDG_Facebook_RM_18day（200203-200229）"/>
    <n v="23740"/>
    <n v="117"/>
    <n v="0"/>
    <n v="4.9283909014321819E-3"/>
    <n v="554.65055555555557"/>
    <n v="64894.114999999998"/>
    <n v="20"/>
    <x v="0"/>
    <m/>
    <n v="0"/>
    <x v="59"/>
    <d v="2020-02-17T00:00:00"/>
    <x v="1"/>
    <x v="2"/>
    <x v="0"/>
  </r>
  <r>
    <x v="416"/>
    <x v="3"/>
    <x v="0"/>
    <s v="AFF"/>
    <m/>
    <m/>
    <m/>
    <m/>
    <m/>
    <m/>
    <m/>
    <x v="3"/>
    <n v="0"/>
    <m/>
    <x v="59"/>
    <d v="2020-02-17T00:00:00"/>
    <x v="1"/>
    <x v="2"/>
    <x v="0"/>
  </r>
  <r>
    <x v="417"/>
    <x v="0"/>
    <x v="0"/>
    <s v="指名：共通TOP（161228AM-170131）"/>
    <n v="5038"/>
    <n v="792"/>
    <m/>
    <n v="0.15720524017467249"/>
    <n v="11.078888888888889"/>
    <n v="8774.48"/>
    <n v="41"/>
    <x v="0"/>
    <m/>
    <n v="0"/>
    <x v="59"/>
    <d v="2020-02-17T00:00:00"/>
    <x v="1"/>
    <x v="2"/>
    <x v="0"/>
  </r>
  <r>
    <x v="417"/>
    <x v="0"/>
    <x v="0"/>
    <s v="指名：バリスタ（161228AM-170131）"/>
    <n v="8783"/>
    <n v="680"/>
    <m/>
    <n v="7.7422293066150519E-2"/>
    <n v="45.81658823529412"/>
    <n v="31155.280000000002"/>
    <n v="9"/>
    <x v="0"/>
    <m/>
    <n v="0"/>
    <x v="59"/>
    <d v="2020-02-17T00:00:00"/>
    <x v="1"/>
    <x v="2"/>
    <x v="0"/>
  </r>
  <r>
    <x v="417"/>
    <x v="0"/>
    <x v="0"/>
    <s v="指名：ドルチェグスト（161228AM-170131）"/>
    <n v="16544"/>
    <n v="1234"/>
    <m/>
    <n v="7.4588974854932308E-2"/>
    <n v="30.173484602917345"/>
    <n v="37234.080000000002"/>
    <n v="34"/>
    <x v="5"/>
    <n v="37234.080000000002"/>
    <n v="6.0444874274661509E-5"/>
    <x v="59"/>
    <d v="2020-02-17T00:00:00"/>
    <x v="1"/>
    <x v="2"/>
    <x v="0"/>
  </r>
  <r>
    <x v="417"/>
    <x v="14"/>
    <x v="0"/>
    <s v="YDN_RT_Direct"/>
    <n v="631973"/>
    <n v="555"/>
    <n v="0"/>
    <n v="8.7820207508865092E-4"/>
    <n v="400.32412745945948"/>
    <n v="222179.89074"/>
    <n v="11"/>
    <x v="5"/>
    <n v="222179.89074"/>
    <n v="1.5823460812408126E-6"/>
    <x v="59"/>
    <d v="2020-02-17T00:00:00"/>
    <x v="1"/>
    <x v="2"/>
    <x v="0"/>
  </r>
  <r>
    <x v="417"/>
    <x v="13"/>
    <x v="0"/>
    <s v="2020-01_nestle_DDTD_ndg_RT_banner"/>
    <n v="47157"/>
    <n v="779"/>
    <m/>
    <n v="1.651928663825095E-2"/>
    <n v="22.660192233632863"/>
    <n v="17652.28975"/>
    <n v="0"/>
    <x v="0"/>
    <m/>
    <n v="0"/>
    <x v="59"/>
    <d v="2020-02-17T00:00:00"/>
    <x v="1"/>
    <x v="2"/>
    <x v="0"/>
  </r>
  <r>
    <x v="417"/>
    <x v="13"/>
    <x v="0"/>
    <s v="2020-01_nestle_DDTD_ndg_coffee_banner"/>
    <n v="2266774"/>
    <n v="2711"/>
    <m/>
    <n v="1.1959727789360563E-3"/>
    <n v="19.704567078568793"/>
    <n v="53419.08135"/>
    <n v="0"/>
    <x v="0"/>
    <m/>
    <n v="0"/>
    <x v="59"/>
    <d v="2020-02-17T00:00:00"/>
    <x v="1"/>
    <x v="2"/>
    <x v="0"/>
  </r>
  <r>
    <x v="417"/>
    <x v="3"/>
    <x v="0"/>
    <s v="PH AFF"/>
    <n v="8750"/>
    <n v="985"/>
    <m/>
    <n v="0.11257142857142857"/>
    <n v="89.719796954314717"/>
    <n v="88374"/>
    <n v="7"/>
    <x v="2"/>
    <n v="44187"/>
    <n v="2.2857142857142857E-4"/>
    <x v="59"/>
    <d v="2020-02-17T00:00:00"/>
    <x v="1"/>
    <x v="2"/>
    <x v="0"/>
  </r>
  <r>
    <x v="417"/>
    <x v="12"/>
    <x v="0"/>
    <s v="NDG_LINE_RM(200110~)"/>
    <m/>
    <m/>
    <m/>
    <m/>
    <m/>
    <m/>
    <m/>
    <x v="5"/>
    <n v="0"/>
    <m/>
    <x v="59"/>
    <d v="2020-02-17T00:00:00"/>
    <x v="1"/>
    <x v="2"/>
    <x v="0"/>
  </r>
  <r>
    <x v="417"/>
    <x v="12"/>
    <x v="0"/>
    <s v="NDG_LINE_true"/>
    <n v="370913"/>
    <n v="514"/>
    <m/>
    <n v="1.3857697087996377E-3"/>
    <n v="26.80555447470817"/>
    <n v="13778.055"/>
    <n v="0"/>
    <x v="0"/>
    <m/>
    <n v="0"/>
    <x v="59"/>
    <d v="2020-02-17T00:00:00"/>
    <x v="1"/>
    <x v="2"/>
    <x v="0"/>
  </r>
  <r>
    <x v="417"/>
    <x v="12"/>
    <x v="0"/>
    <s v="NDG_LINE_RM"/>
    <n v="283494"/>
    <n v="1571"/>
    <m/>
    <n v="5.5415634898798565E-3"/>
    <n v="85.67188733290898"/>
    <n v="134590.535"/>
    <n v="36"/>
    <x v="0"/>
    <m/>
    <n v="0"/>
    <x v="59"/>
    <d v="2020-02-17T00:00:00"/>
    <x v="1"/>
    <x v="2"/>
    <x v="0"/>
  </r>
  <r>
    <x v="417"/>
    <x v="5"/>
    <x v="0"/>
    <s v="GDN_Direct_AT_コーヒー興味関心"/>
    <n v="160121"/>
    <n v="343"/>
    <n v="0"/>
    <n v="2.142130014176779E-3"/>
    <n v="42.12203442508747"/>
    <n v="14447.857807805001"/>
    <n v="0"/>
    <x v="0"/>
    <m/>
    <n v="0"/>
    <x v="59"/>
    <d v="2020-02-17T00:00:00"/>
    <x v="1"/>
    <x v="2"/>
    <x v="0"/>
  </r>
  <r>
    <x v="417"/>
    <x v="5"/>
    <x v="0"/>
    <s v="GDN_Direct_RT_リターゲティング"/>
    <n v="145309"/>
    <n v="156"/>
    <n v="0"/>
    <n v="1.0735742452291325E-3"/>
    <n v="466.72467407974358"/>
    <n v="72809.04915644"/>
    <n v="0"/>
    <x v="0"/>
    <m/>
    <n v="0"/>
    <x v="59"/>
    <d v="2020-02-17T00:00:00"/>
    <x v="1"/>
    <x v="2"/>
    <x v="0"/>
  </r>
  <r>
    <x v="417"/>
    <x v="5"/>
    <x v="0"/>
    <s v="GDN_Direct_AT_Trueセグメント"/>
    <n v="91283"/>
    <n v="164"/>
    <n v="0"/>
    <n v="1.7966105408455024E-3"/>
    <n v="109.60619314109756"/>
    <n v="17975.415675140001"/>
    <n v="1"/>
    <x v="0"/>
    <m/>
    <n v="0"/>
    <x v="59"/>
    <d v="2020-02-17T00:00:00"/>
    <x v="1"/>
    <x v="2"/>
    <x v="0"/>
  </r>
  <r>
    <x v="417"/>
    <x v="4"/>
    <x v="0"/>
    <s v="D&amp;E_DDTD_サイト誘導増加施策202002"/>
    <n v="7337"/>
    <n v="1142"/>
    <m/>
    <n v="0.1556494480032711"/>
    <n v="53.627399299474597"/>
    <n v="61242.489999999991"/>
    <n v="21.53"/>
    <x v="0"/>
    <m/>
    <n v="0"/>
    <x v="59"/>
    <d v="2020-02-17T00:00:00"/>
    <x v="1"/>
    <x v="2"/>
    <x v="0"/>
  </r>
  <r>
    <x v="417"/>
    <x v="4"/>
    <x v="0"/>
    <s v="指名：ドルチェグスト（170816-170916）"/>
    <n v="14940"/>
    <n v="2464"/>
    <n v="0"/>
    <n v="0.16492637215528783"/>
    <n v="62.018547077922079"/>
    <n v="152813.70000000001"/>
    <n v="13.3"/>
    <x v="9"/>
    <n v="16979.300000000003"/>
    <n v="6.0240963855421692E-4"/>
    <x v="59"/>
    <d v="2020-02-17T00:00:00"/>
    <x v="1"/>
    <x v="2"/>
    <x v="0"/>
  </r>
  <r>
    <x v="417"/>
    <x v="4"/>
    <x v="0"/>
    <s v="指名：バリスタ（170816-170916）"/>
    <n v="7145"/>
    <n v="914"/>
    <m/>
    <n v="0.12792162351294611"/>
    <n v="67.045169584245087"/>
    <n v="61279.285000000003"/>
    <n v="8"/>
    <x v="0"/>
    <m/>
    <n v="0"/>
    <x v="59"/>
    <d v="2020-02-17T00:00:00"/>
    <x v="1"/>
    <x v="2"/>
    <x v="0"/>
  </r>
  <r>
    <x v="417"/>
    <x v="4"/>
    <x v="0"/>
    <s v="指名：共通TOP（170816-170916）"/>
    <n v="4922"/>
    <n v="956"/>
    <m/>
    <n v="0.19422998780983339"/>
    <n v="23.284372384937239"/>
    <n v="22259.86"/>
    <n v="17"/>
    <x v="0"/>
    <m/>
    <n v="0"/>
    <x v="59"/>
    <d v="2020-02-17T00:00:00"/>
    <x v="1"/>
    <x v="2"/>
    <x v="0"/>
  </r>
  <r>
    <x v="417"/>
    <x v="7"/>
    <x v="0"/>
    <s v="NDG_Facebook_RM_18day（200203-200229）"/>
    <n v="24472"/>
    <n v="179"/>
    <n v="0"/>
    <n v="7.3144818568159527E-3"/>
    <n v="328.93745810055867"/>
    <n v="58879.805"/>
    <n v="18"/>
    <x v="0"/>
    <m/>
    <n v="0"/>
    <x v="59"/>
    <d v="2020-02-17T00:00:00"/>
    <x v="1"/>
    <x v="2"/>
    <x v="0"/>
  </r>
  <r>
    <x v="417"/>
    <x v="7"/>
    <x v="0"/>
    <s v="NDG_Facebook_int_other（200110-200131）"/>
    <n v="100332"/>
    <n v="243"/>
    <n v="0"/>
    <n v="2.4219590958019376E-3"/>
    <n v="87.529794238683138"/>
    <n v="21269.74"/>
    <n v="0"/>
    <x v="0"/>
    <m/>
    <n v="0"/>
    <x v="59"/>
    <d v="2020-02-17T00:00:00"/>
    <x v="1"/>
    <x v="2"/>
    <x v="0"/>
  </r>
  <r>
    <x v="417"/>
    <x v="7"/>
    <x v="0"/>
    <s v="NDG_Facebook_int_coffee（200110-200131）"/>
    <n v="77443"/>
    <n v="244"/>
    <n v="0"/>
    <n v="3.1507043890345158E-3"/>
    <n v="88.185532786885247"/>
    <n v="21517.27"/>
    <n v="0"/>
    <x v="0"/>
    <m/>
    <n v="0"/>
    <x v="59"/>
    <d v="2020-02-17T00:00:00"/>
    <x v="1"/>
    <x v="2"/>
    <x v="0"/>
  </r>
  <r>
    <x v="417"/>
    <x v="7"/>
    <x v="0"/>
    <s v="NDG_Facebook_RM_180day（200203-200229）"/>
    <n v="35273"/>
    <n v="95"/>
    <n v="0"/>
    <n v="2.6932781447566129E-3"/>
    <n v="485.48273684210528"/>
    <n v="46120.86"/>
    <n v="1"/>
    <x v="0"/>
    <m/>
    <n v="0"/>
    <x v="59"/>
    <d v="2020-02-17T00:00:00"/>
    <x v="1"/>
    <x v="2"/>
    <x v="0"/>
  </r>
  <r>
    <x v="417"/>
    <x v="3"/>
    <x v="0"/>
    <s v="AFF"/>
    <m/>
    <m/>
    <m/>
    <m/>
    <m/>
    <m/>
    <m/>
    <x v="8"/>
    <n v="0"/>
    <m/>
    <x v="59"/>
    <d v="2020-02-17T00:00:00"/>
    <x v="1"/>
    <x v="2"/>
    <x v="0"/>
  </r>
  <r>
    <x v="418"/>
    <x v="0"/>
    <x v="0"/>
    <s v="指名：共通TOP（161228AM-170131）"/>
    <n v="5015"/>
    <n v="713"/>
    <m/>
    <n v="0.14217347956131604"/>
    <n v="10.033884992987376"/>
    <n v="7154.16"/>
    <n v="34"/>
    <x v="0"/>
    <m/>
    <n v="0"/>
    <x v="59"/>
    <d v="2020-02-17T00:00:00"/>
    <x v="1"/>
    <x v="2"/>
    <x v="0"/>
  </r>
  <r>
    <x v="418"/>
    <x v="0"/>
    <x v="0"/>
    <s v="指名：バリスタ（161228AM-170131）"/>
    <n v="8919"/>
    <n v="642"/>
    <m/>
    <n v="7.198116380760175E-2"/>
    <n v="44.627663551401866"/>
    <n v="28650.959999999999"/>
    <n v="4"/>
    <x v="0"/>
    <m/>
    <n v="0"/>
    <x v="59"/>
    <d v="2020-02-17T00:00:00"/>
    <x v="1"/>
    <x v="2"/>
    <x v="0"/>
  </r>
  <r>
    <x v="418"/>
    <x v="0"/>
    <x v="0"/>
    <s v="指名：ドルチェグスト（161228AM-170131）"/>
    <n v="17132"/>
    <n v="1258"/>
    <m/>
    <n v="7.3429838897968711E-2"/>
    <n v="34.910270270270267"/>
    <n v="43917.119999999995"/>
    <n v="24"/>
    <x v="4"/>
    <n v="7319.5199999999995"/>
    <n v="3.5022180714452489E-4"/>
    <x v="59"/>
    <d v="2020-02-17T00:00:00"/>
    <x v="1"/>
    <x v="2"/>
    <x v="0"/>
  </r>
  <r>
    <x v="418"/>
    <x v="14"/>
    <x v="0"/>
    <s v="YDN_RT_Direct"/>
    <n v="688784"/>
    <n v="619"/>
    <n v="0"/>
    <n v="8.9868521916885405E-4"/>
    <n v="359.14559253634889"/>
    <n v="222311.12177999996"/>
    <n v="11"/>
    <x v="0"/>
    <m/>
    <n v="0"/>
    <x v="59"/>
    <d v="2020-02-17T00:00:00"/>
    <x v="1"/>
    <x v="2"/>
    <x v="0"/>
  </r>
  <r>
    <x v="418"/>
    <x v="13"/>
    <x v="0"/>
    <s v="2020-01_nestle_DDTD_ndg_coffee_banner"/>
    <n v="2185834"/>
    <n v="2714"/>
    <m/>
    <n v="1.2416313407148027E-3"/>
    <n v="19.652795265291086"/>
    <n v="53337.686350000011"/>
    <n v="1"/>
    <x v="0"/>
    <m/>
    <n v="0"/>
    <x v="59"/>
    <d v="2020-02-17T00:00:00"/>
    <x v="1"/>
    <x v="2"/>
    <x v="0"/>
  </r>
  <r>
    <x v="418"/>
    <x v="13"/>
    <x v="0"/>
    <s v="2020-01_nestle_DDTD_ndg_RT_banner"/>
    <n v="55218"/>
    <n v="784"/>
    <m/>
    <n v="1.4198268680502734E-2"/>
    <n v="25.346993494897966"/>
    <n v="19872.042900000004"/>
    <n v="1"/>
    <x v="0"/>
    <m/>
    <n v="0"/>
    <x v="59"/>
    <d v="2020-02-17T00:00:00"/>
    <x v="1"/>
    <x v="2"/>
    <x v="0"/>
  </r>
  <r>
    <x v="418"/>
    <x v="3"/>
    <x v="0"/>
    <s v="PH AFF"/>
    <n v="6651"/>
    <n v="960"/>
    <m/>
    <n v="0.14433919711321605"/>
    <n v="113.53604166666668"/>
    <n v="108994.6"/>
    <n v="8"/>
    <x v="8"/>
    <n v="36331.533333333333"/>
    <n v="4.5105999097880018E-4"/>
    <x v="59"/>
    <d v="2020-02-17T00:00:00"/>
    <x v="1"/>
    <x v="2"/>
    <x v="0"/>
  </r>
  <r>
    <x v="418"/>
    <x v="12"/>
    <x v="0"/>
    <s v="NDG_LINE_true"/>
    <n v="305735"/>
    <n v="516"/>
    <m/>
    <n v="1.6877361113382505E-3"/>
    <n v="26.759999999999998"/>
    <n v="13808.16"/>
    <n v="0"/>
    <x v="0"/>
    <m/>
    <n v="0"/>
    <x v="59"/>
    <d v="2020-02-17T00:00:00"/>
    <x v="1"/>
    <x v="2"/>
    <x v="0"/>
  </r>
  <r>
    <x v="418"/>
    <x v="12"/>
    <x v="0"/>
    <s v="NDG_LINE_RM"/>
    <n v="263749"/>
    <n v="1548"/>
    <m/>
    <n v="5.869216565750012E-3"/>
    <n v="87.170239018087841"/>
    <n v="134939.52999999997"/>
    <n v="20"/>
    <x v="0"/>
    <m/>
    <n v="0"/>
    <x v="59"/>
    <d v="2020-02-17T00:00:00"/>
    <x v="1"/>
    <x v="2"/>
    <x v="0"/>
  </r>
  <r>
    <x v="418"/>
    <x v="5"/>
    <x v="0"/>
    <s v="GDN_Direct_AT_Trueセグメント"/>
    <n v="125021"/>
    <n v="185"/>
    <n v="0"/>
    <n v="1.4797514017645035E-3"/>
    <n v="98.304576551540549"/>
    <n v="18186.346662035001"/>
    <n v="1"/>
    <x v="0"/>
    <m/>
    <n v="0"/>
    <x v="59"/>
    <d v="2020-02-17T00:00:00"/>
    <x v="1"/>
    <x v="2"/>
    <x v="0"/>
  </r>
  <r>
    <x v="418"/>
    <x v="5"/>
    <x v="0"/>
    <s v="GDN_Direct_AT_コーヒー興味関心"/>
    <n v="163610"/>
    <n v="302"/>
    <n v="0"/>
    <n v="1.8458529429741459E-3"/>
    <n v="49.907679687781453"/>
    <n v="15072.119265709998"/>
    <n v="0"/>
    <x v="0"/>
    <m/>
    <n v="0"/>
    <x v="59"/>
    <d v="2020-02-17T00:00:00"/>
    <x v="1"/>
    <x v="2"/>
    <x v="0"/>
  </r>
  <r>
    <x v="418"/>
    <x v="5"/>
    <x v="0"/>
    <s v="GDN_Direct_RT_リターゲティング"/>
    <n v="151006"/>
    <n v="147"/>
    <n v="0"/>
    <n v="9.7347125279790203E-4"/>
    <n v="330.63356400751701"/>
    <n v="48603.133909105003"/>
    <n v="3"/>
    <x v="0"/>
    <m/>
    <n v="0"/>
    <x v="59"/>
    <d v="2020-02-17T00:00:00"/>
    <x v="1"/>
    <x v="2"/>
    <x v="0"/>
  </r>
  <r>
    <x v="418"/>
    <x v="4"/>
    <x v="0"/>
    <s v="指名：共通TOP（170816-170916）"/>
    <n v="4678"/>
    <n v="878"/>
    <m/>
    <n v="0.18768704574604531"/>
    <n v="21.755199316628701"/>
    <n v="19101.064999999999"/>
    <n v="21.98"/>
    <x v="0"/>
    <m/>
    <n v="0"/>
    <x v="59"/>
    <d v="2020-02-17T00:00:00"/>
    <x v="1"/>
    <x v="2"/>
    <x v="0"/>
  </r>
  <r>
    <x v="418"/>
    <x v="4"/>
    <x v="0"/>
    <s v="指名：バリスタ（170816-170916）"/>
    <n v="7205"/>
    <n v="911"/>
    <m/>
    <n v="0.12643997224149897"/>
    <n v="62.416745334796929"/>
    <n v="56861.654999999999"/>
    <n v="7.9600000000000009"/>
    <x v="0"/>
    <m/>
    <n v="0"/>
    <x v="59"/>
    <d v="2020-02-17T00:00:00"/>
    <x v="1"/>
    <x v="2"/>
    <x v="0"/>
  </r>
  <r>
    <x v="418"/>
    <x v="4"/>
    <x v="0"/>
    <s v="D&amp;E_DDTD_サイト誘導増加施策202002"/>
    <n v="7115"/>
    <n v="1032"/>
    <m/>
    <n v="0.14504567814476457"/>
    <n v="56.207020348837197"/>
    <n v="58005.64499999999"/>
    <n v="20.990000000000002"/>
    <x v="0"/>
    <m/>
    <n v="0"/>
    <x v="59"/>
    <d v="2020-02-17T00:00:00"/>
    <x v="1"/>
    <x v="2"/>
    <x v="0"/>
  </r>
  <r>
    <x v="418"/>
    <x v="4"/>
    <x v="0"/>
    <s v="指名：ドルチェグスト（170816-170916）"/>
    <n v="15782"/>
    <n v="2540"/>
    <n v="0"/>
    <n v="0.16094284628057282"/>
    <n v="63.801574803149606"/>
    <n v="162056"/>
    <n v="21"/>
    <x v="16"/>
    <n v="12465.846153846154"/>
    <n v="8.2372322899505767E-4"/>
    <x v="59"/>
    <d v="2020-02-17T00:00:00"/>
    <x v="1"/>
    <x v="2"/>
    <x v="0"/>
  </r>
  <r>
    <x v="418"/>
    <x v="7"/>
    <x v="0"/>
    <s v="NDG_Facebook_RM_18day（200203-200229）"/>
    <n v="22267"/>
    <n v="175"/>
    <n v="0"/>
    <n v="7.8591637849732797E-3"/>
    <n v="319.33600000000001"/>
    <n v="55883.8"/>
    <n v="19"/>
    <x v="0"/>
    <m/>
    <n v="0"/>
    <x v="59"/>
    <d v="2020-02-17T00:00:00"/>
    <x v="1"/>
    <x v="2"/>
    <x v="0"/>
  </r>
  <r>
    <x v="418"/>
    <x v="7"/>
    <x v="0"/>
    <s v="NDG_Facebook_int_other（200110-200131）"/>
    <n v="121912"/>
    <n v="230"/>
    <n v="0"/>
    <n v="1.8866067327252445E-3"/>
    <n v="88.884891304347832"/>
    <n v="20443.525000000001"/>
    <n v="2"/>
    <x v="0"/>
    <m/>
    <n v="0"/>
    <x v="59"/>
    <d v="2020-02-17T00:00:00"/>
    <x v="1"/>
    <x v="2"/>
    <x v="0"/>
  </r>
  <r>
    <x v="418"/>
    <x v="7"/>
    <x v="0"/>
    <s v="NDG_Facebook_int_coffee（200110-200131）"/>
    <n v="83486"/>
    <n v="224"/>
    <n v="0"/>
    <n v="2.6830845890328915E-3"/>
    <n v="88.199486607142873"/>
    <n v="19756.685000000005"/>
    <n v="0"/>
    <x v="0"/>
    <m/>
    <n v="0"/>
    <x v="59"/>
    <d v="2020-02-17T00:00:00"/>
    <x v="1"/>
    <x v="2"/>
    <x v="0"/>
  </r>
  <r>
    <x v="418"/>
    <x v="7"/>
    <x v="0"/>
    <s v="NDG_Facebook_RM_180day（200203-200229）"/>
    <n v="29206"/>
    <n v="73"/>
    <n v="0"/>
    <n v="2.4994864069026912E-3"/>
    <n v="522.73643835616429"/>
    <n v="38159.759999999995"/>
    <n v="4"/>
    <x v="5"/>
    <n v="38159.759999999995"/>
    <n v="3.4239539820584814E-5"/>
    <x v="59"/>
    <d v="2020-02-17T00:00:00"/>
    <x v="1"/>
    <x v="2"/>
    <x v="0"/>
  </r>
  <r>
    <x v="418"/>
    <x v="3"/>
    <x v="0"/>
    <s v="AFF"/>
    <m/>
    <m/>
    <m/>
    <m/>
    <m/>
    <m/>
    <m/>
    <x v="14"/>
    <n v="0"/>
    <m/>
    <x v="59"/>
    <d v="2020-02-17T00:00:00"/>
    <x v="1"/>
    <x v="2"/>
    <x v="0"/>
  </r>
  <r>
    <x v="419"/>
    <x v="0"/>
    <x v="0"/>
    <s v="指名：共通TOP（161228AM-170131）"/>
    <n v="5439"/>
    <n v="723"/>
    <m/>
    <n v="0.1329288472145615"/>
    <n v="10.008741355463345"/>
    <n v="7236.3199999999979"/>
    <n v="62"/>
    <x v="0"/>
    <m/>
    <n v="0"/>
    <x v="60"/>
    <d v="2020-02-24T00:00:00"/>
    <x v="1"/>
    <x v="2"/>
    <x v="0"/>
  </r>
  <r>
    <x v="419"/>
    <x v="0"/>
    <x v="0"/>
    <s v="指名：バリスタ（161228AM-170131）"/>
    <n v="16169"/>
    <n v="951"/>
    <m/>
    <n v="5.8816253324262477E-2"/>
    <n v="57.884584647739224"/>
    <n v="55048.240000000005"/>
    <n v="9"/>
    <x v="0"/>
    <m/>
    <n v="0"/>
    <x v="60"/>
    <d v="2020-02-24T00:00:00"/>
    <x v="1"/>
    <x v="2"/>
    <x v="0"/>
  </r>
  <r>
    <x v="419"/>
    <x v="0"/>
    <x v="0"/>
    <s v="指名：ドルチェグスト（161228AM-170131）"/>
    <n v="16608"/>
    <n v="1196"/>
    <m/>
    <n v="7.2013487475915225E-2"/>
    <n v="32.704347826086952"/>
    <n v="39114.399999999994"/>
    <n v="38"/>
    <x v="8"/>
    <n v="13038.133333333331"/>
    <n v="1.8063583815028901E-4"/>
    <x v="60"/>
    <d v="2020-02-24T00:00:00"/>
    <x v="1"/>
    <x v="2"/>
    <x v="0"/>
  </r>
  <r>
    <x v="419"/>
    <x v="14"/>
    <x v="0"/>
    <s v="YDN_RT_Direct"/>
    <n v="651925"/>
    <n v="555"/>
    <n v="0"/>
    <n v="8.5132492234536185E-4"/>
    <n v="401.2179436036036"/>
    <n v="222675.95869999999"/>
    <n v="15"/>
    <x v="0"/>
    <m/>
    <n v="0"/>
    <x v="60"/>
    <d v="2020-02-24T00:00:00"/>
    <x v="1"/>
    <x v="2"/>
    <x v="0"/>
  </r>
  <r>
    <x v="419"/>
    <x v="13"/>
    <x v="0"/>
    <s v="2020-01_nestle_DDTD_ndg_RT_banner"/>
    <n v="54148"/>
    <n v="717"/>
    <m/>
    <n v="1.3241486296816134E-2"/>
    <n v="32.053932914923294"/>
    <n v="22982.669900000001"/>
    <n v="2"/>
    <x v="0"/>
    <m/>
    <n v="0"/>
    <x v="60"/>
    <d v="2020-02-24T00:00:00"/>
    <x v="1"/>
    <x v="2"/>
    <x v="0"/>
  </r>
  <r>
    <x v="419"/>
    <x v="13"/>
    <x v="0"/>
    <s v="2020-01_nestle_DDTD_ndg_coffee_banner"/>
    <n v="2285021"/>
    <n v="2694"/>
    <m/>
    <n v="1.178982600159911E-3"/>
    <n v="19.794321009651075"/>
    <n v="53325.900799999996"/>
    <n v="0"/>
    <x v="0"/>
    <m/>
    <n v="0"/>
    <x v="60"/>
    <d v="2020-02-24T00:00:00"/>
    <x v="1"/>
    <x v="2"/>
    <x v="0"/>
  </r>
  <r>
    <x v="419"/>
    <x v="3"/>
    <x v="0"/>
    <s v="PH AFF"/>
    <n v="5827"/>
    <n v="955"/>
    <m/>
    <n v="0.16389222584520335"/>
    <n v="70.945968586387423"/>
    <n v="67753.399999999994"/>
    <n v="5"/>
    <x v="8"/>
    <n v="22584.466666666664"/>
    <n v="5.1484468851896339E-4"/>
    <x v="60"/>
    <d v="2020-02-24T00:00:00"/>
    <x v="1"/>
    <x v="2"/>
    <x v="0"/>
  </r>
  <r>
    <x v="419"/>
    <x v="12"/>
    <x v="0"/>
    <s v="NDG_LINE_RM"/>
    <n v="286143"/>
    <n v="1569"/>
    <m/>
    <n v="5.4832723498390665E-3"/>
    <n v="85.584244741873817"/>
    <n v="134281.68000000002"/>
    <n v="13"/>
    <x v="0"/>
    <m/>
    <n v="0"/>
    <x v="60"/>
    <d v="2020-02-24T00:00:00"/>
    <x v="1"/>
    <x v="2"/>
    <x v="0"/>
  </r>
  <r>
    <x v="419"/>
    <x v="12"/>
    <x v="0"/>
    <s v="NDG_LINE_true"/>
    <n v="324736"/>
    <n v="516"/>
    <m/>
    <n v="1.5889830508474577E-3"/>
    <n v="26.87236434108527"/>
    <n v="13866.14"/>
    <n v="0"/>
    <x v="0"/>
    <m/>
    <n v="0"/>
    <x v="60"/>
    <d v="2020-02-24T00:00:00"/>
    <x v="1"/>
    <x v="2"/>
    <x v="0"/>
  </r>
  <r>
    <x v="419"/>
    <x v="5"/>
    <x v="0"/>
    <s v="GDN_Direct_RT_リターゲティング"/>
    <n v="162921"/>
    <n v="154"/>
    <n v="0"/>
    <n v="9.4524340017554517E-4"/>
    <n v="419.12829207422078"/>
    <n v="64545.75697943"/>
    <n v="5"/>
    <x v="0"/>
    <m/>
    <n v="0"/>
    <x v="60"/>
    <d v="2020-02-24T00:00:00"/>
    <x v="1"/>
    <x v="2"/>
    <x v="0"/>
  </r>
  <r>
    <x v="419"/>
    <x v="5"/>
    <x v="0"/>
    <s v="GDN_Direct_AT_コーヒー興味関心"/>
    <n v="138177"/>
    <n v="254"/>
    <n v="0"/>
    <n v="1.8382219906351999E-3"/>
    <n v="57.850055235413386"/>
    <n v="14693.914029795"/>
    <n v="0"/>
    <x v="0"/>
    <m/>
    <n v="0"/>
    <x v="60"/>
    <d v="2020-02-24T00:00:00"/>
    <x v="1"/>
    <x v="2"/>
    <x v="0"/>
  </r>
  <r>
    <x v="419"/>
    <x v="5"/>
    <x v="0"/>
    <s v="GDN_Direct_AT_Trueセグメント"/>
    <n v="92112"/>
    <n v="162"/>
    <n v="0"/>
    <n v="1.7587285044293904E-3"/>
    <n v="102.50863781817901"/>
    <n v="16606.399326545001"/>
    <n v="0"/>
    <x v="0"/>
    <m/>
    <n v="0"/>
    <x v="60"/>
    <d v="2020-02-24T00:00:00"/>
    <x v="1"/>
    <x v="2"/>
    <x v="0"/>
  </r>
  <r>
    <x v="419"/>
    <x v="4"/>
    <x v="0"/>
    <s v="指名：共通TOP（170816-170916）"/>
    <n v="5029"/>
    <n v="916"/>
    <m/>
    <n v="0.18214356730960429"/>
    <n v="28.988782751091701"/>
    <n v="26553.724999999999"/>
    <n v="14"/>
    <x v="0"/>
    <m/>
    <n v="0"/>
    <x v="60"/>
    <d v="2020-02-24T00:00:00"/>
    <x v="1"/>
    <x v="2"/>
    <x v="0"/>
  </r>
  <r>
    <x v="419"/>
    <x v="4"/>
    <x v="0"/>
    <s v="D&amp;E_DDTD_サイト誘導増加施策202002"/>
    <n v="6829"/>
    <n v="953"/>
    <m/>
    <n v="0.13955191096793088"/>
    <n v="60.341038824763899"/>
    <n v="57505.009999999995"/>
    <n v="16.7"/>
    <x v="0"/>
    <m/>
    <n v="0"/>
    <x v="60"/>
    <d v="2020-02-24T00:00:00"/>
    <x v="1"/>
    <x v="2"/>
    <x v="0"/>
  </r>
  <r>
    <x v="419"/>
    <x v="4"/>
    <x v="0"/>
    <s v="指名：バリスタ（170816-170916）"/>
    <n v="8217"/>
    <n v="1315"/>
    <m/>
    <n v="0.16003407569672629"/>
    <n v="54.254288973384021"/>
    <n v="71344.389999999985"/>
    <n v="15.559999999999999"/>
    <x v="0"/>
    <m/>
    <n v="0"/>
    <x v="60"/>
    <d v="2020-02-24T00:00:00"/>
    <x v="1"/>
    <x v="2"/>
    <x v="0"/>
  </r>
  <r>
    <x v="419"/>
    <x v="4"/>
    <x v="0"/>
    <s v="指名：ドルチェグスト（170816-170916）"/>
    <n v="15688"/>
    <n v="2407"/>
    <n v="0"/>
    <n v="0.1534293727689954"/>
    <n v="58.519380972164527"/>
    <n v="140856.15000000002"/>
    <n v="22.96"/>
    <x v="8"/>
    <n v="46952.05000000001"/>
    <n v="1.9122896481387047E-4"/>
    <x v="60"/>
    <d v="2020-02-24T00:00:00"/>
    <x v="1"/>
    <x v="2"/>
    <x v="0"/>
  </r>
  <r>
    <x v="419"/>
    <x v="7"/>
    <x v="0"/>
    <s v="NDG_Facebook_RM_18day（200203-200229）"/>
    <n v="24168"/>
    <n v="180"/>
    <n v="0"/>
    <n v="7.4478649453823239E-3"/>
    <n v="345.67477777777776"/>
    <n v="62221.46"/>
    <n v="28"/>
    <x v="0"/>
    <m/>
    <n v="0"/>
    <x v="60"/>
    <d v="2020-02-24T00:00:00"/>
    <x v="1"/>
    <x v="2"/>
    <x v="0"/>
  </r>
  <r>
    <x v="419"/>
    <x v="7"/>
    <x v="0"/>
    <s v="NDG_Facebook_int_coffee（200110-200131）"/>
    <n v="79515"/>
    <n v="240"/>
    <n v="0"/>
    <n v="3.0182984342576871E-3"/>
    <n v="87.708687499999996"/>
    <n v="21050.084999999999"/>
    <n v="2"/>
    <x v="0"/>
    <m/>
    <n v="0"/>
    <x v="60"/>
    <d v="2020-02-24T00:00:00"/>
    <x v="1"/>
    <x v="2"/>
    <x v="0"/>
  </r>
  <r>
    <x v="419"/>
    <x v="7"/>
    <x v="0"/>
    <s v="NDG_Facebook_int_other（200110-200131）"/>
    <n v="118673"/>
    <n v="240"/>
    <n v="0"/>
    <n v="2.0223639749563926E-3"/>
    <n v="88.061770833333341"/>
    <n v="21134.825000000001"/>
    <n v="3"/>
    <x v="0"/>
    <m/>
    <n v="0"/>
    <x v="60"/>
    <d v="2020-02-24T00:00:00"/>
    <x v="1"/>
    <x v="2"/>
    <x v="0"/>
  </r>
  <r>
    <x v="419"/>
    <x v="7"/>
    <x v="0"/>
    <s v="NDG_Facebook_RM_180day（200203-200229）"/>
    <n v="32557"/>
    <n v="97"/>
    <n v="0"/>
    <n v="2.9793899929354672E-3"/>
    <n v="410.51541237113395"/>
    <n v="39819.994999999995"/>
    <n v="5"/>
    <x v="0"/>
    <m/>
    <n v="0"/>
    <x v="60"/>
    <d v="2020-02-24T00:00:00"/>
    <x v="1"/>
    <x v="2"/>
    <x v="0"/>
  </r>
  <r>
    <x v="419"/>
    <x v="3"/>
    <x v="0"/>
    <s v="AFF"/>
    <m/>
    <m/>
    <m/>
    <m/>
    <m/>
    <m/>
    <m/>
    <x v="1"/>
    <n v="0"/>
    <m/>
    <x v="60"/>
    <d v="2020-02-24T00:00:00"/>
    <x v="1"/>
    <x v="2"/>
    <x v="0"/>
  </r>
  <r>
    <x v="420"/>
    <x v="0"/>
    <x v="0"/>
    <s v="指名：ドルチェグスト（161228AM-170131）"/>
    <n v="14194"/>
    <n v="1060"/>
    <m/>
    <n v="7.4679442017753978E-2"/>
    <n v="34.871396226415101"/>
    <n v="36963.680000000008"/>
    <n v="18"/>
    <x v="8"/>
    <n v="12321.226666666669"/>
    <n v="2.1135691137100183E-4"/>
    <x v="60"/>
    <d v="2020-02-24T00:00:00"/>
    <x v="1"/>
    <x v="2"/>
    <x v="0"/>
  </r>
  <r>
    <x v="420"/>
    <x v="0"/>
    <x v="0"/>
    <s v="指名：共通TOP（161228AM-170131）"/>
    <n v="5630"/>
    <n v="777"/>
    <m/>
    <n v="0.1380106571936057"/>
    <n v="12.459922779922778"/>
    <n v="9681.3599999999988"/>
    <n v="55"/>
    <x v="0"/>
    <m/>
    <n v="0"/>
    <x v="60"/>
    <d v="2020-02-24T00:00:00"/>
    <x v="1"/>
    <x v="2"/>
    <x v="0"/>
  </r>
  <r>
    <x v="420"/>
    <x v="0"/>
    <x v="0"/>
    <s v="指名：バリスタ（161228AM-170131）"/>
    <n v="8507"/>
    <n v="635"/>
    <m/>
    <n v="7.4644410485482537E-2"/>
    <n v="56.322141732283448"/>
    <n v="35764.55999999999"/>
    <n v="10"/>
    <x v="0"/>
    <m/>
    <n v="0"/>
    <x v="60"/>
    <d v="2020-02-24T00:00:00"/>
    <x v="1"/>
    <x v="2"/>
    <x v="0"/>
  </r>
  <r>
    <x v="420"/>
    <x v="14"/>
    <x v="0"/>
    <s v="YDN_RT_Direct"/>
    <n v="959016"/>
    <n v="578"/>
    <n v="0"/>
    <n v="6.0270110196284526E-4"/>
    <n v="363.87985839965398"/>
    <n v="210322.55815500001"/>
    <n v="10"/>
    <x v="0"/>
    <m/>
    <n v="0"/>
    <x v="60"/>
    <d v="2020-02-24T00:00:00"/>
    <x v="1"/>
    <x v="2"/>
    <x v="0"/>
  </r>
  <r>
    <x v="420"/>
    <x v="13"/>
    <x v="0"/>
    <s v="2020-01_nestle_DDTD_ndg_coffee_banner"/>
    <n v="2298812"/>
    <n v="2619"/>
    <m/>
    <n v="1.1392841171874865E-3"/>
    <n v="20.375711798396335"/>
    <n v="53363.989200000004"/>
    <n v="0"/>
    <x v="0"/>
    <m/>
    <n v="0"/>
    <x v="60"/>
    <d v="2020-02-24T00:00:00"/>
    <x v="1"/>
    <x v="2"/>
    <x v="0"/>
  </r>
  <r>
    <x v="420"/>
    <x v="13"/>
    <x v="0"/>
    <s v="2020-01_nestle_DDTD_ndg_RT_banner"/>
    <n v="49700"/>
    <n v="524"/>
    <m/>
    <n v="1.0543259557344064E-2"/>
    <n v="33.800820706106869"/>
    <n v="17711.63005"/>
    <n v="0"/>
    <x v="0"/>
    <m/>
    <n v="0"/>
    <x v="60"/>
    <d v="2020-02-24T00:00:00"/>
    <x v="1"/>
    <x v="2"/>
    <x v="0"/>
  </r>
  <r>
    <x v="420"/>
    <x v="3"/>
    <x v="0"/>
    <s v="PH AFF"/>
    <n v="4420"/>
    <n v="585"/>
    <m/>
    <n v="0.13235294117647059"/>
    <n v="50.355555555555554"/>
    <n v="29458"/>
    <n v="2"/>
    <x v="0"/>
    <m/>
    <n v="0"/>
    <x v="60"/>
    <d v="2020-02-24T00:00:00"/>
    <x v="1"/>
    <x v="2"/>
    <x v="0"/>
  </r>
  <r>
    <x v="420"/>
    <x v="12"/>
    <x v="0"/>
    <s v="NDG_LINE_RM"/>
    <n v="174863"/>
    <n v="912"/>
    <m/>
    <n v="5.2155115719162998E-3"/>
    <n v="80.481726973684204"/>
    <n v="73399.334999999992"/>
    <n v="19"/>
    <x v="0"/>
    <m/>
    <n v="0"/>
    <x v="60"/>
    <d v="2020-02-24T00:00:00"/>
    <x v="1"/>
    <x v="2"/>
    <x v="0"/>
  </r>
  <r>
    <x v="420"/>
    <x v="12"/>
    <x v="0"/>
    <s v="NDG_LINE_true"/>
    <n v="342460"/>
    <n v="516"/>
    <m/>
    <n v="1.5067453133212638E-3"/>
    <n v="26.759999999999998"/>
    <n v="13808.16"/>
    <n v="0"/>
    <x v="0"/>
    <m/>
    <n v="0"/>
    <x v="60"/>
    <d v="2020-02-24T00:00:00"/>
    <x v="1"/>
    <x v="2"/>
    <x v="0"/>
  </r>
  <r>
    <x v="420"/>
    <x v="5"/>
    <x v="0"/>
    <s v="【NDG】GDN-RM（190125-190131）"/>
    <m/>
    <m/>
    <m/>
    <m/>
    <m/>
    <m/>
    <m/>
    <x v="5"/>
    <n v="0"/>
    <m/>
    <x v="60"/>
    <d v="2020-02-24T00:00:00"/>
    <x v="1"/>
    <x v="2"/>
    <x v="0"/>
  </r>
  <r>
    <x v="420"/>
    <x v="5"/>
    <x v="0"/>
    <s v="GDN_Direct_AT_Trueセグメント"/>
    <n v="113545"/>
    <n v="179"/>
    <n v="0"/>
    <n v="1.5764674798538025E-3"/>
    <n v="92.269212841536316"/>
    <n v="16516.189098635001"/>
    <n v="0"/>
    <x v="0"/>
    <m/>
    <n v="0"/>
    <x v="60"/>
    <d v="2020-02-24T00:00:00"/>
    <x v="1"/>
    <x v="2"/>
    <x v="0"/>
  </r>
  <r>
    <x v="420"/>
    <x v="5"/>
    <x v="0"/>
    <s v="GDN_Direct_AT_コーヒー興味関心"/>
    <n v="156405"/>
    <n v="279"/>
    <n v="0"/>
    <n v="1.7838304402033184E-3"/>
    <n v="53.348023299193549"/>
    <n v="14884.098500475"/>
    <n v="1"/>
    <x v="0"/>
    <m/>
    <n v="0"/>
    <x v="60"/>
    <d v="2020-02-24T00:00:00"/>
    <x v="1"/>
    <x v="2"/>
    <x v="0"/>
  </r>
  <r>
    <x v="420"/>
    <x v="5"/>
    <x v="0"/>
    <s v="GDN_Direct_RT_リターゲティング"/>
    <n v="156571"/>
    <n v="122"/>
    <n v="0"/>
    <n v="7.7919921313653235E-4"/>
    <n v="653.00076877184415"/>
    <n v="79666.093790164989"/>
    <n v="10"/>
    <x v="0"/>
    <m/>
    <n v="0"/>
    <x v="60"/>
    <d v="2020-02-24T00:00:00"/>
    <x v="1"/>
    <x v="2"/>
    <x v="0"/>
  </r>
  <r>
    <x v="420"/>
    <x v="4"/>
    <x v="0"/>
    <s v="D&amp;E_DDTD_サイト誘導増加施策202002"/>
    <n v="5446"/>
    <n v="760"/>
    <m/>
    <n v="0.1395519647447668"/>
    <n v="72.884322368421053"/>
    <n v="55392.084999999999"/>
    <n v="18.61"/>
    <x v="0"/>
    <m/>
    <n v="0"/>
    <x v="60"/>
    <d v="2020-02-24T00:00:00"/>
    <x v="1"/>
    <x v="2"/>
    <x v="0"/>
  </r>
  <r>
    <x v="420"/>
    <x v="4"/>
    <x v="0"/>
    <s v="指名：バリスタ（170816-170916）"/>
    <n v="5229"/>
    <n v="698"/>
    <m/>
    <n v="0.13348632625741058"/>
    <n v="46.818818051575938"/>
    <n v="32679.535000000003"/>
    <n v="3.39"/>
    <x v="0"/>
    <m/>
    <n v="0"/>
    <x v="60"/>
    <d v="2020-02-24T00:00:00"/>
    <x v="1"/>
    <x v="2"/>
    <x v="0"/>
  </r>
  <r>
    <x v="420"/>
    <x v="4"/>
    <x v="0"/>
    <s v="指名：共通TOP（170816-170916）"/>
    <n v="4911"/>
    <n v="939"/>
    <m/>
    <n v="0.19120342089187539"/>
    <n v="26.649568690095848"/>
    <n v="25023.945"/>
    <n v="20.5"/>
    <x v="0"/>
    <m/>
    <n v="0"/>
    <x v="60"/>
    <d v="2020-02-24T00:00:00"/>
    <x v="1"/>
    <x v="2"/>
    <x v="0"/>
  </r>
  <r>
    <x v="420"/>
    <x v="4"/>
    <x v="0"/>
    <s v="指名：ドルチェグスト（170816-170916）"/>
    <n v="11370"/>
    <n v="1768"/>
    <n v="0"/>
    <n v="0.15549692172383464"/>
    <n v="72.533416289592765"/>
    <n v="128239.08"/>
    <n v="12.02"/>
    <x v="4"/>
    <n v="21373.18"/>
    <n v="5.2770448548812663E-4"/>
    <x v="60"/>
    <d v="2020-02-24T00:00:00"/>
    <x v="1"/>
    <x v="2"/>
    <x v="0"/>
  </r>
  <r>
    <x v="420"/>
    <x v="7"/>
    <x v="0"/>
    <s v="NDG_Facebook_RM_180day（200203-200229）"/>
    <n v="36491"/>
    <n v="62"/>
    <n v="0"/>
    <n v="1.6990490805952152E-3"/>
    <n v="713.65395161290314"/>
    <n v="44246.544999999998"/>
    <n v="6"/>
    <x v="0"/>
    <m/>
    <n v="0"/>
    <x v="60"/>
    <d v="2020-02-24T00:00:00"/>
    <x v="1"/>
    <x v="2"/>
    <x v="0"/>
  </r>
  <r>
    <x v="420"/>
    <x v="7"/>
    <x v="0"/>
    <s v="NDG_Facebook_int_coffee（200110-200131）"/>
    <n v="68340"/>
    <n v="216"/>
    <n v="0"/>
    <n v="3.1606672519754169E-3"/>
    <n v="93.701296296296292"/>
    <n v="20239.48"/>
    <n v="0"/>
    <x v="0"/>
    <m/>
    <n v="0"/>
    <x v="60"/>
    <d v="2020-02-24T00:00:00"/>
    <x v="1"/>
    <x v="2"/>
    <x v="0"/>
  </r>
  <r>
    <x v="420"/>
    <x v="7"/>
    <x v="0"/>
    <s v="NDG_Facebook_RM_18day（200203-200229）"/>
    <n v="23297"/>
    <n v="129"/>
    <n v="0"/>
    <n v="5.5371936300811263E-3"/>
    <n v="461.23833333333334"/>
    <n v="59499.745000000003"/>
    <n v="12"/>
    <x v="0"/>
    <m/>
    <n v="0"/>
    <x v="60"/>
    <d v="2020-02-24T00:00:00"/>
    <x v="1"/>
    <x v="2"/>
    <x v="0"/>
  </r>
  <r>
    <x v="420"/>
    <x v="7"/>
    <x v="0"/>
    <s v="NDG_Facebook_int_other（200110-200131）"/>
    <n v="106752"/>
    <n v="215"/>
    <n v="0"/>
    <n v="2.014013788968825E-3"/>
    <n v="94.235651162790703"/>
    <n v="20260.665000000001"/>
    <n v="1"/>
    <x v="0"/>
    <m/>
    <n v="0"/>
    <x v="60"/>
    <d v="2020-02-24T00:00:00"/>
    <x v="1"/>
    <x v="2"/>
    <x v="0"/>
  </r>
  <r>
    <x v="420"/>
    <x v="3"/>
    <x v="0"/>
    <s v="AFF"/>
    <m/>
    <m/>
    <m/>
    <m/>
    <m/>
    <m/>
    <m/>
    <x v="6"/>
    <n v="0"/>
    <m/>
    <x v="60"/>
    <d v="2020-02-24T00:00:00"/>
    <x v="1"/>
    <x v="2"/>
    <x v="0"/>
  </r>
  <r>
    <x v="421"/>
    <x v="0"/>
    <x v="0"/>
    <s v="指名：ドルチェグスト（161228AM-170131）"/>
    <n v="14128"/>
    <n v="1042"/>
    <m/>
    <n v="7.3754246885617214E-2"/>
    <n v="57.128138195777346"/>
    <n v="59527.519999999997"/>
    <n v="26"/>
    <x v="0"/>
    <m/>
    <n v="0"/>
    <x v="60"/>
    <d v="2020-02-24T00:00:00"/>
    <x v="1"/>
    <x v="2"/>
    <x v="0"/>
  </r>
  <r>
    <x v="421"/>
    <x v="0"/>
    <x v="0"/>
    <s v="指名：バリスタ（161228AM-170131）"/>
    <n v="8174"/>
    <n v="594"/>
    <m/>
    <n v="7.2669439686811846E-2"/>
    <n v="80.587744107744101"/>
    <n v="47869.119999999995"/>
    <n v="7"/>
    <x v="0"/>
    <m/>
    <n v="0"/>
    <x v="60"/>
    <d v="2020-02-24T00:00:00"/>
    <x v="1"/>
    <x v="2"/>
    <x v="0"/>
  </r>
  <r>
    <x v="421"/>
    <x v="0"/>
    <x v="0"/>
    <s v="指名：共通TOP（161228AM-170131）"/>
    <n v="5094"/>
    <n v="734"/>
    <m/>
    <n v="0.14409108755398509"/>
    <n v="35.384087193460495"/>
    <n v="25971.920000000002"/>
    <n v="50"/>
    <x v="0"/>
    <m/>
    <n v="0"/>
    <x v="60"/>
    <d v="2020-02-24T00:00:00"/>
    <x v="1"/>
    <x v="2"/>
    <x v="0"/>
  </r>
  <r>
    <x v="421"/>
    <x v="14"/>
    <x v="0"/>
    <s v="YDN_RT_Direct"/>
    <n v="864653"/>
    <n v="536"/>
    <n v="0"/>
    <n v="6.1990185658292976E-4"/>
    <n v="406.75360593283585"/>
    <n v="218019.93278"/>
    <n v="15"/>
    <x v="0"/>
    <m/>
    <n v="0"/>
    <x v="60"/>
    <d v="2020-02-24T00:00:00"/>
    <x v="1"/>
    <x v="2"/>
    <x v="0"/>
  </r>
  <r>
    <x v="421"/>
    <x v="13"/>
    <x v="0"/>
    <s v="2020-01_nestle_DDTD_ndg_RT_banner"/>
    <n v="49900"/>
    <n v="457"/>
    <m/>
    <n v="9.1583166332665326E-3"/>
    <n v="25.57339113785558"/>
    <n v="11687.03975"/>
    <n v="0"/>
    <x v="0"/>
    <m/>
    <n v="0"/>
    <x v="60"/>
    <d v="2020-02-24T00:00:00"/>
    <x v="1"/>
    <x v="2"/>
    <x v="0"/>
  </r>
  <r>
    <x v="421"/>
    <x v="13"/>
    <x v="0"/>
    <s v="2020-01_nestle_DDTD_ndg_coffee_banner"/>
    <n v="2750120"/>
    <n v="3192"/>
    <m/>
    <n v="1.1606766250199991E-3"/>
    <n v="22.007832973057646"/>
    <n v="70249.002850000004"/>
    <n v="0"/>
    <x v="0"/>
    <m/>
    <n v="0"/>
    <x v="60"/>
    <d v="2020-02-24T00:00:00"/>
    <x v="1"/>
    <x v="2"/>
    <x v="0"/>
  </r>
  <r>
    <x v="421"/>
    <x v="3"/>
    <x v="0"/>
    <s v="PH AFF"/>
    <n v="3341"/>
    <n v="456"/>
    <m/>
    <n v="0.13648608201137383"/>
    <n v="51.680701754385971"/>
    <n v="23566.400000000001"/>
    <n v="2"/>
    <x v="0"/>
    <m/>
    <n v="0"/>
    <x v="60"/>
    <d v="2020-02-24T00:00:00"/>
    <x v="1"/>
    <x v="2"/>
    <x v="0"/>
  </r>
  <r>
    <x v="421"/>
    <x v="12"/>
    <x v="0"/>
    <s v="NDG_LINE_RM"/>
    <n v="134729"/>
    <n v="704"/>
    <m/>
    <n v="5.2253041290293853E-3"/>
    <n v="81.798870738636367"/>
    <n v="57586.405000000006"/>
    <n v="28"/>
    <x v="0"/>
    <m/>
    <n v="0"/>
    <x v="60"/>
    <d v="2020-02-24T00:00:00"/>
    <x v="1"/>
    <x v="2"/>
    <x v="0"/>
  </r>
  <r>
    <x v="421"/>
    <x v="12"/>
    <x v="0"/>
    <s v="NDG_LINE_true"/>
    <n v="366099"/>
    <n v="513"/>
    <m/>
    <n v="1.401260314832873E-3"/>
    <n v="26.759999999999998"/>
    <n v="13727.88"/>
    <n v="0"/>
    <x v="0"/>
    <m/>
    <n v="0"/>
    <x v="60"/>
    <d v="2020-02-24T00:00:00"/>
    <x v="1"/>
    <x v="2"/>
    <x v="0"/>
  </r>
  <r>
    <x v="421"/>
    <x v="5"/>
    <x v="0"/>
    <s v="GDN_Direct_AT_Trueセグメント"/>
    <n v="82988"/>
    <n v="148"/>
    <n v="0"/>
    <n v="1.7833903696920037E-3"/>
    <n v="96.789085033952716"/>
    <n v="14324.784585025001"/>
    <n v="0"/>
    <x v="0"/>
    <m/>
    <n v="0"/>
    <x v="60"/>
    <d v="2020-02-24T00:00:00"/>
    <x v="1"/>
    <x v="2"/>
    <x v="0"/>
  </r>
  <r>
    <x v="421"/>
    <x v="5"/>
    <x v="0"/>
    <s v="GDN_Direct_RT_リターゲティング"/>
    <n v="153409"/>
    <n v="118"/>
    <n v="0"/>
    <n v="7.6918564099889841E-4"/>
    <n v="482.42826564292369"/>
    <n v="56926.535345864999"/>
    <n v="2"/>
    <x v="0"/>
    <m/>
    <n v="0"/>
    <x v="60"/>
    <d v="2020-02-24T00:00:00"/>
    <x v="1"/>
    <x v="2"/>
    <x v="0"/>
  </r>
  <r>
    <x v="421"/>
    <x v="5"/>
    <x v="0"/>
    <s v="GDN_Direct_AT_コーヒー興味関心"/>
    <n v="154592"/>
    <n v="307"/>
    <n v="0"/>
    <n v="1.9858724901676669E-3"/>
    <n v="55.819498436677527"/>
    <n v="17136.58602006"/>
    <n v="1"/>
    <x v="0"/>
    <m/>
    <n v="0"/>
    <x v="60"/>
    <d v="2020-02-24T00:00:00"/>
    <x v="1"/>
    <x v="2"/>
    <x v="0"/>
  </r>
  <r>
    <x v="421"/>
    <x v="4"/>
    <x v="0"/>
    <s v="指名：ドルチェグスト（170816-170916）"/>
    <n v="11198"/>
    <n v="1812"/>
    <n v="0"/>
    <n v="0.16181460975174139"/>
    <n v="74.758995584988952"/>
    <n v="135463.29999999999"/>
    <n v="22.88"/>
    <x v="0"/>
    <m/>
    <n v="0"/>
    <x v="60"/>
    <d v="2020-02-24T00:00:00"/>
    <x v="1"/>
    <x v="2"/>
    <x v="0"/>
  </r>
  <r>
    <x v="421"/>
    <x v="4"/>
    <x v="0"/>
    <s v="指名：共通TOP（170816-170916）"/>
    <n v="4507"/>
    <n v="830"/>
    <m/>
    <n v="0.18415797648102952"/>
    <n v="20.412560240963849"/>
    <n v="16942.424999999996"/>
    <n v="14"/>
    <x v="0"/>
    <m/>
    <n v="0"/>
    <x v="60"/>
    <d v="2020-02-24T00:00:00"/>
    <x v="1"/>
    <x v="2"/>
    <x v="0"/>
  </r>
  <r>
    <x v="421"/>
    <x v="4"/>
    <x v="0"/>
    <s v="指名：バリスタ（170816-170916）"/>
    <n v="5528"/>
    <n v="695"/>
    <m/>
    <n v="0.12572358900144717"/>
    <n v="58.178935251798563"/>
    <n v="40434.36"/>
    <n v="3.33"/>
    <x v="0"/>
    <m/>
    <n v="0"/>
    <x v="60"/>
    <d v="2020-02-24T00:00:00"/>
    <x v="1"/>
    <x v="2"/>
    <x v="0"/>
  </r>
  <r>
    <x v="421"/>
    <x v="7"/>
    <x v="0"/>
    <s v="NDG_Facebook_int_other（200110-200131）"/>
    <n v="122670"/>
    <n v="215"/>
    <n v="0"/>
    <n v="1.7526697644085758E-3"/>
    <n v="100.59374418604652"/>
    <n v="21627.655000000002"/>
    <n v="1"/>
    <x v="0"/>
    <m/>
    <n v="0"/>
    <x v="60"/>
    <d v="2020-02-24T00:00:00"/>
    <x v="1"/>
    <x v="2"/>
    <x v="0"/>
  </r>
  <r>
    <x v="421"/>
    <x v="7"/>
    <x v="0"/>
    <s v="NDG_Facebook_RM_180day（200203-200229）"/>
    <n v="36223"/>
    <n v="75"/>
    <n v="0"/>
    <n v="2.0705076884852164E-3"/>
    <n v="642.52246666666667"/>
    <n v="48189.184999999998"/>
    <n v="8"/>
    <x v="0"/>
    <m/>
    <n v="0"/>
    <x v="60"/>
    <d v="2020-02-24T00:00:00"/>
    <x v="1"/>
    <x v="2"/>
    <x v="0"/>
  </r>
  <r>
    <x v="421"/>
    <x v="7"/>
    <x v="0"/>
    <s v="NDG_Facebook_RM_18day（200203-200229）"/>
    <n v="21466"/>
    <n v="130"/>
    <n v="0"/>
    <n v="6.0560886984067832E-3"/>
    <n v="421.42711538461538"/>
    <n v="54785.525000000001"/>
    <n v="19"/>
    <x v="0"/>
    <m/>
    <n v="0"/>
    <x v="60"/>
    <d v="2020-02-24T00:00:00"/>
    <x v="1"/>
    <x v="2"/>
    <x v="0"/>
  </r>
  <r>
    <x v="421"/>
    <x v="7"/>
    <x v="0"/>
    <s v="NDG_Facebook_int_coffee（200110-200131）"/>
    <n v="63486"/>
    <n v="221"/>
    <n v="0"/>
    <n v="3.4810824433733423E-3"/>
    <n v="96.233076923076936"/>
    <n v="21267.510000000002"/>
    <n v="0"/>
    <x v="0"/>
    <m/>
    <n v="0"/>
    <x v="60"/>
    <d v="2020-02-24T00:00:00"/>
    <x v="1"/>
    <x v="2"/>
    <x v="0"/>
  </r>
  <r>
    <x v="422"/>
    <x v="0"/>
    <x v="0"/>
    <s v="指名：バリスタ（161228AM-170131）"/>
    <n v="7470"/>
    <n v="550"/>
    <m/>
    <n v="7.3627844712182061E-2"/>
    <n v="83.500654545454537"/>
    <n v="45925.359999999993"/>
    <n v="11"/>
    <x v="0"/>
    <m/>
    <n v="0"/>
    <x v="60"/>
    <d v="2020-02-24T00:00:00"/>
    <x v="1"/>
    <x v="2"/>
    <x v="0"/>
  </r>
  <r>
    <x v="422"/>
    <x v="0"/>
    <x v="0"/>
    <s v="指名：共通TOP（161228AM-170131）"/>
    <n v="5297"/>
    <n v="719"/>
    <m/>
    <n v="0.13573720974136302"/>
    <n v="25.337524339360222"/>
    <n v="18217.68"/>
    <n v="56"/>
    <x v="0"/>
    <m/>
    <n v="0"/>
    <x v="60"/>
    <d v="2020-02-24T00:00:00"/>
    <x v="1"/>
    <x v="2"/>
    <x v="0"/>
  </r>
  <r>
    <x v="422"/>
    <x v="0"/>
    <x v="0"/>
    <s v="指名：ドルチェグスト（161228AM-170131）"/>
    <n v="13730"/>
    <n v="924"/>
    <m/>
    <n v="6.7297887836853601E-2"/>
    <n v="51.853679653679656"/>
    <n v="47912.800000000003"/>
    <n v="36"/>
    <x v="0"/>
    <m/>
    <n v="0"/>
    <x v="60"/>
    <d v="2020-02-24T00:00:00"/>
    <x v="1"/>
    <x v="2"/>
    <x v="0"/>
  </r>
  <r>
    <x v="422"/>
    <x v="14"/>
    <x v="0"/>
    <s v="YDN_RT_Direct"/>
    <n v="944838"/>
    <n v="457"/>
    <n v="0"/>
    <n v="4.8368080030650759E-4"/>
    <n v="374.7813122210066"/>
    <n v="171275.05968500001"/>
    <n v="12"/>
    <x v="0"/>
    <m/>
    <n v="0"/>
    <x v="60"/>
    <d v="2020-02-24T00:00:00"/>
    <x v="1"/>
    <x v="2"/>
    <x v="0"/>
  </r>
  <r>
    <x v="422"/>
    <x v="13"/>
    <x v="0"/>
    <s v="2020-01_nestle_DDTD_ndg_RT_banner"/>
    <n v="57936"/>
    <n v="505"/>
    <m/>
    <n v="8.7165147749240536E-3"/>
    <n v="27.200634752475249"/>
    <n v="13736.32055"/>
    <n v="0"/>
    <x v="0"/>
    <m/>
    <n v="0"/>
    <x v="60"/>
    <d v="2020-02-24T00:00:00"/>
    <x v="1"/>
    <x v="2"/>
    <x v="0"/>
  </r>
  <r>
    <x v="422"/>
    <x v="13"/>
    <x v="0"/>
    <s v="2020-01_nestle_DDTD_ndg_coffee_banner"/>
    <n v="2332363"/>
    <n v="3046"/>
    <m/>
    <n v="1.3059716690755256E-3"/>
    <n v="23.063163690085357"/>
    <n v="70250.396599999993"/>
    <n v="0"/>
    <x v="0"/>
    <m/>
    <n v="0"/>
    <x v="60"/>
    <d v="2020-02-24T00:00:00"/>
    <x v="1"/>
    <x v="2"/>
    <x v="0"/>
  </r>
  <r>
    <x v="422"/>
    <x v="3"/>
    <x v="0"/>
    <s v="PH AFF"/>
    <n v="2659"/>
    <n v="421"/>
    <m/>
    <n v="0.15833019932305378"/>
    <n v="62.97434679334917"/>
    <n v="26512.2"/>
    <n v="2"/>
    <x v="0"/>
    <m/>
    <n v="0"/>
    <x v="60"/>
    <d v="2020-02-24T00:00:00"/>
    <x v="1"/>
    <x v="2"/>
    <x v="0"/>
  </r>
  <r>
    <x v="422"/>
    <x v="12"/>
    <x v="0"/>
    <s v="NDG_LINE_RM"/>
    <n v="141789"/>
    <n v="679"/>
    <m/>
    <n v="4.7888059017272147E-3"/>
    <n v="84.380375552282757"/>
    <n v="57294.274999999994"/>
    <n v="13"/>
    <x v="0"/>
    <m/>
    <n v="0"/>
    <x v="60"/>
    <d v="2020-02-24T00:00:00"/>
    <x v="1"/>
    <x v="2"/>
    <x v="0"/>
  </r>
  <r>
    <x v="422"/>
    <x v="12"/>
    <x v="0"/>
    <s v="NDG_LINE_true"/>
    <n v="416358"/>
    <n v="516"/>
    <m/>
    <n v="1.2393180868387301E-3"/>
    <n v="26.759999999999998"/>
    <n v="13808.16"/>
    <n v="0"/>
    <x v="0"/>
    <m/>
    <n v="0"/>
    <x v="60"/>
    <d v="2020-02-24T00:00:00"/>
    <x v="1"/>
    <x v="2"/>
    <x v="0"/>
  </r>
  <r>
    <x v="422"/>
    <x v="5"/>
    <x v="0"/>
    <s v="GDN_Direct_AT_Trueセグメント"/>
    <n v="89426"/>
    <n v="142"/>
    <n v="0"/>
    <n v="1.5879050835327533E-3"/>
    <n v="96.917244655246478"/>
    <n v="13762.248741044999"/>
    <n v="0"/>
    <x v="0"/>
    <m/>
    <n v="0"/>
    <x v="60"/>
    <d v="2020-02-24T00:00:00"/>
    <x v="1"/>
    <x v="2"/>
    <x v="0"/>
  </r>
  <r>
    <x v="422"/>
    <x v="5"/>
    <x v="0"/>
    <s v="GDN_Direct_AT_コーヒー興味関心"/>
    <n v="155917"/>
    <n v="267"/>
    <n v="0"/>
    <n v="1.7124495725289737E-3"/>
    <n v="60.454575103838955"/>
    <n v="16141.371552725001"/>
    <n v="0"/>
    <x v="0"/>
    <m/>
    <n v="0"/>
    <x v="60"/>
    <d v="2020-02-24T00:00:00"/>
    <x v="1"/>
    <x v="2"/>
    <x v="0"/>
  </r>
  <r>
    <x v="422"/>
    <x v="5"/>
    <x v="0"/>
    <s v="GDN_Direct_RT_リターゲティング"/>
    <n v="150023"/>
    <n v="134"/>
    <n v="0"/>
    <n v="8.9319637655559483E-4"/>
    <n v="342.42993047455224"/>
    <n v="45885.610683589999"/>
    <n v="5"/>
    <x v="0"/>
    <m/>
    <n v="0"/>
    <x v="60"/>
    <d v="2020-02-24T00:00:00"/>
    <x v="1"/>
    <x v="2"/>
    <x v="0"/>
  </r>
  <r>
    <x v="422"/>
    <x v="4"/>
    <x v="0"/>
    <s v="指名：ドルチェグスト（170816-170916）"/>
    <n v="12264"/>
    <n v="1882"/>
    <n v="0"/>
    <n v="0.15345727332028702"/>
    <n v="82.077789585547293"/>
    <n v="154470.39999999999"/>
    <n v="13.77"/>
    <x v="0"/>
    <m/>
    <n v="0"/>
    <x v="60"/>
    <d v="2020-02-24T00:00:00"/>
    <x v="1"/>
    <x v="2"/>
    <x v="0"/>
  </r>
  <r>
    <x v="422"/>
    <x v="4"/>
    <x v="0"/>
    <s v="指名：共通TOP（170816-170916）"/>
    <n v="9254"/>
    <n v="1660"/>
    <m/>
    <n v="0.17938188891290252"/>
    <n v="29.933048192771089"/>
    <n v="49688.860000000008"/>
    <n v="35.46"/>
    <x v="0"/>
    <m/>
    <n v="0"/>
    <x v="60"/>
    <d v="2020-02-24T00:00:00"/>
    <x v="1"/>
    <x v="2"/>
    <x v="0"/>
  </r>
  <r>
    <x v="422"/>
    <x v="4"/>
    <x v="0"/>
    <s v="指名：バリスタ（170816-170916）"/>
    <n v="6378"/>
    <n v="755"/>
    <m/>
    <n v="0.11837566635308874"/>
    <n v="82.128980132450337"/>
    <n v="62007.380000000005"/>
    <n v="6.01"/>
    <x v="0"/>
    <m/>
    <n v="0"/>
    <x v="60"/>
    <d v="2020-02-24T00:00:00"/>
    <x v="1"/>
    <x v="2"/>
    <x v="0"/>
  </r>
  <r>
    <x v="422"/>
    <x v="7"/>
    <x v="0"/>
    <s v="NDG_Facebook_RM_180day（200203-200229）"/>
    <n v="37443"/>
    <n v="73"/>
    <n v="0"/>
    <n v="1.9496301044253932E-3"/>
    <n v="637.91746575342461"/>
    <n v="46567.974999999999"/>
    <n v="8"/>
    <x v="0"/>
    <m/>
    <n v="0"/>
    <x v="60"/>
    <d v="2020-02-24T00:00:00"/>
    <x v="1"/>
    <x v="2"/>
    <x v="0"/>
  </r>
  <r>
    <x v="422"/>
    <x v="7"/>
    <x v="0"/>
    <s v="NDG_Facebook_int_coffee（200110-200131）"/>
    <n v="72290"/>
    <n v="231"/>
    <n v="0"/>
    <n v="3.1954627196016045E-3"/>
    <n v="95.252857142857152"/>
    <n v="22003.410000000003"/>
    <n v="1"/>
    <x v="0"/>
    <m/>
    <n v="0"/>
    <x v="60"/>
    <d v="2020-02-24T00:00:00"/>
    <x v="1"/>
    <x v="2"/>
    <x v="0"/>
  </r>
  <r>
    <x v="422"/>
    <x v="7"/>
    <x v="0"/>
    <s v="NDG_Facebook_int_other（200110-200131）"/>
    <n v="113172"/>
    <n v="240"/>
    <n v="0"/>
    <n v="2.1206658890891741E-3"/>
    <n v="94.719250000000017"/>
    <n v="22732.620000000003"/>
    <n v="1"/>
    <x v="0"/>
    <m/>
    <n v="0"/>
    <x v="60"/>
    <d v="2020-02-24T00:00:00"/>
    <x v="1"/>
    <x v="2"/>
    <x v="0"/>
  </r>
  <r>
    <x v="422"/>
    <x v="7"/>
    <x v="0"/>
    <s v="NDG_Facebook_RM_18day（200203-200229）"/>
    <n v="17630"/>
    <n v="100"/>
    <n v="0"/>
    <n v="5.6721497447532613E-3"/>
    <n v="439.48839999999996"/>
    <n v="43948.84"/>
    <n v="21"/>
    <x v="0"/>
    <m/>
    <n v="0"/>
    <x v="60"/>
    <d v="2020-02-24T00:00:00"/>
    <x v="1"/>
    <x v="2"/>
    <x v="0"/>
  </r>
  <r>
    <x v="423"/>
    <x v="0"/>
    <x v="0"/>
    <s v="一般：バリスタ"/>
    <n v="1828"/>
    <n v="22"/>
    <m/>
    <n v="1.2035010940919038E-2"/>
    <n v="44.010909090909095"/>
    <n v="968.24000000000012"/>
    <n v="0"/>
    <x v="0"/>
    <m/>
    <n v="0"/>
    <x v="60"/>
    <d v="2020-02-24T00:00:00"/>
    <x v="1"/>
    <x v="2"/>
    <x v="0"/>
  </r>
  <r>
    <x v="423"/>
    <x v="0"/>
    <x v="0"/>
    <s v="指名：バリスタ（161228AM-170131）"/>
    <n v="6131"/>
    <n v="468"/>
    <m/>
    <n v="7.6333387701843086E-2"/>
    <n v="83.911111111111097"/>
    <n v="39270.399999999994"/>
    <n v="11"/>
    <x v="0"/>
    <m/>
    <n v="0"/>
    <x v="60"/>
    <d v="2020-02-24T00:00:00"/>
    <x v="1"/>
    <x v="2"/>
    <x v="0"/>
  </r>
  <r>
    <x v="423"/>
    <x v="0"/>
    <x v="0"/>
    <s v="指名：共通TOP（161228AM-170131）"/>
    <n v="4702"/>
    <n v="638"/>
    <m/>
    <n v="0.13568694172692472"/>
    <n v="26.854169278996864"/>
    <n v="17132.96"/>
    <n v="42"/>
    <x v="0"/>
    <m/>
    <n v="0"/>
    <x v="60"/>
    <d v="2020-02-24T00:00:00"/>
    <x v="1"/>
    <x v="2"/>
    <x v="0"/>
  </r>
  <r>
    <x v="423"/>
    <x v="0"/>
    <x v="0"/>
    <s v="指名：ドルチェグスト（161228AM-170131）"/>
    <n v="12346"/>
    <n v="912"/>
    <m/>
    <n v="7.3870079377936174E-2"/>
    <n v="58.917368421052629"/>
    <n v="53732.639999999999"/>
    <n v="28"/>
    <x v="0"/>
    <m/>
    <n v="0"/>
    <x v="60"/>
    <d v="2020-02-24T00:00:00"/>
    <x v="1"/>
    <x v="2"/>
    <x v="0"/>
  </r>
  <r>
    <x v="423"/>
    <x v="0"/>
    <x v="0"/>
    <s v="指名：バリスタDuo"/>
    <n v="187"/>
    <n v="3"/>
    <m/>
    <n v="1.6042780748663103E-2"/>
    <n v="35.36"/>
    <n v="106.08"/>
    <n v="0"/>
    <x v="0"/>
    <m/>
    <n v="0"/>
    <x v="60"/>
    <d v="2020-02-24T00:00:00"/>
    <x v="1"/>
    <x v="2"/>
    <x v="0"/>
  </r>
  <r>
    <x v="423"/>
    <x v="14"/>
    <x v="0"/>
    <s v="YDN_RT_Direct"/>
    <n v="889480"/>
    <n v="385"/>
    <n v="0"/>
    <n v="4.3283716328641454E-4"/>
    <n v="450.85708480519475"/>
    <n v="173579.97764999999"/>
    <n v="11"/>
    <x v="0"/>
    <m/>
    <n v="0"/>
    <x v="60"/>
    <d v="2020-02-24T00:00:00"/>
    <x v="1"/>
    <x v="2"/>
    <x v="0"/>
  </r>
  <r>
    <x v="423"/>
    <x v="13"/>
    <x v="0"/>
    <s v="2020-01_nestle_DDTD_ndg_coffee_banner"/>
    <n v="2381755"/>
    <n v="3007"/>
    <m/>
    <n v="1.2625144063936047E-3"/>
    <n v="23.122619338210843"/>
    <n v="69529.716350000002"/>
    <n v="1"/>
    <x v="0"/>
    <m/>
    <n v="0"/>
    <x v="60"/>
    <d v="2020-02-24T00:00:00"/>
    <x v="1"/>
    <x v="2"/>
    <x v="0"/>
  </r>
  <r>
    <x v="423"/>
    <x v="13"/>
    <x v="0"/>
    <s v="2020-01_nestle_DDTD_ndg_RT_banner"/>
    <n v="59749"/>
    <n v="528"/>
    <m/>
    <n v="8.8369679827277441E-3"/>
    <n v="40.589864488636366"/>
    <n v="21431.44845"/>
    <n v="2"/>
    <x v="0"/>
    <m/>
    <n v="0"/>
    <x v="60"/>
    <d v="2020-02-24T00:00:00"/>
    <x v="1"/>
    <x v="2"/>
    <x v="0"/>
  </r>
  <r>
    <x v="423"/>
    <x v="3"/>
    <x v="0"/>
    <s v="PH AFF"/>
    <n v="2186"/>
    <n v="258"/>
    <m/>
    <n v="0.11802378774016468"/>
    <n v="159.84961240310076"/>
    <n v="41241.199999999997"/>
    <n v="3"/>
    <x v="0"/>
    <m/>
    <n v="0"/>
    <x v="60"/>
    <d v="2020-02-24T00:00:00"/>
    <x v="1"/>
    <x v="2"/>
    <x v="0"/>
  </r>
  <r>
    <x v="423"/>
    <x v="12"/>
    <x v="0"/>
    <s v="NDG_LINE_true"/>
    <n v="408887"/>
    <n v="516"/>
    <m/>
    <n v="1.2619623514565149E-3"/>
    <n v="26.759999999999994"/>
    <n v="13808.159999999998"/>
    <n v="0"/>
    <x v="0"/>
    <m/>
    <n v="0"/>
    <x v="60"/>
    <d v="2020-02-24T00:00:00"/>
    <x v="1"/>
    <x v="2"/>
    <x v="0"/>
  </r>
  <r>
    <x v="423"/>
    <x v="12"/>
    <x v="0"/>
    <s v="NDG_LINE_RM"/>
    <n v="145150"/>
    <n v="709"/>
    <m/>
    <n v="4.8846021357216675E-3"/>
    <n v="80.982968970380824"/>
    <n v="57416.925000000003"/>
    <n v="19"/>
    <x v="0"/>
    <m/>
    <n v="0"/>
    <x v="60"/>
    <d v="2020-02-24T00:00:00"/>
    <x v="1"/>
    <x v="2"/>
    <x v="0"/>
  </r>
  <r>
    <x v="423"/>
    <x v="5"/>
    <x v="0"/>
    <s v="GDN_Direct_AT_コーヒー興味関心"/>
    <n v="112418"/>
    <n v="198"/>
    <n v="0"/>
    <n v="1.7612837801775517E-3"/>
    <n v="59.065402302474745"/>
    <n v="11694.949655889999"/>
    <n v="0"/>
    <x v="0"/>
    <m/>
    <n v="0"/>
    <x v="60"/>
    <d v="2020-02-24T00:00:00"/>
    <x v="1"/>
    <x v="2"/>
    <x v="0"/>
  </r>
  <r>
    <x v="423"/>
    <x v="5"/>
    <x v="0"/>
    <s v="GDN_Direct_AT_Trueセグメント"/>
    <n v="72353"/>
    <n v="127"/>
    <n v="0"/>
    <n v="1.7552831257860765E-3"/>
    <n v="88.860081503858268"/>
    <n v="11285.230350989999"/>
    <n v="0"/>
    <x v="0"/>
    <m/>
    <n v="0"/>
    <x v="60"/>
    <d v="2020-02-24T00:00:00"/>
    <x v="1"/>
    <x v="2"/>
    <x v="0"/>
  </r>
  <r>
    <x v="423"/>
    <x v="5"/>
    <x v="0"/>
    <s v="GDN_Direct_RT_リターゲティング"/>
    <n v="142782"/>
    <n v="119"/>
    <n v="0"/>
    <n v="8.3343838859239962E-4"/>
    <n v="444.58901777806727"/>
    <n v="52906.093115590003"/>
    <n v="2"/>
    <x v="0"/>
    <m/>
    <n v="0"/>
    <x v="60"/>
    <d v="2020-02-24T00:00:00"/>
    <x v="1"/>
    <x v="2"/>
    <x v="0"/>
  </r>
  <r>
    <x v="423"/>
    <x v="4"/>
    <x v="0"/>
    <s v="指名：バリスタDuo"/>
    <n v="18"/>
    <n v="0"/>
    <m/>
    <n v="0"/>
    <m/>
    <n v="0"/>
    <n v="0"/>
    <x v="0"/>
    <m/>
    <n v="0"/>
    <x v="60"/>
    <d v="2020-02-24T00:00:00"/>
    <x v="1"/>
    <x v="2"/>
    <x v="0"/>
  </r>
  <r>
    <x v="423"/>
    <x v="4"/>
    <x v="0"/>
    <s v="指名：共通TOP（170816-170916）"/>
    <n v="9054"/>
    <n v="1654"/>
    <m/>
    <n v="0.18268168765186657"/>
    <n v="30.059833736396609"/>
    <n v="49718.964999999989"/>
    <n v="32.5"/>
    <x v="0"/>
    <m/>
    <n v="0"/>
    <x v="60"/>
    <d v="2020-02-24T00:00:00"/>
    <x v="1"/>
    <x v="2"/>
    <x v="0"/>
  </r>
  <r>
    <x v="423"/>
    <x v="4"/>
    <x v="0"/>
    <s v="一般：ドルチェグスト"/>
    <n v="66"/>
    <n v="2"/>
    <n v="0"/>
    <n v="3.0303030303030304E-2"/>
    <n v="106.6725"/>
    <n v="213.345"/>
    <n v="0"/>
    <x v="0"/>
    <m/>
    <n v="0"/>
    <x v="60"/>
    <d v="2020-02-24T00:00:00"/>
    <x v="1"/>
    <x v="2"/>
    <x v="0"/>
  </r>
  <r>
    <x v="423"/>
    <x v="4"/>
    <x v="0"/>
    <s v="指名：ドルチェグスト（170816-170916）"/>
    <n v="10500"/>
    <n v="1800"/>
    <n v="0"/>
    <n v="0.17142857142857143"/>
    <n v="90.407038888888906"/>
    <n v="162732.67000000004"/>
    <n v="24.08"/>
    <x v="0"/>
    <m/>
    <n v="0"/>
    <x v="60"/>
    <d v="2020-02-24T00:00:00"/>
    <x v="1"/>
    <x v="2"/>
    <x v="0"/>
  </r>
  <r>
    <x v="423"/>
    <x v="4"/>
    <x v="0"/>
    <s v="一般：バリスタ"/>
    <n v="74"/>
    <n v="2"/>
    <m/>
    <n v="2.7027027027027029E-2"/>
    <n v="109.27"/>
    <n v="218.54"/>
    <n v="0"/>
    <x v="0"/>
    <m/>
    <n v="0"/>
    <x v="60"/>
    <d v="2020-02-24T00:00:00"/>
    <x v="1"/>
    <x v="2"/>
    <x v="0"/>
  </r>
  <r>
    <x v="423"/>
    <x v="4"/>
    <x v="0"/>
    <s v="指名：バリスタ（170816-170916）"/>
    <n v="6592"/>
    <n v="762"/>
    <m/>
    <n v="0.11559466019417476"/>
    <n v="93.668779527559082"/>
    <n v="71375.610000000015"/>
    <n v="6.51"/>
    <x v="0"/>
    <m/>
    <n v="0"/>
    <x v="60"/>
    <d v="2020-02-24T00:00:00"/>
    <x v="1"/>
    <x v="2"/>
    <x v="0"/>
  </r>
  <r>
    <x v="423"/>
    <x v="7"/>
    <x v="0"/>
    <s v="NDG_Facebook_int_coffee（200110-200131）"/>
    <n v="61345"/>
    <n v="226"/>
    <n v="0"/>
    <n v="3.684081832260168E-3"/>
    <n v="94.424712389380517"/>
    <n v="21339.984999999997"/>
    <n v="0"/>
    <x v="0"/>
    <m/>
    <n v="0"/>
    <x v="60"/>
    <d v="2020-02-24T00:00:00"/>
    <x v="1"/>
    <x v="2"/>
    <x v="0"/>
  </r>
  <r>
    <x v="423"/>
    <x v="7"/>
    <x v="0"/>
    <s v="NDG_Facebook_RM_180day（200203-200229）"/>
    <n v="42597"/>
    <n v="74"/>
    <n v="0"/>
    <n v="1.73721154071883E-3"/>
    <n v="752.44418918918916"/>
    <n v="55680.869999999995"/>
    <n v="15"/>
    <x v="0"/>
    <m/>
    <n v="0"/>
    <x v="60"/>
    <d v="2020-02-24T00:00:00"/>
    <x v="1"/>
    <x v="2"/>
    <x v="0"/>
  </r>
  <r>
    <x v="423"/>
    <x v="7"/>
    <x v="0"/>
    <s v="NDG_Facebook_RM_18day（200203-200229）"/>
    <n v="20905"/>
    <n v="132"/>
    <n v="0"/>
    <n v="6.3142788806505624E-3"/>
    <n v="424.18992424242424"/>
    <n v="55993.07"/>
    <n v="10"/>
    <x v="0"/>
    <m/>
    <n v="0"/>
    <x v="60"/>
    <d v="2020-02-24T00:00:00"/>
    <x v="1"/>
    <x v="2"/>
    <x v="0"/>
  </r>
  <r>
    <x v="423"/>
    <x v="7"/>
    <x v="0"/>
    <s v="NDG_Facebook_int_other（200110-200131）"/>
    <n v="122405"/>
    <n v="222"/>
    <n v="0"/>
    <n v="1.8136514031289572E-3"/>
    <n v="94.99599099099099"/>
    <n v="21089.11"/>
    <n v="2"/>
    <x v="0"/>
    <m/>
    <n v="0"/>
    <x v="60"/>
    <d v="2020-02-24T00:00:00"/>
    <x v="1"/>
    <x v="2"/>
    <x v="0"/>
  </r>
  <r>
    <x v="424"/>
    <x v="0"/>
    <x v="0"/>
    <s v="指名：バリスタDuo"/>
    <n v="1344"/>
    <n v="20"/>
    <m/>
    <n v="1.488095238095238E-2"/>
    <n v="22.411999999999999"/>
    <n v="448.24"/>
    <n v="0"/>
    <x v="0"/>
    <m/>
    <n v="0"/>
    <x v="60"/>
    <d v="2020-02-24T00:00:00"/>
    <x v="1"/>
    <x v="2"/>
    <x v="0"/>
  </r>
  <r>
    <x v="424"/>
    <x v="0"/>
    <x v="0"/>
    <s v="指名：共通TOP（161228AM-170131）"/>
    <n v="5144"/>
    <n v="707"/>
    <m/>
    <n v="0.13744167962674961"/>
    <n v="18.503762376237628"/>
    <n v="13082.160000000002"/>
    <n v="46"/>
    <x v="0"/>
    <m/>
    <n v="0"/>
    <x v="60"/>
    <d v="2020-02-24T00:00:00"/>
    <x v="1"/>
    <x v="2"/>
    <x v="0"/>
  </r>
  <r>
    <x v="424"/>
    <x v="0"/>
    <x v="0"/>
    <s v="指名：ドルチェグスト（161228AM-170131）"/>
    <n v="17138"/>
    <n v="1010"/>
    <m/>
    <n v="5.8933364453261756E-2"/>
    <n v="44.761188118811887"/>
    <n v="45208.800000000003"/>
    <n v="30"/>
    <x v="0"/>
    <m/>
    <n v="0"/>
    <x v="60"/>
    <d v="2020-02-24T00:00:00"/>
    <x v="1"/>
    <x v="2"/>
    <x v="0"/>
  </r>
  <r>
    <x v="424"/>
    <x v="0"/>
    <x v="0"/>
    <s v="一般：バリスタ"/>
    <n v="15072"/>
    <n v="183"/>
    <m/>
    <n v="1.2141719745222931E-2"/>
    <n v="45.021202185792355"/>
    <n v="8238.880000000001"/>
    <n v="1"/>
    <x v="0"/>
    <m/>
    <n v="0"/>
    <x v="60"/>
    <d v="2020-02-24T00:00:00"/>
    <x v="1"/>
    <x v="2"/>
    <x v="0"/>
  </r>
  <r>
    <x v="424"/>
    <x v="0"/>
    <x v="0"/>
    <s v="指名：バリスタ（161228AM-170131）"/>
    <n v="7705"/>
    <n v="665"/>
    <m/>
    <n v="8.6307592472420508E-2"/>
    <n v="71.974255639097748"/>
    <n v="47862.880000000005"/>
    <n v="15"/>
    <x v="0"/>
    <m/>
    <n v="0"/>
    <x v="60"/>
    <d v="2020-02-24T00:00:00"/>
    <x v="1"/>
    <x v="2"/>
    <x v="0"/>
  </r>
  <r>
    <x v="424"/>
    <x v="14"/>
    <x v="0"/>
    <s v="YDN_RT_Direct"/>
    <n v="609952"/>
    <n v="356"/>
    <n v="0"/>
    <n v="5.8365248412989876E-4"/>
    <n v="409.73294936797754"/>
    <n v="145864.92997500001"/>
    <n v="9"/>
    <x v="0"/>
    <m/>
    <n v="0"/>
    <x v="60"/>
    <d v="2020-02-24T00:00:00"/>
    <x v="1"/>
    <x v="2"/>
    <x v="0"/>
  </r>
  <r>
    <x v="424"/>
    <x v="13"/>
    <x v="0"/>
    <s v="2020-01_nestle_DDTD_ndg_RT_banner"/>
    <n v="49122"/>
    <n v="585"/>
    <m/>
    <n v="1.1909124221326494E-2"/>
    <n v="38.736243589743594"/>
    <n v="22660.702500000003"/>
    <n v="0"/>
    <x v="0"/>
    <m/>
    <n v="0"/>
    <x v="60"/>
    <d v="2020-02-24T00:00:00"/>
    <x v="1"/>
    <x v="2"/>
    <x v="0"/>
  </r>
  <r>
    <x v="424"/>
    <x v="13"/>
    <x v="0"/>
    <s v="2020-01_nestle_DDTD_ndg_coffee_banner"/>
    <n v="2934341"/>
    <n v="3030"/>
    <m/>
    <n v="1.0325998239468419E-3"/>
    <n v="22.925485561056107"/>
    <n v="69464.221250000002"/>
    <n v="0"/>
    <x v="0"/>
    <m/>
    <n v="0"/>
    <x v="60"/>
    <d v="2020-02-24T00:00:00"/>
    <x v="1"/>
    <x v="2"/>
    <x v="0"/>
  </r>
  <r>
    <x v="424"/>
    <x v="3"/>
    <x v="0"/>
    <s v="PH AFF"/>
    <n v="2476"/>
    <n v="452"/>
    <m/>
    <n v="0.18255250403877221"/>
    <n v="26.069026548672568"/>
    <n v="11783.2"/>
    <n v="1"/>
    <x v="0"/>
    <m/>
    <n v="0"/>
    <x v="60"/>
    <d v="2020-02-24T00:00:00"/>
    <x v="1"/>
    <x v="2"/>
    <x v="0"/>
  </r>
  <r>
    <x v="424"/>
    <x v="12"/>
    <x v="0"/>
    <s v="NDG_LINE_RM"/>
    <n v="132662"/>
    <n v="687"/>
    <m/>
    <n v="5.1785741206977131E-3"/>
    <n v="84.048602620087323"/>
    <n v="57741.389999999992"/>
    <n v="17"/>
    <x v="0"/>
    <m/>
    <n v="0"/>
    <x v="60"/>
    <d v="2020-02-24T00:00:00"/>
    <x v="1"/>
    <x v="2"/>
    <x v="0"/>
  </r>
  <r>
    <x v="424"/>
    <x v="12"/>
    <x v="0"/>
    <s v="NDG_LINE_true"/>
    <n v="381398"/>
    <n v="507"/>
    <m/>
    <n v="1.3293200278973671E-3"/>
    <n v="26.759999999999994"/>
    <n v="13567.319999999998"/>
    <n v="0"/>
    <x v="0"/>
    <m/>
    <n v="0"/>
    <x v="60"/>
    <d v="2020-02-24T00:00:00"/>
    <x v="1"/>
    <x v="2"/>
    <x v="0"/>
  </r>
  <r>
    <x v="424"/>
    <x v="5"/>
    <x v="0"/>
    <s v="GDN_Direct_RT_リターゲティング"/>
    <n v="152471"/>
    <n v="132"/>
    <n v="0"/>
    <n v="8.6573840271264699E-4"/>
    <n v="423.35342721924246"/>
    <n v="55882.652392940006"/>
    <n v="6"/>
    <x v="0"/>
    <m/>
    <n v="0"/>
    <x v="60"/>
    <d v="2020-02-24T00:00:00"/>
    <x v="1"/>
    <x v="2"/>
    <x v="0"/>
  </r>
  <r>
    <x v="424"/>
    <x v="5"/>
    <x v="0"/>
    <s v="GDN_Direct_AT_コーヒー興味関心"/>
    <n v="122535"/>
    <n v="199"/>
    <n v="0"/>
    <n v="1.6240257885502102E-3"/>
    <n v="55.996826278115577"/>
    <n v="11143.368429345001"/>
    <n v="1"/>
    <x v="0"/>
    <m/>
    <n v="0"/>
    <x v="60"/>
    <d v="2020-02-24T00:00:00"/>
    <x v="1"/>
    <x v="2"/>
    <x v="0"/>
  </r>
  <r>
    <x v="424"/>
    <x v="5"/>
    <x v="0"/>
    <s v="GDN_Direct_AT_Trueセグメント"/>
    <n v="34728"/>
    <n v="69"/>
    <n v="0"/>
    <n v="1.986869384934347E-3"/>
    <n v="80.698543512826092"/>
    <n v="5568.1995023850004"/>
    <n v="0"/>
    <x v="0"/>
    <m/>
    <n v="0"/>
    <x v="60"/>
    <d v="2020-02-24T00:00:00"/>
    <x v="1"/>
    <x v="2"/>
    <x v="0"/>
  </r>
  <r>
    <x v="424"/>
    <x v="4"/>
    <x v="0"/>
    <s v="指名：バリスタDuo"/>
    <n v="78"/>
    <n v="3"/>
    <m/>
    <n v="3.8461538461538464E-2"/>
    <n v="9.6633333333333322"/>
    <n v="28.99"/>
    <n v="0"/>
    <x v="0"/>
    <m/>
    <n v="0"/>
    <x v="60"/>
    <d v="2020-02-24T00:00:00"/>
    <x v="1"/>
    <x v="2"/>
    <x v="0"/>
  </r>
  <r>
    <x v="424"/>
    <x v="4"/>
    <x v="0"/>
    <s v="指名：ドルチェグスト（170816-170916）"/>
    <n v="15428"/>
    <n v="2262"/>
    <n v="0"/>
    <n v="0.14661654135338345"/>
    <n v="92.281063218390798"/>
    <n v="208739.76499999998"/>
    <n v="15.02"/>
    <x v="0"/>
    <m/>
    <n v="0"/>
    <x v="60"/>
    <d v="2020-02-24T00:00:00"/>
    <x v="1"/>
    <x v="2"/>
    <x v="0"/>
  </r>
  <r>
    <x v="424"/>
    <x v="4"/>
    <x v="0"/>
    <s v="指名：共通TOP（170816-170916）"/>
    <n v="9656"/>
    <n v="1848"/>
    <m/>
    <n v="0.19138359569179786"/>
    <n v="22.907578463203457"/>
    <n v="42333.204999999987"/>
    <n v="64.02"/>
    <x v="0"/>
    <m/>
    <n v="0"/>
    <x v="60"/>
    <d v="2020-02-24T00:00:00"/>
    <x v="1"/>
    <x v="2"/>
    <x v="0"/>
  </r>
  <r>
    <x v="424"/>
    <x v="4"/>
    <x v="0"/>
    <s v="指名：バリスタ（170816-170916）"/>
    <n v="9936"/>
    <n v="1054"/>
    <m/>
    <n v="0.10607890499194847"/>
    <n v="92.321788425047444"/>
    <n v="97307.165000000008"/>
    <n v="2.81"/>
    <x v="0"/>
    <m/>
    <n v="0"/>
    <x v="60"/>
    <d v="2020-02-24T00:00:00"/>
    <x v="1"/>
    <x v="2"/>
    <x v="0"/>
  </r>
  <r>
    <x v="424"/>
    <x v="4"/>
    <x v="0"/>
    <s v="一般：ドルチェグスト"/>
    <n v="534"/>
    <n v="16"/>
    <n v="0"/>
    <n v="2.9962546816479401E-2"/>
    <n v="103.84406249999999"/>
    <n v="1661.5049999999999"/>
    <n v="4"/>
    <x v="0"/>
    <m/>
    <n v="0"/>
    <x v="60"/>
    <d v="2020-02-24T00:00:00"/>
    <x v="1"/>
    <x v="2"/>
    <x v="0"/>
  </r>
  <r>
    <x v="424"/>
    <x v="4"/>
    <x v="0"/>
    <s v="一般：バリスタ"/>
    <n v="528"/>
    <n v="13"/>
    <m/>
    <n v="2.462121212121212E-2"/>
    <n v="108.66961538461538"/>
    <n v="1412.7049999999999"/>
    <n v="0"/>
    <x v="0"/>
    <m/>
    <n v="0"/>
    <x v="60"/>
    <d v="2020-02-24T00:00:00"/>
    <x v="1"/>
    <x v="2"/>
    <x v="0"/>
  </r>
  <r>
    <x v="424"/>
    <x v="7"/>
    <x v="0"/>
    <s v="NDG_Facebook_RM_180day（200203-200229）"/>
    <n v="41300"/>
    <n v="90"/>
    <n v="0"/>
    <n v="2.1791767554479417E-3"/>
    <n v="615.08355555555545"/>
    <n v="55357.51999999999"/>
    <n v="12"/>
    <x v="0"/>
    <m/>
    <n v="0"/>
    <x v="60"/>
    <d v="2020-02-24T00:00:00"/>
    <x v="1"/>
    <x v="2"/>
    <x v="0"/>
  </r>
  <r>
    <x v="424"/>
    <x v="7"/>
    <x v="0"/>
    <s v="NDG_Facebook_RM_18day（200203-200229）"/>
    <n v="20009"/>
    <n v="147"/>
    <n v="0"/>
    <n v="7.3466939877055324E-3"/>
    <n v="385.19836734693877"/>
    <n v="56624.159999999996"/>
    <n v="27"/>
    <x v="0"/>
    <m/>
    <n v="0"/>
    <x v="60"/>
    <d v="2020-02-24T00:00:00"/>
    <x v="1"/>
    <x v="2"/>
    <x v="0"/>
  </r>
  <r>
    <x v="424"/>
    <x v="7"/>
    <x v="0"/>
    <s v="NDG_Facebook_int_other（200110-200131）"/>
    <n v="225366"/>
    <n v="300"/>
    <n v="0"/>
    <n v="1.3311679667740476E-3"/>
    <n v="64.688583333333327"/>
    <n v="19406.574999999997"/>
    <n v="0"/>
    <x v="0"/>
    <m/>
    <n v="0"/>
    <x v="60"/>
    <d v="2020-02-24T00:00:00"/>
    <x v="1"/>
    <x v="2"/>
    <x v="0"/>
  </r>
  <r>
    <x v="424"/>
    <x v="7"/>
    <x v="0"/>
    <s v="NDG_Facebook_int_coffee（200110-200131）"/>
    <n v="149417"/>
    <n v="303"/>
    <n v="0"/>
    <n v="2.0278817002081424E-3"/>
    <n v="62.933102310231021"/>
    <n v="19068.73"/>
    <n v="6"/>
    <x v="0"/>
    <m/>
    <n v="0"/>
    <x v="60"/>
    <d v="2020-02-24T00:00:00"/>
    <x v="1"/>
    <x v="2"/>
    <x v="0"/>
  </r>
  <r>
    <x v="425"/>
    <x v="0"/>
    <x v="0"/>
    <s v="指名：バリスタ（161228AM-170131）"/>
    <n v="7004"/>
    <n v="523"/>
    <m/>
    <n v="7.4671616219303252E-2"/>
    <n v="76.798929254302109"/>
    <n v="40165.840000000004"/>
    <n v="10"/>
    <x v="0"/>
    <m/>
    <n v="0"/>
    <x v="60"/>
    <d v="2020-02-24T00:00:00"/>
    <x v="1"/>
    <x v="2"/>
    <x v="0"/>
  </r>
  <r>
    <x v="425"/>
    <x v="0"/>
    <x v="0"/>
    <s v="指名：ドルチェグスト（161228AM-170131）"/>
    <n v="18334"/>
    <n v="1214"/>
    <m/>
    <n v="6.6215773971855574E-2"/>
    <n v="52.445469522240529"/>
    <n v="63668.800000000003"/>
    <n v="26"/>
    <x v="0"/>
    <m/>
    <n v="0"/>
    <x v="60"/>
    <d v="2020-02-24T00:00:00"/>
    <x v="1"/>
    <x v="2"/>
    <x v="0"/>
  </r>
  <r>
    <x v="425"/>
    <x v="0"/>
    <x v="0"/>
    <s v="指名：バリスタDuo"/>
    <n v="1487"/>
    <n v="54"/>
    <m/>
    <n v="3.6314727639542702E-2"/>
    <n v="25.114074074074075"/>
    <n v="1356.16"/>
    <n v="0"/>
    <x v="0"/>
    <m/>
    <n v="0"/>
    <x v="60"/>
    <d v="2020-02-24T00:00:00"/>
    <x v="1"/>
    <x v="2"/>
    <x v="0"/>
  </r>
  <r>
    <x v="425"/>
    <x v="0"/>
    <x v="0"/>
    <s v="指名：共通TOP（161228AM-170131）"/>
    <n v="5245"/>
    <n v="661"/>
    <m/>
    <n v="0.12602478551000953"/>
    <n v="25.737246596066566"/>
    <n v="17012.32"/>
    <n v="30"/>
    <x v="0"/>
    <m/>
    <n v="0"/>
    <x v="60"/>
    <d v="2020-02-24T00:00:00"/>
    <x v="1"/>
    <x v="2"/>
    <x v="0"/>
  </r>
  <r>
    <x v="425"/>
    <x v="0"/>
    <x v="0"/>
    <s v="一般：バリスタ"/>
    <n v="15771"/>
    <n v="197"/>
    <m/>
    <n v="1.2491281465981866E-2"/>
    <n v="44.519390862944164"/>
    <n v="8770.32"/>
    <n v="0"/>
    <x v="0"/>
    <m/>
    <n v="0"/>
    <x v="60"/>
    <d v="2020-02-24T00:00:00"/>
    <x v="1"/>
    <x v="2"/>
    <x v="0"/>
  </r>
  <r>
    <x v="425"/>
    <x v="14"/>
    <x v="0"/>
    <s v="YDN_RT_Direct"/>
    <n v="555695"/>
    <n v="345"/>
    <n v="0"/>
    <n v="6.2084416811380343E-4"/>
    <n v="403.14423813043481"/>
    <n v="139084.762155"/>
    <n v="11"/>
    <x v="0"/>
    <m/>
    <n v="0"/>
    <x v="60"/>
    <d v="2020-02-24T00:00:00"/>
    <x v="1"/>
    <x v="2"/>
    <x v="0"/>
  </r>
  <r>
    <x v="425"/>
    <x v="13"/>
    <x v="0"/>
    <s v="2020-01_nestle_DDTD_ndg_RT_banner"/>
    <n v="69664"/>
    <n v="683"/>
    <m/>
    <n v="9.804203031694993E-3"/>
    <n v="31.649266837481694"/>
    <n v="21616.449249999998"/>
    <n v="0"/>
    <x v="0"/>
    <m/>
    <n v="0"/>
    <x v="60"/>
    <d v="2020-02-24T00:00:00"/>
    <x v="1"/>
    <x v="2"/>
    <x v="0"/>
  </r>
  <r>
    <x v="425"/>
    <x v="13"/>
    <x v="0"/>
    <s v="2020-01_nestle_DDTD_ndg_coffee_banner"/>
    <n v="3157248"/>
    <n v="3495"/>
    <m/>
    <n v="1.1069767088299684E-3"/>
    <n v="19.855240472103006"/>
    <n v="69394.065450000009"/>
    <n v="0"/>
    <x v="0"/>
    <m/>
    <n v="0"/>
    <x v="60"/>
    <d v="2020-02-24T00:00:00"/>
    <x v="1"/>
    <x v="2"/>
    <x v="0"/>
  </r>
  <r>
    <x v="425"/>
    <x v="3"/>
    <x v="0"/>
    <s v="PH AFF"/>
    <n v="2413"/>
    <n v="480"/>
    <m/>
    <n v="0.19892250310816412"/>
    <n v="165.70125000000002"/>
    <n v="79536.600000000006"/>
    <n v="6"/>
    <x v="0"/>
    <m/>
    <n v="0"/>
    <x v="60"/>
    <d v="2020-02-24T00:00:00"/>
    <x v="1"/>
    <x v="2"/>
    <x v="0"/>
  </r>
  <r>
    <x v="425"/>
    <x v="12"/>
    <x v="0"/>
    <s v="NDG_LINE_true"/>
    <n v="198740"/>
    <n v="496"/>
    <m/>
    <n v="2.4957230552480627E-3"/>
    <n v="45.049596774193546"/>
    <n v="22344.6"/>
    <n v="0"/>
    <x v="0"/>
    <m/>
    <n v="0"/>
    <x v="60"/>
    <d v="2020-02-24T00:00:00"/>
    <x v="1"/>
    <x v="2"/>
    <x v="0"/>
  </r>
  <r>
    <x v="425"/>
    <x v="12"/>
    <x v="0"/>
    <s v="NDG_LINE_RM"/>
    <n v="219646"/>
    <n v="1139"/>
    <m/>
    <n v="5.1856168562140897E-3"/>
    <n v="79.264850746268664"/>
    <n v="90282.665000000008"/>
    <n v="12"/>
    <x v="0"/>
    <m/>
    <n v="0"/>
    <x v="60"/>
    <d v="2020-02-24T00:00:00"/>
    <x v="1"/>
    <x v="2"/>
    <x v="0"/>
  </r>
  <r>
    <x v="425"/>
    <x v="5"/>
    <x v="0"/>
    <s v="GDN_Direct_AT_コーヒー興味関心"/>
    <n v="110143"/>
    <n v="205"/>
    <n v="0"/>
    <n v="1.8612167818199976E-3"/>
    <n v="55.608135047268298"/>
    <n v="11399.667684690001"/>
    <n v="0"/>
    <x v="0"/>
    <m/>
    <n v="0"/>
    <x v="60"/>
    <d v="2020-02-24T00:00:00"/>
    <x v="1"/>
    <x v="2"/>
    <x v="0"/>
  </r>
  <r>
    <x v="425"/>
    <x v="5"/>
    <x v="0"/>
    <s v="GDN_Direct_AT_Trueセグメント"/>
    <n v="37780"/>
    <n v="65"/>
    <n v="0"/>
    <n v="1.7204870301746956E-3"/>
    <n v="89.087043123846144"/>
    <n v="5790.6578030499995"/>
    <n v="0"/>
    <x v="0"/>
    <m/>
    <n v="0"/>
    <x v="60"/>
    <d v="2020-02-24T00:00:00"/>
    <x v="1"/>
    <x v="2"/>
    <x v="0"/>
  </r>
  <r>
    <x v="425"/>
    <x v="5"/>
    <x v="0"/>
    <s v="GDN_Direct_RT_リターゲティング"/>
    <n v="151093"/>
    <n v="117"/>
    <n v="0"/>
    <n v="7.7435751490803682E-4"/>
    <n v="378.41591727111108"/>
    <n v="44274.662320719995"/>
    <n v="1"/>
    <x v="0"/>
    <m/>
    <n v="0"/>
    <x v="60"/>
    <d v="2020-02-24T00:00:00"/>
    <x v="1"/>
    <x v="2"/>
    <x v="0"/>
  </r>
  <r>
    <x v="425"/>
    <x v="4"/>
    <x v="0"/>
    <s v="指名：ドルチェグスト（170816-170916）"/>
    <n v="16948"/>
    <n v="2544"/>
    <n v="0"/>
    <n v="0.15010620722209111"/>
    <n v="81.989956761006297"/>
    <n v="208582.45"/>
    <n v="30.74"/>
    <x v="0"/>
    <m/>
    <n v="0"/>
    <x v="60"/>
    <d v="2020-02-24T00:00:00"/>
    <x v="1"/>
    <x v="2"/>
    <x v="0"/>
  </r>
  <r>
    <x v="425"/>
    <x v="4"/>
    <x v="0"/>
    <s v="一般：ドルチェグスト"/>
    <n v="1300"/>
    <n v="48"/>
    <n v="0"/>
    <n v="3.6923076923076927E-2"/>
    <n v="105.55010416666666"/>
    <n v="5066.4049999999997"/>
    <n v="0"/>
    <x v="0"/>
    <m/>
    <n v="0"/>
    <x v="60"/>
    <d v="2020-02-24T00:00:00"/>
    <x v="1"/>
    <x v="2"/>
    <x v="0"/>
  </r>
  <r>
    <x v="425"/>
    <x v="4"/>
    <x v="0"/>
    <s v="指名：バリスタDuo"/>
    <n v="118"/>
    <n v="3"/>
    <m/>
    <n v="2.5423728813559324E-2"/>
    <n v="13.38"/>
    <n v="40.14"/>
    <n v="0"/>
    <x v="0"/>
    <m/>
    <n v="0"/>
    <x v="60"/>
    <d v="2020-02-24T00:00:00"/>
    <x v="1"/>
    <x v="2"/>
    <x v="0"/>
  </r>
  <r>
    <x v="425"/>
    <x v="4"/>
    <x v="0"/>
    <s v="指名：バリスタ（170816-170916）"/>
    <n v="8138"/>
    <n v="874"/>
    <m/>
    <n v="0.10739739493733104"/>
    <n v="104.42727688787186"/>
    <n v="91269.440000000002"/>
    <n v="4"/>
    <x v="0"/>
    <m/>
    <n v="0"/>
    <x v="60"/>
    <d v="2020-02-24T00:00:00"/>
    <x v="1"/>
    <x v="2"/>
    <x v="0"/>
  </r>
  <r>
    <x v="425"/>
    <x v="4"/>
    <x v="0"/>
    <s v="一般：バリスタ"/>
    <n v="411"/>
    <n v="23"/>
    <m/>
    <n v="5.5961070559610707E-2"/>
    <n v="102.72543478260869"/>
    <n v="2362.6849999999999"/>
    <n v="0"/>
    <x v="0"/>
    <m/>
    <n v="0"/>
    <x v="60"/>
    <d v="2020-02-24T00:00:00"/>
    <x v="1"/>
    <x v="2"/>
    <x v="0"/>
  </r>
  <r>
    <x v="425"/>
    <x v="4"/>
    <x v="0"/>
    <s v="指名：共通TOP（170816-170916）"/>
    <n v="9361"/>
    <n v="1827"/>
    <m/>
    <n v="0.19517145604102126"/>
    <n v="24.236450465243568"/>
    <n v="44279.994999999995"/>
    <n v="29.450000000000003"/>
    <x v="0"/>
    <m/>
    <n v="0"/>
    <x v="60"/>
    <d v="2020-02-24T00:00:00"/>
    <x v="1"/>
    <x v="2"/>
    <x v="0"/>
  </r>
  <r>
    <x v="425"/>
    <x v="7"/>
    <x v="0"/>
    <s v="NDG_Facebook_int_other（200110-200131）"/>
    <n v="96055"/>
    <n v="177"/>
    <n v="0"/>
    <n v="1.8426942897298423E-3"/>
    <n v="58.943813559322045"/>
    <n v="10433.055000000002"/>
    <n v="0"/>
    <x v="0"/>
    <m/>
    <n v="0"/>
    <x v="60"/>
    <d v="2020-02-24T00:00:00"/>
    <x v="1"/>
    <x v="2"/>
    <x v="0"/>
  </r>
  <r>
    <x v="425"/>
    <x v="7"/>
    <x v="0"/>
    <s v="NDG_Facebook_int_coffee（200110-200131）"/>
    <n v="71090"/>
    <n v="180"/>
    <n v="0"/>
    <n v="2.5320016880011251E-3"/>
    <n v="59.156944444444441"/>
    <n v="10648.25"/>
    <n v="0"/>
    <x v="0"/>
    <m/>
    <n v="0"/>
    <x v="60"/>
    <d v="2020-02-24T00:00:00"/>
    <x v="1"/>
    <x v="2"/>
    <x v="0"/>
  </r>
  <r>
    <x v="425"/>
    <x v="7"/>
    <x v="0"/>
    <s v="NDG_Facebook_RM_18day（200203-200229）"/>
    <n v="14030"/>
    <n v="103"/>
    <n v="0"/>
    <n v="7.3414112615823235E-3"/>
    <n v="290.57116504854366"/>
    <n v="29928.829999999998"/>
    <n v="6"/>
    <x v="0"/>
    <m/>
    <n v="0"/>
    <x v="60"/>
    <d v="2020-02-24T00:00:00"/>
    <x v="1"/>
    <x v="2"/>
    <x v="0"/>
  </r>
  <r>
    <x v="425"/>
    <x v="7"/>
    <x v="0"/>
    <s v="NDG_Facebook_RM_180day（200203-200229）"/>
    <n v="25465"/>
    <n v="46"/>
    <n v="0"/>
    <n v="1.806400942470057E-3"/>
    <n v="545.06532608695647"/>
    <n v="25073.004999999997"/>
    <n v="2"/>
    <x v="0"/>
    <m/>
    <n v="0"/>
    <x v="60"/>
    <d v="2020-02-24T00:00:00"/>
    <x v="1"/>
    <x v="2"/>
    <x v="0"/>
  </r>
  <r>
    <x v="426"/>
    <x v="0"/>
    <x v="0"/>
    <s v="一般：バリスタ"/>
    <n v="9203"/>
    <n v="138"/>
    <m/>
    <n v="1.4995110290122786E-2"/>
    <n v="44.66724637681159"/>
    <n v="6164.08"/>
    <n v="0"/>
    <x v="0"/>
    <m/>
    <n v="0"/>
    <x v="61"/>
    <d v="2020-03-02T00:00:00"/>
    <x v="1"/>
    <x v="2"/>
    <x v="0"/>
  </r>
  <r>
    <x v="426"/>
    <x v="0"/>
    <x v="0"/>
    <s v="一般：ドルチェグスト"/>
    <n v="16980"/>
    <n v="172"/>
    <m/>
    <n v="1.0129564193168433E-2"/>
    <n v="73.066046511627889"/>
    <n v="12567.359999999997"/>
    <n v="4"/>
    <x v="0"/>
    <m/>
    <n v="0"/>
    <x v="61"/>
    <d v="2020-03-02T00:00:00"/>
    <x v="1"/>
    <x v="2"/>
    <x v="0"/>
  </r>
  <r>
    <x v="426"/>
    <x v="0"/>
    <x v="0"/>
    <s v="指名：共通TOP（161228AM-170131）"/>
    <n v="5801"/>
    <n v="793"/>
    <m/>
    <n v="0.13670056886743664"/>
    <n v="26.18360655737705"/>
    <n v="20763.600000000002"/>
    <n v="34"/>
    <x v="0"/>
    <m/>
    <n v="0"/>
    <x v="61"/>
    <d v="2020-03-02T00:00:00"/>
    <x v="1"/>
    <x v="2"/>
    <x v="0"/>
  </r>
  <r>
    <x v="426"/>
    <x v="0"/>
    <x v="0"/>
    <s v="指名：バリスタ（161228AM-170131）"/>
    <n v="6396"/>
    <n v="549"/>
    <m/>
    <n v="8.5834896810506572E-2"/>
    <n v="74.402622950819676"/>
    <n v="40847.040000000001"/>
    <n v="13"/>
    <x v="0"/>
    <m/>
    <n v="0"/>
    <x v="61"/>
    <d v="2020-03-02T00:00:00"/>
    <x v="1"/>
    <x v="2"/>
    <x v="0"/>
  </r>
  <r>
    <x v="426"/>
    <x v="0"/>
    <x v="0"/>
    <s v="指名：ドルチェグスト（161228AM-170131）"/>
    <n v="14550"/>
    <n v="1074"/>
    <m/>
    <n v="7.3814432989690718E-2"/>
    <n v="51.018100558659221"/>
    <n v="54793.440000000002"/>
    <n v="24"/>
    <x v="0"/>
    <m/>
    <n v="0"/>
    <x v="61"/>
    <d v="2020-03-02T00:00:00"/>
    <x v="1"/>
    <x v="2"/>
    <x v="0"/>
  </r>
  <r>
    <x v="426"/>
    <x v="0"/>
    <x v="0"/>
    <s v="指名：バリスタDuo"/>
    <n v="1216"/>
    <n v="26"/>
    <m/>
    <n v="2.1381578947368422E-2"/>
    <n v="33.72"/>
    <n v="876.72"/>
    <n v="0"/>
    <x v="0"/>
    <m/>
    <n v="0"/>
    <x v="61"/>
    <d v="2020-03-02T00:00:00"/>
    <x v="1"/>
    <x v="2"/>
    <x v="0"/>
  </r>
  <r>
    <x v="426"/>
    <x v="14"/>
    <x v="0"/>
    <s v="YDN_RT_Direct"/>
    <n v="630162"/>
    <n v="275"/>
    <n v="0"/>
    <n v="4.363957204655311E-4"/>
    <n v="411.24527970909088"/>
    <n v="113092.45191999999"/>
    <n v="8"/>
    <x v="0"/>
    <m/>
    <n v="0"/>
    <x v="61"/>
    <d v="2020-03-02T00:00:00"/>
    <x v="1"/>
    <x v="2"/>
    <x v="0"/>
  </r>
  <r>
    <x v="426"/>
    <x v="13"/>
    <x v="0"/>
    <s v="2020-01_nestle_DDTD_ndg_coffee_banner"/>
    <n v="733370"/>
    <n v="1012"/>
    <m/>
    <n v="1.3799310034498275E-3"/>
    <n v="19.477749901185771"/>
    <n v="19711.482899999999"/>
    <n v="0"/>
    <x v="0"/>
    <m/>
    <n v="0"/>
    <x v="61"/>
    <d v="2020-03-02T00:00:00"/>
    <x v="1"/>
    <x v="2"/>
    <x v="0"/>
  </r>
  <r>
    <x v="426"/>
    <x v="13"/>
    <x v="0"/>
    <s v="2020-01_nestle_DDTD_ndg_RT_banner"/>
    <n v="57753"/>
    <n v="556"/>
    <m/>
    <n v="9.6272055131335164E-3"/>
    <n v="31.700492805755399"/>
    <n v="17625.474000000002"/>
    <n v="0"/>
    <x v="0"/>
    <m/>
    <n v="0"/>
    <x v="61"/>
    <d v="2020-03-02T00:00:00"/>
    <x v="1"/>
    <x v="2"/>
    <x v="0"/>
  </r>
  <r>
    <x v="426"/>
    <x v="3"/>
    <x v="0"/>
    <s v="PH AFF"/>
    <n v="1758"/>
    <n v="348"/>
    <m/>
    <n v="0.19795221843003413"/>
    <n v="84.649425287356323"/>
    <n v="29458"/>
    <n v="2"/>
    <x v="0"/>
    <m/>
    <n v="0"/>
    <x v="61"/>
    <d v="2020-03-02T00:00:00"/>
    <x v="1"/>
    <x v="2"/>
    <x v="0"/>
  </r>
  <r>
    <x v="426"/>
    <x v="12"/>
    <x v="0"/>
    <s v="NDG_LINE_RM"/>
    <n v="217044"/>
    <n v="1122"/>
    <m/>
    <n v="5.1694587272626746E-3"/>
    <n v="80.499621212121212"/>
    <n v="90320.574999999997"/>
    <n v="16"/>
    <x v="0"/>
    <m/>
    <n v="0"/>
    <x v="61"/>
    <d v="2020-03-02T00:00:00"/>
    <x v="1"/>
    <x v="2"/>
    <x v="0"/>
  </r>
  <r>
    <x v="426"/>
    <x v="12"/>
    <x v="0"/>
    <s v="NDG_LINE_true"/>
    <n v="616730"/>
    <n v="824"/>
    <m/>
    <n v="1.3360789972921699E-3"/>
    <n v="27.432518203883497"/>
    <n v="22604.395"/>
    <n v="0"/>
    <x v="0"/>
    <m/>
    <n v="0"/>
    <x v="61"/>
    <d v="2020-03-02T00:00:00"/>
    <x v="1"/>
    <x v="2"/>
    <x v="0"/>
  </r>
  <r>
    <x v="426"/>
    <x v="5"/>
    <x v="0"/>
    <s v="GDN_Direct_AT_Trueセグメント"/>
    <n v="36370"/>
    <n v="71"/>
    <n v="0"/>
    <n v="1.9521583722848501E-3"/>
    <n v="80.184541002464783"/>
    <n v="5693.1024111749994"/>
    <n v="0"/>
    <x v="0"/>
    <m/>
    <n v="0"/>
    <x v="61"/>
    <d v="2020-03-02T00:00:00"/>
    <x v="1"/>
    <x v="2"/>
    <x v="0"/>
  </r>
  <r>
    <x v="426"/>
    <x v="5"/>
    <x v="0"/>
    <s v="GDN_Direct_AT_コーヒー興味関心"/>
    <n v="113772"/>
    <n v="205"/>
    <n v="0"/>
    <n v="1.8018493126604085E-3"/>
    <n v="54.172844884658531"/>
    <n v="11105.433201354999"/>
    <n v="0"/>
    <x v="0"/>
    <m/>
    <n v="0"/>
    <x v="61"/>
    <d v="2020-03-02T00:00:00"/>
    <x v="1"/>
    <x v="2"/>
    <x v="0"/>
  </r>
  <r>
    <x v="426"/>
    <x v="5"/>
    <x v="0"/>
    <s v="GDN_Direct_RT_リターゲティング"/>
    <n v="167288"/>
    <n v="161"/>
    <n v="0"/>
    <n v="9.6241212758835064E-4"/>
    <n v="473.86086274878886"/>
    <n v="76291.598902555008"/>
    <n v="2"/>
    <x v="0"/>
    <m/>
    <n v="0"/>
    <x v="61"/>
    <d v="2020-03-02T00:00:00"/>
    <x v="1"/>
    <x v="2"/>
    <x v="0"/>
  </r>
  <r>
    <x v="426"/>
    <x v="4"/>
    <x v="0"/>
    <s v="一般：ドルチェグスト"/>
    <n v="1100"/>
    <n v="32"/>
    <n v="0"/>
    <n v="2.9090909090909091E-2"/>
    <n v="105.93171875"/>
    <n v="3389.8150000000001"/>
    <n v="0"/>
    <x v="0"/>
    <m/>
    <n v="0"/>
    <x v="61"/>
    <d v="2020-03-02T00:00:00"/>
    <x v="1"/>
    <x v="2"/>
    <x v="0"/>
  </r>
  <r>
    <x v="426"/>
    <x v="4"/>
    <x v="0"/>
    <s v="指名：共通TOP（170816-170916）"/>
    <n v="9856"/>
    <n v="1891"/>
    <m/>
    <n v="0.19186282467532467"/>
    <n v="24.886139608672664"/>
    <n v="47059.69000000001"/>
    <n v="38.6"/>
    <x v="0"/>
    <m/>
    <n v="0"/>
    <x v="61"/>
    <d v="2020-03-02T00:00:00"/>
    <x v="1"/>
    <x v="2"/>
    <x v="0"/>
  </r>
  <r>
    <x v="426"/>
    <x v="4"/>
    <x v="0"/>
    <s v="指名：バリスタ（170816-170916）"/>
    <n v="6785"/>
    <n v="753"/>
    <m/>
    <n v="0.1109801031687546"/>
    <n v="96.215763612217813"/>
    <n v="72450.470000000016"/>
    <n v="7.5"/>
    <x v="0"/>
    <m/>
    <n v="0"/>
    <x v="61"/>
    <d v="2020-03-02T00:00:00"/>
    <x v="1"/>
    <x v="2"/>
    <x v="0"/>
  </r>
  <r>
    <x v="426"/>
    <x v="4"/>
    <x v="0"/>
    <s v="指名：ドルチェグスト（170816-170916）"/>
    <n v="12798"/>
    <n v="1948"/>
    <n v="0"/>
    <n v="0.15221128301297077"/>
    <n v="90.109532854209448"/>
    <n v="175533.37"/>
    <n v="24.18"/>
    <x v="0"/>
    <m/>
    <n v="0"/>
    <x v="61"/>
    <d v="2020-03-02T00:00:00"/>
    <x v="1"/>
    <x v="2"/>
    <x v="0"/>
  </r>
  <r>
    <x v="426"/>
    <x v="4"/>
    <x v="0"/>
    <s v="一般：バリスタ"/>
    <n v="386"/>
    <n v="16"/>
    <m/>
    <n v="4.145077720207254E-2"/>
    <n v="109.06093750000001"/>
    <n v="1744.9750000000001"/>
    <n v="0"/>
    <x v="0"/>
    <m/>
    <n v="0"/>
    <x v="61"/>
    <d v="2020-03-02T00:00:00"/>
    <x v="1"/>
    <x v="2"/>
    <x v="0"/>
  </r>
  <r>
    <x v="426"/>
    <x v="4"/>
    <x v="0"/>
    <s v="指名：バリスタDuo"/>
    <n v="121"/>
    <n v="7"/>
    <m/>
    <n v="5.7851239669421489E-2"/>
    <n v="21.344285714285714"/>
    <n v="149.41"/>
    <n v="0"/>
    <x v="0"/>
    <m/>
    <n v="0"/>
    <x v="61"/>
    <d v="2020-03-02T00:00:00"/>
    <x v="1"/>
    <x v="2"/>
    <x v="0"/>
  </r>
  <r>
    <x v="426"/>
    <x v="7"/>
    <x v="0"/>
    <s v="NDG_Facebook_int_other（200110-200131）"/>
    <n v="178662"/>
    <n v="269"/>
    <n v="0"/>
    <n v="1.5056363412477192E-3"/>
    <n v="60.56232342007435"/>
    <n v="16291.264999999999"/>
    <n v="2"/>
    <x v="0"/>
    <m/>
    <n v="0"/>
    <x v="61"/>
    <d v="2020-03-02T00:00:00"/>
    <x v="1"/>
    <x v="2"/>
    <x v="0"/>
  </r>
  <r>
    <x v="426"/>
    <x v="7"/>
    <x v="0"/>
    <s v="NDG_Facebook_int_coffee（200110-200131）"/>
    <n v="130099"/>
    <n v="272"/>
    <n v="0"/>
    <n v="2.0907155320179249E-3"/>
    <n v="61.165128676470594"/>
    <n v="16636.915000000001"/>
    <n v="1"/>
    <x v="0"/>
    <m/>
    <n v="0"/>
    <x v="61"/>
    <d v="2020-03-02T00:00:00"/>
    <x v="1"/>
    <x v="2"/>
    <x v="0"/>
  </r>
  <r>
    <x v="426"/>
    <x v="7"/>
    <x v="0"/>
    <s v="NDG_Facebook_RM_180day（200203-200229）"/>
    <n v="38324"/>
    <n v="62"/>
    <n v="0"/>
    <n v="1.617785199874752E-3"/>
    <n v="620.58741935483863"/>
    <n v="38476.42"/>
    <n v="9"/>
    <x v="0"/>
    <m/>
    <n v="0"/>
    <x v="61"/>
    <d v="2020-03-02T00:00:00"/>
    <x v="1"/>
    <x v="2"/>
    <x v="0"/>
  </r>
  <r>
    <x v="426"/>
    <x v="7"/>
    <x v="0"/>
    <s v="NDG_Facebook_RM_18day（200203-200229）"/>
    <n v="20715"/>
    <n v="117"/>
    <n v="0"/>
    <n v="5.6480811006517015E-3"/>
    <n v="388.03905982905991"/>
    <n v="45400.570000000007"/>
    <n v="13"/>
    <x v="0"/>
    <m/>
    <n v="0"/>
    <x v="61"/>
    <d v="2020-03-02T00:00:00"/>
    <x v="1"/>
    <x v="2"/>
    <x v="0"/>
  </r>
  <r>
    <x v="427"/>
    <x v="0"/>
    <x v="0"/>
    <s v="一般：バリスタ"/>
    <n v="6318"/>
    <n v="90"/>
    <m/>
    <n v="1.4245014245014245E-2"/>
    <n v="42.917333333333332"/>
    <n v="3862.56"/>
    <n v="0"/>
    <x v="0"/>
    <m/>
    <n v="0"/>
    <x v="61"/>
    <d v="2020-03-02T00:00:00"/>
    <x v="1"/>
    <x v="2"/>
    <x v="0"/>
  </r>
  <r>
    <x v="427"/>
    <x v="0"/>
    <x v="0"/>
    <s v="一般：ドルチェグスト"/>
    <n v="39162"/>
    <n v="310"/>
    <m/>
    <n v="7.9158367805525764E-3"/>
    <n v="76.503741935483859"/>
    <n v="23716.159999999996"/>
    <n v="0"/>
    <x v="0"/>
    <m/>
    <n v="0"/>
    <x v="61"/>
    <d v="2020-03-02T00:00:00"/>
    <x v="1"/>
    <x v="2"/>
    <x v="0"/>
  </r>
  <r>
    <x v="427"/>
    <x v="0"/>
    <x v="0"/>
    <s v="指名：バリスタ（161228AM-170131）"/>
    <n v="4886"/>
    <n v="408"/>
    <m/>
    <n v="8.3503888661481784E-2"/>
    <n v="77.88784313725489"/>
    <n v="31778.239999999998"/>
    <n v="4"/>
    <x v="0"/>
    <m/>
    <n v="0"/>
    <x v="61"/>
    <d v="2020-03-02T00:00:00"/>
    <x v="1"/>
    <x v="2"/>
    <x v="0"/>
  </r>
  <r>
    <x v="427"/>
    <x v="0"/>
    <x v="0"/>
    <s v="指名：共通TOP（161228AM-170131）"/>
    <n v="6232"/>
    <n v="857"/>
    <m/>
    <n v="0.13751604621309371"/>
    <n v="22.006254375729288"/>
    <n v="18859.36"/>
    <n v="101"/>
    <x v="0"/>
    <m/>
    <n v="0"/>
    <x v="61"/>
    <d v="2020-03-02T00:00:00"/>
    <x v="1"/>
    <x v="2"/>
    <x v="0"/>
  </r>
  <r>
    <x v="427"/>
    <x v="0"/>
    <x v="0"/>
    <s v="指名：バリスタDuo"/>
    <n v="1053"/>
    <n v="20"/>
    <m/>
    <n v="1.8993352326685659E-2"/>
    <n v="27.351999999999997"/>
    <n v="547.04"/>
    <n v="0"/>
    <x v="0"/>
    <m/>
    <n v="0"/>
    <x v="61"/>
    <d v="2020-03-02T00:00:00"/>
    <x v="1"/>
    <x v="2"/>
    <x v="0"/>
  </r>
  <r>
    <x v="427"/>
    <x v="0"/>
    <x v="0"/>
    <s v="指名：ドルチェグスト（161228AM-170131）"/>
    <n v="14182"/>
    <n v="1172"/>
    <m/>
    <n v="8.263996615428007E-2"/>
    <n v="43.289556313993174"/>
    <n v="50735.360000000001"/>
    <n v="28"/>
    <x v="0"/>
    <m/>
    <n v="0"/>
    <x v="61"/>
    <d v="2020-03-02T00:00:00"/>
    <x v="1"/>
    <x v="2"/>
    <x v="0"/>
  </r>
  <r>
    <x v="427"/>
    <x v="14"/>
    <x v="0"/>
    <s v="YDN_RT_Direct"/>
    <n v="321367"/>
    <n v="250"/>
    <n v="0"/>
    <n v="7.7792679397697961E-4"/>
    <n v="363.31897238000005"/>
    <n v="90829.743095000013"/>
    <n v="15"/>
    <x v="0"/>
    <m/>
    <n v="0"/>
    <x v="61"/>
    <d v="2020-03-02T00:00:00"/>
    <x v="1"/>
    <x v="2"/>
    <x v="0"/>
  </r>
  <r>
    <x v="427"/>
    <x v="13"/>
    <x v="0"/>
    <s v="2020-01_nestle_DDTD_ndg_RT_banner"/>
    <n v="50312"/>
    <n v="517"/>
    <m/>
    <n v="1.0275878518047385E-2"/>
    <n v="33.634007350096716"/>
    <n v="17388.781800000001"/>
    <n v="0"/>
    <x v="0"/>
    <m/>
    <n v="0"/>
    <x v="61"/>
    <d v="2020-03-02T00:00:00"/>
    <x v="1"/>
    <x v="2"/>
    <x v="0"/>
  </r>
  <r>
    <x v="427"/>
    <x v="13"/>
    <x v="0"/>
    <s v="2020-01_nestle_DDTD_ndg_coffee_banner"/>
    <n v="702779"/>
    <n v="1236"/>
    <m/>
    <n v="1.7587321192010575E-3"/>
    <n v="11.649016626213591"/>
    <n v="14398.184549999998"/>
    <n v="0"/>
    <x v="0"/>
    <m/>
    <n v="0"/>
    <x v="61"/>
    <d v="2020-03-02T00:00:00"/>
    <x v="1"/>
    <x v="2"/>
    <x v="0"/>
  </r>
  <r>
    <x v="427"/>
    <x v="3"/>
    <x v="0"/>
    <s v="PH AFF"/>
    <n v="1507"/>
    <n v="352"/>
    <m/>
    <n v="0.23357664233576642"/>
    <n v="96.240624999999994"/>
    <n v="33876.699999999997"/>
    <n v="3"/>
    <x v="0"/>
    <m/>
    <n v="0"/>
    <x v="61"/>
    <d v="2020-03-02T00:00:00"/>
    <x v="1"/>
    <x v="2"/>
    <x v="0"/>
  </r>
  <r>
    <x v="427"/>
    <x v="12"/>
    <x v="0"/>
    <s v="NDG_LINE_RM"/>
    <n v="224611"/>
    <n v="1148"/>
    <m/>
    <n v="5.111058674775501E-3"/>
    <n v="78.105361498257835"/>
    <n v="89664.955000000002"/>
    <n v="32"/>
    <x v="0"/>
    <m/>
    <n v="0"/>
    <x v="61"/>
    <d v="2020-03-02T00:00:00"/>
    <x v="1"/>
    <x v="2"/>
    <x v="0"/>
  </r>
  <r>
    <x v="427"/>
    <x v="12"/>
    <x v="0"/>
    <s v="NDG_LINE_true"/>
    <n v="569261"/>
    <n v="848"/>
    <m/>
    <n v="1.489650617203708E-3"/>
    <n v="26.558826650943399"/>
    <n v="22521.885000000002"/>
    <n v="0"/>
    <x v="0"/>
    <m/>
    <n v="0"/>
    <x v="61"/>
    <d v="2020-03-02T00:00:00"/>
    <x v="1"/>
    <x v="2"/>
    <x v="0"/>
  </r>
  <r>
    <x v="427"/>
    <x v="5"/>
    <x v="0"/>
    <s v="GDN_Direct_RT_リターゲティング"/>
    <n v="170592"/>
    <n v="138"/>
    <n v="0"/>
    <n v="8.0894766460326388E-4"/>
    <n v="437.02709139974638"/>
    <n v="60309.738613164998"/>
    <n v="2"/>
    <x v="0"/>
    <m/>
    <n v="0"/>
    <x v="61"/>
    <d v="2020-03-02T00:00:00"/>
    <x v="1"/>
    <x v="2"/>
    <x v="0"/>
  </r>
  <r>
    <x v="427"/>
    <x v="5"/>
    <x v="0"/>
    <s v="GDN_Direct_AT_コーヒー興味関心"/>
    <n v="152698"/>
    <n v="274"/>
    <n v="0"/>
    <n v="1.7943915440935703E-3"/>
    <n v="63.091009336642344"/>
    <n v="17286.936558240002"/>
    <n v="1"/>
    <x v="0"/>
    <m/>
    <n v="0"/>
    <x v="61"/>
    <d v="2020-03-02T00:00:00"/>
    <x v="1"/>
    <x v="2"/>
    <x v="0"/>
  </r>
  <r>
    <x v="427"/>
    <x v="5"/>
    <x v="0"/>
    <s v="GDN_Direct_AT_Trueセグメント"/>
    <n v="105633"/>
    <n v="174"/>
    <n v="0"/>
    <n v="1.6472125188151431E-3"/>
    <n v="99.268347964683926"/>
    <n v="17272.692545855003"/>
    <n v="1"/>
    <x v="0"/>
    <m/>
    <n v="0"/>
    <x v="61"/>
    <d v="2020-03-02T00:00:00"/>
    <x v="1"/>
    <x v="2"/>
    <x v="0"/>
  </r>
  <r>
    <x v="427"/>
    <x v="4"/>
    <x v="0"/>
    <s v="一般：ドルチェグスト"/>
    <n v="1132"/>
    <n v="46"/>
    <n v="0"/>
    <n v="4.0636042402826852E-2"/>
    <n v="118.85293478260868"/>
    <n v="5467.2349999999997"/>
    <n v="2"/>
    <x v="0"/>
    <m/>
    <n v="0"/>
    <x v="61"/>
    <d v="2020-03-02T00:00:00"/>
    <x v="1"/>
    <x v="2"/>
    <x v="0"/>
  </r>
  <r>
    <x v="427"/>
    <x v="4"/>
    <x v="0"/>
    <s v="一般：バリスタ"/>
    <n v="800"/>
    <n v="29"/>
    <m/>
    <n v="3.6249999999999998E-2"/>
    <n v="208.31275862068964"/>
    <n v="6041.07"/>
    <n v="0"/>
    <x v="0"/>
    <m/>
    <n v="0"/>
    <x v="61"/>
    <d v="2020-03-02T00:00:00"/>
    <x v="1"/>
    <x v="2"/>
    <x v="0"/>
  </r>
  <r>
    <x v="427"/>
    <x v="4"/>
    <x v="0"/>
    <s v="指名：バリスタDuo"/>
    <n v="102"/>
    <n v="4"/>
    <m/>
    <n v="3.9215686274509803E-2"/>
    <n v="26.202500000000001"/>
    <n v="104.81"/>
    <n v="0"/>
    <x v="0"/>
    <m/>
    <n v="0"/>
    <x v="61"/>
    <d v="2020-03-02T00:00:00"/>
    <x v="1"/>
    <x v="2"/>
    <x v="0"/>
  </r>
  <r>
    <x v="427"/>
    <x v="4"/>
    <x v="0"/>
    <s v="指名：ドルチェグスト（170816-170916）"/>
    <n v="9746"/>
    <n v="1556"/>
    <n v="0"/>
    <n v="0.15965524317668786"/>
    <n v="75.905581619537273"/>
    <n v="118109.08500000001"/>
    <n v="12.01"/>
    <x v="0"/>
    <m/>
    <n v="0"/>
    <x v="61"/>
    <d v="2020-03-02T00:00:00"/>
    <x v="1"/>
    <x v="2"/>
    <x v="0"/>
  </r>
  <r>
    <x v="427"/>
    <x v="4"/>
    <x v="0"/>
    <s v="指名：共通TOP（170816-170916）"/>
    <n v="10732"/>
    <n v="2176"/>
    <m/>
    <n v="0.20275810659709281"/>
    <n v="28.248033088235292"/>
    <n v="61467.719999999994"/>
    <n v="188.57999999999998"/>
    <x v="0"/>
    <m/>
    <n v="0"/>
    <x v="61"/>
    <d v="2020-03-02T00:00:00"/>
    <x v="1"/>
    <x v="2"/>
    <x v="0"/>
  </r>
  <r>
    <x v="427"/>
    <x v="4"/>
    <x v="0"/>
    <s v="指名：バリスタ（170816-170916）"/>
    <n v="5140"/>
    <n v="546"/>
    <m/>
    <n v="0.10622568093385214"/>
    <n v="123.88344322344319"/>
    <n v="67640.359999999986"/>
    <n v="3"/>
    <x v="0"/>
    <m/>
    <n v="0"/>
    <x v="61"/>
    <d v="2020-03-02T00:00:00"/>
    <x v="1"/>
    <x v="2"/>
    <x v="0"/>
  </r>
  <r>
    <x v="427"/>
    <x v="7"/>
    <x v="0"/>
    <s v="NDG_Facebook_RM_18day（200203-200229）"/>
    <n v="20327"/>
    <n v="140"/>
    <n v="0"/>
    <n v="6.8873911546219312E-3"/>
    <n v="351.07367857142862"/>
    <n v="49150.315000000002"/>
    <n v="25"/>
    <x v="0"/>
    <m/>
    <n v="0"/>
    <x v="61"/>
    <d v="2020-03-02T00:00:00"/>
    <x v="1"/>
    <x v="2"/>
    <x v="0"/>
  </r>
  <r>
    <x v="427"/>
    <x v="7"/>
    <x v="0"/>
    <s v="NDG_Facebook_int_coffee（200110-200131）"/>
    <n v="124243"/>
    <n v="265"/>
    <n v="0"/>
    <n v="2.1329169450190351E-3"/>
    <n v="61.505924528301883"/>
    <n v="16299.07"/>
    <n v="6"/>
    <x v="0"/>
    <m/>
    <n v="0"/>
    <x v="61"/>
    <d v="2020-03-02T00:00:00"/>
    <x v="1"/>
    <x v="2"/>
    <x v="0"/>
  </r>
  <r>
    <x v="427"/>
    <x v="7"/>
    <x v="0"/>
    <s v="NDG_Facebook_int_other（200110-200131）"/>
    <n v="207372"/>
    <n v="270"/>
    <n v="0"/>
    <n v="1.3020079856489787E-3"/>
    <n v="61.758611111111115"/>
    <n v="16674.825000000001"/>
    <n v="11"/>
    <x v="0"/>
    <m/>
    <n v="0"/>
    <x v="61"/>
    <d v="2020-03-02T00:00:00"/>
    <x v="1"/>
    <x v="2"/>
    <x v="0"/>
  </r>
  <r>
    <x v="427"/>
    <x v="7"/>
    <x v="0"/>
    <s v="NDG_Facebook_RM_180day（200203-200229）"/>
    <n v="38061"/>
    <n v="68"/>
    <n v="0"/>
    <n v="1.7866057118835553E-3"/>
    <n v="674.72257352941176"/>
    <n v="45881.135000000002"/>
    <n v="137"/>
    <x v="0"/>
    <m/>
    <n v="0"/>
    <x v="61"/>
    <d v="2020-03-02T00:00:00"/>
    <x v="1"/>
    <x v="2"/>
    <x v="0"/>
  </r>
  <r>
    <x v="428"/>
    <x v="0"/>
    <x v="0"/>
    <s v="一般：バリスタ"/>
    <n v="14538"/>
    <n v="143"/>
    <m/>
    <n v="9.8362910991883334E-3"/>
    <n v="77.760000000000005"/>
    <n v="11119.68"/>
    <n v="1"/>
    <x v="0"/>
    <m/>
    <n v="0"/>
    <x v="61"/>
    <d v="2020-03-02T00:00:00"/>
    <x v="1"/>
    <x v="2"/>
    <x v="0"/>
  </r>
  <r>
    <x v="428"/>
    <x v="0"/>
    <x v="0"/>
    <s v="指名：バリスタ（161228AM-170131）"/>
    <n v="5694"/>
    <n v="490"/>
    <m/>
    <n v="8.6055497014401128E-2"/>
    <n v="55.744"/>
    <n v="27314.560000000001"/>
    <n v="7"/>
    <x v="0"/>
    <m/>
    <n v="0"/>
    <x v="61"/>
    <d v="2020-03-02T00:00:00"/>
    <x v="1"/>
    <x v="2"/>
    <x v="0"/>
  </r>
  <r>
    <x v="428"/>
    <x v="0"/>
    <x v="0"/>
    <s v="一般：ドルチェグスト"/>
    <n v="38640"/>
    <n v="302"/>
    <m/>
    <n v="7.8157349896480332E-3"/>
    <n v="84.963178807947017"/>
    <n v="25658.880000000001"/>
    <n v="2"/>
    <x v="0"/>
    <m/>
    <n v="0"/>
    <x v="61"/>
    <d v="2020-03-02T00:00:00"/>
    <x v="1"/>
    <x v="2"/>
    <x v="0"/>
  </r>
  <r>
    <x v="428"/>
    <x v="0"/>
    <x v="0"/>
    <s v="指名：バリスタDuo"/>
    <n v="1188"/>
    <n v="20"/>
    <m/>
    <n v="1.6835016835016835E-2"/>
    <n v="23.66"/>
    <n v="473.2"/>
    <n v="0"/>
    <x v="0"/>
    <m/>
    <n v="0"/>
    <x v="61"/>
    <d v="2020-03-02T00:00:00"/>
    <x v="1"/>
    <x v="2"/>
    <x v="0"/>
  </r>
  <r>
    <x v="428"/>
    <x v="0"/>
    <x v="0"/>
    <s v="指名：ドルチェグスト（161228AM-170131）"/>
    <n v="15086"/>
    <n v="1174"/>
    <m/>
    <n v="7.7820495823942723E-2"/>
    <n v="45.577512776831348"/>
    <n v="53508"/>
    <n v="28"/>
    <x v="0"/>
    <m/>
    <n v="0"/>
    <x v="61"/>
    <d v="2020-03-02T00:00:00"/>
    <x v="1"/>
    <x v="2"/>
    <x v="0"/>
  </r>
  <r>
    <x v="428"/>
    <x v="0"/>
    <x v="0"/>
    <s v="指名：共通TOP（161228AM-170131）"/>
    <n v="6050"/>
    <n v="788"/>
    <m/>
    <n v="0.13024793388429753"/>
    <n v="24.280304568527921"/>
    <n v="19132.88"/>
    <n v="43"/>
    <x v="0"/>
    <m/>
    <n v="0"/>
    <x v="61"/>
    <d v="2020-03-02T00:00:00"/>
    <x v="1"/>
    <x v="2"/>
    <x v="0"/>
  </r>
  <r>
    <x v="428"/>
    <x v="14"/>
    <x v="0"/>
    <s v="YDN_RT_Direct"/>
    <n v="326578"/>
    <n v="268"/>
    <n v="0"/>
    <n v="8.2063090593977549E-4"/>
    <n v="360.50842759328361"/>
    <n v="96616.258595000007"/>
    <n v="9"/>
    <x v="0"/>
    <m/>
    <n v="0"/>
    <x v="61"/>
    <d v="2020-03-02T00:00:00"/>
    <x v="1"/>
    <x v="2"/>
    <x v="0"/>
  </r>
  <r>
    <x v="428"/>
    <x v="13"/>
    <x v="0"/>
    <s v="2020-01_nestle_DDTD_ndg_RT_banner"/>
    <n v="53392"/>
    <n v="482"/>
    <m/>
    <n v="9.027569673359305E-3"/>
    <n v="25.240685269709545"/>
    <n v="12166.0103"/>
    <n v="0"/>
    <x v="0"/>
    <m/>
    <n v="0"/>
    <x v="61"/>
    <d v="2020-03-02T00:00:00"/>
    <x v="1"/>
    <x v="2"/>
    <x v="0"/>
  </r>
  <r>
    <x v="428"/>
    <x v="13"/>
    <x v="0"/>
    <s v="2020-01_nestle_DDTD_ndg_coffee_banner"/>
    <n v="401817"/>
    <n v="612"/>
    <m/>
    <n v="1.5230814027281075E-3"/>
    <n v="12.52622336601307"/>
    <n v="7666.0486999999994"/>
    <n v="0"/>
    <x v="0"/>
    <m/>
    <n v="0"/>
    <x v="61"/>
    <d v="2020-03-02T00:00:00"/>
    <x v="1"/>
    <x v="2"/>
    <x v="0"/>
  </r>
  <r>
    <x v="428"/>
    <x v="3"/>
    <x v="0"/>
    <s v="PH AFF"/>
    <n v="1733"/>
    <n v="277"/>
    <m/>
    <n v="0.15983843046739757"/>
    <n v="106.34657039711192"/>
    <n v="29458"/>
    <n v="2"/>
    <x v="0"/>
    <m/>
    <n v="0"/>
    <x v="61"/>
    <d v="2020-03-02T00:00:00"/>
    <x v="1"/>
    <x v="2"/>
    <x v="0"/>
  </r>
  <r>
    <x v="428"/>
    <x v="12"/>
    <x v="0"/>
    <s v="NDG_LINE_RM"/>
    <n v="205019"/>
    <n v="1029"/>
    <m/>
    <n v="5.019047015154693E-3"/>
    <n v="77.344591836734693"/>
    <n v="79587.585000000006"/>
    <n v="2"/>
    <x v="0"/>
    <m/>
    <n v="0"/>
    <x v="61"/>
    <d v="2020-03-02T00:00:00"/>
    <x v="1"/>
    <x v="2"/>
    <x v="0"/>
  </r>
  <r>
    <x v="428"/>
    <x v="12"/>
    <x v="0"/>
    <s v="NDG_LINE_true"/>
    <n v="298323"/>
    <n v="468"/>
    <m/>
    <n v="1.5687694210637464E-3"/>
    <n v="26.597991452991455"/>
    <n v="12447.86"/>
    <n v="0"/>
    <x v="0"/>
    <m/>
    <n v="0"/>
    <x v="61"/>
    <d v="2020-03-02T00:00:00"/>
    <x v="1"/>
    <x v="2"/>
    <x v="0"/>
  </r>
  <r>
    <x v="428"/>
    <x v="5"/>
    <x v="0"/>
    <s v="GDN_Direct_AT_コーヒー興味関心"/>
    <n v="149365"/>
    <n v="245"/>
    <n v="0"/>
    <n v="1.6402771733672547E-3"/>
    <n v="62.190594319693879"/>
    <n v="15236.695608325001"/>
    <n v="1"/>
    <x v="0"/>
    <m/>
    <n v="0"/>
    <x v="61"/>
    <d v="2020-03-02T00:00:00"/>
    <x v="1"/>
    <x v="2"/>
    <x v="0"/>
  </r>
  <r>
    <x v="428"/>
    <x v="5"/>
    <x v="0"/>
    <s v="GDN_Direct_AT_Trueセグメント"/>
    <n v="109572"/>
    <n v="211"/>
    <n v="0"/>
    <n v="1.9256744423757895E-3"/>
    <n v="80.327242417891"/>
    <n v="16949.048150175"/>
    <n v="0"/>
    <x v="0"/>
    <m/>
    <n v="0"/>
    <x v="61"/>
    <d v="2020-03-02T00:00:00"/>
    <x v="1"/>
    <x v="2"/>
    <x v="0"/>
  </r>
  <r>
    <x v="428"/>
    <x v="5"/>
    <x v="0"/>
    <s v="GDN_Direct_RT_リターゲティング"/>
    <n v="179014"/>
    <n v="135"/>
    <n v="0"/>
    <n v="7.5413096182421488E-4"/>
    <n v="489.54255302933336"/>
    <n v="66088.24465896"/>
    <n v="5"/>
    <x v="0"/>
    <m/>
    <n v="0"/>
    <x v="61"/>
    <d v="2020-03-02T00:00:00"/>
    <x v="1"/>
    <x v="2"/>
    <x v="0"/>
  </r>
  <r>
    <x v="428"/>
    <x v="4"/>
    <x v="0"/>
    <s v="指名：バリスタDuo"/>
    <n v="178"/>
    <n v="16"/>
    <m/>
    <n v="8.98876404494382E-2"/>
    <n v="66.969687500000006"/>
    <n v="1071.5150000000001"/>
    <n v="0"/>
    <x v="0"/>
    <m/>
    <n v="0"/>
    <x v="61"/>
    <d v="2020-03-02T00:00:00"/>
    <x v="1"/>
    <x v="2"/>
    <x v="0"/>
  </r>
  <r>
    <x v="428"/>
    <x v="4"/>
    <x v="0"/>
    <s v="一般：ドルチェグスト"/>
    <n v="4738"/>
    <n v="168"/>
    <n v="0"/>
    <n v="3.5457999155761928E-2"/>
    <n v="387.81020833333338"/>
    <n v="65152.115000000005"/>
    <n v="0"/>
    <x v="0"/>
    <m/>
    <n v="0"/>
    <x v="61"/>
    <d v="2020-03-02T00:00:00"/>
    <x v="1"/>
    <x v="2"/>
    <x v="0"/>
  </r>
  <r>
    <x v="428"/>
    <x v="4"/>
    <x v="0"/>
    <s v="一般：バリスタ"/>
    <n v="1907"/>
    <n v="82"/>
    <m/>
    <n v="4.2999475616151021E-2"/>
    <n v="330.76067073170731"/>
    <n v="27122.375"/>
    <n v="0"/>
    <x v="0"/>
    <m/>
    <n v="0"/>
    <x v="61"/>
    <d v="2020-03-02T00:00:00"/>
    <x v="1"/>
    <x v="2"/>
    <x v="0"/>
  </r>
  <r>
    <x v="428"/>
    <x v="4"/>
    <x v="0"/>
    <s v="指名：共通TOP（170816-170916）"/>
    <n v="10390"/>
    <n v="2034"/>
    <m/>
    <n v="0.19576515880654474"/>
    <n v="28.969717305801375"/>
    <n v="58924.404999999999"/>
    <n v="33.83"/>
    <x v="0"/>
    <m/>
    <n v="0"/>
    <x v="61"/>
    <d v="2020-03-02T00:00:00"/>
    <x v="1"/>
    <x v="2"/>
    <x v="0"/>
  </r>
  <r>
    <x v="428"/>
    <x v="4"/>
    <x v="0"/>
    <s v="指名：バリスタ（170816-170916）"/>
    <n v="4061"/>
    <n v="502"/>
    <m/>
    <n v="0.12361487318394485"/>
    <n v="88.853505976095619"/>
    <n v="44604.46"/>
    <n v="3.99"/>
    <x v="0"/>
    <m/>
    <n v="0"/>
    <x v="61"/>
    <d v="2020-03-02T00:00:00"/>
    <x v="1"/>
    <x v="2"/>
    <x v="0"/>
  </r>
  <r>
    <x v="428"/>
    <x v="4"/>
    <x v="0"/>
    <s v="指名：ドルチェグスト（170816-170916）"/>
    <n v="8072"/>
    <n v="1234"/>
    <n v="0"/>
    <n v="0.15287413280475717"/>
    <n v="70.893213128038909"/>
    <n v="87482.225000000006"/>
    <n v="8.14"/>
    <x v="0"/>
    <m/>
    <n v="0"/>
    <x v="61"/>
    <d v="2020-03-02T00:00:00"/>
    <x v="1"/>
    <x v="2"/>
    <x v="0"/>
  </r>
  <r>
    <x v="428"/>
    <x v="7"/>
    <x v="0"/>
    <s v="NDG_Facebook_RM_180day（200203-200229）"/>
    <n v="33445"/>
    <n v="57"/>
    <n v="0"/>
    <n v="1.7042906264015548E-3"/>
    <n v="812.97192982456147"/>
    <n v="46339.4"/>
    <n v="8"/>
    <x v="0"/>
    <m/>
    <n v="0"/>
    <x v="61"/>
    <d v="2020-03-02T00:00:00"/>
    <x v="1"/>
    <x v="2"/>
    <x v="0"/>
  </r>
  <r>
    <x v="428"/>
    <x v="7"/>
    <x v="0"/>
    <s v="NDG_Facebook_int_other（200110-200131）"/>
    <n v="117052"/>
    <n v="163"/>
    <n v="0"/>
    <n v="1.3925434849468613E-3"/>
    <n v="64.977822085889571"/>
    <n v="10591.385"/>
    <n v="0"/>
    <x v="0"/>
    <m/>
    <n v="0"/>
    <x v="61"/>
    <d v="2020-03-02T00:00:00"/>
    <x v="1"/>
    <x v="2"/>
    <x v="0"/>
  </r>
  <r>
    <x v="428"/>
    <x v="7"/>
    <x v="0"/>
    <s v="NDG_Facebook_int_coffee（200110-200131）"/>
    <n v="73625"/>
    <n v="159"/>
    <n v="0"/>
    <n v="2.1595925297113751E-3"/>
    <n v="64.817264150943402"/>
    <n v="10305.945000000002"/>
    <n v="0"/>
    <x v="0"/>
    <m/>
    <n v="0"/>
    <x v="61"/>
    <d v="2020-03-02T00:00:00"/>
    <x v="1"/>
    <x v="2"/>
    <x v="0"/>
  </r>
  <r>
    <x v="428"/>
    <x v="7"/>
    <x v="0"/>
    <s v="NDG_Facebook_RM_18day（200203-200229）"/>
    <n v="15692"/>
    <n v="92"/>
    <n v="0"/>
    <n v="5.8628600560795309E-3"/>
    <n v="397.35206521739127"/>
    <n v="36556.39"/>
    <n v="8"/>
    <x v="0"/>
    <m/>
    <n v="0"/>
    <x v="61"/>
    <d v="2020-03-02T00:00:00"/>
    <x v="1"/>
    <x v="2"/>
    <x v="0"/>
  </r>
  <r>
    <x v="429"/>
    <x v="0"/>
    <x v="0"/>
    <s v="指名：バリスタ（161228AM-170131）"/>
    <n v="6199"/>
    <n v="471"/>
    <m/>
    <n v="7.5979996773673175E-2"/>
    <n v="56.14454352441615"/>
    <n v="26444.080000000005"/>
    <n v="4"/>
    <x v="0"/>
    <m/>
    <n v="0"/>
    <x v="61"/>
    <d v="2020-03-02T00:00:00"/>
    <x v="1"/>
    <x v="2"/>
    <x v="0"/>
  </r>
  <r>
    <x v="429"/>
    <x v="0"/>
    <x v="0"/>
    <s v="指名：共通TOP（161228AM-170131）"/>
    <n v="6022"/>
    <n v="829"/>
    <m/>
    <n v="0.1376619063434075"/>
    <n v="26.903256936067553"/>
    <n v="22302.800000000003"/>
    <n v="56"/>
    <x v="0"/>
    <m/>
    <n v="0"/>
    <x v="61"/>
    <d v="2020-03-02T00:00:00"/>
    <x v="1"/>
    <x v="2"/>
    <x v="0"/>
  </r>
  <r>
    <x v="429"/>
    <x v="0"/>
    <x v="0"/>
    <s v="指名：ドルチェグスト（161228AM-170131）"/>
    <n v="14812"/>
    <n v="1092"/>
    <m/>
    <n v="7.3724007561436669E-2"/>
    <n v="42.683809523809522"/>
    <n v="46610.720000000001"/>
    <n v="28"/>
    <x v="0"/>
    <m/>
    <n v="0"/>
    <x v="61"/>
    <d v="2020-03-02T00:00:00"/>
    <x v="1"/>
    <x v="2"/>
    <x v="0"/>
  </r>
  <r>
    <x v="429"/>
    <x v="0"/>
    <x v="0"/>
    <s v="一般：ドルチェグスト"/>
    <n v="33742"/>
    <n v="304"/>
    <m/>
    <n v="9.0095430027858463E-3"/>
    <n v="84.11684210526316"/>
    <n v="25571.52"/>
    <n v="2"/>
    <x v="0"/>
    <m/>
    <n v="0"/>
    <x v="61"/>
    <d v="2020-03-02T00:00:00"/>
    <x v="1"/>
    <x v="2"/>
    <x v="0"/>
  </r>
  <r>
    <x v="429"/>
    <x v="0"/>
    <x v="0"/>
    <s v="一般：バリスタ"/>
    <n v="13890"/>
    <n v="154"/>
    <m/>
    <n v="1.1087113030957524E-2"/>
    <n v="92.391168831168812"/>
    <n v="14228.239999999998"/>
    <n v="0"/>
    <x v="0"/>
    <m/>
    <n v="0"/>
    <x v="61"/>
    <d v="2020-03-02T00:00:00"/>
    <x v="1"/>
    <x v="2"/>
    <x v="0"/>
  </r>
  <r>
    <x v="429"/>
    <x v="0"/>
    <x v="0"/>
    <s v="指名：バリスタDuo"/>
    <n v="1014"/>
    <n v="21"/>
    <m/>
    <n v="2.0710059171597635E-2"/>
    <n v="28.327619047619049"/>
    <n v="594.88"/>
    <n v="0"/>
    <x v="0"/>
    <m/>
    <n v="0"/>
    <x v="61"/>
    <d v="2020-03-02T00:00:00"/>
    <x v="1"/>
    <x v="2"/>
    <x v="0"/>
  </r>
  <r>
    <x v="429"/>
    <x v="14"/>
    <x v="0"/>
    <s v="YDN_RT_Direct"/>
    <n v="241053"/>
    <n v="249"/>
    <n v="0"/>
    <n v="1.032967853542582E-3"/>
    <n v="288.34156136546181"/>
    <n v="71797.048779999997"/>
    <n v="11"/>
    <x v="0"/>
    <m/>
    <n v="0"/>
    <x v="61"/>
    <d v="2020-03-02T00:00:00"/>
    <x v="1"/>
    <x v="2"/>
    <x v="0"/>
  </r>
  <r>
    <x v="429"/>
    <x v="13"/>
    <x v="0"/>
    <s v="2020-01_nestle_DDTD_ndg_RT_banner"/>
    <n v="48722"/>
    <n v="555"/>
    <m/>
    <n v="1.139115799844013E-2"/>
    <n v="24.28297225225225"/>
    <n v="13477.049599999998"/>
    <n v="1"/>
    <x v="0"/>
    <m/>
    <n v="0"/>
    <x v="61"/>
    <d v="2020-03-02T00:00:00"/>
    <x v="1"/>
    <x v="2"/>
    <x v="0"/>
  </r>
  <r>
    <x v="429"/>
    <x v="13"/>
    <x v="0"/>
    <s v="2020-01_nestle_DDTD_ndg_coffee_banner"/>
    <n v="357670"/>
    <n v="641"/>
    <m/>
    <n v="1.7921547795453909E-3"/>
    <n v="10.994995865834634"/>
    <n v="7047.7923499999997"/>
    <n v="0"/>
    <x v="0"/>
    <m/>
    <n v="0"/>
    <x v="61"/>
    <d v="2020-03-02T00:00:00"/>
    <x v="1"/>
    <x v="2"/>
    <x v="0"/>
  </r>
  <r>
    <x v="429"/>
    <x v="3"/>
    <x v="0"/>
    <s v="PH AFF"/>
    <n v="1607"/>
    <n v="302"/>
    <m/>
    <n v="0.18792781580584941"/>
    <n v="282.87483443708607"/>
    <n v="85428.2"/>
    <n v="7"/>
    <x v="0"/>
    <m/>
    <n v="0"/>
    <x v="61"/>
    <d v="2020-03-02T00:00:00"/>
    <x v="1"/>
    <x v="2"/>
    <x v="0"/>
  </r>
  <r>
    <x v="429"/>
    <x v="12"/>
    <x v="0"/>
    <s v="NDG_LINE_true"/>
    <n v="255287"/>
    <n v="308"/>
    <m/>
    <n v="1.2064852499343876E-3"/>
    <n v="26.669496753246754"/>
    <n v="8214.2049999999999"/>
    <n v="0"/>
    <x v="0"/>
    <m/>
    <n v="0"/>
    <x v="61"/>
    <d v="2020-03-02T00:00:00"/>
    <x v="1"/>
    <x v="2"/>
    <x v="0"/>
  </r>
  <r>
    <x v="429"/>
    <x v="12"/>
    <x v="0"/>
    <s v="NDG_LINE_RM"/>
    <n v="195221"/>
    <n v="1032"/>
    <m/>
    <n v="5.2863165335696469E-3"/>
    <n v="77.549762596899228"/>
    <n v="80031.35500000001"/>
    <n v="13"/>
    <x v="0"/>
    <m/>
    <n v="0"/>
    <x v="61"/>
    <d v="2020-03-02T00:00:00"/>
    <x v="1"/>
    <x v="2"/>
    <x v="0"/>
  </r>
  <r>
    <x v="429"/>
    <x v="5"/>
    <x v="0"/>
    <s v="GDN_Direct_RT_リターゲティング"/>
    <n v="167303"/>
    <n v="138"/>
    <n v="0"/>
    <n v="8.2485071995122626E-4"/>
    <n v="433.3921380736594"/>
    <n v="59808.115054164999"/>
    <n v="2"/>
    <x v="0"/>
    <m/>
    <n v="0"/>
    <x v="61"/>
    <d v="2020-03-02T00:00:00"/>
    <x v="1"/>
    <x v="2"/>
    <x v="0"/>
  </r>
  <r>
    <x v="429"/>
    <x v="5"/>
    <x v="0"/>
    <s v="GDN_Direct_AT_Trueセグメント"/>
    <n v="80524"/>
    <n v="129"/>
    <n v="0"/>
    <n v="1.6020068550991009E-3"/>
    <n v="80.491304609418606"/>
    <n v="10383.378294615"/>
    <n v="0"/>
    <x v="0"/>
    <m/>
    <n v="0"/>
    <x v="61"/>
    <d v="2020-03-02T00:00:00"/>
    <x v="1"/>
    <x v="2"/>
    <x v="0"/>
  </r>
  <r>
    <x v="429"/>
    <x v="5"/>
    <x v="0"/>
    <s v="GDN_Direct_AT_コーヒー興味関心"/>
    <n v="101070"/>
    <n v="170"/>
    <n v="0"/>
    <n v="1.6820025724745226E-3"/>
    <n v="61.367723212323526"/>
    <n v="10432.512946094999"/>
    <n v="0"/>
    <x v="0"/>
    <m/>
    <n v="0"/>
    <x v="61"/>
    <d v="2020-03-02T00:00:00"/>
    <x v="1"/>
    <x v="2"/>
    <x v="0"/>
  </r>
  <r>
    <x v="429"/>
    <x v="4"/>
    <x v="0"/>
    <s v="一般：バリスタ"/>
    <n v="1898"/>
    <n v="52"/>
    <m/>
    <n v="2.7397260273972601E-2"/>
    <n v="306.60355769230767"/>
    <n v="15943.384999999998"/>
    <n v="0"/>
    <x v="0"/>
    <m/>
    <n v="0"/>
    <x v="61"/>
    <d v="2020-03-02T00:00:00"/>
    <x v="1"/>
    <x v="2"/>
    <x v="0"/>
  </r>
  <r>
    <x v="429"/>
    <x v="4"/>
    <x v="0"/>
    <s v="指名：バリスタDuo"/>
    <n v="213"/>
    <n v="5"/>
    <m/>
    <n v="2.3474178403755867E-2"/>
    <n v="57.757000000000005"/>
    <n v="288.78500000000003"/>
    <n v="0"/>
    <x v="0"/>
    <m/>
    <n v="0"/>
    <x v="61"/>
    <d v="2020-03-02T00:00:00"/>
    <x v="1"/>
    <x v="2"/>
    <x v="0"/>
  </r>
  <r>
    <x v="429"/>
    <x v="4"/>
    <x v="0"/>
    <s v="指名：バリスタ（170816-170916）"/>
    <n v="4877"/>
    <n v="646"/>
    <m/>
    <n v="0.13245847857289317"/>
    <n v="69.243916408668724"/>
    <n v="44731.569999999992"/>
    <n v="2"/>
    <x v="0"/>
    <m/>
    <n v="0"/>
    <x v="61"/>
    <d v="2020-03-02T00:00:00"/>
    <x v="1"/>
    <x v="2"/>
    <x v="0"/>
  </r>
  <r>
    <x v="429"/>
    <x v="4"/>
    <x v="0"/>
    <s v="一般：ドルチェグスト"/>
    <n v="4148"/>
    <n v="124"/>
    <n v="0"/>
    <n v="2.9893924783027964E-2"/>
    <n v="297.18145161290323"/>
    <n v="36850.5"/>
    <n v="0"/>
    <x v="0"/>
    <m/>
    <n v="0"/>
    <x v="61"/>
    <d v="2020-03-02T00:00:00"/>
    <x v="1"/>
    <x v="2"/>
    <x v="0"/>
  </r>
  <r>
    <x v="429"/>
    <x v="4"/>
    <x v="0"/>
    <s v="指名：共通TOP（170816-170916）"/>
    <n v="9754"/>
    <n v="1844"/>
    <m/>
    <n v="0.18905064588886611"/>
    <n v="22.354419739696315"/>
    <n v="41221.550000000003"/>
    <n v="32"/>
    <x v="0"/>
    <m/>
    <n v="0"/>
    <x v="61"/>
    <d v="2020-03-02T00:00:00"/>
    <x v="1"/>
    <x v="2"/>
    <x v="0"/>
  </r>
  <r>
    <x v="429"/>
    <x v="4"/>
    <x v="0"/>
    <s v="指名：ドルチェグスト（170816-170916）"/>
    <n v="7742"/>
    <n v="1340"/>
    <n v="0"/>
    <n v="0.17308189098424179"/>
    <n v="64.476313432835809"/>
    <n v="86398.25999999998"/>
    <n v="14.01"/>
    <x v="0"/>
    <m/>
    <n v="0"/>
    <x v="61"/>
    <d v="2020-03-02T00:00:00"/>
    <x v="1"/>
    <x v="2"/>
    <x v="0"/>
  </r>
  <r>
    <x v="429"/>
    <x v="7"/>
    <x v="0"/>
    <s v="NDG_Facebook_RM_180day（200203-200229）"/>
    <n v="30596"/>
    <n v="72"/>
    <n v="0"/>
    <n v="2.3532487906915939E-3"/>
    <n v="591.21326388888883"/>
    <n v="42567.354999999996"/>
    <n v="8"/>
    <x v="0"/>
    <m/>
    <n v="0"/>
    <x v="61"/>
    <d v="2020-03-02T00:00:00"/>
    <x v="1"/>
    <x v="2"/>
    <x v="0"/>
  </r>
  <r>
    <x v="429"/>
    <x v="7"/>
    <x v="0"/>
    <s v="NDG_Facebook_int_other（200110-200131）"/>
    <n v="121945"/>
    <n v="161"/>
    <n v="0"/>
    <n v="1.3202673336340153E-3"/>
    <n v="56.781894409937891"/>
    <n v="9141.8850000000002"/>
    <n v="0"/>
    <x v="0"/>
    <m/>
    <n v="0"/>
    <x v="61"/>
    <d v="2020-03-02T00:00:00"/>
    <x v="1"/>
    <x v="2"/>
    <x v="0"/>
  </r>
  <r>
    <x v="429"/>
    <x v="7"/>
    <x v="0"/>
    <s v="NDG_Facebook_int_coffee（200110-200131）"/>
    <n v="75474"/>
    <n v="162"/>
    <n v="0"/>
    <n v="2.1464345337467209E-3"/>
    <n v="56.57592592592593"/>
    <n v="9165.3000000000011"/>
    <n v="0"/>
    <x v="0"/>
    <m/>
    <n v="0"/>
    <x v="61"/>
    <d v="2020-03-02T00:00:00"/>
    <x v="1"/>
    <x v="2"/>
    <x v="0"/>
  </r>
  <r>
    <x v="429"/>
    <x v="7"/>
    <x v="0"/>
    <s v="NDG_Facebook_RM_18day（200203-200229）"/>
    <n v="13886"/>
    <n v="136"/>
    <n v="0"/>
    <n v="9.7940371597292231E-3"/>
    <n v="248.05470588235295"/>
    <n v="33735.440000000002"/>
    <n v="11"/>
    <x v="0"/>
    <m/>
    <n v="0"/>
    <x v="61"/>
    <d v="2020-03-02T00:00:00"/>
    <x v="1"/>
    <x v="2"/>
    <x v="0"/>
  </r>
  <r>
    <x v="430"/>
    <x v="0"/>
    <x v="0"/>
    <s v="一般：ドルチェグスト"/>
    <n v="38352"/>
    <n v="292"/>
    <m/>
    <n v="7.6136837713808928E-3"/>
    <n v="86.006575342465752"/>
    <n v="25113.919999999998"/>
    <n v="0"/>
    <x v="0"/>
    <m/>
    <n v="0"/>
    <x v="61"/>
    <d v="2020-03-02T00:00:00"/>
    <x v="1"/>
    <x v="2"/>
    <x v="0"/>
  </r>
  <r>
    <x v="430"/>
    <x v="0"/>
    <x v="0"/>
    <s v="指名：バリスタ（161228AM-170131）"/>
    <n v="5231"/>
    <n v="439"/>
    <m/>
    <n v="8.3922768113171481E-2"/>
    <n v="59.294214123006832"/>
    <n v="26030.16"/>
    <n v="4"/>
    <x v="0"/>
    <m/>
    <n v="0"/>
    <x v="61"/>
    <d v="2020-03-02T00:00:00"/>
    <x v="1"/>
    <x v="2"/>
    <x v="0"/>
  </r>
  <r>
    <x v="430"/>
    <x v="0"/>
    <x v="0"/>
    <s v="指名：共通TOP（161228AM-170131）"/>
    <n v="5012"/>
    <n v="744"/>
    <m/>
    <n v="0.14844373503591379"/>
    <n v="27.657849462365593"/>
    <n v="20577.440000000002"/>
    <n v="49"/>
    <x v="0"/>
    <m/>
    <n v="0"/>
    <x v="61"/>
    <d v="2020-03-02T00:00:00"/>
    <x v="1"/>
    <x v="2"/>
    <x v="0"/>
  </r>
  <r>
    <x v="430"/>
    <x v="0"/>
    <x v="0"/>
    <s v="指名：ドルチェグスト（161228AM-170131）"/>
    <n v="14358"/>
    <n v="1094"/>
    <m/>
    <n v="7.6194456052374987E-2"/>
    <n v="37.744204753199256"/>
    <n v="41292.159999999989"/>
    <n v="30"/>
    <x v="0"/>
    <m/>
    <n v="0"/>
    <x v="61"/>
    <d v="2020-03-02T00:00:00"/>
    <x v="1"/>
    <x v="2"/>
    <x v="0"/>
  </r>
  <r>
    <x v="430"/>
    <x v="0"/>
    <x v="0"/>
    <s v="一般：バリスタ"/>
    <n v="13644"/>
    <n v="141"/>
    <m/>
    <n v="1.0334212840809147E-2"/>
    <n v="89.321985815602815"/>
    <n v="12594.399999999998"/>
    <n v="0"/>
    <x v="0"/>
    <m/>
    <n v="0"/>
    <x v="61"/>
    <d v="2020-03-02T00:00:00"/>
    <x v="1"/>
    <x v="2"/>
    <x v="0"/>
  </r>
  <r>
    <x v="430"/>
    <x v="0"/>
    <x v="0"/>
    <s v="指名：バリスタDuo"/>
    <n v="968"/>
    <n v="25"/>
    <m/>
    <n v="2.5826446280991736E-2"/>
    <n v="34.735999999999997"/>
    <n v="868.4"/>
    <n v="0"/>
    <x v="0"/>
    <m/>
    <n v="0"/>
    <x v="61"/>
    <d v="2020-03-02T00:00:00"/>
    <x v="1"/>
    <x v="2"/>
    <x v="0"/>
  </r>
  <r>
    <x v="430"/>
    <x v="14"/>
    <x v="0"/>
    <s v="YDN_RT_Direct"/>
    <n v="254457"/>
    <n v="240"/>
    <n v="0"/>
    <n v="9.4318489960975725E-4"/>
    <n v="382.51497554166667"/>
    <n v="91803.594129999998"/>
    <n v="21"/>
    <x v="0"/>
    <m/>
    <n v="0"/>
    <x v="61"/>
    <d v="2020-03-02T00:00:00"/>
    <x v="1"/>
    <x v="2"/>
    <x v="0"/>
  </r>
  <r>
    <x v="430"/>
    <x v="13"/>
    <x v="0"/>
    <s v="2020-01_nestle_DDTD_ndg_coffee_banner"/>
    <n v="453925"/>
    <n v="531"/>
    <m/>
    <n v="1.1697967725945917E-3"/>
    <n v="13.253003389830511"/>
    <n v="7037.3448000000008"/>
    <n v="0"/>
    <x v="0"/>
    <m/>
    <n v="0"/>
    <x v="61"/>
    <d v="2020-03-02T00:00:00"/>
    <x v="1"/>
    <x v="2"/>
    <x v="0"/>
  </r>
  <r>
    <x v="430"/>
    <x v="13"/>
    <x v="0"/>
    <s v="2020-01_nestle_DDTD_ndg_RT_banner"/>
    <n v="61405"/>
    <n v="584"/>
    <m/>
    <n v="9.5106261705072883E-3"/>
    <n v="36.693485359589047"/>
    <n v="21428.995450000002"/>
    <n v="0"/>
    <x v="0"/>
    <m/>
    <n v="0"/>
    <x v="61"/>
    <d v="2020-03-02T00:00:00"/>
    <x v="1"/>
    <x v="2"/>
    <x v="0"/>
  </r>
  <r>
    <x v="430"/>
    <x v="3"/>
    <x v="0"/>
    <s v="PH AFF"/>
    <n v="1418"/>
    <n v="263"/>
    <m/>
    <n v="0.1854724964739069"/>
    <n v="145.60988593155895"/>
    <n v="38295.4"/>
    <n v="3"/>
    <x v="0"/>
    <m/>
    <n v="0"/>
    <x v="61"/>
    <d v="2020-03-02T00:00:00"/>
    <x v="1"/>
    <x v="2"/>
    <x v="0"/>
  </r>
  <r>
    <x v="430"/>
    <x v="12"/>
    <x v="0"/>
    <s v="NDG_LINE_RM"/>
    <n v="188276"/>
    <n v="975"/>
    <m/>
    <n v="5.1785676347489854E-3"/>
    <n v="81.605420512820515"/>
    <n v="79565.285000000003"/>
    <n v="8"/>
    <x v="0"/>
    <m/>
    <n v="0"/>
    <x v="61"/>
    <d v="2020-03-02T00:00:00"/>
    <x v="1"/>
    <x v="2"/>
    <x v="0"/>
  </r>
  <r>
    <x v="430"/>
    <x v="12"/>
    <x v="0"/>
    <s v="NDG_LINE_true"/>
    <n v="246298"/>
    <n v="313"/>
    <m/>
    <n v="1.2708182770465046E-3"/>
    <n v="26.585447284345051"/>
    <n v="8321.2450000000008"/>
    <n v="0"/>
    <x v="0"/>
    <m/>
    <n v="0"/>
    <x v="61"/>
    <d v="2020-03-02T00:00:00"/>
    <x v="1"/>
    <x v="2"/>
    <x v="0"/>
  </r>
  <r>
    <x v="430"/>
    <x v="5"/>
    <x v="0"/>
    <s v="GDN_Direct_RT_リターゲティング"/>
    <n v="165702"/>
    <n v="125"/>
    <n v="0"/>
    <n v="7.543662719822332E-4"/>
    <n v="496.86653479224003"/>
    <n v="62108.316849030001"/>
    <n v="0"/>
    <x v="0"/>
    <m/>
    <n v="0"/>
    <x v="61"/>
    <d v="2020-03-02T00:00:00"/>
    <x v="1"/>
    <x v="2"/>
    <x v="0"/>
  </r>
  <r>
    <x v="430"/>
    <x v="5"/>
    <x v="0"/>
    <s v="GDN_Direct_AT_コーヒー興味関心"/>
    <n v="128750"/>
    <n v="199"/>
    <n v="0"/>
    <n v="1.5456310679611651E-3"/>
    <n v="53.060952494120599"/>
    <n v="10559.129546329999"/>
    <n v="0"/>
    <x v="0"/>
    <m/>
    <n v="0"/>
    <x v="61"/>
    <d v="2020-03-02T00:00:00"/>
    <x v="1"/>
    <x v="2"/>
    <x v="0"/>
  </r>
  <r>
    <x v="430"/>
    <x v="5"/>
    <x v="0"/>
    <s v="GDN_Direct_AT_Trueセグメント"/>
    <n v="76254"/>
    <n v="131"/>
    <n v="0"/>
    <n v="1.7179426653028038E-3"/>
    <n v="79.876157052022904"/>
    <n v="10463.776573815001"/>
    <n v="0"/>
    <x v="0"/>
    <m/>
    <n v="0"/>
    <x v="61"/>
    <d v="2020-03-02T00:00:00"/>
    <x v="1"/>
    <x v="2"/>
    <x v="0"/>
  </r>
  <r>
    <x v="430"/>
    <x v="4"/>
    <x v="0"/>
    <s v="指名：バリスタ（170816-170916）"/>
    <n v="5330"/>
    <n v="610"/>
    <m/>
    <n v="0.11444652908067542"/>
    <n v="73.335926229508203"/>
    <n v="44734.915000000001"/>
    <n v="3.1100000000000003"/>
    <x v="0"/>
    <m/>
    <n v="0"/>
    <x v="61"/>
    <d v="2020-03-02T00:00:00"/>
    <x v="1"/>
    <x v="2"/>
    <x v="0"/>
  </r>
  <r>
    <x v="430"/>
    <x v="4"/>
    <x v="0"/>
    <s v="指名：ドルチェグスト（170816-170916）"/>
    <n v="8958"/>
    <n v="1566"/>
    <n v="0"/>
    <n v="0.17481580709979908"/>
    <n v="55.410747126436789"/>
    <n v="86773.23000000001"/>
    <n v="10.610000000000001"/>
    <x v="0"/>
    <m/>
    <n v="0"/>
    <x v="61"/>
    <d v="2020-03-02T00:00:00"/>
    <x v="1"/>
    <x v="2"/>
    <x v="0"/>
  </r>
  <r>
    <x v="430"/>
    <x v="4"/>
    <x v="0"/>
    <s v="一般：ドルチェグスト"/>
    <n v="7988"/>
    <n v="264"/>
    <n v="0"/>
    <n v="3.3049574361542315E-2"/>
    <n v="215.3530681818182"/>
    <n v="56853.210000000006"/>
    <n v="0"/>
    <x v="0"/>
    <m/>
    <n v="0"/>
    <x v="61"/>
    <d v="2020-03-02T00:00:00"/>
    <x v="1"/>
    <x v="2"/>
    <x v="0"/>
  </r>
  <r>
    <x v="430"/>
    <x v="4"/>
    <x v="0"/>
    <s v="一般：バリスタ"/>
    <n v="3690"/>
    <n v="137"/>
    <m/>
    <n v="3.7127371273712739E-2"/>
    <n v="260.80419708029194"/>
    <n v="35730.174999999996"/>
    <n v="0"/>
    <x v="0"/>
    <m/>
    <n v="0"/>
    <x v="61"/>
    <d v="2020-03-02T00:00:00"/>
    <x v="1"/>
    <x v="2"/>
    <x v="0"/>
  </r>
  <r>
    <x v="430"/>
    <x v="4"/>
    <x v="0"/>
    <s v="指名：バリスタDuo"/>
    <n v="449"/>
    <n v="14"/>
    <m/>
    <n v="3.1180400890868598E-2"/>
    <n v="239.40642857142862"/>
    <n v="3351.6900000000005"/>
    <n v="0"/>
    <x v="0"/>
    <m/>
    <n v="0"/>
    <x v="61"/>
    <d v="2020-03-02T00:00:00"/>
    <x v="1"/>
    <x v="2"/>
    <x v="0"/>
  </r>
  <r>
    <x v="430"/>
    <x v="4"/>
    <x v="0"/>
    <s v="指名：共通TOP（170816-170916）"/>
    <n v="8293"/>
    <n v="1662"/>
    <m/>
    <n v="0.20040998432412879"/>
    <n v="22.819259927797827"/>
    <n v="37925.609999999986"/>
    <n v="39.28"/>
    <x v="0"/>
    <m/>
    <n v="0"/>
    <x v="61"/>
    <d v="2020-03-02T00:00:00"/>
    <x v="1"/>
    <x v="2"/>
    <x v="0"/>
  </r>
  <r>
    <x v="430"/>
    <x v="7"/>
    <x v="0"/>
    <s v="NDG_Facebook_int_coffee（200110-200131）"/>
    <n v="73116"/>
    <n v="161"/>
    <n v="0"/>
    <n v="2.2019804146835168E-3"/>
    <n v="58.32627329192546"/>
    <n v="9390.5299999999988"/>
    <n v="0"/>
    <x v="0"/>
    <m/>
    <n v="0"/>
    <x v="61"/>
    <d v="2020-03-02T00:00:00"/>
    <x v="1"/>
    <x v="2"/>
    <x v="0"/>
  </r>
  <r>
    <x v="430"/>
    <x v="7"/>
    <x v="0"/>
    <s v="NDG_Facebook_RM_180day（200203-200229）"/>
    <n v="29078"/>
    <n v="78"/>
    <n v="0"/>
    <n v="2.6824403328977232E-3"/>
    <n v="494.88846153846157"/>
    <n v="38601.300000000003"/>
    <n v="5"/>
    <x v="0"/>
    <m/>
    <n v="0"/>
    <x v="61"/>
    <d v="2020-03-02T00:00:00"/>
    <x v="1"/>
    <x v="2"/>
    <x v="0"/>
  </r>
  <r>
    <x v="430"/>
    <x v="7"/>
    <x v="0"/>
    <s v="NDG_Facebook_int_other（200110-200131）"/>
    <n v="106892"/>
    <n v="157"/>
    <n v="0"/>
    <n v="1.4687722186880216E-3"/>
    <n v="59.514012738853509"/>
    <n v="9343.7000000000007"/>
    <n v="3"/>
    <x v="0"/>
    <m/>
    <n v="0"/>
    <x v="61"/>
    <d v="2020-03-02T00:00:00"/>
    <x v="1"/>
    <x v="2"/>
    <x v="0"/>
  </r>
  <r>
    <x v="430"/>
    <x v="7"/>
    <x v="0"/>
    <s v="NDG_Facebook_RM_18day（200203-200229）"/>
    <n v="16839"/>
    <n v="134"/>
    <n v="0"/>
    <n v="7.9577172041095084E-3"/>
    <n v="319.99667910447766"/>
    <n v="42879.555000000008"/>
    <n v="14"/>
    <x v="0"/>
    <m/>
    <n v="0"/>
    <x v="61"/>
    <d v="2020-03-02T00:00:00"/>
    <x v="1"/>
    <x v="2"/>
    <x v="0"/>
  </r>
  <r>
    <x v="431"/>
    <x v="0"/>
    <x v="0"/>
    <s v="一般：バリスタ"/>
    <n v="14956"/>
    <n v="153"/>
    <m/>
    <n v="1.0230008023535705E-2"/>
    <n v="81.942483660130719"/>
    <n v="12537.2"/>
    <n v="0"/>
    <x v="0"/>
    <m/>
    <n v="0"/>
    <x v="61"/>
    <d v="2020-03-02T00:00:00"/>
    <x v="1"/>
    <x v="2"/>
    <x v="0"/>
  </r>
  <r>
    <x v="431"/>
    <x v="0"/>
    <x v="0"/>
    <s v="指名：バリスタ（161228AM-170131）"/>
    <n v="7422"/>
    <n v="626"/>
    <m/>
    <n v="8.4343842630018859E-2"/>
    <n v="39.870543130990413"/>
    <n v="24958.959999999999"/>
    <n v="9"/>
    <x v="0"/>
    <m/>
    <n v="0"/>
    <x v="61"/>
    <d v="2020-03-02T00:00:00"/>
    <x v="1"/>
    <x v="2"/>
    <x v="0"/>
  </r>
  <r>
    <x v="431"/>
    <x v="0"/>
    <x v="0"/>
    <s v="一般：ドルチェグスト"/>
    <n v="36730"/>
    <n v="278"/>
    <m/>
    <n v="7.5687448951810513E-3"/>
    <n v="90.083453237410069"/>
    <n v="25043.200000000001"/>
    <n v="0"/>
    <x v="0"/>
    <m/>
    <n v="0"/>
    <x v="61"/>
    <d v="2020-03-02T00:00:00"/>
    <x v="1"/>
    <x v="2"/>
    <x v="0"/>
  </r>
  <r>
    <x v="431"/>
    <x v="0"/>
    <x v="0"/>
    <s v="指名：ドルチェグスト（161228AM-170131）"/>
    <n v="16702"/>
    <n v="1272"/>
    <m/>
    <n v="7.615854388695964E-2"/>
    <n v="38.905157232704404"/>
    <n v="49487.360000000001"/>
    <n v="54"/>
    <x v="0"/>
    <m/>
    <n v="0"/>
    <x v="61"/>
    <d v="2020-03-02T00:00:00"/>
    <x v="1"/>
    <x v="2"/>
    <x v="0"/>
  </r>
  <r>
    <x v="431"/>
    <x v="0"/>
    <x v="0"/>
    <s v="指名：バリスタDuo"/>
    <n v="1308"/>
    <n v="43"/>
    <m/>
    <n v="3.2874617737003058E-2"/>
    <n v="40.052093023255807"/>
    <n v="1722.2399999999998"/>
    <n v="0"/>
    <x v="0"/>
    <m/>
    <n v="0"/>
    <x v="61"/>
    <d v="2020-03-02T00:00:00"/>
    <x v="1"/>
    <x v="2"/>
    <x v="0"/>
  </r>
  <r>
    <x v="431"/>
    <x v="0"/>
    <x v="0"/>
    <s v="指名：共通TOP（161228AM-170131）"/>
    <n v="5048"/>
    <n v="643"/>
    <m/>
    <n v="0.12737717908082408"/>
    <n v="20.068926905132191"/>
    <n v="12904.32"/>
    <n v="29"/>
    <x v="0"/>
    <m/>
    <n v="0"/>
    <x v="61"/>
    <d v="2020-03-02T00:00:00"/>
    <x v="1"/>
    <x v="2"/>
    <x v="0"/>
  </r>
  <r>
    <x v="431"/>
    <x v="14"/>
    <x v="0"/>
    <s v="YDN_RT_Direct"/>
    <n v="180577"/>
    <n v="259"/>
    <n v="0"/>
    <n v="1.4342911888003457E-3"/>
    <n v="345.73909667953666"/>
    <n v="89546.426039999991"/>
    <n v="9"/>
    <x v="0"/>
    <m/>
    <n v="0"/>
    <x v="61"/>
    <d v="2020-03-02T00:00:00"/>
    <x v="1"/>
    <x v="2"/>
    <x v="0"/>
  </r>
  <r>
    <x v="431"/>
    <x v="13"/>
    <x v="0"/>
    <s v="2020-01_nestle_DDTD_ndg_RT_banner"/>
    <n v="49531"/>
    <n v="484"/>
    <m/>
    <n v="9.7716581534796395E-3"/>
    <n v="30.180354648760328"/>
    <n v="14607.291649999999"/>
    <n v="0"/>
    <x v="0"/>
    <m/>
    <n v="0"/>
    <x v="61"/>
    <d v="2020-03-02T00:00:00"/>
    <x v="1"/>
    <x v="2"/>
    <x v="0"/>
  </r>
  <r>
    <x v="431"/>
    <x v="13"/>
    <x v="0"/>
    <s v="2020-01_nestle_DDTD_ndg_coffee_banner"/>
    <n v="673554"/>
    <n v="474"/>
    <m/>
    <n v="7.0372976776917663E-4"/>
    <n v="15.06517900843882"/>
    <n v="7140.8948500000006"/>
    <n v="0"/>
    <x v="0"/>
    <m/>
    <n v="0"/>
    <x v="61"/>
    <d v="2020-03-02T00:00:00"/>
    <x v="1"/>
    <x v="2"/>
    <x v="0"/>
  </r>
  <r>
    <x v="431"/>
    <x v="3"/>
    <x v="0"/>
    <s v="PH AFF"/>
    <n v="1575"/>
    <n v="424"/>
    <m/>
    <n v="0.26920634920634923"/>
    <n v="132.00518867924526"/>
    <n v="55970.2"/>
    <n v="4"/>
    <x v="0"/>
    <m/>
    <n v="0"/>
    <x v="61"/>
    <d v="2020-03-02T00:00:00"/>
    <x v="1"/>
    <x v="2"/>
    <x v="0"/>
  </r>
  <r>
    <x v="431"/>
    <x v="12"/>
    <x v="0"/>
    <s v="NDG_LINE_RM"/>
    <n v="190286"/>
    <n v="1029"/>
    <m/>
    <n v="5.4076495380637564E-3"/>
    <n v="76.916579203109819"/>
    <n v="79147.16"/>
    <n v="11"/>
    <x v="0"/>
    <m/>
    <n v="0"/>
    <x v="61"/>
    <d v="2020-03-02T00:00:00"/>
    <x v="1"/>
    <x v="2"/>
    <x v="0"/>
  </r>
  <r>
    <x v="431"/>
    <x v="12"/>
    <x v="0"/>
    <s v="NDG_LINE_true"/>
    <n v="266469"/>
    <n v="313"/>
    <m/>
    <n v="1.1746206875846721E-3"/>
    <n v="26.510638977635782"/>
    <n v="8297.83"/>
    <n v="0"/>
    <x v="0"/>
    <m/>
    <n v="0"/>
    <x v="61"/>
    <d v="2020-03-02T00:00:00"/>
    <x v="1"/>
    <x v="2"/>
    <x v="0"/>
  </r>
  <r>
    <x v="431"/>
    <x v="5"/>
    <x v="0"/>
    <s v="GDN_Direct_AT_Trueセグメント"/>
    <n v="100089"/>
    <n v="139"/>
    <n v="0"/>
    <n v="1.3887640000399644E-3"/>
    <n v="78.529708102446051"/>
    <n v="10915.629426240001"/>
    <n v="0"/>
    <x v="0"/>
    <m/>
    <n v="0"/>
    <x v="61"/>
    <d v="2020-03-02T00:00:00"/>
    <x v="1"/>
    <x v="2"/>
    <x v="0"/>
  </r>
  <r>
    <x v="431"/>
    <x v="5"/>
    <x v="0"/>
    <s v="GDN_Direct_AT_コーヒー興味関心"/>
    <n v="104403"/>
    <n v="187"/>
    <n v="0"/>
    <n v="1.7911362700305546E-3"/>
    <n v="57.473901422486627"/>
    <n v="10747.619566005"/>
    <n v="0"/>
    <x v="0"/>
    <m/>
    <n v="0"/>
    <x v="61"/>
    <d v="2020-03-02T00:00:00"/>
    <x v="1"/>
    <x v="2"/>
    <x v="0"/>
  </r>
  <r>
    <x v="431"/>
    <x v="5"/>
    <x v="0"/>
    <s v="GDN_Direct_RT_リターゲティング"/>
    <n v="174580"/>
    <n v="165"/>
    <n v="0"/>
    <n v="9.4512544392255703E-4"/>
    <n v="392.09609718142428"/>
    <n v="64695.856034935008"/>
    <n v="0"/>
    <x v="0"/>
    <m/>
    <n v="0"/>
    <x v="61"/>
    <d v="2020-03-02T00:00:00"/>
    <x v="1"/>
    <x v="2"/>
    <x v="0"/>
  </r>
  <r>
    <x v="431"/>
    <x v="4"/>
    <x v="0"/>
    <s v="一般：ドルチェグスト"/>
    <n v="8560"/>
    <n v="236"/>
    <n v="0"/>
    <n v="2.7570093457943926E-2"/>
    <n v="180.12512711864406"/>
    <n v="42509.53"/>
    <n v="0"/>
    <x v="0"/>
    <m/>
    <n v="0"/>
    <x v="61"/>
    <d v="2020-03-02T00:00:00"/>
    <x v="1"/>
    <x v="2"/>
    <x v="0"/>
  </r>
  <r>
    <x v="431"/>
    <x v="4"/>
    <x v="0"/>
    <s v="指名：ドルチェグスト（170816-170916）"/>
    <n v="9348"/>
    <n v="1485"/>
    <n v="0"/>
    <n v="0.15885750962772785"/>
    <n v="59.705474747474753"/>
    <n v="88662.63"/>
    <n v="24.509999999999998"/>
    <x v="0"/>
    <m/>
    <n v="0"/>
    <x v="61"/>
    <d v="2020-03-02T00:00:00"/>
    <x v="1"/>
    <x v="2"/>
    <x v="0"/>
  </r>
  <r>
    <x v="431"/>
    <x v="4"/>
    <x v="0"/>
    <s v="指名：共通TOP（170816-170916）"/>
    <n v="8865"/>
    <n v="1777"/>
    <m/>
    <n v="0.20045121263395374"/>
    <n v="19.264966235227909"/>
    <n v="34233.844999999994"/>
    <n v="33.89"/>
    <x v="0"/>
    <m/>
    <n v="0"/>
    <x v="61"/>
    <d v="2020-03-02T00:00:00"/>
    <x v="1"/>
    <x v="2"/>
    <x v="0"/>
  </r>
  <r>
    <x v="431"/>
    <x v="4"/>
    <x v="0"/>
    <s v="指名：バリスタDuo"/>
    <n v="1310"/>
    <n v="27"/>
    <m/>
    <n v="2.0610687022900764E-2"/>
    <n v="123.88888888888889"/>
    <n v="3345"/>
    <n v="0"/>
    <x v="0"/>
    <m/>
    <n v="0"/>
    <x v="61"/>
    <d v="2020-03-02T00:00:00"/>
    <x v="1"/>
    <x v="2"/>
    <x v="0"/>
  </r>
  <r>
    <x v="431"/>
    <x v="4"/>
    <x v="0"/>
    <s v="一般：バリスタ"/>
    <n v="3116"/>
    <n v="112"/>
    <m/>
    <n v="3.5943517329910142E-2"/>
    <n v="195.87165178571428"/>
    <n v="21937.625"/>
    <n v="0"/>
    <x v="0"/>
    <m/>
    <n v="0"/>
    <x v="61"/>
    <d v="2020-03-02T00:00:00"/>
    <x v="1"/>
    <x v="2"/>
    <x v="0"/>
  </r>
  <r>
    <x v="431"/>
    <x v="4"/>
    <x v="0"/>
    <s v="指名：バリスタ（170816-170916）"/>
    <n v="5589"/>
    <n v="721"/>
    <m/>
    <n v="0.1290033995348005"/>
    <n v="64.696289875173377"/>
    <n v="46646.025000000009"/>
    <n v="4.8599999999999994"/>
    <x v="0"/>
    <m/>
    <n v="0"/>
    <x v="61"/>
    <d v="2020-03-02T00:00:00"/>
    <x v="1"/>
    <x v="2"/>
    <x v="0"/>
  </r>
  <r>
    <x v="431"/>
    <x v="7"/>
    <x v="0"/>
    <s v="NDG_Facebook_RM_180day（200203-200229）"/>
    <n v="25066"/>
    <n v="83"/>
    <n v="0"/>
    <n v="3.3112582781456954E-3"/>
    <n v="396.49668674698802"/>
    <n v="32909.225000000006"/>
    <n v="4"/>
    <x v="0"/>
    <m/>
    <n v="0"/>
    <x v="61"/>
    <d v="2020-03-02T00:00:00"/>
    <x v="1"/>
    <x v="2"/>
    <x v="0"/>
  </r>
  <r>
    <x v="431"/>
    <x v="7"/>
    <x v="0"/>
    <s v="NDG_Facebook_int_other（200110-200131）"/>
    <n v="105049"/>
    <n v="165"/>
    <n v="0"/>
    <n v="1.5706955801578311E-3"/>
    <n v="56.973121212121214"/>
    <n v="9400.5650000000005"/>
    <n v="1"/>
    <x v="0"/>
    <m/>
    <n v="0"/>
    <x v="61"/>
    <d v="2020-03-02T00:00:00"/>
    <x v="1"/>
    <x v="2"/>
    <x v="0"/>
  </r>
  <r>
    <x v="431"/>
    <x v="7"/>
    <x v="0"/>
    <s v="NDG_Facebook_RM_18day（200203-200229）"/>
    <n v="17220"/>
    <n v="177"/>
    <n v="0"/>
    <n v="1.0278745644599303E-2"/>
    <n v="251.67502824858755"/>
    <n v="44546.479999999996"/>
    <n v="10"/>
    <x v="0"/>
    <m/>
    <n v="0"/>
    <x v="61"/>
    <d v="2020-03-02T00:00:00"/>
    <x v="1"/>
    <x v="2"/>
    <x v="0"/>
  </r>
  <r>
    <x v="431"/>
    <x v="7"/>
    <x v="0"/>
    <s v="NDG_Facebook_int_coffee（200110-200131）"/>
    <n v="68388"/>
    <n v="168"/>
    <n v="0"/>
    <n v="2.4565713283032113E-3"/>
    <n v="56.227857142857147"/>
    <n v="9446.2800000000007"/>
    <n v="0"/>
    <x v="0"/>
    <m/>
    <n v="0"/>
    <x v="61"/>
    <d v="2020-03-02T00:00:00"/>
    <x v="1"/>
    <x v="2"/>
    <x v="0"/>
  </r>
  <r>
    <x v="432"/>
    <x v="0"/>
    <x v="0"/>
    <s v="一般：バリスタ"/>
    <n v="13076"/>
    <n v="174"/>
    <m/>
    <n v="1.3306821657999388E-2"/>
    <n v="73.122758620689652"/>
    <n v="12723.359999999999"/>
    <n v="1"/>
    <x v="0"/>
    <m/>
    <n v="0"/>
    <x v="61"/>
    <d v="2020-03-02T00:00:00"/>
    <x v="1"/>
    <x v="2"/>
    <x v="0"/>
  </r>
  <r>
    <x v="432"/>
    <x v="0"/>
    <x v="0"/>
    <s v="指名：共通TOP（161228AM-170131）"/>
    <n v="5264"/>
    <n v="698"/>
    <m/>
    <n v="0.13259878419452886"/>
    <n v="18.550143266475644"/>
    <n v="12948"/>
    <n v="46"/>
    <x v="0"/>
    <m/>
    <n v="0"/>
    <x v="61"/>
    <d v="2020-03-02T00:00:00"/>
    <x v="1"/>
    <x v="2"/>
    <x v="0"/>
  </r>
  <r>
    <x v="432"/>
    <x v="0"/>
    <x v="0"/>
    <s v="一般：ドルチェグスト"/>
    <n v="37198"/>
    <n v="272"/>
    <m/>
    <n v="7.312221087155223E-3"/>
    <n v="92.60588235294118"/>
    <n v="25188.799999999999"/>
    <n v="0"/>
    <x v="0"/>
    <m/>
    <n v="0"/>
    <x v="61"/>
    <d v="2020-03-02T00:00:00"/>
    <x v="1"/>
    <x v="2"/>
    <x v="0"/>
  </r>
  <r>
    <x v="432"/>
    <x v="0"/>
    <x v="0"/>
    <s v="指名：バリスタDuo"/>
    <n v="1399"/>
    <n v="38"/>
    <m/>
    <n v="2.7162258756254467E-2"/>
    <n v="31.117894736842107"/>
    <n v="1182.48"/>
    <n v="0"/>
    <x v="0"/>
    <m/>
    <n v="0"/>
    <x v="61"/>
    <d v="2020-03-02T00:00:00"/>
    <x v="1"/>
    <x v="2"/>
    <x v="0"/>
  </r>
  <r>
    <x v="432"/>
    <x v="0"/>
    <x v="0"/>
    <s v="指名：バリスタ（161228AM-170131）"/>
    <n v="8313"/>
    <n v="708"/>
    <m/>
    <n v="8.5167809455070367E-2"/>
    <n v="36.786327683615824"/>
    <n v="26044.720000000005"/>
    <n v="19"/>
    <x v="0"/>
    <m/>
    <n v="0"/>
    <x v="61"/>
    <d v="2020-03-02T00:00:00"/>
    <x v="1"/>
    <x v="2"/>
    <x v="0"/>
  </r>
  <r>
    <x v="432"/>
    <x v="0"/>
    <x v="0"/>
    <s v="指名：ドルチェグスト（161228AM-170131）"/>
    <n v="18788"/>
    <n v="1338"/>
    <m/>
    <n v="7.1215669576325316E-2"/>
    <n v="41.161614349775789"/>
    <n v="55074.240000000005"/>
    <n v="20"/>
    <x v="0"/>
    <m/>
    <n v="0"/>
    <x v="61"/>
    <d v="2020-03-02T00:00:00"/>
    <x v="1"/>
    <x v="2"/>
    <x v="0"/>
  </r>
  <r>
    <x v="432"/>
    <x v="14"/>
    <x v="0"/>
    <s v="YDN_RT_Direct"/>
    <n v="227739"/>
    <n v="301"/>
    <n v="0"/>
    <n v="1.3216884240292615E-3"/>
    <n v="296.53527609634551"/>
    <n v="89257.118105000001"/>
    <n v="6"/>
    <x v="0"/>
    <m/>
    <n v="0"/>
    <x v="61"/>
    <d v="2020-03-02T00:00:00"/>
    <x v="1"/>
    <x v="2"/>
    <x v="0"/>
  </r>
  <r>
    <x v="432"/>
    <x v="13"/>
    <x v="0"/>
    <s v="2020-01_nestle_DDTD_ndg_coffee_banner"/>
    <n v="945995"/>
    <n v="524"/>
    <m/>
    <n v="5.5391413273854517E-4"/>
    <n v="13.399895515267177"/>
    <n v="7021.545250000001"/>
    <n v="0"/>
    <x v="0"/>
    <m/>
    <n v="0"/>
    <x v="61"/>
    <d v="2020-03-02T00:00:00"/>
    <x v="1"/>
    <x v="2"/>
    <x v="0"/>
  </r>
  <r>
    <x v="432"/>
    <x v="13"/>
    <x v="0"/>
    <s v="2020-01_nestle_DDTD_ndg_RT_banner"/>
    <n v="59324"/>
    <n v="603"/>
    <m/>
    <n v="1.0164520261614187E-2"/>
    <n v="26.590327694859038"/>
    <n v="16033.9676"/>
    <n v="0"/>
    <x v="0"/>
    <m/>
    <n v="0"/>
    <x v="61"/>
    <d v="2020-03-02T00:00:00"/>
    <x v="1"/>
    <x v="2"/>
    <x v="0"/>
  </r>
  <r>
    <x v="432"/>
    <x v="3"/>
    <x v="0"/>
    <s v="PH AFF"/>
    <n v="1772"/>
    <n v="443"/>
    <m/>
    <n v="0.25"/>
    <n v="159.59187358916478"/>
    <n v="70699.199999999997"/>
    <n v="5"/>
    <x v="0"/>
    <m/>
    <n v="0"/>
    <x v="61"/>
    <d v="2020-03-02T00:00:00"/>
    <x v="1"/>
    <x v="2"/>
    <x v="0"/>
  </r>
  <r>
    <x v="432"/>
    <x v="12"/>
    <x v="0"/>
    <s v="NDG_LINE_RM"/>
    <n v="195860"/>
    <n v="1003"/>
    <m/>
    <n v="5.121004799346472E-3"/>
    <n v="79.054945164506478"/>
    <n v="79292.11"/>
    <n v="11"/>
    <x v="0"/>
    <m/>
    <n v="0"/>
    <x v="61"/>
    <d v="2020-03-02T00:00:00"/>
    <x v="1"/>
    <x v="2"/>
    <x v="0"/>
  </r>
  <r>
    <x v="432"/>
    <x v="12"/>
    <x v="0"/>
    <s v="NDG_LINE_true"/>
    <n v="257817"/>
    <n v="311"/>
    <m/>
    <n v="1.2062819751994631E-3"/>
    <n v="26.677540192926045"/>
    <n v="8296.7150000000001"/>
    <n v="0"/>
    <x v="0"/>
    <m/>
    <n v="0"/>
    <x v="61"/>
    <d v="2020-03-02T00:00:00"/>
    <x v="1"/>
    <x v="2"/>
    <x v="0"/>
  </r>
  <r>
    <x v="432"/>
    <x v="5"/>
    <x v="0"/>
    <s v="GDN_Direct_RT_リターゲティング"/>
    <n v="178786"/>
    <n v="160"/>
    <n v="0"/>
    <n v="8.9492465853030999E-4"/>
    <n v="367.71752133621874"/>
    <n v="58834.803413795002"/>
    <n v="5"/>
    <x v="0"/>
    <m/>
    <n v="0"/>
    <x v="61"/>
    <d v="2020-03-02T00:00:00"/>
    <x v="1"/>
    <x v="2"/>
    <x v="0"/>
  </r>
  <r>
    <x v="432"/>
    <x v="5"/>
    <x v="0"/>
    <s v="GDN_Direct_AT_Trueセグメント"/>
    <n v="71853"/>
    <n v="127"/>
    <n v="0"/>
    <n v="1.7674975296786495E-3"/>
    <n v="88.270320032401585"/>
    <n v="11210.330644115002"/>
    <n v="0"/>
    <x v="0"/>
    <m/>
    <n v="0"/>
    <x v="61"/>
    <d v="2020-03-02T00:00:00"/>
    <x v="1"/>
    <x v="2"/>
    <x v="0"/>
  </r>
  <r>
    <x v="432"/>
    <x v="5"/>
    <x v="0"/>
    <s v="GDN_Direct_AT_コーヒー興味関心"/>
    <n v="109191"/>
    <n v="163"/>
    <n v="0"/>
    <n v="1.4927970253958659E-3"/>
    <n v="70.684655246411054"/>
    <n v="11521.598805165002"/>
    <n v="0"/>
    <x v="0"/>
    <m/>
    <n v="0"/>
    <x v="61"/>
    <d v="2020-03-02T00:00:00"/>
    <x v="1"/>
    <x v="2"/>
    <x v="0"/>
  </r>
  <r>
    <x v="432"/>
    <x v="4"/>
    <x v="0"/>
    <s v="一般：バリスタ"/>
    <n v="7674"/>
    <n v="236"/>
    <m/>
    <n v="3.0753192598384153E-2"/>
    <n v="115.46391949152543"/>
    <n v="27249.485000000001"/>
    <n v="0.19"/>
    <x v="0"/>
    <m/>
    <n v="0"/>
    <x v="61"/>
    <d v="2020-03-02T00:00:00"/>
    <x v="1"/>
    <x v="2"/>
    <x v="0"/>
  </r>
  <r>
    <x v="432"/>
    <x v="4"/>
    <x v="0"/>
    <s v="指名：バリスタ（170816-170916）"/>
    <n v="6014"/>
    <n v="844"/>
    <m/>
    <n v="0.14033920851346857"/>
    <n v="55.023400473933648"/>
    <n v="46439.75"/>
    <n v="5.64"/>
    <x v="0"/>
    <m/>
    <n v="0"/>
    <x v="61"/>
    <d v="2020-03-02T00:00:00"/>
    <x v="1"/>
    <x v="2"/>
    <x v="0"/>
  </r>
  <r>
    <x v="432"/>
    <x v="4"/>
    <x v="0"/>
    <s v="指名：バリスタDuo"/>
    <n v="1072"/>
    <n v="26"/>
    <m/>
    <n v="2.4253731343283583E-2"/>
    <n v="84.611346153846156"/>
    <n v="2199.895"/>
    <n v="0"/>
    <x v="0"/>
    <m/>
    <n v="0"/>
    <x v="61"/>
    <d v="2020-03-02T00:00:00"/>
    <x v="1"/>
    <x v="2"/>
    <x v="0"/>
  </r>
  <r>
    <x v="432"/>
    <x v="4"/>
    <x v="0"/>
    <s v="一般：ドルチェグスト"/>
    <n v="15204"/>
    <n v="414"/>
    <n v="0"/>
    <n v="2.7229676400947121E-2"/>
    <n v="130.17449275362318"/>
    <n v="53892.24"/>
    <n v="0.06"/>
    <x v="0"/>
    <m/>
    <n v="0"/>
    <x v="61"/>
    <d v="2020-03-02T00:00:00"/>
    <x v="1"/>
    <x v="2"/>
    <x v="0"/>
  </r>
  <r>
    <x v="432"/>
    <x v="4"/>
    <x v="0"/>
    <s v="指名：ドルチェグスト（170816-170916）"/>
    <n v="11228"/>
    <n v="2140"/>
    <n v="0"/>
    <n v="0.19059494121838261"/>
    <n v="43.435334112149526"/>
    <n v="92951.614999999991"/>
    <n v="18.53"/>
    <x v="0"/>
    <m/>
    <n v="0"/>
    <x v="61"/>
    <d v="2020-03-02T00:00:00"/>
    <x v="1"/>
    <x v="2"/>
    <x v="0"/>
  </r>
  <r>
    <x v="432"/>
    <x v="4"/>
    <x v="0"/>
    <s v="指名：共通TOP（170816-170916）"/>
    <n v="9330"/>
    <n v="1849"/>
    <m/>
    <n v="0.19817792068595927"/>
    <n v="20.199048134126556"/>
    <n v="37348.04"/>
    <n v="35.68"/>
    <x v="0"/>
    <m/>
    <n v="0"/>
    <x v="61"/>
    <d v="2020-03-02T00:00:00"/>
    <x v="1"/>
    <x v="2"/>
    <x v="0"/>
  </r>
  <r>
    <x v="432"/>
    <x v="7"/>
    <x v="0"/>
    <s v="NDG_Facebook_int_other（200110-200131）"/>
    <n v="125180"/>
    <n v="182"/>
    <n v="0"/>
    <n v="1.4539063748202589E-3"/>
    <n v="52.937994505494508"/>
    <n v="9634.7150000000001"/>
    <n v="0"/>
    <x v="0"/>
    <m/>
    <n v="0"/>
    <x v="61"/>
    <d v="2020-03-02T00:00:00"/>
    <x v="1"/>
    <x v="2"/>
    <x v="0"/>
  </r>
  <r>
    <x v="432"/>
    <x v="7"/>
    <x v="0"/>
    <s v="NDG_Facebook_RM_180day（200203-200229）"/>
    <n v="35222"/>
    <n v="102"/>
    <n v="0"/>
    <n v="2.8959173243995229E-3"/>
    <n v="346.76499999999999"/>
    <n v="35370.03"/>
    <n v="5"/>
    <x v="0"/>
    <m/>
    <n v="0"/>
    <x v="61"/>
    <d v="2020-03-02T00:00:00"/>
    <x v="1"/>
    <x v="2"/>
    <x v="0"/>
  </r>
  <r>
    <x v="432"/>
    <x v="7"/>
    <x v="0"/>
    <s v="NDG_Facebook_int_coffee（200110-200131）"/>
    <n v="75197"/>
    <n v="185"/>
    <n v="0"/>
    <n v="2.4602045294360147E-3"/>
    <n v="51.723945945945935"/>
    <n v="9568.9299999999985"/>
    <n v="1"/>
    <x v="0"/>
    <m/>
    <n v="0"/>
    <x v="61"/>
    <d v="2020-03-02T00:00:00"/>
    <x v="1"/>
    <x v="2"/>
    <x v="0"/>
  </r>
  <r>
    <x v="432"/>
    <x v="7"/>
    <x v="0"/>
    <s v="NDG_Facebook_RM_18day（200203-200229）"/>
    <n v="18736"/>
    <n v="217"/>
    <n v="0"/>
    <n v="1.1581981212638771E-2"/>
    <n v="205.83824884792631"/>
    <n v="44666.900000000009"/>
    <n v="23"/>
    <x v="0"/>
    <m/>
    <n v="0"/>
    <x v="61"/>
    <d v="2020-03-02T00:00:00"/>
    <x v="1"/>
    <x v="2"/>
    <x v="0"/>
  </r>
  <r>
    <x v="433"/>
    <x v="0"/>
    <x v="0"/>
    <s v="指名：共通TOP（161228AM-170131）"/>
    <n v="7318"/>
    <n v="1100"/>
    <m/>
    <n v="0.15031429352282044"/>
    <n v="25.290909090909089"/>
    <n v="27820"/>
    <n v="98"/>
    <x v="0"/>
    <m/>
    <n v="0"/>
    <x v="62"/>
    <d v="2020-03-09T00:00:00"/>
    <x v="1"/>
    <x v="2"/>
    <x v="0"/>
  </r>
  <r>
    <x v="433"/>
    <x v="0"/>
    <x v="0"/>
    <s v="指名：ドルチェグスト（161228AM-170131）"/>
    <n v="15752"/>
    <n v="1260"/>
    <m/>
    <n v="7.9989842559674965E-2"/>
    <n v="32.6295873015873"/>
    <n v="41113.279999999999"/>
    <n v="40"/>
    <x v="0"/>
    <m/>
    <n v="0"/>
    <x v="62"/>
    <d v="2020-03-09T00:00:00"/>
    <x v="1"/>
    <x v="2"/>
    <x v="0"/>
  </r>
  <r>
    <x v="433"/>
    <x v="0"/>
    <x v="0"/>
    <s v="指名：バリスタDuo"/>
    <n v="1166"/>
    <n v="24"/>
    <m/>
    <n v="2.0583190394511151E-2"/>
    <n v="25.740000000000006"/>
    <n v="617.7600000000001"/>
    <n v="0"/>
    <x v="0"/>
    <m/>
    <n v="0"/>
    <x v="62"/>
    <d v="2020-03-09T00:00:00"/>
    <x v="1"/>
    <x v="2"/>
    <x v="0"/>
  </r>
  <r>
    <x v="433"/>
    <x v="0"/>
    <x v="0"/>
    <s v="一般：ドルチェグスト"/>
    <n v="40348"/>
    <n v="288"/>
    <m/>
    <n v="7.1379002676712601E-3"/>
    <n v="90.270555555555575"/>
    <n v="25997.920000000006"/>
    <n v="0"/>
    <x v="0"/>
    <m/>
    <n v="0"/>
    <x v="62"/>
    <d v="2020-03-09T00:00:00"/>
    <x v="1"/>
    <x v="2"/>
    <x v="0"/>
  </r>
  <r>
    <x v="433"/>
    <x v="0"/>
    <x v="0"/>
    <s v="一般：バリスタ"/>
    <n v="16437"/>
    <n v="170"/>
    <m/>
    <n v="1.0342519924560444E-2"/>
    <n v="78.89317647058823"/>
    <n v="13411.84"/>
    <n v="0"/>
    <x v="0"/>
    <m/>
    <n v="0"/>
    <x v="62"/>
    <d v="2020-03-09T00:00:00"/>
    <x v="1"/>
    <x v="2"/>
    <x v="0"/>
  </r>
  <r>
    <x v="433"/>
    <x v="0"/>
    <x v="0"/>
    <s v="指名：バリスタ（161228AM-170131）"/>
    <n v="6430"/>
    <n v="552"/>
    <m/>
    <n v="8.5847589424572324E-2"/>
    <n v="48.996811594202903"/>
    <n v="27046.240000000002"/>
    <n v="15"/>
    <x v="0"/>
    <m/>
    <n v="0"/>
    <x v="62"/>
    <d v="2020-03-09T00:00:00"/>
    <x v="1"/>
    <x v="2"/>
    <x v="0"/>
  </r>
  <r>
    <x v="433"/>
    <x v="14"/>
    <x v="0"/>
    <s v="YDN_RT_Direct"/>
    <n v="328031"/>
    <n v="262"/>
    <n v="0"/>
    <n v="7.9870500044203143E-4"/>
    <n v="304.82494314885491"/>
    <n v="79864.135104999994"/>
    <n v="5"/>
    <x v="0"/>
    <m/>
    <n v="0"/>
    <x v="62"/>
    <d v="2020-03-09T00:00:00"/>
    <x v="1"/>
    <x v="2"/>
    <x v="0"/>
  </r>
  <r>
    <x v="433"/>
    <x v="13"/>
    <x v="0"/>
    <s v="2020-01_nestle_DDTD_ndg_RT_banner"/>
    <n v="90781"/>
    <n v="1130"/>
    <m/>
    <n v="1.2447538581861843E-2"/>
    <n v="21.877276858407079"/>
    <n v="24721.32285"/>
    <n v="0"/>
    <x v="0"/>
    <m/>
    <n v="0"/>
    <x v="62"/>
    <d v="2020-03-09T00:00:00"/>
    <x v="1"/>
    <x v="2"/>
    <x v="0"/>
  </r>
  <r>
    <x v="433"/>
    <x v="13"/>
    <x v="0"/>
    <s v="2020-01_nestle_DDTD_ndg_coffee_banner"/>
    <n v="231691"/>
    <n v="579"/>
    <m/>
    <n v="2.4990180887475128E-3"/>
    <n v="12.153808117443868"/>
    <n v="7037.0548999999992"/>
    <n v="0"/>
    <x v="0"/>
    <m/>
    <n v="0"/>
    <x v="62"/>
    <d v="2020-03-09T00:00:00"/>
    <x v="1"/>
    <x v="2"/>
    <x v="0"/>
  </r>
  <r>
    <x v="433"/>
    <x v="3"/>
    <x v="0"/>
    <s v="PH AFF"/>
    <n v="1390"/>
    <n v="289"/>
    <m/>
    <n v="0.2079136690647482"/>
    <n v="193.66851211072662"/>
    <n v="55970.2"/>
    <n v="4"/>
    <x v="0"/>
    <m/>
    <n v="0"/>
    <x v="62"/>
    <d v="2020-03-09T00:00:00"/>
    <x v="1"/>
    <x v="2"/>
    <x v="0"/>
  </r>
  <r>
    <x v="433"/>
    <x v="12"/>
    <x v="0"/>
    <s v="NDG_LINE_RM"/>
    <n v="198753"/>
    <n v="992"/>
    <m/>
    <n v="4.9911196308986532E-3"/>
    <n v="79.860751008064526"/>
    <n v="79221.865000000005"/>
    <n v="6"/>
    <x v="0"/>
    <m/>
    <n v="0"/>
    <x v="62"/>
    <d v="2020-03-09T00:00:00"/>
    <x v="1"/>
    <x v="2"/>
    <x v="0"/>
  </r>
  <r>
    <x v="433"/>
    <x v="12"/>
    <x v="0"/>
    <s v="NDG_LINE_true"/>
    <n v="271668"/>
    <n v="311"/>
    <m/>
    <n v="1.1447796575231532E-3"/>
    <n v="26.627347266881035"/>
    <n v="8281.1050000000014"/>
    <n v="0"/>
    <x v="0"/>
    <m/>
    <n v="0"/>
    <x v="62"/>
    <d v="2020-03-09T00:00:00"/>
    <x v="1"/>
    <x v="2"/>
    <x v="0"/>
  </r>
  <r>
    <x v="433"/>
    <x v="5"/>
    <x v="0"/>
    <s v="GDN_Direct_AT_Trueセグメント"/>
    <n v="102248"/>
    <n v="140"/>
    <n v="0"/>
    <n v="1.369219935842266E-3"/>
    <n v="75.045422171178586"/>
    <n v="10506.359103965002"/>
    <n v="0"/>
    <x v="0"/>
    <m/>
    <n v="0"/>
    <x v="62"/>
    <d v="2020-03-09T00:00:00"/>
    <x v="1"/>
    <x v="2"/>
    <x v="0"/>
  </r>
  <r>
    <x v="433"/>
    <x v="5"/>
    <x v="0"/>
    <s v="GDN_Direct_RT_リターゲティング"/>
    <n v="180446"/>
    <n v="142"/>
    <n v="0"/>
    <n v="7.8693902885073653E-4"/>
    <n v="458.36806512707744"/>
    <n v="65088.265248044998"/>
    <n v="2"/>
    <x v="0"/>
    <m/>
    <n v="0"/>
    <x v="62"/>
    <d v="2020-03-09T00:00:00"/>
    <x v="1"/>
    <x v="2"/>
    <x v="0"/>
  </r>
  <r>
    <x v="433"/>
    <x v="5"/>
    <x v="0"/>
    <s v="GDN_Direct_AT_コーヒー興味関心"/>
    <n v="112507"/>
    <n v="133"/>
    <n v="0"/>
    <n v="1.1821486663052077E-3"/>
    <n v="79.326112126203014"/>
    <n v="10550.372912785"/>
    <n v="1"/>
    <x v="0"/>
    <m/>
    <n v="0"/>
    <x v="62"/>
    <d v="2020-03-09T00:00:00"/>
    <x v="1"/>
    <x v="2"/>
    <x v="0"/>
  </r>
  <r>
    <x v="433"/>
    <x v="4"/>
    <x v="0"/>
    <s v="一般：ドルチェグスト"/>
    <n v="8452"/>
    <n v="238"/>
    <n v="0"/>
    <n v="2.8159015617605299E-2"/>
    <n v="120.04617647058822"/>
    <n v="28570.989999999998"/>
    <n v="10.26"/>
    <x v="0"/>
    <m/>
    <n v="0"/>
    <x v="62"/>
    <d v="2020-03-09T00:00:00"/>
    <x v="1"/>
    <x v="2"/>
    <x v="0"/>
  </r>
  <r>
    <x v="433"/>
    <x v="4"/>
    <x v="0"/>
    <s v="一般：バリスタ"/>
    <n v="3898"/>
    <n v="117"/>
    <m/>
    <n v="3.0015392508978965E-2"/>
    <n v="90.143461538461551"/>
    <n v="10546.785000000002"/>
    <n v="0.75"/>
    <x v="0"/>
    <m/>
    <n v="0"/>
    <x v="62"/>
    <d v="2020-03-09T00:00:00"/>
    <x v="1"/>
    <x v="2"/>
    <x v="0"/>
  </r>
  <r>
    <x v="433"/>
    <x v="4"/>
    <x v="0"/>
    <s v="指名：バリスタDuo"/>
    <n v="581"/>
    <n v="36"/>
    <m/>
    <n v="6.1962134251290879E-2"/>
    <n v="57.670277777777784"/>
    <n v="2076.13"/>
    <n v="0"/>
    <x v="0"/>
    <m/>
    <n v="0"/>
    <x v="62"/>
    <d v="2020-03-09T00:00:00"/>
    <x v="1"/>
    <x v="2"/>
    <x v="0"/>
  </r>
  <r>
    <x v="433"/>
    <x v="4"/>
    <x v="0"/>
    <s v="指名：共通TOP（170816-170916）"/>
    <n v="10030"/>
    <n v="2255"/>
    <m/>
    <n v="0.22482552342971088"/>
    <n v="18.033827050997782"/>
    <n v="40666.28"/>
    <n v="54.64"/>
    <x v="0"/>
    <m/>
    <n v="0"/>
    <x v="62"/>
    <d v="2020-03-09T00:00:00"/>
    <x v="1"/>
    <x v="2"/>
    <x v="0"/>
  </r>
  <r>
    <x v="433"/>
    <x v="4"/>
    <x v="0"/>
    <s v="指名：ドルチェグスト（170816-170916）"/>
    <n v="8996"/>
    <n v="1802"/>
    <n v="0"/>
    <n v="0.20031124944419743"/>
    <n v="39.01124028856826"/>
    <n v="70298.255000000005"/>
    <n v="23.15"/>
    <x v="0"/>
    <m/>
    <n v="0"/>
    <x v="62"/>
    <d v="2020-03-09T00:00:00"/>
    <x v="1"/>
    <x v="2"/>
    <x v="0"/>
  </r>
  <r>
    <x v="433"/>
    <x v="4"/>
    <x v="0"/>
    <s v="指名：バリスタ（170816-170916）"/>
    <n v="4050"/>
    <n v="551"/>
    <m/>
    <n v="0.13604938271604938"/>
    <n v="42.839473684210525"/>
    <n v="23604.55"/>
    <n v="4.3900000000000006"/>
    <x v="0"/>
    <m/>
    <n v="0"/>
    <x v="62"/>
    <d v="2020-03-09T00:00:00"/>
    <x v="1"/>
    <x v="2"/>
    <x v="0"/>
  </r>
  <r>
    <x v="433"/>
    <x v="7"/>
    <x v="0"/>
    <s v="NDG_Facebook_RM_18day（200203-200229）"/>
    <n v="17857"/>
    <n v="134"/>
    <n v="0"/>
    <n v="7.5040600324802597E-3"/>
    <n v="340.73235074626859"/>
    <n v="45658.134999999995"/>
    <n v="22"/>
    <x v="0"/>
    <m/>
    <n v="0"/>
    <x v="62"/>
    <d v="2020-03-09T00:00:00"/>
    <x v="1"/>
    <x v="2"/>
    <x v="0"/>
  </r>
  <r>
    <x v="433"/>
    <x v="7"/>
    <x v="0"/>
    <s v="NDG_Facebook_int_other（200110-200131）"/>
    <n v="114740"/>
    <n v="146"/>
    <n v="0"/>
    <n v="1.2724420428795538E-3"/>
    <n v="54.810650684931495"/>
    <n v="8002.3549999999987"/>
    <n v="0"/>
    <x v="0"/>
    <m/>
    <n v="0"/>
    <x v="62"/>
    <d v="2020-03-09T00:00:00"/>
    <x v="1"/>
    <x v="2"/>
    <x v="0"/>
  </r>
  <r>
    <x v="433"/>
    <x v="7"/>
    <x v="0"/>
    <s v="NDG_Facebook_int_coffee（200110-200131）"/>
    <n v="82845"/>
    <n v="154"/>
    <n v="0"/>
    <n v="1.8588931136459654E-3"/>
    <n v="56.553668831168828"/>
    <n v="8709.2649999999994"/>
    <n v="0"/>
    <x v="0"/>
    <m/>
    <n v="0"/>
    <x v="62"/>
    <d v="2020-03-09T00:00:00"/>
    <x v="1"/>
    <x v="2"/>
    <x v="0"/>
  </r>
  <r>
    <x v="433"/>
    <x v="7"/>
    <x v="0"/>
    <s v="NDG_Facebook_RM_180day（200203-200229）"/>
    <n v="31120"/>
    <n v="82"/>
    <n v="0"/>
    <n v="2.6349614395886891E-3"/>
    <n v="457.91146341463411"/>
    <n v="37548.74"/>
    <n v="3"/>
    <x v="0"/>
    <m/>
    <n v="0"/>
    <x v="62"/>
    <d v="2020-03-09T00:00:00"/>
    <x v="1"/>
    <x v="2"/>
    <x v="0"/>
  </r>
  <r>
    <x v="434"/>
    <x v="0"/>
    <x v="0"/>
    <s v="指名：製品KW"/>
    <n v="951"/>
    <n v="68"/>
    <m/>
    <n v="7.1503680336487907E-2"/>
    <n v="30.420000000000005"/>
    <n v="2068.5600000000004"/>
    <n v="0"/>
    <x v="0"/>
    <m/>
    <n v="0"/>
    <x v="62"/>
    <d v="2020-03-09T00:00:00"/>
    <x v="1"/>
    <x v="2"/>
    <x v="0"/>
  </r>
  <r>
    <x v="434"/>
    <x v="0"/>
    <x v="0"/>
    <s v="指名：ドルチェグスト（161228AM-170131）"/>
    <n v="16270"/>
    <n v="1274"/>
    <m/>
    <n v="7.8303626306084825E-2"/>
    <n v="36.019591836734698"/>
    <n v="45888.960000000006"/>
    <n v="30"/>
    <x v="0"/>
    <m/>
    <n v="0"/>
    <x v="62"/>
    <d v="2020-03-09T00:00:00"/>
    <x v="1"/>
    <x v="2"/>
    <x v="0"/>
  </r>
  <r>
    <x v="434"/>
    <x v="0"/>
    <x v="0"/>
    <s v="指名：バリスタ（161228AM-170131）"/>
    <n v="5926"/>
    <n v="514"/>
    <m/>
    <n v="8.6736415794802568E-2"/>
    <n v="52.971206225680938"/>
    <n v="27227.200000000001"/>
    <n v="6"/>
    <x v="0"/>
    <m/>
    <n v="0"/>
    <x v="62"/>
    <d v="2020-03-09T00:00:00"/>
    <x v="1"/>
    <x v="2"/>
    <x v="0"/>
  </r>
  <r>
    <x v="434"/>
    <x v="0"/>
    <x v="0"/>
    <s v="指名：共通TOP（161228AM-170131）"/>
    <n v="8262"/>
    <n v="1372"/>
    <m/>
    <n v="0.16606148632292422"/>
    <n v="24.156501457725948"/>
    <n v="33142.720000000001"/>
    <n v="112"/>
    <x v="0"/>
    <m/>
    <n v="0"/>
    <x v="62"/>
    <d v="2020-03-09T00:00:00"/>
    <x v="1"/>
    <x v="2"/>
    <x v="0"/>
  </r>
  <r>
    <x v="434"/>
    <x v="0"/>
    <x v="0"/>
    <s v="一般：ドルチェグスト"/>
    <n v="7736"/>
    <n v="62"/>
    <m/>
    <n v="8.0144777662874873E-3"/>
    <n v="84.877419354838707"/>
    <n v="5262.4"/>
    <n v="0"/>
    <x v="0"/>
    <m/>
    <n v="0"/>
    <x v="62"/>
    <d v="2020-03-09T00:00:00"/>
    <x v="1"/>
    <x v="2"/>
    <x v="0"/>
  </r>
  <r>
    <x v="434"/>
    <x v="0"/>
    <x v="0"/>
    <s v="指名：バリスタDuo"/>
    <n v="1196"/>
    <n v="29"/>
    <m/>
    <n v="2.4247491638795988E-2"/>
    <n v="27.219310344827587"/>
    <n v="789.36"/>
    <n v="0"/>
    <x v="0"/>
    <m/>
    <n v="0"/>
    <x v="62"/>
    <d v="2020-03-09T00:00:00"/>
    <x v="1"/>
    <x v="2"/>
    <x v="0"/>
  </r>
  <r>
    <x v="434"/>
    <x v="0"/>
    <x v="0"/>
    <s v="一般：バリスタ"/>
    <n v="13247"/>
    <n v="158"/>
    <m/>
    <n v="1.1927228806522231E-2"/>
    <n v="78.467341772151897"/>
    <n v="12397.84"/>
    <n v="1"/>
    <x v="0"/>
    <m/>
    <n v="0"/>
    <x v="62"/>
    <d v="2020-03-09T00:00:00"/>
    <x v="1"/>
    <x v="2"/>
    <x v="0"/>
  </r>
  <r>
    <x v="434"/>
    <x v="14"/>
    <x v="0"/>
    <s v="YDN_RT_Direct"/>
    <n v="341529"/>
    <n v="292"/>
    <n v="0"/>
    <n v="8.5497864017404089E-4"/>
    <n v="304.4610255650685"/>
    <n v="88902.619464999996"/>
    <n v="15"/>
    <x v="0"/>
    <m/>
    <n v="0"/>
    <x v="62"/>
    <d v="2020-03-09T00:00:00"/>
    <x v="1"/>
    <x v="2"/>
    <x v="0"/>
  </r>
  <r>
    <x v="434"/>
    <x v="13"/>
    <x v="0"/>
    <s v="2020-01_nestle_DDTD_ndg_RT_banner"/>
    <n v="130580"/>
    <n v="1427"/>
    <m/>
    <n v="1.0928166641139532E-2"/>
    <n v="17.249565697266995"/>
    <n v="24615.130250000002"/>
    <n v="0"/>
    <x v="0"/>
    <m/>
    <n v="0"/>
    <x v="62"/>
    <d v="2020-03-09T00:00:00"/>
    <x v="1"/>
    <x v="2"/>
    <x v="0"/>
  </r>
  <r>
    <x v="434"/>
    <x v="13"/>
    <x v="0"/>
    <s v="2020-01_nestle_DDTD_ndg_coffee_banner"/>
    <n v="139023"/>
    <n v="817"/>
    <m/>
    <n v="5.8767254339210061E-3"/>
    <n v="8.6814555079559366"/>
    <n v="7092.7491499999996"/>
    <n v="0"/>
    <x v="0"/>
    <m/>
    <n v="0"/>
    <x v="62"/>
    <d v="2020-03-09T00:00:00"/>
    <x v="1"/>
    <x v="2"/>
    <x v="0"/>
  </r>
  <r>
    <x v="434"/>
    <x v="3"/>
    <x v="0"/>
    <s v="PH AFF"/>
    <n v="1328"/>
    <n v="327"/>
    <m/>
    <n v="0.24623493975903615"/>
    <n v="234.22262996941896"/>
    <n v="76590.8"/>
    <n v="6"/>
    <x v="0"/>
    <m/>
    <n v="0"/>
    <x v="62"/>
    <d v="2020-03-09T00:00:00"/>
    <x v="1"/>
    <x v="2"/>
    <x v="0"/>
  </r>
  <r>
    <x v="434"/>
    <x v="12"/>
    <x v="0"/>
    <s v="NDG_LINE_true"/>
    <n v="236923"/>
    <n v="311"/>
    <m/>
    <n v="1.3126627638515467E-3"/>
    <n v="26.512620578778133"/>
    <n v="8245.4249999999993"/>
    <n v="0"/>
    <x v="0"/>
    <m/>
    <n v="0"/>
    <x v="62"/>
    <d v="2020-03-09T00:00:00"/>
    <x v="1"/>
    <x v="2"/>
    <x v="0"/>
  </r>
  <r>
    <x v="434"/>
    <x v="12"/>
    <x v="0"/>
    <s v="NDG_LINE_RM"/>
    <n v="211292"/>
    <n v="1038"/>
    <m/>
    <n v="4.9126327546712605E-3"/>
    <n v="76.866252408477834"/>
    <n v="79787.17"/>
    <n v="8"/>
    <x v="0"/>
    <m/>
    <n v="0"/>
    <x v="62"/>
    <d v="2020-03-09T00:00:00"/>
    <x v="1"/>
    <x v="2"/>
    <x v="0"/>
  </r>
  <r>
    <x v="434"/>
    <x v="5"/>
    <x v="0"/>
    <s v="GDN_Direct_RT_リターゲティング"/>
    <n v="196647"/>
    <n v="157"/>
    <n v="0"/>
    <n v="7.9838492323808653E-4"/>
    <n v="570.1628462393312"/>
    <n v="89515.566859575003"/>
    <n v="7"/>
    <x v="0"/>
    <m/>
    <n v="0"/>
    <x v="62"/>
    <d v="2020-03-09T00:00:00"/>
    <x v="1"/>
    <x v="2"/>
    <x v="0"/>
  </r>
  <r>
    <x v="434"/>
    <x v="5"/>
    <x v="0"/>
    <s v="GDN_Direct_AT_コーヒー興味関心"/>
    <n v="93856"/>
    <n v="133"/>
    <n v="0"/>
    <n v="1.4170644391408114E-3"/>
    <n v="77.903858559624055"/>
    <n v="10361.21318843"/>
    <n v="0"/>
    <x v="0"/>
    <m/>
    <n v="0"/>
    <x v="62"/>
    <d v="2020-03-09T00:00:00"/>
    <x v="1"/>
    <x v="2"/>
    <x v="0"/>
  </r>
  <r>
    <x v="434"/>
    <x v="5"/>
    <x v="0"/>
    <s v="GDN_Direct_AT_Trueセグメント"/>
    <n v="89276"/>
    <n v="132"/>
    <n v="0"/>
    <n v="1.4785608674223755E-3"/>
    <n v="77.963242694696973"/>
    <n v="10291.1480357"/>
    <n v="0"/>
    <x v="0"/>
    <m/>
    <n v="0"/>
    <x v="62"/>
    <d v="2020-03-09T00:00:00"/>
    <x v="1"/>
    <x v="2"/>
    <x v="0"/>
  </r>
  <r>
    <x v="434"/>
    <x v="4"/>
    <x v="0"/>
    <s v="指名：バリスタ（170816-170916）"/>
    <n v="5205"/>
    <n v="861"/>
    <m/>
    <n v="0.16541786743515849"/>
    <n v="49.821463414634145"/>
    <n v="42896.28"/>
    <n v="3.21"/>
    <x v="0"/>
    <m/>
    <n v="0"/>
    <x v="62"/>
    <d v="2020-03-09T00:00:00"/>
    <x v="1"/>
    <x v="2"/>
    <x v="0"/>
  </r>
  <r>
    <x v="434"/>
    <x v="4"/>
    <x v="0"/>
    <s v="一般：バリスタ"/>
    <n v="627"/>
    <n v="18"/>
    <m/>
    <n v="2.8708133971291867E-2"/>
    <n v="97.190833333333359"/>
    <n v="1749.4350000000004"/>
    <n v="0"/>
    <x v="0"/>
    <m/>
    <n v="0"/>
    <x v="62"/>
    <d v="2020-03-09T00:00:00"/>
    <x v="1"/>
    <x v="2"/>
    <x v="0"/>
  </r>
  <r>
    <x v="434"/>
    <x v="4"/>
    <x v="0"/>
    <s v="一般：ドルチェグスト"/>
    <n v="9990"/>
    <n v="254"/>
    <n v="0"/>
    <n v="2.5425425425425426E-2"/>
    <n v="104.11874015748032"/>
    <n v="26446.16"/>
    <n v="0"/>
    <x v="0"/>
    <m/>
    <n v="0"/>
    <x v="62"/>
    <d v="2020-03-09T00:00:00"/>
    <x v="1"/>
    <x v="2"/>
    <x v="0"/>
  </r>
  <r>
    <x v="434"/>
    <x v="4"/>
    <x v="0"/>
    <s v="指名：共通TOP（170816-170916）"/>
    <n v="11910"/>
    <n v="2606"/>
    <m/>
    <n v="0.21880772460117548"/>
    <n v="15.638666538756718"/>
    <n v="40754.365000000005"/>
    <n v="58.18"/>
    <x v="0"/>
    <m/>
    <n v="0"/>
    <x v="62"/>
    <d v="2020-03-09T00:00:00"/>
    <x v="1"/>
    <x v="2"/>
    <x v="0"/>
  </r>
  <r>
    <x v="434"/>
    <x v="4"/>
    <x v="0"/>
    <s v="指名：ドルチェグスト（170816-170916）"/>
    <n v="10256"/>
    <n v="2068"/>
    <n v="0"/>
    <n v="0.2016380655226209"/>
    <n v="35.52206963249516"/>
    <n v="73459.639999999985"/>
    <n v="24.689999999999998"/>
    <x v="0"/>
    <m/>
    <n v="0"/>
    <x v="62"/>
    <d v="2020-03-09T00:00:00"/>
    <x v="1"/>
    <x v="2"/>
    <x v="0"/>
  </r>
  <r>
    <x v="434"/>
    <x v="4"/>
    <x v="0"/>
    <s v="指名：製品KW"/>
    <n v="232"/>
    <n v="28"/>
    <m/>
    <n v="0.1206896551724138"/>
    <n v="46.153035714285707"/>
    <n v="1292.2849999999999"/>
    <n v="0"/>
    <x v="0"/>
    <m/>
    <n v="0"/>
    <x v="62"/>
    <d v="2020-03-09T00:00:00"/>
    <x v="1"/>
    <x v="2"/>
    <x v="0"/>
  </r>
  <r>
    <x v="434"/>
    <x v="4"/>
    <x v="0"/>
    <s v="指名：バリスタDuo"/>
    <n v="575"/>
    <n v="19"/>
    <m/>
    <n v="3.3043478260869563E-2"/>
    <n v="58.03868421052632"/>
    <n v="1102.7350000000001"/>
    <n v="0"/>
    <x v="0"/>
    <m/>
    <n v="0"/>
    <x v="62"/>
    <d v="2020-03-09T00:00:00"/>
    <x v="1"/>
    <x v="2"/>
    <x v="0"/>
  </r>
  <r>
    <x v="434"/>
    <x v="7"/>
    <x v="0"/>
    <s v="NDG_Facebook_int_coffee（200110-200131）"/>
    <n v="74740"/>
    <n v="166"/>
    <n v="0"/>
    <n v="2.221032914102221E-3"/>
    <n v="55.051445783132536"/>
    <n v="9138.5400000000009"/>
    <n v="1"/>
    <x v="0"/>
    <m/>
    <n v="0"/>
    <x v="62"/>
    <d v="2020-03-09T00:00:00"/>
    <x v="1"/>
    <x v="2"/>
    <x v="0"/>
  </r>
  <r>
    <x v="434"/>
    <x v="7"/>
    <x v="0"/>
    <s v="NDG_Facebook_RM_180day（200203-200229）"/>
    <n v="30697"/>
    <n v="86"/>
    <n v="0"/>
    <n v="2.8015767013063165E-3"/>
    <n v="416.23209302325591"/>
    <n v="35795.960000000006"/>
    <n v="5"/>
    <x v="0"/>
    <m/>
    <n v="0"/>
    <x v="62"/>
    <d v="2020-03-09T00:00:00"/>
    <x v="1"/>
    <x v="2"/>
    <x v="0"/>
  </r>
  <r>
    <x v="434"/>
    <x v="7"/>
    <x v="0"/>
    <s v="NDG_Facebook_int_other（200110-200131）"/>
    <n v="101201"/>
    <n v="164"/>
    <n v="0"/>
    <n v="1.6205373464689085E-3"/>
    <n v="54.233871951219513"/>
    <n v="8894.3549999999996"/>
    <n v="0"/>
    <x v="0"/>
    <m/>
    <n v="0"/>
    <x v="62"/>
    <d v="2020-03-09T00:00:00"/>
    <x v="1"/>
    <x v="2"/>
    <x v="0"/>
  </r>
  <r>
    <x v="434"/>
    <x v="7"/>
    <x v="0"/>
    <s v="NDG_Facebook_RM_18day（200203-200229）"/>
    <n v="16544"/>
    <n v="155"/>
    <n v="0"/>
    <n v="9.368955512572533E-3"/>
    <n v="269.39119354838704"/>
    <n v="41755.634999999995"/>
    <n v="11"/>
    <x v="0"/>
    <m/>
    <n v="0"/>
    <x v="62"/>
    <d v="2020-03-09T00:00:00"/>
    <x v="1"/>
    <x v="2"/>
    <x v="0"/>
  </r>
  <r>
    <x v="435"/>
    <x v="0"/>
    <x v="0"/>
    <s v="指名：ドルチェグスト（161228AM-170131）"/>
    <n v="14410"/>
    <n v="1194"/>
    <m/>
    <n v="8.2859125607217213E-2"/>
    <n v="43.045896147403681"/>
    <n v="51396.799999999996"/>
    <n v="18"/>
    <x v="0"/>
    <m/>
    <n v="0"/>
    <x v="62"/>
    <d v="2020-03-09T00:00:00"/>
    <x v="1"/>
    <x v="2"/>
    <x v="0"/>
  </r>
  <r>
    <x v="435"/>
    <x v="0"/>
    <x v="0"/>
    <s v="指名：製品KW"/>
    <n v="1418"/>
    <n v="82"/>
    <m/>
    <n v="5.7827926657263752E-2"/>
    <n v="29.690731707317067"/>
    <n v="2434.6399999999994"/>
    <n v="1"/>
    <x v="0"/>
    <m/>
    <n v="0"/>
    <x v="62"/>
    <d v="2020-03-09T00:00:00"/>
    <x v="1"/>
    <x v="2"/>
    <x v="0"/>
  </r>
  <r>
    <x v="435"/>
    <x v="0"/>
    <x v="0"/>
    <s v="指名：共通TOP（161228AM-170131）"/>
    <n v="7428"/>
    <n v="1168"/>
    <m/>
    <n v="0.15724286483575659"/>
    <n v="22.980616438356165"/>
    <n v="26841.360000000001"/>
    <n v="87"/>
    <x v="0"/>
    <m/>
    <n v="0"/>
    <x v="62"/>
    <d v="2020-03-09T00:00:00"/>
    <x v="1"/>
    <x v="2"/>
    <x v="0"/>
  </r>
  <r>
    <x v="435"/>
    <x v="0"/>
    <x v="0"/>
    <s v="一般：ドルチェグスト"/>
    <n v="3254"/>
    <n v="40"/>
    <m/>
    <n v="1.2292562999385371E-2"/>
    <n v="117.93600000000001"/>
    <n v="4717.4400000000005"/>
    <n v="0"/>
    <x v="0"/>
    <m/>
    <n v="0"/>
    <x v="62"/>
    <d v="2020-03-09T00:00:00"/>
    <x v="1"/>
    <x v="2"/>
    <x v="0"/>
  </r>
  <r>
    <x v="435"/>
    <x v="0"/>
    <x v="0"/>
    <s v="一般：バリスタ"/>
    <n v="6961"/>
    <n v="68"/>
    <m/>
    <n v="9.7687113920413727E-3"/>
    <n v="63.761176470588239"/>
    <n v="4335.76"/>
    <n v="1"/>
    <x v="0"/>
    <m/>
    <n v="0"/>
    <x v="62"/>
    <d v="2020-03-09T00:00:00"/>
    <x v="1"/>
    <x v="2"/>
    <x v="0"/>
  </r>
  <r>
    <x v="435"/>
    <x v="0"/>
    <x v="0"/>
    <s v="指名：バリスタDuo"/>
    <n v="779"/>
    <n v="14"/>
    <m/>
    <n v="1.7971758664955071E-2"/>
    <n v="33.279999999999994"/>
    <n v="465.91999999999996"/>
    <n v="0"/>
    <x v="0"/>
    <m/>
    <n v="0"/>
    <x v="62"/>
    <d v="2020-03-09T00:00:00"/>
    <x v="1"/>
    <x v="2"/>
    <x v="0"/>
  </r>
  <r>
    <x v="435"/>
    <x v="0"/>
    <x v="0"/>
    <s v="指名：バリスタ（161228AM-170131）"/>
    <n v="6080"/>
    <n v="536"/>
    <m/>
    <n v="8.8157894736842102E-2"/>
    <n v="49.190447761194029"/>
    <n v="26366.079999999998"/>
    <n v="8"/>
    <x v="0"/>
    <m/>
    <n v="0"/>
    <x v="62"/>
    <d v="2020-03-09T00:00:00"/>
    <x v="1"/>
    <x v="2"/>
    <x v="0"/>
  </r>
  <r>
    <x v="435"/>
    <x v="14"/>
    <x v="0"/>
    <s v="YDN_RT_Direct"/>
    <n v="284363"/>
    <n v="237"/>
    <n v="0"/>
    <n v="8.3344176281724414E-4"/>
    <n v="383.0928338185654"/>
    <n v="90793.001615000001"/>
    <n v="12"/>
    <x v="0"/>
    <m/>
    <n v="0"/>
    <x v="62"/>
    <d v="2020-03-09T00:00:00"/>
    <x v="1"/>
    <x v="2"/>
    <x v="0"/>
  </r>
  <r>
    <x v="435"/>
    <x v="13"/>
    <x v="0"/>
    <s v="2020-01_nestle_DDTD_ndg_RT_banner"/>
    <n v="127747"/>
    <n v="910"/>
    <m/>
    <n v="7.1234549539323823E-3"/>
    <n v="27.158643131868132"/>
    <n v="24714.365249999999"/>
    <n v="4"/>
    <x v="0"/>
    <m/>
    <n v="0"/>
    <x v="62"/>
    <d v="2020-03-09T00:00:00"/>
    <x v="1"/>
    <x v="2"/>
    <x v="0"/>
  </r>
  <r>
    <x v="435"/>
    <x v="13"/>
    <x v="0"/>
    <s v="2020-01_nestle_DDTD_ndg_coffee_banner"/>
    <n v="216511"/>
    <n v="677"/>
    <m/>
    <n v="3.1268619146371315E-3"/>
    <n v="10.437799926144757"/>
    <n v="7066.390550000001"/>
    <n v="0"/>
    <x v="0"/>
    <m/>
    <n v="0"/>
    <x v="62"/>
    <d v="2020-03-09T00:00:00"/>
    <x v="1"/>
    <x v="2"/>
    <x v="0"/>
  </r>
  <r>
    <x v="435"/>
    <x v="3"/>
    <x v="0"/>
    <s v="PH AFF"/>
    <n v="1172"/>
    <n v="245"/>
    <m/>
    <n v="0.2090443686006826"/>
    <n v="108.21306122448979"/>
    <n v="26512.2"/>
    <n v="2"/>
    <x v="0"/>
    <m/>
    <n v="0"/>
    <x v="62"/>
    <d v="2020-03-09T00:00:00"/>
    <x v="1"/>
    <x v="2"/>
    <x v="0"/>
  </r>
  <r>
    <x v="435"/>
    <x v="12"/>
    <x v="0"/>
    <s v="NDG_LINE_true"/>
    <n v="258702"/>
    <n v="312"/>
    <m/>
    <n v="1.2060208270519748E-3"/>
    <n v="26.524134615384618"/>
    <n v="8275.5300000000007"/>
    <n v="0"/>
    <x v="0"/>
    <m/>
    <n v="0"/>
    <x v="62"/>
    <d v="2020-03-09T00:00:00"/>
    <x v="1"/>
    <x v="2"/>
    <x v="0"/>
  </r>
  <r>
    <x v="435"/>
    <x v="12"/>
    <x v="0"/>
    <s v="NDG_LINE_RM"/>
    <n v="211878"/>
    <n v="992"/>
    <m/>
    <n v="4.6819396067548308E-3"/>
    <n v="79.05484879032258"/>
    <n v="78422.41"/>
    <n v="27"/>
    <x v="0"/>
    <m/>
    <n v="0"/>
    <x v="62"/>
    <d v="2020-03-09T00:00:00"/>
    <x v="1"/>
    <x v="2"/>
    <x v="0"/>
  </r>
  <r>
    <x v="435"/>
    <x v="5"/>
    <x v="0"/>
    <s v="GDN_Direct_AT_コーヒー興味関心"/>
    <n v="91402"/>
    <n v="147"/>
    <n v="0"/>
    <n v="1.6082799063477824E-3"/>
    <n v="70.021710084829934"/>
    <n v="10293.19138247"/>
    <n v="0"/>
    <x v="0"/>
    <m/>
    <n v="0"/>
    <x v="62"/>
    <d v="2020-03-09T00:00:00"/>
    <x v="1"/>
    <x v="2"/>
    <x v="0"/>
  </r>
  <r>
    <x v="435"/>
    <x v="5"/>
    <x v="0"/>
    <s v="GDN_Direct_RT_リターゲティング"/>
    <n v="191597"/>
    <n v="161"/>
    <n v="0"/>
    <n v="8.4030543275729784E-4"/>
    <n v="453.14775309726707"/>
    <n v="72956.788248659999"/>
    <n v="2"/>
    <x v="0"/>
    <m/>
    <n v="0"/>
    <x v="62"/>
    <d v="2020-03-09T00:00:00"/>
    <x v="1"/>
    <x v="2"/>
    <x v="0"/>
  </r>
  <r>
    <x v="435"/>
    <x v="5"/>
    <x v="0"/>
    <s v="GDN_Direct_AT_Trueセグメント"/>
    <n v="98722"/>
    <n v="149"/>
    <n v="0"/>
    <n v="1.5092887097100951E-3"/>
    <n v="69.390840293791953"/>
    <n v="10339.235203775001"/>
    <n v="0"/>
    <x v="0"/>
    <m/>
    <n v="0"/>
    <x v="62"/>
    <d v="2020-03-09T00:00:00"/>
    <x v="1"/>
    <x v="2"/>
    <x v="0"/>
  </r>
  <r>
    <x v="435"/>
    <x v="4"/>
    <x v="0"/>
    <s v="指名：共通TOP（170816-170916）"/>
    <n v="10429"/>
    <n v="2209"/>
    <m/>
    <n v="0.21181321315562374"/>
    <n v="18.661738343141693"/>
    <n v="41223.78"/>
    <n v="57"/>
    <x v="0"/>
    <m/>
    <n v="0"/>
    <x v="62"/>
    <d v="2020-03-09T00:00:00"/>
    <x v="1"/>
    <x v="2"/>
    <x v="0"/>
  </r>
  <r>
    <x v="435"/>
    <x v="4"/>
    <x v="0"/>
    <s v="指名：バリスタ（170816-170916）"/>
    <n v="5549"/>
    <n v="803"/>
    <m/>
    <n v="0.1447107586952604"/>
    <n v="52.225877957658774"/>
    <n v="41937.379999999997"/>
    <n v="3.99"/>
    <x v="0"/>
    <m/>
    <n v="0"/>
    <x v="62"/>
    <d v="2020-03-09T00:00:00"/>
    <x v="1"/>
    <x v="2"/>
    <x v="0"/>
  </r>
  <r>
    <x v="435"/>
    <x v="4"/>
    <x v="0"/>
    <s v="指名：バリスタDuo"/>
    <n v="616"/>
    <n v="20"/>
    <m/>
    <n v="3.2467532467532464E-2"/>
    <n v="70.133499999999998"/>
    <n v="1402.67"/>
    <n v="0"/>
    <x v="0"/>
    <m/>
    <n v="0"/>
    <x v="62"/>
    <d v="2020-03-09T00:00:00"/>
    <x v="1"/>
    <x v="2"/>
    <x v="0"/>
  </r>
  <r>
    <x v="435"/>
    <x v="4"/>
    <x v="0"/>
    <s v="指名：製品KW"/>
    <n v="290"/>
    <n v="27"/>
    <m/>
    <n v="9.3103448275862075E-2"/>
    <n v="51.413888888888884"/>
    <n v="1388.175"/>
    <n v="1"/>
    <x v="0"/>
    <m/>
    <n v="0"/>
    <x v="62"/>
    <d v="2020-03-09T00:00:00"/>
    <x v="1"/>
    <x v="2"/>
    <x v="0"/>
  </r>
  <r>
    <x v="435"/>
    <x v="4"/>
    <x v="0"/>
    <s v="指名：ドルチェグスト（170816-170916）"/>
    <n v="9742"/>
    <n v="1922"/>
    <n v="0"/>
    <n v="0.19729008417162799"/>
    <n v="41.290338189386055"/>
    <n v="79360.03"/>
    <n v="18.329999999999998"/>
    <x v="0"/>
    <m/>
    <n v="0"/>
    <x v="62"/>
    <d v="2020-03-09T00:00:00"/>
    <x v="1"/>
    <x v="2"/>
    <x v="0"/>
  </r>
  <r>
    <x v="435"/>
    <x v="4"/>
    <x v="0"/>
    <s v="一般：バリスタ"/>
    <n v="137"/>
    <n v="1"/>
    <m/>
    <n v="7.2992700729927005E-3"/>
    <n v="59.094999999999999"/>
    <n v="59.094999999999999"/>
    <n v="0"/>
    <x v="0"/>
    <m/>
    <n v="0"/>
    <x v="62"/>
    <d v="2020-03-09T00:00:00"/>
    <x v="1"/>
    <x v="2"/>
    <x v="0"/>
  </r>
  <r>
    <x v="435"/>
    <x v="4"/>
    <x v="0"/>
    <s v="一般：ドルチェグスト"/>
    <n v="7178"/>
    <n v="194"/>
    <n v="0"/>
    <n v="2.7027027027027029E-2"/>
    <n v="81.267938144329904"/>
    <n v="15765.980000000001"/>
    <n v="0"/>
    <x v="0"/>
    <m/>
    <n v="0"/>
    <x v="62"/>
    <d v="2020-03-09T00:00:00"/>
    <x v="1"/>
    <x v="2"/>
    <x v="0"/>
  </r>
  <r>
    <x v="435"/>
    <x v="7"/>
    <x v="0"/>
    <s v="NDG_Facebook_RM_180day（200203-200229）"/>
    <n v="36753"/>
    <n v="104"/>
    <n v="0"/>
    <n v="2.8297009767910102E-3"/>
    <n v="414.88721153846149"/>
    <n v="43148.27"/>
    <n v="13"/>
    <x v="0"/>
    <m/>
    <n v="0"/>
    <x v="62"/>
    <d v="2020-03-09T00:00:00"/>
    <x v="1"/>
    <x v="2"/>
    <x v="0"/>
  </r>
  <r>
    <x v="435"/>
    <x v="7"/>
    <x v="0"/>
    <s v="NDG_Facebook_int_coffee（200110-200131）"/>
    <n v="81451"/>
    <n v="151"/>
    <n v="0"/>
    <n v="1.8538753360916379E-3"/>
    <n v="57.418807947019864"/>
    <n v="8670.24"/>
    <n v="1"/>
    <x v="0"/>
    <m/>
    <n v="0"/>
    <x v="62"/>
    <d v="2020-03-09T00:00:00"/>
    <x v="1"/>
    <x v="2"/>
    <x v="0"/>
  </r>
  <r>
    <x v="435"/>
    <x v="7"/>
    <x v="0"/>
    <s v="NDG_Facebook_int_other（200110-200131）"/>
    <n v="124050"/>
    <n v="160"/>
    <n v="0"/>
    <n v="1.2898024989923419E-3"/>
    <n v="56.565343749999997"/>
    <n v="9050.4549999999999"/>
    <n v="2"/>
    <x v="0"/>
    <m/>
    <n v="0"/>
    <x v="62"/>
    <d v="2020-03-09T00:00:00"/>
    <x v="1"/>
    <x v="2"/>
    <x v="0"/>
  </r>
  <r>
    <x v="435"/>
    <x v="7"/>
    <x v="0"/>
    <s v="NDG_Facebook_RM_18day（200203-200229）"/>
    <n v="16082"/>
    <n v="138"/>
    <n v="0"/>
    <n v="8.5810222609128215E-3"/>
    <n v="267.85855072463772"/>
    <n v="36964.480000000003"/>
    <n v="16"/>
    <x v="0"/>
    <m/>
    <n v="0"/>
    <x v="62"/>
    <d v="2020-03-09T00:00:00"/>
    <x v="1"/>
    <x v="2"/>
    <x v="0"/>
  </r>
  <r>
    <x v="436"/>
    <x v="0"/>
    <x v="0"/>
    <s v="一般：ドルチェグスト"/>
    <n v="3954"/>
    <n v="18"/>
    <m/>
    <n v="4.552352048558422E-3"/>
    <n v="68.986666666666665"/>
    <n v="1241.76"/>
    <n v="0"/>
    <x v="0"/>
    <m/>
    <n v="0"/>
    <x v="62"/>
    <d v="2020-03-09T00:00:00"/>
    <x v="1"/>
    <x v="2"/>
    <x v="0"/>
  </r>
  <r>
    <x v="436"/>
    <x v="0"/>
    <x v="0"/>
    <s v="指名：バリスタ（161228AM-170131）"/>
    <n v="5776"/>
    <n v="485"/>
    <m/>
    <n v="8.3968144044321333E-2"/>
    <n v="47.957938144329908"/>
    <n v="23259.600000000006"/>
    <n v="7"/>
    <x v="0"/>
    <m/>
    <n v="0"/>
    <x v="62"/>
    <d v="2020-03-09T00:00:00"/>
    <x v="1"/>
    <x v="2"/>
    <x v="0"/>
  </r>
  <r>
    <x v="436"/>
    <x v="0"/>
    <x v="0"/>
    <s v="指名：製品KW"/>
    <n v="1528"/>
    <n v="91"/>
    <m/>
    <n v="5.9554973821989529E-2"/>
    <n v="26.091428571428569"/>
    <n v="2374.3199999999997"/>
    <n v="1"/>
    <x v="0"/>
    <m/>
    <n v="0"/>
    <x v="62"/>
    <d v="2020-03-09T00:00:00"/>
    <x v="1"/>
    <x v="2"/>
    <x v="0"/>
  </r>
  <r>
    <x v="436"/>
    <x v="0"/>
    <x v="0"/>
    <s v="指名：ドルチェグスト（161228AM-170131）"/>
    <n v="14496"/>
    <n v="1074"/>
    <m/>
    <n v="7.4089403973509937E-2"/>
    <n v="36.094003724394781"/>
    <n v="38764.959999999992"/>
    <n v="48"/>
    <x v="0"/>
    <m/>
    <n v="0"/>
    <x v="62"/>
    <d v="2020-03-09T00:00:00"/>
    <x v="1"/>
    <x v="2"/>
    <x v="0"/>
  </r>
  <r>
    <x v="436"/>
    <x v="0"/>
    <x v="0"/>
    <s v="指名：バリスタDuo"/>
    <n v="552"/>
    <n v="12"/>
    <m/>
    <n v="2.1739130434782608E-2"/>
    <n v="28.34"/>
    <n v="340.08"/>
    <n v="0"/>
    <x v="0"/>
    <m/>
    <n v="0"/>
    <x v="62"/>
    <d v="2020-03-09T00:00:00"/>
    <x v="1"/>
    <x v="2"/>
    <x v="0"/>
  </r>
  <r>
    <x v="436"/>
    <x v="0"/>
    <x v="0"/>
    <s v="指名：共通TOP（161228AM-170131）"/>
    <n v="6676"/>
    <n v="934"/>
    <m/>
    <n v="0.13990413421210304"/>
    <n v="24.453361884368306"/>
    <n v="22839.439999999999"/>
    <n v="72"/>
    <x v="0"/>
    <m/>
    <n v="0"/>
    <x v="62"/>
    <d v="2020-03-09T00:00:00"/>
    <x v="1"/>
    <x v="2"/>
    <x v="0"/>
  </r>
  <r>
    <x v="436"/>
    <x v="0"/>
    <x v="0"/>
    <s v="一般：バリスタ"/>
    <n v="5915"/>
    <n v="83"/>
    <m/>
    <n v="1.4032121724429417E-2"/>
    <n v="59.956626506024101"/>
    <n v="4976.4000000000005"/>
    <n v="0"/>
    <x v="0"/>
    <m/>
    <n v="0"/>
    <x v="62"/>
    <d v="2020-03-09T00:00:00"/>
    <x v="1"/>
    <x v="2"/>
    <x v="0"/>
  </r>
  <r>
    <x v="436"/>
    <x v="14"/>
    <x v="0"/>
    <s v="YDN_RT_Direct"/>
    <n v="289625"/>
    <n v="221"/>
    <n v="0"/>
    <n v="7.6305567544238237E-4"/>
    <n v="396.96130104072398"/>
    <n v="87728.447530000005"/>
    <n v="9"/>
    <x v="0"/>
    <m/>
    <n v="0"/>
    <x v="62"/>
    <d v="2020-03-09T00:00:00"/>
    <x v="1"/>
    <x v="2"/>
    <x v="0"/>
  </r>
  <r>
    <x v="436"/>
    <x v="13"/>
    <x v="0"/>
    <s v="2020-01_nestle_DDTD_ndg_coffee_banner"/>
    <n v="201905"/>
    <n v="611"/>
    <m/>
    <n v="3.0261756766796267E-3"/>
    <n v="11.561071849427169"/>
    <n v="7063.8149000000003"/>
    <n v="0"/>
    <x v="0"/>
    <m/>
    <n v="0"/>
    <x v="62"/>
    <d v="2020-03-09T00:00:00"/>
    <x v="1"/>
    <x v="2"/>
    <x v="0"/>
  </r>
  <r>
    <x v="436"/>
    <x v="13"/>
    <x v="0"/>
    <s v="2020-01_nestle_DDTD_ndg_RT_banner"/>
    <n v="118986"/>
    <n v="803"/>
    <m/>
    <n v="6.7486931235607554E-3"/>
    <n v="30.681703549190537"/>
    <n v="24637.407950000001"/>
    <n v="0"/>
    <x v="0"/>
    <m/>
    <n v="0"/>
    <x v="62"/>
    <d v="2020-03-09T00:00:00"/>
    <x v="1"/>
    <x v="2"/>
    <x v="0"/>
  </r>
  <r>
    <x v="436"/>
    <x v="3"/>
    <x v="0"/>
    <s v="PH AFF"/>
    <n v="1111"/>
    <n v="256"/>
    <m/>
    <n v="0.23042304230423041"/>
    <n v="264.66171874999998"/>
    <n v="67753.399999999994"/>
    <n v="5"/>
    <x v="0"/>
    <m/>
    <n v="0"/>
    <x v="62"/>
    <d v="2020-03-09T00:00:00"/>
    <x v="1"/>
    <x v="2"/>
    <x v="0"/>
  </r>
  <r>
    <x v="436"/>
    <x v="12"/>
    <x v="0"/>
    <s v="NDG_LINE_RM"/>
    <n v="201664"/>
    <n v="973"/>
    <m/>
    <n v="4.8248571881942242E-3"/>
    <n v="81.555431654676255"/>
    <n v="79353.434999999998"/>
    <n v="11"/>
    <x v="0"/>
    <m/>
    <n v="0"/>
    <x v="62"/>
    <d v="2020-03-09T00:00:00"/>
    <x v="1"/>
    <x v="2"/>
    <x v="0"/>
  </r>
  <r>
    <x v="436"/>
    <x v="12"/>
    <x v="0"/>
    <s v="NDG_LINE_true"/>
    <n v="333214"/>
    <n v="309"/>
    <m/>
    <n v="9.2733198485057651E-4"/>
    <n v="26.640922330097087"/>
    <n v="8232.0450000000001"/>
    <n v="0"/>
    <x v="0"/>
    <m/>
    <n v="0"/>
    <x v="62"/>
    <d v="2020-03-09T00:00:00"/>
    <x v="1"/>
    <x v="2"/>
    <x v="0"/>
  </r>
  <r>
    <x v="436"/>
    <x v="5"/>
    <x v="0"/>
    <s v="GDN_Direct_RT_リターゲティング"/>
    <n v="183780"/>
    <n v="173"/>
    <n v="0"/>
    <n v="9.4134291000108822E-4"/>
    <n v="425.71473198361275"/>
    <n v="73648.648633165009"/>
    <n v="4"/>
    <x v="0"/>
    <m/>
    <n v="0"/>
    <x v="62"/>
    <d v="2020-03-09T00:00:00"/>
    <x v="1"/>
    <x v="2"/>
    <x v="0"/>
  </r>
  <r>
    <x v="436"/>
    <x v="5"/>
    <x v="0"/>
    <s v="GDN_Direct_AT_コーヒー興味関心"/>
    <n v="82019"/>
    <n v="135"/>
    <n v="0"/>
    <n v="1.6459600824199271E-3"/>
    <n v="76.695397856481463"/>
    <n v="10353.878710624998"/>
    <n v="0"/>
    <x v="0"/>
    <m/>
    <n v="0"/>
    <x v="62"/>
    <d v="2020-03-09T00:00:00"/>
    <x v="1"/>
    <x v="2"/>
    <x v="0"/>
  </r>
  <r>
    <x v="436"/>
    <x v="5"/>
    <x v="0"/>
    <s v="GDN_Direct_AT_Trueセグメント"/>
    <n v="95427"/>
    <n v="155"/>
    <n v="0"/>
    <n v="1.624278244102822E-3"/>
    <n v="66.383035868161301"/>
    <n v="10289.370559565001"/>
    <n v="0"/>
    <x v="0"/>
    <m/>
    <n v="0"/>
    <x v="62"/>
    <d v="2020-03-09T00:00:00"/>
    <x v="1"/>
    <x v="2"/>
    <x v="0"/>
  </r>
  <r>
    <x v="436"/>
    <x v="4"/>
    <x v="0"/>
    <s v="指名：共通TOP（170816-170916）"/>
    <n v="9949"/>
    <n v="1936"/>
    <m/>
    <n v="0.19459242134887927"/>
    <n v="23.5526472107438"/>
    <n v="45597.924999999996"/>
    <n v="36.31"/>
    <x v="0"/>
    <m/>
    <n v="0"/>
    <x v="62"/>
    <d v="2020-03-09T00:00:00"/>
    <x v="1"/>
    <x v="2"/>
    <x v="0"/>
  </r>
  <r>
    <x v="436"/>
    <x v="4"/>
    <x v="0"/>
    <s v="指名：ドルチェグスト（170816-170916）"/>
    <n v="9748"/>
    <n v="1830"/>
    <n v="0"/>
    <n v="0.18773081657775953"/>
    <n v="40.087710382513663"/>
    <n v="73360.510000000009"/>
    <n v="23.42"/>
    <x v="0"/>
    <m/>
    <n v="0"/>
    <x v="62"/>
    <d v="2020-03-09T00:00:00"/>
    <x v="1"/>
    <x v="2"/>
    <x v="0"/>
  </r>
  <r>
    <x v="436"/>
    <x v="4"/>
    <x v="0"/>
    <s v="指名：バリスタDuo"/>
    <n v="238"/>
    <n v="19"/>
    <m/>
    <n v="7.9831932773109238E-2"/>
    <n v="107.3921052631579"/>
    <n v="2040.45"/>
    <n v="2.0499999999999998"/>
    <x v="0"/>
    <m/>
    <n v="0"/>
    <x v="62"/>
    <d v="2020-03-09T00:00:00"/>
    <x v="1"/>
    <x v="2"/>
    <x v="0"/>
  </r>
  <r>
    <x v="436"/>
    <x v="4"/>
    <x v="0"/>
    <s v="指名：製品KW"/>
    <n v="350"/>
    <n v="39"/>
    <m/>
    <n v="0.11142857142857143"/>
    <n v="50.232179487179494"/>
    <n v="1959.0550000000003"/>
    <n v="0"/>
    <x v="0"/>
    <m/>
    <n v="0"/>
    <x v="62"/>
    <d v="2020-03-09T00:00:00"/>
    <x v="1"/>
    <x v="2"/>
    <x v="0"/>
  </r>
  <r>
    <x v="436"/>
    <x v="4"/>
    <x v="0"/>
    <s v="一般：ドルチェグスト"/>
    <n v="6248"/>
    <n v="172"/>
    <n v="0"/>
    <n v="2.7528809218950064E-2"/>
    <n v="79.60970930232557"/>
    <n v="13692.869999999999"/>
    <n v="0"/>
    <x v="0"/>
    <m/>
    <n v="0"/>
    <x v="62"/>
    <d v="2020-03-09T00:00:00"/>
    <x v="1"/>
    <x v="2"/>
    <x v="0"/>
  </r>
  <r>
    <x v="436"/>
    <x v="4"/>
    <x v="0"/>
    <s v="一般：バリスタ"/>
    <n v="302"/>
    <n v="8"/>
    <m/>
    <n v="2.6490066225165563E-2"/>
    <n v="91.151250000000005"/>
    <n v="729.21"/>
    <n v="0"/>
    <x v="0"/>
    <m/>
    <n v="0"/>
    <x v="62"/>
    <d v="2020-03-09T00:00:00"/>
    <x v="1"/>
    <x v="2"/>
    <x v="0"/>
  </r>
  <r>
    <x v="436"/>
    <x v="4"/>
    <x v="0"/>
    <s v="指名：バリスタ（170816-170916）"/>
    <n v="5130"/>
    <n v="738"/>
    <m/>
    <n v="0.14385964912280702"/>
    <n v="51.185752032520327"/>
    <n v="37775.084999999999"/>
    <n v="1.32"/>
    <x v="0"/>
    <m/>
    <n v="0"/>
    <x v="62"/>
    <d v="2020-03-09T00:00:00"/>
    <x v="1"/>
    <x v="2"/>
    <x v="0"/>
  </r>
  <r>
    <x v="436"/>
    <x v="7"/>
    <x v="0"/>
    <s v="NDG_Facebook_int_other（200110-200131）"/>
    <n v="108950"/>
    <n v="145"/>
    <n v="0"/>
    <n v="1.3308857273978889E-3"/>
    <n v="62.701448275862063"/>
    <n v="9091.7099999999991"/>
    <n v="0"/>
    <x v="0"/>
    <m/>
    <n v="0"/>
    <x v="62"/>
    <d v="2020-03-09T00:00:00"/>
    <x v="1"/>
    <x v="2"/>
    <x v="0"/>
  </r>
  <r>
    <x v="436"/>
    <x v="7"/>
    <x v="0"/>
    <s v="NDG_Facebook_RM_180day（200203-200229）"/>
    <n v="32230"/>
    <n v="72"/>
    <n v="0"/>
    <n v="2.2339435308718586E-3"/>
    <n v="567.58145833333333"/>
    <n v="40865.864999999998"/>
    <n v="10"/>
    <x v="0"/>
    <m/>
    <n v="0"/>
    <x v="62"/>
    <d v="2020-03-09T00:00:00"/>
    <x v="1"/>
    <x v="2"/>
    <x v="0"/>
  </r>
  <r>
    <x v="436"/>
    <x v="7"/>
    <x v="0"/>
    <s v="NDG_Facebook_int_coffee（200110-200131）"/>
    <n v="75605"/>
    <n v="145"/>
    <n v="0"/>
    <n v="1.9178625752265062E-3"/>
    <n v="63.270482758620695"/>
    <n v="9174.2200000000012"/>
    <n v="2"/>
    <x v="0"/>
    <m/>
    <n v="0"/>
    <x v="62"/>
    <d v="2020-03-09T00:00:00"/>
    <x v="1"/>
    <x v="2"/>
    <x v="0"/>
  </r>
  <r>
    <x v="436"/>
    <x v="7"/>
    <x v="0"/>
    <s v="NDG_Facebook_RM_18day（200203-200229）"/>
    <n v="16123"/>
    <n v="125"/>
    <n v="0"/>
    <n v="7.7528995844445819E-3"/>
    <n v="327.30155999999999"/>
    <n v="40912.695"/>
    <n v="13"/>
    <x v="0"/>
    <m/>
    <n v="0"/>
    <x v="62"/>
    <d v="2020-03-09T00:00:00"/>
    <x v="1"/>
    <x v="2"/>
    <x v="0"/>
  </r>
  <r>
    <x v="437"/>
    <x v="0"/>
    <x v="0"/>
    <s v="指名：バリスタ（161228AM-170131）"/>
    <n v="5402"/>
    <n v="473"/>
    <m/>
    <n v="8.7560162902628649E-2"/>
    <n v="48.147822410147988"/>
    <n v="22773.919999999998"/>
    <n v="5"/>
    <x v="0"/>
    <m/>
    <n v="0"/>
    <x v="62"/>
    <d v="2020-03-09T00:00:00"/>
    <x v="1"/>
    <x v="2"/>
    <x v="0"/>
  </r>
  <r>
    <x v="437"/>
    <x v="0"/>
    <x v="0"/>
    <s v="一般：バリスタ"/>
    <n v="6432"/>
    <n v="88"/>
    <m/>
    <n v="1.3681592039800995E-2"/>
    <n v="56.419999999999987"/>
    <n v="4964.9599999999991"/>
    <n v="0"/>
    <x v="0"/>
    <m/>
    <n v="0"/>
    <x v="62"/>
    <d v="2020-03-09T00:00:00"/>
    <x v="1"/>
    <x v="2"/>
    <x v="0"/>
  </r>
  <r>
    <x v="437"/>
    <x v="0"/>
    <x v="0"/>
    <s v="指名：共通TOP（161228AM-170131）"/>
    <n v="6107"/>
    <n v="822"/>
    <m/>
    <n v="0.13459963975765515"/>
    <n v="28.139464720194642"/>
    <n v="23130.639999999996"/>
    <n v="48"/>
    <x v="0"/>
    <m/>
    <n v="0"/>
    <x v="62"/>
    <d v="2020-03-09T00:00:00"/>
    <x v="1"/>
    <x v="2"/>
    <x v="0"/>
  </r>
  <r>
    <x v="437"/>
    <x v="0"/>
    <x v="0"/>
    <s v="指名：ドルチェグスト（161228AM-170131）"/>
    <n v="13728"/>
    <n v="1054"/>
    <m/>
    <n v="7.677738927738928E-2"/>
    <n v="35.036356736242894"/>
    <n v="36928.320000000007"/>
    <n v="26"/>
    <x v="0"/>
    <m/>
    <n v="0"/>
    <x v="62"/>
    <d v="2020-03-09T00:00:00"/>
    <x v="1"/>
    <x v="2"/>
    <x v="0"/>
  </r>
  <r>
    <x v="437"/>
    <x v="0"/>
    <x v="0"/>
    <s v="指名：バリスタDuo"/>
    <n v="572"/>
    <n v="16"/>
    <m/>
    <n v="2.7972027972027972E-2"/>
    <n v="24.57"/>
    <n v="393.12"/>
    <n v="0"/>
    <x v="0"/>
    <m/>
    <n v="0"/>
    <x v="62"/>
    <d v="2020-03-09T00:00:00"/>
    <x v="1"/>
    <x v="2"/>
    <x v="0"/>
  </r>
  <r>
    <x v="437"/>
    <x v="0"/>
    <x v="0"/>
    <s v="一般：ドルチェグスト"/>
    <n v="3408"/>
    <n v="38"/>
    <m/>
    <n v="1.1150234741784037E-2"/>
    <n v="74.770526315789468"/>
    <n v="2841.2799999999997"/>
    <n v="0"/>
    <x v="0"/>
    <m/>
    <n v="0"/>
    <x v="62"/>
    <d v="2020-03-09T00:00:00"/>
    <x v="1"/>
    <x v="2"/>
    <x v="0"/>
  </r>
  <r>
    <x v="437"/>
    <x v="0"/>
    <x v="0"/>
    <s v="指名：製品KW"/>
    <n v="1306"/>
    <n v="80"/>
    <m/>
    <n v="6.1255742725880552E-2"/>
    <n v="26.844999999999999"/>
    <n v="2147.6"/>
    <n v="0"/>
    <x v="0"/>
    <m/>
    <n v="0"/>
    <x v="62"/>
    <d v="2020-03-09T00:00:00"/>
    <x v="1"/>
    <x v="2"/>
    <x v="0"/>
  </r>
  <r>
    <x v="437"/>
    <x v="14"/>
    <x v="0"/>
    <s v="YDN_RT_Direct"/>
    <n v="359494"/>
    <n v="276"/>
    <n v="0"/>
    <n v="7.6774577600738814E-4"/>
    <n v="329.22550865942026"/>
    <n v="90866.240389999992"/>
    <n v="5"/>
    <x v="0"/>
    <m/>
    <n v="0"/>
    <x v="62"/>
    <d v="2020-03-09T00:00:00"/>
    <x v="1"/>
    <x v="2"/>
    <x v="0"/>
  </r>
  <r>
    <x v="437"/>
    <x v="13"/>
    <x v="0"/>
    <s v="2020-01_nestle_DDTD_ndg_RT_banner"/>
    <n v="120199"/>
    <n v="727"/>
    <m/>
    <n v="6.0483032304761274E-3"/>
    <n v="33.962409215955979"/>
    <n v="24690.671499999997"/>
    <n v="0"/>
    <x v="0"/>
    <m/>
    <n v="0"/>
    <x v="62"/>
    <d v="2020-03-09T00:00:00"/>
    <x v="1"/>
    <x v="2"/>
    <x v="0"/>
  </r>
  <r>
    <x v="437"/>
    <x v="13"/>
    <x v="0"/>
    <s v="2020-01_nestle_DDTD_ndg_coffee_banner"/>
    <n v="356842"/>
    <n v="605"/>
    <m/>
    <n v="1.6954282287398904E-3"/>
    <n v="11.663102727272726"/>
    <n v="7056.1771499999995"/>
    <n v="1"/>
    <x v="0"/>
    <m/>
    <n v="0"/>
    <x v="62"/>
    <d v="2020-03-09T00:00:00"/>
    <x v="1"/>
    <x v="2"/>
    <x v="0"/>
  </r>
  <r>
    <x v="437"/>
    <x v="3"/>
    <x v="0"/>
    <s v="PH AFF"/>
    <n v="984"/>
    <n v="250"/>
    <m/>
    <n v="0.25406504065040653"/>
    <n v="318.14640000000003"/>
    <n v="79536.600000000006"/>
    <n v="6"/>
    <x v="0"/>
    <m/>
    <n v="0"/>
    <x v="62"/>
    <d v="2020-03-09T00:00:00"/>
    <x v="1"/>
    <x v="2"/>
    <x v="0"/>
  </r>
  <r>
    <x v="437"/>
    <x v="12"/>
    <x v="0"/>
    <s v="NDG_LINE_true"/>
    <n v="277498"/>
    <n v="311"/>
    <m/>
    <n v="1.1207287980453914E-3"/>
    <n v="26.720562700964628"/>
    <n v="8310.0949999999993"/>
    <n v="0"/>
    <x v="0"/>
    <m/>
    <n v="0"/>
    <x v="62"/>
    <d v="2020-03-09T00:00:00"/>
    <x v="1"/>
    <x v="2"/>
    <x v="0"/>
  </r>
  <r>
    <x v="437"/>
    <x v="12"/>
    <x v="0"/>
    <s v="NDG_LINE_RM"/>
    <n v="200896"/>
    <n v="985"/>
    <m/>
    <n v="4.9030344058617397E-3"/>
    <n v="80.192837563451789"/>
    <n v="78989.945000000007"/>
    <n v="21"/>
    <x v="0"/>
    <m/>
    <n v="0"/>
    <x v="62"/>
    <d v="2020-03-09T00:00:00"/>
    <x v="1"/>
    <x v="2"/>
    <x v="0"/>
  </r>
  <r>
    <x v="437"/>
    <x v="5"/>
    <x v="0"/>
    <s v="GDN_Direct_AT_Trueセグメント"/>
    <n v="99129"/>
    <n v="158"/>
    <n v="0"/>
    <n v="1.593882718477943E-3"/>
    <n v="66.159574617246832"/>
    <n v="10453.212789525"/>
    <n v="0"/>
    <x v="0"/>
    <m/>
    <n v="0"/>
    <x v="62"/>
    <d v="2020-03-09T00:00:00"/>
    <x v="1"/>
    <x v="2"/>
    <x v="0"/>
  </r>
  <r>
    <x v="437"/>
    <x v="5"/>
    <x v="0"/>
    <s v="GDN_Direct_AT_コーヒー興味関心"/>
    <n v="103543"/>
    <n v="147"/>
    <n v="0"/>
    <n v="1.4197000280076876E-3"/>
    <n v="71.285009332448979"/>
    <n v="10478.89637187"/>
    <n v="0"/>
    <x v="0"/>
    <m/>
    <n v="0"/>
    <x v="62"/>
    <d v="2020-03-09T00:00:00"/>
    <x v="1"/>
    <x v="2"/>
    <x v="0"/>
  </r>
  <r>
    <x v="437"/>
    <x v="5"/>
    <x v="0"/>
    <s v="GDN_Direct_RT_リターゲティング"/>
    <n v="134794"/>
    <n v="133"/>
    <n v="0"/>
    <n v="9.8669080226122829E-4"/>
    <n v="539.15818213590217"/>
    <n v="71708.03822407499"/>
    <n v="6"/>
    <x v="0"/>
    <m/>
    <n v="0"/>
    <x v="62"/>
    <d v="2020-03-09T00:00:00"/>
    <x v="1"/>
    <x v="2"/>
    <x v="0"/>
  </r>
  <r>
    <x v="437"/>
    <x v="4"/>
    <x v="0"/>
    <s v="指名：ドルチェグスト（170816-170916）"/>
    <n v="9000"/>
    <n v="1743"/>
    <n v="0"/>
    <n v="0.19366666666666665"/>
    <n v="42.036706827309231"/>
    <n v="73269.98"/>
    <n v="17.869999999999997"/>
    <x v="0"/>
    <m/>
    <n v="0"/>
    <x v="62"/>
    <d v="2020-03-09T00:00:00"/>
    <x v="1"/>
    <x v="2"/>
    <x v="0"/>
  </r>
  <r>
    <x v="437"/>
    <x v="4"/>
    <x v="0"/>
    <s v="一般：ドルチェグスト"/>
    <n v="4916"/>
    <n v="104"/>
    <n v="0"/>
    <n v="2.115541090317331E-2"/>
    <n v="75.777259615384622"/>
    <n v="7880.835"/>
    <n v="0"/>
    <x v="0"/>
    <m/>
    <n v="0"/>
    <x v="62"/>
    <d v="2020-03-09T00:00:00"/>
    <x v="1"/>
    <x v="2"/>
    <x v="0"/>
  </r>
  <r>
    <x v="437"/>
    <x v="4"/>
    <x v="0"/>
    <s v="指名：製品KW"/>
    <n v="253"/>
    <n v="36"/>
    <m/>
    <n v="0.14229249011857709"/>
    <n v="52.033333333333331"/>
    <n v="1873.1999999999998"/>
    <n v="0"/>
    <x v="0"/>
    <m/>
    <n v="0"/>
    <x v="62"/>
    <d v="2020-03-09T00:00:00"/>
    <x v="1"/>
    <x v="2"/>
    <x v="0"/>
  </r>
  <r>
    <x v="437"/>
    <x v="4"/>
    <x v="0"/>
    <s v="指名：バリスタDuo"/>
    <n v="260"/>
    <n v="23"/>
    <m/>
    <n v="8.8461538461538466E-2"/>
    <n v="38.831086956521737"/>
    <n v="893.11500000000001"/>
    <n v="0"/>
    <x v="0"/>
    <m/>
    <n v="0"/>
    <x v="62"/>
    <d v="2020-03-09T00:00:00"/>
    <x v="1"/>
    <x v="2"/>
    <x v="0"/>
  </r>
  <r>
    <x v="437"/>
    <x v="4"/>
    <x v="0"/>
    <s v="指名：共通TOP（170816-170916）"/>
    <n v="9605"/>
    <n v="1834"/>
    <m/>
    <n v="0.1909422175950026"/>
    <n v="25.45045256270447"/>
    <n v="46676.13"/>
    <n v="38.5"/>
    <x v="0"/>
    <m/>
    <n v="0"/>
    <x v="62"/>
    <d v="2020-03-09T00:00:00"/>
    <x v="1"/>
    <x v="2"/>
    <x v="0"/>
  </r>
  <r>
    <x v="437"/>
    <x v="4"/>
    <x v="0"/>
    <s v="指名：バリスタ（170816-170916）"/>
    <n v="5170"/>
    <n v="724"/>
    <m/>
    <n v="0.14003868471953579"/>
    <n v="52.706850828729273"/>
    <n v="38159.759999999995"/>
    <n v="4.2699999999999996"/>
    <x v="0"/>
    <m/>
    <n v="0"/>
    <x v="62"/>
    <d v="2020-03-09T00:00:00"/>
    <x v="1"/>
    <x v="2"/>
    <x v="0"/>
  </r>
  <r>
    <x v="437"/>
    <x v="4"/>
    <x v="0"/>
    <s v="一般：バリスタ"/>
    <n v="499"/>
    <n v="27"/>
    <m/>
    <n v="5.410821643286573E-2"/>
    <n v="56.204259259259274"/>
    <n v="1517.5150000000003"/>
    <n v="0"/>
    <x v="0"/>
    <m/>
    <n v="0"/>
    <x v="62"/>
    <d v="2020-03-09T00:00:00"/>
    <x v="1"/>
    <x v="2"/>
    <x v="0"/>
  </r>
  <r>
    <x v="437"/>
    <x v="7"/>
    <x v="0"/>
    <s v="NDG_Facebook_RM_18day（200203-200229）"/>
    <n v="15934"/>
    <n v="107"/>
    <n v="0"/>
    <n v="6.7152002008284174E-3"/>
    <n v="350.81859813084111"/>
    <n v="37537.589999999997"/>
    <n v="12"/>
    <x v="0"/>
    <m/>
    <n v="0"/>
    <x v="62"/>
    <d v="2020-03-09T00:00:00"/>
    <x v="1"/>
    <x v="2"/>
    <x v="0"/>
  </r>
  <r>
    <x v="437"/>
    <x v="7"/>
    <x v="0"/>
    <s v="NDG_Facebook_RM_180day（200203-200229）"/>
    <n v="32718"/>
    <n v="62"/>
    <n v="0"/>
    <n v="1.894981355828596E-3"/>
    <n v="608.933870967742"/>
    <n v="37753.9"/>
    <n v="7"/>
    <x v="0"/>
    <m/>
    <n v="0"/>
    <x v="62"/>
    <d v="2020-03-09T00:00:00"/>
    <x v="1"/>
    <x v="2"/>
    <x v="0"/>
  </r>
  <r>
    <x v="437"/>
    <x v="7"/>
    <x v="0"/>
    <s v="NDG_Facebook_int_other（200110-200131）"/>
    <n v="129009"/>
    <n v="139"/>
    <n v="0"/>
    <n v="1.0774442093187298E-3"/>
    <n v="64.541654676258986"/>
    <n v="8971.2899999999991"/>
    <n v="2"/>
    <x v="0"/>
    <m/>
    <n v="0"/>
    <x v="62"/>
    <d v="2020-03-09T00:00:00"/>
    <x v="1"/>
    <x v="2"/>
    <x v="0"/>
  </r>
  <r>
    <x v="437"/>
    <x v="7"/>
    <x v="0"/>
    <s v="NDG_Facebook_int_coffee（200110-200131）"/>
    <n v="82547"/>
    <n v="143"/>
    <n v="0"/>
    <n v="1.7323464208269228E-3"/>
    <n v="64.287937062937075"/>
    <n v="9193.1750000000011"/>
    <n v="1"/>
    <x v="0"/>
    <m/>
    <n v="0"/>
    <x v="62"/>
    <d v="2020-03-09T00:00:00"/>
    <x v="1"/>
    <x v="2"/>
    <x v="0"/>
  </r>
  <r>
    <x v="438"/>
    <x v="0"/>
    <x v="0"/>
    <s v="指名：バリスタ（161228AM-170131）"/>
    <n v="8443"/>
    <n v="558"/>
    <m/>
    <n v="6.6090252279995265E-2"/>
    <n v="32.553118279569894"/>
    <n v="18164.64"/>
    <n v="11"/>
    <x v="0"/>
    <m/>
    <n v="0"/>
    <x v="62"/>
    <d v="2020-03-09T00:00:00"/>
    <x v="1"/>
    <x v="2"/>
    <x v="0"/>
  </r>
  <r>
    <x v="438"/>
    <x v="0"/>
    <x v="0"/>
    <s v="指名：ドルチェグスト（161228AM-170131）"/>
    <n v="19720"/>
    <n v="1232"/>
    <m/>
    <n v="6.2474645030425963E-2"/>
    <n v="38.633636363636363"/>
    <n v="47596.639999999999"/>
    <n v="32"/>
    <x v="0"/>
    <m/>
    <n v="0"/>
    <x v="62"/>
    <d v="2020-03-09T00:00:00"/>
    <x v="1"/>
    <x v="2"/>
    <x v="0"/>
  </r>
  <r>
    <x v="438"/>
    <x v="0"/>
    <x v="0"/>
    <s v="一般：ドルチェグスト"/>
    <n v="5316"/>
    <n v="36"/>
    <m/>
    <n v="6.7720090293453723E-3"/>
    <n v="80.079999999999984"/>
    <n v="2882.8799999999997"/>
    <n v="2"/>
    <x v="0"/>
    <m/>
    <n v="0"/>
    <x v="62"/>
    <d v="2020-03-09T00:00:00"/>
    <x v="1"/>
    <x v="2"/>
    <x v="0"/>
  </r>
  <r>
    <x v="438"/>
    <x v="0"/>
    <x v="0"/>
    <s v="一般：バリスタ"/>
    <n v="9242"/>
    <n v="85"/>
    <m/>
    <n v="9.1971434754382162E-3"/>
    <n v="61.714823529411767"/>
    <n v="5245.76"/>
    <n v="0"/>
    <x v="0"/>
    <m/>
    <n v="0"/>
    <x v="62"/>
    <d v="2020-03-09T00:00:00"/>
    <x v="1"/>
    <x v="2"/>
    <x v="0"/>
  </r>
  <r>
    <x v="438"/>
    <x v="0"/>
    <x v="0"/>
    <s v="指名：製品KW"/>
    <n v="1470"/>
    <n v="56"/>
    <m/>
    <n v="3.8095238095238099E-2"/>
    <n v="30.067142857142859"/>
    <n v="1683.76"/>
    <n v="3"/>
    <x v="0"/>
    <m/>
    <n v="0"/>
    <x v="62"/>
    <d v="2020-03-09T00:00:00"/>
    <x v="1"/>
    <x v="2"/>
    <x v="0"/>
  </r>
  <r>
    <x v="438"/>
    <x v="0"/>
    <x v="0"/>
    <s v="指名：共通TOP（161228AM-170131）"/>
    <n v="6505"/>
    <n v="733"/>
    <m/>
    <n v="0.1126825518831668"/>
    <n v="18.39366984993179"/>
    <n v="13482.560000000001"/>
    <n v="41"/>
    <x v="0"/>
    <m/>
    <n v="0"/>
    <x v="62"/>
    <d v="2020-03-09T00:00:00"/>
    <x v="1"/>
    <x v="2"/>
    <x v="0"/>
  </r>
  <r>
    <x v="438"/>
    <x v="0"/>
    <x v="0"/>
    <s v="指名：バリスタDuo"/>
    <n v="815"/>
    <n v="13"/>
    <m/>
    <n v="1.5950920245398775E-2"/>
    <n v="18.559999999999999"/>
    <n v="241.28"/>
    <n v="0"/>
    <x v="0"/>
    <m/>
    <n v="0"/>
    <x v="62"/>
    <d v="2020-03-09T00:00:00"/>
    <x v="1"/>
    <x v="2"/>
    <x v="0"/>
  </r>
  <r>
    <x v="438"/>
    <x v="14"/>
    <x v="0"/>
    <s v="YDN_RT_Direct"/>
    <n v="223854"/>
    <n v="279"/>
    <n v="0"/>
    <n v="1.2463480661502587E-3"/>
    <n v="329.12444912186379"/>
    <n v="91825.721304999999"/>
    <n v="7"/>
    <x v="0"/>
    <m/>
    <n v="0"/>
    <x v="62"/>
    <d v="2020-03-09T00:00:00"/>
    <x v="1"/>
    <x v="2"/>
    <x v="0"/>
  </r>
  <r>
    <x v="438"/>
    <x v="13"/>
    <x v="0"/>
    <s v="2020-01_nestle_DDTD_ndg_RT_banner"/>
    <n v="112210"/>
    <n v="790"/>
    <m/>
    <n v="7.0403707334462167E-3"/>
    <n v="31.217332468354432"/>
    <n v="24661.692650000001"/>
    <n v="0"/>
    <x v="0"/>
    <m/>
    <n v="0"/>
    <x v="62"/>
    <d v="2020-03-09T00:00:00"/>
    <x v="1"/>
    <x v="2"/>
    <x v="0"/>
  </r>
  <r>
    <x v="438"/>
    <x v="13"/>
    <x v="0"/>
    <s v="2020-01_nestle_DDTD_ndg_coffee_banner"/>
    <n v="189407"/>
    <n v="552"/>
    <m/>
    <n v="2.9143590258015805E-3"/>
    <n v="12.778384782608695"/>
    <n v="7053.6683999999996"/>
    <n v="0"/>
    <x v="0"/>
    <m/>
    <n v="0"/>
    <x v="62"/>
    <d v="2020-03-09T00:00:00"/>
    <x v="1"/>
    <x v="2"/>
    <x v="0"/>
  </r>
  <r>
    <x v="438"/>
    <x v="3"/>
    <x v="0"/>
    <s v="PH AFF"/>
    <n v="1089"/>
    <n v="354"/>
    <m/>
    <n v="0.32506887052341599"/>
    <n v="141.46497175141243"/>
    <n v="50078.6"/>
    <n v="4"/>
    <x v="0"/>
    <m/>
    <n v="0"/>
    <x v="62"/>
    <d v="2020-03-09T00:00:00"/>
    <x v="1"/>
    <x v="2"/>
    <x v="0"/>
  </r>
  <r>
    <x v="438"/>
    <x v="12"/>
    <x v="0"/>
    <s v="NDG_LINE_RM"/>
    <n v="205538"/>
    <n v="1010"/>
    <m/>
    <n v="4.9139331899697375E-3"/>
    <n v="78.829396039603964"/>
    <n v="79617.69"/>
    <n v="11"/>
    <x v="0"/>
    <m/>
    <n v="0"/>
    <x v="62"/>
    <d v="2020-03-09T00:00:00"/>
    <x v="1"/>
    <x v="2"/>
    <x v="0"/>
  </r>
  <r>
    <x v="438"/>
    <x v="12"/>
    <x v="0"/>
    <s v="NDG_LINE_true"/>
    <n v="300352"/>
    <n v="309"/>
    <m/>
    <n v="1.0287928830172597E-3"/>
    <n v="26.669789644012944"/>
    <n v="8240.9650000000001"/>
    <n v="0"/>
    <x v="0"/>
    <m/>
    <n v="0"/>
    <x v="62"/>
    <d v="2020-03-09T00:00:00"/>
    <x v="1"/>
    <x v="2"/>
    <x v="0"/>
  </r>
  <r>
    <x v="438"/>
    <x v="5"/>
    <x v="0"/>
    <s v="GDN_Direct_RT_リターゲティング"/>
    <n v="163859"/>
    <n v="172"/>
    <n v="0"/>
    <n v="1.0496829591294956E-3"/>
    <n v="312.35222288569764"/>
    <n v="53724.582336339998"/>
    <n v="4"/>
    <x v="0"/>
    <m/>
    <n v="0"/>
    <x v="62"/>
    <d v="2020-03-09T00:00:00"/>
    <x v="1"/>
    <x v="2"/>
    <x v="0"/>
  </r>
  <r>
    <x v="438"/>
    <x v="5"/>
    <x v="0"/>
    <s v="GDN_Direct_AT_Trueセグメント"/>
    <n v="97642"/>
    <n v="166"/>
    <n v="0"/>
    <n v="1.7000880768521744E-3"/>
    <n v="37.802505140451807"/>
    <n v="6275.2158533149995"/>
    <n v="0"/>
    <x v="0"/>
    <m/>
    <n v="0"/>
    <x v="62"/>
    <d v="2020-03-09T00:00:00"/>
    <x v="1"/>
    <x v="2"/>
    <x v="0"/>
  </r>
  <r>
    <x v="438"/>
    <x v="5"/>
    <x v="0"/>
    <s v="GDN_Direct_AT_コーヒー興味関心"/>
    <n v="112778"/>
    <n v="250"/>
    <n v="0"/>
    <n v="2.2167444005036442E-3"/>
    <n v="31.754794050800008"/>
    <n v="7938.6985127000016"/>
    <n v="0"/>
    <x v="0"/>
    <m/>
    <n v="0"/>
    <x v="62"/>
    <d v="2020-03-09T00:00:00"/>
    <x v="1"/>
    <x v="2"/>
    <x v="0"/>
  </r>
  <r>
    <x v="438"/>
    <x v="4"/>
    <x v="0"/>
    <s v="一般：バリスタ"/>
    <n v="815"/>
    <n v="36"/>
    <m/>
    <n v="4.4171779141104296E-2"/>
    <n v="60.333888888888886"/>
    <n v="2172.02"/>
    <n v="0"/>
    <x v="0"/>
    <m/>
    <n v="0"/>
    <x v="62"/>
    <d v="2020-03-09T00:00:00"/>
    <x v="1"/>
    <x v="2"/>
    <x v="0"/>
  </r>
  <r>
    <x v="438"/>
    <x v="4"/>
    <x v="0"/>
    <s v="一般：ドルチェグスト"/>
    <n v="6054"/>
    <n v="94"/>
    <n v="0"/>
    <n v="1.5526924347538818E-2"/>
    <n v="66.850851063829793"/>
    <n v="6283.9800000000005"/>
    <n v="4"/>
    <x v="0"/>
    <m/>
    <n v="0"/>
    <x v="62"/>
    <d v="2020-03-09T00:00:00"/>
    <x v="1"/>
    <x v="2"/>
    <x v="0"/>
  </r>
  <r>
    <x v="438"/>
    <x v="4"/>
    <x v="0"/>
    <s v="指名：バリスタDuo"/>
    <n v="446"/>
    <n v="29"/>
    <m/>
    <n v="6.5022421524663671E-2"/>
    <n v="29.643620689655172"/>
    <n v="859.66499999999996"/>
    <n v="0"/>
    <x v="0"/>
    <m/>
    <n v="0"/>
    <x v="62"/>
    <d v="2020-03-09T00:00:00"/>
    <x v="1"/>
    <x v="2"/>
    <x v="0"/>
  </r>
  <r>
    <x v="438"/>
    <x v="4"/>
    <x v="0"/>
    <s v="指名：共通TOP（170816-170916）"/>
    <n v="10764"/>
    <n v="2100"/>
    <m/>
    <n v="0.19509476031215162"/>
    <n v="24.606457142857135"/>
    <n v="51673.559999999983"/>
    <n v="30"/>
    <x v="0"/>
    <m/>
    <n v="0"/>
    <x v="62"/>
    <d v="2020-03-09T00:00:00"/>
    <x v="1"/>
    <x v="2"/>
    <x v="0"/>
  </r>
  <r>
    <x v="438"/>
    <x v="4"/>
    <x v="0"/>
    <s v="指名：製品KW"/>
    <n v="372"/>
    <n v="55"/>
    <m/>
    <n v="0.14784946236559141"/>
    <n v="52.445545454545446"/>
    <n v="2884.5049999999997"/>
    <n v="0"/>
    <x v="0"/>
    <m/>
    <n v="0"/>
    <x v="62"/>
    <d v="2020-03-09T00:00:00"/>
    <x v="1"/>
    <x v="2"/>
    <x v="0"/>
  </r>
  <r>
    <x v="438"/>
    <x v="4"/>
    <x v="0"/>
    <s v="指名：ドルチェグスト（170816-170916）"/>
    <n v="12890"/>
    <n v="2338"/>
    <n v="0"/>
    <n v="0.18138091543832427"/>
    <n v="39.873952095808392"/>
    <n v="93225.300000000017"/>
    <n v="16.16"/>
    <x v="0"/>
    <m/>
    <n v="0"/>
    <x v="62"/>
    <d v="2020-03-09T00:00:00"/>
    <x v="1"/>
    <x v="2"/>
    <x v="0"/>
  </r>
  <r>
    <x v="438"/>
    <x v="4"/>
    <x v="0"/>
    <s v="指名：バリスタ（170816-170916）"/>
    <n v="7259"/>
    <n v="993"/>
    <m/>
    <n v="0.1367957018873123"/>
    <n v="54.492396777442089"/>
    <n v="54110.95"/>
    <n v="11.96"/>
    <x v="0"/>
    <m/>
    <n v="0"/>
    <x v="62"/>
    <d v="2020-03-09T00:00:00"/>
    <x v="1"/>
    <x v="2"/>
    <x v="0"/>
  </r>
  <r>
    <x v="438"/>
    <x v="7"/>
    <x v="0"/>
    <s v="NDG_Facebook_RM_180day（200203-200229）"/>
    <n v="33985"/>
    <n v="80"/>
    <n v="0"/>
    <n v="2.3539796969251139E-3"/>
    <n v="497.0809375"/>
    <n v="39766.474999999999"/>
    <n v="5"/>
    <x v="0"/>
    <m/>
    <n v="0"/>
    <x v="62"/>
    <d v="2020-03-09T00:00:00"/>
    <x v="1"/>
    <x v="2"/>
    <x v="0"/>
  </r>
  <r>
    <x v="438"/>
    <x v="7"/>
    <x v="0"/>
    <s v="NDG_Facebook_int_coffee（200110-200131）"/>
    <n v="65255"/>
    <n v="152"/>
    <n v="0"/>
    <n v="2.3293234234924528E-3"/>
    <n v="60.672138157894729"/>
    <n v="9222.1649999999991"/>
    <n v="0"/>
    <x v="0"/>
    <m/>
    <n v="0"/>
    <x v="62"/>
    <d v="2020-03-09T00:00:00"/>
    <x v="1"/>
    <x v="2"/>
    <x v="0"/>
  </r>
  <r>
    <x v="438"/>
    <x v="7"/>
    <x v="0"/>
    <s v="NDG_Facebook_int_other（200110-200131）"/>
    <n v="119370"/>
    <n v="153"/>
    <n v="0"/>
    <n v="1.2817290776577029E-3"/>
    <n v="61.689379084967321"/>
    <n v="9438.4750000000004"/>
    <n v="0"/>
    <x v="0"/>
    <m/>
    <n v="0"/>
    <x v="62"/>
    <d v="2020-03-09T00:00:00"/>
    <x v="1"/>
    <x v="2"/>
    <x v="0"/>
  </r>
  <r>
    <x v="438"/>
    <x v="7"/>
    <x v="0"/>
    <s v="NDG_Facebook_RM_18day（200203-200229）"/>
    <n v="16973"/>
    <n v="157"/>
    <n v="0"/>
    <n v="9.2499852707240912E-3"/>
    <n v="284.11194267515924"/>
    <n v="44605.575000000004"/>
    <n v="25"/>
    <x v="0"/>
    <m/>
    <n v="0"/>
    <x v="62"/>
    <d v="2020-03-09T00:00:00"/>
    <x v="1"/>
    <x v="2"/>
    <x v="0"/>
  </r>
  <r>
    <x v="439"/>
    <x v="0"/>
    <x v="0"/>
    <s v="指名：製品KW"/>
    <n v="1264"/>
    <n v="64"/>
    <m/>
    <n v="5.0632911392405063E-2"/>
    <n v="27.657499999999999"/>
    <n v="1770.08"/>
    <n v="0"/>
    <x v="0"/>
    <m/>
    <n v="0"/>
    <x v="62"/>
    <d v="2020-03-09T00:00:00"/>
    <x v="1"/>
    <x v="2"/>
    <x v="0"/>
  </r>
  <r>
    <x v="439"/>
    <x v="0"/>
    <x v="0"/>
    <s v="一般：ドルチェグスト"/>
    <n v="5604"/>
    <n v="36"/>
    <m/>
    <n v="6.4239828693790149E-3"/>
    <n v="86.897777777777776"/>
    <n v="3128.3199999999997"/>
    <n v="0"/>
    <x v="0"/>
    <m/>
    <n v="0"/>
    <x v="62"/>
    <d v="2020-03-09T00:00:00"/>
    <x v="1"/>
    <x v="2"/>
    <x v="0"/>
  </r>
  <r>
    <x v="439"/>
    <x v="0"/>
    <x v="0"/>
    <s v="指名：バリスタ（161228AM-170131）"/>
    <n v="7839"/>
    <n v="686"/>
    <m/>
    <n v="8.7511162138027815E-2"/>
    <n v="31.735160349854226"/>
    <n v="21770.32"/>
    <n v="9"/>
    <x v="0"/>
    <m/>
    <n v="0"/>
    <x v="62"/>
    <d v="2020-03-09T00:00:00"/>
    <x v="1"/>
    <x v="2"/>
    <x v="0"/>
  </r>
  <r>
    <x v="439"/>
    <x v="0"/>
    <x v="0"/>
    <s v="一般：バリスタ"/>
    <n v="8145"/>
    <n v="111"/>
    <m/>
    <n v="1.3627992633517496E-2"/>
    <n v="58.136936936936934"/>
    <n v="6453.2"/>
    <n v="2"/>
    <x v="0"/>
    <m/>
    <n v="0"/>
    <x v="62"/>
    <d v="2020-03-09T00:00:00"/>
    <x v="1"/>
    <x v="2"/>
    <x v="0"/>
  </r>
  <r>
    <x v="439"/>
    <x v="0"/>
    <x v="0"/>
    <s v="指名：ドルチェグスト（161228AM-170131）"/>
    <n v="18004"/>
    <n v="1432"/>
    <m/>
    <n v="7.9537880471006447E-2"/>
    <n v="35.970055865921786"/>
    <n v="51509.119999999995"/>
    <n v="40"/>
    <x v="0"/>
    <m/>
    <n v="0"/>
    <x v="62"/>
    <d v="2020-03-09T00:00:00"/>
    <x v="1"/>
    <x v="2"/>
    <x v="0"/>
  </r>
  <r>
    <x v="439"/>
    <x v="0"/>
    <x v="0"/>
    <s v="指名：共通TOP（161228AM-170131）"/>
    <n v="5789"/>
    <n v="767"/>
    <m/>
    <n v="0.13249265849024011"/>
    <n v="15.182372881355931"/>
    <n v="11644.88"/>
    <n v="57"/>
    <x v="0"/>
    <m/>
    <n v="0"/>
    <x v="62"/>
    <d v="2020-03-09T00:00:00"/>
    <x v="1"/>
    <x v="2"/>
    <x v="0"/>
  </r>
  <r>
    <x v="439"/>
    <x v="0"/>
    <x v="0"/>
    <s v="指名：バリスタDuo"/>
    <n v="564"/>
    <n v="23"/>
    <m/>
    <n v="4.0780141843971635E-2"/>
    <n v="25.638260869565219"/>
    <n v="589.68000000000006"/>
    <n v="0"/>
    <x v="0"/>
    <m/>
    <n v="0"/>
    <x v="62"/>
    <d v="2020-03-09T00:00:00"/>
    <x v="1"/>
    <x v="2"/>
    <x v="0"/>
  </r>
  <r>
    <x v="439"/>
    <x v="14"/>
    <x v="0"/>
    <s v="YDN_RT_Direct"/>
    <n v="172922"/>
    <n v="225"/>
    <n v="0"/>
    <n v="1.3011646869686912E-3"/>
    <n v="380.78950251111115"/>
    <n v="85677.638065000006"/>
    <n v="8"/>
    <x v="0"/>
    <m/>
    <n v="0"/>
    <x v="62"/>
    <d v="2020-03-09T00:00:00"/>
    <x v="1"/>
    <x v="2"/>
    <x v="0"/>
  </r>
  <r>
    <x v="439"/>
    <x v="13"/>
    <x v="0"/>
    <s v="2020-01_nestle_DDTD_ndg_RT_banner"/>
    <n v="101303"/>
    <n v="835"/>
    <m/>
    <n v="8.24259893586567E-3"/>
    <n v="29.615428203592817"/>
    <n v="24728.882550000002"/>
    <n v="0"/>
    <x v="0"/>
    <m/>
    <n v="0"/>
    <x v="62"/>
    <d v="2020-03-09T00:00:00"/>
    <x v="1"/>
    <x v="2"/>
    <x v="0"/>
  </r>
  <r>
    <x v="439"/>
    <x v="13"/>
    <x v="0"/>
    <s v="2020-01_nestle_DDTD_ndg_coffee_banner"/>
    <n v="175732"/>
    <n v="548"/>
    <m/>
    <n v="3.11838481323834E-3"/>
    <n v="12.834158667883212"/>
    <n v="7033.11895"/>
    <n v="0"/>
    <x v="0"/>
    <m/>
    <n v="0"/>
    <x v="62"/>
    <d v="2020-03-09T00:00:00"/>
    <x v="1"/>
    <x v="2"/>
    <x v="0"/>
  </r>
  <r>
    <x v="439"/>
    <x v="3"/>
    <x v="0"/>
    <s v="PH AFF"/>
    <n v="1138"/>
    <n v="346"/>
    <m/>
    <n v="0.30404217926186294"/>
    <n v="263.93005780346823"/>
    <n v="91319.8"/>
    <n v="7"/>
    <x v="0"/>
    <m/>
    <n v="0"/>
    <x v="62"/>
    <d v="2020-03-09T00:00:00"/>
    <x v="1"/>
    <x v="2"/>
    <x v="0"/>
  </r>
  <r>
    <x v="439"/>
    <x v="12"/>
    <x v="0"/>
    <s v="NDG_LINE_true"/>
    <n v="284709"/>
    <n v="313"/>
    <m/>
    <n v="1.0993681267539839E-3"/>
    <n v="26.656693290734825"/>
    <n v="8343.5450000000001"/>
    <n v="0"/>
    <x v="0"/>
    <m/>
    <n v="0"/>
    <x v="62"/>
    <d v="2020-03-09T00:00:00"/>
    <x v="1"/>
    <x v="2"/>
    <x v="0"/>
  </r>
  <r>
    <x v="439"/>
    <x v="12"/>
    <x v="0"/>
    <s v="NDG_LINE_RM"/>
    <n v="201071"/>
    <n v="988"/>
    <m/>
    <n v="4.9136872050171334E-3"/>
    <n v="80.512479757085018"/>
    <n v="79546.33"/>
    <n v="12"/>
    <x v="0"/>
    <m/>
    <n v="0"/>
    <x v="62"/>
    <d v="2020-03-09T00:00:00"/>
    <x v="1"/>
    <x v="2"/>
    <x v="0"/>
  </r>
  <r>
    <x v="439"/>
    <x v="5"/>
    <x v="0"/>
    <s v="GDN_Direct_AT_コーヒー興味関心"/>
    <n v="5490"/>
    <n v="21"/>
    <n v="0"/>
    <n v="3.8251366120218579E-3"/>
    <n v="13.040809832142857"/>
    <n v="273.85700647499999"/>
    <n v="0"/>
    <x v="0"/>
    <m/>
    <n v="0"/>
    <x v="62"/>
    <d v="2020-03-09T00:00:00"/>
    <x v="1"/>
    <x v="2"/>
    <x v="0"/>
  </r>
  <r>
    <x v="439"/>
    <x v="5"/>
    <x v="0"/>
    <s v="GDN_Direct_RT_リターゲティング"/>
    <n v="154030"/>
    <n v="170"/>
    <n v="0"/>
    <n v="1.1036811010842044E-3"/>
    <n v="338.34001328149998"/>
    <n v="57517.802257855001"/>
    <n v="4"/>
    <x v="0"/>
    <m/>
    <n v="0"/>
    <x v="62"/>
    <d v="2020-03-09T00:00:00"/>
    <x v="1"/>
    <x v="2"/>
    <x v="0"/>
  </r>
  <r>
    <x v="439"/>
    <x v="5"/>
    <x v="0"/>
    <s v="GDN_Direct_AT_Trueセグメント"/>
    <n v="108189"/>
    <n v="209"/>
    <n v="0"/>
    <n v="1.9318045272624759E-3"/>
    <n v="36.258228564880383"/>
    <n v="7577.96977006"/>
    <n v="0"/>
    <x v="0"/>
    <m/>
    <n v="0"/>
    <x v="62"/>
    <d v="2020-03-09T00:00:00"/>
    <x v="1"/>
    <x v="2"/>
    <x v="0"/>
  </r>
  <r>
    <x v="439"/>
    <x v="4"/>
    <x v="0"/>
    <s v="指名：バリスタDuo"/>
    <n v="444"/>
    <n v="40"/>
    <m/>
    <n v="9.0090090090090086E-2"/>
    <n v="38.969250000000002"/>
    <n v="1558.77"/>
    <n v="0"/>
    <x v="0"/>
    <m/>
    <n v="0"/>
    <x v="62"/>
    <d v="2020-03-09T00:00:00"/>
    <x v="1"/>
    <x v="2"/>
    <x v="0"/>
  </r>
  <r>
    <x v="439"/>
    <x v="4"/>
    <x v="0"/>
    <s v="指名：製品KW"/>
    <n v="425"/>
    <n v="71"/>
    <m/>
    <n v="0.16705882352941176"/>
    <n v="57.650211267605641"/>
    <n v="4093.1650000000004"/>
    <n v="0"/>
    <x v="0"/>
    <m/>
    <n v="0"/>
    <x v="62"/>
    <d v="2020-03-09T00:00:00"/>
    <x v="1"/>
    <x v="2"/>
    <x v="0"/>
  </r>
  <r>
    <x v="439"/>
    <x v="4"/>
    <x v="0"/>
    <s v="指名：バリスタ（170816-170916）"/>
    <n v="6697"/>
    <n v="949"/>
    <m/>
    <n v="0.14170524115275496"/>
    <n v="45.986406743940989"/>
    <n v="43641.1"/>
    <n v="6.5500000000000007"/>
    <x v="0"/>
    <m/>
    <n v="0"/>
    <x v="62"/>
    <d v="2020-03-09T00:00:00"/>
    <x v="1"/>
    <x v="2"/>
    <x v="0"/>
  </r>
  <r>
    <x v="439"/>
    <x v="4"/>
    <x v="0"/>
    <s v="一般：バリスタ"/>
    <n v="773"/>
    <n v="29"/>
    <m/>
    <n v="3.7516170763260026E-2"/>
    <n v="44.177068965517243"/>
    <n v="1281.135"/>
    <n v="0"/>
    <x v="0"/>
    <m/>
    <n v="0"/>
    <x v="62"/>
    <d v="2020-03-09T00:00:00"/>
    <x v="1"/>
    <x v="2"/>
    <x v="0"/>
  </r>
  <r>
    <x v="439"/>
    <x v="4"/>
    <x v="0"/>
    <s v="指名：ドルチェグスト（170816-170916）"/>
    <n v="13022"/>
    <n v="2560"/>
    <n v="0"/>
    <n v="0.19659038550145908"/>
    <n v="44.851779296874994"/>
    <n v="114820.55499999998"/>
    <n v="25.97"/>
    <x v="0"/>
    <m/>
    <n v="0"/>
    <x v="62"/>
    <d v="2020-03-09T00:00:00"/>
    <x v="1"/>
    <x v="2"/>
    <x v="0"/>
  </r>
  <r>
    <x v="439"/>
    <x v="4"/>
    <x v="0"/>
    <s v="一般：ドルチェグスト"/>
    <n v="5198"/>
    <n v="86"/>
    <n v="0"/>
    <n v="1.6544824932666409E-2"/>
    <n v="84.145232558139526"/>
    <n v="7236.49"/>
    <n v="0"/>
    <x v="0"/>
    <m/>
    <n v="0"/>
    <x v="62"/>
    <d v="2020-03-09T00:00:00"/>
    <x v="1"/>
    <x v="2"/>
    <x v="0"/>
  </r>
  <r>
    <x v="439"/>
    <x v="4"/>
    <x v="0"/>
    <s v="指名：共通TOP（170816-170916）"/>
    <n v="10238"/>
    <n v="1796"/>
    <m/>
    <n v="0.17542488767337372"/>
    <n v="26.380676503340759"/>
    <n v="47379.695"/>
    <n v="41.43"/>
    <x v="0"/>
    <m/>
    <n v="0"/>
    <x v="62"/>
    <d v="2020-03-09T00:00:00"/>
    <x v="1"/>
    <x v="2"/>
    <x v="0"/>
  </r>
  <r>
    <x v="439"/>
    <x v="7"/>
    <x v="0"/>
    <s v="NDG_Facebook_int_other（200110-200131）"/>
    <n v="115045"/>
    <n v="160"/>
    <n v="0"/>
    <n v="1.3907601373375636E-3"/>
    <n v="58.412062500000005"/>
    <n v="9345.93"/>
    <n v="0"/>
    <x v="0"/>
    <m/>
    <n v="0"/>
    <x v="62"/>
    <d v="2020-03-09T00:00:00"/>
    <x v="1"/>
    <x v="2"/>
    <x v="0"/>
  </r>
  <r>
    <x v="439"/>
    <x v="7"/>
    <x v="0"/>
    <s v="NDG_Facebook_RM_180day（200203-200229）"/>
    <n v="33459"/>
    <n v="69"/>
    <n v="0"/>
    <n v="2.0622254102035326E-3"/>
    <n v="528.36456521739126"/>
    <n v="36457.154999999999"/>
    <n v="7"/>
    <x v="0"/>
    <m/>
    <n v="0"/>
    <x v="62"/>
    <d v="2020-03-09T00:00:00"/>
    <x v="1"/>
    <x v="2"/>
    <x v="0"/>
  </r>
  <r>
    <x v="439"/>
    <x v="7"/>
    <x v="0"/>
    <s v="NDG_Facebook_RM_18day（200203-200229）"/>
    <n v="17122"/>
    <n v="162"/>
    <n v="0"/>
    <n v="9.4615115056652255E-3"/>
    <n v="296.17703703703711"/>
    <n v="47980.680000000008"/>
    <n v="24"/>
    <x v="0"/>
    <m/>
    <n v="0"/>
    <x v="62"/>
    <d v="2020-03-09T00:00:00"/>
    <x v="1"/>
    <x v="2"/>
    <x v="0"/>
  </r>
  <r>
    <x v="439"/>
    <x v="7"/>
    <x v="0"/>
    <s v="NDG_Facebook_int_coffee（200110-200131）"/>
    <n v="77270"/>
    <n v="160"/>
    <n v="0"/>
    <n v="2.0706613174582634E-3"/>
    <n v="57.338875000000009"/>
    <n v="9174.2200000000012"/>
    <n v="2"/>
    <x v="0"/>
    <m/>
    <n v="0"/>
    <x v="62"/>
    <d v="2020-03-09T00:00:00"/>
    <x v="1"/>
    <x v="2"/>
    <x v="0"/>
  </r>
  <r>
    <x v="440"/>
    <x v="0"/>
    <x v="0"/>
    <s v="指名：バリスタDuo"/>
    <n v="635"/>
    <n v="19"/>
    <m/>
    <n v="2.9921259842519685E-2"/>
    <n v="24.850526315789477"/>
    <n v="472.16"/>
    <n v="2"/>
    <x v="0"/>
    <m/>
    <n v="0"/>
    <x v="63"/>
    <d v="2020-03-16T00:00:00"/>
    <x v="1"/>
    <x v="2"/>
    <x v="0"/>
  </r>
  <r>
    <x v="440"/>
    <x v="0"/>
    <x v="0"/>
    <s v="指名：バリスタ（161228AM-170131）"/>
    <n v="7420"/>
    <n v="752"/>
    <m/>
    <n v="0.10134770889487871"/>
    <n v="49.796914893617028"/>
    <n v="37447.280000000006"/>
    <n v="16"/>
    <x v="0"/>
    <m/>
    <n v="0"/>
    <x v="63"/>
    <d v="2020-03-16T00:00:00"/>
    <x v="1"/>
    <x v="2"/>
    <x v="0"/>
  </r>
  <r>
    <x v="440"/>
    <x v="0"/>
    <x v="0"/>
    <s v="指名：ドルチェグスト（161228AM-170131）"/>
    <n v="17026"/>
    <n v="1152"/>
    <m/>
    <n v="6.7661224010337126E-2"/>
    <n v="32.478333333333325"/>
    <n v="37415.039999999994"/>
    <n v="36"/>
    <x v="0"/>
    <m/>
    <n v="0"/>
    <x v="63"/>
    <d v="2020-03-16T00:00:00"/>
    <x v="1"/>
    <x v="2"/>
    <x v="0"/>
  </r>
  <r>
    <x v="440"/>
    <x v="0"/>
    <x v="0"/>
    <s v="一般：ドルチェグスト"/>
    <n v="4292"/>
    <n v="32"/>
    <m/>
    <n v="7.4557315936626279E-3"/>
    <n v="83.784999999999997"/>
    <n v="2681.12"/>
    <n v="0"/>
    <x v="0"/>
    <m/>
    <n v="0"/>
    <x v="63"/>
    <d v="2020-03-16T00:00:00"/>
    <x v="1"/>
    <x v="2"/>
    <x v="0"/>
  </r>
  <r>
    <x v="440"/>
    <x v="0"/>
    <x v="0"/>
    <s v="指名：共通TOP（161228AM-170131）"/>
    <n v="6319"/>
    <n v="876"/>
    <m/>
    <n v="0.13862952998892231"/>
    <n v="23.287214611872148"/>
    <n v="20399.600000000002"/>
    <n v="91"/>
    <x v="0"/>
    <m/>
    <n v="0"/>
    <x v="63"/>
    <d v="2020-03-16T00:00:00"/>
    <x v="1"/>
    <x v="2"/>
    <x v="0"/>
  </r>
  <r>
    <x v="440"/>
    <x v="0"/>
    <x v="0"/>
    <s v="一般：バリスタ"/>
    <n v="6682"/>
    <n v="114"/>
    <m/>
    <n v="1.7060760251421728E-2"/>
    <n v="70.282105263157888"/>
    <n v="8012.16"/>
    <n v="0"/>
    <x v="0"/>
    <m/>
    <n v="0"/>
    <x v="63"/>
    <d v="2020-03-16T00:00:00"/>
    <x v="1"/>
    <x v="2"/>
    <x v="0"/>
  </r>
  <r>
    <x v="440"/>
    <x v="0"/>
    <x v="0"/>
    <s v="指名：製品KW"/>
    <n v="1320"/>
    <n v="64"/>
    <m/>
    <n v="4.8484848484848485E-2"/>
    <n v="26.308749999999996"/>
    <n v="1683.7599999999998"/>
    <n v="0"/>
    <x v="0"/>
    <m/>
    <n v="0"/>
    <x v="63"/>
    <d v="2020-03-16T00:00:00"/>
    <x v="1"/>
    <x v="2"/>
    <x v="0"/>
  </r>
  <r>
    <x v="440"/>
    <x v="14"/>
    <x v="0"/>
    <s v="YDN_RT_Direct"/>
    <n v="380780"/>
    <n v="311"/>
    <n v="0"/>
    <n v="8.1674457692105682E-4"/>
    <n v="284.60258122186497"/>
    <n v="88511.402759999997"/>
    <n v="16"/>
    <x v="0"/>
    <m/>
    <n v="0"/>
    <x v="63"/>
    <d v="2020-03-16T00:00:00"/>
    <x v="1"/>
    <x v="2"/>
    <x v="0"/>
  </r>
  <r>
    <x v="440"/>
    <x v="13"/>
    <x v="0"/>
    <s v="2020-01_nestle_DDTD_ndg_RT_banner"/>
    <n v="90706"/>
    <n v="1087"/>
    <m/>
    <n v="1.1983771746080745E-2"/>
    <n v="22.667549954001842"/>
    <n v="24639.626800000002"/>
    <n v="0"/>
    <x v="0"/>
    <m/>
    <n v="0"/>
    <x v="63"/>
    <d v="2020-03-16T00:00:00"/>
    <x v="1"/>
    <x v="2"/>
    <x v="0"/>
  </r>
  <r>
    <x v="440"/>
    <x v="13"/>
    <x v="0"/>
    <s v="2020-01_nestle_DDTD_ndg_coffee_banner"/>
    <n v="154740"/>
    <n v="625"/>
    <m/>
    <n v="4.0390332170091763E-3"/>
    <n v="11.256968639999998"/>
    <n v="7035.6053999999986"/>
    <n v="0"/>
    <x v="0"/>
    <m/>
    <n v="0"/>
    <x v="63"/>
    <d v="2020-03-16T00:00:00"/>
    <x v="1"/>
    <x v="2"/>
    <x v="0"/>
  </r>
  <r>
    <x v="440"/>
    <x v="3"/>
    <x v="0"/>
    <s v="PH AFF"/>
    <n v="942"/>
    <n v="269"/>
    <m/>
    <n v="0.28556263269639065"/>
    <n v="262.82230483271377"/>
    <n v="70699.199999999997"/>
    <n v="5"/>
    <x v="0"/>
    <m/>
    <n v="0"/>
    <x v="63"/>
    <d v="2020-03-16T00:00:00"/>
    <x v="1"/>
    <x v="2"/>
    <x v="0"/>
  </r>
  <r>
    <x v="440"/>
    <x v="12"/>
    <x v="0"/>
    <s v="NDG_LINE_RM"/>
    <n v="199294"/>
    <n v="983"/>
    <m/>
    <n v="4.9324114122853676E-3"/>
    <n v="81.060386571719221"/>
    <n v="79682.36"/>
    <n v="6"/>
    <x v="0"/>
    <m/>
    <n v="0"/>
    <x v="63"/>
    <d v="2020-03-16T00:00:00"/>
    <x v="1"/>
    <x v="2"/>
    <x v="0"/>
  </r>
  <r>
    <x v="440"/>
    <x v="12"/>
    <x v="0"/>
    <s v="NDG_LINE_true"/>
    <n v="261473"/>
    <n v="308"/>
    <m/>
    <n v="1.1779418907497141E-3"/>
    <n v="26.578993506493507"/>
    <n v="8186.33"/>
    <n v="0"/>
    <x v="0"/>
    <m/>
    <n v="0"/>
    <x v="63"/>
    <d v="2020-03-16T00:00:00"/>
    <x v="1"/>
    <x v="2"/>
    <x v="0"/>
  </r>
  <r>
    <x v="440"/>
    <x v="5"/>
    <x v="0"/>
    <s v="GDN_Direct_AT_Trueセグメント"/>
    <n v="61779"/>
    <n v="115"/>
    <n v="0"/>
    <n v="1.8614739636446042E-3"/>
    <n v="34.515622108652174"/>
    <n v="3969.2965424950003"/>
    <n v="1"/>
    <x v="0"/>
    <m/>
    <n v="0"/>
    <x v="63"/>
    <d v="2020-03-16T00:00:00"/>
    <x v="1"/>
    <x v="2"/>
    <x v="0"/>
  </r>
  <r>
    <x v="440"/>
    <x v="5"/>
    <x v="0"/>
    <s v="GDN_Direct_AT_コーヒー興味関心"/>
    <n v="233539"/>
    <n v="496"/>
    <n v="0"/>
    <n v="2.123842270455898E-3"/>
    <n v="24.798905064788304"/>
    <n v="12300.256912134999"/>
    <n v="0"/>
    <x v="0"/>
    <m/>
    <n v="0"/>
    <x v="63"/>
    <d v="2020-03-16T00:00:00"/>
    <x v="1"/>
    <x v="2"/>
    <x v="0"/>
  </r>
  <r>
    <x v="440"/>
    <x v="5"/>
    <x v="0"/>
    <s v="GDN_Direct_RT_リターゲティング"/>
    <n v="180746"/>
    <n v="170"/>
    <n v="0"/>
    <n v="9.4054640213338053E-4"/>
    <n v="369.51075630691179"/>
    <n v="62816.828572175"/>
    <n v="4"/>
    <x v="0"/>
    <m/>
    <n v="0"/>
    <x v="63"/>
    <d v="2020-03-16T00:00:00"/>
    <x v="1"/>
    <x v="2"/>
    <x v="0"/>
  </r>
  <r>
    <x v="440"/>
    <x v="4"/>
    <x v="0"/>
    <s v="指名：製品KW"/>
    <n v="456"/>
    <n v="47"/>
    <m/>
    <n v="0.10307017543859649"/>
    <n v="57.268297872340426"/>
    <n v="2691.61"/>
    <n v="1"/>
    <x v="0"/>
    <m/>
    <n v="0"/>
    <x v="63"/>
    <d v="2020-03-16T00:00:00"/>
    <x v="1"/>
    <x v="2"/>
    <x v="0"/>
  </r>
  <r>
    <x v="440"/>
    <x v="4"/>
    <x v="0"/>
    <s v="指名：ドルチェグスト（170816-170916）"/>
    <n v="9946"/>
    <n v="2004"/>
    <n v="0"/>
    <n v="0.20148803539111201"/>
    <n v="38.182427644710579"/>
    <n v="76517.585000000006"/>
    <n v="22.6"/>
    <x v="0"/>
    <m/>
    <n v="0"/>
    <x v="63"/>
    <d v="2020-03-16T00:00:00"/>
    <x v="1"/>
    <x v="2"/>
    <x v="0"/>
  </r>
  <r>
    <x v="440"/>
    <x v="4"/>
    <x v="0"/>
    <s v="一般：バリスタ"/>
    <n v="391"/>
    <n v="22"/>
    <m/>
    <n v="5.6265984654731455E-2"/>
    <n v="55.496590909090919"/>
    <n v="1220.9250000000002"/>
    <n v="0"/>
    <x v="0"/>
    <m/>
    <n v="0"/>
    <x v="63"/>
    <d v="2020-03-16T00:00:00"/>
    <x v="1"/>
    <x v="2"/>
    <x v="0"/>
  </r>
  <r>
    <x v="440"/>
    <x v="4"/>
    <x v="0"/>
    <s v="一般：ドルチェグスト"/>
    <n v="3248"/>
    <n v="84"/>
    <n v="0"/>
    <n v="2.5862068965517241E-2"/>
    <n v="43.4335119047619"/>
    <n v="3648.4149999999995"/>
    <n v="0"/>
    <x v="0"/>
    <m/>
    <n v="0"/>
    <x v="63"/>
    <d v="2020-03-16T00:00:00"/>
    <x v="1"/>
    <x v="2"/>
    <x v="0"/>
  </r>
  <r>
    <x v="440"/>
    <x v="4"/>
    <x v="0"/>
    <s v="指名：バリスタDuo"/>
    <n v="302"/>
    <n v="34"/>
    <m/>
    <n v="0.11258278145695365"/>
    <n v="17.216911764705884"/>
    <n v="585.375"/>
    <n v="0"/>
    <x v="0"/>
    <m/>
    <n v="0"/>
    <x v="63"/>
    <d v="2020-03-16T00:00:00"/>
    <x v="1"/>
    <x v="2"/>
    <x v="0"/>
  </r>
  <r>
    <x v="440"/>
    <x v="4"/>
    <x v="0"/>
    <s v="指名：共通TOP（170816-170916）"/>
    <n v="10049"/>
    <n v="1839"/>
    <m/>
    <n v="0.18300328390884665"/>
    <n v="28.555883632408921"/>
    <n v="52514.270000000004"/>
    <n v="61.53"/>
    <x v="0"/>
    <m/>
    <n v="0"/>
    <x v="63"/>
    <d v="2020-03-16T00:00:00"/>
    <x v="1"/>
    <x v="2"/>
    <x v="0"/>
  </r>
  <r>
    <x v="440"/>
    <x v="4"/>
    <x v="0"/>
    <s v="指名：バリスタ（170816-170916）"/>
    <n v="6177"/>
    <n v="884"/>
    <m/>
    <n v="0.14311154282013921"/>
    <n v="48.18969457013575"/>
    <n v="42599.69"/>
    <n v="3.83"/>
    <x v="0"/>
    <m/>
    <n v="0"/>
    <x v="63"/>
    <d v="2020-03-16T00:00:00"/>
    <x v="1"/>
    <x v="2"/>
    <x v="0"/>
  </r>
  <r>
    <x v="440"/>
    <x v="7"/>
    <x v="0"/>
    <s v="NDG_Facebook_RM_18day（200203-200229）"/>
    <n v="17110"/>
    <n v="136"/>
    <n v="0"/>
    <n v="7.9485680888369374E-3"/>
    <n v="313.29040441176465"/>
    <n v="42607.494999999995"/>
    <n v="16"/>
    <x v="0"/>
    <m/>
    <n v="0"/>
    <x v="63"/>
    <d v="2020-03-16T00:00:00"/>
    <x v="1"/>
    <x v="2"/>
    <x v="0"/>
  </r>
  <r>
    <x v="440"/>
    <x v="7"/>
    <x v="0"/>
    <s v="NDG_Facebook_int_other（200110-200131）"/>
    <n v="105964"/>
    <n v="147"/>
    <n v="0"/>
    <n v="1.3872635989581367E-3"/>
    <n v="60.672687074829931"/>
    <n v="8918.8850000000002"/>
    <n v="0"/>
    <x v="0"/>
    <m/>
    <n v="0"/>
    <x v="63"/>
    <d v="2020-03-16T00:00:00"/>
    <x v="1"/>
    <x v="2"/>
    <x v="0"/>
  </r>
  <r>
    <x v="440"/>
    <x v="7"/>
    <x v="0"/>
    <s v="NDG_Facebook_RM_180day（200203-200229）"/>
    <n v="36140"/>
    <n v="73"/>
    <n v="0"/>
    <n v="2.019922523519646E-3"/>
    <n v="548.56472602739723"/>
    <n v="40045.224999999999"/>
    <n v="2"/>
    <x v="0"/>
    <m/>
    <n v="0"/>
    <x v="63"/>
    <d v="2020-03-16T00:00:00"/>
    <x v="1"/>
    <x v="2"/>
    <x v="0"/>
  </r>
  <r>
    <x v="440"/>
    <x v="7"/>
    <x v="0"/>
    <s v="NDG_Facebook_int_coffee（200110-200131）"/>
    <n v="81979"/>
    <n v="152"/>
    <n v="0"/>
    <n v="1.8541333756205858E-3"/>
    <n v="60.796842105263153"/>
    <n v="9241.119999999999"/>
    <n v="0"/>
    <x v="0"/>
    <m/>
    <n v="0"/>
    <x v="63"/>
    <d v="2020-03-16T00:00:00"/>
    <x v="1"/>
    <x v="2"/>
    <x v="0"/>
  </r>
  <r>
    <x v="441"/>
    <x v="0"/>
    <x v="0"/>
    <s v="指名：バリスタDuo"/>
    <n v="488"/>
    <n v="10"/>
    <m/>
    <n v="2.0491803278688523E-2"/>
    <n v="25.064"/>
    <n v="250.64000000000001"/>
    <n v="0"/>
    <x v="0"/>
    <m/>
    <n v="0"/>
    <x v="63"/>
    <d v="2020-03-16T00:00:00"/>
    <x v="1"/>
    <x v="2"/>
    <x v="0"/>
  </r>
  <r>
    <x v="441"/>
    <x v="0"/>
    <x v="0"/>
    <s v="指名：共通TOP（161228AM-170131）"/>
    <n v="6187"/>
    <n v="927"/>
    <m/>
    <n v="0.1498302893163084"/>
    <n v="18.82321467098166"/>
    <n v="17449.12"/>
    <n v="68"/>
    <x v="0"/>
    <m/>
    <n v="0"/>
    <x v="63"/>
    <d v="2020-03-16T00:00:00"/>
    <x v="1"/>
    <x v="2"/>
    <x v="0"/>
  </r>
  <r>
    <x v="441"/>
    <x v="0"/>
    <x v="0"/>
    <s v="指名：バリスタ（161228AM-170131）"/>
    <n v="6559"/>
    <n v="548"/>
    <m/>
    <n v="8.3549321542918123E-2"/>
    <n v="48.834452554744523"/>
    <n v="26761.279999999999"/>
    <n v="10"/>
    <x v="0"/>
    <m/>
    <n v="0"/>
    <x v="63"/>
    <d v="2020-03-16T00:00:00"/>
    <x v="1"/>
    <x v="2"/>
    <x v="0"/>
  </r>
  <r>
    <x v="441"/>
    <x v="0"/>
    <x v="0"/>
    <s v="指名：ドルチェグスト（161228AM-170131）"/>
    <n v="15136"/>
    <n v="1148"/>
    <m/>
    <n v="7.584566596194503E-2"/>
    <n v="37.936445993031356"/>
    <n v="43551.039999999994"/>
    <n v="40"/>
    <x v="0"/>
    <m/>
    <n v="0"/>
    <x v="63"/>
    <d v="2020-03-16T00:00:00"/>
    <x v="1"/>
    <x v="2"/>
    <x v="0"/>
  </r>
  <r>
    <x v="441"/>
    <x v="0"/>
    <x v="0"/>
    <s v="一般：ドルチェグスト"/>
    <n v="4258"/>
    <n v="14"/>
    <m/>
    <n v="3.2879286049788633E-3"/>
    <n v="60.171428571428578"/>
    <n v="842.40000000000009"/>
    <n v="0"/>
    <x v="0"/>
    <m/>
    <n v="0"/>
    <x v="63"/>
    <d v="2020-03-16T00:00:00"/>
    <x v="1"/>
    <x v="2"/>
    <x v="0"/>
  </r>
  <r>
    <x v="441"/>
    <x v="0"/>
    <x v="0"/>
    <s v="指名：製品KW"/>
    <n v="1537"/>
    <n v="79"/>
    <m/>
    <n v="5.1398828887443071E-2"/>
    <n v="23.893670886075952"/>
    <n v="1887.6000000000004"/>
    <n v="0"/>
    <x v="0"/>
    <m/>
    <n v="0"/>
    <x v="63"/>
    <d v="2020-03-16T00:00:00"/>
    <x v="1"/>
    <x v="2"/>
    <x v="0"/>
  </r>
  <r>
    <x v="441"/>
    <x v="0"/>
    <x v="0"/>
    <s v="一般：バリスタ"/>
    <n v="6429"/>
    <n v="84"/>
    <m/>
    <n v="1.3065795613625758E-2"/>
    <n v="53.275238095238095"/>
    <n v="4475.12"/>
    <n v="1"/>
    <x v="0"/>
    <m/>
    <n v="0"/>
    <x v="63"/>
    <d v="2020-03-16T00:00:00"/>
    <x v="1"/>
    <x v="2"/>
    <x v="0"/>
  </r>
  <r>
    <x v="441"/>
    <x v="14"/>
    <x v="0"/>
    <s v="YDN_RT_Direct"/>
    <n v="176659"/>
    <n v="169"/>
    <n v="0"/>
    <n v="9.566452883804391E-4"/>
    <n v="527.57889582840232"/>
    <n v="89160.833394999994"/>
    <n v="11"/>
    <x v="0"/>
    <m/>
    <n v="0"/>
    <x v="63"/>
    <d v="2020-03-16T00:00:00"/>
    <x v="1"/>
    <x v="2"/>
    <x v="0"/>
  </r>
  <r>
    <x v="441"/>
    <x v="13"/>
    <x v="0"/>
    <s v="2020-01_nestle_DDTD_ndg_coffee_banner"/>
    <n v="230185"/>
    <n v="570"/>
    <m/>
    <n v="2.4762690879075525E-3"/>
    <n v="12.369047105263158"/>
    <n v="7050.3568500000001"/>
    <n v="0"/>
    <x v="0"/>
    <m/>
    <n v="0"/>
    <x v="63"/>
    <d v="2020-03-16T00:00:00"/>
    <x v="1"/>
    <x v="2"/>
    <x v="0"/>
  </r>
  <r>
    <x v="441"/>
    <x v="13"/>
    <x v="0"/>
    <s v="2020-01_nestle_DDTD_ndg_RT_banner"/>
    <n v="89497"/>
    <n v="918"/>
    <m/>
    <n v="1.0257327061242277E-2"/>
    <n v="26.968133333333338"/>
    <n v="24756.746400000004"/>
    <n v="0"/>
    <x v="0"/>
    <m/>
    <n v="0"/>
    <x v="63"/>
    <d v="2020-03-16T00:00:00"/>
    <x v="1"/>
    <x v="2"/>
    <x v="0"/>
  </r>
  <r>
    <x v="441"/>
    <x v="3"/>
    <x v="0"/>
    <s v="PH AFF"/>
    <n v="837"/>
    <n v="238"/>
    <m/>
    <n v="0.28434886499402628"/>
    <n v="185.65966386554621"/>
    <n v="44187"/>
    <n v="3"/>
    <x v="0"/>
    <m/>
    <n v="0"/>
    <x v="63"/>
    <d v="2020-03-16T00:00:00"/>
    <x v="1"/>
    <x v="2"/>
    <x v="0"/>
  </r>
  <r>
    <x v="441"/>
    <x v="12"/>
    <x v="0"/>
    <s v="NDG_LINE_true"/>
    <n v="241739"/>
    <n v="314"/>
    <m/>
    <n v="1.2989215641663115E-3"/>
    <n v="26.394251592356689"/>
    <n v="8287.7950000000001"/>
    <n v="0"/>
    <x v="0"/>
    <m/>
    <n v="0"/>
    <x v="63"/>
    <d v="2020-03-16T00:00:00"/>
    <x v="1"/>
    <x v="2"/>
    <x v="0"/>
  </r>
  <r>
    <x v="441"/>
    <x v="12"/>
    <x v="0"/>
    <s v="NDG_LINE_RM"/>
    <n v="206218"/>
    <n v="1016"/>
    <m/>
    <n v="4.92682501042586E-3"/>
    <n v="78.403375984251966"/>
    <n v="79657.83"/>
    <n v="11"/>
    <x v="0"/>
    <m/>
    <n v="0"/>
    <x v="63"/>
    <d v="2020-03-16T00:00:00"/>
    <x v="1"/>
    <x v="2"/>
    <x v="0"/>
  </r>
  <r>
    <x v="441"/>
    <x v="5"/>
    <x v="0"/>
    <s v="GDN_Direct_RT_リターゲティング"/>
    <n v="183737"/>
    <n v="163"/>
    <n v="0"/>
    <n v="8.87137593407969E-4"/>
    <n v="451.76924196104295"/>
    <n v="73638.386439649999"/>
    <n v="5"/>
    <x v="0"/>
    <m/>
    <n v="0"/>
    <x v="63"/>
    <d v="2020-03-16T00:00:00"/>
    <x v="1"/>
    <x v="2"/>
    <x v="0"/>
  </r>
  <r>
    <x v="441"/>
    <x v="5"/>
    <x v="0"/>
    <s v="GDN_Direct_AT_Trueセグメント"/>
    <n v="158946"/>
    <n v="270"/>
    <n v="0"/>
    <n v="1.6986901211732287E-3"/>
    <n v="40.905479017333342"/>
    <n v="11044.479334680002"/>
    <n v="0"/>
    <x v="0"/>
    <m/>
    <n v="0"/>
    <x v="63"/>
    <d v="2020-03-16T00:00:00"/>
    <x v="1"/>
    <x v="2"/>
    <x v="0"/>
  </r>
  <r>
    <x v="441"/>
    <x v="5"/>
    <x v="0"/>
    <s v="GDN_Direct_AT_コーヒー興味関心"/>
    <n v="115539"/>
    <n v="269"/>
    <n v="0"/>
    <n v="2.3282181774119562E-3"/>
    <n v="20.487341818197027"/>
    <n v="5511.0949490950006"/>
    <n v="1"/>
    <x v="0"/>
    <m/>
    <n v="0"/>
    <x v="63"/>
    <d v="2020-03-16T00:00:00"/>
    <x v="1"/>
    <x v="2"/>
    <x v="0"/>
  </r>
  <r>
    <x v="441"/>
    <x v="4"/>
    <x v="0"/>
    <s v="指名：ドルチェグスト（170816-170916）"/>
    <n v="9040"/>
    <n v="1964"/>
    <n v="0"/>
    <n v="0.21725663716814159"/>
    <n v="39.013839103869657"/>
    <n v="76623.180000000008"/>
    <n v="41.77"/>
    <x v="0"/>
    <m/>
    <n v="0"/>
    <x v="63"/>
    <d v="2020-03-16T00:00:00"/>
    <x v="1"/>
    <x v="2"/>
    <x v="0"/>
  </r>
  <r>
    <x v="441"/>
    <x v="4"/>
    <x v="0"/>
    <s v="指名：バリスタDuo"/>
    <n v="374"/>
    <n v="37"/>
    <m/>
    <n v="9.8930481283422467E-2"/>
    <n v="28.266756756756752"/>
    <n v="1045.8699999999999"/>
    <n v="0"/>
    <x v="0"/>
    <m/>
    <n v="0"/>
    <x v="63"/>
    <d v="2020-03-16T00:00:00"/>
    <x v="1"/>
    <x v="2"/>
    <x v="0"/>
  </r>
  <r>
    <x v="441"/>
    <x v="4"/>
    <x v="0"/>
    <s v="一般：ドルチェグスト"/>
    <n v="3248"/>
    <n v="72"/>
    <n v="0"/>
    <n v="2.2167487684729065E-2"/>
    <n v="59.232569444444444"/>
    <n v="4264.7449999999999"/>
    <n v="0"/>
    <x v="0"/>
    <m/>
    <n v="0"/>
    <x v="63"/>
    <d v="2020-03-16T00:00:00"/>
    <x v="1"/>
    <x v="2"/>
    <x v="0"/>
  </r>
  <r>
    <x v="441"/>
    <x v="4"/>
    <x v="0"/>
    <s v="指名：製品KW"/>
    <n v="474"/>
    <n v="57"/>
    <m/>
    <n v="0.12025316455696203"/>
    <n v="59.075438596491232"/>
    <n v="3367.3"/>
    <n v="0"/>
    <x v="0"/>
    <m/>
    <n v="0"/>
    <x v="63"/>
    <d v="2020-03-16T00:00:00"/>
    <x v="1"/>
    <x v="2"/>
    <x v="0"/>
  </r>
  <r>
    <x v="441"/>
    <x v="4"/>
    <x v="0"/>
    <s v="指名：共通TOP（170816-170916）"/>
    <n v="9808"/>
    <n v="2037"/>
    <m/>
    <n v="0.20768760195758565"/>
    <n v="22.719835542464406"/>
    <n v="46280.304999999993"/>
    <n v="76"/>
    <x v="0"/>
    <m/>
    <n v="0"/>
    <x v="63"/>
    <d v="2020-03-16T00:00:00"/>
    <x v="1"/>
    <x v="2"/>
    <x v="0"/>
  </r>
  <r>
    <x v="441"/>
    <x v="4"/>
    <x v="0"/>
    <s v="一般：バリスタ"/>
    <n v="376"/>
    <n v="20"/>
    <m/>
    <n v="5.3191489361702128E-2"/>
    <n v="51.234249999999996"/>
    <n v="1024.6849999999999"/>
    <n v="0"/>
    <x v="0"/>
    <m/>
    <n v="0"/>
    <x v="63"/>
    <d v="2020-03-16T00:00:00"/>
    <x v="1"/>
    <x v="2"/>
    <x v="0"/>
  </r>
  <r>
    <x v="441"/>
    <x v="4"/>
    <x v="0"/>
    <s v="指名：バリスタ（170816-170916）"/>
    <n v="5154"/>
    <n v="738"/>
    <m/>
    <n v="0.14318975552968569"/>
    <n v="50.150826558265578"/>
    <n v="37011.31"/>
    <n v="7.25"/>
    <x v="0"/>
    <m/>
    <n v="0"/>
    <x v="63"/>
    <d v="2020-03-16T00:00:00"/>
    <x v="1"/>
    <x v="2"/>
    <x v="0"/>
  </r>
  <r>
    <x v="441"/>
    <x v="7"/>
    <x v="0"/>
    <s v="NDG_Facebook_RM_180day（200203-200229）"/>
    <n v="28178"/>
    <n v="72"/>
    <n v="0"/>
    <n v="2.5551848960181701E-3"/>
    <n v="426.33263888888882"/>
    <n v="30695.949999999997"/>
    <n v="6"/>
    <x v="0"/>
    <m/>
    <n v="0"/>
    <x v="63"/>
    <d v="2020-03-16T00:00:00"/>
    <x v="1"/>
    <x v="2"/>
    <x v="0"/>
  </r>
  <r>
    <x v="441"/>
    <x v="7"/>
    <x v="0"/>
    <s v="NDG_Facebook_int_coffee（200110-200131）"/>
    <n v="57226"/>
    <n v="155"/>
    <n v="0"/>
    <n v="2.7085590465872156E-3"/>
    <n v="58.72093548387096"/>
    <n v="9101.744999999999"/>
    <n v="0"/>
    <x v="0"/>
    <m/>
    <n v="0"/>
    <x v="63"/>
    <d v="2020-03-16T00:00:00"/>
    <x v="1"/>
    <x v="2"/>
    <x v="0"/>
  </r>
  <r>
    <x v="441"/>
    <x v="7"/>
    <x v="0"/>
    <s v="NDG_Facebook_customer（200317-200331）"/>
    <n v="58047"/>
    <n v="256"/>
    <n v="0"/>
    <n v="4.4102193050459112E-3"/>
    <n v="225.47390625"/>
    <n v="57721.32"/>
    <n v="8"/>
    <x v="0"/>
    <m/>
    <n v="0"/>
    <x v="63"/>
    <d v="2020-03-16T00:00:00"/>
    <x v="1"/>
    <x v="2"/>
    <x v="0"/>
  </r>
  <r>
    <x v="441"/>
    <x v="7"/>
    <x v="0"/>
    <s v="NDG_Facebook_RM_18day（200203-200229）"/>
    <n v="15949"/>
    <n v="134"/>
    <n v="0"/>
    <n v="8.4017806759044446E-3"/>
    <n v="301.19145522388067"/>
    <n v="40359.655000000006"/>
    <n v="15"/>
    <x v="0"/>
    <m/>
    <n v="0"/>
    <x v="63"/>
    <d v="2020-03-16T00:00:00"/>
    <x v="1"/>
    <x v="2"/>
    <x v="0"/>
  </r>
  <r>
    <x v="441"/>
    <x v="7"/>
    <x v="0"/>
    <s v="NDG_Facebook_int_other（200110-200131）"/>
    <n v="96787"/>
    <n v="150"/>
    <n v="0"/>
    <n v="1.549794910473514E-3"/>
    <n v="60.566800000000001"/>
    <n v="9085.02"/>
    <n v="0"/>
    <x v="0"/>
    <m/>
    <n v="0"/>
    <x v="63"/>
    <d v="2020-03-16T00:00:00"/>
    <x v="1"/>
    <x v="2"/>
    <x v="0"/>
  </r>
  <r>
    <x v="442"/>
    <x v="0"/>
    <x v="0"/>
    <s v="指名：バリスタDuo"/>
    <n v="568"/>
    <n v="18"/>
    <m/>
    <n v="3.1690140845070422E-2"/>
    <n v="22.302222222222223"/>
    <n v="401.44"/>
    <n v="0"/>
    <x v="0"/>
    <m/>
    <n v="0"/>
    <x v="63"/>
    <d v="2020-03-16T00:00:00"/>
    <x v="1"/>
    <x v="2"/>
    <x v="0"/>
  </r>
  <r>
    <x v="442"/>
    <x v="0"/>
    <x v="0"/>
    <s v="指名：バリスタ（161228AM-170131）"/>
    <n v="6043"/>
    <n v="523"/>
    <m/>
    <n v="8.6546417342379611E-2"/>
    <n v="48.645353728489475"/>
    <n v="25441.519999999997"/>
    <n v="13"/>
    <x v="0"/>
    <m/>
    <n v="0"/>
    <x v="63"/>
    <d v="2020-03-16T00:00:00"/>
    <x v="1"/>
    <x v="2"/>
    <x v="0"/>
  </r>
  <r>
    <x v="442"/>
    <x v="0"/>
    <x v="0"/>
    <s v="指名：共通TOP（161228AM-170131）"/>
    <n v="5853"/>
    <n v="778"/>
    <m/>
    <n v="0.1329232872031437"/>
    <n v="19.733264781491002"/>
    <n v="15352.48"/>
    <n v="65"/>
    <x v="0"/>
    <m/>
    <n v="0"/>
    <x v="63"/>
    <d v="2020-03-16T00:00:00"/>
    <x v="1"/>
    <x v="2"/>
    <x v="0"/>
  </r>
  <r>
    <x v="442"/>
    <x v="0"/>
    <x v="0"/>
    <s v="指名：製品KW"/>
    <n v="1568"/>
    <n v="130"/>
    <m/>
    <n v="8.2908163265306117E-2"/>
    <n v="26.911999999999999"/>
    <n v="3498.56"/>
    <n v="2"/>
    <x v="0"/>
    <m/>
    <n v="0"/>
    <x v="63"/>
    <d v="2020-03-16T00:00:00"/>
    <x v="1"/>
    <x v="2"/>
    <x v="0"/>
  </r>
  <r>
    <x v="442"/>
    <x v="0"/>
    <x v="0"/>
    <s v="指名：ドルチェグスト（161228AM-170131）"/>
    <n v="14834"/>
    <n v="978"/>
    <m/>
    <n v="6.5929621140622896E-2"/>
    <n v="35.704539877300611"/>
    <n v="34919.040000000001"/>
    <n v="30"/>
    <x v="0"/>
    <m/>
    <n v="0"/>
    <x v="63"/>
    <d v="2020-03-16T00:00:00"/>
    <x v="1"/>
    <x v="2"/>
    <x v="0"/>
  </r>
  <r>
    <x v="442"/>
    <x v="0"/>
    <x v="0"/>
    <s v="一般：ドルチェグスト"/>
    <n v="2914"/>
    <n v="20"/>
    <m/>
    <n v="6.8634179821551134E-3"/>
    <n v="106.39200000000001"/>
    <n v="2127.84"/>
    <n v="0"/>
    <x v="0"/>
    <m/>
    <n v="0"/>
    <x v="63"/>
    <d v="2020-03-16T00:00:00"/>
    <x v="1"/>
    <x v="2"/>
    <x v="0"/>
  </r>
  <r>
    <x v="442"/>
    <x v="0"/>
    <x v="0"/>
    <s v="一般：バリスタ"/>
    <n v="4414"/>
    <n v="76"/>
    <m/>
    <n v="1.7217942908926143E-2"/>
    <n v="77.712631578947367"/>
    <n v="5906.16"/>
    <n v="0"/>
    <x v="0"/>
    <m/>
    <n v="0"/>
    <x v="63"/>
    <d v="2020-03-16T00:00:00"/>
    <x v="1"/>
    <x v="2"/>
    <x v="0"/>
  </r>
  <r>
    <x v="442"/>
    <x v="14"/>
    <x v="0"/>
    <s v="YDN_RT_Direct"/>
    <n v="350274"/>
    <n v="238"/>
    <n v="0"/>
    <n v="6.794680735652661E-4"/>
    <n v="375.35320647058825"/>
    <n v="89334.063139999998"/>
    <n v="8"/>
    <x v="0"/>
    <m/>
    <n v="0"/>
    <x v="63"/>
    <d v="2020-03-16T00:00:00"/>
    <x v="1"/>
    <x v="2"/>
    <x v="0"/>
  </r>
  <r>
    <x v="442"/>
    <x v="13"/>
    <x v="0"/>
    <s v="2020-01_nestle_DDTD_ndg_coffee_banner"/>
    <n v="215868"/>
    <n v="540"/>
    <m/>
    <n v="2.5015287119906611E-3"/>
    <n v="13.015807962962963"/>
    <n v="7028.5362999999998"/>
    <n v="0"/>
    <x v="0"/>
    <m/>
    <n v="0"/>
    <x v="63"/>
    <d v="2020-03-16T00:00:00"/>
    <x v="1"/>
    <x v="2"/>
    <x v="0"/>
  </r>
  <r>
    <x v="442"/>
    <x v="13"/>
    <x v="0"/>
    <s v="2020-01_nestle_DDTD_ndg_RT_banner"/>
    <n v="106712"/>
    <n v="994"/>
    <m/>
    <n v="9.3147912137341634E-3"/>
    <n v="24.981451609657949"/>
    <n v="24831.562900000001"/>
    <n v="3"/>
    <x v="0"/>
    <m/>
    <n v="0"/>
    <x v="63"/>
    <d v="2020-03-16T00:00:00"/>
    <x v="1"/>
    <x v="2"/>
    <x v="0"/>
  </r>
  <r>
    <x v="442"/>
    <x v="3"/>
    <x v="0"/>
    <s v="PH AFF"/>
    <n v="860"/>
    <n v="226"/>
    <m/>
    <n v="0.26279069767441859"/>
    <n v="234.6212389380531"/>
    <n v="53024.4"/>
    <n v="4"/>
    <x v="0"/>
    <m/>
    <n v="0"/>
    <x v="63"/>
    <d v="2020-03-16T00:00:00"/>
    <x v="1"/>
    <x v="2"/>
    <x v="0"/>
  </r>
  <r>
    <x v="442"/>
    <x v="12"/>
    <x v="0"/>
    <s v="NDG_LINE_true"/>
    <n v="298568"/>
    <n v="307"/>
    <m/>
    <n v="1.0282414726293509E-3"/>
    <n v="26.898013029315958"/>
    <n v="8257.6899999999987"/>
    <n v="0"/>
    <x v="0"/>
    <m/>
    <n v="0"/>
    <x v="63"/>
    <d v="2020-03-16T00:00:00"/>
    <x v="1"/>
    <x v="2"/>
    <x v="0"/>
  </r>
  <r>
    <x v="442"/>
    <x v="12"/>
    <x v="0"/>
    <s v="NDG_LINE_RM"/>
    <n v="231845"/>
    <n v="1033"/>
    <m/>
    <n v="4.4555629838900993E-3"/>
    <n v="77.263131655372703"/>
    <n v="79812.815000000002"/>
    <n v="12"/>
    <x v="0"/>
    <m/>
    <n v="0"/>
    <x v="63"/>
    <d v="2020-03-16T00:00:00"/>
    <x v="1"/>
    <x v="2"/>
    <x v="0"/>
  </r>
  <r>
    <x v="442"/>
    <x v="5"/>
    <x v="0"/>
    <s v="GDN_Direct_AT_コーヒー興味関心"/>
    <n v="122414"/>
    <n v="301"/>
    <n v="0"/>
    <n v="2.4588690836015487E-3"/>
    <n v="24.025350040581397"/>
    <n v="7231.6303622150008"/>
    <n v="0"/>
    <x v="0"/>
    <m/>
    <n v="0"/>
    <x v="63"/>
    <d v="2020-03-16T00:00:00"/>
    <x v="1"/>
    <x v="2"/>
    <x v="0"/>
  </r>
  <r>
    <x v="442"/>
    <x v="5"/>
    <x v="0"/>
    <s v="GDN_Direct_RT_リターゲティング"/>
    <n v="189694"/>
    <n v="185"/>
    <n v="0"/>
    <n v="9.752548841818929E-4"/>
    <n v="335.76874051535134"/>
    <n v="62117.216995340001"/>
    <n v="3"/>
    <x v="0"/>
    <m/>
    <n v="0"/>
    <x v="63"/>
    <d v="2020-03-16T00:00:00"/>
    <x v="1"/>
    <x v="2"/>
    <x v="0"/>
  </r>
  <r>
    <x v="442"/>
    <x v="5"/>
    <x v="0"/>
    <s v="GDN_Direct_AT_Trueセグメント"/>
    <n v="81020"/>
    <n v="144"/>
    <n v="0"/>
    <n v="1.7773389286595903E-3"/>
    <n v="37.400449413541665"/>
    <n v="5385.6647155499995"/>
    <n v="0"/>
    <x v="0"/>
    <m/>
    <n v="0"/>
    <x v="63"/>
    <d v="2020-03-16T00:00:00"/>
    <x v="1"/>
    <x v="2"/>
    <x v="0"/>
  </r>
  <r>
    <x v="442"/>
    <x v="4"/>
    <x v="0"/>
    <s v="一般：ドルチェグスト"/>
    <n v="2922"/>
    <n v="80"/>
    <n v="0"/>
    <n v="2.7378507871321012E-2"/>
    <n v="63.680249999999987"/>
    <n v="5094.4199999999992"/>
    <n v="0"/>
    <x v="0"/>
    <m/>
    <n v="0"/>
    <x v="63"/>
    <d v="2020-03-16T00:00:00"/>
    <x v="1"/>
    <x v="2"/>
    <x v="0"/>
  </r>
  <r>
    <x v="442"/>
    <x v="4"/>
    <x v="0"/>
    <s v="指名：共通TOP（170816-170916）"/>
    <n v="10082"/>
    <n v="1848"/>
    <m/>
    <n v="0.18329696488791905"/>
    <n v="32.647537878787873"/>
    <n v="60332.649999999994"/>
    <n v="50"/>
    <x v="0"/>
    <m/>
    <n v="0"/>
    <x v="63"/>
    <d v="2020-03-16T00:00:00"/>
    <x v="1"/>
    <x v="2"/>
    <x v="0"/>
  </r>
  <r>
    <x v="442"/>
    <x v="4"/>
    <x v="0"/>
    <s v="指名：製品KW"/>
    <n v="418"/>
    <n v="56"/>
    <m/>
    <n v="0.13397129186602871"/>
    <n v="58.776428571428575"/>
    <n v="3291.48"/>
    <n v="0"/>
    <x v="0"/>
    <m/>
    <n v="0"/>
    <x v="63"/>
    <d v="2020-03-16T00:00:00"/>
    <x v="1"/>
    <x v="2"/>
    <x v="0"/>
  </r>
  <r>
    <x v="442"/>
    <x v="4"/>
    <x v="0"/>
    <s v="指名：ドルチェグスト（170816-170916）"/>
    <n v="9034"/>
    <n v="1626"/>
    <n v="0"/>
    <n v="0.17998671684746514"/>
    <n v="39.542792127921281"/>
    <n v="64296.58"/>
    <n v="11.64"/>
    <x v="0"/>
    <m/>
    <n v="0"/>
    <x v="63"/>
    <d v="2020-03-16T00:00:00"/>
    <x v="1"/>
    <x v="2"/>
    <x v="0"/>
  </r>
  <r>
    <x v="442"/>
    <x v="4"/>
    <x v="0"/>
    <s v="一般：バリスタ"/>
    <n v="349"/>
    <n v="14"/>
    <m/>
    <n v="4.0114613180515762E-2"/>
    <n v="54.714642857142856"/>
    <n v="766.005"/>
    <n v="0"/>
    <x v="0"/>
    <m/>
    <n v="0"/>
    <x v="63"/>
    <d v="2020-03-16T00:00:00"/>
    <x v="1"/>
    <x v="2"/>
    <x v="0"/>
  </r>
  <r>
    <x v="442"/>
    <x v="4"/>
    <x v="0"/>
    <s v="指名：バリスタDuo"/>
    <n v="455"/>
    <n v="46"/>
    <m/>
    <n v="0.1010989010989011"/>
    <n v="26.590326086956519"/>
    <n v="1223.155"/>
    <n v="0"/>
    <x v="0"/>
    <m/>
    <n v="0"/>
    <x v="63"/>
    <d v="2020-03-16T00:00:00"/>
    <x v="1"/>
    <x v="2"/>
    <x v="0"/>
  </r>
  <r>
    <x v="442"/>
    <x v="4"/>
    <x v="0"/>
    <s v="指名：バリスタ（170816-170916）"/>
    <n v="5280"/>
    <n v="699"/>
    <m/>
    <n v="0.13238636363636364"/>
    <n v="59.937231759656655"/>
    <n v="41896.125"/>
    <n v="8.94"/>
    <x v="0"/>
    <m/>
    <n v="0"/>
    <x v="63"/>
    <d v="2020-03-16T00:00:00"/>
    <x v="1"/>
    <x v="2"/>
    <x v="0"/>
  </r>
  <r>
    <x v="442"/>
    <x v="7"/>
    <x v="0"/>
    <s v="NDG_Facebook_int_coffee（200110-200131）"/>
    <n v="70114"/>
    <n v="139"/>
    <n v="0"/>
    <n v="1.9824856662007586E-3"/>
    <n v="61.501474820143883"/>
    <n v="8548.7049999999999"/>
    <n v="0"/>
    <x v="0"/>
    <m/>
    <n v="0"/>
    <x v="63"/>
    <d v="2020-03-16T00:00:00"/>
    <x v="1"/>
    <x v="2"/>
    <x v="0"/>
  </r>
  <r>
    <x v="442"/>
    <x v="7"/>
    <x v="0"/>
    <s v="NDG_Facebook_RM_180day（200203-200229）"/>
    <n v="43086"/>
    <n v="81"/>
    <n v="0"/>
    <n v="1.8799610082161258E-3"/>
    <n v="547.60265432098765"/>
    <n v="44355.815000000002"/>
    <n v="5"/>
    <x v="0"/>
    <m/>
    <n v="0"/>
    <x v="63"/>
    <d v="2020-03-16T00:00:00"/>
    <x v="1"/>
    <x v="2"/>
    <x v="0"/>
  </r>
  <r>
    <x v="442"/>
    <x v="7"/>
    <x v="0"/>
    <s v="NDG_Facebook_RM_18day（200203-200229）"/>
    <n v="17477"/>
    <n v="128"/>
    <n v="0"/>
    <n v="7.3239114264461863E-3"/>
    <n v="295.45757812500005"/>
    <n v="37818.570000000007"/>
    <n v="14"/>
    <x v="0"/>
    <m/>
    <n v="0"/>
    <x v="63"/>
    <d v="2020-03-16T00:00:00"/>
    <x v="1"/>
    <x v="2"/>
    <x v="0"/>
  </r>
  <r>
    <x v="442"/>
    <x v="7"/>
    <x v="0"/>
    <s v="NDG_Facebook_customer（200317-200331）"/>
    <n v="69672"/>
    <n v="279"/>
    <n v="0"/>
    <n v="4.0044781260764727E-3"/>
    <n v="322.25897849462365"/>
    <n v="89910.255000000005"/>
    <n v="20"/>
    <x v="0"/>
    <m/>
    <n v="0"/>
    <x v="63"/>
    <d v="2020-03-16T00:00:00"/>
    <x v="1"/>
    <x v="2"/>
    <x v="0"/>
  </r>
  <r>
    <x v="442"/>
    <x v="7"/>
    <x v="0"/>
    <s v="NDG_Facebook_int_other（200110-200131）"/>
    <n v="82315"/>
    <n v="150"/>
    <n v="0"/>
    <n v="1.8222681163821903E-3"/>
    <n v="61.971699999999991"/>
    <n v="9295.7549999999992"/>
    <n v="0"/>
    <x v="0"/>
    <m/>
    <n v="0"/>
    <x v="63"/>
    <d v="2020-03-16T00:00:00"/>
    <x v="1"/>
    <x v="2"/>
    <x v="0"/>
  </r>
  <r>
    <x v="443"/>
    <x v="0"/>
    <x v="0"/>
    <s v="指名：ドルチェグスト（161228AM-170131）"/>
    <n v="14194"/>
    <n v="970"/>
    <m/>
    <n v="6.8338734676623922E-2"/>
    <n v="29.040659793814431"/>
    <n v="28169.439999999999"/>
    <n v="26"/>
    <x v="0"/>
    <m/>
    <n v="0"/>
    <x v="63"/>
    <d v="2020-03-16T00:00:00"/>
    <x v="1"/>
    <x v="2"/>
    <x v="0"/>
  </r>
  <r>
    <x v="443"/>
    <x v="0"/>
    <x v="0"/>
    <s v="指名：共通TOP（161228AM-170131）"/>
    <n v="5540"/>
    <n v="695"/>
    <m/>
    <n v="0.12545126353790614"/>
    <n v="22.863539568345328"/>
    <n v="15890.160000000002"/>
    <n v="53"/>
    <x v="0"/>
    <m/>
    <n v="0"/>
    <x v="63"/>
    <d v="2020-03-16T00:00:00"/>
    <x v="1"/>
    <x v="2"/>
    <x v="0"/>
  </r>
  <r>
    <x v="443"/>
    <x v="0"/>
    <x v="0"/>
    <s v="指名：バリスタ（161228AM-170131）"/>
    <n v="5509"/>
    <n v="442"/>
    <m/>
    <n v="8.0232347068433477E-2"/>
    <n v="47.360000000000007"/>
    <n v="20933.120000000003"/>
    <n v="7"/>
    <x v="0"/>
    <m/>
    <n v="0"/>
    <x v="63"/>
    <d v="2020-03-16T00:00:00"/>
    <x v="1"/>
    <x v="2"/>
    <x v="0"/>
  </r>
  <r>
    <x v="443"/>
    <x v="0"/>
    <x v="0"/>
    <s v="一般：ドルチェグスト"/>
    <n v="2324"/>
    <n v="16"/>
    <m/>
    <n v="6.8846815834767644E-3"/>
    <n v="93.47"/>
    <n v="1495.52"/>
    <n v="0"/>
    <x v="0"/>
    <m/>
    <n v="0"/>
    <x v="63"/>
    <d v="2020-03-16T00:00:00"/>
    <x v="1"/>
    <x v="2"/>
    <x v="0"/>
  </r>
  <r>
    <x v="443"/>
    <x v="0"/>
    <x v="0"/>
    <s v="指名：バリスタDuo"/>
    <n v="457"/>
    <n v="18"/>
    <m/>
    <n v="3.9387308533916851E-2"/>
    <n v="21.724444444444444"/>
    <n v="391.04"/>
    <n v="2"/>
    <x v="0"/>
    <m/>
    <n v="0"/>
    <x v="63"/>
    <d v="2020-03-16T00:00:00"/>
    <x v="1"/>
    <x v="2"/>
    <x v="0"/>
  </r>
  <r>
    <x v="443"/>
    <x v="0"/>
    <x v="0"/>
    <s v="指名：製品KW"/>
    <n v="1215"/>
    <n v="58"/>
    <m/>
    <n v="4.7736625514403296E-2"/>
    <n v="30.357241379310349"/>
    <n v="1760.7200000000003"/>
    <n v="5"/>
    <x v="0"/>
    <m/>
    <n v="0"/>
    <x v="63"/>
    <d v="2020-03-16T00:00:00"/>
    <x v="1"/>
    <x v="2"/>
    <x v="0"/>
  </r>
  <r>
    <x v="443"/>
    <x v="0"/>
    <x v="0"/>
    <s v="一般：バリスタ"/>
    <n v="3773"/>
    <n v="56"/>
    <m/>
    <n v="1.4842300556586271E-2"/>
    <n v="55.64"/>
    <n v="3115.84"/>
    <n v="0"/>
    <x v="0"/>
    <m/>
    <n v="0"/>
    <x v="63"/>
    <d v="2020-03-16T00:00:00"/>
    <x v="1"/>
    <x v="2"/>
    <x v="0"/>
  </r>
  <r>
    <x v="443"/>
    <x v="14"/>
    <x v="0"/>
    <s v="YDN_RT_Direct"/>
    <n v="352457"/>
    <n v="266"/>
    <n v="0"/>
    <n v="7.5470199201604731E-4"/>
    <n v="336.25437285714287"/>
    <n v="89443.663180000003"/>
    <n v="6"/>
    <x v="0"/>
    <m/>
    <n v="0"/>
    <x v="63"/>
    <d v="2020-03-16T00:00:00"/>
    <x v="1"/>
    <x v="2"/>
    <x v="0"/>
  </r>
  <r>
    <x v="443"/>
    <x v="13"/>
    <x v="0"/>
    <s v="2020-01_nestle_DDTD_ndg_coffee_banner"/>
    <n v="240191"/>
    <n v="432"/>
    <m/>
    <n v="1.7985686391246967E-3"/>
    <n v="16.287104398148148"/>
    <n v="7036.0290999999997"/>
    <n v="0"/>
    <x v="0"/>
    <m/>
    <n v="0"/>
    <x v="63"/>
    <d v="2020-03-16T00:00:00"/>
    <x v="1"/>
    <x v="2"/>
    <x v="0"/>
  </r>
  <r>
    <x v="443"/>
    <x v="13"/>
    <x v="0"/>
    <s v="2020-01_nestle_DDTD_ndg_RT_banner"/>
    <n v="101201"/>
    <n v="928"/>
    <m/>
    <n v="9.1698698629460191E-3"/>
    <n v="26.650975107758619"/>
    <n v="24732.104899999998"/>
    <n v="1"/>
    <x v="0"/>
    <m/>
    <n v="0"/>
    <x v="63"/>
    <d v="2020-03-16T00:00:00"/>
    <x v="1"/>
    <x v="2"/>
    <x v="0"/>
  </r>
  <r>
    <x v="443"/>
    <x v="3"/>
    <x v="0"/>
    <s v="PH AFF"/>
    <n v="819"/>
    <n v="233"/>
    <m/>
    <n v="0.28449328449328448"/>
    <n v="240.21545064377682"/>
    <n v="55970.2"/>
    <n v="4"/>
    <x v="0"/>
    <m/>
    <n v="0"/>
    <x v="63"/>
    <d v="2020-03-16T00:00:00"/>
    <x v="1"/>
    <x v="2"/>
    <x v="0"/>
  </r>
  <r>
    <x v="443"/>
    <x v="12"/>
    <x v="0"/>
    <s v="NDG_LINE_true"/>
    <n v="291101"/>
    <n v="310"/>
    <m/>
    <n v="1.06492248394887E-3"/>
    <n v="26.590951612903226"/>
    <n v="8243.1949999999997"/>
    <n v="0"/>
    <x v="0"/>
    <m/>
    <n v="0"/>
    <x v="63"/>
    <d v="2020-03-16T00:00:00"/>
    <x v="1"/>
    <x v="2"/>
    <x v="0"/>
  </r>
  <r>
    <x v="443"/>
    <x v="12"/>
    <x v="0"/>
    <s v="NDG_LINE_RM"/>
    <n v="232242"/>
    <n v="969"/>
    <m/>
    <n v="4.172371922391299E-3"/>
    <n v="81.531929824561402"/>
    <n v="79004.44"/>
    <n v="8"/>
    <x v="0"/>
    <m/>
    <n v="0"/>
    <x v="63"/>
    <d v="2020-03-16T00:00:00"/>
    <x v="1"/>
    <x v="2"/>
    <x v="0"/>
  </r>
  <r>
    <x v="443"/>
    <x v="5"/>
    <x v="0"/>
    <s v="GDN_Direct_RT_リターゲティング"/>
    <n v="160390"/>
    <n v="142"/>
    <n v="0"/>
    <n v="8.8534197892636694E-4"/>
    <n v="466.96770494461271"/>
    <n v="66309.414102135008"/>
    <n v="6"/>
    <x v="0"/>
    <m/>
    <n v="0"/>
    <x v="63"/>
    <d v="2020-03-16T00:00:00"/>
    <x v="1"/>
    <x v="2"/>
    <x v="0"/>
  </r>
  <r>
    <x v="443"/>
    <x v="5"/>
    <x v="0"/>
    <s v="GDN_Direct_AT_コーヒー興味関心"/>
    <n v="2864"/>
    <n v="7"/>
    <n v="0"/>
    <n v="2.4441340782122905E-3"/>
    <n v="26.32247431857143"/>
    <n v="184.25732023"/>
    <n v="0"/>
    <x v="0"/>
    <m/>
    <n v="0"/>
    <x v="63"/>
    <d v="2020-03-16T00:00:00"/>
    <x v="1"/>
    <x v="2"/>
    <x v="0"/>
  </r>
  <r>
    <x v="443"/>
    <x v="5"/>
    <x v="0"/>
    <s v="GDN_Direct_AT_Man"/>
    <n v="1974"/>
    <n v="7"/>
    <n v="0"/>
    <n v="3.5460992907801418E-3"/>
    <n v="5.176412507857143"/>
    <n v="36.234887555"/>
    <n v="0"/>
    <x v="0"/>
    <m/>
    <n v="0"/>
    <x v="63"/>
    <d v="2020-03-16T00:00:00"/>
    <x v="1"/>
    <x v="2"/>
    <x v="0"/>
  </r>
  <r>
    <x v="443"/>
    <x v="5"/>
    <x v="0"/>
    <s v="GDN_Direct_AT_Woman"/>
    <n v="2056"/>
    <n v="11"/>
    <n v="0"/>
    <n v="5.350194552529183E-3"/>
    <n v="9.7368410936363645"/>
    <n v="107.10525203"/>
    <n v="0"/>
    <x v="0"/>
    <m/>
    <n v="0"/>
    <x v="63"/>
    <d v="2020-03-16T00:00:00"/>
    <x v="1"/>
    <x v="2"/>
    <x v="0"/>
  </r>
  <r>
    <x v="443"/>
    <x v="5"/>
    <x v="0"/>
    <s v="GDN_Direct_AT_Trueセグメント"/>
    <n v="2336"/>
    <n v="6"/>
    <n v="0"/>
    <n v="2.5684931506849314E-3"/>
    <n v="46.345172726666668"/>
    <n v="278.07103635999999"/>
    <n v="0"/>
    <x v="0"/>
    <m/>
    <n v="0"/>
    <x v="63"/>
    <d v="2020-03-16T00:00:00"/>
    <x v="1"/>
    <x v="2"/>
    <x v="0"/>
  </r>
  <r>
    <x v="443"/>
    <x v="4"/>
    <x v="0"/>
    <s v="指名：バリスタ（170816-170916）"/>
    <n v="5345"/>
    <n v="662"/>
    <m/>
    <n v="0.12385406922357343"/>
    <n v="65.732787009063443"/>
    <n v="43515.104999999996"/>
    <n v="8.27"/>
    <x v="0"/>
    <m/>
    <n v="0"/>
    <x v="63"/>
    <d v="2020-03-16T00:00:00"/>
    <x v="1"/>
    <x v="2"/>
    <x v="0"/>
  </r>
  <r>
    <x v="443"/>
    <x v="4"/>
    <x v="0"/>
    <s v="一般：バリスタ"/>
    <n v="269"/>
    <n v="10"/>
    <m/>
    <n v="3.717472118959108E-2"/>
    <n v="50.621000000000002"/>
    <n v="506.21000000000004"/>
    <n v="0"/>
    <x v="0"/>
    <m/>
    <n v="0"/>
    <x v="63"/>
    <d v="2020-03-16T00:00:00"/>
    <x v="1"/>
    <x v="2"/>
    <x v="0"/>
  </r>
  <r>
    <x v="443"/>
    <x v="4"/>
    <x v="0"/>
    <s v="指名：ドルチェグスト（170816-170916）"/>
    <n v="8996"/>
    <n v="1678"/>
    <n v="0"/>
    <n v="0.18652734548688307"/>
    <n v="47.375324791418358"/>
    <n v="79495.794999999998"/>
    <n v="20.86"/>
    <x v="0"/>
    <m/>
    <n v="0"/>
    <x v="63"/>
    <d v="2020-03-16T00:00:00"/>
    <x v="1"/>
    <x v="2"/>
    <x v="0"/>
  </r>
  <r>
    <x v="443"/>
    <x v="4"/>
    <x v="0"/>
    <s v="一般：ドルチェグスト"/>
    <n v="2470"/>
    <n v="70"/>
    <n v="0"/>
    <n v="2.8340080971659919E-2"/>
    <n v="67.420714285714283"/>
    <n v="4719.45"/>
    <n v="0"/>
    <x v="0"/>
    <m/>
    <n v="0"/>
    <x v="63"/>
    <d v="2020-03-16T00:00:00"/>
    <x v="1"/>
    <x v="2"/>
    <x v="0"/>
  </r>
  <r>
    <x v="443"/>
    <x v="4"/>
    <x v="0"/>
    <s v="指名：バリスタDuo"/>
    <n v="419"/>
    <n v="36"/>
    <m/>
    <n v="8.5918854415274457E-2"/>
    <n v="29.733333333333334"/>
    <n v="1070.4000000000001"/>
    <n v="0"/>
    <x v="0"/>
    <m/>
    <n v="0"/>
    <x v="63"/>
    <d v="2020-03-16T00:00:00"/>
    <x v="1"/>
    <x v="2"/>
    <x v="0"/>
  </r>
  <r>
    <x v="443"/>
    <x v="4"/>
    <x v="0"/>
    <s v="指名：共通TOP（170816-170916）"/>
    <n v="9312"/>
    <n v="1618"/>
    <m/>
    <n v="0.17375429553264604"/>
    <n v="33.017231149567372"/>
    <n v="53421.880000000005"/>
    <n v="33"/>
    <x v="0"/>
    <m/>
    <n v="0"/>
    <x v="63"/>
    <d v="2020-03-16T00:00:00"/>
    <x v="1"/>
    <x v="2"/>
    <x v="0"/>
  </r>
  <r>
    <x v="443"/>
    <x v="4"/>
    <x v="0"/>
    <s v="指名：製品KW"/>
    <n v="242"/>
    <n v="35"/>
    <m/>
    <n v="0.14462809917355371"/>
    <n v="56.482714285714295"/>
    <n v="1976.8950000000002"/>
    <n v="1"/>
    <x v="0"/>
    <m/>
    <n v="0"/>
    <x v="63"/>
    <d v="2020-03-16T00:00:00"/>
    <x v="1"/>
    <x v="2"/>
    <x v="0"/>
  </r>
  <r>
    <x v="443"/>
    <x v="7"/>
    <x v="0"/>
    <s v="NDG_Facebook_RM_180day（200203-200229）"/>
    <n v="34953"/>
    <n v="84"/>
    <n v="0"/>
    <n v="2.4032271907990731E-3"/>
    <n v="444.0752976190476"/>
    <n v="37302.324999999997"/>
    <n v="8"/>
    <x v="0"/>
    <m/>
    <n v="0"/>
    <x v="63"/>
    <d v="2020-03-16T00:00:00"/>
    <x v="1"/>
    <x v="2"/>
    <x v="0"/>
  </r>
  <r>
    <x v="443"/>
    <x v="7"/>
    <x v="0"/>
    <s v="NDG_Facebook_customer（200317-200331）"/>
    <n v="60627"/>
    <n v="201"/>
    <n v="0"/>
    <n v="3.315354545004701E-3"/>
    <n v="423.72773631840795"/>
    <n v="85169.274999999994"/>
    <n v="14"/>
    <x v="0"/>
    <m/>
    <n v="0"/>
    <x v="63"/>
    <d v="2020-03-16T00:00:00"/>
    <x v="1"/>
    <x v="2"/>
    <x v="0"/>
  </r>
  <r>
    <x v="443"/>
    <x v="7"/>
    <x v="0"/>
    <s v="NDG_Facebook_int_coffee（200110-200131）"/>
    <n v="57870"/>
    <n v="151"/>
    <n v="0"/>
    <n v="2.6092966994988769E-3"/>
    <n v="61.923112582781457"/>
    <n v="9350.39"/>
    <n v="2"/>
    <x v="0"/>
    <m/>
    <n v="0"/>
    <x v="63"/>
    <d v="2020-03-16T00:00:00"/>
    <x v="1"/>
    <x v="2"/>
    <x v="0"/>
  </r>
  <r>
    <x v="443"/>
    <x v="7"/>
    <x v="0"/>
    <s v="NDG_Facebook_int_other（200110-200131）"/>
    <n v="96892"/>
    <n v="149"/>
    <n v="0"/>
    <n v="1.5377946579696981E-3"/>
    <n v="63.629832214765095"/>
    <n v="9480.8449999999993"/>
    <n v="0"/>
    <x v="0"/>
    <m/>
    <n v="0"/>
    <x v="63"/>
    <d v="2020-03-16T00:00:00"/>
    <x v="1"/>
    <x v="2"/>
    <x v="0"/>
  </r>
  <r>
    <x v="443"/>
    <x v="7"/>
    <x v="0"/>
    <s v="NDG_Facebook_RM_18day（200203-200229）"/>
    <n v="17820"/>
    <n v="121"/>
    <n v="0"/>
    <n v="6.7901234567901234E-3"/>
    <n v="347.80628099173549"/>
    <n v="42084.56"/>
    <n v="15"/>
    <x v="0"/>
    <m/>
    <n v="0"/>
    <x v="63"/>
    <d v="2020-03-16T00:00:00"/>
    <x v="1"/>
    <x v="2"/>
    <x v="0"/>
  </r>
  <r>
    <x v="444"/>
    <x v="0"/>
    <x v="0"/>
    <s v="指名：バリスタDuo"/>
    <n v="745"/>
    <n v="30"/>
    <m/>
    <n v="4.0268456375838924E-2"/>
    <n v="17.437333333333335"/>
    <n v="523.12"/>
    <n v="0"/>
    <x v="0"/>
    <m/>
    <n v="0"/>
    <x v="63"/>
    <d v="2020-03-16T00:00:00"/>
    <x v="1"/>
    <x v="2"/>
    <x v="0"/>
  </r>
  <r>
    <x v="444"/>
    <x v="0"/>
    <x v="0"/>
    <s v="指名：共通TOP（161228AM-170131）"/>
    <n v="5006"/>
    <n v="607"/>
    <m/>
    <n v="0.12125449460647224"/>
    <n v="20.681779242174631"/>
    <n v="12553.84"/>
    <n v="33"/>
    <x v="0"/>
    <m/>
    <n v="0"/>
    <x v="63"/>
    <d v="2020-03-16T00:00:00"/>
    <x v="1"/>
    <x v="2"/>
    <x v="0"/>
  </r>
  <r>
    <x v="444"/>
    <x v="0"/>
    <x v="0"/>
    <s v="指名：ドルチェグスト（161228AM-170131）"/>
    <n v="15152"/>
    <n v="1144"/>
    <m/>
    <n v="7.5501583949313625E-2"/>
    <n v="33.121818181818185"/>
    <n v="37891.360000000001"/>
    <n v="24"/>
    <x v="0"/>
    <m/>
    <n v="0"/>
    <x v="63"/>
    <d v="2020-03-16T00:00:00"/>
    <x v="1"/>
    <x v="2"/>
    <x v="0"/>
  </r>
  <r>
    <x v="444"/>
    <x v="0"/>
    <x v="0"/>
    <s v="指名：製品KW"/>
    <n v="1221"/>
    <n v="72"/>
    <m/>
    <n v="5.896805896805897E-2"/>
    <n v="24.526666666666667"/>
    <n v="1765.92"/>
    <n v="0"/>
    <x v="0"/>
    <m/>
    <n v="0"/>
    <x v="63"/>
    <d v="2020-03-16T00:00:00"/>
    <x v="1"/>
    <x v="2"/>
    <x v="0"/>
  </r>
  <r>
    <x v="444"/>
    <x v="0"/>
    <x v="0"/>
    <s v="一般：ドルチェグスト"/>
    <n v="3170"/>
    <n v="22"/>
    <m/>
    <n v="6.9400630914826502E-3"/>
    <n v="73.272727272727266"/>
    <n v="1612"/>
    <n v="0"/>
    <x v="0"/>
    <m/>
    <n v="0"/>
    <x v="63"/>
    <d v="2020-03-16T00:00:00"/>
    <x v="1"/>
    <x v="2"/>
    <x v="0"/>
  </r>
  <r>
    <x v="444"/>
    <x v="0"/>
    <x v="0"/>
    <s v="一般：バリスタ"/>
    <n v="4493"/>
    <n v="74"/>
    <m/>
    <n v="1.6470064544847542E-2"/>
    <n v="46.265945945945937"/>
    <n v="3423.6799999999994"/>
    <n v="1"/>
    <x v="0"/>
    <m/>
    <n v="0"/>
    <x v="63"/>
    <d v="2020-03-16T00:00:00"/>
    <x v="1"/>
    <x v="2"/>
    <x v="0"/>
  </r>
  <r>
    <x v="444"/>
    <x v="0"/>
    <x v="0"/>
    <s v="指名：バリスタ（161228AM-170131）"/>
    <n v="6294"/>
    <n v="571"/>
    <m/>
    <n v="9.0721321893867168E-2"/>
    <n v="41.110052539404549"/>
    <n v="23473.839999999997"/>
    <n v="8"/>
    <x v="0"/>
    <m/>
    <n v="0"/>
    <x v="63"/>
    <d v="2020-03-16T00:00:00"/>
    <x v="1"/>
    <x v="2"/>
    <x v="0"/>
  </r>
  <r>
    <x v="444"/>
    <x v="14"/>
    <x v="0"/>
    <s v="YDN_RT_Direct"/>
    <n v="195918"/>
    <n v="211"/>
    <n v="0"/>
    <n v="1.0769811860063905E-3"/>
    <n v="422.16933751184837"/>
    <n v="89077.730215000003"/>
    <n v="9"/>
    <x v="0"/>
    <m/>
    <n v="0"/>
    <x v="63"/>
    <d v="2020-03-16T00:00:00"/>
    <x v="1"/>
    <x v="2"/>
    <x v="0"/>
  </r>
  <r>
    <x v="444"/>
    <x v="13"/>
    <x v="0"/>
    <s v="2020-01_nestle_DDTD_ndg_coffee_banner"/>
    <n v="244499"/>
    <n v="452"/>
    <m/>
    <n v="1.848678317702731E-3"/>
    <n v="15.677294690265485"/>
    <n v="7086.1371999999992"/>
    <n v="0"/>
    <x v="0"/>
    <m/>
    <n v="0"/>
    <x v="63"/>
    <d v="2020-03-16T00:00:00"/>
    <x v="1"/>
    <x v="2"/>
    <x v="0"/>
  </r>
  <r>
    <x v="444"/>
    <x v="13"/>
    <x v="0"/>
    <s v="2020-01_nestle_DDTD_ndg_RT_banner"/>
    <n v="90901"/>
    <n v="933"/>
    <m/>
    <n v="1.0263913488300459E-2"/>
    <n v="26.365387995712759"/>
    <n v="24598.907000000003"/>
    <n v="0"/>
    <x v="0"/>
    <m/>
    <n v="0"/>
    <x v="63"/>
    <d v="2020-03-16T00:00:00"/>
    <x v="1"/>
    <x v="2"/>
    <x v="0"/>
  </r>
  <r>
    <x v="444"/>
    <x v="3"/>
    <x v="0"/>
    <s v="PH AFF"/>
    <n v="859"/>
    <n v="242"/>
    <m/>
    <n v="0.28172293364377182"/>
    <n v="48.690909090909095"/>
    <n v="11783.2"/>
    <n v="1"/>
    <x v="0"/>
    <m/>
    <n v="0"/>
    <x v="63"/>
    <d v="2020-03-16T00:00:00"/>
    <x v="1"/>
    <x v="2"/>
    <x v="0"/>
  </r>
  <r>
    <x v="444"/>
    <x v="12"/>
    <x v="0"/>
    <s v="NDG_LINE_RM"/>
    <n v="207897"/>
    <n v="962"/>
    <m/>
    <n v="4.6272913991062883E-3"/>
    <n v="82.583019750519753"/>
    <n v="79444.865000000005"/>
    <n v="4"/>
    <x v="0"/>
    <m/>
    <n v="0"/>
    <x v="63"/>
    <d v="2020-03-16T00:00:00"/>
    <x v="1"/>
    <x v="2"/>
    <x v="0"/>
  </r>
  <r>
    <x v="444"/>
    <x v="12"/>
    <x v="0"/>
    <s v="NDG_LINE_true"/>
    <n v="298391"/>
    <n v="312"/>
    <m/>
    <n v="1.045607943939328E-3"/>
    <n v="26.595608974358974"/>
    <n v="8297.83"/>
    <n v="1"/>
    <x v="0"/>
    <m/>
    <n v="0"/>
    <x v="63"/>
    <d v="2020-03-16T00:00:00"/>
    <x v="1"/>
    <x v="2"/>
    <x v="0"/>
  </r>
  <r>
    <x v="444"/>
    <x v="5"/>
    <x v="0"/>
    <s v="GDN_Direct_AT_Man"/>
    <n v="9639"/>
    <n v="25"/>
    <n v="0"/>
    <n v="2.5936300446104369E-3"/>
    <n v="23.418539143800004"/>
    <n v="585.46347859500008"/>
    <n v="0"/>
    <x v="0"/>
    <m/>
    <n v="0"/>
    <x v="63"/>
    <d v="2020-03-16T00:00:00"/>
    <x v="1"/>
    <x v="2"/>
    <x v="0"/>
  </r>
  <r>
    <x v="444"/>
    <x v="5"/>
    <x v="0"/>
    <s v="GDN_Direct_AT_Woman"/>
    <n v="14470"/>
    <n v="42"/>
    <n v="0"/>
    <n v="2.9025570145127851E-3"/>
    <n v="19.22085444095238"/>
    <n v="807.27588651999997"/>
    <n v="0"/>
    <x v="0"/>
    <m/>
    <n v="0"/>
    <x v="63"/>
    <d v="2020-03-16T00:00:00"/>
    <x v="1"/>
    <x v="2"/>
    <x v="0"/>
  </r>
  <r>
    <x v="444"/>
    <x v="5"/>
    <x v="0"/>
    <s v="GDN_Direct_RT_リターゲティング"/>
    <n v="150761"/>
    <n v="154"/>
    <n v="0"/>
    <n v="1.0214843361346768E-3"/>
    <n v="414.33231857275973"/>
    <n v="63807.177060204995"/>
    <n v="2"/>
    <x v="0"/>
    <m/>
    <n v="0"/>
    <x v="63"/>
    <d v="2020-03-16T00:00:00"/>
    <x v="1"/>
    <x v="2"/>
    <x v="0"/>
  </r>
  <r>
    <x v="444"/>
    <x v="4"/>
    <x v="0"/>
    <s v="指名：ドルチェグスト（170816-170916）"/>
    <n v="11510"/>
    <n v="2076"/>
    <n v="0"/>
    <n v="0.18036490008688097"/>
    <n v="49.591989402697493"/>
    <n v="102952.97"/>
    <n v="28.98"/>
    <x v="0"/>
    <m/>
    <n v="0"/>
    <x v="63"/>
    <d v="2020-03-16T00:00:00"/>
    <x v="1"/>
    <x v="2"/>
    <x v="0"/>
  </r>
  <r>
    <x v="444"/>
    <x v="4"/>
    <x v="0"/>
    <s v="指名：共通TOP（170816-170916）"/>
    <n v="9958"/>
    <n v="1578"/>
    <m/>
    <n v="0.15846555533239606"/>
    <n v="39.545757287705953"/>
    <n v="62403.204999999994"/>
    <n v="37.33"/>
    <x v="0"/>
    <m/>
    <n v="0"/>
    <x v="63"/>
    <d v="2020-03-16T00:00:00"/>
    <x v="1"/>
    <x v="2"/>
    <x v="0"/>
  </r>
  <r>
    <x v="444"/>
    <x v="4"/>
    <x v="0"/>
    <s v="一般：ドルチェグスト"/>
    <n v="3356"/>
    <n v="92"/>
    <n v="0"/>
    <n v="2.7413587604290822E-2"/>
    <n v="66.430217391304353"/>
    <n v="6111.58"/>
    <n v="0"/>
    <x v="0"/>
    <m/>
    <n v="0"/>
    <x v="63"/>
    <d v="2020-03-16T00:00:00"/>
    <x v="1"/>
    <x v="2"/>
    <x v="0"/>
  </r>
  <r>
    <x v="444"/>
    <x v="4"/>
    <x v="0"/>
    <s v="一般：バリスタ"/>
    <n v="319"/>
    <n v="7"/>
    <m/>
    <n v="2.1943573667711599E-2"/>
    <n v="54.794285714285714"/>
    <n v="383.56"/>
    <n v="0"/>
    <x v="0"/>
    <m/>
    <n v="0"/>
    <x v="63"/>
    <d v="2020-03-16T00:00:00"/>
    <x v="1"/>
    <x v="2"/>
    <x v="0"/>
  </r>
  <r>
    <x v="444"/>
    <x v="4"/>
    <x v="0"/>
    <s v="指名：バリスタDuo"/>
    <n v="830"/>
    <n v="84"/>
    <m/>
    <n v="0.10120481927710843"/>
    <n v="32.879226190476189"/>
    <n v="2761.8549999999996"/>
    <n v="0"/>
    <x v="0"/>
    <m/>
    <n v="0"/>
    <x v="63"/>
    <d v="2020-03-16T00:00:00"/>
    <x v="1"/>
    <x v="2"/>
    <x v="0"/>
  </r>
  <r>
    <x v="444"/>
    <x v="4"/>
    <x v="0"/>
    <s v="指名：バリスタ（170816-170916）"/>
    <n v="7172"/>
    <n v="897"/>
    <m/>
    <n v="0.12506971556051311"/>
    <n v="69.021856187290979"/>
    <n v="61912.605000000003"/>
    <n v="13.02"/>
    <x v="0"/>
    <m/>
    <n v="0"/>
    <x v="63"/>
    <d v="2020-03-16T00:00:00"/>
    <x v="1"/>
    <x v="2"/>
    <x v="0"/>
  </r>
  <r>
    <x v="444"/>
    <x v="4"/>
    <x v="0"/>
    <s v="指名：製品KW"/>
    <n v="55"/>
    <n v="5"/>
    <m/>
    <n v="9.0909090909090912E-2"/>
    <n v="51.736000000000004"/>
    <n v="258.68"/>
    <n v="0"/>
    <x v="0"/>
    <m/>
    <n v="0"/>
    <x v="63"/>
    <d v="2020-03-16T00:00:00"/>
    <x v="1"/>
    <x v="2"/>
    <x v="0"/>
  </r>
  <r>
    <x v="444"/>
    <x v="7"/>
    <x v="0"/>
    <s v="NDG_Facebook_int_other（200110-200131）"/>
    <n v="87866"/>
    <n v="152"/>
    <n v="0"/>
    <n v="1.7299069036942618E-3"/>
    <n v="61.339671052631587"/>
    <n v="9323.630000000001"/>
    <n v="0"/>
    <x v="0"/>
    <m/>
    <n v="0"/>
    <x v="63"/>
    <d v="2020-03-16T00:00:00"/>
    <x v="1"/>
    <x v="2"/>
    <x v="0"/>
  </r>
  <r>
    <x v="444"/>
    <x v="7"/>
    <x v="0"/>
    <s v="NDG_Facebook_int_coffee（200110-200131）"/>
    <n v="62616"/>
    <n v="150"/>
    <n v="0"/>
    <n v="2.3955538520505941E-3"/>
    <n v="61.161466666666676"/>
    <n v="9174.2200000000012"/>
    <n v="0"/>
    <x v="0"/>
    <m/>
    <n v="0"/>
    <x v="63"/>
    <d v="2020-03-16T00:00:00"/>
    <x v="1"/>
    <x v="2"/>
    <x v="0"/>
  </r>
  <r>
    <x v="444"/>
    <x v="7"/>
    <x v="0"/>
    <s v="NDG_Facebook_RM_18day（200203-200229）"/>
    <n v="17916"/>
    <n v="154"/>
    <n v="0"/>
    <n v="8.5956686760437599E-3"/>
    <n v="291.42769480519479"/>
    <n v="44879.864999999998"/>
    <n v="11"/>
    <x v="0"/>
    <m/>
    <n v="0"/>
    <x v="63"/>
    <d v="2020-03-16T00:00:00"/>
    <x v="1"/>
    <x v="2"/>
    <x v="0"/>
  </r>
  <r>
    <x v="444"/>
    <x v="7"/>
    <x v="0"/>
    <s v="NDG_Facebook_RM_180day（200203-200229）"/>
    <n v="30611"/>
    <n v="61"/>
    <n v="0"/>
    <n v="1.9927477050733396E-3"/>
    <n v="521.07057377049182"/>
    <n v="31785.305"/>
    <n v="4"/>
    <x v="0"/>
    <m/>
    <n v="0"/>
    <x v="63"/>
    <d v="2020-03-16T00:00:00"/>
    <x v="1"/>
    <x v="2"/>
    <x v="0"/>
  </r>
  <r>
    <x v="444"/>
    <x v="7"/>
    <x v="0"/>
    <s v="NDG_Facebook_customer（200317-200331）"/>
    <n v="59938"/>
    <n v="197"/>
    <n v="0"/>
    <n v="3.2867296206079617E-3"/>
    <n v="417.9608629441625"/>
    <n v="82338.290000000008"/>
    <n v="10"/>
    <x v="0"/>
    <m/>
    <n v="0"/>
    <x v="63"/>
    <d v="2020-03-16T00:00:00"/>
    <x v="1"/>
    <x v="2"/>
    <x v="0"/>
  </r>
  <r>
    <x v="445"/>
    <x v="0"/>
    <x v="0"/>
    <s v="指名：ドルチェグスト（161228AM-170131）"/>
    <n v="15012"/>
    <n v="1020"/>
    <m/>
    <n v="6.7945643485211829E-2"/>
    <n v="31.98713725490196"/>
    <n v="32626.879999999997"/>
    <n v="24"/>
    <x v="0"/>
    <m/>
    <n v="0"/>
    <x v="63"/>
    <d v="2020-03-16T00:00:00"/>
    <x v="1"/>
    <x v="2"/>
    <x v="0"/>
  </r>
  <r>
    <x v="445"/>
    <x v="0"/>
    <x v="0"/>
    <s v="指名：バリスタDuo"/>
    <n v="452"/>
    <n v="22"/>
    <m/>
    <n v="4.8672566371681415E-2"/>
    <n v="19.99636363636364"/>
    <n v="439.92000000000007"/>
    <n v="0"/>
    <x v="0"/>
    <m/>
    <n v="0"/>
    <x v="63"/>
    <d v="2020-03-16T00:00:00"/>
    <x v="1"/>
    <x v="2"/>
    <x v="0"/>
  </r>
  <r>
    <x v="445"/>
    <x v="0"/>
    <x v="0"/>
    <s v="指名：共通TOP（161228AM-170131）"/>
    <n v="4518"/>
    <n v="546"/>
    <m/>
    <n v="0.12084993359893759"/>
    <n v="12.927619047619046"/>
    <n v="7058.48"/>
    <n v="40"/>
    <x v="0"/>
    <m/>
    <n v="0"/>
    <x v="63"/>
    <d v="2020-03-16T00:00:00"/>
    <x v="1"/>
    <x v="2"/>
    <x v="0"/>
  </r>
  <r>
    <x v="445"/>
    <x v="0"/>
    <x v="0"/>
    <s v="一般：バリスタ"/>
    <n v="5382"/>
    <n v="56"/>
    <m/>
    <n v="1.0405053883314752E-2"/>
    <n v="65.39"/>
    <n v="3661.8399999999997"/>
    <n v="1"/>
    <x v="0"/>
    <m/>
    <n v="0"/>
    <x v="63"/>
    <d v="2020-03-16T00:00:00"/>
    <x v="1"/>
    <x v="2"/>
    <x v="0"/>
  </r>
  <r>
    <x v="445"/>
    <x v="0"/>
    <x v="0"/>
    <s v="指名：製品KW"/>
    <n v="1087"/>
    <n v="53"/>
    <m/>
    <n v="4.875804967801288E-2"/>
    <n v="28.433207547169811"/>
    <n v="1506.96"/>
    <n v="0"/>
    <x v="0"/>
    <m/>
    <n v="0"/>
    <x v="63"/>
    <d v="2020-03-16T00:00:00"/>
    <x v="1"/>
    <x v="2"/>
    <x v="0"/>
  </r>
  <r>
    <x v="445"/>
    <x v="0"/>
    <x v="0"/>
    <s v="一般：ドルチェグスト"/>
    <n v="3180"/>
    <n v="24"/>
    <m/>
    <n v="7.5471698113207548E-3"/>
    <n v="75.660000000000011"/>
    <n v="1815.8400000000001"/>
    <n v="0"/>
    <x v="0"/>
    <m/>
    <n v="0"/>
    <x v="63"/>
    <d v="2020-03-16T00:00:00"/>
    <x v="1"/>
    <x v="2"/>
    <x v="0"/>
  </r>
  <r>
    <x v="445"/>
    <x v="0"/>
    <x v="0"/>
    <s v="指名：バリスタ（161228AM-170131）"/>
    <n v="6133"/>
    <n v="558"/>
    <m/>
    <n v="9.0983205609000486E-2"/>
    <n v="29.848745519713258"/>
    <n v="16655.599999999999"/>
    <n v="11"/>
    <x v="0"/>
    <m/>
    <n v="0"/>
    <x v="63"/>
    <d v="2020-03-16T00:00:00"/>
    <x v="1"/>
    <x v="2"/>
    <x v="0"/>
  </r>
  <r>
    <x v="445"/>
    <x v="14"/>
    <x v="0"/>
    <s v="YDN_RT_Direct"/>
    <n v="128485"/>
    <n v="126"/>
    <n v="0"/>
    <n v="9.806592209207301E-4"/>
    <n v="706.51815714285704"/>
    <n v="89021.287799999991"/>
    <n v="8"/>
    <x v="0"/>
    <m/>
    <n v="0"/>
    <x v="63"/>
    <d v="2020-03-16T00:00:00"/>
    <x v="1"/>
    <x v="2"/>
    <x v="0"/>
  </r>
  <r>
    <x v="445"/>
    <x v="13"/>
    <x v="0"/>
    <s v="2020-01_nestle_DDTD_ndg_RT_banner"/>
    <n v="109712"/>
    <n v="1061"/>
    <m/>
    <n v="9.6707743911331485E-3"/>
    <n v="23.310625070688033"/>
    <n v="24732.573200000003"/>
    <n v="0"/>
    <x v="0"/>
    <m/>
    <n v="0"/>
    <x v="63"/>
    <d v="2020-03-16T00:00:00"/>
    <x v="1"/>
    <x v="2"/>
    <x v="0"/>
  </r>
  <r>
    <x v="445"/>
    <x v="13"/>
    <x v="0"/>
    <s v="2020-01_nestle_DDTD_ndg_coffee_banner"/>
    <n v="123803"/>
    <n v="549"/>
    <m/>
    <n v="4.4344644313950386E-3"/>
    <n v="12.900428142076501"/>
    <n v="7082.3350499999997"/>
    <n v="0"/>
    <x v="0"/>
    <m/>
    <n v="0"/>
    <x v="63"/>
    <d v="2020-03-16T00:00:00"/>
    <x v="1"/>
    <x v="2"/>
    <x v="0"/>
  </r>
  <r>
    <x v="445"/>
    <x v="3"/>
    <x v="0"/>
    <s v="PH AFF"/>
    <n v="814"/>
    <n v="227"/>
    <m/>
    <n v="0.27886977886977887"/>
    <n v="149.23656387665196"/>
    <n v="33876.699999999997"/>
    <n v="3"/>
    <x v="0"/>
    <m/>
    <n v="0"/>
    <x v="63"/>
    <d v="2020-03-16T00:00:00"/>
    <x v="1"/>
    <x v="2"/>
    <x v="0"/>
  </r>
  <r>
    <x v="445"/>
    <x v="12"/>
    <x v="0"/>
    <s v="NDG_LINE_true"/>
    <n v="289251"/>
    <n v="308"/>
    <m/>
    <n v="1.06481913632105E-3"/>
    <n v="27.006168831168829"/>
    <n v="8317.9"/>
    <n v="0"/>
    <x v="0"/>
    <m/>
    <n v="0"/>
    <x v="63"/>
    <d v="2020-03-16T00:00:00"/>
    <x v="1"/>
    <x v="2"/>
    <x v="0"/>
  </r>
  <r>
    <x v="445"/>
    <x v="12"/>
    <x v="0"/>
    <s v="NDG_LINE_RM"/>
    <n v="214898"/>
    <n v="970"/>
    <m/>
    <n v="4.5137693231207367E-3"/>
    <n v="81.452474226804114"/>
    <n v="79008.899999999994"/>
    <n v="8"/>
    <x v="0"/>
    <m/>
    <n v="0"/>
    <x v="63"/>
    <d v="2020-03-16T00:00:00"/>
    <x v="1"/>
    <x v="2"/>
    <x v="0"/>
  </r>
  <r>
    <x v="445"/>
    <x v="5"/>
    <x v="0"/>
    <s v="GDN_Direct_AT_Woman"/>
    <n v="1530"/>
    <n v="9"/>
    <n v="0"/>
    <n v="5.8823529411764705E-3"/>
    <n v="23.884400009444445"/>
    <n v="214.95960008500001"/>
    <n v="0"/>
    <x v="0"/>
    <m/>
    <n v="0"/>
    <x v="63"/>
    <d v="2020-03-16T00:00:00"/>
    <x v="1"/>
    <x v="2"/>
    <x v="0"/>
  </r>
  <r>
    <x v="445"/>
    <x v="5"/>
    <x v="0"/>
    <s v="GDN_Direct_AT_Man"/>
    <n v="1150"/>
    <n v="7"/>
    <n v="0"/>
    <n v="6.0869565217391303E-3"/>
    <n v="28.186529247857145"/>
    <n v="197.30570473500001"/>
    <n v="0"/>
    <x v="0"/>
    <m/>
    <n v="0"/>
    <x v="63"/>
    <d v="2020-03-16T00:00:00"/>
    <x v="1"/>
    <x v="2"/>
    <x v="0"/>
  </r>
  <r>
    <x v="445"/>
    <x v="5"/>
    <x v="0"/>
    <s v="GDN_Direct_RT_リターゲティング"/>
    <n v="178239"/>
    <n v="190"/>
    <n v="0"/>
    <n v="1.0659844366272253E-3"/>
    <n v="356.21162241063161"/>
    <n v="67680.208258020008"/>
    <n v="4"/>
    <x v="0"/>
    <m/>
    <n v="0"/>
    <x v="63"/>
    <d v="2020-03-16T00:00:00"/>
    <x v="1"/>
    <x v="2"/>
    <x v="0"/>
  </r>
  <r>
    <x v="445"/>
    <x v="4"/>
    <x v="0"/>
    <s v="一般：ドルチェグスト"/>
    <n v="3566"/>
    <n v="106"/>
    <n v="0"/>
    <n v="2.9725182277061134E-2"/>
    <n v="61.864764150943401"/>
    <n v="6557.6650000000009"/>
    <n v="0.02"/>
    <x v="0"/>
    <m/>
    <n v="0"/>
    <x v="63"/>
    <d v="2020-03-16T00:00:00"/>
    <x v="1"/>
    <x v="2"/>
    <x v="0"/>
  </r>
  <r>
    <x v="445"/>
    <x v="4"/>
    <x v="0"/>
    <s v="指名：バリスタ（170816-170916）"/>
    <n v="6414"/>
    <n v="789"/>
    <m/>
    <n v="0.12301216089803554"/>
    <n v="66.232978453738909"/>
    <n v="52257.82"/>
    <n v="6.39"/>
    <x v="0"/>
    <m/>
    <n v="0"/>
    <x v="63"/>
    <d v="2020-03-16T00:00:00"/>
    <x v="1"/>
    <x v="2"/>
    <x v="0"/>
  </r>
  <r>
    <x v="445"/>
    <x v="4"/>
    <x v="0"/>
    <s v="指名：共通TOP（170816-170916）"/>
    <n v="9154"/>
    <n v="1503"/>
    <m/>
    <n v="0.16419051780642341"/>
    <n v="36.854347970725215"/>
    <n v="55392.084999999999"/>
    <n v="39.840000000000003"/>
    <x v="0"/>
    <m/>
    <n v="0"/>
    <x v="63"/>
    <d v="2020-03-16T00:00:00"/>
    <x v="1"/>
    <x v="2"/>
    <x v="0"/>
  </r>
  <r>
    <x v="445"/>
    <x v="4"/>
    <x v="0"/>
    <s v="指名：ドルチェグスト（170816-170916）"/>
    <n v="11406"/>
    <n v="2030"/>
    <n v="0"/>
    <n v="0.17797650359459932"/>
    <n v="49.8484408866995"/>
    <n v="101192.33499999998"/>
    <n v="26"/>
    <x v="0"/>
    <m/>
    <n v="0"/>
    <x v="63"/>
    <d v="2020-03-16T00:00:00"/>
    <x v="1"/>
    <x v="2"/>
    <x v="0"/>
  </r>
  <r>
    <x v="445"/>
    <x v="4"/>
    <x v="0"/>
    <s v="指名：バリスタDuo"/>
    <n v="639"/>
    <n v="80"/>
    <m/>
    <n v="0.12519561815336464"/>
    <n v="39.122562500000001"/>
    <n v="3129.8049999999998"/>
    <n v="0"/>
    <x v="0"/>
    <m/>
    <n v="0"/>
    <x v="63"/>
    <d v="2020-03-16T00:00:00"/>
    <x v="1"/>
    <x v="2"/>
    <x v="0"/>
  </r>
  <r>
    <x v="445"/>
    <x v="4"/>
    <x v="0"/>
    <s v="一般：バリスタ"/>
    <n v="228"/>
    <n v="4"/>
    <m/>
    <n v="1.7543859649122806E-2"/>
    <n v="50.453749999999999"/>
    <n v="201.815"/>
    <n v="0"/>
    <x v="0"/>
    <m/>
    <n v="0"/>
    <x v="63"/>
    <d v="2020-03-16T00:00:00"/>
    <x v="1"/>
    <x v="2"/>
    <x v="0"/>
  </r>
  <r>
    <x v="445"/>
    <x v="4"/>
    <x v="0"/>
    <s v="指名：製品KW"/>
    <n v="54"/>
    <n v="5"/>
    <m/>
    <n v="9.2592592592592587E-2"/>
    <n v="68.015000000000001"/>
    <n v="340.07499999999999"/>
    <n v="0"/>
    <x v="0"/>
    <m/>
    <n v="0"/>
    <x v="63"/>
    <d v="2020-03-16T00:00:00"/>
    <x v="1"/>
    <x v="2"/>
    <x v="0"/>
  </r>
  <r>
    <x v="445"/>
    <x v="7"/>
    <x v="0"/>
    <s v="NDG_Facebook_RM_18day（200203-200229）"/>
    <n v="17196"/>
    <n v="155"/>
    <n v="0"/>
    <n v="9.0137241218888105E-3"/>
    <n v="297.83448387096774"/>
    <n v="46164.345000000001"/>
    <n v="16"/>
    <x v="0"/>
    <m/>
    <n v="0"/>
    <x v="63"/>
    <d v="2020-03-16T00:00:00"/>
    <x v="1"/>
    <x v="2"/>
    <x v="0"/>
  </r>
  <r>
    <x v="445"/>
    <x v="7"/>
    <x v="0"/>
    <s v="NDG_Facebook_RM_180day（200203-200229）"/>
    <n v="29181"/>
    <n v="56"/>
    <n v="0"/>
    <n v="1.9190569205990199E-3"/>
    <n v="536.37473214285717"/>
    <n v="30036.985000000001"/>
    <n v="4"/>
    <x v="0"/>
    <m/>
    <n v="0"/>
    <x v="63"/>
    <d v="2020-03-16T00:00:00"/>
    <x v="1"/>
    <x v="2"/>
    <x v="0"/>
  </r>
  <r>
    <x v="445"/>
    <x v="7"/>
    <x v="0"/>
    <s v="NDG_Facebook_int_other（200110-200131）"/>
    <n v="103111"/>
    <n v="141"/>
    <n v="0"/>
    <n v="1.3674583701060023E-3"/>
    <n v="61.562234042553186"/>
    <n v="8680.2749999999996"/>
    <n v="0"/>
    <x v="0"/>
    <m/>
    <n v="0"/>
    <x v="63"/>
    <d v="2020-03-16T00:00:00"/>
    <x v="1"/>
    <x v="2"/>
    <x v="0"/>
  </r>
  <r>
    <x v="445"/>
    <x v="7"/>
    <x v="0"/>
    <s v="NDG_Facebook_int_coffee（200110-200131）"/>
    <n v="61213"/>
    <n v="152"/>
    <n v="0"/>
    <n v="2.4831326678973419E-3"/>
    <n v="61.002236842105262"/>
    <n v="9272.34"/>
    <n v="0"/>
    <x v="0"/>
    <m/>
    <n v="0"/>
    <x v="63"/>
    <d v="2020-03-16T00:00:00"/>
    <x v="1"/>
    <x v="2"/>
    <x v="0"/>
  </r>
  <r>
    <x v="445"/>
    <x v="7"/>
    <x v="0"/>
    <s v="NDG_Facebook_customer（200317-200331）"/>
    <n v="59674"/>
    <n v="202"/>
    <n v="0"/>
    <n v="3.3850588195864194E-3"/>
    <n v="414.48745049504947"/>
    <n v="83726.464999999997"/>
    <n v="9"/>
    <x v="0"/>
    <m/>
    <n v="0"/>
    <x v="63"/>
    <d v="2020-03-16T00:00:00"/>
    <x v="1"/>
    <x v="2"/>
    <x v="0"/>
  </r>
  <r>
    <x v="446"/>
    <x v="0"/>
    <x v="0"/>
    <s v="一般：バリスタ"/>
    <n v="5629"/>
    <n v="61"/>
    <m/>
    <n v="1.0836738319417304E-2"/>
    <n v="68.708196721311467"/>
    <n v="4191.2"/>
    <n v="0"/>
    <x v="0"/>
    <m/>
    <n v="0"/>
    <x v="63"/>
    <d v="2020-03-16T00:00:00"/>
    <x v="1"/>
    <x v="2"/>
    <x v="0"/>
  </r>
  <r>
    <x v="446"/>
    <x v="0"/>
    <x v="0"/>
    <s v="一般：ドルチェグスト"/>
    <n v="4618"/>
    <n v="22"/>
    <m/>
    <n v="4.7639670853183193E-3"/>
    <n v="101.63636363636364"/>
    <n v="2236"/>
    <n v="0"/>
    <x v="0"/>
    <m/>
    <n v="0"/>
    <x v="63"/>
    <d v="2020-03-16T00:00:00"/>
    <x v="1"/>
    <x v="2"/>
    <x v="0"/>
  </r>
  <r>
    <x v="446"/>
    <x v="0"/>
    <x v="0"/>
    <s v="指名：共通TOP（161228AM-170131）"/>
    <n v="4861"/>
    <n v="534"/>
    <m/>
    <n v="0.10985393951861756"/>
    <n v="15.644794007490637"/>
    <n v="8354.32"/>
    <n v="52"/>
    <x v="0"/>
    <m/>
    <n v="0"/>
    <x v="63"/>
    <d v="2020-03-16T00:00:00"/>
    <x v="1"/>
    <x v="2"/>
    <x v="0"/>
  </r>
  <r>
    <x v="446"/>
    <x v="0"/>
    <x v="0"/>
    <s v="指名：バリスタDuo"/>
    <n v="630"/>
    <n v="18"/>
    <m/>
    <n v="2.8571428571428571E-2"/>
    <n v="29.986666666666665"/>
    <n v="539.76"/>
    <n v="0"/>
    <x v="0"/>
    <m/>
    <n v="0"/>
    <x v="63"/>
    <d v="2020-03-16T00:00:00"/>
    <x v="1"/>
    <x v="2"/>
    <x v="0"/>
  </r>
  <r>
    <x v="446"/>
    <x v="0"/>
    <x v="0"/>
    <s v="指名：製品KW"/>
    <n v="1169"/>
    <n v="58"/>
    <m/>
    <n v="4.9615055603079557E-2"/>
    <n v="32.580689655172414"/>
    <n v="1889.68"/>
    <n v="0"/>
    <x v="0"/>
    <m/>
    <n v="0"/>
    <x v="63"/>
    <d v="2020-03-16T00:00:00"/>
    <x v="1"/>
    <x v="2"/>
    <x v="0"/>
  </r>
  <r>
    <x v="446"/>
    <x v="0"/>
    <x v="0"/>
    <s v="指名：バリスタ（161228AM-170131）"/>
    <n v="6676"/>
    <n v="497"/>
    <m/>
    <n v="7.4445775913720785E-2"/>
    <n v="39.317022132796794"/>
    <n v="19540.560000000005"/>
    <n v="14"/>
    <x v="0"/>
    <m/>
    <n v="0"/>
    <x v="63"/>
    <d v="2020-03-16T00:00:00"/>
    <x v="1"/>
    <x v="2"/>
    <x v="0"/>
  </r>
  <r>
    <x v="446"/>
    <x v="0"/>
    <x v="0"/>
    <s v="指名：ドルチェグスト（161228AM-170131）"/>
    <n v="17264"/>
    <n v="1168"/>
    <m/>
    <n v="6.7655236329935128E-2"/>
    <n v="45.824109589041093"/>
    <n v="53522.559999999998"/>
    <n v="38"/>
    <x v="0"/>
    <m/>
    <n v="0"/>
    <x v="63"/>
    <d v="2020-03-16T00:00:00"/>
    <x v="1"/>
    <x v="2"/>
    <x v="0"/>
  </r>
  <r>
    <x v="446"/>
    <x v="14"/>
    <x v="0"/>
    <s v="YDN_RT_Direct"/>
    <n v="256840"/>
    <n v="243"/>
    <n v="0"/>
    <n v="9.461143124123968E-4"/>
    <n v="332.47490304526747"/>
    <n v="80791.401440000001"/>
    <n v="16"/>
    <x v="0"/>
    <m/>
    <n v="0"/>
    <x v="63"/>
    <d v="2020-03-16T00:00:00"/>
    <x v="1"/>
    <x v="2"/>
    <x v="0"/>
  </r>
  <r>
    <x v="446"/>
    <x v="13"/>
    <x v="0"/>
    <s v="2020-01_nestle_DDTD_ndg_RT_banner"/>
    <n v="119330"/>
    <n v="1094"/>
    <m/>
    <n v="9.1678538506662199E-3"/>
    <n v="22.575366270566725"/>
    <n v="24697.450699999998"/>
    <n v="0"/>
    <x v="0"/>
    <m/>
    <n v="0"/>
    <x v="63"/>
    <d v="2020-03-16T00:00:00"/>
    <x v="1"/>
    <x v="2"/>
    <x v="0"/>
  </r>
  <r>
    <x v="446"/>
    <x v="13"/>
    <x v="0"/>
    <s v="2020-01_nestle_DDTD_ndg_coffee_banner"/>
    <n v="204996"/>
    <n v="608"/>
    <m/>
    <n v="2.9659115299810728E-3"/>
    <n v="11.718723355263158"/>
    <n v="7124.9838"/>
    <n v="0"/>
    <x v="0"/>
    <m/>
    <n v="0"/>
    <x v="63"/>
    <d v="2020-03-16T00:00:00"/>
    <x v="1"/>
    <x v="2"/>
    <x v="0"/>
  </r>
  <r>
    <x v="446"/>
    <x v="3"/>
    <x v="0"/>
    <s v="PH AFF"/>
    <n v="936"/>
    <n v="278"/>
    <m/>
    <n v="0.29700854700854701"/>
    <n v="201.33165467625898"/>
    <n v="55970.2"/>
    <n v="4"/>
    <x v="0"/>
    <m/>
    <n v="0"/>
    <x v="63"/>
    <d v="2020-03-16T00:00:00"/>
    <x v="1"/>
    <x v="2"/>
    <x v="0"/>
  </r>
  <r>
    <x v="446"/>
    <x v="12"/>
    <x v="0"/>
    <s v="NDG_LINE_true"/>
    <n v="258160"/>
    <n v="309"/>
    <m/>
    <n v="1.1969321351100093E-3"/>
    <n v="26.817734627831715"/>
    <n v="8286.68"/>
    <n v="1"/>
    <x v="0"/>
    <m/>
    <n v="0"/>
    <x v="63"/>
    <d v="2020-03-16T00:00:00"/>
    <x v="1"/>
    <x v="2"/>
    <x v="0"/>
  </r>
  <r>
    <x v="446"/>
    <x v="12"/>
    <x v="0"/>
    <s v="NDG_LINE_RM"/>
    <n v="220573"/>
    <n v="1011"/>
    <m/>
    <n v="4.5835165682109776E-3"/>
    <n v="78.034559841740858"/>
    <n v="78892.94"/>
    <n v="9"/>
    <x v="0"/>
    <m/>
    <n v="0"/>
    <x v="63"/>
    <d v="2020-03-16T00:00:00"/>
    <x v="1"/>
    <x v="2"/>
    <x v="0"/>
  </r>
  <r>
    <x v="446"/>
    <x v="5"/>
    <x v="0"/>
    <s v="GDN_Direct_RT_リターゲティング"/>
    <n v="176542"/>
    <n v="196"/>
    <n v="0"/>
    <n v="1.1102173986926624E-3"/>
    <n v="365.52741946982138"/>
    <n v="71643.374216084994"/>
    <n v="5"/>
    <x v="0"/>
    <m/>
    <n v="0"/>
    <x v="63"/>
    <d v="2020-03-16T00:00:00"/>
    <x v="1"/>
    <x v="2"/>
    <x v="0"/>
  </r>
  <r>
    <x v="446"/>
    <x v="5"/>
    <x v="0"/>
    <s v="GDN_Direct_AT_Man"/>
    <n v="222"/>
    <n v="1"/>
    <n v="0"/>
    <n v="4.5045045045045045E-3"/>
    <n v="14.511888904999999"/>
    <n v="14.511888904999999"/>
    <n v="0"/>
    <x v="0"/>
    <m/>
    <n v="0"/>
    <x v="63"/>
    <d v="2020-03-16T00:00:00"/>
    <x v="1"/>
    <x v="2"/>
    <x v="0"/>
  </r>
  <r>
    <x v="446"/>
    <x v="5"/>
    <x v="0"/>
    <s v="GDN_Direct_AT_Woman"/>
    <n v="975"/>
    <n v="7"/>
    <n v="0"/>
    <n v="7.1794871794871795E-3"/>
    <n v="20.926556698571428"/>
    <n v="146.48589688999999"/>
    <n v="0"/>
    <x v="0"/>
    <m/>
    <n v="0"/>
    <x v="63"/>
    <d v="2020-03-16T00:00:00"/>
    <x v="1"/>
    <x v="2"/>
    <x v="0"/>
  </r>
  <r>
    <x v="446"/>
    <x v="4"/>
    <x v="0"/>
    <s v="指名：共通TOP（170816-170916）"/>
    <n v="9577"/>
    <n v="1554"/>
    <m/>
    <n v="0.16226375691761513"/>
    <n v="40.42197876447878"/>
    <n v="62815.755000000019"/>
    <n v="32.97"/>
    <x v="0"/>
    <m/>
    <n v="0"/>
    <x v="63"/>
    <d v="2020-03-16T00:00:00"/>
    <x v="1"/>
    <x v="2"/>
    <x v="0"/>
  </r>
  <r>
    <x v="446"/>
    <x v="4"/>
    <x v="0"/>
    <s v="指名：製品KW"/>
    <n v="91"/>
    <n v="8"/>
    <m/>
    <n v="8.7912087912087919E-2"/>
    <n v="68.293749999999989"/>
    <n v="546.34999999999991"/>
    <n v="0"/>
    <x v="0"/>
    <m/>
    <n v="0"/>
    <x v="63"/>
    <d v="2020-03-16T00:00:00"/>
    <x v="1"/>
    <x v="2"/>
    <x v="0"/>
  </r>
  <r>
    <x v="446"/>
    <x v="4"/>
    <x v="0"/>
    <s v="指名：バリスタ（170816-170916）"/>
    <n v="6954"/>
    <n v="863"/>
    <m/>
    <n v="0.12410123669830314"/>
    <n v="71.004698725376599"/>
    <n v="61277.055000000008"/>
    <n v="6.0600000000000005"/>
    <x v="0"/>
    <m/>
    <n v="0"/>
    <x v="63"/>
    <d v="2020-03-16T00:00:00"/>
    <x v="1"/>
    <x v="2"/>
    <x v="0"/>
  </r>
  <r>
    <x v="446"/>
    <x v="4"/>
    <x v="0"/>
    <s v="指名：ドルチェグスト（170816-170916）"/>
    <n v="13528"/>
    <n v="2574"/>
    <n v="0"/>
    <n v="0.19027202838557067"/>
    <n v="50.391334498834517"/>
    <n v="129707.29500000004"/>
    <n v="33.18"/>
    <x v="0"/>
    <m/>
    <n v="0"/>
    <x v="63"/>
    <d v="2020-03-16T00:00:00"/>
    <x v="1"/>
    <x v="2"/>
    <x v="0"/>
  </r>
  <r>
    <x v="446"/>
    <x v="4"/>
    <x v="0"/>
    <s v="一般：ドルチェグスト"/>
    <n v="4134"/>
    <n v="104"/>
    <n v="0"/>
    <n v="2.5157232704402517E-2"/>
    <n v="53.439855769230775"/>
    <n v="5557.7450000000008"/>
    <n v="0.02"/>
    <x v="0"/>
    <m/>
    <n v="0"/>
    <x v="63"/>
    <d v="2020-03-16T00:00:00"/>
    <x v="1"/>
    <x v="2"/>
    <x v="0"/>
  </r>
  <r>
    <x v="446"/>
    <x v="4"/>
    <x v="0"/>
    <s v="一般：バリスタ"/>
    <n v="293"/>
    <n v="13"/>
    <m/>
    <n v="4.4368600682593858E-2"/>
    <n v="70.673846153846156"/>
    <n v="918.76"/>
    <n v="0"/>
    <x v="0"/>
    <m/>
    <n v="0"/>
    <x v="63"/>
    <d v="2020-03-16T00:00:00"/>
    <x v="1"/>
    <x v="2"/>
    <x v="0"/>
  </r>
  <r>
    <x v="446"/>
    <x v="4"/>
    <x v="0"/>
    <s v="指名：バリスタDuo"/>
    <n v="714"/>
    <n v="53"/>
    <m/>
    <n v="7.42296918767507E-2"/>
    <n v="27.306981132075471"/>
    <n v="1447.27"/>
    <n v="0"/>
    <x v="0"/>
    <m/>
    <n v="0"/>
    <x v="63"/>
    <d v="2020-03-16T00:00:00"/>
    <x v="1"/>
    <x v="2"/>
    <x v="0"/>
  </r>
  <r>
    <x v="446"/>
    <x v="7"/>
    <x v="0"/>
    <s v="NDG_Facebook_int_other（200110-200131）"/>
    <n v="100271"/>
    <n v="161"/>
    <n v="0"/>
    <n v="1.6056486920445593E-3"/>
    <n v="58.298571428571428"/>
    <n v="9386.07"/>
    <n v="0"/>
    <x v="0"/>
    <m/>
    <n v="0"/>
    <x v="63"/>
    <d v="2020-03-16T00:00:00"/>
    <x v="1"/>
    <x v="2"/>
    <x v="0"/>
  </r>
  <r>
    <x v="446"/>
    <x v="7"/>
    <x v="0"/>
    <s v="NDG_Facebook_customer（200317-200331）"/>
    <n v="66580"/>
    <n v="216"/>
    <n v="0"/>
    <n v="3.2442174827275456E-3"/>
    <n v="429.45567129629632"/>
    <n v="92762.425000000003"/>
    <n v="10"/>
    <x v="0"/>
    <m/>
    <n v="0"/>
    <x v="63"/>
    <d v="2020-03-16T00:00:00"/>
    <x v="1"/>
    <x v="2"/>
    <x v="0"/>
  </r>
  <r>
    <x v="446"/>
    <x v="7"/>
    <x v="0"/>
    <s v="NDG_Facebook_RM_180day（200203-200229）"/>
    <n v="35051"/>
    <n v="82"/>
    <n v="0"/>
    <n v="2.33944823257539E-3"/>
    <n v="407.46451219512193"/>
    <n v="33412.089999999997"/>
    <n v="2"/>
    <x v="0"/>
    <m/>
    <n v="0"/>
    <x v="63"/>
    <d v="2020-03-16T00:00:00"/>
    <x v="1"/>
    <x v="2"/>
    <x v="0"/>
  </r>
  <r>
    <x v="446"/>
    <x v="7"/>
    <x v="0"/>
    <s v="NDG_Facebook_RM_18day（200203-200229）"/>
    <n v="19953"/>
    <n v="189"/>
    <n v="0"/>
    <n v="9.4722598105548041E-3"/>
    <n v="269.71201058201052"/>
    <n v="50975.569999999992"/>
    <n v="21"/>
    <x v="0"/>
    <m/>
    <n v="0"/>
    <x v="63"/>
    <d v="2020-03-16T00:00:00"/>
    <x v="1"/>
    <x v="2"/>
    <x v="0"/>
  </r>
  <r>
    <x v="446"/>
    <x v="7"/>
    <x v="0"/>
    <s v="NDG_Facebook_int_coffee（200110-200131）"/>
    <n v="62731"/>
    <n v="162"/>
    <n v="0"/>
    <n v="2.5824552454129538E-3"/>
    <n v="56.073487654320992"/>
    <n v="9083.9050000000007"/>
    <n v="0"/>
    <x v="0"/>
    <m/>
    <n v="0"/>
    <x v="63"/>
    <d v="2020-03-16T00:00:00"/>
    <x v="1"/>
    <x v="2"/>
    <x v="0"/>
  </r>
  <r>
    <x v="447"/>
    <x v="0"/>
    <x v="0"/>
    <s v="指名：バリスタDuo"/>
    <n v="432"/>
    <n v="9"/>
    <m/>
    <n v="2.0833333333333332E-2"/>
    <n v="23.457777777777778"/>
    <n v="211.12"/>
    <n v="0"/>
    <x v="0"/>
    <m/>
    <n v="0"/>
    <x v="64"/>
    <d v="2020-03-23T00:00:00"/>
    <x v="1"/>
    <x v="2"/>
    <x v="0"/>
  </r>
  <r>
    <x v="447"/>
    <x v="0"/>
    <x v="0"/>
    <s v="指名：ドルチェグスト（161228AM-170131）"/>
    <n v="15526"/>
    <n v="1016"/>
    <m/>
    <n v="6.5438619090557773E-2"/>
    <n v="37.231181102362193"/>
    <n v="37826.87999999999"/>
    <n v="24"/>
    <x v="0"/>
    <m/>
    <n v="0"/>
    <x v="64"/>
    <d v="2020-03-23T00:00:00"/>
    <x v="1"/>
    <x v="2"/>
    <x v="0"/>
  </r>
  <r>
    <x v="447"/>
    <x v="0"/>
    <x v="0"/>
    <s v="一般：ドルチェグスト"/>
    <n v="3072"/>
    <n v="24"/>
    <m/>
    <n v="7.8125E-3"/>
    <n v="82.16"/>
    <n v="1971.84"/>
    <n v="0"/>
    <x v="0"/>
    <m/>
    <n v="0"/>
    <x v="64"/>
    <d v="2020-03-23T00:00:00"/>
    <x v="1"/>
    <x v="2"/>
    <x v="0"/>
  </r>
  <r>
    <x v="447"/>
    <x v="0"/>
    <x v="0"/>
    <s v="指名：共通TOP（161228AM-170131）"/>
    <n v="6634"/>
    <n v="809"/>
    <m/>
    <n v="0.12194754296050649"/>
    <n v="21.332212608158219"/>
    <n v="17257.759999999998"/>
    <n v="82"/>
    <x v="0"/>
    <m/>
    <n v="0"/>
    <x v="64"/>
    <d v="2020-03-23T00:00:00"/>
    <x v="1"/>
    <x v="2"/>
    <x v="0"/>
  </r>
  <r>
    <x v="447"/>
    <x v="0"/>
    <x v="0"/>
    <s v="一般：バリスタ"/>
    <n v="4709"/>
    <n v="51"/>
    <m/>
    <n v="1.0830324909747292E-2"/>
    <n v="75.532549019607856"/>
    <n v="3852.1600000000003"/>
    <n v="0"/>
    <x v="0"/>
    <m/>
    <n v="0"/>
    <x v="64"/>
    <d v="2020-03-23T00:00:00"/>
    <x v="1"/>
    <x v="2"/>
    <x v="0"/>
  </r>
  <r>
    <x v="447"/>
    <x v="0"/>
    <x v="0"/>
    <s v="指名：バリスタ（161228AM-170131）"/>
    <n v="5992"/>
    <n v="497"/>
    <m/>
    <n v="8.2943925233644855E-2"/>
    <n v="55.67871227364185"/>
    <n v="27672.32"/>
    <n v="9"/>
    <x v="0"/>
    <m/>
    <n v="0"/>
    <x v="64"/>
    <d v="2020-03-23T00:00:00"/>
    <x v="1"/>
    <x v="2"/>
    <x v="0"/>
  </r>
  <r>
    <x v="447"/>
    <x v="0"/>
    <x v="0"/>
    <s v="指名：製品KW"/>
    <n v="1253"/>
    <n v="67"/>
    <m/>
    <n v="5.3471667996807665E-2"/>
    <n v="34.149253731343286"/>
    <n v="2288"/>
    <n v="4"/>
    <x v="0"/>
    <m/>
    <n v="0"/>
    <x v="64"/>
    <d v="2020-03-23T00:00:00"/>
    <x v="1"/>
    <x v="2"/>
    <x v="0"/>
  </r>
  <r>
    <x v="447"/>
    <x v="14"/>
    <x v="0"/>
    <s v="YDN_RT_Direct"/>
    <n v="179198"/>
    <n v="132"/>
    <n v="0"/>
    <n v="7.3661536401075907E-4"/>
    <n v="365.86349712121211"/>
    <n v="48293.981619999999"/>
    <n v="5"/>
    <x v="0"/>
    <m/>
    <n v="0"/>
    <x v="64"/>
    <d v="2020-03-23T00:00:00"/>
    <x v="1"/>
    <x v="2"/>
    <x v="0"/>
  </r>
  <r>
    <x v="447"/>
    <x v="13"/>
    <x v="0"/>
    <s v="2020-01_nestle_DDTD_ndg_coffee_banner"/>
    <n v="161232"/>
    <n v="548"/>
    <m/>
    <n v="3.3988290165723927E-3"/>
    <n v="12.860568704379563"/>
    <n v="7047.5916500000003"/>
    <n v="0"/>
    <x v="0"/>
    <m/>
    <n v="0"/>
    <x v="64"/>
    <d v="2020-03-23T00:00:00"/>
    <x v="1"/>
    <x v="2"/>
    <x v="0"/>
  </r>
  <r>
    <x v="447"/>
    <x v="13"/>
    <x v="0"/>
    <s v="2020-01_nestle_DDTD_ndg_RT_banner"/>
    <n v="138484"/>
    <n v="1018"/>
    <m/>
    <n v="7.351029721845123E-3"/>
    <n v="24.310855402750491"/>
    <n v="24748.450799999999"/>
    <n v="2"/>
    <x v="0"/>
    <m/>
    <n v="0"/>
    <x v="64"/>
    <d v="2020-03-23T00:00:00"/>
    <x v="1"/>
    <x v="2"/>
    <x v="0"/>
  </r>
  <r>
    <x v="447"/>
    <x v="3"/>
    <x v="0"/>
    <s v="PH AFF"/>
    <n v="928"/>
    <n v="218"/>
    <m/>
    <n v="0.23491379310344829"/>
    <n v="108.10275229357799"/>
    <n v="23566.400000000001"/>
    <n v="2"/>
    <x v="0"/>
    <m/>
    <n v="0"/>
    <x v="64"/>
    <d v="2020-03-23T00:00:00"/>
    <x v="1"/>
    <x v="2"/>
    <x v="0"/>
  </r>
  <r>
    <x v="447"/>
    <x v="12"/>
    <x v="0"/>
    <s v="NDG_LINE_RM"/>
    <n v="231507"/>
    <n v="1062"/>
    <m/>
    <n v="4.58733429226762E-3"/>
    <n v="74.980075329566858"/>
    <n v="79628.840000000011"/>
    <n v="59"/>
    <x v="0"/>
    <m/>
    <n v="0"/>
    <x v="64"/>
    <d v="2020-03-23T00:00:00"/>
    <x v="1"/>
    <x v="2"/>
    <x v="0"/>
  </r>
  <r>
    <x v="447"/>
    <x v="12"/>
    <x v="0"/>
    <s v="NDG_LINE_true"/>
    <n v="195081"/>
    <n v="314"/>
    <m/>
    <n v="1.6095878122420943E-3"/>
    <n v="26.429761146496816"/>
    <n v="8298.9449999999997"/>
    <n v="0"/>
    <x v="0"/>
    <m/>
    <n v="0"/>
    <x v="64"/>
    <d v="2020-03-23T00:00:00"/>
    <x v="1"/>
    <x v="2"/>
    <x v="0"/>
  </r>
  <r>
    <x v="447"/>
    <x v="5"/>
    <x v="0"/>
    <s v="GDN_Direct_AT_Woman"/>
    <n v="953"/>
    <n v="1"/>
    <n v="0"/>
    <n v="1.0493179433368311E-3"/>
    <n v="19.349986520000002"/>
    <n v="19.349986520000002"/>
    <n v="0"/>
    <x v="0"/>
    <m/>
    <n v="0"/>
    <x v="64"/>
    <d v="2020-03-23T00:00:00"/>
    <x v="1"/>
    <x v="2"/>
    <x v="0"/>
  </r>
  <r>
    <x v="447"/>
    <x v="5"/>
    <x v="0"/>
    <s v="GDN_Direct_RT_リターゲティング"/>
    <n v="185211"/>
    <n v="162"/>
    <n v="0"/>
    <n v="8.7467806987705915E-4"/>
    <n v="416.3284718049382"/>
    <n v="67445.212432399989"/>
    <n v="4"/>
    <x v="0"/>
    <m/>
    <n v="0"/>
    <x v="64"/>
    <d v="2020-03-23T00:00:00"/>
    <x v="1"/>
    <x v="2"/>
    <x v="0"/>
  </r>
  <r>
    <x v="447"/>
    <x v="5"/>
    <x v="0"/>
    <s v="GDN_Direct_AT_Man"/>
    <n v="153"/>
    <n v="0"/>
    <n v="0"/>
    <n v="0"/>
    <m/>
    <n v="0"/>
    <n v="0"/>
    <x v="0"/>
    <m/>
    <n v="0"/>
    <x v="64"/>
    <d v="2020-03-23T00:00:00"/>
    <x v="1"/>
    <x v="2"/>
    <x v="0"/>
  </r>
  <r>
    <x v="447"/>
    <x v="4"/>
    <x v="0"/>
    <s v="指名：バリスタDuo"/>
    <n v="743"/>
    <n v="48"/>
    <m/>
    <n v="6.4602960969044415E-2"/>
    <n v="45.807916666666671"/>
    <n v="2198.7800000000002"/>
    <n v="0.41"/>
    <x v="0"/>
    <m/>
    <n v="0"/>
    <x v="64"/>
    <d v="2020-03-23T00:00:00"/>
    <x v="1"/>
    <x v="2"/>
    <x v="0"/>
  </r>
  <r>
    <x v="447"/>
    <x v="4"/>
    <x v="0"/>
    <s v="指名：製品KW"/>
    <n v="103"/>
    <n v="17"/>
    <m/>
    <n v="0.1650485436893204"/>
    <n v="74.836176470588242"/>
    <n v="1272.2150000000001"/>
    <n v="0"/>
    <x v="0"/>
    <m/>
    <n v="0"/>
    <x v="64"/>
    <d v="2020-03-23T00:00:00"/>
    <x v="1"/>
    <x v="2"/>
    <x v="0"/>
  </r>
  <r>
    <x v="447"/>
    <x v="4"/>
    <x v="0"/>
    <s v="指名：ドルチェグスト（170816-170916）"/>
    <n v="10112"/>
    <n v="1807"/>
    <n v="0"/>
    <n v="0.17869857594936708"/>
    <n v="51.62388212506918"/>
    <n v="93284.35500000001"/>
    <n v="9.9400000000000013"/>
    <x v="0"/>
    <m/>
    <n v="0"/>
    <x v="64"/>
    <d v="2020-03-23T00:00:00"/>
    <x v="1"/>
    <x v="2"/>
    <x v="0"/>
  </r>
  <r>
    <x v="447"/>
    <x v="4"/>
    <x v="0"/>
    <s v="指名：共通TOP（170816-170916）"/>
    <n v="11293"/>
    <n v="1807"/>
    <m/>
    <n v="0.16001062605153635"/>
    <n v="46.212338129496402"/>
    <n v="83505.694999999992"/>
    <n v="44.03"/>
    <x v="0"/>
    <m/>
    <n v="0"/>
    <x v="64"/>
    <d v="2020-03-23T00:00:00"/>
    <x v="1"/>
    <x v="2"/>
    <x v="0"/>
  </r>
  <r>
    <x v="447"/>
    <x v="4"/>
    <x v="0"/>
    <s v="一般：バリスタ"/>
    <n v="367"/>
    <n v="5"/>
    <m/>
    <n v="1.3623978201634877E-2"/>
    <n v="72.251999999999995"/>
    <n v="361.26"/>
    <n v="0"/>
    <x v="0"/>
    <m/>
    <n v="0"/>
    <x v="64"/>
    <d v="2020-03-23T00:00:00"/>
    <x v="1"/>
    <x v="2"/>
    <x v="0"/>
  </r>
  <r>
    <x v="447"/>
    <x v="4"/>
    <x v="0"/>
    <s v="一般：ドルチェグスト"/>
    <n v="3058"/>
    <n v="94"/>
    <n v="0"/>
    <n v="3.0739045127534337E-2"/>
    <n v="60.179521276595743"/>
    <n v="5656.875"/>
    <n v="0.02"/>
    <x v="0"/>
    <m/>
    <n v="0"/>
    <x v="64"/>
    <d v="2020-03-23T00:00:00"/>
    <x v="1"/>
    <x v="2"/>
    <x v="0"/>
  </r>
  <r>
    <x v="447"/>
    <x v="4"/>
    <x v="0"/>
    <s v="指名：バリスタ（170816-170916）"/>
    <n v="5651"/>
    <n v="667"/>
    <m/>
    <n v="0.11803220668908158"/>
    <n v="62.381491754122941"/>
    <n v="41608.455000000002"/>
    <n v="6.09"/>
    <x v="0"/>
    <m/>
    <n v="0"/>
    <x v="64"/>
    <d v="2020-03-23T00:00:00"/>
    <x v="1"/>
    <x v="2"/>
    <x v="0"/>
  </r>
  <r>
    <x v="447"/>
    <x v="7"/>
    <x v="0"/>
    <s v="NDG_Facebook_customer（200317-200331）"/>
    <n v="68260"/>
    <n v="173"/>
    <n v="0"/>
    <n v="2.5344271901552888E-3"/>
    <n v="549.39852601156076"/>
    <n v="95045.945000000007"/>
    <n v="44"/>
    <x v="0"/>
    <m/>
    <n v="0"/>
    <x v="64"/>
    <d v="2020-03-23T00:00:00"/>
    <x v="1"/>
    <x v="2"/>
    <x v="0"/>
  </r>
  <r>
    <x v="447"/>
    <x v="7"/>
    <x v="0"/>
    <s v="NDG_Facebook_int_other（200110-200131）"/>
    <n v="86849"/>
    <n v="130"/>
    <n v="0"/>
    <n v="1.4968508560835472E-3"/>
    <n v="65.484807692307683"/>
    <n v="8513.0249999999996"/>
    <n v="3"/>
    <x v="0"/>
    <m/>
    <n v="0"/>
    <x v="64"/>
    <d v="2020-03-23T00:00:00"/>
    <x v="1"/>
    <x v="2"/>
    <x v="0"/>
  </r>
  <r>
    <x v="447"/>
    <x v="7"/>
    <x v="0"/>
    <s v="NDG_Facebook_RM_18day（200203-200229）"/>
    <n v="19528"/>
    <n v="130"/>
    <n v="0"/>
    <n v="6.6571077427283899E-3"/>
    <n v="387.30811538461546"/>
    <n v="50350.055000000008"/>
    <n v="50"/>
    <x v="0"/>
    <m/>
    <n v="0"/>
    <x v="64"/>
    <d v="2020-03-23T00:00:00"/>
    <x v="1"/>
    <x v="2"/>
    <x v="0"/>
  </r>
  <r>
    <x v="447"/>
    <x v="7"/>
    <x v="0"/>
    <s v="NDG_Facebook_int_coffee（200110-200131）"/>
    <n v="51776"/>
    <n v="137"/>
    <n v="0"/>
    <n v="2.6460135970333746E-3"/>
    <n v="62.212116788321161"/>
    <n v="8523.06"/>
    <n v="4"/>
    <x v="0"/>
    <m/>
    <n v="0"/>
    <x v="64"/>
    <d v="2020-03-23T00:00:00"/>
    <x v="1"/>
    <x v="2"/>
    <x v="0"/>
  </r>
  <r>
    <x v="447"/>
    <x v="7"/>
    <x v="0"/>
    <s v="NDG_Facebook_RM_180day（200203-200229）"/>
    <n v="34610"/>
    <n v="66"/>
    <n v="0"/>
    <n v="1.9069633054030627E-3"/>
    <n v="553.29340909090911"/>
    <n v="36517.364999999998"/>
    <n v="33"/>
    <x v="0"/>
    <m/>
    <n v="0"/>
    <x v="64"/>
    <d v="2020-03-23T00:00:00"/>
    <x v="1"/>
    <x v="2"/>
    <x v="0"/>
  </r>
  <r>
    <x v="448"/>
    <x v="0"/>
    <x v="0"/>
    <s v="指名：ドルチェグスト（161228AM-170131）"/>
    <n v="16096"/>
    <n v="1120"/>
    <m/>
    <n v="6.9582504970178927E-2"/>
    <n v="35.088857142857144"/>
    <n v="39299.520000000004"/>
    <n v="52"/>
    <x v="0"/>
    <m/>
    <n v="0"/>
    <x v="64"/>
    <d v="2020-03-23T00:00:00"/>
    <x v="1"/>
    <x v="2"/>
    <x v="0"/>
  </r>
  <r>
    <x v="448"/>
    <x v="0"/>
    <x v="0"/>
    <s v="指名：共通TOP（161228AM-170131）"/>
    <n v="6505"/>
    <n v="826"/>
    <m/>
    <n v="0.12697924673328209"/>
    <n v="26.876319612590805"/>
    <n v="22199.840000000004"/>
    <n v="69"/>
    <x v="0"/>
    <m/>
    <n v="0"/>
    <x v="64"/>
    <d v="2020-03-23T00:00:00"/>
    <x v="1"/>
    <x v="2"/>
    <x v="0"/>
  </r>
  <r>
    <x v="448"/>
    <x v="0"/>
    <x v="0"/>
    <s v="指名：バリスタDuo"/>
    <n v="463"/>
    <n v="12"/>
    <m/>
    <n v="2.591792656587473E-2"/>
    <n v="18.459999999999997"/>
    <n v="221.51999999999998"/>
    <n v="0"/>
    <x v="0"/>
    <m/>
    <n v="0"/>
    <x v="64"/>
    <d v="2020-03-23T00:00:00"/>
    <x v="1"/>
    <x v="2"/>
    <x v="0"/>
  </r>
  <r>
    <x v="448"/>
    <x v="0"/>
    <x v="0"/>
    <s v="一般：ドルチェグスト"/>
    <n v="4206"/>
    <n v="30"/>
    <m/>
    <n v="7.1326676176890159E-3"/>
    <n v="69.818666666666658"/>
    <n v="2094.56"/>
    <n v="0"/>
    <x v="0"/>
    <m/>
    <n v="0"/>
    <x v="64"/>
    <d v="2020-03-23T00:00:00"/>
    <x v="1"/>
    <x v="2"/>
    <x v="0"/>
  </r>
  <r>
    <x v="448"/>
    <x v="0"/>
    <x v="0"/>
    <s v="指名：製品KW"/>
    <n v="1297"/>
    <n v="54"/>
    <m/>
    <n v="4.163454124903624E-2"/>
    <n v="28.965925925925923"/>
    <n v="1564.1599999999999"/>
    <n v="0"/>
    <x v="0"/>
    <m/>
    <n v="0"/>
    <x v="64"/>
    <d v="2020-03-23T00:00:00"/>
    <x v="1"/>
    <x v="2"/>
    <x v="0"/>
  </r>
  <r>
    <x v="448"/>
    <x v="0"/>
    <x v="0"/>
    <s v="一般：バリスタ"/>
    <n v="4767"/>
    <n v="60"/>
    <m/>
    <n v="1.2586532410320957E-2"/>
    <n v="62.226666666666667"/>
    <n v="3733.6"/>
    <n v="0"/>
    <x v="0"/>
    <m/>
    <n v="0"/>
    <x v="64"/>
    <d v="2020-03-23T00:00:00"/>
    <x v="1"/>
    <x v="2"/>
    <x v="0"/>
  </r>
  <r>
    <x v="448"/>
    <x v="0"/>
    <x v="0"/>
    <s v="指名：バリスタ（161228AM-170131）"/>
    <n v="6499"/>
    <n v="567"/>
    <m/>
    <n v="8.7244191414063699E-2"/>
    <n v="56.664409171075825"/>
    <n v="32128.719999999994"/>
    <n v="12"/>
    <x v="0"/>
    <m/>
    <n v="0"/>
    <x v="64"/>
    <d v="2020-03-23T00:00:00"/>
    <x v="1"/>
    <x v="2"/>
    <x v="0"/>
  </r>
  <r>
    <x v="448"/>
    <x v="14"/>
    <x v="0"/>
    <s v="YDN_RT_Direct"/>
    <n v="156948"/>
    <n v="134"/>
    <n v="0"/>
    <n v="8.5378596732675789E-4"/>
    <n v="374.3861877238806"/>
    <n v="50167.749154999998"/>
    <n v="5"/>
    <x v="0"/>
    <m/>
    <n v="0"/>
    <x v="64"/>
    <d v="2020-03-23T00:00:00"/>
    <x v="1"/>
    <x v="2"/>
    <x v="0"/>
  </r>
  <r>
    <x v="448"/>
    <x v="13"/>
    <x v="0"/>
    <s v="2020-01_nestle_DDTD_ndg_RT_banner"/>
    <n v="123304"/>
    <n v="915"/>
    <m/>
    <n v="7.4206838383183028E-3"/>
    <n v="26.002921092896177"/>
    <n v="23792.6728"/>
    <n v="1"/>
    <x v="0"/>
    <m/>
    <n v="0"/>
    <x v="64"/>
    <d v="2020-03-23T00:00:00"/>
    <x v="1"/>
    <x v="2"/>
    <x v="0"/>
  </r>
  <r>
    <x v="448"/>
    <x v="13"/>
    <x v="0"/>
    <s v="2020-01_nestle_DDTD_ndg_coffee_banner"/>
    <n v="193297"/>
    <n v="505"/>
    <m/>
    <n v="2.6125599466106562E-3"/>
    <n v="13.90347594059406"/>
    <n v="7021.2553500000004"/>
    <n v="0"/>
    <x v="0"/>
    <m/>
    <n v="0"/>
    <x v="64"/>
    <d v="2020-03-23T00:00:00"/>
    <x v="1"/>
    <x v="2"/>
    <x v="0"/>
  </r>
  <r>
    <x v="448"/>
    <x v="3"/>
    <x v="0"/>
    <s v="PH AFF"/>
    <n v="792"/>
    <n v="198"/>
    <m/>
    <n v="0.25"/>
    <n v="148.77777777777777"/>
    <n v="29458"/>
    <n v="2"/>
    <x v="0"/>
    <m/>
    <n v="0"/>
    <x v="64"/>
    <d v="2020-03-23T00:00:00"/>
    <x v="1"/>
    <x v="2"/>
    <x v="0"/>
  </r>
  <r>
    <x v="448"/>
    <x v="12"/>
    <x v="0"/>
    <s v="NDG_LINE_RM"/>
    <n v="236627"/>
    <n v="1020"/>
    <m/>
    <n v="4.3105816326961845E-3"/>
    <n v="77.363509803921573"/>
    <n v="78910.78"/>
    <n v="60"/>
    <x v="0"/>
    <m/>
    <n v="0"/>
    <x v="64"/>
    <d v="2020-03-23T00:00:00"/>
    <x v="1"/>
    <x v="2"/>
    <x v="0"/>
  </r>
  <r>
    <x v="448"/>
    <x v="12"/>
    <x v="0"/>
    <s v="NDG_LINE_true"/>
    <n v="195925"/>
    <n v="295"/>
    <m/>
    <n v="1.5056781931861681E-3"/>
    <n v="27.527271186440675"/>
    <n v="8120.5449999999992"/>
    <n v="0"/>
    <x v="0"/>
    <m/>
    <n v="0"/>
    <x v="64"/>
    <d v="2020-03-23T00:00:00"/>
    <x v="1"/>
    <x v="2"/>
    <x v="0"/>
  </r>
  <r>
    <x v="448"/>
    <x v="5"/>
    <x v="0"/>
    <s v="GDN_Direct_RT_リターゲティング"/>
    <n v="166253"/>
    <n v="159"/>
    <n v="0"/>
    <n v="9.5637371957197769E-4"/>
    <n v="400.34063502877353"/>
    <n v="63654.160969574994"/>
    <n v="2"/>
    <x v="0"/>
    <m/>
    <n v="0"/>
    <x v="64"/>
    <d v="2020-03-23T00:00:00"/>
    <x v="1"/>
    <x v="2"/>
    <x v="0"/>
  </r>
  <r>
    <x v="448"/>
    <x v="5"/>
    <x v="0"/>
    <s v="GDN_Direct_AT_Man"/>
    <n v="6726"/>
    <n v="15"/>
    <n v="0"/>
    <n v="2.2301516503122213E-3"/>
    <n v="37.706879557999997"/>
    <n v="565.60319336999999"/>
    <n v="0"/>
    <x v="0"/>
    <m/>
    <n v="0"/>
    <x v="64"/>
    <d v="2020-03-23T00:00:00"/>
    <x v="1"/>
    <x v="2"/>
    <x v="0"/>
  </r>
  <r>
    <x v="448"/>
    <x v="5"/>
    <x v="0"/>
    <s v="GDN_Direct_AT_Woman"/>
    <n v="49404"/>
    <n v="116"/>
    <n v="0"/>
    <n v="2.3479880171646018E-3"/>
    <n v="43.466667448750002"/>
    <n v="5042.1334240550004"/>
    <n v="0"/>
    <x v="0"/>
    <m/>
    <n v="0"/>
    <x v="64"/>
    <d v="2020-03-23T00:00:00"/>
    <x v="1"/>
    <x v="2"/>
    <x v="0"/>
  </r>
  <r>
    <x v="448"/>
    <x v="4"/>
    <x v="0"/>
    <s v="指名：製品KW"/>
    <n v="101"/>
    <n v="24"/>
    <m/>
    <n v="0.23762376237623761"/>
    <n v="79.536666666666662"/>
    <n v="1908.8799999999999"/>
    <n v="0"/>
    <x v="0"/>
    <m/>
    <n v="0"/>
    <x v="64"/>
    <d v="2020-03-23T00:00:00"/>
    <x v="1"/>
    <x v="2"/>
    <x v="0"/>
  </r>
  <r>
    <x v="448"/>
    <x v="4"/>
    <x v="0"/>
    <s v="指名：共通TOP（170816-170916）"/>
    <n v="10771"/>
    <n v="1734"/>
    <m/>
    <n v="0.16098783771237582"/>
    <n v="45.209584775086512"/>
    <n v="78393.420000000013"/>
    <n v="25.18"/>
    <x v="0"/>
    <m/>
    <n v="0"/>
    <x v="64"/>
    <d v="2020-03-23T00:00:00"/>
    <x v="1"/>
    <x v="2"/>
    <x v="0"/>
  </r>
  <r>
    <x v="448"/>
    <x v="4"/>
    <x v="0"/>
    <s v="指名：バリスタ（170816-170916）"/>
    <n v="6485"/>
    <n v="865"/>
    <m/>
    <n v="0.13338473400154202"/>
    <n v="67.321508670520245"/>
    <n v="58233.105000000018"/>
    <n v="6.65"/>
    <x v="0"/>
    <m/>
    <n v="0"/>
    <x v="64"/>
    <d v="2020-03-23T00:00:00"/>
    <x v="1"/>
    <x v="2"/>
    <x v="0"/>
  </r>
  <r>
    <x v="448"/>
    <x v="4"/>
    <x v="0"/>
    <s v="指名：バリスタDuo"/>
    <n v="869"/>
    <n v="53"/>
    <m/>
    <n v="6.0989643268124283E-2"/>
    <n v="48.218490566037737"/>
    <n v="2555.58"/>
    <n v="0"/>
    <x v="0"/>
    <m/>
    <n v="0"/>
    <x v="64"/>
    <d v="2020-03-23T00:00:00"/>
    <x v="1"/>
    <x v="2"/>
    <x v="0"/>
  </r>
  <r>
    <x v="448"/>
    <x v="4"/>
    <x v="0"/>
    <s v="一般：バリスタ"/>
    <n v="429"/>
    <n v="9"/>
    <m/>
    <n v="2.097902097902098E-2"/>
    <n v="57.732222222222227"/>
    <n v="519.59"/>
    <n v="0"/>
    <x v="0"/>
    <m/>
    <n v="0"/>
    <x v="64"/>
    <d v="2020-03-23T00:00:00"/>
    <x v="1"/>
    <x v="2"/>
    <x v="0"/>
  </r>
  <r>
    <x v="448"/>
    <x v="4"/>
    <x v="0"/>
    <s v="一般：ドルチェグスト"/>
    <n v="2260"/>
    <n v="76"/>
    <n v="0"/>
    <n v="3.3628318584070796E-2"/>
    <n v="67.655657894736848"/>
    <n v="5141.83"/>
    <n v="0"/>
    <x v="0"/>
    <m/>
    <n v="0"/>
    <x v="64"/>
    <d v="2020-03-23T00:00:00"/>
    <x v="1"/>
    <x v="2"/>
    <x v="0"/>
  </r>
  <r>
    <x v="448"/>
    <x v="4"/>
    <x v="0"/>
    <s v="指名：ドルチェグスト（170816-170916）"/>
    <n v="10550"/>
    <n v="1992"/>
    <n v="0"/>
    <n v="0.18881516587677724"/>
    <n v="53.64781626506025"/>
    <n v="106866.45000000001"/>
    <n v="16.339999999999996"/>
    <x v="0"/>
    <m/>
    <n v="0"/>
    <x v="64"/>
    <d v="2020-03-23T00:00:00"/>
    <x v="1"/>
    <x v="2"/>
    <x v="0"/>
  </r>
  <r>
    <x v="448"/>
    <x v="7"/>
    <x v="0"/>
    <s v="NDG_Facebook_customer（200317-200331）"/>
    <n v="64511"/>
    <n v="130"/>
    <n v="0"/>
    <n v="2.0151602052363164E-3"/>
    <n v="748.92834615384618"/>
    <n v="97360.684999999998"/>
    <n v="52"/>
    <x v="0"/>
    <m/>
    <n v="0"/>
    <x v="64"/>
    <d v="2020-03-23T00:00:00"/>
    <x v="1"/>
    <x v="2"/>
    <x v="0"/>
  </r>
  <r>
    <x v="448"/>
    <x v="7"/>
    <x v="0"/>
    <s v="NDG_Facebook_RM_18day（200203-200229）"/>
    <n v="19597"/>
    <n v="111"/>
    <n v="0"/>
    <n v="5.6641322651426237E-3"/>
    <n v="461.8008558558559"/>
    <n v="51259.895000000004"/>
    <n v="50"/>
    <x v="0"/>
    <m/>
    <n v="0"/>
    <x v="64"/>
    <d v="2020-03-23T00:00:00"/>
    <x v="1"/>
    <x v="2"/>
    <x v="0"/>
  </r>
  <r>
    <x v="448"/>
    <x v="7"/>
    <x v="0"/>
    <s v="NDG_Facebook_RM_180day（200203-200229）"/>
    <n v="33612"/>
    <n v="65"/>
    <n v="0"/>
    <n v="1.9338331548256575E-3"/>
    <n v="611.19153846153847"/>
    <n v="39727.449999999997"/>
    <n v="40"/>
    <x v="0"/>
    <m/>
    <n v="0"/>
    <x v="64"/>
    <d v="2020-03-23T00:00:00"/>
    <x v="1"/>
    <x v="2"/>
    <x v="0"/>
  </r>
  <r>
    <x v="448"/>
    <x v="7"/>
    <x v="0"/>
    <s v="NDG_Facebook_int_other（200110-200131）"/>
    <n v="82192"/>
    <n v="115"/>
    <n v="0"/>
    <n v="1.3991629355655051E-3"/>
    <n v="63.88465217391304"/>
    <n v="7346.7349999999997"/>
    <n v="0"/>
    <x v="0"/>
    <m/>
    <n v="0"/>
    <x v="64"/>
    <d v="2020-03-23T00:00:00"/>
    <x v="1"/>
    <x v="2"/>
    <x v="0"/>
  </r>
  <r>
    <x v="448"/>
    <x v="7"/>
    <x v="0"/>
    <s v="NDG_Facebook_int_coffee（200110-200131）"/>
    <n v="48279"/>
    <n v="127"/>
    <n v="0"/>
    <n v="2.6305433003997597E-3"/>
    <n v="64.836811023622047"/>
    <n v="8234.2749999999996"/>
    <n v="6"/>
    <x v="0"/>
    <m/>
    <n v="0"/>
    <x v="64"/>
    <d v="2020-03-23T00:00:00"/>
    <x v="1"/>
    <x v="2"/>
    <x v="0"/>
  </r>
  <r>
    <x v="449"/>
    <x v="0"/>
    <x v="0"/>
    <s v="一般：ドルチェグスト"/>
    <n v="4000"/>
    <n v="42"/>
    <m/>
    <n v="1.0500000000000001E-2"/>
    <n v="73.047619047619051"/>
    <n v="3068"/>
    <n v="0"/>
    <x v="0"/>
    <m/>
    <n v="0"/>
    <x v="64"/>
    <d v="2020-03-23T00:00:00"/>
    <x v="1"/>
    <x v="2"/>
    <x v="0"/>
  </r>
  <r>
    <x v="449"/>
    <x v="0"/>
    <x v="0"/>
    <s v="指名：製品KW"/>
    <n v="1324"/>
    <n v="72"/>
    <m/>
    <n v="5.4380664652567974E-2"/>
    <n v="29.293333333333333"/>
    <n v="2109.12"/>
    <n v="1"/>
    <x v="0"/>
    <m/>
    <n v="0"/>
    <x v="64"/>
    <d v="2020-03-23T00:00:00"/>
    <x v="1"/>
    <x v="2"/>
    <x v="0"/>
  </r>
  <r>
    <x v="449"/>
    <x v="0"/>
    <x v="0"/>
    <s v="指名：バリスタDuo"/>
    <n v="474"/>
    <n v="7"/>
    <m/>
    <n v="1.4767932489451477E-2"/>
    <n v="22.731428571428573"/>
    <n v="159.12"/>
    <n v="0"/>
    <x v="0"/>
    <m/>
    <n v="0"/>
    <x v="64"/>
    <d v="2020-03-23T00:00:00"/>
    <x v="1"/>
    <x v="2"/>
    <x v="0"/>
  </r>
  <r>
    <x v="449"/>
    <x v="0"/>
    <x v="0"/>
    <s v="指名：バリスタ（161228AM-170131）"/>
    <n v="6120"/>
    <n v="509"/>
    <m/>
    <n v="8.3169934640522872E-2"/>
    <n v="58.918349705304522"/>
    <n v="29989.440000000002"/>
    <n v="9"/>
    <x v="0"/>
    <m/>
    <n v="0"/>
    <x v="64"/>
    <d v="2020-03-23T00:00:00"/>
    <x v="1"/>
    <x v="2"/>
    <x v="0"/>
  </r>
  <r>
    <x v="449"/>
    <x v="0"/>
    <x v="0"/>
    <s v="指名：ドルチェグスト（161228AM-170131）"/>
    <n v="14846"/>
    <n v="1120"/>
    <m/>
    <n v="7.5441196281826758E-2"/>
    <n v="37.296999999999997"/>
    <n v="41772.639999999999"/>
    <n v="34"/>
    <x v="0"/>
    <m/>
    <n v="0"/>
    <x v="64"/>
    <d v="2020-03-23T00:00:00"/>
    <x v="1"/>
    <x v="2"/>
    <x v="0"/>
  </r>
  <r>
    <x v="449"/>
    <x v="0"/>
    <x v="0"/>
    <s v="一般：バリスタ"/>
    <n v="3452"/>
    <n v="50"/>
    <m/>
    <n v="1.4484356894553883E-2"/>
    <n v="66.435200000000009"/>
    <n v="3321.76"/>
    <n v="0"/>
    <x v="0"/>
    <m/>
    <n v="0"/>
    <x v="64"/>
    <d v="2020-03-23T00:00:00"/>
    <x v="1"/>
    <x v="2"/>
    <x v="0"/>
  </r>
  <r>
    <x v="449"/>
    <x v="0"/>
    <x v="0"/>
    <s v="指名：共通TOP（161228AM-170131）"/>
    <n v="6771"/>
    <n v="886"/>
    <m/>
    <n v="0.13085216363904889"/>
    <n v="23.466907449209934"/>
    <n v="20791.68"/>
    <n v="84"/>
    <x v="0"/>
    <m/>
    <n v="0"/>
    <x v="64"/>
    <d v="2020-03-23T00:00:00"/>
    <x v="1"/>
    <x v="2"/>
    <x v="0"/>
  </r>
  <r>
    <x v="449"/>
    <x v="14"/>
    <x v="0"/>
    <s v="YDN_RT_Direct"/>
    <n v="164275"/>
    <n v="134"/>
    <n v="0"/>
    <n v="8.1570537208948413E-4"/>
    <n v="374.62106164179107"/>
    <n v="50199.222260000002"/>
    <n v="5"/>
    <x v="0"/>
    <m/>
    <n v="0"/>
    <x v="64"/>
    <d v="2020-03-23T00:00:00"/>
    <x v="1"/>
    <x v="2"/>
    <x v="0"/>
  </r>
  <r>
    <x v="449"/>
    <x v="13"/>
    <x v="0"/>
    <s v="2020-01_nestle_DDTD_ndg_coffee_banner"/>
    <n v="165575"/>
    <n v="470"/>
    <m/>
    <n v="2.8385927827268608E-3"/>
    <n v="14.930371914893616"/>
    <n v="7017.2747999999992"/>
    <n v="0"/>
    <x v="0"/>
    <m/>
    <n v="0"/>
    <x v="64"/>
    <d v="2020-03-23T00:00:00"/>
    <x v="1"/>
    <x v="2"/>
    <x v="0"/>
  </r>
  <r>
    <x v="449"/>
    <x v="13"/>
    <x v="0"/>
    <s v="2020-01_nestle_DDTD_ndg_RT_banner"/>
    <n v="114522"/>
    <n v="793"/>
    <m/>
    <n v="6.9244337332564918E-3"/>
    <n v="31.250131715006304"/>
    <n v="24781.354449999999"/>
    <n v="5"/>
    <x v="0"/>
    <m/>
    <n v="0"/>
    <x v="64"/>
    <d v="2020-03-23T00:00:00"/>
    <x v="1"/>
    <x v="2"/>
    <x v="0"/>
  </r>
  <r>
    <x v="449"/>
    <x v="3"/>
    <x v="0"/>
    <s v="PH AFF"/>
    <n v="849"/>
    <n v="201"/>
    <m/>
    <n v="0.23674911660777384"/>
    <n v="219.83582089552237"/>
    <n v="44187"/>
    <n v="3"/>
    <x v="0"/>
    <m/>
    <n v="0"/>
    <x v="64"/>
    <d v="2020-03-23T00:00:00"/>
    <x v="1"/>
    <x v="2"/>
    <x v="0"/>
  </r>
  <r>
    <x v="449"/>
    <x v="12"/>
    <x v="0"/>
    <s v="NDG_LINE_RM"/>
    <n v="245385"/>
    <n v="980"/>
    <m/>
    <n v="3.9937241477677934E-3"/>
    <n v="80.943311224489804"/>
    <n v="79324.445000000007"/>
    <n v="51"/>
    <x v="0"/>
    <m/>
    <n v="0"/>
    <x v="64"/>
    <d v="2020-03-23T00:00:00"/>
    <x v="1"/>
    <x v="2"/>
    <x v="0"/>
  </r>
  <r>
    <x v="449"/>
    <x v="12"/>
    <x v="0"/>
    <s v="NDG_LINE_true"/>
    <n v="244215"/>
    <n v="306"/>
    <m/>
    <n v="1.2529942878201584E-3"/>
    <n v="27.095228758169934"/>
    <n v="8291.14"/>
    <n v="0"/>
    <x v="0"/>
    <m/>
    <n v="0"/>
    <x v="64"/>
    <d v="2020-03-23T00:00:00"/>
    <x v="1"/>
    <x v="2"/>
    <x v="0"/>
  </r>
  <r>
    <x v="449"/>
    <x v="5"/>
    <x v="0"/>
    <s v="GDN_Direct_AT_Woman"/>
    <n v="207133"/>
    <n v="594"/>
    <n v="0"/>
    <n v="2.8677226709408932E-3"/>
    <n v="49.947600405218857"/>
    <n v="29668.8746407"/>
    <n v="0"/>
    <x v="0"/>
    <m/>
    <n v="0"/>
    <x v="64"/>
    <d v="2020-03-23T00:00:00"/>
    <x v="1"/>
    <x v="2"/>
    <x v="0"/>
  </r>
  <r>
    <x v="449"/>
    <x v="5"/>
    <x v="0"/>
    <s v="GDN_Direct_AT_Man"/>
    <n v="123635"/>
    <n v="270"/>
    <n v="0"/>
    <n v="2.1838476159663526E-3"/>
    <n v="54.419053031611121"/>
    <n v="14693.144318535002"/>
    <n v="0"/>
    <x v="0"/>
    <m/>
    <n v="0"/>
    <x v="64"/>
    <d v="2020-03-23T00:00:00"/>
    <x v="1"/>
    <x v="2"/>
    <x v="0"/>
  </r>
  <r>
    <x v="449"/>
    <x v="5"/>
    <x v="0"/>
    <s v="GDN_Direct_RT_リターゲティング"/>
    <n v="156685"/>
    <n v="155"/>
    <n v="0"/>
    <n v="9.8924593930497487E-4"/>
    <n v="354.39302068983875"/>
    <n v="54930.918206925002"/>
    <n v="3"/>
    <x v="0"/>
    <m/>
    <n v="0"/>
    <x v="64"/>
    <d v="2020-03-23T00:00:00"/>
    <x v="1"/>
    <x v="2"/>
    <x v="0"/>
  </r>
  <r>
    <x v="449"/>
    <x v="4"/>
    <x v="0"/>
    <s v="指名：製品KW"/>
    <n v="87"/>
    <n v="10"/>
    <m/>
    <n v="0.11494252873563218"/>
    <n v="79.164999999999992"/>
    <n v="791.65"/>
    <n v="0"/>
    <x v="0"/>
    <m/>
    <n v="0"/>
    <x v="64"/>
    <d v="2020-03-23T00:00:00"/>
    <x v="1"/>
    <x v="2"/>
    <x v="0"/>
  </r>
  <r>
    <x v="449"/>
    <x v="4"/>
    <x v="0"/>
    <s v="一般：バリスタ"/>
    <n v="726"/>
    <n v="25"/>
    <m/>
    <n v="3.4435261707988982E-2"/>
    <n v="93.526199999999989"/>
    <n v="2338.1549999999997"/>
    <n v="0"/>
    <x v="0"/>
    <m/>
    <n v="0"/>
    <x v="64"/>
    <d v="2020-03-23T00:00:00"/>
    <x v="1"/>
    <x v="2"/>
    <x v="0"/>
  </r>
  <r>
    <x v="449"/>
    <x v="4"/>
    <x v="0"/>
    <s v="指名：バリスタ（170816-170916）"/>
    <n v="6221"/>
    <n v="786"/>
    <m/>
    <n v="0.12634624658415045"/>
    <n v="70.737245547073812"/>
    <n v="55599.47500000002"/>
    <n v="3.52"/>
    <x v="0"/>
    <m/>
    <n v="0"/>
    <x v="64"/>
    <d v="2020-03-23T00:00:00"/>
    <x v="1"/>
    <x v="2"/>
    <x v="0"/>
  </r>
  <r>
    <x v="449"/>
    <x v="4"/>
    <x v="0"/>
    <s v="指名：バリスタDuo"/>
    <n v="729"/>
    <n v="45"/>
    <m/>
    <n v="6.1728395061728392E-2"/>
    <n v="32.533222222222221"/>
    <n v="1463.9949999999999"/>
    <n v="1.5"/>
    <x v="0"/>
    <m/>
    <n v="0"/>
    <x v="64"/>
    <d v="2020-03-23T00:00:00"/>
    <x v="1"/>
    <x v="2"/>
    <x v="0"/>
  </r>
  <r>
    <x v="449"/>
    <x v="4"/>
    <x v="0"/>
    <s v="指名：ドルチェグスト（170816-170916）"/>
    <n v="10312"/>
    <n v="1838"/>
    <n v="0"/>
    <n v="0.1782389449185415"/>
    <n v="54.668762241566917"/>
    <n v="100481.185"/>
    <n v="12.370000000000001"/>
    <x v="0"/>
    <m/>
    <n v="0"/>
    <x v="64"/>
    <d v="2020-03-23T00:00:00"/>
    <x v="1"/>
    <x v="2"/>
    <x v="0"/>
  </r>
  <r>
    <x v="449"/>
    <x v="4"/>
    <x v="0"/>
    <s v="一般：ドルチェグスト"/>
    <n v="1714"/>
    <n v="62"/>
    <n v="0"/>
    <n v="3.6172695449241538E-2"/>
    <n v="59.40153225806452"/>
    <n v="3682.8950000000004"/>
    <n v="0"/>
    <x v="0"/>
    <m/>
    <n v="0"/>
    <x v="64"/>
    <d v="2020-03-23T00:00:00"/>
    <x v="1"/>
    <x v="2"/>
    <x v="0"/>
  </r>
  <r>
    <x v="449"/>
    <x v="4"/>
    <x v="0"/>
    <s v="指名：共通TOP（170816-170916）"/>
    <n v="10596"/>
    <n v="1738"/>
    <m/>
    <n v="0.16402416006040016"/>
    <n v="45.297997698504034"/>
    <n v="78727.920000000013"/>
    <n v="36.5"/>
    <x v="0"/>
    <m/>
    <n v="0"/>
    <x v="64"/>
    <d v="2020-03-23T00:00:00"/>
    <x v="1"/>
    <x v="2"/>
    <x v="0"/>
  </r>
  <r>
    <x v="449"/>
    <x v="7"/>
    <x v="0"/>
    <s v="NDG_Facebook_int_coffee（200110-200131）"/>
    <n v="66463"/>
    <n v="139"/>
    <n v="0"/>
    <n v="2.0913891939876323E-3"/>
    <n v="67.654028776978421"/>
    <n v="9403.91"/>
    <n v="3"/>
    <x v="0"/>
    <m/>
    <n v="0"/>
    <x v="64"/>
    <d v="2020-03-23T00:00:00"/>
    <x v="1"/>
    <x v="2"/>
    <x v="0"/>
  </r>
  <r>
    <x v="449"/>
    <x v="7"/>
    <x v="0"/>
    <s v="NDG_Facebook_RM_18day（200203-200229）"/>
    <n v="18883"/>
    <n v="95"/>
    <n v="0"/>
    <n v="5.0309802467828207E-3"/>
    <n v="518.04073684210516"/>
    <n v="49213.869999999995"/>
    <n v="55"/>
    <x v="0"/>
    <m/>
    <n v="0"/>
    <x v="64"/>
    <d v="2020-03-23T00:00:00"/>
    <x v="1"/>
    <x v="2"/>
    <x v="0"/>
  </r>
  <r>
    <x v="449"/>
    <x v="7"/>
    <x v="0"/>
    <s v="NDG_Facebook_int_other（200110-200131）"/>
    <n v="53273"/>
    <n v="87"/>
    <n v="0"/>
    <n v="1.633097441480675E-3"/>
    <n v="68.835229885057458"/>
    <n v="5988.6649999999991"/>
    <n v="2"/>
    <x v="0"/>
    <m/>
    <n v="0"/>
    <x v="64"/>
    <d v="2020-03-23T00:00:00"/>
    <x v="1"/>
    <x v="2"/>
    <x v="0"/>
  </r>
  <r>
    <x v="449"/>
    <x v="7"/>
    <x v="0"/>
    <s v="NDG_Facebook_customer（200317-200331）"/>
    <n v="56286"/>
    <n v="105"/>
    <n v="0"/>
    <n v="1.8654727640976443E-3"/>
    <n v="887.66742857142845"/>
    <n v="93205.079999999987"/>
    <n v="80"/>
    <x v="0"/>
    <m/>
    <n v="0"/>
    <x v="64"/>
    <d v="2020-03-23T00:00:00"/>
    <x v="1"/>
    <x v="2"/>
    <x v="0"/>
  </r>
  <r>
    <x v="449"/>
    <x v="7"/>
    <x v="0"/>
    <s v="NDG_Facebook_RM_180day（200203-200229）"/>
    <n v="29145"/>
    <n v="45"/>
    <n v="0"/>
    <n v="1.5440041173443129E-3"/>
    <n v="835.80399999999997"/>
    <n v="37611.18"/>
    <n v="45"/>
    <x v="0"/>
    <m/>
    <n v="0"/>
    <x v="64"/>
    <d v="2020-03-23T00:00:00"/>
    <x v="1"/>
    <x v="2"/>
    <x v="0"/>
  </r>
  <r>
    <x v="450"/>
    <x v="0"/>
    <x v="0"/>
    <s v="指名：バリスタ（161228AM-170131）"/>
    <n v="6629"/>
    <n v="534"/>
    <m/>
    <n v="8.0555136521345605E-2"/>
    <n v="55.359550561797747"/>
    <n v="29561.999999999996"/>
    <n v="5"/>
    <x v="0"/>
    <m/>
    <n v="0"/>
    <x v="64"/>
    <d v="2020-03-23T00:00:00"/>
    <x v="1"/>
    <x v="2"/>
    <x v="0"/>
  </r>
  <r>
    <x v="450"/>
    <x v="0"/>
    <x v="0"/>
    <s v="指名：バリスタDuo"/>
    <n v="627"/>
    <n v="13"/>
    <m/>
    <n v="2.0733652312599681E-2"/>
    <n v="23.44"/>
    <n v="304.72000000000003"/>
    <n v="0"/>
    <x v="0"/>
    <m/>
    <n v="0"/>
    <x v="64"/>
    <d v="2020-03-23T00:00:00"/>
    <x v="1"/>
    <x v="2"/>
    <x v="0"/>
  </r>
  <r>
    <x v="450"/>
    <x v="0"/>
    <x v="0"/>
    <s v="指名：製品KW"/>
    <n v="1234"/>
    <n v="78"/>
    <m/>
    <n v="6.3209076175040513E-2"/>
    <n v="33.56"/>
    <n v="2617.6800000000003"/>
    <n v="0"/>
    <x v="0"/>
    <m/>
    <n v="0"/>
    <x v="64"/>
    <d v="2020-03-23T00:00:00"/>
    <x v="1"/>
    <x v="2"/>
    <x v="0"/>
  </r>
  <r>
    <x v="450"/>
    <x v="0"/>
    <x v="0"/>
    <s v="指名：共通TOP（161228AM-170131）"/>
    <n v="5808"/>
    <n v="685"/>
    <m/>
    <n v="0.11794077134986226"/>
    <n v="26.113868613138685"/>
    <n v="17888"/>
    <n v="65"/>
    <x v="0"/>
    <m/>
    <n v="0"/>
    <x v="64"/>
    <d v="2020-03-23T00:00:00"/>
    <x v="1"/>
    <x v="2"/>
    <x v="0"/>
  </r>
  <r>
    <x v="450"/>
    <x v="0"/>
    <x v="0"/>
    <s v="一般：バリスタ"/>
    <n v="4290"/>
    <n v="56"/>
    <m/>
    <n v="1.3053613053613054E-2"/>
    <n v="66.727142857142866"/>
    <n v="3736.7200000000003"/>
    <n v="0"/>
    <x v="0"/>
    <m/>
    <n v="0"/>
    <x v="64"/>
    <d v="2020-03-23T00:00:00"/>
    <x v="1"/>
    <x v="2"/>
    <x v="0"/>
  </r>
  <r>
    <x v="450"/>
    <x v="0"/>
    <x v="0"/>
    <s v="指名：ドルチェグスト（161228AM-170131）"/>
    <n v="15452"/>
    <n v="1118"/>
    <m/>
    <n v="7.2353093450685996E-2"/>
    <n v="35.892093023255818"/>
    <n v="40127.360000000001"/>
    <n v="32"/>
    <x v="0"/>
    <m/>
    <n v="0"/>
    <x v="64"/>
    <d v="2020-03-23T00:00:00"/>
    <x v="1"/>
    <x v="2"/>
    <x v="0"/>
  </r>
  <r>
    <x v="450"/>
    <x v="0"/>
    <x v="0"/>
    <s v="一般：ドルチェグスト"/>
    <n v="4844"/>
    <n v="36"/>
    <m/>
    <n v="7.4318744838976049E-3"/>
    <n v="72.800000000000011"/>
    <n v="2620.8000000000006"/>
    <n v="0"/>
    <x v="0"/>
    <m/>
    <n v="0"/>
    <x v="64"/>
    <d v="2020-03-23T00:00:00"/>
    <x v="1"/>
    <x v="2"/>
    <x v="0"/>
  </r>
  <r>
    <x v="450"/>
    <x v="14"/>
    <x v="0"/>
    <s v="YDN_RT_Direct"/>
    <n v="200301"/>
    <n v="160"/>
    <n v="0"/>
    <n v="7.9879780929700795E-4"/>
    <n v="318.74787234374998"/>
    <n v="50999.659574999998"/>
    <n v="4"/>
    <x v="0"/>
    <m/>
    <n v="0"/>
    <x v="64"/>
    <d v="2020-03-23T00:00:00"/>
    <x v="1"/>
    <x v="2"/>
    <x v="0"/>
  </r>
  <r>
    <x v="450"/>
    <x v="13"/>
    <x v="0"/>
    <s v="2020-01_nestle_DDTD_ndg_coffee_banner"/>
    <n v="189371"/>
    <n v="433"/>
    <m/>
    <n v="2.2865169429321279E-3"/>
    <n v="16.10871143187067"/>
    <n v="6975.0720500000007"/>
    <n v="0"/>
    <x v="0"/>
    <m/>
    <n v="0"/>
    <x v="64"/>
    <d v="2020-03-23T00:00:00"/>
    <x v="1"/>
    <x v="2"/>
    <x v="0"/>
  </r>
  <r>
    <x v="450"/>
    <x v="13"/>
    <x v="0"/>
    <s v="2020-01_nestle_DDTD_ndg_RT_banner"/>
    <n v="111248"/>
    <n v="702"/>
    <m/>
    <n v="6.310225801812167E-3"/>
    <n v="35.741737962962965"/>
    <n v="25090.700049999999"/>
    <n v="2"/>
    <x v="0"/>
    <m/>
    <n v="0"/>
    <x v="64"/>
    <d v="2020-03-23T00:00:00"/>
    <x v="1"/>
    <x v="2"/>
    <x v="0"/>
  </r>
  <r>
    <x v="450"/>
    <x v="3"/>
    <x v="0"/>
    <s v="PH AFF"/>
    <n v="702"/>
    <n v="193"/>
    <m/>
    <n v="0.27492877492877493"/>
    <n v="290.00103626943002"/>
    <n v="55970.2"/>
    <n v="4"/>
    <x v="0"/>
    <m/>
    <n v="0"/>
    <x v="64"/>
    <d v="2020-03-23T00:00:00"/>
    <x v="1"/>
    <x v="2"/>
    <x v="0"/>
  </r>
  <r>
    <x v="450"/>
    <x v="12"/>
    <x v="0"/>
    <s v="NDG_LINE_true"/>
    <n v="210400"/>
    <n v="299"/>
    <m/>
    <n v="1.4211026615969582E-3"/>
    <n v="27.576672240802672"/>
    <n v="8245.4249999999993"/>
    <n v="0"/>
    <x v="0"/>
    <m/>
    <n v="0"/>
    <x v="64"/>
    <d v="2020-03-23T00:00:00"/>
    <x v="1"/>
    <x v="2"/>
    <x v="0"/>
  </r>
  <r>
    <x v="450"/>
    <x v="12"/>
    <x v="0"/>
    <s v="NDG_LINE_RM"/>
    <n v="243131"/>
    <n v="947"/>
    <m/>
    <n v="3.8950195573579675E-3"/>
    <n v="84.171314677930312"/>
    <n v="79710.235000000001"/>
    <n v="38"/>
    <x v="0"/>
    <m/>
    <n v="0"/>
    <x v="64"/>
    <d v="2020-03-23T00:00:00"/>
    <x v="1"/>
    <x v="2"/>
    <x v="0"/>
  </r>
  <r>
    <x v="450"/>
    <x v="5"/>
    <x v="0"/>
    <s v="GDN_Direct_AT_Man"/>
    <n v="300608"/>
    <n v="595"/>
    <n v="0"/>
    <n v="1.9793219076005963E-3"/>
    <n v="61.070873017235293"/>
    <n v="36337.169445255"/>
    <n v="0"/>
    <x v="0"/>
    <m/>
    <n v="0"/>
    <x v="64"/>
    <d v="2020-03-23T00:00:00"/>
    <x v="1"/>
    <x v="2"/>
    <x v="0"/>
  </r>
  <r>
    <x v="450"/>
    <x v="5"/>
    <x v="0"/>
    <s v="GDN_Direct_AT_Woman"/>
    <n v="523096"/>
    <n v="1122"/>
    <n v="0"/>
    <n v="2.144921773441204E-3"/>
    <n v="65.291028211180929"/>
    <n v="73256.533652945"/>
    <n v="0"/>
    <x v="0"/>
    <m/>
    <n v="0"/>
    <x v="64"/>
    <d v="2020-03-23T00:00:00"/>
    <x v="1"/>
    <x v="2"/>
    <x v="0"/>
  </r>
  <r>
    <x v="450"/>
    <x v="5"/>
    <x v="0"/>
    <s v="GDN_Direct_RT_リターゲティング"/>
    <n v="160971"/>
    <n v="164"/>
    <n v="0"/>
    <n v="1.0188170540035161E-3"/>
    <n v="338.60993987585368"/>
    <n v="55532.030139640003"/>
    <n v="2"/>
    <x v="0"/>
    <m/>
    <n v="0"/>
    <x v="64"/>
    <d v="2020-03-23T00:00:00"/>
    <x v="1"/>
    <x v="2"/>
    <x v="0"/>
  </r>
  <r>
    <x v="450"/>
    <x v="4"/>
    <x v="0"/>
    <s v="指名：製品KW"/>
    <n v="78"/>
    <n v="10"/>
    <m/>
    <n v="0.12820512820512819"/>
    <n v="61.771000000000001"/>
    <n v="617.71"/>
    <n v="0"/>
    <x v="0"/>
    <m/>
    <n v="0"/>
    <x v="64"/>
    <d v="2020-03-23T00:00:00"/>
    <x v="1"/>
    <x v="2"/>
    <x v="0"/>
  </r>
  <r>
    <x v="450"/>
    <x v="4"/>
    <x v="0"/>
    <s v="指名：バリスタDuo"/>
    <n v="857"/>
    <n v="39"/>
    <m/>
    <n v="4.5507584597432905E-2"/>
    <n v="47.71628205128205"/>
    <n v="1860.9349999999999"/>
    <n v="0"/>
    <x v="0"/>
    <m/>
    <n v="0"/>
    <x v="64"/>
    <d v="2020-03-23T00:00:00"/>
    <x v="1"/>
    <x v="2"/>
    <x v="0"/>
  </r>
  <r>
    <x v="450"/>
    <x v="4"/>
    <x v="0"/>
    <s v="指名：ドルチェグスト（170816-170916）"/>
    <n v="9360"/>
    <n v="1640"/>
    <n v="0"/>
    <n v="0.1752136752136752"/>
    <n v="56.405810975609754"/>
    <n v="92505.53"/>
    <n v="24"/>
    <x v="0"/>
    <m/>
    <n v="0"/>
    <x v="64"/>
    <d v="2020-03-23T00:00:00"/>
    <x v="1"/>
    <x v="2"/>
    <x v="0"/>
  </r>
  <r>
    <x v="450"/>
    <x v="4"/>
    <x v="0"/>
    <s v="指名：バリスタ（170816-170916）"/>
    <n v="6904"/>
    <n v="925"/>
    <m/>
    <n v="0.1339803012746234"/>
    <n v="72.267670270270273"/>
    <n v="66847.595000000001"/>
    <n v="2.7899999999999996"/>
    <x v="0"/>
    <m/>
    <n v="0"/>
    <x v="64"/>
    <d v="2020-03-23T00:00:00"/>
    <x v="1"/>
    <x v="2"/>
    <x v="0"/>
  </r>
  <r>
    <x v="450"/>
    <x v="4"/>
    <x v="0"/>
    <s v="一般：ドルチェグスト"/>
    <n v="1392"/>
    <n v="88"/>
    <n v="0"/>
    <n v="6.3218390804597707E-2"/>
    <n v="45.622329545454548"/>
    <n v="4014.7650000000003"/>
    <n v="2"/>
    <x v="0"/>
    <m/>
    <n v="0"/>
    <x v="64"/>
    <d v="2020-03-23T00:00:00"/>
    <x v="1"/>
    <x v="2"/>
    <x v="0"/>
  </r>
  <r>
    <x v="450"/>
    <x v="4"/>
    <x v="0"/>
    <s v="指名：共通TOP（170816-170916）"/>
    <n v="10237"/>
    <n v="1657"/>
    <m/>
    <n v="0.1618638272931523"/>
    <n v="46.956505733252868"/>
    <n v="77806.930000000008"/>
    <n v="37.5"/>
    <x v="0"/>
    <m/>
    <n v="0"/>
    <x v="64"/>
    <d v="2020-03-23T00:00:00"/>
    <x v="1"/>
    <x v="2"/>
    <x v="0"/>
  </r>
  <r>
    <x v="450"/>
    <x v="4"/>
    <x v="0"/>
    <s v="一般：バリスタ"/>
    <n v="1028"/>
    <n v="21"/>
    <m/>
    <n v="2.0428015564202335E-2"/>
    <n v="103.48261904761905"/>
    <n v="2173.1350000000002"/>
    <n v="1"/>
    <x v="0"/>
    <m/>
    <n v="0"/>
    <x v="64"/>
    <d v="2020-03-23T00:00:00"/>
    <x v="1"/>
    <x v="2"/>
    <x v="0"/>
  </r>
  <r>
    <x v="450"/>
    <x v="7"/>
    <x v="0"/>
    <s v="NDG_Facebook_int_coffee（200110-200131）"/>
    <n v="77299"/>
    <n v="118"/>
    <n v="0"/>
    <n v="1.5265397999974127E-3"/>
    <n v="75.857796610169487"/>
    <n v="8951.2199999999993"/>
    <n v="0"/>
    <x v="0"/>
    <m/>
    <n v="0"/>
    <x v="64"/>
    <d v="2020-03-23T00:00:00"/>
    <x v="1"/>
    <x v="2"/>
    <x v="0"/>
  </r>
  <r>
    <x v="450"/>
    <x v="7"/>
    <x v="0"/>
    <s v="NDG_Facebook_RM_18day（200203-200229）"/>
    <n v="18695"/>
    <n v="111"/>
    <n v="0"/>
    <n v="5.9374164215030755E-3"/>
    <n v="404.09207207207209"/>
    <n v="44854.22"/>
    <n v="60"/>
    <x v="0"/>
    <m/>
    <n v="0"/>
    <x v="64"/>
    <d v="2020-03-23T00:00:00"/>
    <x v="1"/>
    <x v="2"/>
    <x v="0"/>
  </r>
  <r>
    <x v="450"/>
    <x v="7"/>
    <x v="0"/>
    <s v="NDG_Facebook_RM_180day（200203-200229）"/>
    <n v="28865"/>
    <n v="31"/>
    <n v="0"/>
    <n v="1.073965009527109E-3"/>
    <n v="1088.1680645161291"/>
    <n v="33733.21"/>
    <n v="26"/>
    <x v="0"/>
    <m/>
    <n v="0"/>
    <x v="64"/>
    <d v="2020-03-23T00:00:00"/>
    <x v="1"/>
    <x v="2"/>
    <x v="0"/>
  </r>
  <r>
    <x v="450"/>
    <x v="7"/>
    <x v="0"/>
    <s v="NDG_Facebook_customer（200317-200331）"/>
    <n v="54135"/>
    <n v="84"/>
    <n v="0"/>
    <n v="1.5516763646439458E-3"/>
    <n v="1000.8452380952381"/>
    <n v="84071"/>
    <n v="51"/>
    <x v="0"/>
    <m/>
    <n v="0"/>
    <x v="64"/>
    <d v="2020-03-23T00:00:00"/>
    <x v="1"/>
    <x v="2"/>
    <x v="0"/>
  </r>
  <r>
    <x v="451"/>
    <x v="0"/>
    <x v="0"/>
    <s v="指名：製品KW"/>
    <n v="1207"/>
    <n v="66"/>
    <m/>
    <n v="5.4681027340513673E-2"/>
    <n v="34.256969696969691"/>
    <n v="2260.9599999999996"/>
    <n v="0"/>
    <x v="0"/>
    <m/>
    <n v="0"/>
    <x v="64"/>
    <d v="2020-03-23T00:00:00"/>
    <x v="1"/>
    <x v="2"/>
    <x v="0"/>
  </r>
  <r>
    <x v="451"/>
    <x v="0"/>
    <x v="0"/>
    <s v="指名：共通TOP（161228AM-170131）"/>
    <n v="6165"/>
    <n v="710"/>
    <m/>
    <n v="0.11516626115166261"/>
    <n v="26.01025352112676"/>
    <n v="18467.28"/>
    <n v="39"/>
    <x v="0"/>
    <m/>
    <n v="0"/>
    <x v="64"/>
    <d v="2020-03-23T00:00:00"/>
    <x v="1"/>
    <x v="2"/>
    <x v="0"/>
  </r>
  <r>
    <x v="451"/>
    <x v="0"/>
    <x v="0"/>
    <s v="指名：バリスタDuo"/>
    <n v="416"/>
    <n v="13"/>
    <m/>
    <n v="3.125E-2"/>
    <n v="20.240000000000002"/>
    <n v="263.12"/>
    <n v="0"/>
    <x v="0"/>
    <m/>
    <n v="0"/>
    <x v="64"/>
    <d v="2020-03-23T00:00:00"/>
    <x v="1"/>
    <x v="2"/>
    <x v="0"/>
  </r>
  <r>
    <x v="451"/>
    <x v="0"/>
    <x v="0"/>
    <s v="指名：ドルチェグスト（161228AM-170131）"/>
    <n v="14978"/>
    <n v="1174"/>
    <m/>
    <n v="7.8381626385365208E-2"/>
    <n v="35.77812606473595"/>
    <n v="42003.520000000004"/>
    <n v="20"/>
    <x v="0"/>
    <m/>
    <n v="0"/>
    <x v="64"/>
    <d v="2020-03-23T00:00:00"/>
    <x v="1"/>
    <x v="2"/>
    <x v="0"/>
  </r>
  <r>
    <x v="451"/>
    <x v="0"/>
    <x v="0"/>
    <s v="一般：バリスタ"/>
    <n v="5680"/>
    <n v="75"/>
    <m/>
    <n v="1.3204225352112676E-2"/>
    <n v="75.753600000000006"/>
    <n v="5681.52"/>
    <n v="0"/>
    <x v="0"/>
    <m/>
    <n v="0"/>
    <x v="64"/>
    <d v="2020-03-23T00:00:00"/>
    <x v="1"/>
    <x v="2"/>
    <x v="0"/>
  </r>
  <r>
    <x v="451"/>
    <x v="0"/>
    <x v="0"/>
    <s v="一般：ドルチェグスト"/>
    <n v="5414"/>
    <n v="56"/>
    <m/>
    <n v="1.0343553749538234E-2"/>
    <n v="75.28857142857143"/>
    <n v="4216.16"/>
    <n v="0"/>
    <x v="0"/>
    <m/>
    <n v="0"/>
    <x v="64"/>
    <d v="2020-03-23T00:00:00"/>
    <x v="1"/>
    <x v="2"/>
    <x v="0"/>
  </r>
  <r>
    <x v="451"/>
    <x v="0"/>
    <x v="0"/>
    <s v="指名：バリスタ（161228AM-170131）"/>
    <n v="6498"/>
    <n v="554"/>
    <m/>
    <n v="8.5257002154509084E-2"/>
    <n v="54.203898916967511"/>
    <n v="30028.959999999999"/>
    <n v="13"/>
    <x v="0"/>
    <m/>
    <n v="0"/>
    <x v="64"/>
    <d v="2020-03-23T00:00:00"/>
    <x v="1"/>
    <x v="2"/>
    <x v="0"/>
  </r>
  <r>
    <x v="451"/>
    <x v="14"/>
    <x v="0"/>
    <s v="YDN_RT_Direct"/>
    <n v="158425"/>
    <n v="158"/>
    <n v="0"/>
    <n v="9.9731734259113141E-4"/>
    <n v="378.83597082278482"/>
    <n v="59856.08339"/>
    <n v="5"/>
    <x v="0"/>
    <m/>
    <n v="0"/>
    <x v="64"/>
    <d v="2020-03-23T00:00:00"/>
    <x v="1"/>
    <x v="2"/>
    <x v="0"/>
  </r>
  <r>
    <x v="451"/>
    <x v="13"/>
    <x v="0"/>
    <s v="2020-01_nestle_DDTD_ndg_coffee_banner"/>
    <n v="178956"/>
    <n v="441"/>
    <m/>
    <n v="2.4642928988131163E-3"/>
    <n v="15.990819274376417"/>
    <n v="7051.9512999999997"/>
    <n v="0"/>
    <x v="0"/>
    <m/>
    <n v="0"/>
    <x v="64"/>
    <d v="2020-03-23T00:00:00"/>
    <x v="1"/>
    <x v="2"/>
    <x v="0"/>
  </r>
  <r>
    <x v="451"/>
    <x v="13"/>
    <x v="0"/>
    <s v="2020-01_nestle_DDTD_ndg_RT_banner"/>
    <n v="122478"/>
    <n v="606"/>
    <m/>
    <n v="4.9478273649145154E-3"/>
    <n v="40.569753382838286"/>
    <n v="24585.270550000001"/>
    <n v="3"/>
    <x v="0"/>
    <m/>
    <n v="0"/>
    <x v="64"/>
    <d v="2020-03-23T00:00:00"/>
    <x v="1"/>
    <x v="2"/>
    <x v="0"/>
  </r>
  <r>
    <x v="451"/>
    <x v="3"/>
    <x v="0"/>
    <s v="PH AFF"/>
    <n v="760"/>
    <n v="230"/>
    <m/>
    <n v="0.30263157894736842"/>
    <n v="128.07826086956521"/>
    <n v="29458"/>
    <n v="2"/>
    <x v="0"/>
    <m/>
    <n v="0"/>
    <x v="64"/>
    <d v="2020-03-23T00:00:00"/>
    <x v="1"/>
    <x v="2"/>
    <x v="0"/>
  </r>
  <r>
    <x v="451"/>
    <x v="12"/>
    <x v="0"/>
    <s v="NDG_LINE_true"/>
    <n v="171538"/>
    <n v="266"/>
    <m/>
    <n v="1.5506768179645327E-3"/>
    <n v="28.671428571428571"/>
    <n v="7626.5999999999995"/>
    <n v="0"/>
    <x v="0"/>
    <m/>
    <n v="0"/>
    <x v="64"/>
    <d v="2020-03-23T00:00:00"/>
    <x v="1"/>
    <x v="2"/>
    <x v="0"/>
  </r>
  <r>
    <x v="451"/>
    <x v="12"/>
    <x v="0"/>
    <s v="NDG_LINE_RM"/>
    <n v="234110"/>
    <n v="938"/>
    <m/>
    <n v="4.0066635342360431E-3"/>
    <n v="84.908795309168454"/>
    <n v="79644.450000000012"/>
    <n v="11"/>
    <x v="0"/>
    <m/>
    <n v="0"/>
    <x v="64"/>
    <d v="2020-03-23T00:00:00"/>
    <x v="1"/>
    <x v="2"/>
    <x v="0"/>
  </r>
  <r>
    <x v="451"/>
    <x v="5"/>
    <x v="0"/>
    <s v="GDN_Direct_AT_Man"/>
    <n v="526185"/>
    <n v="1028"/>
    <n v="0"/>
    <n v="1.953685490844475E-3"/>
    <n v="70.88562102325389"/>
    <n v="72870.418411905004"/>
    <n v="1"/>
    <x v="0"/>
    <m/>
    <n v="0"/>
    <x v="64"/>
    <d v="2020-03-23T00:00:00"/>
    <x v="1"/>
    <x v="2"/>
    <x v="0"/>
  </r>
  <r>
    <x v="451"/>
    <x v="5"/>
    <x v="0"/>
    <s v="GDN_Direct_AT_Woman"/>
    <n v="1079385"/>
    <n v="2174"/>
    <n v="0"/>
    <n v="2.0141098866484153E-3"/>
    <n v="78.141577997529907"/>
    <n v="169879.79056663002"/>
    <n v="2"/>
    <x v="0"/>
    <m/>
    <n v="0"/>
    <x v="64"/>
    <d v="2020-03-23T00:00:00"/>
    <x v="1"/>
    <x v="2"/>
    <x v="0"/>
  </r>
  <r>
    <x v="451"/>
    <x v="5"/>
    <x v="0"/>
    <s v="GDN_Direct_RT_リターゲティング"/>
    <n v="163110"/>
    <n v="147"/>
    <n v="0"/>
    <n v="9.0123229722273315E-4"/>
    <n v="372.61342045588435"/>
    <n v="54774.172807014998"/>
    <n v="1"/>
    <x v="0"/>
    <m/>
    <n v="0"/>
    <x v="64"/>
    <d v="2020-03-23T00:00:00"/>
    <x v="1"/>
    <x v="2"/>
    <x v="0"/>
  </r>
  <r>
    <x v="451"/>
    <x v="4"/>
    <x v="0"/>
    <s v="指名：共通TOP（170816-170916）"/>
    <n v="9675"/>
    <n v="1606"/>
    <m/>
    <n v="0.16599483204134366"/>
    <n v="42.985124533001247"/>
    <n v="69034.11"/>
    <n v="28"/>
    <x v="0"/>
    <m/>
    <n v="0"/>
    <x v="64"/>
    <d v="2020-03-23T00:00:00"/>
    <x v="1"/>
    <x v="2"/>
    <x v="0"/>
  </r>
  <r>
    <x v="451"/>
    <x v="4"/>
    <x v="0"/>
    <s v="一般：バリスタ"/>
    <n v="913"/>
    <n v="22"/>
    <m/>
    <n v="2.4096385542168676E-2"/>
    <n v="69.687499999999986"/>
    <n v="1533.1249999999998"/>
    <n v="0"/>
    <x v="0"/>
    <m/>
    <n v="0"/>
    <x v="64"/>
    <d v="2020-03-23T00:00:00"/>
    <x v="1"/>
    <x v="2"/>
    <x v="0"/>
  </r>
  <r>
    <x v="451"/>
    <x v="4"/>
    <x v="0"/>
    <s v="指名：バリスタ（170816-170916）"/>
    <n v="7147"/>
    <n v="943"/>
    <m/>
    <n v="0.13194347278578425"/>
    <n v="81.810021208907727"/>
    <n v="77146.849999999991"/>
    <n v="1.1099999999999999"/>
    <x v="0"/>
    <m/>
    <n v="0"/>
    <x v="64"/>
    <d v="2020-03-23T00:00:00"/>
    <x v="1"/>
    <x v="2"/>
    <x v="0"/>
  </r>
  <r>
    <x v="451"/>
    <x v="4"/>
    <x v="0"/>
    <s v="指名：バリスタDuo"/>
    <n v="1120"/>
    <n v="50"/>
    <m/>
    <n v="4.4642857142857144E-2"/>
    <n v="50.063499999999998"/>
    <n v="2503.1749999999997"/>
    <n v="0"/>
    <x v="0"/>
    <m/>
    <n v="0"/>
    <x v="64"/>
    <d v="2020-03-23T00:00:00"/>
    <x v="1"/>
    <x v="2"/>
    <x v="0"/>
  </r>
  <r>
    <x v="451"/>
    <x v="4"/>
    <x v="0"/>
    <s v="指名：ドルチェグスト（170816-170916）"/>
    <n v="11344"/>
    <n v="1960"/>
    <n v="0"/>
    <n v="0.17277856135401976"/>
    <n v="64.601622448979583"/>
    <n v="126619.18"/>
    <n v="18.579999999999998"/>
    <x v="0"/>
    <m/>
    <n v="0"/>
    <x v="64"/>
    <d v="2020-03-23T00:00:00"/>
    <x v="1"/>
    <x v="2"/>
    <x v="0"/>
  </r>
  <r>
    <x v="451"/>
    <x v="4"/>
    <x v="0"/>
    <s v="指名：製品KW"/>
    <n v="69"/>
    <n v="12"/>
    <m/>
    <n v="0.17391304347826086"/>
    <n v="65.506250000000009"/>
    <n v="786.07500000000005"/>
    <n v="0"/>
    <x v="0"/>
    <m/>
    <n v="0"/>
    <x v="64"/>
    <d v="2020-03-23T00:00:00"/>
    <x v="1"/>
    <x v="2"/>
    <x v="0"/>
  </r>
  <r>
    <x v="451"/>
    <x v="4"/>
    <x v="0"/>
    <s v="一般：ドルチェグスト"/>
    <n v="1812"/>
    <n v="68"/>
    <n v="0"/>
    <n v="3.7527593818984545E-2"/>
    <n v="68.357867647058811"/>
    <n v="4648.3349999999991"/>
    <n v="0"/>
    <x v="0"/>
    <m/>
    <n v="0"/>
    <x v="64"/>
    <d v="2020-03-23T00:00:00"/>
    <x v="1"/>
    <x v="2"/>
    <x v="0"/>
  </r>
  <r>
    <x v="451"/>
    <x v="7"/>
    <x v="0"/>
    <s v="NDG_Facebook_customer（200317-200331）"/>
    <n v="58761"/>
    <n v="132"/>
    <n v="0"/>
    <n v="2.2463879103487008E-3"/>
    <n v="622.2882575757576"/>
    <n v="82142.05"/>
    <n v="4"/>
    <x v="0"/>
    <m/>
    <n v="0"/>
    <x v="64"/>
    <d v="2020-03-23T00:00:00"/>
    <x v="1"/>
    <x v="2"/>
    <x v="0"/>
  </r>
  <r>
    <x v="451"/>
    <x v="7"/>
    <x v="0"/>
    <s v="NDG_Facebook_RM_180day（200203-200229）"/>
    <n v="29901"/>
    <n v="56"/>
    <n v="0"/>
    <n v="1.8728470619711714E-3"/>
    <n v="567.97303571428563"/>
    <n v="31806.489999999998"/>
    <n v="9"/>
    <x v="0"/>
    <m/>
    <n v="0"/>
    <x v="64"/>
    <d v="2020-03-23T00:00:00"/>
    <x v="1"/>
    <x v="2"/>
    <x v="0"/>
  </r>
  <r>
    <x v="451"/>
    <x v="7"/>
    <x v="0"/>
    <s v="NDG_Facebook_int_coffee（200110-200131）"/>
    <n v="55297"/>
    <n v="122"/>
    <n v="0"/>
    <n v="2.2062679711376747E-3"/>
    <n v="79.34778688524591"/>
    <n v="9680.43"/>
    <n v="0"/>
    <x v="0"/>
    <m/>
    <n v="0"/>
    <x v="64"/>
    <d v="2020-03-23T00:00:00"/>
    <x v="1"/>
    <x v="2"/>
    <x v="0"/>
  </r>
  <r>
    <x v="451"/>
    <x v="7"/>
    <x v="0"/>
    <s v="NDG_Facebook_RM_18day（200203-200229）"/>
    <n v="18836"/>
    <n v="112"/>
    <n v="0"/>
    <n v="5.9460607347632194E-3"/>
    <n v="374.24178571428575"/>
    <n v="41915.08"/>
    <n v="20"/>
    <x v="0"/>
    <m/>
    <n v="0"/>
    <x v="64"/>
    <d v="2020-03-23T00:00:00"/>
    <x v="1"/>
    <x v="2"/>
    <x v="0"/>
  </r>
  <r>
    <x v="452"/>
    <x v="0"/>
    <x v="0"/>
    <s v="指名：共通TOP（161228AM-170131）"/>
    <n v="5562"/>
    <n v="664"/>
    <m/>
    <n v="0.11938151743976987"/>
    <n v="18.010481927710845"/>
    <n v="11958.960000000001"/>
    <n v="36"/>
    <x v="0"/>
    <m/>
    <n v="0"/>
    <x v="64"/>
    <d v="2020-03-23T00:00:00"/>
    <x v="1"/>
    <x v="2"/>
    <x v="0"/>
  </r>
  <r>
    <x v="452"/>
    <x v="0"/>
    <x v="0"/>
    <s v="指名：バリスタ（161228AM-170131）"/>
    <n v="7519"/>
    <n v="609"/>
    <m/>
    <n v="8.0994813140045224E-2"/>
    <n v="34.014318555008209"/>
    <n v="20714.72"/>
    <n v="11"/>
    <x v="0"/>
    <m/>
    <n v="0"/>
    <x v="64"/>
    <d v="2020-03-23T00:00:00"/>
    <x v="1"/>
    <x v="2"/>
    <x v="0"/>
  </r>
  <r>
    <x v="452"/>
    <x v="0"/>
    <x v="0"/>
    <s v="指名：ドルチェグスト（161228AM-170131）"/>
    <n v="17870"/>
    <n v="1236"/>
    <m/>
    <n v="6.9166200335758252E-2"/>
    <n v="37.421488673139159"/>
    <n v="46252.959999999999"/>
    <n v="28"/>
    <x v="0"/>
    <m/>
    <n v="0"/>
    <x v="64"/>
    <d v="2020-03-23T00:00:00"/>
    <x v="1"/>
    <x v="2"/>
    <x v="0"/>
  </r>
  <r>
    <x v="452"/>
    <x v="0"/>
    <x v="0"/>
    <s v="一般：バリスタ"/>
    <n v="6595"/>
    <n v="59"/>
    <m/>
    <n v="8.9461713419257006E-3"/>
    <n v="86.090847457627106"/>
    <n v="5079.3599999999997"/>
    <n v="0"/>
    <x v="0"/>
    <m/>
    <n v="0"/>
    <x v="64"/>
    <d v="2020-03-23T00:00:00"/>
    <x v="1"/>
    <x v="2"/>
    <x v="0"/>
  </r>
  <r>
    <x v="452"/>
    <x v="0"/>
    <x v="0"/>
    <s v="一般：ドルチェグスト"/>
    <n v="10486"/>
    <n v="80"/>
    <m/>
    <n v="7.6292199122639714E-3"/>
    <n v="67.261999999999986"/>
    <n v="5380.9599999999991"/>
    <n v="0"/>
    <x v="0"/>
    <m/>
    <n v="0"/>
    <x v="64"/>
    <d v="2020-03-23T00:00:00"/>
    <x v="1"/>
    <x v="2"/>
    <x v="0"/>
  </r>
  <r>
    <x v="452"/>
    <x v="0"/>
    <x v="0"/>
    <s v="指名：バリスタDuo"/>
    <n v="616"/>
    <n v="11"/>
    <m/>
    <n v="1.7857142857142856E-2"/>
    <n v="39.803636363636365"/>
    <n v="437.84000000000003"/>
    <n v="0"/>
    <x v="0"/>
    <m/>
    <n v="0"/>
    <x v="64"/>
    <d v="2020-03-23T00:00:00"/>
    <x v="1"/>
    <x v="2"/>
    <x v="0"/>
  </r>
  <r>
    <x v="452"/>
    <x v="0"/>
    <x v="0"/>
    <s v="指名：製品KW"/>
    <n v="1210"/>
    <n v="53"/>
    <m/>
    <n v="4.3801652892561986E-2"/>
    <n v="28.040754716981134"/>
    <n v="1486.16"/>
    <n v="2"/>
    <x v="0"/>
    <m/>
    <n v="0"/>
    <x v="64"/>
    <d v="2020-03-23T00:00:00"/>
    <x v="1"/>
    <x v="2"/>
    <x v="0"/>
  </r>
  <r>
    <x v="452"/>
    <x v="14"/>
    <x v="0"/>
    <s v="YDN_RT_Direct"/>
    <n v="62087"/>
    <n v="90"/>
    <n v="0"/>
    <n v="1.4495788168215568E-3"/>
    <n v="450.7986874444444"/>
    <n v="40571.881869999997"/>
    <n v="0"/>
    <x v="0"/>
    <m/>
    <n v="0"/>
    <x v="64"/>
    <d v="2020-03-23T00:00:00"/>
    <x v="1"/>
    <x v="2"/>
    <x v="0"/>
  </r>
  <r>
    <x v="452"/>
    <x v="13"/>
    <x v="0"/>
    <s v="2020-01_nestle_DDTD_ndg_RT_banner"/>
    <n v="122073"/>
    <n v="774"/>
    <m/>
    <n v="6.3404684082475236E-3"/>
    <n v="31.753226421188632"/>
    <n v="24576.99725"/>
    <n v="0"/>
    <x v="0"/>
    <m/>
    <n v="0"/>
    <x v="64"/>
    <d v="2020-03-23T00:00:00"/>
    <x v="1"/>
    <x v="2"/>
    <x v="0"/>
  </r>
  <r>
    <x v="452"/>
    <x v="13"/>
    <x v="0"/>
    <s v="2020-01_nestle_DDTD_ndg_coffee_banner"/>
    <n v="203162"/>
    <n v="482"/>
    <m/>
    <n v="2.3724909185772929E-3"/>
    <n v="14.597570746887966"/>
    <n v="7036.0290999999997"/>
    <n v="0"/>
    <x v="0"/>
    <m/>
    <n v="0"/>
    <x v="64"/>
    <d v="2020-03-23T00:00:00"/>
    <x v="1"/>
    <x v="2"/>
    <x v="0"/>
  </r>
  <r>
    <x v="452"/>
    <x v="3"/>
    <x v="0"/>
    <s v="PH AFF"/>
    <n v="827"/>
    <n v="271"/>
    <m/>
    <n v="0.32769044740024184"/>
    <n v="277.18782287822876"/>
    <n v="75117.899999999994"/>
    <n v="6"/>
    <x v="0"/>
    <m/>
    <n v="0"/>
    <x v="64"/>
    <d v="2020-03-23T00:00:00"/>
    <x v="1"/>
    <x v="2"/>
    <x v="0"/>
  </r>
  <r>
    <x v="452"/>
    <x v="12"/>
    <x v="0"/>
    <s v="NDG_LINE_RM"/>
    <n v="243174"/>
    <n v="936"/>
    <m/>
    <n v="3.8490957092452318E-3"/>
    <n v="84.768589743589743"/>
    <n v="79343.399999999994"/>
    <n v="8"/>
    <x v="0"/>
    <m/>
    <n v="0"/>
    <x v="64"/>
    <d v="2020-03-23T00:00:00"/>
    <x v="1"/>
    <x v="2"/>
    <x v="0"/>
  </r>
  <r>
    <x v="452"/>
    <x v="12"/>
    <x v="0"/>
    <s v="NDG_LINE_true"/>
    <n v="186172"/>
    <n v="279"/>
    <m/>
    <n v="1.4986141847323979E-3"/>
    <n v="27.267544802867384"/>
    <n v="7607.6450000000004"/>
    <n v="0"/>
    <x v="0"/>
    <m/>
    <n v="0"/>
    <x v="64"/>
    <d v="2020-03-23T00:00:00"/>
    <x v="1"/>
    <x v="2"/>
    <x v="0"/>
  </r>
  <r>
    <x v="452"/>
    <x v="5"/>
    <x v="0"/>
    <s v="GDN_Direct_AT_Woman"/>
    <n v="1025711"/>
    <n v="2076"/>
    <n v="0"/>
    <n v="2.0239619151983354E-3"/>
    <n v="81.79890791482417"/>
    <n v="169814.53283117499"/>
    <n v="2"/>
    <x v="0"/>
    <m/>
    <n v="0"/>
    <x v="64"/>
    <d v="2020-03-23T00:00:00"/>
    <x v="1"/>
    <x v="2"/>
    <x v="0"/>
  </r>
  <r>
    <x v="452"/>
    <x v="5"/>
    <x v="0"/>
    <s v="GDN_Direct_RT_リターゲティング"/>
    <n v="156191"/>
    <n v="193"/>
    <n v="0"/>
    <n v="1.2356665877035168E-3"/>
    <n v="294.62219256196892"/>
    <n v="56862.083164460004"/>
    <n v="1"/>
    <x v="0"/>
    <m/>
    <n v="0"/>
    <x v="64"/>
    <d v="2020-03-23T00:00:00"/>
    <x v="1"/>
    <x v="2"/>
    <x v="0"/>
  </r>
  <r>
    <x v="452"/>
    <x v="5"/>
    <x v="0"/>
    <s v="GDN_Direct_AT_Man"/>
    <n v="1389851"/>
    <n v="2406"/>
    <n v="0"/>
    <n v="1.731120817986964E-3"/>
    <n v="70.576438560812562"/>
    <n v="169806.91117731502"/>
    <n v="2"/>
    <x v="0"/>
    <m/>
    <n v="0"/>
    <x v="64"/>
    <d v="2020-03-23T00:00:00"/>
    <x v="1"/>
    <x v="2"/>
    <x v="0"/>
  </r>
  <r>
    <x v="452"/>
    <x v="4"/>
    <x v="0"/>
    <s v="指名：ドルチェグスト（170816-170916）"/>
    <n v="14986"/>
    <n v="2682"/>
    <n v="0"/>
    <n v="0.17896703590017349"/>
    <n v="64.767311707680861"/>
    <n v="173705.93000000005"/>
    <n v="42.43"/>
    <x v="0"/>
    <m/>
    <n v="0"/>
    <x v="64"/>
    <d v="2020-03-23T00:00:00"/>
    <x v="1"/>
    <x v="2"/>
    <x v="0"/>
  </r>
  <r>
    <x v="452"/>
    <x v="4"/>
    <x v="0"/>
    <s v="指名：バリスタ（170816-170916）"/>
    <n v="9196"/>
    <n v="1080"/>
    <m/>
    <n v="0.117442366246194"/>
    <n v="81.630388888888888"/>
    <n v="88160.819999999992"/>
    <n v="3.91"/>
    <x v="0"/>
    <m/>
    <n v="0"/>
    <x v="64"/>
    <d v="2020-03-23T00:00:00"/>
    <x v="1"/>
    <x v="2"/>
    <x v="0"/>
  </r>
  <r>
    <x v="452"/>
    <x v="4"/>
    <x v="0"/>
    <s v="一般：バリスタ"/>
    <n v="1080"/>
    <n v="28"/>
    <m/>
    <n v="2.5925925925925925E-2"/>
    <n v="89.757500000000007"/>
    <n v="2513.21"/>
    <n v="1"/>
    <x v="0"/>
    <m/>
    <n v="0"/>
    <x v="64"/>
    <d v="2020-03-23T00:00:00"/>
    <x v="1"/>
    <x v="2"/>
    <x v="0"/>
  </r>
  <r>
    <x v="452"/>
    <x v="4"/>
    <x v="0"/>
    <s v="一般：ドルチェグスト"/>
    <n v="3952"/>
    <n v="86"/>
    <n v="0"/>
    <n v="2.1761133603238867E-2"/>
    <n v="62.043953488372104"/>
    <n v="5335.7800000000007"/>
    <n v="0"/>
    <x v="0"/>
    <m/>
    <n v="0"/>
    <x v="64"/>
    <d v="2020-03-23T00:00:00"/>
    <x v="1"/>
    <x v="2"/>
    <x v="0"/>
  </r>
  <r>
    <x v="452"/>
    <x v="4"/>
    <x v="0"/>
    <s v="指名：バリスタDuo"/>
    <n v="1291"/>
    <n v="70"/>
    <m/>
    <n v="5.4221533694810226E-2"/>
    <n v="41.031999999999996"/>
    <n v="2872.24"/>
    <n v="0.5"/>
    <x v="0"/>
    <m/>
    <n v="0"/>
    <x v="64"/>
    <d v="2020-03-23T00:00:00"/>
    <x v="1"/>
    <x v="2"/>
    <x v="0"/>
  </r>
  <r>
    <x v="452"/>
    <x v="4"/>
    <x v="0"/>
    <s v="指名：共通TOP（170816-170916）"/>
    <n v="9404"/>
    <n v="1657"/>
    <m/>
    <n v="0.17620161633347511"/>
    <n v="29.740286662643332"/>
    <n v="49279.654999999999"/>
    <n v="30.02"/>
    <x v="0"/>
    <m/>
    <n v="0"/>
    <x v="64"/>
    <d v="2020-03-23T00:00:00"/>
    <x v="1"/>
    <x v="2"/>
    <x v="0"/>
  </r>
  <r>
    <x v="452"/>
    <x v="4"/>
    <x v="0"/>
    <s v="指名：製品KW"/>
    <n v="82"/>
    <n v="10"/>
    <m/>
    <n v="0.12195121951219512"/>
    <n v="69.241500000000002"/>
    <n v="692.41499999999996"/>
    <n v="1"/>
    <x v="0"/>
    <m/>
    <n v="0"/>
    <x v="64"/>
    <d v="2020-03-23T00:00:00"/>
    <x v="1"/>
    <x v="2"/>
    <x v="0"/>
  </r>
  <r>
    <x v="452"/>
    <x v="7"/>
    <x v="0"/>
    <s v="NDG_Facebook_RM_18day（200203-200229）"/>
    <n v="20757"/>
    <n v="164"/>
    <n v="0"/>
    <n v="7.9009490774196653E-3"/>
    <n v="266.84533536585366"/>
    <n v="43762.635000000002"/>
    <n v="17"/>
    <x v="0"/>
    <m/>
    <n v="0"/>
    <x v="64"/>
    <d v="2020-03-23T00:00:00"/>
    <x v="1"/>
    <x v="2"/>
    <x v="0"/>
  </r>
  <r>
    <x v="452"/>
    <x v="7"/>
    <x v="0"/>
    <s v="NDG_Facebook_RM_180day（200203-200229）"/>
    <n v="34110"/>
    <n v="65"/>
    <n v="0"/>
    <n v="1.9055995309293463E-3"/>
    <n v="506.9133076923078"/>
    <n v="32949.365000000005"/>
    <n v="2"/>
    <x v="0"/>
    <m/>
    <n v="0"/>
    <x v="64"/>
    <d v="2020-03-23T00:00:00"/>
    <x v="1"/>
    <x v="2"/>
    <x v="0"/>
  </r>
  <r>
    <x v="452"/>
    <x v="7"/>
    <x v="0"/>
    <s v="NDG_Facebook_int_coffee（200110-200131）"/>
    <n v="72959"/>
    <n v="135"/>
    <n v="0"/>
    <n v="1.8503543085842734E-3"/>
    <n v="72.375888888888895"/>
    <n v="9770.7450000000008"/>
    <n v="0"/>
    <x v="0"/>
    <m/>
    <n v="0"/>
    <x v="64"/>
    <d v="2020-03-23T00:00:00"/>
    <x v="1"/>
    <x v="2"/>
    <x v="0"/>
  </r>
  <r>
    <x v="452"/>
    <x v="7"/>
    <x v="0"/>
    <s v="NDG_Facebook_customer（200317-200331）"/>
    <n v="62946"/>
    <n v="191"/>
    <n v="0"/>
    <n v="3.0343469005179044E-3"/>
    <n v="434.80913612565445"/>
    <n v="83048.544999999998"/>
    <n v="3"/>
    <x v="0"/>
    <m/>
    <n v="0"/>
    <x v="64"/>
    <d v="2020-03-23T00:00:00"/>
    <x v="1"/>
    <x v="2"/>
    <x v="0"/>
  </r>
  <r>
    <x v="453"/>
    <x v="0"/>
    <x v="0"/>
    <s v="指名：製品KW"/>
    <n v="1390"/>
    <n v="54"/>
    <m/>
    <n v="3.884892086330935E-2"/>
    <n v="31.065185185185186"/>
    <n v="1677.52"/>
    <n v="0"/>
    <x v="0"/>
    <m/>
    <n v="0"/>
    <x v="64"/>
    <d v="2020-03-23T00:00:00"/>
    <x v="1"/>
    <x v="2"/>
    <x v="0"/>
  </r>
  <r>
    <x v="453"/>
    <x v="0"/>
    <x v="0"/>
    <s v="一般：ドルチェグスト"/>
    <n v="10838"/>
    <n v="66"/>
    <m/>
    <n v="6.0896844436242846E-3"/>
    <n v="70.152727272727276"/>
    <n v="4630.08"/>
    <n v="2"/>
    <x v="0"/>
    <m/>
    <n v="0"/>
    <x v="64"/>
    <d v="2020-03-23T00:00:00"/>
    <x v="1"/>
    <x v="2"/>
    <x v="0"/>
  </r>
  <r>
    <x v="453"/>
    <x v="0"/>
    <x v="0"/>
    <s v="指名：共通TOP（161228AM-170131）"/>
    <n v="5628"/>
    <n v="674"/>
    <m/>
    <n v="0.11975835110163469"/>
    <n v="19.602611275964392"/>
    <n v="13212.16"/>
    <n v="36"/>
    <x v="0"/>
    <m/>
    <n v="0"/>
    <x v="64"/>
    <d v="2020-03-23T00:00:00"/>
    <x v="1"/>
    <x v="2"/>
    <x v="0"/>
  </r>
  <r>
    <x v="453"/>
    <x v="0"/>
    <x v="0"/>
    <s v="指名：バリスタDuo"/>
    <n v="620"/>
    <n v="12"/>
    <m/>
    <n v="1.935483870967742E-2"/>
    <n v="35.966666666666669"/>
    <n v="431.6"/>
    <n v="0"/>
    <x v="0"/>
    <m/>
    <n v="0"/>
    <x v="64"/>
    <d v="2020-03-23T00:00:00"/>
    <x v="1"/>
    <x v="2"/>
    <x v="0"/>
  </r>
  <r>
    <x v="453"/>
    <x v="0"/>
    <x v="0"/>
    <s v="一般：バリスタ"/>
    <n v="5653"/>
    <n v="69"/>
    <m/>
    <n v="1.2205908367238635E-2"/>
    <n v="76.492753623188406"/>
    <n v="5278"/>
    <n v="0"/>
    <x v="0"/>
    <m/>
    <n v="0"/>
    <x v="64"/>
    <d v="2020-03-23T00:00:00"/>
    <x v="1"/>
    <x v="2"/>
    <x v="0"/>
  </r>
  <r>
    <x v="453"/>
    <x v="0"/>
    <x v="0"/>
    <s v="指名：バリスタ（161228AM-170131）"/>
    <n v="8158"/>
    <n v="630"/>
    <m/>
    <n v="7.7224810002451585E-2"/>
    <n v="36.877079365079361"/>
    <n v="23232.559999999998"/>
    <n v="12"/>
    <x v="0"/>
    <m/>
    <n v="0"/>
    <x v="64"/>
    <d v="2020-03-23T00:00:00"/>
    <x v="1"/>
    <x v="2"/>
    <x v="0"/>
  </r>
  <r>
    <x v="453"/>
    <x v="0"/>
    <x v="0"/>
    <s v="指名：ドルチェグスト（161228AM-170131）"/>
    <n v="19450"/>
    <n v="1328"/>
    <m/>
    <n v="6.8277634961439584E-2"/>
    <n v="40.503614457831326"/>
    <n v="53788.800000000003"/>
    <n v="20"/>
    <x v="0"/>
    <m/>
    <n v="0"/>
    <x v="64"/>
    <d v="2020-03-23T00:00:00"/>
    <x v="1"/>
    <x v="2"/>
    <x v="0"/>
  </r>
  <r>
    <x v="453"/>
    <x v="14"/>
    <x v="0"/>
    <s v="YDN_RT_Direct"/>
    <n v="93923"/>
    <n v="160"/>
    <n v="0"/>
    <n v="1.7035230987085166E-3"/>
    <n v="315.24509287500001"/>
    <n v="50439.21486"/>
    <n v="11"/>
    <x v="0"/>
    <m/>
    <n v="0"/>
    <x v="64"/>
    <d v="2020-03-23T00:00:00"/>
    <x v="1"/>
    <x v="2"/>
    <x v="0"/>
  </r>
  <r>
    <x v="453"/>
    <x v="13"/>
    <x v="0"/>
    <s v="2020-01_nestle_DDTD_ndg_RT_banner"/>
    <n v="113082"/>
    <n v="894"/>
    <m/>
    <n v="7.9057674961532341E-3"/>
    <n v="27.629537863534672"/>
    <n v="24700.806849999997"/>
    <n v="0"/>
    <x v="0"/>
    <m/>
    <n v="0"/>
    <x v="64"/>
    <d v="2020-03-23T00:00:00"/>
    <x v="1"/>
    <x v="2"/>
    <x v="0"/>
  </r>
  <r>
    <x v="453"/>
    <x v="13"/>
    <x v="0"/>
    <s v="2020-01_nestle_DDTD_ndg_coffee_banner"/>
    <n v="169380"/>
    <n v="536"/>
    <m/>
    <n v="3.164482229306884E-3"/>
    <n v="13.269914552238808"/>
    <n v="7112.6742000000004"/>
    <n v="0"/>
    <x v="0"/>
    <m/>
    <n v="0"/>
    <x v="64"/>
    <d v="2020-03-23T00:00:00"/>
    <x v="1"/>
    <x v="2"/>
    <x v="0"/>
  </r>
  <r>
    <x v="453"/>
    <x v="3"/>
    <x v="0"/>
    <s v="PH AFF"/>
    <n v="806"/>
    <n v="304"/>
    <m/>
    <n v="0.37717121588089331"/>
    <n v="251.94342105263158"/>
    <n v="76590.8"/>
    <n v="6"/>
    <x v="0"/>
    <m/>
    <n v="0"/>
    <x v="64"/>
    <d v="2020-03-23T00:00:00"/>
    <x v="1"/>
    <x v="2"/>
    <x v="0"/>
  </r>
  <r>
    <x v="453"/>
    <x v="12"/>
    <x v="0"/>
    <s v="NDG_LINE_true"/>
    <n v="184978"/>
    <n v="282"/>
    <m/>
    <n v="1.52450561688417E-3"/>
    <n v="27.100035460992906"/>
    <n v="7642.2099999999991"/>
    <n v="0"/>
    <x v="0"/>
    <m/>
    <n v="0"/>
    <x v="64"/>
    <d v="2020-03-23T00:00:00"/>
    <x v="1"/>
    <x v="2"/>
    <x v="0"/>
  </r>
  <r>
    <x v="453"/>
    <x v="12"/>
    <x v="0"/>
    <s v="NDG_LINE_RM"/>
    <n v="220269"/>
    <n v="950"/>
    <m/>
    <n v="4.3129083075693813E-3"/>
    <n v="83.77523157894737"/>
    <n v="79586.47"/>
    <n v="8"/>
    <x v="0"/>
    <m/>
    <n v="0"/>
    <x v="64"/>
    <d v="2020-03-23T00:00:00"/>
    <x v="1"/>
    <x v="2"/>
    <x v="0"/>
  </r>
  <r>
    <x v="453"/>
    <x v="5"/>
    <x v="0"/>
    <s v="GDN_Direct_RT_リターゲティング"/>
    <n v="143808"/>
    <n v="190"/>
    <n v="0"/>
    <n v="1.3212060525144638E-3"/>
    <n v="309.47119511992105"/>
    <n v="58799.527072785"/>
    <n v="0"/>
    <x v="0"/>
    <m/>
    <n v="0"/>
    <x v="64"/>
    <d v="2020-03-23T00:00:00"/>
    <x v="1"/>
    <x v="2"/>
    <x v="0"/>
  </r>
  <r>
    <x v="453"/>
    <x v="5"/>
    <x v="0"/>
    <s v="GDN_Direct_AT_Man"/>
    <n v="1273867"/>
    <n v="2271"/>
    <n v="0"/>
    <n v="1.7827606806676049E-3"/>
    <n v="75.002434381497139"/>
    <n v="170330.52848038002"/>
    <n v="2"/>
    <x v="0"/>
    <m/>
    <n v="0"/>
    <x v="64"/>
    <d v="2020-03-23T00:00:00"/>
    <x v="1"/>
    <x v="2"/>
    <x v="0"/>
  </r>
  <r>
    <x v="453"/>
    <x v="5"/>
    <x v="0"/>
    <s v="GDN_Direct_AT_Woman"/>
    <n v="973925"/>
    <n v="1975"/>
    <n v="0"/>
    <n v="2.0278768899042532E-3"/>
    <n v="85.82773565473164"/>
    <n v="169509.777918095"/>
    <n v="0"/>
    <x v="0"/>
    <m/>
    <n v="0"/>
    <x v="64"/>
    <d v="2020-03-23T00:00:00"/>
    <x v="1"/>
    <x v="2"/>
    <x v="0"/>
  </r>
  <r>
    <x v="453"/>
    <x v="4"/>
    <x v="0"/>
    <s v="指名：共通TOP（170816-170916）"/>
    <n v="9283"/>
    <n v="1658"/>
    <m/>
    <n v="0.1786060540773457"/>
    <n v="34.80709891435464"/>
    <n v="57710.169999999991"/>
    <n v="36"/>
    <x v="0"/>
    <m/>
    <n v="0"/>
    <x v="64"/>
    <d v="2020-03-23T00:00:00"/>
    <x v="1"/>
    <x v="2"/>
    <x v="0"/>
  </r>
  <r>
    <x v="453"/>
    <x v="4"/>
    <x v="0"/>
    <s v="指名：バリスタ（170816-170916）"/>
    <n v="9241"/>
    <n v="1188"/>
    <m/>
    <n v="0.12855751542040905"/>
    <n v="80.203038720538714"/>
    <n v="95281.209999999992"/>
    <n v="10.1"/>
    <x v="0"/>
    <m/>
    <n v="0"/>
    <x v="64"/>
    <d v="2020-03-23T00:00:00"/>
    <x v="1"/>
    <x v="2"/>
    <x v="0"/>
  </r>
  <r>
    <x v="453"/>
    <x v="4"/>
    <x v="0"/>
    <s v="指名：ドルチェグスト（170816-170916）"/>
    <n v="16932"/>
    <n v="3076"/>
    <n v="0"/>
    <n v="0.18166784786203638"/>
    <n v="64.275186931079318"/>
    <n v="197710.47499999998"/>
    <n v="48.180000000000007"/>
    <x v="0"/>
    <m/>
    <n v="0"/>
    <x v="64"/>
    <d v="2020-03-23T00:00:00"/>
    <x v="1"/>
    <x v="2"/>
    <x v="0"/>
  </r>
  <r>
    <x v="453"/>
    <x v="4"/>
    <x v="0"/>
    <s v="一般：ドルチェグスト"/>
    <n v="4414"/>
    <n v="154"/>
    <n v="0"/>
    <n v="3.48889895786135E-2"/>
    <n v="48.333571428571425"/>
    <n v="7443.369999999999"/>
    <n v="0"/>
    <x v="0"/>
    <m/>
    <n v="0"/>
    <x v="64"/>
    <d v="2020-03-23T00:00:00"/>
    <x v="1"/>
    <x v="2"/>
    <x v="0"/>
  </r>
  <r>
    <x v="453"/>
    <x v="4"/>
    <x v="0"/>
    <s v="指名：バリスタDuo"/>
    <n v="886"/>
    <n v="89"/>
    <m/>
    <n v="0.10045146726862303"/>
    <n v="33.863426966292131"/>
    <n v="3013.8449999999998"/>
    <n v="0"/>
    <x v="0"/>
    <m/>
    <n v="0"/>
    <x v="64"/>
    <d v="2020-03-23T00:00:00"/>
    <x v="1"/>
    <x v="2"/>
    <x v="0"/>
  </r>
  <r>
    <x v="453"/>
    <x v="4"/>
    <x v="0"/>
    <s v="一般：バリスタ"/>
    <n v="1113"/>
    <n v="27"/>
    <m/>
    <n v="2.4258760107816711E-2"/>
    <n v="55.708703703703705"/>
    <n v="1504.135"/>
    <n v="0"/>
    <x v="0"/>
    <m/>
    <n v="0"/>
    <x v="64"/>
    <d v="2020-03-23T00:00:00"/>
    <x v="1"/>
    <x v="2"/>
    <x v="0"/>
  </r>
  <r>
    <x v="453"/>
    <x v="4"/>
    <x v="0"/>
    <s v="指名：製品KW"/>
    <n v="70"/>
    <n v="6"/>
    <m/>
    <n v="8.5714285714285715E-2"/>
    <n v="84.182500000000005"/>
    <n v="505.09500000000003"/>
    <n v="0"/>
    <x v="0"/>
    <m/>
    <n v="0"/>
    <x v="64"/>
    <d v="2020-03-23T00:00:00"/>
    <x v="1"/>
    <x v="2"/>
    <x v="0"/>
  </r>
  <r>
    <x v="453"/>
    <x v="7"/>
    <x v="0"/>
    <s v="NDG_Facebook_RM_180day（200203-200229）"/>
    <n v="37425"/>
    <n v="63"/>
    <n v="0"/>
    <n v="1.6833667334669338E-3"/>
    <n v="531.89039682539681"/>
    <n v="33509.095000000001"/>
    <n v="1"/>
    <x v="0"/>
    <m/>
    <n v="0"/>
    <x v="64"/>
    <d v="2020-03-23T00:00:00"/>
    <x v="1"/>
    <x v="2"/>
    <x v="0"/>
  </r>
  <r>
    <x v="453"/>
    <x v="7"/>
    <x v="0"/>
    <s v="NDG_Facebook_RM_18day（200203-200229）"/>
    <n v="21544"/>
    <n v="166"/>
    <n v="0"/>
    <n v="7.7051615298923135E-3"/>
    <n v="273.91385542168672"/>
    <n v="45469.7"/>
    <n v="11"/>
    <x v="0"/>
    <m/>
    <n v="0"/>
    <x v="64"/>
    <d v="2020-03-23T00:00:00"/>
    <x v="1"/>
    <x v="2"/>
    <x v="0"/>
  </r>
  <r>
    <x v="453"/>
    <x v="7"/>
    <x v="0"/>
    <s v="NDG_Facebook_customer（200317-200331）"/>
    <n v="66152"/>
    <n v="213"/>
    <n v="0"/>
    <n v="3.2198572983432095E-3"/>
    <n v="398.53659624413143"/>
    <n v="84888.294999999998"/>
    <n v="2"/>
    <x v="0"/>
    <m/>
    <n v="0"/>
    <x v="64"/>
    <d v="2020-03-23T00:00:00"/>
    <x v="1"/>
    <x v="2"/>
    <x v="0"/>
  </r>
  <r>
    <x v="453"/>
    <x v="7"/>
    <x v="0"/>
    <s v="NDG_Facebook_int_coffee（200110-200131）"/>
    <n v="57687"/>
    <n v="139"/>
    <n v="0"/>
    <n v="2.4095550123944738E-3"/>
    <n v="68.392014388489216"/>
    <n v="9506.4900000000016"/>
    <n v="0"/>
    <x v="0"/>
    <m/>
    <n v="0"/>
    <x v="64"/>
    <d v="2020-03-23T00:00:00"/>
    <x v="1"/>
    <x v="2"/>
    <x v="0"/>
  </r>
  <r>
    <x v="454"/>
    <x v="0"/>
    <x v="0"/>
    <s v="指名：バリスタ（161228AM-170131）"/>
    <n v="6096"/>
    <n v="458"/>
    <m/>
    <n v="7.5131233595800526E-2"/>
    <n v="58.934847161572044"/>
    <n v="26992.159999999996"/>
    <n v="6"/>
    <x v="0"/>
    <m/>
    <n v="0"/>
    <x v="65"/>
    <d v="2020-03-30T00:00:00"/>
    <x v="1"/>
    <x v="2"/>
    <x v="0"/>
  </r>
  <r>
    <x v="454"/>
    <x v="0"/>
    <x v="0"/>
    <s v="一般：バリスタ"/>
    <n v="4772"/>
    <n v="44"/>
    <m/>
    <n v="9.2204526404023462E-3"/>
    <n v="88.045454545454547"/>
    <n v="3874"/>
    <n v="0"/>
    <x v="0"/>
    <m/>
    <n v="0"/>
    <x v="65"/>
    <d v="2020-03-30T00:00:00"/>
    <x v="1"/>
    <x v="2"/>
    <x v="0"/>
  </r>
  <r>
    <x v="454"/>
    <x v="0"/>
    <x v="0"/>
    <s v="指名：バリスタDuo"/>
    <n v="617"/>
    <n v="19"/>
    <m/>
    <n v="3.0794165316045379E-2"/>
    <n v="31.309473684210531"/>
    <n v="594.88000000000011"/>
    <n v="0"/>
    <x v="0"/>
    <m/>
    <n v="0"/>
    <x v="65"/>
    <d v="2020-03-30T00:00:00"/>
    <x v="1"/>
    <x v="2"/>
    <x v="0"/>
  </r>
  <r>
    <x v="454"/>
    <x v="0"/>
    <x v="0"/>
    <s v="指名：共通TOP（161228AM-170131）"/>
    <n v="5590"/>
    <n v="660"/>
    <m/>
    <n v="0.11806797853309481"/>
    <n v="27.585212121212123"/>
    <n v="18206.240000000002"/>
    <n v="31"/>
    <x v="0"/>
    <m/>
    <n v="0"/>
    <x v="65"/>
    <d v="2020-03-30T00:00:00"/>
    <x v="1"/>
    <x v="2"/>
    <x v="0"/>
  </r>
  <r>
    <x v="454"/>
    <x v="0"/>
    <x v="0"/>
    <s v="指名：製品KW"/>
    <n v="1477"/>
    <n v="117"/>
    <m/>
    <n v="7.9214624238320916E-2"/>
    <n v="29.537777777777784"/>
    <n v="3455.9200000000005"/>
    <n v="1"/>
    <x v="0"/>
    <m/>
    <n v="0"/>
    <x v="65"/>
    <d v="2020-03-30T00:00:00"/>
    <x v="1"/>
    <x v="2"/>
    <x v="0"/>
  </r>
  <r>
    <x v="454"/>
    <x v="0"/>
    <x v="0"/>
    <s v="指名：ドルチェグスト（161228AM-170131）"/>
    <n v="14900"/>
    <n v="1028"/>
    <m/>
    <n v="6.8993288590604024E-2"/>
    <n v="38.202801556420226"/>
    <n v="39272.479999999996"/>
    <n v="34"/>
    <x v="0"/>
    <m/>
    <n v="0"/>
    <x v="65"/>
    <d v="2020-03-30T00:00:00"/>
    <x v="1"/>
    <x v="2"/>
    <x v="0"/>
  </r>
  <r>
    <x v="454"/>
    <x v="0"/>
    <x v="0"/>
    <s v="一般：ドルチェグスト"/>
    <n v="6358"/>
    <n v="46"/>
    <m/>
    <n v="7.2349795533186538E-3"/>
    <n v="79.130434782608688"/>
    <n v="3639.9999999999995"/>
    <n v="2"/>
    <x v="0"/>
    <m/>
    <n v="0"/>
    <x v="65"/>
    <d v="2020-03-30T00:00:00"/>
    <x v="1"/>
    <x v="2"/>
    <x v="0"/>
  </r>
  <r>
    <x v="454"/>
    <x v="14"/>
    <x v="0"/>
    <s v="YDN_RT_Direct"/>
    <n v="229494"/>
    <n v="208"/>
    <n v="0"/>
    <n v="9.0634177799855335E-4"/>
    <n v="240.98604355769231"/>
    <n v="50125.09706"/>
    <n v="3"/>
    <x v="0"/>
    <m/>
    <n v="0"/>
    <x v="65"/>
    <d v="2020-03-30T00:00:00"/>
    <x v="1"/>
    <x v="2"/>
    <x v="0"/>
  </r>
  <r>
    <x v="454"/>
    <x v="13"/>
    <x v="0"/>
    <s v="2020-01_nestle_DDTD_ndg_RT_banner"/>
    <n v="178908"/>
    <n v="691"/>
    <m/>
    <n v="3.8623202987010082E-3"/>
    <n v="35.838084732272073"/>
    <n v="24764.116550000002"/>
    <n v="1"/>
    <x v="0"/>
    <m/>
    <n v="0"/>
    <x v="65"/>
    <d v="2020-03-30T00:00:00"/>
    <x v="1"/>
    <x v="2"/>
    <x v="0"/>
  </r>
  <r>
    <x v="454"/>
    <x v="13"/>
    <x v="0"/>
    <s v="2020-01_nestle_DDTD_ndg_coffee_banner"/>
    <n v="239947"/>
    <n v="468"/>
    <m/>
    <n v="1.9504307201173591E-3"/>
    <n v="15.160569230769232"/>
    <n v="7095.1464000000005"/>
    <n v="0"/>
    <x v="0"/>
    <m/>
    <n v="0"/>
    <x v="65"/>
    <d v="2020-03-30T00:00:00"/>
    <x v="1"/>
    <x v="2"/>
    <x v="0"/>
  </r>
  <r>
    <x v="454"/>
    <x v="3"/>
    <x v="0"/>
    <s v="PH AFF"/>
    <n v="754"/>
    <n v="179"/>
    <m/>
    <n v="0.23740053050397877"/>
    <n v="148.11284916201117"/>
    <n v="26512.2"/>
    <n v="2"/>
    <x v="0"/>
    <m/>
    <n v="0"/>
    <x v="65"/>
    <d v="2020-03-30T00:00:00"/>
    <x v="1"/>
    <x v="2"/>
    <x v="0"/>
  </r>
  <r>
    <x v="454"/>
    <x v="12"/>
    <x v="0"/>
    <s v="NDG_LINE_true"/>
    <n v="251626"/>
    <n v="288"/>
    <m/>
    <n v="1.1445558090181459E-3"/>
    <n v="26.411562499999999"/>
    <n v="7606.53"/>
    <n v="0"/>
    <x v="0"/>
    <m/>
    <n v="0"/>
    <x v="65"/>
    <d v="2020-03-30T00:00:00"/>
    <x v="1"/>
    <x v="2"/>
    <x v="0"/>
  </r>
  <r>
    <x v="454"/>
    <x v="12"/>
    <x v="0"/>
    <s v="NDG_LINE_RM"/>
    <n v="276688"/>
    <n v="991"/>
    <m/>
    <n v="3.5816515353033021E-3"/>
    <n v="80.356508577194759"/>
    <n v="79633.3"/>
    <n v="6"/>
    <x v="0"/>
    <m/>
    <n v="0"/>
    <x v="65"/>
    <d v="2020-03-30T00:00:00"/>
    <x v="1"/>
    <x v="2"/>
    <x v="0"/>
  </r>
  <r>
    <x v="454"/>
    <x v="5"/>
    <x v="0"/>
    <s v="GDN_Direct_AT_Woman"/>
    <n v="182821"/>
    <n v="408"/>
    <n v="0"/>
    <n v="2.2316911076955053E-3"/>
    <n v="85.277693328566173"/>
    <n v="34793.298878055"/>
    <n v="1"/>
    <x v="0"/>
    <m/>
    <n v="0"/>
    <x v="65"/>
    <d v="2020-03-30T00:00:00"/>
    <x v="1"/>
    <x v="2"/>
    <x v="0"/>
  </r>
  <r>
    <x v="454"/>
    <x v="5"/>
    <x v="0"/>
    <s v="GDN_Direct_RT_リターゲティング"/>
    <n v="165272"/>
    <n v="171"/>
    <n v="0"/>
    <n v="1.0346580182971103E-3"/>
    <n v="327.91120605266082"/>
    <n v="56072.816235004997"/>
    <n v="2"/>
    <x v="0"/>
    <m/>
    <n v="0"/>
    <x v="65"/>
    <d v="2020-03-30T00:00:00"/>
    <x v="1"/>
    <x v="2"/>
    <x v="0"/>
  </r>
  <r>
    <x v="454"/>
    <x v="5"/>
    <x v="0"/>
    <s v="GDN_Direct_AT_Man"/>
    <n v="213429"/>
    <n v="441"/>
    <n v="0"/>
    <n v="2.0662609111226685E-3"/>
    <n v="78.540629611972776"/>
    <n v="34636.417658879996"/>
    <n v="0"/>
    <x v="0"/>
    <m/>
    <n v="0"/>
    <x v="65"/>
    <d v="2020-03-30T00:00:00"/>
    <x v="1"/>
    <x v="2"/>
    <x v="0"/>
  </r>
  <r>
    <x v="454"/>
    <x v="4"/>
    <x v="0"/>
    <s v="指名：共通TOP（170816-170916）"/>
    <n v="8164"/>
    <n v="1391"/>
    <m/>
    <n v="0.17038216560509553"/>
    <n v="34.375025161754138"/>
    <n v="47815.66"/>
    <n v="23"/>
    <x v="0"/>
    <m/>
    <n v="0"/>
    <x v="65"/>
    <d v="2020-03-30T00:00:00"/>
    <x v="1"/>
    <x v="2"/>
    <x v="0"/>
  </r>
  <r>
    <x v="454"/>
    <x v="4"/>
    <x v="0"/>
    <s v="一般：ドルチェグスト"/>
    <n v="2598"/>
    <n v="60"/>
    <n v="0"/>
    <n v="2.3094688221709007E-2"/>
    <n v="48.307916666666671"/>
    <n v="2898.4750000000004"/>
    <n v="0"/>
    <x v="0"/>
    <m/>
    <n v="0"/>
    <x v="65"/>
    <d v="2020-03-30T00:00:00"/>
    <x v="1"/>
    <x v="2"/>
    <x v="0"/>
  </r>
  <r>
    <x v="454"/>
    <x v="4"/>
    <x v="0"/>
    <s v="一般：バリスタ"/>
    <n v="713"/>
    <n v="25"/>
    <m/>
    <n v="3.5063113604488078E-2"/>
    <n v="67.970399999999984"/>
    <n v="1699.2599999999998"/>
    <n v="0"/>
    <x v="0"/>
    <m/>
    <n v="0"/>
    <x v="65"/>
    <d v="2020-03-30T00:00:00"/>
    <x v="1"/>
    <x v="2"/>
    <x v="0"/>
  </r>
  <r>
    <x v="454"/>
    <x v="4"/>
    <x v="0"/>
    <s v="指名：製品KW"/>
    <n v="66"/>
    <n v="17"/>
    <m/>
    <n v="0.25757575757575757"/>
    <n v="46.239705882352943"/>
    <n v="786.07500000000005"/>
    <n v="0"/>
    <x v="0"/>
    <m/>
    <n v="0"/>
    <x v="65"/>
    <d v="2020-03-30T00:00:00"/>
    <x v="1"/>
    <x v="2"/>
    <x v="0"/>
  </r>
  <r>
    <x v="454"/>
    <x v="4"/>
    <x v="0"/>
    <s v="指名：バリスタ（170816-170916）"/>
    <n v="6063"/>
    <n v="733"/>
    <m/>
    <n v="0.12089724558799274"/>
    <n v="72.748806275579796"/>
    <n v="53324.874999999993"/>
    <n v="3.5"/>
    <x v="0"/>
    <m/>
    <n v="0"/>
    <x v="65"/>
    <d v="2020-03-30T00:00:00"/>
    <x v="1"/>
    <x v="2"/>
    <x v="0"/>
  </r>
  <r>
    <x v="454"/>
    <x v="4"/>
    <x v="0"/>
    <s v="指名：ドルチェグスト（170816-170916）"/>
    <n v="11464"/>
    <n v="1996"/>
    <n v="0"/>
    <n v="0.17411025819958129"/>
    <n v="62.584611723446891"/>
    <n v="124918.88499999999"/>
    <n v="19.57"/>
    <x v="0"/>
    <m/>
    <n v="0"/>
    <x v="65"/>
    <d v="2020-03-30T00:00:00"/>
    <x v="1"/>
    <x v="2"/>
    <x v="0"/>
  </r>
  <r>
    <x v="454"/>
    <x v="4"/>
    <x v="0"/>
    <s v="指名：バリスタDuo"/>
    <n v="519"/>
    <n v="46"/>
    <m/>
    <n v="8.8631984585741813E-2"/>
    <n v="31.147282608695651"/>
    <n v="1432.7749999999999"/>
    <n v="1"/>
    <x v="0"/>
    <m/>
    <n v="0"/>
    <x v="65"/>
    <d v="2020-03-30T00:00:00"/>
    <x v="1"/>
    <x v="2"/>
    <x v="0"/>
  </r>
  <r>
    <x v="454"/>
    <x v="7"/>
    <x v="0"/>
    <s v="NDG_Facebook_customer（200317-200331）"/>
    <n v="76556"/>
    <n v="152"/>
    <n v="0"/>
    <n v="1.9854746851977636E-3"/>
    <n v="600.45684210526315"/>
    <n v="91269.440000000002"/>
    <n v="5"/>
    <x v="0"/>
    <m/>
    <n v="0"/>
    <x v="65"/>
    <d v="2020-03-30T00:00:00"/>
    <x v="1"/>
    <x v="2"/>
    <x v="0"/>
  </r>
  <r>
    <x v="454"/>
    <x v="7"/>
    <x v="0"/>
    <s v="NDG_Facebook_RM_18day（200203-200229）"/>
    <n v="23054"/>
    <n v="132"/>
    <n v="0"/>
    <n v="5.7256875162661576E-3"/>
    <n v="360.89678030303025"/>
    <n v="47638.374999999993"/>
    <n v="16"/>
    <x v="0"/>
    <m/>
    <n v="0"/>
    <x v="65"/>
    <d v="2020-03-30T00:00:00"/>
    <x v="1"/>
    <x v="2"/>
    <x v="0"/>
  </r>
  <r>
    <x v="454"/>
    <x v="7"/>
    <x v="0"/>
    <s v="NDG_Facebook_RM_180day（200203-200229）"/>
    <n v="41594"/>
    <n v="81"/>
    <n v="0"/>
    <n v="1.9473962590758282E-3"/>
    <n v="450.01950617283956"/>
    <n v="36451.58"/>
    <n v="2"/>
    <x v="0"/>
    <m/>
    <n v="0"/>
    <x v="65"/>
    <d v="2020-03-30T00:00:00"/>
    <x v="1"/>
    <x v="2"/>
    <x v="0"/>
  </r>
  <r>
    <x v="454"/>
    <x v="7"/>
    <x v="0"/>
    <s v="NDG_Facebook_int_coffee（200110-200131）"/>
    <n v="77522"/>
    <n v="122"/>
    <n v="0"/>
    <n v="1.5737468073579112E-3"/>
    <n v="73.663114754098359"/>
    <n v="8986.9"/>
    <n v="0"/>
    <x v="0"/>
    <m/>
    <n v="0"/>
    <x v="65"/>
    <d v="2020-03-30T00:00:00"/>
    <x v="1"/>
    <x v="2"/>
    <x v="0"/>
  </r>
  <r>
    <x v="455"/>
    <x v="0"/>
    <x v="0"/>
    <s v="指名：ドルチェグスト（161228AM-170131）"/>
    <n v="14388"/>
    <n v="994"/>
    <m/>
    <n v="6.9085348901862659E-2"/>
    <n v="33.213038229376259"/>
    <n v="33013.760000000002"/>
    <n v="36"/>
    <x v="0"/>
    <m/>
    <n v="0"/>
    <x v="65"/>
    <d v="2020-03-30T00:00:00"/>
    <x v="1"/>
    <x v="2"/>
    <x v="0"/>
  </r>
  <r>
    <x v="455"/>
    <x v="0"/>
    <x v="0"/>
    <s v="一般：バリスタ"/>
    <n v="4619"/>
    <n v="44"/>
    <m/>
    <n v="9.5258714007360901E-3"/>
    <n v="79.063636363636363"/>
    <n v="3478.8"/>
    <n v="0"/>
    <x v="0"/>
    <m/>
    <n v="0"/>
    <x v="65"/>
    <d v="2020-03-30T00:00:00"/>
    <x v="1"/>
    <x v="2"/>
    <x v="0"/>
  </r>
  <r>
    <x v="455"/>
    <x v="0"/>
    <x v="0"/>
    <s v="指名：バリスタDuo"/>
    <n v="628"/>
    <n v="10"/>
    <m/>
    <n v="1.5923566878980892E-2"/>
    <n v="32.863999999999997"/>
    <n v="328.64"/>
    <n v="0"/>
    <x v="0"/>
    <m/>
    <n v="0"/>
    <x v="65"/>
    <d v="2020-03-30T00:00:00"/>
    <x v="1"/>
    <x v="2"/>
    <x v="0"/>
  </r>
  <r>
    <x v="455"/>
    <x v="0"/>
    <x v="0"/>
    <s v="指名：製品KW"/>
    <n v="1059"/>
    <n v="72"/>
    <m/>
    <n v="6.79886685552408E-2"/>
    <n v="28.065555555555552"/>
    <n v="2020.7199999999998"/>
    <n v="0"/>
    <x v="0"/>
    <m/>
    <n v="0"/>
    <x v="65"/>
    <d v="2020-03-30T00:00:00"/>
    <x v="1"/>
    <x v="2"/>
    <x v="0"/>
  </r>
  <r>
    <x v="455"/>
    <x v="0"/>
    <x v="0"/>
    <s v="指名：共通TOP（161228AM-170131）"/>
    <n v="5277"/>
    <n v="636"/>
    <m/>
    <n v="0.12052302444570778"/>
    <n v="26.709685534591195"/>
    <n v="16987.36"/>
    <n v="33"/>
    <x v="0"/>
    <m/>
    <n v="0"/>
    <x v="65"/>
    <d v="2020-03-30T00:00:00"/>
    <x v="1"/>
    <x v="2"/>
    <x v="0"/>
  </r>
  <r>
    <x v="455"/>
    <x v="0"/>
    <x v="0"/>
    <s v="指名：バリスタ（161228AM-170131）"/>
    <n v="6183"/>
    <n v="480"/>
    <m/>
    <n v="7.7632217370208631E-2"/>
    <n v="62.142166666666675"/>
    <n v="29828.240000000005"/>
    <n v="3"/>
    <x v="0"/>
    <m/>
    <n v="0"/>
    <x v="65"/>
    <d v="2020-03-30T00:00:00"/>
    <x v="1"/>
    <x v="2"/>
    <x v="0"/>
  </r>
  <r>
    <x v="455"/>
    <x v="0"/>
    <x v="0"/>
    <s v="一般：ドルチェグスト"/>
    <n v="5582"/>
    <n v="62"/>
    <m/>
    <n v="1.1107130060910068E-2"/>
    <n v="80.784516129032284"/>
    <n v="5008.6400000000012"/>
    <n v="2"/>
    <x v="0"/>
    <m/>
    <n v="0"/>
    <x v="65"/>
    <d v="2020-03-30T00:00:00"/>
    <x v="1"/>
    <x v="2"/>
    <x v="0"/>
  </r>
  <r>
    <x v="455"/>
    <x v="14"/>
    <x v="0"/>
    <s v="YDN_RT_Direct"/>
    <n v="197129"/>
    <n v="198"/>
    <n v="0"/>
    <n v="1.0044184265125882E-3"/>
    <n v="207.02834017676767"/>
    <n v="40991.611355000001"/>
    <n v="10"/>
    <x v="0"/>
    <m/>
    <n v="0"/>
    <x v="65"/>
    <d v="2020-03-30T00:00:00"/>
    <x v="1"/>
    <x v="2"/>
    <x v="0"/>
  </r>
  <r>
    <x v="455"/>
    <x v="13"/>
    <x v="0"/>
    <s v="2020-01_nestle_DDTD_ndg_RT_banner"/>
    <n v="193238"/>
    <n v="588"/>
    <m/>
    <n v="3.042879764849564E-3"/>
    <n v="38.822233078231292"/>
    <n v="22827.473050000001"/>
    <n v="0"/>
    <x v="0"/>
    <m/>
    <n v="0"/>
    <x v="65"/>
    <d v="2020-03-30T00:00:00"/>
    <x v="1"/>
    <x v="2"/>
    <x v="0"/>
  </r>
  <r>
    <x v="455"/>
    <x v="13"/>
    <x v="0"/>
    <s v="2020-01_nestle_DDTD_ndg_coffee_banner"/>
    <n v="354236"/>
    <n v="335"/>
    <m/>
    <n v="9.4569721880328366E-4"/>
    <n v="16.17771805970149"/>
    <n v="5419.5355499999996"/>
    <n v="0"/>
    <x v="0"/>
    <m/>
    <n v="0"/>
    <x v="65"/>
    <d v="2020-03-30T00:00:00"/>
    <x v="1"/>
    <x v="2"/>
    <x v="0"/>
  </r>
  <r>
    <x v="455"/>
    <x v="3"/>
    <x v="0"/>
    <s v="PH AFF"/>
    <n v="667"/>
    <n v="251"/>
    <m/>
    <n v="0.37631184407796103"/>
    <n v="117.36254980079681"/>
    <n v="29458"/>
    <n v="2"/>
    <x v="0"/>
    <m/>
    <n v="0"/>
    <x v="65"/>
    <d v="2020-03-30T00:00:00"/>
    <x v="1"/>
    <x v="2"/>
    <x v="0"/>
  </r>
  <r>
    <x v="455"/>
    <x v="12"/>
    <x v="0"/>
    <s v="NDG_LINE_RM"/>
    <n v="267394"/>
    <n v="950"/>
    <m/>
    <n v="3.5528097115118513E-3"/>
    <n v="82.905531578947375"/>
    <n v="78760.255000000005"/>
    <n v="11"/>
    <x v="0"/>
    <m/>
    <n v="0"/>
    <x v="65"/>
    <d v="2020-03-30T00:00:00"/>
    <x v="1"/>
    <x v="2"/>
    <x v="0"/>
  </r>
  <r>
    <x v="455"/>
    <x v="12"/>
    <x v="0"/>
    <s v="NDG_LINE_true"/>
    <n v="305157"/>
    <n v="293"/>
    <m/>
    <n v="9.6016149064252169E-4"/>
    <n v="26.2310409556314"/>
    <n v="7685.6949999999997"/>
    <n v="0"/>
    <x v="0"/>
    <m/>
    <n v="0"/>
    <x v="65"/>
    <d v="2020-03-30T00:00:00"/>
    <x v="1"/>
    <x v="2"/>
    <x v="0"/>
  </r>
  <r>
    <x v="455"/>
    <x v="5"/>
    <x v="0"/>
    <s v="GDN_Direct_RT_リターゲティング"/>
    <n v="151117"/>
    <n v="150"/>
    <n v="0"/>
    <n v="9.926083762912181E-4"/>
    <n v="354.94183682309995"/>
    <n v="53241.275523464996"/>
    <n v="0"/>
    <x v="0"/>
    <m/>
    <n v="0"/>
    <x v="65"/>
    <d v="2020-03-30T00:00:00"/>
    <x v="1"/>
    <x v="2"/>
    <x v="0"/>
  </r>
  <r>
    <x v="455"/>
    <x v="5"/>
    <x v="0"/>
    <s v="GDN_Direct_AT_Woman"/>
    <n v="211193"/>
    <n v="418"/>
    <n v="0"/>
    <n v="1.9792322662209446E-3"/>
    <n v="76.954982280442579"/>
    <n v="32167.182593224999"/>
    <n v="1"/>
    <x v="0"/>
    <m/>
    <n v="0"/>
    <x v="65"/>
    <d v="2020-03-30T00:00:00"/>
    <x v="1"/>
    <x v="2"/>
    <x v="0"/>
  </r>
  <r>
    <x v="455"/>
    <x v="5"/>
    <x v="0"/>
    <s v="GDN_Direct_AT_Man"/>
    <n v="222673"/>
    <n v="435"/>
    <n v="0"/>
    <n v="1.953537249689006E-3"/>
    <n v="74.526425147494251"/>
    <n v="32418.994939159998"/>
    <n v="0"/>
    <x v="0"/>
    <m/>
    <n v="0"/>
    <x v="65"/>
    <d v="2020-03-30T00:00:00"/>
    <x v="1"/>
    <x v="2"/>
    <x v="0"/>
  </r>
  <r>
    <x v="455"/>
    <x v="4"/>
    <x v="0"/>
    <s v="指名：共通TOP（170816-170916）"/>
    <n v="7770"/>
    <n v="1387"/>
    <m/>
    <n v="0.1785070785070785"/>
    <n v="27.913586878154288"/>
    <n v="38716.144999999997"/>
    <n v="30.67"/>
    <x v="0"/>
    <m/>
    <n v="0"/>
    <x v="65"/>
    <d v="2020-03-30T00:00:00"/>
    <x v="1"/>
    <x v="2"/>
    <x v="0"/>
  </r>
  <r>
    <x v="455"/>
    <x v="4"/>
    <x v="0"/>
    <s v="指名：ドルチェグスト（170816-170916）"/>
    <n v="11910"/>
    <n v="1958"/>
    <n v="0"/>
    <n v="0.16439966414777499"/>
    <n v="73.158838100102145"/>
    <n v="143245.005"/>
    <n v="23.59"/>
    <x v="0"/>
    <m/>
    <n v="0"/>
    <x v="65"/>
    <d v="2020-03-30T00:00:00"/>
    <x v="1"/>
    <x v="2"/>
    <x v="0"/>
  </r>
  <r>
    <x v="455"/>
    <x v="4"/>
    <x v="0"/>
    <s v="指名：製品KW"/>
    <n v="53"/>
    <n v="6"/>
    <m/>
    <n v="0.11320754716981132"/>
    <n v="60.21"/>
    <n v="361.26"/>
    <n v="0"/>
    <x v="0"/>
    <m/>
    <n v="0"/>
    <x v="65"/>
    <d v="2020-03-30T00:00:00"/>
    <x v="1"/>
    <x v="2"/>
    <x v="0"/>
  </r>
  <r>
    <x v="455"/>
    <x v="4"/>
    <x v="0"/>
    <s v="指名：バリスタDuo"/>
    <n v="644"/>
    <n v="32"/>
    <m/>
    <n v="4.9689440993788817E-2"/>
    <n v="21.603124999999999"/>
    <n v="691.3"/>
    <n v="0"/>
    <x v="0"/>
    <m/>
    <n v="0"/>
    <x v="65"/>
    <d v="2020-03-30T00:00:00"/>
    <x v="1"/>
    <x v="2"/>
    <x v="0"/>
  </r>
  <r>
    <x v="455"/>
    <x v="4"/>
    <x v="0"/>
    <s v="指名：バリスタ（170816-170916）"/>
    <n v="6877"/>
    <n v="812"/>
    <m/>
    <n v="0.11807474189326742"/>
    <n v="94.213380541871913"/>
    <n v="76501.264999999999"/>
    <n v="7.1"/>
    <x v="0"/>
    <m/>
    <n v="0"/>
    <x v="65"/>
    <d v="2020-03-30T00:00:00"/>
    <x v="1"/>
    <x v="2"/>
    <x v="0"/>
  </r>
  <r>
    <x v="455"/>
    <x v="4"/>
    <x v="0"/>
    <s v="一般：ドルチェグスト"/>
    <n v="2018"/>
    <n v="46"/>
    <n v="0"/>
    <n v="2.2794846382556987E-2"/>
    <n v="67.414021739130433"/>
    <n v="3101.0450000000001"/>
    <n v="0"/>
    <x v="0"/>
    <m/>
    <n v="0"/>
    <x v="65"/>
    <d v="2020-03-30T00:00:00"/>
    <x v="1"/>
    <x v="2"/>
    <x v="0"/>
  </r>
  <r>
    <x v="455"/>
    <x v="4"/>
    <x v="0"/>
    <s v="一般：バリスタ"/>
    <n v="658"/>
    <n v="14"/>
    <m/>
    <n v="2.1276595744680851E-2"/>
    <n v="77.094285714285704"/>
    <n v="1079.32"/>
    <n v="0"/>
    <x v="0"/>
    <m/>
    <n v="0"/>
    <x v="65"/>
    <d v="2020-03-30T00:00:00"/>
    <x v="1"/>
    <x v="2"/>
    <x v="0"/>
  </r>
  <r>
    <x v="455"/>
    <x v="7"/>
    <x v="0"/>
    <s v="NDG_Facebook_RM_18day（200203-200229）"/>
    <n v="23198"/>
    <n v="133"/>
    <n v="0"/>
    <n v="5.7332528666264333E-3"/>
    <n v="370.02909774436091"/>
    <n v="49213.87"/>
    <n v="21"/>
    <x v="0"/>
    <m/>
    <n v="0"/>
    <x v="65"/>
    <d v="2020-03-30T00:00:00"/>
    <x v="1"/>
    <x v="2"/>
    <x v="0"/>
  </r>
  <r>
    <x v="455"/>
    <x v="7"/>
    <x v="0"/>
    <s v="NDG_Facebook_RM_180day（200203-200229）"/>
    <n v="43170"/>
    <n v="77"/>
    <n v="0"/>
    <n v="1.7836460504980309E-3"/>
    <n v="547.551883116883"/>
    <n v="42161.494999999995"/>
    <n v="10"/>
    <x v="0"/>
    <m/>
    <n v="0"/>
    <x v="65"/>
    <d v="2020-03-30T00:00:00"/>
    <x v="1"/>
    <x v="2"/>
    <x v="0"/>
  </r>
  <r>
    <x v="455"/>
    <x v="7"/>
    <x v="0"/>
    <s v="NDG_Facebook_customer（200317-200331）"/>
    <n v="71361"/>
    <n v="159"/>
    <n v="0"/>
    <n v="2.2281077899693109E-3"/>
    <n v="605.87977987421391"/>
    <n v="96334.885000000009"/>
    <n v="37"/>
    <x v="0"/>
    <m/>
    <n v="0"/>
    <x v="65"/>
    <d v="2020-03-30T00:00:00"/>
    <x v="1"/>
    <x v="2"/>
    <x v="0"/>
  </r>
  <r>
    <x v="455"/>
    <x v="7"/>
    <x v="0"/>
    <s v="NDG_Facebook_int_coffee（200110-200131）"/>
    <n v="57556"/>
    <n v="112"/>
    <n v="0"/>
    <n v="1.9459309194523595E-3"/>
    <n v="74.53575892857144"/>
    <n v="8348.005000000001"/>
    <n v="2"/>
    <x v="0"/>
    <m/>
    <n v="0"/>
    <x v="65"/>
    <d v="2020-03-30T00:00:00"/>
    <x v="1"/>
    <x v="2"/>
    <x v="0"/>
  </r>
  <r>
    <x v="456"/>
    <x v="0"/>
    <x v="0"/>
    <s v="一般：バリスタ"/>
    <n v="5035"/>
    <n v="46"/>
    <m/>
    <n v="9.1360476663356512E-3"/>
    <n v="82.295652173913055"/>
    <n v="3785.6000000000004"/>
    <n v="0"/>
    <x v="0"/>
    <m/>
    <n v="0"/>
    <x v="65"/>
    <d v="2020-03-30T00:00:00"/>
    <x v="1"/>
    <x v="2"/>
    <x v="0"/>
  </r>
  <r>
    <x v="456"/>
    <x v="0"/>
    <x v="0"/>
    <s v="指名：製品KW"/>
    <n v="1128"/>
    <n v="59"/>
    <m/>
    <n v="5.2304964539007091E-2"/>
    <n v="27.639322033898306"/>
    <n v="1630.72"/>
    <n v="0"/>
    <x v="0"/>
    <m/>
    <n v="0"/>
    <x v="65"/>
    <d v="2020-03-30T00:00:00"/>
    <x v="1"/>
    <x v="2"/>
    <x v="0"/>
  </r>
  <r>
    <x v="456"/>
    <x v="0"/>
    <x v="0"/>
    <s v="指名：バリスタDuo"/>
    <n v="674"/>
    <n v="12"/>
    <m/>
    <n v="1.7804154302670624E-2"/>
    <n v="18.98"/>
    <n v="227.76"/>
    <n v="0"/>
    <x v="0"/>
    <m/>
    <n v="0"/>
    <x v="65"/>
    <d v="2020-03-30T00:00:00"/>
    <x v="1"/>
    <x v="2"/>
    <x v="0"/>
  </r>
  <r>
    <x v="456"/>
    <x v="0"/>
    <x v="0"/>
    <s v="指名：ドルチェグスト（161228AM-170131）"/>
    <n v="13420"/>
    <n v="1080"/>
    <m/>
    <n v="8.0476900149031291E-2"/>
    <n v="39.107851851851855"/>
    <n v="42236.480000000003"/>
    <n v="30"/>
    <x v="0"/>
    <m/>
    <n v="0"/>
    <x v="65"/>
    <d v="2020-03-30T00:00:00"/>
    <x v="1"/>
    <x v="2"/>
    <x v="0"/>
  </r>
  <r>
    <x v="456"/>
    <x v="0"/>
    <x v="0"/>
    <s v="一般：ドルチェグスト"/>
    <n v="8456"/>
    <n v="72"/>
    <m/>
    <n v="8.5146641438032175E-3"/>
    <n v="88.255555555555532"/>
    <n v="6354.3999999999987"/>
    <n v="0"/>
    <x v="0"/>
    <m/>
    <n v="0"/>
    <x v="65"/>
    <d v="2020-03-30T00:00:00"/>
    <x v="1"/>
    <x v="2"/>
    <x v="0"/>
  </r>
  <r>
    <x v="456"/>
    <x v="0"/>
    <x v="0"/>
    <s v="指名：共通TOP（161228AM-170131）"/>
    <n v="8771"/>
    <n v="967"/>
    <m/>
    <n v="0.11024968646676547"/>
    <n v="27.178738366080658"/>
    <n v="26281.839999999997"/>
    <n v="129"/>
    <x v="0"/>
    <m/>
    <n v="0"/>
    <x v="65"/>
    <d v="2020-03-30T00:00:00"/>
    <x v="1"/>
    <x v="2"/>
    <x v="0"/>
  </r>
  <r>
    <x v="456"/>
    <x v="0"/>
    <x v="0"/>
    <s v="指名：バリスタ（161228AM-170131）"/>
    <n v="6460"/>
    <n v="493"/>
    <m/>
    <n v="7.6315789473684212E-2"/>
    <n v="59.47829614604462"/>
    <n v="29322.799999999999"/>
    <n v="3"/>
    <x v="0"/>
    <m/>
    <n v="0"/>
    <x v="65"/>
    <d v="2020-03-30T00:00:00"/>
    <x v="1"/>
    <x v="2"/>
    <x v="0"/>
  </r>
  <r>
    <x v="456"/>
    <x v="3"/>
    <x v="0"/>
    <s v="PH AFF"/>
    <n v="745"/>
    <n v="250"/>
    <m/>
    <n v="0.33557046979865773"/>
    <n v="235.66399999999999"/>
    <n v="58916"/>
    <n v="4"/>
    <x v="0"/>
    <m/>
    <n v="0"/>
    <x v="65"/>
    <d v="2020-03-30T00:00:00"/>
    <x v="1"/>
    <x v="2"/>
    <x v="0"/>
  </r>
  <r>
    <x v="456"/>
    <x v="12"/>
    <x v="0"/>
    <s v="NDG_LINE_RM"/>
    <n v="95"/>
    <n v="5"/>
    <m/>
    <n v="5.2631578947368418E-2"/>
    <n v="77.381"/>
    <n v="386.90499999999997"/>
    <n v="42"/>
    <x v="0"/>
    <m/>
    <n v="0"/>
    <x v="65"/>
    <d v="2020-03-30T00:00:00"/>
    <x v="1"/>
    <x v="2"/>
    <x v="0"/>
  </r>
  <r>
    <x v="456"/>
    <x v="12"/>
    <x v="0"/>
    <s v="NDG_LINE_true"/>
    <n v="49"/>
    <n v="3"/>
    <m/>
    <n v="6.1224489795918366E-2"/>
    <n v="22.671666666666667"/>
    <n v="68.015000000000001"/>
    <n v="0"/>
    <x v="0"/>
    <m/>
    <n v="0"/>
    <x v="65"/>
    <d v="2020-03-30T00:00:00"/>
    <x v="1"/>
    <x v="2"/>
    <x v="0"/>
  </r>
  <r>
    <x v="456"/>
    <x v="5"/>
    <x v="0"/>
    <s v="GDN_Direct_AT_Woman"/>
    <n v="207858"/>
    <n v="499"/>
    <n v="0"/>
    <n v="2.4006773855228089E-3"/>
    <n v="68.577048920691396"/>
    <n v="34219.947411425004"/>
    <n v="1"/>
    <x v="0"/>
    <m/>
    <n v="0"/>
    <x v="65"/>
    <d v="2020-03-30T00:00:00"/>
    <x v="1"/>
    <x v="2"/>
    <x v="0"/>
  </r>
  <r>
    <x v="456"/>
    <x v="5"/>
    <x v="0"/>
    <s v="GDN_Direct_AT_Man"/>
    <n v="408996"/>
    <n v="908"/>
    <n v="0"/>
    <n v="2.2200706119375252E-3"/>
    <n v="37.365385328039643"/>
    <n v="33927.769877859995"/>
    <n v="2"/>
    <x v="0"/>
    <m/>
    <n v="0"/>
    <x v="65"/>
    <d v="2020-03-30T00:00:00"/>
    <x v="1"/>
    <x v="2"/>
    <x v="0"/>
  </r>
  <r>
    <x v="456"/>
    <x v="4"/>
    <x v="0"/>
    <s v="一般：ドルチェグスト"/>
    <n v="1728"/>
    <n v="56"/>
    <n v="0"/>
    <n v="3.2407407407407406E-2"/>
    <n v="43.176964285714291"/>
    <n v="2417.9100000000003"/>
    <n v="1"/>
    <x v="0"/>
    <m/>
    <n v="0"/>
    <x v="65"/>
    <d v="2020-03-30T00:00:00"/>
    <x v="1"/>
    <x v="2"/>
    <x v="0"/>
  </r>
  <r>
    <x v="456"/>
    <x v="4"/>
    <x v="0"/>
    <s v="指名：製品KW"/>
    <n v="81"/>
    <n v="9"/>
    <m/>
    <n v="0.1111111111111111"/>
    <n v="53.519999999999996"/>
    <n v="481.67999999999995"/>
    <n v="0"/>
    <x v="0"/>
    <m/>
    <n v="0"/>
    <x v="65"/>
    <d v="2020-03-30T00:00:00"/>
    <x v="1"/>
    <x v="2"/>
    <x v="0"/>
  </r>
  <r>
    <x v="456"/>
    <x v="4"/>
    <x v="0"/>
    <s v="指名：バリスタDuo"/>
    <n v="1083"/>
    <n v="39"/>
    <m/>
    <n v="3.6011080332409975E-2"/>
    <n v="49.746153846153852"/>
    <n v="1940.1000000000004"/>
    <n v="0"/>
    <x v="0"/>
    <m/>
    <n v="0"/>
    <x v="65"/>
    <d v="2020-03-30T00:00:00"/>
    <x v="1"/>
    <x v="2"/>
    <x v="0"/>
  </r>
  <r>
    <x v="456"/>
    <x v="4"/>
    <x v="0"/>
    <s v="一般：バリスタ"/>
    <n v="601"/>
    <n v="15"/>
    <m/>
    <n v="2.4958402662229616E-2"/>
    <n v="48.465333333333334"/>
    <n v="726.98"/>
    <n v="0"/>
    <x v="0"/>
    <m/>
    <n v="0"/>
    <x v="65"/>
    <d v="2020-03-30T00:00:00"/>
    <x v="1"/>
    <x v="2"/>
    <x v="0"/>
  </r>
  <r>
    <x v="456"/>
    <x v="4"/>
    <x v="0"/>
    <s v="指名：ドルチェグスト（170816-170916）"/>
    <n v="12456"/>
    <n v="2242"/>
    <n v="0"/>
    <n v="0.17999357739242133"/>
    <n v="71.437961641391624"/>
    <n v="160163.91000000003"/>
    <n v="29.4"/>
    <x v="0"/>
    <m/>
    <n v="0"/>
    <x v="65"/>
    <d v="2020-03-30T00:00:00"/>
    <x v="1"/>
    <x v="2"/>
    <x v="0"/>
  </r>
  <r>
    <x v="456"/>
    <x v="4"/>
    <x v="0"/>
    <s v="指名：共通TOP（170816-170916）"/>
    <n v="12654"/>
    <n v="2790"/>
    <m/>
    <n v="0.22048364153627312"/>
    <n v="26.472258064516129"/>
    <n v="73857.600000000006"/>
    <n v="34"/>
    <x v="0"/>
    <m/>
    <n v="0"/>
    <x v="65"/>
    <d v="2020-03-30T00:00:00"/>
    <x v="1"/>
    <x v="2"/>
    <x v="0"/>
  </r>
  <r>
    <x v="456"/>
    <x v="4"/>
    <x v="0"/>
    <s v="指名：バリスタ（170816-170916）"/>
    <n v="6531"/>
    <n v="823"/>
    <m/>
    <n v="0.12601439289542182"/>
    <n v="90.308226002430118"/>
    <n v="74323.669999999984"/>
    <n v="6.58"/>
    <x v="0"/>
    <m/>
    <n v="0"/>
    <x v="65"/>
    <d v="2020-03-30T00:00:00"/>
    <x v="1"/>
    <x v="2"/>
    <x v="0"/>
  </r>
  <r>
    <x v="456"/>
    <x v="7"/>
    <x v="0"/>
    <s v="NDG_Facebook_RM_18day（200203-200229）"/>
    <n v="9336"/>
    <n v="31"/>
    <n v="0"/>
    <n v="3.3204798628963155E-3"/>
    <n v="457.97725806451609"/>
    <n v="14197.294999999998"/>
    <n v="33"/>
    <x v="0"/>
    <m/>
    <n v="0"/>
    <x v="65"/>
    <d v="2020-03-30T00:00:00"/>
    <x v="1"/>
    <x v="2"/>
    <x v="0"/>
  </r>
  <r>
    <x v="456"/>
    <x v="7"/>
    <x v="0"/>
    <s v="NDG_Facebook_customer（200317-200331）"/>
    <n v="15183"/>
    <n v="17"/>
    <n v="0"/>
    <n v="1.1196733188434433E-3"/>
    <n v="1053.5438235294116"/>
    <n v="17910.244999999999"/>
    <n v="311"/>
    <x v="0"/>
    <m/>
    <n v="0"/>
    <x v="65"/>
    <d v="2020-03-30T00:00:00"/>
    <x v="1"/>
    <x v="2"/>
    <x v="0"/>
  </r>
  <r>
    <x v="456"/>
    <x v="7"/>
    <x v="0"/>
    <s v="NDG_Facebook_RM_180day（200203-200229）"/>
    <n v="20795"/>
    <n v="22"/>
    <n v="0"/>
    <n v="1.0579466217840827E-3"/>
    <n v="911.2590909090909"/>
    <n v="20047.7"/>
    <n v="98"/>
    <x v="0"/>
    <m/>
    <n v="0"/>
    <x v="65"/>
    <d v="2020-03-30T00:00:00"/>
    <x v="1"/>
    <x v="2"/>
    <x v="0"/>
  </r>
  <r>
    <x v="456"/>
    <x v="7"/>
    <x v="0"/>
    <s v="NDG_Facebook_int_coffee（200110-200131）"/>
    <n v="48276"/>
    <n v="107"/>
    <n v="0"/>
    <n v="2.2164222387936034E-3"/>
    <n v="51.394205607476636"/>
    <n v="5499.18"/>
    <n v="1"/>
    <x v="0"/>
    <m/>
    <n v="0"/>
    <x v="65"/>
    <d v="2020-03-30T00:00:00"/>
    <x v="1"/>
    <x v="2"/>
    <x v="0"/>
  </r>
  <r>
    <x v="457"/>
    <x v="0"/>
    <x v="0"/>
    <s v="指名：バリスタDuo"/>
    <n v="738"/>
    <n v="12"/>
    <m/>
    <n v="1.6260162601626018E-2"/>
    <n v="34.06"/>
    <n v="408.72"/>
    <n v="0"/>
    <x v="0"/>
    <m/>
    <n v="0"/>
    <x v="65"/>
    <d v="2020-03-30T00:00:00"/>
    <x v="1"/>
    <x v="2"/>
    <x v="0"/>
  </r>
  <r>
    <x v="457"/>
    <x v="0"/>
    <x v="0"/>
    <s v="指名：製品KW"/>
    <n v="1133"/>
    <n v="64"/>
    <m/>
    <n v="5.6487202118270081E-2"/>
    <n v="25.30125"/>
    <n v="1619.28"/>
    <n v="0"/>
    <x v="0"/>
    <m/>
    <n v="0"/>
    <x v="65"/>
    <d v="2020-03-30T00:00:00"/>
    <x v="1"/>
    <x v="2"/>
    <x v="0"/>
  </r>
  <r>
    <x v="457"/>
    <x v="0"/>
    <x v="0"/>
    <s v="一般：ドルチェグスト"/>
    <n v="9192"/>
    <n v="56"/>
    <m/>
    <n v="6.0922541340295913E-3"/>
    <n v="78.408571428571435"/>
    <n v="4390.88"/>
    <n v="2"/>
    <x v="0"/>
    <m/>
    <n v="0"/>
    <x v="65"/>
    <d v="2020-03-30T00:00:00"/>
    <x v="1"/>
    <x v="2"/>
    <x v="0"/>
  </r>
  <r>
    <x v="457"/>
    <x v="0"/>
    <x v="0"/>
    <s v="指名：バリスタ（161228AM-170131）"/>
    <n v="6524"/>
    <n v="533"/>
    <m/>
    <n v="8.169834457388106E-2"/>
    <n v="57.760000000000005"/>
    <n v="30786.080000000002"/>
    <n v="7"/>
    <x v="0"/>
    <m/>
    <n v="0"/>
    <x v="65"/>
    <d v="2020-03-30T00:00:00"/>
    <x v="1"/>
    <x v="2"/>
    <x v="0"/>
  </r>
  <r>
    <x v="457"/>
    <x v="0"/>
    <x v="0"/>
    <s v="指名：ドルチェグスト（161228AM-170131）"/>
    <n v="13948"/>
    <n v="1074"/>
    <m/>
    <n v="7.700028677946659E-2"/>
    <n v="39.638137802607076"/>
    <n v="42571.360000000001"/>
    <n v="32"/>
    <x v="0"/>
    <m/>
    <n v="0"/>
    <x v="65"/>
    <d v="2020-03-30T00:00:00"/>
    <x v="1"/>
    <x v="2"/>
    <x v="0"/>
  </r>
  <r>
    <x v="457"/>
    <x v="0"/>
    <x v="0"/>
    <s v="一般：バリスタDuo"/>
    <n v="21"/>
    <n v="0"/>
    <m/>
    <n v="0"/>
    <m/>
    <n v="0"/>
    <n v="0"/>
    <x v="0"/>
    <m/>
    <n v="0"/>
    <x v="65"/>
    <d v="2020-03-30T00:00:00"/>
    <x v="1"/>
    <x v="2"/>
    <x v="0"/>
  </r>
  <r>
    <x v="457"/>
    <x v="0"/>
    <x v="0"/>
    <s v="一般：バリスタ"/>
    <n v="4635"/>
    <n v="57"/>
    <m/>
    <n v="1.2297734627831715E-2"/>
    <n v="94.293333333333337"/>
    <n v="5374.72"/>
    <n v="0"/>
    <x v="0"/>
    <m/>
    <n v="0"/>
    <x v="65"/>
    <d v="2020-03-30T00:00:00"/>
    <x v="1"/>
    <x v="2"/>
    <x v="0"/>
  </r>
  <r>
    <x v="457"/>
    <x v="0"/>
    <x v="0"/>
    <s v="指名：共通TOP（161228AM-170131）"/>
    <n v="7634"/>
    <n v="825"/>
    <m/>
    <n v="0.10806916426512968"/>
    <n v="30.910060606060604"/>
    <n v="25500.799999999999"/>
    <n v="55"/>
    <x v="0"/>
    <m/>
    <n v="0"/>
    <x v="65"/>
    <d v="2020-03-30T00:00:00"/>
    <x v="1"/>
    <x v="2"/>
    <x v="0"/>
  </r>
  <r>
    <x v="457"/>
    <x v="3"/>
    <x v="0"/>
    <s v="PH AFF"/>
    <n v="886"/>
    <n v="204"/>
    <m/>
    <n v="0.23024830699774265"/>
    <n v="577.60784313725492"/>
    <n v="117832"/>
    <n v="8"/>
    <x v="0"/>
    <m/>
    <n v="0"/>
    <x v="65"/>
    <d v="2020-03-30T00:00:00"/>
    <x v="1"/>
    <x v="2"/>
    <x v="0"/>
  </r>
  <r>
    <x v="457"/>
    <x v="12"/>
    <x v="0"/>
    <s v="NDG_LINE_RM"/>
    <n v="0"/>
    <n v="0"/>
    <m/>
    <m/>
    <m/>
    <n v="0"/>
    <n v="5"/>
    <x v="0"/>
    <m/>
    <m/>
    <x v="65"/>
    <d v="2020-03-30T00:00:00"/>
    <x v="1"/>
    <x v="2"/>
    <x v="0"/>
  </r>
  <r>
    <x v="457"/>
    <x v="5"/>
    <x v="0"/>
    <s v="GDN_Direct_AT_Woman"/>
    <n v="39505"/>
    <n v="105"/>
    <n v="0"/>
    <n v="2.65789140615112E-3"/>
    <n v="49.548778748380954"/>
    <n v="5202.6217685800002"/>
    <n v="0"/>
    <x v="0"/>
    <m/>
    <n v="0"/>
    <x v="65"/>
    <d v="2020-03-30T00:00:00"/>
    <x v="1"/>
    <x v="2"/>
    <x v="0"/>
  </r>
  <r>
    <x v="457"/>
    <x v="5"/>
    <x v="0"/>
    <s v="GDN_Direct_AT_Man"/>
    <n v="85202"/>
    <n v="200"/>
    <n v="0"/>
    <n v="2.3473627379638974E-3"/>
    <n v="25.816395648050001"/>
    <n v="5163.2791296100004"/>
    <n v="0"/>
    <x v="0"/>
    <m/>
    <n v="0"/>
    <x v="65"/>
    <d v="2020-03-30T00:00:00"/>
    <x v="1"/>
    <x v="2"/>
    <x v="0"/>
  </r>
  <r>
    <x v="457"/>
    <x v="4"/>
    <x v="0"/>
    <s v="一般：ドルチェグスト"/>
    <n v="1736"/>
    <n v="52"/>
    <n v="0"/>
    <n v="2.9953917050691243E-2"/>
    <n v="50.103749999999998"/>
    <n v="2605.395"/>
    <n v="2"/>
    <x v="0"/>
    <m/>
    <n v="0"/>
    <x v="65"/>
    <d v="2020-03-30T00:00:00"/>
    <x v="1"/>
    <x v="2"/>
    <x v="0"/>
  </r>
  <r>
    <x v="457"/>
    <x v="4"/>
    <x v="0"/>
    <s v="指名：ドルチェグスト（170816-170916）"/>
    <n v="12410"/>
    <n v="2164"/>
    <n v="0"/>
    <n v="0.17437550362610799"/>
    <n v="71.105041589648792"/>
    <n v="153871.31"/>
    <n v="26.57"/>
    <x v="0"/>
    <m/>
    <n v="0"/>
    <x v="65"/>
    <d v="2020-03-30T00:00:00"/>
    <x v="1"/>
    <x v="2"/>
    <x v="0"/>
  </r>
  <r>
    <x v="457"/>
    <x v="4"/>
    <x v="0"/>
    <s v="指名：バリスタ（170816-170916）"/>
    <n v="6390"/>
    <n v="807"/>
    <m/>
    <n v="0.12629107981220658"/>
    <n v="91.681462205700115"/>
    <n v="73986.939999999988"/>
    <n v="7.1"/>
    <x v="0"/>
    <m/>
    <n v="0"/>
    <x v="65"/>
    <d v="2020-03-30T00:00:00"/>
    <x v="1"/>
    <x v="2"/>
    <x v="0"/>
  </r>
  <r>
    <x v="457"/>
    <x v="4"/>
    <x v="0"/>
    <s v="指名：製品KW"/>
    <n v="78"/>
    <n v="7"/>
    <m/>
    <n v="8.9743589743589744E-2"/>
    <n v="51.927142857142861"/>
    <n v="363.49"/>
    <n v="0"/>
    <x v="0"/>
    <m/>
    <n v="0"/>
    <x v="65"/>
    <d v="2020-03-30T00:00:00"/>
    <x v="1"/>
    <x v="2"/>
    <x v="0"/>
  </r>
  <r>
    <x v="457"/>
    <x v="4"/>
    <x v="0"/>
    <s v="指名：共通TOP（170816-170916）"/>
    <n v="10477"/>
    <n v="2137"/>
    <m/>
    <n v="0.20397060227164265"/>
    <n v="26.3018951801591"/>
    <n v="56207.149999999994"/>
    <n v="27.5"/>
    <x v="0"/>
    <m/>
    <n v="0"/>
    <x v="65"/>
    <d v="2020-03-30T00:00:00"/>
    <x v="1"/>
    <x v="2"/>
    <x v="0"/>
  </r>
  <r>
    <x v="457"/>
    <x v="4"/>
    <x v="0"/>
    <s v="一般：バリスタ"/>
    <n v="490"/>
    <n v="13"/>
    <m/>
    <n v="2.6530612244897958E-2"/>
    <n v="79.508076923076928"/>
    <n v="1033.605"/>
    <n v="0"/>
    <x v="0"/>
    <m/>
    <n v="0"/>
    <x v="65"/>
    <d v="2020-03-30T00:00:00"/>
    <x v="1"/>
    <x v="2"/>
    <x v="0"/>
  </r>
  <r>
    <x v="457"/>
    <x v="4"/>
    <x v="0"/>
    <s v="指名：バリスタDuo"/>
    <n v="935"/>
    <n v="43"/>
    <m/>
    <n v="4.5989304812834225E-2"/>
    <n v="52.768023255813958"/>
    <n v="2269.0250000000001"/>
    <n v="0"/>
    <x v="0"/>
    <m/>
    <n v="0"/>
    <x v="65"/>
    <d v="2020-03-30T00:00:00"/>
    <x v="1"/>
    <x v="2"/>
    <x v="0"/>
  </r>
  <r>
    <x v="457"/>
    <x v="7"/>
    <x v="0"/>
    <s v="NDG_Facebook_int_coffee（200110-200131）"/>
    <n v="81775"/>
    <n v="183"/>
    <n v="0"/>
    <n v="2.2378477529807397E-3"/>
    <n v="56.249617486338799"/>
    <n v="10293.68"/>
    <n v="0"/>
    <x v="0"/>
    <m/>
    <n v="0"/>
    <x v="65"/>
    <d v="2020-03-30T00:00:00"/>
    <x v="1"/>
    <x v="2"/>
    <x v="0"/>
  </r>
  <r>
    <x v="457"/>
    <x v="7"/>
    <x v="0"/>
    <s v="NDG_Facebook_RM_18day（200203-200229）"/>
    <n v="11576"/>
    <n v="51"/>
    <n v="0"/>
    <n v="4.4056668970283343E-3"/>
    <n v="408.70215686274514"/>
    <n v="20843.810000000001"/>
    <n v="9"/>
    <x v="0"/>
    <m/>
    <n v="0"/>
    <x v="65"/>
    <d v="2020-03-30T00:00:00"/>
    <x v="1"/>
    <x v="2"/>
    <x v="0"/>
  </r>
  <r>
    <x v="457"/>
    <x v="7"/>
    <x v="0"/>
    <s v="NDG_Facebook_customer（200317-200331）"/>
    <n v="13574"/>
    <n v="19"/>
    <n v="0"/>
    <n v="1.3997347870929719E-3"/>
    <n v="1044.3442105263159"/>
    <n v="19842.54"/>
    <n v="12"/>
    <x v="0"/>
    <m/>
    <n v="0"/>
    <x v="65"/>
    <d v="2020-03-30T00:00:00"/>
    <x v="1"/>
    <x v="2"/>
    <x v="0"/>
  </r>
  <r>
    <x v="457"/>
    <x v="7"/>
    <x v="0"/>
    <s v="NDG_Facebook_RM_180day（200203-200229）"/>
    <n v="20609"/>
    <n v="22"/>
    <n v="0"/>
    <n v="1.0674947838323063E-3"/>
    <n v="1056.9186363636363"/>
    <n v="23252.21"/>
    <n v="6"/>
    <x v="0"/>
    <m/>
    <n v="0"/>
    <x v="65"/>
    <d v="2020-03-30T00:00:00"/>
    <x v="1"/>
    <x v="2"/>
    <x v="0"/>
  </r>
  <r>
    <x v="458"/>
    <x v="0"/>
    <x v="0"/>
    <s v="一般：バリスタ"/>
    <n v="4245"/>
    <n v="55"/>
    <m/>
    <n v="1.2956419316843345E-2"/>
    <n v="67.694545454545448"/>
    <n v="3723.2"/>
    <n v="1"/>
    <x v="0"/>
    <m/>
    <n v="0"/>
    <x v="65"/>
    <d v="2020-03-30T00:00:00"/>
    <x v="1"/>
    <x v="2"/>
    <x v="0"/>
  </r>
  <r>
    <x v="458"/>
    <x v="0"/>
    <x v="0"/>
    <s v="一般：バリスタDuo"/>
    <n v="13"/>
    <n v="0"/>
    <m/>
    <n v="0"/>
    <m/>
    <n v="0"/>
    <n v="0"/>
    <x v="0"/>
    <m/>
    <n v="0"/>
    <x v="65"/>
    <d v="2020-03-30T00:00:00"/>
    <x v="1"/>
    <x v="2"/>
    <x v="0"/>
  </r>
  <r>
    <x v="458"/>
    <x v="0"/>
    <x v="0"/>
    <s v="指名：バリスタDuo"/>
    <n v="754"/>
    <n v="9"/>
    <m/>
    <n v="1.1936339522546418E-2"/>
    <n v="26"/>
    <n v="234"/>
    <n v="0"/>
    <x v="0"/>
    <m/>
    <n v="0"/>
    <x v="65"/>
    <d v="2020-03-30T00:00:00"/>
    <x v="1"/>
    <x v="2"/>
    <x v="0"/>
  </r>
  <r>
    <x v="458"/>
    <x v="0"/>
    <x v="0"/>
    <s v="指名：バリスタ（161228AM-170131）"/>
    <n v="5740"/>
    <n v="452"/>
    <m/>
    <n v="7.8745644599303138E-2"/>
    <n v="64.482300884955748"/>
    <n v="29146"/>
    <n v="7"/>
    <x v="0"/>
    <m/>
    <n v="0"/>
    <x v="65"/>
    <d v="2020-03-30T00:00:00"/>
    <x v="1"/>
    <x v="2"/>
    <x v="0"/>
  </r>
  <r>
    <x v="458"/>
    <x v="0"/>
    <x v="0"/>
    <s v="一般：ドルチェグスト"/>
    <n v="7056"/>
    <n v="64"/>
    <m/>
    <n v="9.0702947845804991E-3"/>
    <n v="82.81"/>
    <n v="5299.84"/>
    <n v="0"/>
    <x v="0"/>
    <m/>
    <n v="0"/>
    <x v="65"/>
    <d v="2020-03-30T00:00:00"/>
    <x v="1"/>
    <x v="2"/>
    <x v="0"/>
  </r>
  <r>
    <x v="458"/>
    <x v="0"/>
    <x v="0"/>
    <s v="指名：製品KW"/>
    <n v="1071"/>
    <n v="57"/>
    <m/>
    <n v="5.3221288515406161E-2"/>
    <n v="35.378245614035087"/>
    <n v="2016.56"/>
    <n v="0"/>
    <x v="0"/>
    <m/>
    <n v="0"/>
    <x v="65"/>
    <d v="2020-03-30T00:00:00"/>
    <x v="1"/>
    <x v="2"/>
    <x v="0"/>
  </r>
  <r>
    <x v="458"/>
    <x v="0"/>
    <x v="0"/>
    <s v="指名：共通TOP（161228AM-170131）"/>
    <n v="6090"/>
    <n v="630"/>
    <m/>
    <n v="0.10344827586206896"/>
    <n v="27.807619047619045"/>
    <n v="17518.8"/>
    <n v="41"/>
    <x v="0"/>
    <m/>
    <n v="0"/>
    <x v="65"/>
    <d v="2020-03-30T00:00:00"/>
    <x v="1"/>
    <x v="2"/>
    <x v="0"/>
  </r>
  <r>
    <x v="458"/>
    <x v="0"/>
    <x v="0"/>
    <s v="指名：ドルチェグスト（161228AM-170131）"/>
    <n v="15942"/>
    <n v="1072"/>
    <m/>
    <n v="6.7243758625015679E-2"/>
    <n v="39.24059701492537"/>
    <n v="42065.919999999998"/>
    <n v="30"/>
    <x v="0"/>
    <m/>
    <n v="0"/>
    <x v="65"/>
    <d v="2020-03-30T00:00:00"/>
    <x v="1"/>
    <x v="2"/>
    <x v="0"/>
  </r>
  <r>
    <x v="458"/>
    <x v="3"/>
    <x v="0"/>
    <s v="PH AFF"/>
    <n v="590"/>
    <n v="194"/>
    <m/>
    <n v="0.32881355932203388"/>
    <n v="379.61340206185565"/>
    <n v="73645"/>
    <n v="5"/>
    <x v="0"/>
    <m/>
    <n v="0"/>
    <x v="65"/>
    <d v="2020-03-30T00:00:00"/>
    <x v="1"/>
    <x v="2"/>
    <x v="0"/>
  </r>
  <r>
    <x v="458"/>
    <x v="12"/>
    <x v="0"/>
    <s v="NDG_LINE_RM"/>
    <n v="0"/>
    <n v="0"/>
    <m/>
    <m/>
    <m/>
    <n v="0"/>
    <n v="4"/>
    <x v="0"/>
    <m/>
    <m/>
    <x v="65"/>
    <d v="2020-03-30T00:00:00"/>
    <x v="1"/>
    <x v="2"/>
    <x v="0"/>
  </r>
  <r>
    <x v="458"/>
    <x v="5"/>
    <x v="0"/>
    <s v="GDN_Direct_AT_Woman"/>
    <n v="39582"/>
    <n v="102"/>
    <n v="0"/>
    <n v="2.5769289070789753E-3"/>
    <n v="48.468207355147058"/>
    <n v="4943.7571502250003"/>
    <n v="0"/>
    <x v="0"/>
    <m/>
    <n v="0"/>
    <x v="65"/>
    <d v="2020-03-30T00:00:00"/>
    <x v="1"/>
    <x v="2"/>
    <x v="0"/>
  </r>
  <r>
    <x v="458"/>
    <x v="5"/>
    <x v="0"/>
    <s v="GDN_Direct_AT_Man"/>
    <n v="61738"/>
    <n v="136"/>
    <n v="0"/>
    <n v="2.2028572354141694E-3"/>
    <n v="38.785028494816174"/>
    <n v="5274.7638752949997"/>
    <n v="0"/>
    <x v="0"/>
    <m/>
    <n v="0"/>
    <x v="65"/>
    <d v="2020-03-30T00:00:00"/>
    <x v="1"/>
    <x v="2"/>
    <x v="0"/>
  </r>
  <r>
    <x v="458"/>
    <x v="5"/>
    <x v="0"/>
    <s v="GDN_Direct_RT_リターゲティング"/>
    <n v="125444"/>
    <n v="154"/>
    <n v="0"/>
    <n v="1.2276394247632411E-3"/>
    <n v="192.50683425357141"/>
    <n v="29646.052475049997"/>
    <n v="0"/>
    <x v="0"/>
    <m/>
    <n v="0"/>
    <x v="65"/>
    <d v="2020-03-30T00:00:00"/>
    <x v="1"/>
    <x v="2"/>
    <x v="0"/>
  </r>
  <r>
    <x v="458"/>
    <x v="4"/>
    <x v="0"/>
    <s v="指名：バリスタ（170816-170916）"/>
    <n v="6243"/>
    <n v="724"/>
    <m/>
    <n v="0.11596988627262535"/>
    <n v="112.07752071823204"/>
    <n v="81144.125"/>
    <n v="3.94"/>
    <x v="0"/>
    <m/>
    <n v="0"/>
    <x v="65"/>
    <d v="2020-03-30T00:00:00"/>
    <x v="1"/>
    <x v="2"/>
    <x v="0"/>
  </r>
  <r>
    <x v="458"/>
    <x v="4"/>
    <x v="0"/>
    <s v="指名：ドルチェグスト（170816-170916）"/>
    <n v="11396"/>
    <n v="1964"/>
    <n v="0"/>
    <n v="0.17234117234117233"/>
    <n v="79.322433808553981"/>
    <n v="155789.26"/>
    <n v="14.67"/>
    <x v="0"/>
    <m/>
    <n v="0"/>
    <x v="65"/>
    <d v="2020-03-30T00:00:00"/>
    <x v="1"/>
    <x v="2"/>
    <x v="0"/>
  </r>
  <r>
    <x v="458"/>
    <x v="4"/>
    <x v="0"/>
    <s v="指名：バリスタDuo"/>
    <n v="847"/>
    <n v="38"/>
    <m/>
    <n v="4.4864226682408498E-2"/>
    <n v="75.467894736842098"/>
    <n v="2867.7799999999997"/>
    <n v="0"/>
    <x v="0"/>
    <m/>
    <n v="0"/>
    <x v="65"/>
    <d v="2020-03-30T00:00:00"/>
    <x v="1"/>
    <x v="2"/>
    <x v="0"/>
  </r>
  <r>
    <x v="458"/>
    <x v="4"/>
    <x v="0"/>
    <s v="一般：ドルチェグスト"/>
    <n v="2044"/>
    <n v="74"/>
    <n v="0"/>
    <n v="3.6203522504892366E-2"/>
    <n v="50.555135135135131"/>
    <n v="3741.08"/>
    <n v="1.91"/>
    <x v="0"/>
    <m/>
    <n v="0"/>
    <x v="65"/>
    <d v="2020-03-30T00:00:00"/>
    <x v="1"/>
    <x v="2"/>
    <x v="0"/>
  </r>
  <r>
    <x v="458"/>
    <x v="4"/>
    <x v="0"/>
    <s v="一般：バリスタ"/>
    <n v="444"/>
    <n v="21"/>
    <m/>
    <n v="4.72972972972973E-2"/>
    <n v="78.156190476190474"/>
    <n v="1641.28"/>
    <n v="0"/>
    <x v="0"/>
    <m/>
    <n v="0"/>
    <x v="65"/>
    <d v="2020-03-30T00:00:00"/>
    <x v="1"/>
    <x v="2"/>
    <x v="0"/>
  </r>
  <r>
    <x v="458"/>
    <x v="4"/>
    <x v="0"/>
    <s v="指名：製品KW"/>
    <n v="37"/>
    <n v="11"/>
    <m/>
    <n v="0.29729729729729731"/>
    <n v="57.777272727272724"/>
    <n v="635.54999999999995"/>
    <n v="0"/>
    <x v="0"/>
    <m/>
    <n v="0"/>
    <x v="65"/>
    <d v="2020-03-30T00:00:00"/>
    <x v="1"/>
    <x v="2"/>
    <x v="0"/>
  </r>
  <r>
    <x v="458"/>
    <x v="4"/>
    <x v="0"/>
    <s v="指名：共通TOP（170816-170916）"/>
    <n v="8814"/>
    <n v="1742"/>
    <m/>
    <n v="0.19764011799410031"/>
    <n v="30.498002296211254"/>
    <n v="53127.520000000004"/>
    <n v="27.9"/>
    <x v="0"/>
    <m/>
    <n v="0"/>
    <x v="65"/>
    <d v="2020-03-30T00:00:00"/>
    <x v="1"/>
    <x v="2"/>
    <x v="0"/>
  </r>
  <r>
    <x v="458"/>
    <x v="4"/>
    <x v="0"/>
    <s v="一般：バリスタDuo"/>
    <n v="31"/>
    <n v="2"/>
    <m/>
    <n v="6.4516129032258063E-2"/>
    <n v="16.1675"/>
    <n v="32.335000000000001"/>
    <n v="0"/>
    <x v="0"/>
    <m/>
    <n v="0"/>
    <x v="65"/>
    <d v="2020-03-30T00:00:00"/>
    <x v="1"/>
    <x v="2"/>
    <x v="0"/>
  </r>
  <r>
    <x v="458"/>
    <x v="7"/>
    <x v="0"/>
    <s v="NDG_Facebook_RM_18day（200203-200229）"/>
    <n v="15975"/>
    <n v="101"/>
    <n v="0"/>
    <n v="6.3223787167449143E-3"/>
    <n v="223.92732673267327"/>
    <n v="22616.66"/>
    <n v="12"/>
    <x v="0"/>
    <m/>
    <n v="0"/>
    <x v="65"/>
    <d v="2020-03-30T00:00:00"/>
    <x v="1"/>
    <x v="2"/>
    <x v="0"/>
  </r>
  <r>
    <x v="458"/>
    <x v="7"/>
    <x v="0"/>
    <s v="NDG_Facebook_RM_180day（200203-200229）"/>
    <n v="27562"/>
    <n v="50"/>
    <n v="0"/>
    <n v="1.8140918656120745E-3"/>
    <n v="431.23739999999998"/>
    <n v="21561.87"/>
    <n v="3"/>
    <x v="0"/>
    <m/>
    <n v="0"/>
    <x v="65"/>
    <d v="2020-03-30T00:00:00"/>
    <x v="1"/>
    <x v="2"/>
    <x v="0"/>
  </r>
  <r>
    <x v="458"/>
    <x v="7"/>
    <x v="0"/>
    <s v="NDG_Facebook_int_coffee（200110-200131）"/>
    <n v="124905"/>
    <n v="187"/>
    <n v="0"/>
    <n v="1.4971378247468075E-3"/>
    <n v="55.916951871657751"/>
    <n v="10456.469999999999"/>
    <n v="0"/>
    <x v="0"/>
    <m/>
    <n v="0"/>
    <x v="65"/>
    <d v="2020-03-30T00:00:00"/>
    <x v="1"/>
    <x v="2"/>
    <x v="0"/>
  </r>
  <r>
    <x v="458"/>
    <x v="7"/>
    <x v="0"/>
    <s v="NDG_Facebook_customer（200317-200331）"/>
    <n v="24142"/>
    <n v="40"/>
    <n v="0"/>
    <n v="1.6568635572860575E-3"/>
    <n v="502.66987499999993"/>
    <n v="20106.794999999998"/>
    <n v="2"/>
    <x v="0"/>
    <m/>
    <n v="0"/>
    <x v="65"/>
    <d v="2020-03-30T00:00:00"/>
    <x v="1"/>
    <x v="2"/>
    <x v="0"/>
  </r>
  <r>
    <x v="459"/>
    <x v="0"/>
    <x v="0"/>
    <s v="指名：ドルチェグスト（161228AM-170131）"/>
    <n v="15304"/>
    <n v="1118"/>
    <m/>
    <n v="7.3052796654469426E-2"/>
    <n v="43.244651162790703"/>
    <n v="48347.520000000004"/>
    <n v="34"/>
    <x v="0"/>
    <m/>
    <n v="0"/>
    <x v="65"/>
    <d v="2020-03-30T00:00:00"/>
    <x v="1"/>
    <x v="2"/>
    <x v="0"/>
  </r>
  <r>
    <x v="459"/>
    <x v="0"/>
    <x v="0"/>
    <s v="指名：バリスタDuo"/>
    <n v="797"/>
    <n v="13"/>
    <m/>
    <n v="1.631116687578419E-2"/>
    <n v="25.360000000000007"/>
    <n v="329.68000000000006"/>
    <n v="0"/>
    <x v="0"/>
    <m/>
    <n v="0"/>
    <x v="65"/>
    <d v="2020-03-30T00:00:00"/>
    <x v="1"/>
    <x v="2"/>
    <x v="0"/>
  </r>
  <r>
    <x v="459"/>
    <x v="0"/>
    <x v="0"/>
    <s v="指名：製品KW"/>
    <n v="1176"/>
    <n v="50"/>
    <m/>
    <n v="4.2517006802721087E-2"/>
    <n v="34.985599999999998"/>
    <n v="1749.28"/>
    <n v="0"/>
    <x v="0"/>
    <m/>
    <n v="0"/>
    <x v="65"/>
    <d v="2020-03-30T00:00:00"/>
    <x v="1"/>
    <x v="2"/>
    <x v="0"/>
  </r>
  <r>
    <x v="459"/>
    <x v="0"/>
    <x v="0"/>
    <s v="指名：バリスタ（161228AM-170131）"/>
    <n v="6381"/>
    <n v="520"/>
    <m/>
    <n v="8.1491929164707724E-2"/>
    <n v="42.548000000000002"/>
    <n v="22124.959999999999"/>
    <n v="11"/>
    <x v="0"/>
    <m/>
    <n v="0"/>
    <x v="65"/>
    <d v="2020-03-30T00:00:00"/>
    <x v="1"/>
    <x v="2"/>
    <x v="0"/>
  </r>
  <r>
    <x v="459"/>
    <x v="0"/>
    <x v="0"/>
    <s v="一般：ドルチェグスト"/>
    <n v="9452"/>
    <n v="60"/>
    <m/>
    <n v="6.3478628861616589E-3"/>
    <n v="97.586666666666659"/>
    <n v="5855.2"/>
    <n v="0"/>
    <x v="0"/>
    <m/>
    <n v="0"/>
    <x v="65"/>
    <d v="2020-03-30T00:00:00"/>
    <x v="1"/>
    <x v="2"/>
    <x v="0"/>
  </r>
  <r>
    <x v="459"/>
    <x v="0"/>
    <x v="0"/>
    <s v="指名：共通TOP（161228AM-170131）"/>
    <n v="5526"/>
    <n v="607"/>
    <m/>
    <n v="0.10984437205935577"/>
    <n v="16.946688632619438"/>
    <n v="10286.64"/>
    <n v="30"/>
    <x v="0"/>
    <m/>
    <n v="0"/>
    <x v="65"/>
    <d v="2020-03-30T00:00:00"/>
    <x v="1"/>
    <x v="2"/>
    <x v="0"/>
  </r>
  <r>
    <x v="459"/>
    <x v="0"/>
    <x v="0"/>
    <s v="一般：バリスタ"/>
    <n v="5042"/>
    <n v="56"/>
    <m/>
    <n v="1.1106703689012296E-2"/>
    <n v="65.575714285714284"/>
    <n v="3672.2400000000002"/>
    <n v="0"/>
    <x v="0"/>
    <m/>
    <n v="0"/>
    <x v="65"/>
    <d v="2020-03-30T00:00:00"/>
    <x v="1"/>
    <x v="2"/>
    <x v="0"/>
  </r>
  <r>
    <x v="459"/>
    <x v="0"/>
    <x v="0"/>
    <s v="一般：バリスタDuo"/>
    <n v="12"/>
    <n v="2"/>
    <m/>
    <n v="0.16666666666666666"/>
    <n v="79.56"/>
    <n v="159.12"/>
    <n v="0"/>
    <x v="0"/>
    <m/>
    <n v="0"/>
    <x v="65"/>
    <d v="2020-03-30T00:00:00"/>
    <x v="1"/>
    <x v="2"/>
    <x v="0"/>
  </r>
  <r>
    <x v="459"/>
    <x v="3"/>
    <x v="0"/>
    <s v="PH AFF"/>
    <n v="779"/>
    <n v="304"/>
    <m/>
    <n v="0.3902439024390244"/>
    <n v="290.70394736842104"/>
    <n v="88374"/>
    <n v="6"/>
    <x v="0"/>
    <m/>
    <n v="0"/>
    <x v="65"/>
    <d v="2020-03-30T00:00:00"/>
    <x v="1"/>
    <x v="2"/>
    <x v="0"/>
  </r>
  <r>
    <x v="459"/>
    <x v="12"/>
    <x v="0"/>
    <s v="NDG_LINE_RM"/>
    <n v="0"/>
    <n v="0"/>
    <m/>
    <m/>
    <m/>
    <n v="0"/>
    <n v="5"/>
    <x v="0"/>
    <m/>
    <m/>
    <x v="65"/>
    <d v="2020-03-30T00:00:00"/>
    <x v="1"/>
    <x v="2"/>
    <x v="0"/>
  </r>
  <r>
    <x v="459"/>
    <x v="5"/>
    <x v="0"/>
    <s v="GDN_Direct_AT_Woman"/>
    <n v="50088"/>
    <n v="201"/>
    <n v="0"/>
    <n v="4.0129372304743647E-3"/>
    <n v="18.196010335920395"/>
    <n v="3657.3980775199993"/>
    <n v="0"/>
    <x v="0"/>
    <m/>
    <n v="0"/>
    <x v="65"/>
    <d v="2020-03-30T00:00:00"/>
    <x v="1"/>
    <x v="2"/>
    <x v="0"/>
  </r>
  <r>
    <x v="459"/>
    <x v="5"/>
    <x v="0"/>
    <s v="GDN_Direct_AT_Man"/>
    <n v="60838"/>
    <n v="179"/>
    <n v="0"/>
    <n v="2.9422400473388343E-3"/>
    <n v="15.884070394832403"/>
    <n v="2843.248600675"/>
    <n v="0"/>
    <x v="0"/>
    <m/>
    <n v="0"/>
    <x v="65"/>
    <d v="2020-03-30T00:00:00"/>
    <x v="1"/>
    <x v="2"/>
    <x v="0"/>
  </r>
  <r>
    <x v="459"/>
    <x v="5"/>
    <x v="0"/>
    <s v="GDN_Direct_RT_リターゲティング"/>
    <n v="139801"/>
    <n v="168"/>
    <n v="0"/>
    <n v="1.2017081422879665E-3"/>
    <n v="226.4524013197321"/>
    <n v="38044.003421714995"/>
    <n v="0"/>
    <x v="0"/>
    <m/>
    <n v="0"/>
    <x v="65"/>
    <d v="2020-03-30T00:00:00"/>
    <x v="1"/>
    <x v="2"/>
    <x v="0"/>
  </r>
  <r>
    <x v="459"/>
    <x v="4"/>
    <x v="0"/>
    <s v="指名：ドルチェグスト（170816-170916）"/>
    <n v="11344"/>
    <n v="1820"/>
    <n v="0"/>
    <n v="0.16043723554301834"/>
    <n v="64.846554945054947"/>
    <n v="118020.73000000001"/>
    <n v="26.92"/>
    <x v="0"/>
    <m/>
    <n v="0"/>
    <x v="65"/>
    <d v="2020-03-30T00:00:00"/>
    <x v="1"/>
    <x v="2"/>
    <x v="0"/>
  </r>
  <r>
    <x v="459"/>
    <x v="4"/>
    <x v="0"/>
    <s v="一般：ドルチェグスト"/>
    <n v="3830"/>
    <n v="116"/>
    <n v="0"/>
    <n v="3.0287206266318537E-2"/>
    <n v="73.901637931034486"/>
    <n v="8572.59"/>
    <n v="0.66"/>
    <x v="0"/>
    <m/>
    <n v="0"/>
    <x v="65"/>
    <d v="2020-03-30T00:00:00"/>
    <x v="1"/>
    <x v="2"/>
    <x v="0"/>
  </r>
  <r>
    <x v="459"/>
    <x v="4"/>
    <x v="0"/>
    <s v="一般：バリスタ"/>
    <n v="486"/>
    <n v="13"/>
    <m/>
    <n v="2.6748971193415638E-2"/>
    <n v="91.944615384615389"/>
    <n v="1195.28"/>
    <n v="0"/>
    <x v="0"/>
    <m/>
    <n v="0"/>
    <x v="65"/>
    <d v="2020-03-30T00:00:00"/>
    <x v="1"/>
    <x v="2"/>
    <x v="0"/>
  </r>
  <r>
    <x v="459"/>
    <x v="4"/>
    <x v="0"/>
    <s v="指名：バリスタDuo"/>
    <n v="3380"/>
    <n v="72"/>
    <m/>
    <n v="2.1301775147928994E-2"/>
    <n v="227.33611111111111"/>
    <n v="16368.199999999999"/>
    <n v="0"/>
    <x v="0"/>
    <m/>
    <n v="0"/>
    <x v="65"/>
    <d v="2020-03-30T00:00:00"/>
    <x v="1"/>
    <x v="2"/>
    <x v="0"/>
  </r>
  <r>
    <x v="459"/>
    <x v="4"/>
    <x v="0"/>
    <s v="指名：共通TOP（170816-170916）"/>
    <n v="8845"/>
    <n v="1700"/>
    <m/>
    <n v="0.19219898247597514"/>
    <n v="33.350961764705879"/>
    <n v="56696.634999999995"/>
    <n v="26"/>
    <x v="0"/>
    <m/>
    <n v="0"/>
    <x v="65"/>
    <d v="2020-03-30T00:00:00"/>
    <x v="1"/>
    <x v="2"/>
    <x v="0"/>
  </r>
  <r>
    <x v="459"/>
    <x v="4"/>
    <x v="0"/>
    <s v="指名：製品KW"/>
    <n v="50"/>
    <n v="7"/>
    <m/>
    <n v="0.14000000000000001"/>
    <n v="42.210714285714289"/>
    <n v="295.47500000000002"/>
    <n v="0"/>
    <x v="0"/>
    <m/>
    <n v="0"/>
    <x v="65"/>
    <d v="2020-03-30T00:00:00"/>
    <x v="1"/>
    <x v="2"/>
    <x v="0"/>
  </r>
  <r>
    <x v="459"/>
    <x v="4"/>
    <x v="0"/>
    <s v="一般：バリスタDuo"/>
    <n v="76"/>
    <n v="13"/>
    <m/>
    <n v="0.17105263157894737"/>
    <n v="72.474999999999994"/>
    <n v="942.17499999999995"/>
    <n v="0"/>
    <x v="0"/>
    <m/>
    <n v="0"/>
    <x v="65"/>
    <d v="2020-03-30T00:00:00"/>
    <x v="1"/>
    <x v="2"/>
    <x v="0"/>
  </r>
  <r>
    <x v="459"/>
    <x v="4"/>
    <x v="0"/>
    <s v="指名：バリスタ（170816-170916）"/>
    <n v="5665"/>
    <n v="641"/>
    <m/>
    <n v="0.11315092674315975"/>
    <n v="95.733447737909501"/>
    <n v="61365.139999999992"/>
    <n v="6.2099999999999991"/>
    <x v="0"/>
    <m/>
    <n v="0"/>
    <x v="65"/>
    <d v="2020-03-30T00:00:00"/>
    <x v="1"/>
    <x v="2"/>
    <x v="0"/>
  </r>
  <r>
    <x v="459"/>
    <x v="7"/>
    <x v="0"/>
    <s v="NDG_Facebook_RM_18day（200203-200229）"/>
    <n v="16136"/>
    <n v="118"/>
    <n v="0"/>
    <n v="7.3128408527516117E-3"/>
    <n v="223.61419491525422"/>
    <n v="26386.474999999999"/>
    <n v="3"/>
    <x v="0"/>
    <m/>
    <n v="0"/>
    <x v="65"/>
    <d v="2020-03-30T00:00:00"/>
    <x v="1"/>
    <x v="2"/>
    <x v="0"/>
  </r>
  <r>
    <x v="459"/>
    <x v="7"/>
    <x v="0"/>
    <s v="NDG_Facebook_RM_180day（200203-200229）"/>
    <n v="24414"/>
    <n v="68"/>
    <n v="0"/>
    <n v="2.7852871303350535E-3"/>
    <n v="280.98"/>
    <n v="19106.64"/>
    <n v="1"/>
    <x v="0"/>
    <m/>
    <n v="0"/>
    <x v="65"/>
    <d v="2020-03-30T00:00:00"/>
    <x v="1"/>
    <x v="2"/>
    <x v="0"/>
  </r>
  <r>
    <x v="459"/>
    <x v="7"/>
    <x v="0"/>
    <s v="NDG_Facebook_int_coffee（200110-200131）"/>
    <n v="91147"/>
    <n v="214"/>
    <n v="0"/>
    <n v="2.347855661733244E-3"/>
    <n v="49.549766355140186"/>
    <n v="10603.65"/>
    <n v="0"/>
    <x v="0"/>
    <m/>
    <n v="0"/>
    <x v="65"/>
    <d v="2020-03-30T00:00:00"/>
    <x v="1"/>
    <x v="2"/>
    <x v="0"/>
  </r>
  <r>
    <x v="459"/>
    <x v="7"/>
    <x v="0"/>
    <s v="NDG_Facebook_customer（200317-200331）"/>
    <n v="22333"/>
    <n v="48"/>
    <n v="0"/>
    <n v="2.1492858102359737E-3"/>
    <n v="436.82447916666666"/>
    <n v="20967.575000000001"/>
    <n v="4"/>
    <x v="0"/>
    <m/>
    <n v="0"/>
    <x v="65"/>
    <d v="2020-03-30T00:00:00"/>
    <x v="1"/>
    <x v="2"/>
    <x v="0"/>
  </r>
  <r>
    <x v="460"/>
    <x v="0"/>
    <x v="0"/>
    <s v="指名：バリスタ（161228AM-170131）"/>
    <n v="7519"/>
    <n v="524"/>
    <m/>
    <n v="6.9690118366804096E-2"/>
    <n v="33.585648854961839"/>
    <n v="17598.880000000005"/>
    <n v="8"/>
    <x v="0"/>
    <m/>
    <n v="0"/>
    <x v="65"/>
    <d v="2020-03-30T00:00:00"/>
    <x v="1"/>
    <x v="2"/>
    <x v="0"/>
  </r>
  <r>
    <x v="460"/>
    <x v="0"/>
    <x v="0"/>
    <s v="指名：ドルチェグスト（161228AM-170131）"/>
    <n v="16088"/>
    <n v="1248"/>
    <m/>
    <n v="7.7573346593734466E-2"/>
    <n v="37.508333333333333"/>
    <n v="46810.400000000001"/>
    <n v="36"/>
    <x v="0"/>
    <m/>
    <n v="0"/>
    <x v="65"/>
    <d v="2020-03-30T00:00:00"/>
    <x v="1"/>
    <x v="2"/>
    <x v="0"/>
  </r>
  <r>
    <x v="460"/>
    <x v="0"/>
    <x v="0"/>
    <s v="指名：共通TOP（161228AM-170131）"/>
    <n v="5737"/>
    <n v="644"/>
    <m/>
    <n v="0.11225379118005926"/>
    <n v="15.008944099378882"/>
    <n v="9665.76"/>
    <n v="31"/>
    <x v="0"/>
    <m/>
    <n v="0"/>
    <x v="65"/>
    <d v="2020-03-30T00:00:00"/>
    <x v="1"/>
    <x v="2"/>
    <x v="0"/>
  </r>
  <r>
    <x v="460"/>
    <x v="0"/>
    <x v="0"/>
    <s v="一般：バリスタDuo"/>
    <n v="14"/>
    <n v="0"/>
    <m/>
    <n v="0"/>
    <m/>
    <n v="0"/>
    <n v="0"/>
    <x v="0"/>
    <m/>
    <n v="0"/>
    <x v="65"/>
    <d v="2020-03-30T00:00:00"/>
    <x v="1"/>
    <x v="2"/>
    <x v="0"/>
  </r>
  <r>
    <x v="460"/>
    <x v="0"/>
    <x v="0"/>
    <s v="一般：ドルチェグスト"/>
    <n v="8040"/>
    <n v="58"/>
    <m/>
    <n v="7.2139303482587061E-3"/>
    <n v="110.16827586206895"/>
    <n v="6389.7599999999993"/>
    <n v="0"/>
    <x v="0"/>
    <m/>
    <n v="0"/>
    <x v="65"/>
    <d v="2020-03-30T00:00:00"/>
    <x v="1"/>
    <x v="2"/>
    <x v="0"/>
  </r>
  <r>
    <x v="460"/>
    <x v="0"/>
    <x v="0"/>
    <s v="指名：製品KW"/>
    <n v="1334"/>
    <n v="59"/>
    <m/>
    <n v="4.4227886056971512E-2"/>
    <n v="32.116610169491523"/>
    <n v="1894.8799999999997"/>
    <n v="0"/>
    <x v="0"/>
    <m/>
    <n v="0"/>
    <x v="65"/>
    <d v="2020-03-30T00:00:00"/>
    <x v="1"/>
    <x v="2"/>
    <x v="0"/>
  </r>
  <r>
    <x v="460"/>
    <x v="0"/>
    <x v="0"/>
    <s v="指名：バリスタDuo"/>
    <n v="778"/>
    <n v="13"/>
    <m/>
    <n v="1.6709511568123392E-2"/>
    <n v="33.520000000000003"/>
    <n v="435.76000000000005"/>
    <n v="0"/>
    <x v="0"/>
    <m/>
    <n v="0"/>
    <x v="65"/>
    <d v="2020-03-30T00:00:00"/>
    <x v="1"/>
    <x v="2"/>
    <x v="0"/>
  </r>
  <r>
    <x v="460"/>
    <x v="0"/>
    <x v="0"/>
    <s v="一般：バリスタ"/>
    <n v="3928"/>
    <n v="42"/>
    <m/>
    <n v="1.0692464358452138E-2"/>
    <n v="58.958095238095233"/>
    <n v="2476.2399999999998"/>
    <n v="0"/>
    <x v="0"/>
    <m/>
    <n v="0"/>
    <x v="65"/>
    <d v="2020-03-30T00:00:00"/>
    <x v="1"/>
    <x v="2"/>
    <x v="0"/>
  </r>
  <r>
    <x v="460"/>
    <x v="3"/>
    <x v="0"/>
    <s v="PH AFF"/>
    <n v="833"/>
    <n v="303"/>
    <m/>
    <n v="0.3637454981992797"/>
    <n v="437.49504950495049"/>
    <n v="132561"/>
    <n v="9"/>
    <x v="0"/>
    <m/>
    <n v="0"/>
    <x v="65"/>
    <d v="2020-03-30T00:00:00"/>
    <x v="1"/>
    <x v="2"/>
    <x v="0"/>
  </r>
  <r>
    <x v="460"/>
    <x v="12"/>
    <x v="0"/>
    <s v="NDG_LINE_RM"/>
    <n v="0"/>
    <n v="0"/>
    <m/>
    <m/>
    <m/>
    <n v="0"/>
    <n v="6"/>
    <x v="0"/>
    <m/>
    <m/>
    <x v="65"/>
    <d v="2020-03-30T00:00:00"/>
    <x v="1"/>
    <x v="2"/>
    <x v="0"/>
  </r>
  <r>
    <x v="460"/>
    <x v="5"/>
    <x v="0"/>
    <s v="GDN_Direct_AT_Man"/>
    <n v="57396"/>
    <n v="184"/>
    <n v="0"/>
    <n v="3.205798313471322E-3"/>
    <n v="15.55648113923913"/>
    <n v="2862.39252962"/>
    <n v="0"/>
    <x v="0"/>
    <m/>
    <n v="0"/>
    <x v="65"/>
    <d v="2020-03-30T00:00:00"/>
    <x v="1"/>
    <x v="2"/>
    <x v="0"/>
  </r>
  <r>
    <x v="460"/>
    <x v="5"/>
    <x v="0"/>
    <s v="GDN_Direct_AT_Woman"/>
    <n v="77001"/>
    <n v="239"/>
    <n v="0"/>
    <n v="3.1038557940805964E-3"/>
    <n v="16.268531960125522"/>
    <n v="3888.1791384699995"/>
    <n v="0"/>
    <x v="0"/>
    <m/>
    <n v="0"/>
    <x v="65"/>
    <d v="2020-03-30T00:00:00"/>
    <x v="1"/>
    <x v="2"/>
    <x v="0"/>
  </r>
  <r>
    <x v="460"/>
    <x v="5"/>
    <x v="0"/>
    <s v="GDN_Direct_RT_リターゲティング"/>
    <n v="142120"/>
    <n v="167"/>
    <n v="0"/>
    <n v="1.1750633267661131E-3"/>
    <n v="230.90004581146707"/>
    <n v="38560.307650515002"/>
    <n v="0"/>
    <x v="0"/>
    <m/>
    <n v="0"/>
    <x v="65"/>
    <d v="2020-03-30T00:00:00"/>
    <x v="1"/>
    <x v="2"/>
    <x v="0"/>
  </r>
  <r>
    <x v="460"/>
    <x v="4"/>
    <x v="0"/>
    <s v="一般：バリスタDuo"/>
    <n v="69"/>
    <n v="11"/>
    <m/>
    <n v="0.15942028985507245"/>
    <n v="90.010909090909081"/>
    <n v="990.11999999999989"/>
    <n v="0"/>
    <x v="0"/>
    <m/>
    <n v="0"/>
    <x v="65"/>
    <d v="2020-03-30T00:00:00"/>
    <x v="1"/>
    <x v="2"/>
    <x v="0"/>
  </r>
  <r>
    <x v="460"/>
    <x v="4"/>
    <x v="0"/>
    <s v="指名：共通TOP（170816-170916）"/>
    <n v="9023"/>
    <n v="1809"/>
    <m/>
    <n v="0.20048764269090102"/>
    <n v="29.742578772802649"/>
    <n v="53804.32499999999"/>
    <n v="29"/>
    <x v="0"/>
    <m/>
    <n v="0"/>
    <x v="65"/>
    <d v="2020-03-30T00:00:00"/>
    <x v="1"/>
    <x v="2"/>
    <x v="0"/>
  </r>
  <r>
    <x v="460"/>
    <x v="4"/>
    <x v="0"/>
    <s v="指名：バリスタDuo"/>
    <n v="4049"/>
    <n v="101"/>
    <m/>
    <n v="2.4944430723635464E-2"/>
    <n v="250.510693069307"/>
    <n v="25301.580000000005"/>
    <n v="0"/>
    <x v="0"/>
    <m/>
    <n v="0"/>
    <x v="65"/>
    <d v="2020-03-30T00:00:00"/>
    <x v="1"/>
    <x v="2"/>
    <x v="0"/>
  </r>
  <r>
    <x v="460"/>
    <x v="4"/>
    <x v="0"/>
    <s v="指名：製品KW"/>
    <n v="44"/>
    <n v="3"/>
    <m/>
    <n v="6.8181818181818177E-2"/>
    <n v="35.30833333333333"/>
    <n v="105.925"/>
    <n v="0"/>
    <x v="0"/>
    <m/>
    <n v="0"/>
    <x v="65"/>
    <d v="2020-03-30T00:00:00"/>
    <x v="1"/>
    <x v="2"/>
    <x v="0"/>
  </r>
  <r>
    <x v="460"/>
    <x v="4"/>
    <x v="0"/>
    <s v="一般：ドルチェグスト"/>
    <n v="6654"/>
    <n v="214"/>
    <n v="0"/>
    <n v="3.2161106101593027E-2"/>
    <n v="80.42983644859811"/>
    <n v="17211.984999999997"/>
    <n v="2"/>
    <x v="0"/>
    <m/>
    <n v="0"/>
    <x v="65"/>
    <d v="2020-03-30T00:00:00"/>
    <x v="1"/>
    <x v="2"/>
    <x v="0"/>
  </r>
  <r>
    <x v="460"/>
    <x v="4"/>
    <x v="0"/>
    <s v="指名：ドルチェグスト（170816-170916）"/>
    <n v="11686"/>
    <n v="1990"/>
    <n v="0"/>
    <n v="0.17028923498202977"/>
    <n v="61.647077889447253"/>
    <n v="122677.68500000003"/>
    <n v="16.03"/>
    <x v="0"/>
    <m/>
    <n v="0"/>
    <x v="65"/>
    <d v="2020-03-30T00:00:00"/>
    <x v="1"/>
    <x v="2"/>
    <x v="0"/>
  </r>
  <r>
    <x v="460"/>
    <x v="4"/>
    <x v="0"/>
    <s v="指名：バリスタ（170816-170916）"/>
    <n v="6749"/>
    <n v="735"/>
    <m/>
    <n v="0.10890502296636538"/>
    <n v="86.005183673469404"/>
    <n v="63213.810000000012"/>
    <n v="5.3900000000000006"/>
    <x v="0"/>
    <m/>
    <n v="0"/>
    <x v="65"/>
    <d v="2020-03-30T00:00:00"/>
    <x v="1"/>
    <x v="2"/>
    <x v="0"/>
  </r>
  <r>
    <x v="460"/>
    <x v="4"/>
    <x v="0"/>
    <s v="一般：バリスタ"/>
    <n v="534"/>
    <n v="15"/>
    <m/>
    <n v="2.8089887640449437E-2"/>
    <n v="70.765333333333331"/>
    <n v="1061.48"/>
    <n v="0"/>
    <x v="0"/>
    <m/>
    <n v="0"/>
    <x v="65"/>
    <d v="2020-03-30T00:00:00"/>
    <x v="1"/>
    <x v="2"/>
    <x v="0"/>
  </r>
  <r>
    <x v="460"/>
    <x v="7"/>
    <x v="0"/>
    <s v="NDG_Facebook_RM_180day（200203-200229）"/>
    <n v="27449"/>
    <n v="82"/>
    <n v="0"/>
    <n v="2.9873583737112463E-3"/>
    <n v="267.49121951219513"/>
    <n v="21934.28"/>
    <n v="2"/>
    <x v="0"/>
    <m/>
    <n v="0"/>
    <x v="65"/>
    <d v="2020-03-30T00:00:00"/>
    <x v="1"/>
    <x v="2"/>
    <x v="0"/>
  </r>
  <r>
    <x v="460"/>
    <x v="7"/>
    <x v="0"/>
    <s v="NDG_Facebook_RM_18day（200203-200229）"/>
    <n v="17123"/>
    <n v="143"/>
    <n v="0"/>
    <n v="8.3513403025170831E-3"/>
    <n v="213.57318181818184"/>
    <n v="30540.965000000004"/>
    <n v="16"/>
    <x v="0"/>
    <m/>
    <n v="0"/>
    <x v="65"/>
    <d v="2020-03-30T00:00:00"/>
    <x v="1"/>
    <x v="2"/>
    <x v="0"/>
  </r>
  <r>
    <x v="460"/>
    <x v="7"/>
    <x v="0"/>
    <s v="NDG_Facebook_int_coffee（200110-200131）"/>
    <n v="96946"/>
    <n v="230"/>
    <n v="0"/>
    <n v="2.3724547686340852E-3"/>
    <n v="46.194934782608691"/>
    <n v="10624.834999999999"/>
    <n v="0"/>
    <x v="0"/>
    <m/>
    <n v="0"/>
    <x v="65"/>
    <d v="2020-03-30T00:00:00"/>
    <x v="1"/>
    <x v="2"/>
    <x v="0"/>
  </r>
  <r>
    <x v="460"/>
    <x v="7"/>
    <x v="0"/>
    <s v="NDG_Facebook_customer（200317-200331）"/>
    <n v="28362"/>
    <n v="71"/>
    <n v="0"/>
    <n v="2.5033495522177561E-3"/>
    <n v="348.06845070422537"/>
    <n v="24712.86"/>
    <n v="7"/>
    <x v="0"/>
    <m/>
    <n v="0"/>
    <x v="65"/>
    <d v="2020-03-30T00:00:00"/>
    <x v="1"/>
    <x v="2"/>
    <x v="0"/>
  </r>
  <r>
    <x v="461"/>
    <x v="0"/>
    <x v="0"/>
    <s v="指名：バリスタDuo"/>
    <n v="569"/>
    <n v="9"/>
    <m/>
    <n v="1.5817223198594025E-2"/>
    <n v="33.164444444444449"/>
    <n v="298.48"/>
    <n v="0"/>
    <x v="0"/>
    <m/>
    <n v="0"/>
    <x v="66"/>
    <d v="2020-04-06T00:00:00"/>
    <x v="1"/>
    <x v="2"/>
    <x v="0"/>
  </r>
  <r>
    <x v="461"/>
    <x v="0"/>
    <x v="0"/>
    <s v="指名：バリスタ（161228AM-170131）"/>
    <n v="5877"/>
    <n v="417"/>
    <m/>
    <n v="7.0954568657478304E-2"/>
    <n v="53.528824940047969"/>
    <n v="22321.520000000004"/>
    <n v="5"/>
    <x v="0"/>
    <m/>
    <n v="0"/>
    <x v="66"/>
    <d v="2020-04-06T00:00:00"/>
    <x v="1"/>
    <x v="2"/>
    <x v="0"/>
  </r>
  <r>
    <x v="461"/>
    <x v="0"/>
    <x v="0"/>
    <s v="一般：バリスタDuo"/>
    <n v="14"/>
    <n v="1"/>
    <m/>
    <n v="7.1428571428571425E-2"/>
    <n v="14.56"/>
    <n v="14.56"/>
    <n v="0"/>
    <x v="0"/>
    <m/>
    <n v="0"/>
    <x v="66"/>
    <d v="2020-04-06T00:00:00"/>
    <x v="1"/>
    <x v="2"/>
    <x v="0"/>
  </r>
  <r>
    <x v="461"/>
    <x v="0"/>
    <x v="0"/>
    <s v="一般：ドルチェグスト"/>
    <n v="5234"/>
    <n v="42"/>
    <m/>
    <n v="8.0244554833779139E-3"/>
    <n v="98.453333333333347"/>
    <n v="4135.0400000000009"/>
    <n v="0"/>
    <x v="0"/>
    <m/>
    <n v="0"/>
    <x v="66"/>
    <d v="2020-04-06T00:00:00"/>
    <x v="1"/>
    <x v="2"/>
    <x v="0"/>
  </r>
  <r>
    <x v="461"/>
    <x v="0"/>
    <x v="0"/>
    <s v="一般：バリスタ"/>
    <n v="2746"/>
    <n v="26"/>
    <m/>
    <n v="9.468317552804079E-3"/>
    <n v="70.64"/>
    <n v="1836.6399999999999"/>
    <n v="0"/>
    <x v="0"/>
    <m/>
    <n v="0"/>
    <x v="66"/>
    <d v="2020-04-06T00:00:00"/>
    <x v="1"/>
    <x v="2"/>
    <x v="0"/>
  </r>
  <r>
    <x v="461"/>
    <x v="0"/>
    <x v="0"/>
    <s v="指名：ドルチェグスト（161228AM-170131）"/>
    <n v="11546"/>
    <n v="876"/>
    <m/>
    <n v="7.5870431318205436E-2"/>
    <n v="38.164200913242006"/>
    <n v="33431.839999999997"/>
    <n v="20"/>
    <x v="0"/>
    <m/>
    <n v="0"/>
    <x v="66"/>
    <d v="2020-04-06T00:00:00"/>
    <x v="1"/>
    <x v="2"/>
    <x v="0"/>
  </r>
  <r>
    <x v="461"/>
    <x v="0"/>
    <x v="0"/>
    <s v="指名：共通TOP（161228AM-170131）"/>
    <n v="5419"/>
    <n v="593"/>
    <m/>
    <n v="0.10942978409300609"/>
    <n v="23.741112984822937"/>
    <n v="14078.480000000001"/>
    <n v="33"/>
    <x v="0"/>
    <m/>
    <n v="0"/>
    <x v="66"/>
    <d v="2020-04-06T00:00:00"/>
    <x v="1"/>
    <x v="2"/>
    <x v="0"/>
  </r>
  <r>
    <x v="461"/>
    <x v="0"/>
    <x v="0"/>
    <s v="指名：製品KW"/>
    <n v="1134"/>
    <n v="62"/>
    <m/>
    <n v="5.4673721340388004E-2"/>
    <n v="30.478709677419353"/>
    <n v="1889.6799999999998"/>
    <n v="1"/>
    <x v="0"/>
    <m/>
    <n v="0"/>
    <x v="66"/>
    <d v="2020-04-06T00:00:00"/>
    <x v="1"/>
    <x v="2"/>
    <x v="0"/>
  </r>
  <r>
    <x v="461"/>
    <x v="3"/>
    <x v="0"/>
    <s v="PH AFF"/>
    <n v="652"/>
    <n v="200"/>
    <m/>
    <n v="0.30674846625766872"/>
    <n v="810.09500000000003"/>
    <n v="162019"/>
    <n v="11"/>
    <x v="0"/>
    <m/>
    <n v="0"/>
    <x v="66"/>
    <d v="2020-04-06T00:00:00"/>
    <x v="1"/>
    <x v="2"/>
    <x v="0"/>
  </r>
  <r>
    <x v="461"/>
    <x v="5"/>
    <x v="0"/>
    <s v="GDN_Direct_AT_Man"/>
    <n v="8073"/>
    <n v="41"/>
    <n v="0"/>
    <n v="5.0786572525702957E-3"/>
    <n v="9.5455672962195131"/>
    <n v="391.36825914500002"/>
    <n v="0"/>
    <x v="0"/>
    <m/>
    <n v="0"/>
    <x v="66"/>
    <d v="2020-04-06T00:00:00"/>
    <x v="1"/>
    <x v="2"/>
    <x v="0"/>
  </r>
  <r>
    <x v="461"/>
    <x v="5"/>
    <x v="0"/>
    <s v="GDN_Direct_RT_リターゲティング"/>
    <n v="134764"/>
    <n v="137"/>
    <n v="0"/>
    <n v="1.0165919681814134E-3"/>
    <n v="238.49852980386862"/>
    <n v="32674.298583129999"/>
    <n v="1"/>
    <x v="0"/>
    <m/>
    <n v="0"/>
    <x v="66"/>
    <d v="2020-04-06T00:00:00"/>
    <x v="1"/>
    <x v="2"/>
    <x v="0"/>
  </r>
  <r>
    <x v="461"/>
    <x v="5"/>
    <x v="0"/>
    <s v="GDN_Direct_AT_Woman"/>
    <n v="6651"/>
    <n v="35"/>
    <n v="0"/>
    <n v="5.2623665614193356E-3"/>
    <n v="10.293764007285716"/>
    <n v="360.28174025500005"/>
    <n v="0"/>
    <x v="0"/>
    <m/>
    <n v="0"/>
    <x v="66"/>
    <d v="2020-04-06T00:00:00"/>
    <x v="1"/>
    <x v="2"/>
    <x v="0"/>
  </r>
  <r>
    <x v="461"/>
    <x v="4"/>
    <x v="0"/>
    <s v="指名：共通TOP（170816-170916）"/>
    <n v="7678"/>
    <n v="1492"/>
    <m/>
    <n v="0.19432143787444647"/>
    <n v="29.390563002680967"/>
    <n v="43850.720000000001"/>
    <n v="32.67"/>
    <x v="0"/>
    <m/>
    <n v="0"/>
    <x v="66"/>
    <d v="2020-04-06T00:00:00"/>
    <x v="1"/>
    <x v="2"/>
    <x v="0"/>
  </r>
  <r>
    <x v="461"/>
    <x v="4"/>
    <x v="0"/>
    <s v="一般：バリスタ"/>
    <n v="346"/>
    <n v="13"/>
    <m/>
    <n v="3.7572254335260118E-2"/>
    <n v="108.15499999999999"/>
    <n v="1406.0149999999999"/>
    <n v="0"/>
    <x v="0"/>
    <m/>
    <n v="0"/>
    <x v="66"/>
    <d v="2020-04-06T00:00:00"/>
    <x v="1"/>
    <x v="2"/>
    <x v="0"/>
  </r>
  <r>
    <x v="461"/>
    <x v="4"/>
    <x v="0"/>
    <s v="指名：製品KW"/>
    <n v="35"/>
    <n v="5"/>
    <m/>
    <n v="0.14285714285714285"/>
    <n v="80.725999999999999"/>
    <n v="403.63"/>
    <n v="0"/>
    <x v="0"/>
    <m/>
    <n v="0"/>
    <x v="66"/>
    <d v="2020-04-06T00:00:00"/>
    <x v="1"/>
    <x v="2"/>
    <x v="0"/>
  </r>
  <r>
    <x v="461"/>
    <x v="4"/>
    <x v="0"/>
    <s v="指名：ドルチェグスト（170816-170916）"/>
    <n v="9932"/>
    <n v="1750"/>
    <n v="0"/>
    <n v="0.17619814740233589"/>
    <n v="63.960399999999993"/>
    <n v="111930.69999999998"/>
    <n v="23.32"/>
    <x v="0"/>
    <m/>
    <n v="0"/>
    <x v="66"/>
    <d v="2020-04-06T00:00:00"/>
    <x v="1"/>
    <x v="2"/>
    <x v="0"/>
  </r>
  <r>
    <x v="461"/>
    <x v="4"/>
    <x v="0"/>
    <s v="一般：ドルチェグスト"/>
    <n v="4634"/>
    <n v="136"/>
    <n v="0"/>
    <n v="2.93482952093224E-2"/>
    <n v="69.974117647058819"/>
    <n v="9516.48"/>
    <n v="0"/>
    <x v="0"/>
    <m/>
    <n v="0"/>
    <x v="66"/>
    <d v="2020-04-06T00:00:00"/>
    <x v="1"/>
    <x v="2"/>
    <x v="0"/>
  </r>
  <r>
    <x v="461"/>
    <x v="4"/>
    <x v="0"/>
    <s v="一般：バリスタDuo"/>
    <n v="83"/>
    <n v="9"/>
    <m/>
    <n v="0.10843373493975904"/>
    <n v="123.14555555555555"/>
    <n v="1108.31"/>
    <n v="1"/>
    <x v="0"/>
    <m/>
    <n v="0"/>
    <x v="66"/>
    <d v="2020-04-06T00:00:00"/>
    <x v="1"/>
    <x v="2"/>
    <x v="0"/>
  </r>
  <r>
    <x v="461"/>
    <x v="4"/>
    <x v="0"/>
    <s v="指名：バリスタDuo"/>
    <n v="3498"/>
    <n v="112"/>
    <m/>
    <n v="3.2018296169239568E-2"/>
    <n v="251.06415178571427"/>
    <n v="28119.184999999998"/>
    <n v="0"/>
    <x v="0"/>
    <m/>
    <n v="0"/>
    <x v="66"/>
    <d v="2020-04-06T00:00:00"/>
    <x v="1"/>
    <x v="2"/>
    <x v="0"/>
  </r>
  <r>
    <x v="461"/>
    <x v="4"/>
    <x v="0"/>
    <s v="指名：バリスタ（170816-170916）"/>
    <n v="4774"/>
    <n v="514"/>
    <m/>
    <n v="0.10766652702136573"/>
    <n v="86.262821011673168"/>
    <n v="44339.090000000011"/>
    <n v="1.99"/>
    <x v="0"/>
    <m/>
    <n v="0"/>
    <x v="66"/>
    <d v="2020-04-06T00:00:00"/>
    <x v="1"/>
    <x v="2"/>
    <x v="0"/>
  </r>
  <r>
    <x v="461"/>
    <x v="7"/>
    <x v="0"/>
    <s v="NDG_Facebook_RM_180day（200203-200229）"/>
    <n v="31150"/>
    <n v="44"/>
    <n v="0"/>
    <n v="1.4125200642054574E-3"/>
    <n v="474.73659090909098"/>
    <n v="20888.410000000003"/>
    <n v="1"/>
    <x v="0"/>
    <m/>
    <n v="0"/>
    <x v="66"/>
    <d v="2020-04-06T00:00:00"/>
    <x v="1"/>
    <x v="2"/>
    <x v="0"/>
  </r>
  <r>
    <x v="461"/>
    <x v="7"/>
    <x v="0"/>
    <s v="NDG_Facebook_int_coffee（200110-200131）"/>
    <n v="112917"/>
    <n v="200"/>
    <n v="0"/>
    <n v="1.7712124835055838E-3"/>
    <n v="50.308799999999998"/>
    <n v="10061.76"/>
    <n v="0"/>
    <x v="0"/>
    <m/>
    <n v="0"/>
    <x v="66"/>
    <d v="2020-04-06T00:00:00"/>
    <x v="1"/>
    <x v="2"/>
    <x v="0"/>
  </r>
  <r>
    <x v="461"/>
    <x v="7"/>
    <x v="0"/>
    <s v="NDG_Facebook_RM_18day（200203-200229）"/>
    <n v="18301"/>
    <n v="105"/>
    <n v="0"/>
    <n v="5.7373913993770832E-3"/>
    <n v="286.34261904761905"/>
    <n v="30065.974999999999"/>
    <n v="9"/>
    <x v="0"/>
    <m/>
    <n v="0"/>
    <x v="66"/>
    <d v="2020-04-06T00:00:00"/>
    <x v="1"/>
    <x v="2"/>
    <x v="0"/>
  </r>
  <r>
    <x v="461"/>
    <x v="7"/>
    <x v="0"/>
    <s v="NDG_Facebook_customer（200317-200331）"/>
    <n v="29762"/>
    <n v="57"/>
    <n v="0"/>
    <n v="1.9151938713796116E-3"/>
    <n v="423.15228070175436"/>
    <n v="24119.68"/>
    <n v="4"/>
    <x v="0"/>
    <m/>
    <n v="0"/>
    <x v="66"/>
    <d v="2020-04-06T00:00:00"/>
    <x v="1"/>
    <x v="2"/>
    <x v="0"/>
  </r>
  <r>
    <x v="462"/>
    <x v="0"/>
    <x v="0"/>
    <s v="一般：ドルチェグスト"/>
    <n v="6278"/>
    <n v="62"/>
    <m/>
    <n v="9.8757566103854725E-3"/>
    <n v="109.83741935483872"/>
    <n v="6809.92"/>
    <n v="0"/>
    <x v="0"/>
    <m/>
    <n v="0"/>
    <x v="66"/>
    <d v="2020-04-06T00:00:00"/>
    <x v="1"/>
    <x v="2"/>
    <x v="0"/>
  </r>
  <r>
    <x v="462"/>
    <x v="0"/>
    <x v="0"/>
    <s v="指名：共通TOP（161228AM-170131）"/>
    <n v="6257"/>
    <n v="645"/>
    <m/>
    <n v="0.10308454530925364"/>
    <n v="20.03088372093023"/>
    <n v="12919.919999999998"/>
    <n v="21"/>
    <x v="0"/>
    <m/>
    <n v="0"/>
    <x v="66"/>
    <d v="2020-04-06T00:00:00"/>
    <x v="1"/>
    <x v="2"/>
    <x v="0"/>
  </r>
  <r>
    <x v="462"/>
    <x v="0"/>
    <x v="0"/>
    <s v="指名：バリスタ（161228AM-170131）"/>
    <n v="6233"/>
    <n v="477"/>
    <m/>
    <n v="7.6528156585913679E-2"/>
    <n v="54.066918238993708"/>
    <n v="25789.919999999998"/>
    <n v="7"/>
    <x v="0"/>
    <m/>
    <n v="0"/>
    <x v="66"/>
    <d v="2020-04-06T00:00:00"/>
    <x v="1"/>
    <x v="2"/>
    <x v="0"/>
  </r>
  <r>
    <x v="462"/>
    <x v="0"/>
    <x v="0"/>
    <s v="指名：製品KW"/>
    <n v="1275"/>
    <n v="66"/>
    <m/>
    <n v="5.1764705882352942E-2"/>
    <n v="30.018181818181816"/>
    <n v="1981.1999999999998"/>
    <n v="1"/>
    <x v="0"/>
    <m/>
    <n v="0"/>
    <x v="66"/>
    <d v="2020-04-06T00:00:00"/>
    <x v="1"/>
    <x v="2"/>
    <x v="0"/>
  </r>
  <r>
    <x v="462"/>
    <x v="0"/>
    <x v="0"/>
    <s v="一般：バリスタ"/>
    <n v="2965"/>
    <n v="28"/>
    <m/>
    <n v="9.4435075885328842E-3"/>
    <n v="60.840000000000011"/>
    <n v="1703.5200000000002"/>
    <n v="0"/>
    <x v="0"/>
    <m/>
    <n v="0"/>
    <x v="66"/>
    <d v="2020-04-06T00:00:00"/>
    <x v="1"/>
    <x v="2"/>
    <x v="0"/>
  </r>
  <r>
    <x v="462"/>
    <x v="0"/>
    <x v="0"/>
    <s v="指名：ドルチェグスト（161228AM-170131）"/>
    <n v="12926"/>
    <n v="996"/>
    <m/>
    <n v="7.7053999690546188E-2"/>
    <n v="39.818634538152608"/>
    <n v="39659.360000000001"/>
    <n v="30"/>
    <x v="0"/>
    <m/>
    <n v="0"/>
    <x v="66"/>
    <d v="2020-04-06T00:00:00"/>
    <x v="1"/>
    <x v="2"/>
    <x v="0"/>
  </r>
  <r>
    <x v="462"/>
    <x v="0"/>
    <x v="0"/>
    <s v="指名：バリスタDuo"/>
    <n v="704"/>
    <n v="11"/>
    <m/>
    <n v="1.5625E-2"/>
    <n v="32.050909090909094"/>
    <n v="352.56"/>
    <n v="0"/>
    <x v="0"/>
    <m/>
    <n v="0"/>
    <x v="66"/>
    <d v="2020-04-06T00:00:00"/>
    <x v="1"/>
    <x v="2"/>
    <x v="0"/>
  </r>
  <r>
    <x v="462"/>
    <x v="0"/>
    <x v="0"/>
    <s v="一般：バリスタDuo"/>
    <n v="22"/>
    <n v="2"/>
    <m/>
    <n v="9.0909090909090912E-2"/>
    <n v="47.32"/>
    <n v="94.64"/>
    <n v="0"/>
    <x v="0"/>
    <m/>
    <n v="0"/>
    <x v="66"/>
    <d v="2020-04-06T00:00:00"/>
    <x v="1"/>
    <x v="2"/>
    <x v="0"/>
  </r>
  <r>
    <x v="462"/>
    <x v="3"/>
    <x v="0"/>
    <s v="PH AFF"/>
    <n v="670"/>
    <n v="207"/>
    <m/>
    <n v="0.30895522388059704"/>
    <n v="355.77294685990336"/>
    <n v="73645"/>
    <n v="5"/>
    <x v="0"/>
    <m/>
    <n v="0"/>
    <x v="66"/>
    <d v="2020-04-06T00:00:00"/>
    <x v="1"/>
    <x v="2"/>
    <x v="0"/>
  </r>
  <r>
    <x v="462"/>
    <x v="5"/>
    <x v="0"/>
    <s v="GDN_Direct_AT_Woman"/>
    <n v="4841"/>
    <n v="41"/>
    <n v="0"/>
    <n v="8.4693245197273292E-3"/>
    <n v="7.8881168591463426"/>
    <n v="323.41279122500003"/>
    <n v="0"/>
    <x v="0"/>
    <m/>
    <n v="0"/>
    <x v="66"/>
    <d v="2020-04-06T00:00:00"/>
    <x v="1"/>
    <x v="2"/>
    <x v="0"/>
  </r>
  <r>
    <x v="462"/>
    <x v="5"/>
    <x v="0"/>
    <s v="GDN_Direct_RT_リターゲティング"/>
    <n v="133384"/>
    <n v="142"/>
    <n v="0"/>
    <n v="1.0645954537275835E-3"/>
    <n v="252.67621288316897"/>
    <n v="35880.022229409995"/>
    <n v="3"/>
    <x v="0"/>
    <m/>
    <n v="0"/>
    <x v="66"/>
    <d v="2020-04-06T00:00:00"/>
    <x v="1"/>
    <x v="2"/>
    <x v="0"/>
  </r>
  <r>
    <x v="462"/>
    <x v="5"/>
    <x v="0"/>
    <s v="GDN_Direct_AT_Man"/>
    <n v="4795"/>
    <n v="44"/>
    <n v="0"/>
    <n v="9.1762252346193948E-3"/>
    <n v="8.0047943919318172"/>
    <n v="352.21095324499993"/>
    <n v="0"/>
    <x v="0"/>
    <m/>
    <n v="0"/>
    <x v="66"/>
    <d v="2020-04-06T00:00:00"/>
    <x v="1"/>
    <x v="2"/>
    <x v="0"/>
  </r>
  <r>
    <x v="462"/>
    <x v="4"/>
    <x v="0"/>
    <s v="指名：バリスタ（170816-170916）"/>
    <n v="4621"/>
    <n v="541"/>
    <m/>
    <n v="0.11707422635793119"/>
    <n v="85.875609981515709"/>
    <n v="46458.705000000002"/>
    <n v="4.58"/>
    <x v="0"/>
    <m/>
    <n v="0"/>
    <x v="66"/>
    <d v="2020-04-06T00:00:00"/>
    <x v="1"/>
    <x v="2"/>
    <x v="0"/>
  </r>
  <r>
    <x v="462"/>
    <x v="4"/>
    <x v="0"/>
    <s v="指名：ドルチェグスト（170816-170916）"/>
    <n v="8836"/>
    <n v="1612"/>
    <n v="0"/>
    <n v="0.18243549117247623"/>
    <n v="71.419801488833741"/>
    <n v="115128.72"/>
    <n v="27.65"/>
    <x v="0"/>
    <m/>
    <n v="0"/>
    <x v="66"/>
    <d v="2020-04-06T00:00:00"/>
    <x v="1"/>
    <x v="2"/>
    <x v="0"/>
  </r>
  <r>
    <x v="462"/>
    <x v="4"/>
    <x v="0"/>
    <s v="一般：バリスタ"/>
    <n v="562"/>
    <n v="20"/>
    <m/>
    <n v="3.5587188612099648E-2"/>
    <n v="90.036249999999995"/>
    <n v="1800.7249999999999"/>
    <n v="0"/>
    <x v="0"/>
    <m/>
    <n v="0"/>
    <x v="66"/>
    <d v="2020-04-06T00:00:00"/>
    <x v="1"/>
    <x v="2"/>
    <x v="0"/>
  </r>
  <r>
    <x v="462"/>
    <x v="4"/>
    <x v="0"/>
    <s v="指名：製品KW"/>
    <n v="44"/>
    <n v="8"/>
    <m/>
    <n v="0.18181818181818182"/>
    <n v="46.133124999999993"/>
    <n v="369.06499999999994"/>
    <n v="0"/>
    <x v="0"/>
    <m/>
    <n v="0"/>
    <x v="66"/>
    <d v="2020-04-06T00:00:00"/>
    <x v="1"/>
    <x v="2"/>
    <x v="0"/>
  </r>
  <r>
    <x v="462"/>
    <x v="4"/>
    <x v="0"/>
    <s v="指名：バリスタDuo"/>
    <n v="3789"/>
    <n v="90"/>
    <m/>
    <n v="2.3752969121140142E-2"/>
    <n v="378.43099999999993"/>
    <n v="34058.789999999994"/>
    <n v="0"/>
    <x v="0"/>
    <m/>
    <n v="0"/>
    <x v="66"/>
    <d v="2020-04-06T00:00:00"/>
    <x v="1"/>
    <x v="2"/>
    <x v="0"/>
  </r>
  <r>
    <x v="462"/>
    <x v="4"/>
    <x v="0"/>
    <s v="指名：共通TOP（170816-170916）"/>
    <n v="8604"/>
    <n v="1713"/>
    <m/>
    <n v="0.1990934449093445"/>
    <n v="27.440846468184471"/>
    <n v="47006.17"/>
    <n v="28.509999999999998"/>
    <x v="0"/>
    <m/>
    <n v="0"/>
    <x v="66"/>
    <d v="2020-04-06T00:00:00"/>
    <x v="1"/>
    <x v="2"/>
    <x v="0"/>
  </r>
  <r>
    <x v="462"/>
    <x v="4"/>
    <x v="0"/>
    <s v="一般：ドルチェグスト"/>
    <n v="5762"/>
    <n v="164"/>
    <n v="0"/>
    <n v="2.8462339465463379E-2"/>
    <n v="91.548079268292668"/>
    <n v="15013.884999999998"/>
    <n v="0"/>
    <x v="0"/>
    <m/>
    <n v="0"/>
    <x v="66"/>
    <d v="2020-04-06T00:00:00"/>
    <x v="1"/>
    <x v="2"/>
    <x v="0"/>
  </r>
  <r>
    <x v="462"/>
    <x v="4"/>
    <x v="0"/>
    <s v="一般：バリスタDuo"/>
    <n v="55"/>
    <n v="6"/>
    <m/>
    <n v="0.10909090909090909"/>
    <n v="105.73916666666668"/>
    <n v="634.43500000000006"/>
    <n v="0.28999999999999998"/>
    <x v="0"/>
    <m/>
    <n v="0"/>
    <x v="66"/>
    <d v="2020-04-06T00:00:00"/>
    <x v="1"/>
    <x v="2"/>
    <x v="0"/>
  </r>
  <r>
    <x v="462"/>
    <x v="7"/>
    <x v="0"/>
    <s v="NDG_Facebook_RM_18day（200203-200229）"/>
    <n v="18857"/>
    <n v="140"/>
    <n v="0"/>
    <n v="7.4242986689293097E-3"/>
    <n v="230.4386428571429"/>
    <n v="32261.410000000003"/>
    <n v="14"/>
    <x v="0"/>
    <m/>
    <n v="0"/>
    <x v="66"/>
    <d v="2020-04-06T00:00:00"/>
    <x v="1"/>
    <x v="2"/>
    <x v="0"/>
  </r>
  <r>
    <x v="462"/>
    <x v="7"/>
    <x v="0"/>
    <s v="NDG_Facebook_RM_180day（200203-200229）"/>
    <n v="27683"/>
    <n v="63"/>
    <n v="0"/>
    <n v="2.2757649098724851E-3"/>
    <n v="308.34174603174603"/>
    <n v="19425.53"/>
    <n v="4"/>
    <x v="0"/>
    <m/>
    <n v="0"/>
    <x v="66"/>
    <d v="2020-04-06T00:00:00"/>
    <x v="1"/>
    <x v="2"/>
    <x v="0"/>
  </r>
  <r>
    <x v="462"/>
    <x v="7"/>
    <x v="0"/>
    <s v="NDG_Facebook_int_coffee（200110-200131）"/>
    <n v="93853"/>
    <n v="214"/>
    <n v="0"/>
    <n v="2.2801615291999189E-3"/>
    <n v="47.595911214953276"/>
    <n v="10185.525000000001"/>
    <n v="0"/>
    <x v="0"/>
    <m/>
    <n v="0"/>
    <x v="66"/>
    <d v="2020-04-06T00:00:00"/>
    <x v="1"/>
    <x v="2"/>
    <x v="0"/>
  </r>
  <r>
    <x v="462"/>
    <x v="7"/>
    <x v="0"/>
    <s v="NDG_Facebook_customer（200317-200331）"/>
    <n v="27965"/>
    <n v="55"/>
    <n v="0"/>
    <n v="1.9667441444662973E-3"/>
    <n v="441.70218181818183"/>
    <n v="24293.62"/>
    <n v="5"/>
    <x v="0"/>
    <m/>
    <n v="0"/>
    <x v="66"/>
    <d v="2020-04-06T00:00:00"/>
    <x v="1"/>
    <x v="2"/>
    <x v="0"/>
  </r>
  <r>
    <x v="463"/>
    <x v="0"/>
    <x v="0"/>
    <s v="指名：ドルチェグスト（161228AM-170131）"/>
    <n v="12606"/>
    <n v="984"/>
    <m/>
    <n v="7.80580675868634E-2"/>
    <n v="27.45219512195122"/>
    <n v="27012.959999999999"/>
    <n v="14"/>
    <x v="0"/>
    <m/>
    <n v="0"/>
    <x v="66"/>
    <d v="2020-04-06T00:00:00"/>
    <x v="1"/>
    <x v="2"/>
    <x v="0"/>
  </r>
  <r>
    <x v="463"/>
    <x v="0"/>
    <x v="0"/>
    <s v="指名：共通TOP（161228AM-170131）"/>
    <n v="6329"/>
    <n v="625"/>
    <m/>
    <n v="9.8751777531995572E-2"/>
    <n v="19.911424"/>
    <n v="12444.640000000001"/>
    <n v="34"/>
    <x v="0"/>
    <m/>
    <n v="0"/>
    <x v="66"/>
    <d v="2020-04-06T00:00:00"/>
    <x v="1"/>
    <x v="2"/>
    <x v="0"/>
  </r>
  <r>
    <x v="463"/>
    <x v="0"/>
    <x v="0"/>
    <s v="指名：バリスタ（161228AM-170131）"/>
    <n v="5979"/>
    <n v="498"/>
    <m/>
    <n v="8.3291520321123927E-2"/>
    <n v="47.867148594377511"/>
    <n v="23837.84"/>
    <n v="1"/>
    <x v="0"/>
    <m/>
    <n v="0"/>
    <x v="66"/>
    <d v="2020-04-06T00:00:00"/>
    <x v="1"/>
    <x v="2"/>
    <x v="0"/>
  </r>
  <r>
    <x v="463"/>
    <x v="0"/>
    <x v="0"/>
    <s v="一般：バリスタDuo"/>
    <n v="9"/>
    <n v="0"/>
    <m/>
    <n v="0"/>
    <m/>
    <n v="0"/>
    <n v="0"/>
    <x v="0"/>
    <m/>
    <n v="0"/>
    <x v="66"/>
    <d v="2020-04-06T00:00:00"/>
    <x v="1"/>
    <x v="2"/>
    <x v="0"/>
  </r>
  <r>
    <x v="463"/>
    <x v="0"/>
    <x v="0"/>
    <s v="指名：製品KW"/>
    <n v="1273"/>
    <n v="82"/>
    <m/>
    <n v="6.4414768263943434E-2"/>
    <n v="27.014634146341461"/>
    <n v="2215.1999999999998"/>
    <n v="2"/>
    <x v="0"/>
    <m/>
    <n v="0"/>
    <x v="66"/>
    <d v="2020-04-06T00:00:00"/>
    <x v="1"/>
    <x v="2"/>
    <x v="0"/>
  </r>
  <r>
    <x v="463"/>
    <x v="0"/>
    <x v="0"/>
    <s v="指名：バリスタDuo"/>
    <n v="661"/>
    <n v="9"/>
    <m/>
    <n v="1.3615733736762481E-2"/>
    <n v="21.608888888888888"/>
    <n v="194.48"/>
    <n v="0"/>
    <x v="0"/>
    <m/>
    <n v="0"/>
    <x v="66"/>
    <d v="2020-04-06T00:00:00"/>
    <x v="1"/>
    <x v="2"/>
    <x v="0"/>
  </r>
  <r>
    <x v="463"/>
    <x v="0"/>
    <x v="0"/>
    <s v="一般：バリスタ"/>
    <n v="4083"/>
    <n v="56"/>
    <m/>
    <n v="1.3715405339211364E-2"/>
    <n v="60.375714285714288"/>
    <n v="3381.04"/>
    <n v="0"/>
    <x v="0"/>
    <m/>
    <n v="0"/>
    <x v="66"/>
    <d v="2020-04-06T00:00:00"/>
    <x v="1"/>
    <x v="2"/>
    <x v="0"/>
  </r>
  <r>
    <x v="463"/>
    <x v="0"/>
    <x v="0"/>
    <s v="一般：ドルチェグスト"/>
    <n v="9272"/>
    <n v="88"/>
    <m/>
    <n v="9.4909404659188953E-3"/>
    <n v="84.949090909090927"/>
    <n v="7475.5200000000013"/>
    <n v="2"/>
    <x v="0"/>
    <m/>
    <n v="0"/>
    <x v="66"/>
    <d v="2020-04-06T00:00:00"/>
    <x v="1"/>
    <x v="2"/>
    <x v="0"/>
  </r>
  <r>
    <x v="463"/>
    <x v="3"/>
    <x v="0"/>
    <s v="PH AFF"/>
    <n v="646"/>
    <n v="244"/>
    <m/>
    <n v="0.37770897832817335"/>
    <n v="0"/>
    <n v="0"/>
    <n v="0"/>
    <x v="0"/>
    <m/>
    <n v="0"/>
    <x v="66"/>
    <d v="2020-04-06T00:00:00"/>
    <x v="1"/>
    <x v="2"/>
    <x v="0"/>
  </r>
  <r>
    <x v="463"/>
    <x v="5"/>
    <x v="0"/>
    <s v="GDN_Direct_AT_Man"/>
    <n v="5417"/>
    <n v="61"/>
    <n v="0"/>
    <n v="1.1260845486431604E-2"/>
    <n v="8.1742934470491804"/>
    <n v="498.63190026999996"/>
    <n v="0"/>
    <x v="0"/>
    <m/>
    <n v="0"/>
    <x v="66"/>
    <d v="2020-04-06T00:00:00"/>
    <x v="1"/>
    <x v="2"/>
    <x v="0"/>
  </r>
  <r>
    <x v="463"/>
    <x v="5"/>
    <x v="0"/>
    <s v="GDN_Direct_RT_リターゲティング"/>
    <n v="114783"/>
    <n v="112"/>
    <n v="0"/>
    <n v="9.7575424932263492E-4"/>
    <n v="337.50143802665178"/>
    <n v="37800.161058985002"/>
    <n v="0"/>
    <x v="0"/>
    <m/>
    <n v="0"/>
    <x v="66"/>
    <d v="2020-04-06T00:00:00"/>
    <x v="1"/>
    <x v="2"/>
    <x v="0"/>
  </r>
  <r>
    <x v="463"/>
    <x v="5"/>
    <x v="0"/>
    <s v="GDN_Direct_AT_Woman"/>
    <n v="5511"/>
    <n v="54"/>
    <n v="0"/>
    <n v="9.7985846488840497E-3"/>
    <n v="7.9034323445370376"/>
    <n v="426.78534660500003"/>
    <n v="0"/>
    <x v="0"/>
    <m/>
    <n v="0"/>
    <x v="66"/>
    <d v="2020-04-06T00:00:00"/>
    <x v="1"/>
    <x v="2"/>
    <x v="0"/>
  </r>
  <r>
    <x v="463"/>
    <x v="4"/>
    <x v="0"/>
    <s v="指名：ドルチェグスト（170816-170916）"/>
    <n v="9120"/>
    <n v="1792"/>
    <n v="0"/>
    <n v="0.19649122807017544"/>
    <n v="63.006090959821414"/>
    <n v="112906.91499999998"/>
    <n v="32.58"/>
    <x v="0"/>
    <m/>
    <n v="0"/>
    <x v="66"/>
    <d v="2020-04-06T00:00:00"/>
    <x v="1"/>
    <x v="2"/>
    <x v="0"/>
  </r>
  <r>
    <x v="463"/>
    <x v="4"/>
    <x v="0"/>
    <s v="一般：バリスタ"/>
    <n v="467"/>
    <n v="10"/>
    <m/>
    <n v="2.1413276231263382E-2"/>
    <n v="156.99200000000002"/>
    <n v="1569.92"/>
    <n v="0"/>
    <x v="0"/>
    <m/>
    <n v="0"/>
    <x v="66"/>
    <d v="2020-04-06T00:00:00"/>
    <x v="1"/>
    <x v="2"/>
    <x v="0"/>
  </r>
  <r>
    <x v="463"/>
    <x v="4"/>
    <x v="0"/>
    <s v="指名：バリスタ（170816-170916）"/>
    <n v="5046"/>
    <n v="597"/>
    <m/>
    <n v="0.11831153388822829"/>
    <n v="76.867763819095472"/>
    <n v="45890.055"/>
    <n v="3.6500000000000004"/>
    <x v="0"/>
    <m/>
    <n v="0"/>
    <x v="66"/>
    <d v="2020-04-06T00:00:00"/>
    <x v="1"/>
    <x v="2"/>
    <x v="0"/>
  </r>
  <r>
    <x v="463"/>
    <x v="4"/>
    <x v="0"/>
    <s v="指名：共通TOP（170816-170916）"/>
    <n v="8862"/>
    <n v="1617"/>
    <m/>
    <n v="0.18246445497630331"/>
    <n v="30.864882498453923"/>
    <n v="49908.514999999992"/>
    <n v="43.89"/>
    <x v="0"/>
    <m/>
    <n v="0"/>
    <x v="66"/>
    <d v="2020-04-06T00:00:00"/>
    <x v="1"/>
    <x v="2"/>
    <x v="0"/>
  </r>
  <r>
    <x v="463"/>
    <x v="4"/>
    <x v="0"/>
    <s v="指名：バリスタDuo"/>
    <n v="4090"/>
    <n v="93"/>
    <m/>
    <n v="2.2738386308068459E-2"/>
    <n v="276.8556989247312"/>
    <n v="25747.58"/>
    <n v="0"/>
    <x v="0"/>
    <m/>
    <n v="0"/>
    <x v="66"/>
    <d v="2020-04-06T00:00:00"/>
    <x v="1"/>
    <x v="2"/>
    <x v="0"/>
  </r>
  <r>
    <x v="463"/>
    <x v="4"/>
    <x v="0"/>
    <s v="指名：製品KW"/>
    <n v="39"/>
    <n v="5"/>
    <m/>
    <n v="0.12820512820512819"/>
    <n v="53.073999999999998"/>
    <n v="265.37"/>
    <n v="0"/>
    <x v="0"/>
    <m/>
    <n v="0"/>
    <x v="66"/>
    <d v="2020-04-06T00:00:00"/>
    <x v="1"/>
    <x v="2"/>
    <x v="0"/>
  </r>
  <r>
    <x v="463"/>
    <x v="4"/>
    <x v="0"/>
    <s v="一般：ドルチェグスト"/>
    <n v="6184"/>
    <n v="208"/>
    <n v="0"/>
    <n v="3.3635187580853813E-2"/>
    <n v="91.328485576923057"/>
    <n v="18996.324999999997"/>
    <n v="2.56"/>
    <x v="0"/>
    <m/>
    <n v="0"/>
    <x v="66"/>
    <d v="2020-04-06T00:00:00"/>
    <x v="1"/>
    <x v="2"/>
    <x v="0"/>
  </r>
  <r>
    <x v="463"/>
    <x v="4"/>
    <x v="0"/>
    <s v="一般：バリスタDuo"/>
    <n v="76"/>
    <n v="11"/>
    <m/>
    <n v="0.14473684210526316"/>
    <n v="68.217727272727259"/>
    <n v="750.39499999999987"/>
    <n v="0"/>
    <x v="0"/>
    <m/>
    <n v="0"/>
    <x v="66"/>
    <d v="2020-04-06T00:00:00"/>
    <x v="1"/>
    <x v="2"/>
    <x v="0"/>
  </r>
  <r>
    <x v="463"/>
    <x v="7"/>
    <x v="0"/>
    <s v="NDG_Facebook_customer（200317-200331）"/>
    <n v="31098"/>
    <n v="70"/>
    <n v="0"/>
    <n v="2.2509486140587817E-3"/>
    <n v="354.84078571428574"/>
    <n v="24838.855000000003"/>
    <n v="7"/>
    <x v="0"/>
    <m/>
    <n v="0"/>
    <x v="66"/>
    <d v="2020-04-06T00:00:00"/>
    <x v="1"/>
    <x v="2"/>
    <x v="0"/>
  </r>
  <r>
    <x v="463"/>
    <x v="7"/>
    <x v="0"/>
    <s v="NDG_Facebook_int_coffee（200110-200131）"/>
    <n v="139116"/>
    <n v="247"/>
    <n v="0"/>
    <n v="1.7754967077834324E-3"/>
    <n v="42.320344129554655"/>
    <n v="10453.125"/>
    <n v="0"/>
    <x v="0"/>
    <m/>
    <n v="0"/>
    <x v="66"/>
    <d v="2020-04-06T00:00:00"/>
    <x v="1"/>
    <x v="2"/>
    <x v="0"/>
  </r>
  <r>
    <x v="463"/>
    <x v="7"/>
    <x v="0"/>
    <s v="NDG_Facebook_RM_180day（200203-200229）"/>
    <n v="29131"/>
    <n v="58"/>
    <n v="0"/>
    <n v="1.9910061446568946E-3"/>
    <n v="331.67405172413794"/>
    <n v="19237.095000000001"/>
    <n v="5"/>
    <x v="0"/>
    <m/>
    <n v="0"/>
    <x v="66"/>
    <d v="2020-04-06T00:00:00"/>
    <x v="1"/>
    <x v="2"/>
    <x v="0"/>
  </r>
  <r>
    <x v="463"/>
    <x v="7"/>
    <x v="0"/>
    <s v="NDG_Facebook_RM_18day（200203-200229）"/>
    <n v="21095"/>
    <n v="145"/>
    <n v="0"/>
    <n v="6.8736667456743301E-3"/>
    <n v="234.42682758620688"/>
    <n v="33991.89"/>
    <n v="7"/>
    <x v="0"/>
    <m/>
    <n v="0"/>
    <x v="66"/>
    <d v="2020-04-06T00:00:00"/>
    <x v="1"/>
    <x v="2"/>
    <x v="0"/>
  </r>
  <r>
    <x v="464"/>
    <x v="0"/>
    <x v="0"/>
    <s v="指名：共通TOP（161228AM-170131）"/>
    <n v="6979"/>
    <n v="816"/>
    <m/>
    <n v="0.11692219515689926"/>
    <n v="20.984803921568627"/>
    <n v="17123.599999999999"/>
    <n v="34"/>
    <x v="0"/>
    <m/>
    <n v="0"/>
    <x v="66"/>
    <d v="2020-04-06T00:00:00"/>
    <x v="1"/>
    <x v="2"/>
    <x v="0"/>
  </r>
  <r>
    <x v="464"/>
    <x v="0"/>
    <x v="0"/>
    <s v="一般：ドルチェグスト"/>
    <n v="10810"/>
    <n v="108"/>
    <m/>
    <n v="9.9907493061979647E-3"/>
    <n v="83.816296296296301"/>
    <n v="9052.16"/>
    <n v="0"/>
    <x v="0"/>
    <m/>
    <n v="0"/>
    <x v="66"/>
    <d v="2020-04-06T00:00:00"/>
    <x v="1"/>
    <x v="2"/>
    <x v="0"/>
  </r>
  <r>
    <x v="464"/>
    <x v="0"/>
    <x v="0"/>
    <s v="指名：バリスタ（161228AM-170131）"/>
    <n v="6606"/>
    <n v="583"/>
    <m/>
    <n v="8.8253103239479255E-2"/>
    <n v="47.93989708404802"/>
    <n v="27948.959999999995"/>
    <n v="7"/>
    <x v="0"/>
    <m/>
    <n v="0"/>
    <x v="66"/>
    <d v="2020-04-06T00:00:00"/>
    <x v="1"/>
    <x v="2"/>
    <x v="0"/>
  </r>
  <r>
    <x v="464"/>
    <x v="0"/>
    <x v="0"/>
    <s v="一般：バリスタDuo"/>
    <n v="21"/>
    <n v="0"/>
    <m/>
    <n v="0"/>
    <m/>
    <n v="0"/>
    <n v="0"/>
    <x v="0"/>
    <m/>
    <n v="0"/>
    <x v="66"/>
    <d v="2020-04-06T00:00:00"/>
    <x v="1"/>
    <x v="2"/>
    <x v="0"/>
  </r>
  <r>
    <x v="464"/>
    <x v="0"/>
    <x v="0"/>
    <s v="指名：ドルチェグスト（161228AM-170131）"/>
    <n v="15416"/>
    <n v="1448"/>
    <m/>
    <n v="9.3928386092371557E-2"/>
    <n v="32.477016574585633"/>
    <n v="47026.720000000001"/>
    <n v="38"/>
    <x v="0"/>
    <m/>
    <n v="0"/>
    <x v="66"/>
    <d v="2020-04-06T00:00:00"/>
    <x v="1"/>
    <x v="2"/>
    <x v="0"/>
  </r>
  <r>
    <x v="464"/>
    <x v="0"/>
    <x v="0"/>
    <s v="指名：製品KW"/>
    <n v="1387"/>
    <n v="48"/>
    <m/>
    <n v="3.4607065609228549E-2"/>
    <n v="24.093333333333334"/>
    <n v="1156.48"/>
    <n v="0"/>
    <x v="0"/>
    <m/>
    <n v="0"/>
    <x v="66"/>
    <d v="2020-04-06T00:00:00"/>
    <x v="1"/>
    <x v="2"/>
    <x v="0"/>
  </r>
  <r>
    <x v="464"/>
    <x v="0"/>
    <x v="0"/>
    <s v="一般：バリスタ"/>
    <n v="6900"/>
    <n v="90"/>
    <m/>
    <n v="1.3043478260869565E-2"/>
    <n v="85.233777777777775"/>
    <n v="7671.04"/>
    <n v="0"/>
    <x v="0"/>
    <m/>
    <n v="0"/>
    <x v="66"/>
    <d v="2020-04-06T00:00:00"/>
    <x v="1"/>
    <x v="2"/>
    <x v="0"/>
  </r>
  <r>
    <x v="464"/>
    <x v="0"/>
    <x v="0"/>
    <s v="指名：バリスタDuo"/>
    <n v="707"/>
    <n v="14"/>
    <m/>
    <n v="1.9801980198019802E-2"/>
    <n v="28.154285714285713"/>
    <n v="394.15999999999997"/>
    <n v="0"/>
    <x v="0"/>
    <m/>
    <n v="0"/>
    <x v="66"/>
    <d v="2020-04-06T00:00:00"/>
    <x v="1"/>
    <x v="2"/>
    <x v="0"/>
  </r>
  <r>
    <x v="464"/>
    <x v="3"/>
    <x v="0"/>
    <s v="PH AFF"/>
    <n v="686"/>
    <n v="222"/>
    <m/>
    <n v="0.32361516034985421"/>
    <n v="398.08108108108109"/>
    <n v="88374"/>
    <n v="6"/>
    <x v="0"/>
    <m/>
    <n v="0"/>
    <x v="66"/>
    <d v="2020-04-06T00:00:00"/>
    <x v="1"/>
    <x v="2"/>
    <x v="0"/>
  </r>
  <r>
    <x v="464"/>
    <x v="5"/>
    <x v="0"/>
    <s v="GDN_Direct_RT_リターゲティング"/>
    <n v="138865"/>
    <n v="151"/>
    <n v="0"/>
    <n v="1.0873870305692578E-3"/>
    <n v="234.0709089813576"/>
    <n v="35344.707256185"/>
    <n v="1"/>
    <x v="0"/>
    <m/>
    <n v="0"/>
    <x v="66"/>
    <d v="2020-04-06T00:00:00"/>
    <x v="1"/>
    <x v="2"/>
    <x v="0"/>
  </r>
  <r>
    <x v="464"/>
    <x v="5"/>
    <x v="0"/>
    <s v="GDN_Direct_AT_Man"/>
    <n v="4546"/>
    <n v="27"/>
    <n v="0"/>
    <n v="5.9392872855257373E-3"/>
    <n v="8.7327526814814824"/>
    <n v="235.78432240000001"/>
    <n v="0"/>
    <x v="0"/>
    <m/>
    <n v="0"/>
    <x v="66"/>
    <d v="2020-04-06T00:00:00"/>
    <x v="1"/>
    <x v="2"/>
    <x v="0"/>
  </r>
  <r>
    <x v="464"/>
    <x v="5"/>
    <x v="0"/>
    <s v="GDN_Direct_AT_Woman"/>
    <n v="4311"/>
    <n v="30"/>
    <n v="0"/>
    <n v="6.9589422407794017E-3"/>
    <n v="8.3856074458333332"/>
    <n v="251.568223375"/>
    <n v="0"/>
    <x v="0"/>
    <m/>
    <n v="0"/>
    <x v="66"/>
    <d v="2020-04-06T00:00:00"/>
    <x v="1"/>
    <x v="2"/>
    <x v="0"/>
  </r>
  <r>
    <x v="464"/>
    <x v="4"/>
    <x v="0"/>
    <s v="一般：バリスタ"/>
    <n v="838"/>
    <n v="30"/>
    <m/>
    <n v="3.5799522673031027E-2"/>
    <n v="124.21100000000001"/>
    <n v="3726.3300000000004"/>
    <n v="0.56000000000000005"/>
    <x v="0"/>
    <m/>
    <n v="0"/>
    <x v="66"/>
    <d v="2020-04-06T00:00:00"/>
    <x v="1"/>
    <x v="2"/>
    <x v="0"/>
  </r>
  <r>
    <x v="464"/>
    <x v="4"/>
    <x v="0"/>
    <s v="指名：共通TOP（170816-170916）"/>
    <n v="8918"/>
    <n v="1867"/>
    <m/>
    <n v="0.20935187261717875"/>
    <n v="29.404467059453673"/>
    <n v="54898.140000000007"/>
    <n v="18.37"/>
    <x v="0"/>
    <m/>
    <n v="0"/>
    <x v="66"/>
    <d v="2020-04-06T00:00:00"/>
    <x v="1"/>
    <x v="2"/>
    <x v="0"/>
  </r>
  <r>
    <x v="464"/>
    <x v="4"/>
    <x v="0"/>
    <s v="指名：ドルチェグスト（170816-170916）"/>
    <n v="9726"/>
    <n v="2111"/>
    <n v="0"/>
    <n v="0.21704709027349373"/>
    <n v="48.941236380862144"/>
    <n v="103314.94999999998"/>
    <n v="27.82"/>
    <x v="0"/>
    <m/>
    <n v="0"/>
    <x v="66"/>
    <d v="2020-04-06T00:00:00"/>
    <x v="1"/>
    <x v="2"/>
    <x v="0"/>
  </r>
  <r>
    <x v="464"/>
    <x v="4"/>
    <x v="0"/>
    <s v="指名：バリスタDuo"/>
    <n v="3652"/>
    <n v="86"/>
    <m/>
    <n v="2.3548740416210297E-2"/>
    <n v="326.09860465116276"/>
    <n v="28044.48"/>
    <n v="0"/>
    <x v="0"/>
    <m/>
    <n v="0"/>
    <x v="66"/>
    <d v="2020-04-06T00:00:00"/>
    <x v="1"/>
    <x v="2"/>
    <x v="0"/>
  </r>
  <r>
    <x v="464"/>
    <x v="4"/>
    <x v="0"/>
    <s v="一般：ドルチェグスト"/>
    <n v="6424"/>
    <n v="272"/>
    <n v="0"/>
    <n v="4.2341220423412207E-2"/>
    <n v="97.125533088235301"/>
    <n v="26418.145"/>
    <n v="3.2199999999999998"/>
    <x v="0"/>
    <m/>
    <n v="0"/>
    <x v="66"/>
    <d v="2020-04-06T00:00:00"/>
    <x v="1"/>
    <x v="2"/>
    <x v="0"/>
  </r>
  <r>
    <x v="464"/>
    <x v="4"/>
    <x v="0"/>
    <s v="指名：製品KW"/>
    <n v="33"/>
    <n v="3"/>
    <m/>
    <n v="9.0909090909090912E-2"/>
    <n v="34.565000000000005"/>
    <n v="103.69500000000001"/>
    <n v="0"/>
    <x v="0"/>
    <m/>
    <n v="0"/>
    <x v="66"/>
    <d v="2020-04-06T00:00:00"/>
    <x v="1"/>
    <x v="2"/>
    <x v="0"/>
  </r>
  <r>
    <x v="464"/>
    <x v="4"/>
    <x v="0"/>
    <s v="指名：バリスタ（170816-170916）"/>
    <n v="5473"/>
    <n v="705"/>
    <m/>
    <n v="0.12881417869541384"/>
    <n v="78.497581560283692"/>
    <n v="55340.795000000006"/>
    <n v="1.3399999999999999"/>
    <x v="0"/>
    <m/>
    <n v="0"/>
    <x v="66"/>
    <d v="2020-04-06T00:00:00"/>
    <x v="1"/>
    <x v="2"/>
    <x v="0"/>
  </r>
  <r>
    <x v="464"/>
    <x v="4"/>
    <x v="0"/>
    <s v="一般：バリスタDuo"/>
    <n v="85"/>
    <n v="12"/>
    <m/>
    <n v="0.14117647058823529"/>
    <n v="96.354583333333338"/>
    <n v="1156.2550000000001"/>
    <n v="0"/>
    <x v="0"/>
    <m/>
    <n v="0"/>
    <x v="66"/>
    <d v="2020-04-06T00:00:00"/>
    <x v="1"/>
    <x v="2"/>
    <x v="0"/>
  </r>
  <r>
    <x v="464"/>
    <x v="7"/>
    <x v="0"/>
    <s v="NDG_Facebook_int_coffee（200110-200131）"/>
    <n v="88820"/>
    <n v="228"/>
    <n v="0"/>
    <n v="2.5669894167980184E-3"/>
    <n v="44.658684210526317"/>
    <n v="10182.18"/>
    <n v="1"/>
    <x v="0"/>
    <m/>
    <n v="0"/>
    <x v="66"/>
    <d v="2020-04-06T00:00:00"/>
    <x v="1"/>
    <x v="2"/>
    <x v="0"/>
  </r>
  <r>
    <x v="464"/>
    <x v="7"/>
    <x v="0"/>
    <s v="NDG_Facebook_customer（200317-200331）"/>
    <n v="25896"/>
    <n v="69"/>
    <n v="0"/>
    <n v="2.6645041705282671E-3"/>
    <n v="343.56543478260869"/>
    <n v="23706.014999999999"/>
    <n v="1"/>
    <x v="0"/>
    <m/>
    <n v="0"/>
    <x v="66"/>
    <d v="2020-04-06T00:00:00"/>
    <x v="1"/>
    <x v="2"/>
    <x v="0"/>
  </r>
  <r>
    <x v="464"/>
    <x v="7"/>
    <x v="0"/>
    <s v="NDG_Facebook_RM_18day（200203-200229）"/>
    <n v="19805"/>
    <n v="143"/>
    <n v="0"/>
    <n v="7.2203988891694016E-3"/>
    <n v="224.80115384615382"/>
    <n v="32146.564999999999"/>
    <n v="10"/>
    <x v="0"/>
    <m/>
    <n v="0"/>
    <x v="66"/>
    <d v="2020-04-06T00:00:00"/>
    <x v="1"/>
    <x v="2"/>
    <x v="0"/>
  </r>
  <r>
    <x v="464"/>
    <x v="7"/>
    <x v="0"/>
    <s v="NDG_Facebook_RM_180day（200203-200229）"/>
    <n v="28031"/>
    <n v="53"/>
    <n v="0"/>
    <n v="1.8907637972245014E-3"/>
    <n v="374.87141509433957"/>
    <n v="19868.184999999998"/>
    <n v="4"/>
    <x v="0"/>
    <m/>
    <n v="0"/>
    <x v="66"/>
    <d v="2020-04-06T00:00:00"/>
    <x v="1"/>
    <x v="2"/>
    <x v="0"/>
  </r>
  <r>
    <x v="465"/>
    <x v="0"/>
    <x v="0"/>
    <s v="指名：ドルチェグスト（161228AM-170131）"/>
    <n v="17146"/>
    <n v="1466"/>
    <m/>
    <n v="8.5500991484894442E-2"/>
    <n v="28.626248294679399"/>
    <n v="41966.080000000002"/>
    <n v="38"/>
    <x v="0"/>
    <m/>
    <n v="0"/>
    <x v="66"/>
    <d v="2020-04-06T00:00:00"/>
    <x v="1"/>
    <x v="2"/>
    <x v="0"/>
  </r>
  <r>
    <x v="465"/>
    <x v="0"/>
    <x v="0"/>
    <s v="一般：バリスタ"/>
    <n v="10032"/>
    <n v="122"/>
    <m/>
    <n v="1.2161084529505583E-2"/>
    <n v="94.946885245901626"/>
    <n v="11583.519999999999"/>
    <n v="0"/>
    <x v="0"/>
    <m/>
    <n v="0"/>
    <x v="66"/>
    <d v="2020-04-06T00:00:00"/>
    <x v="1"/>
    <x v="2"/>
    <x v="0"/>
  </r>
  <r>
    <x v="465"/>
    <x v="0"/>
    <x v="0"/>
    <s v="指名：バリスタDuo"/>
    <n v="630"/>
    <n v="12"/>
    <m/>
    <n v="1.9047619047619049E-2"/>
    <n v="30.766666666666666"/>
    <n v="369.2"/>
    <n v="1"/>
    <x v="0"/>
    <m/>
    <n v="0"/>
    <x v="66"/>
    <d v="2020-04-06T00:00:00"/>
    <x v="1"/>
    <x v="2"/>
    <x v="0"/>
  </r>
  <r>
    <x v="465"/>
    <x v="0"/>
    <x v="0"/>
    <s v="指名：バリスタ（161228AM-170131）"/>
    <n v="7323"/>
    <n v="583"/>
    <m/>
    <n v="7.9612180800218493E-2"/>
    <n v="44.828816466552325"/>
    <n v="26135.200000000004"/>
    <n v="14"/>
    <x v="0"/>
    <m/>
    <n v="0"/>
    <x v="66"/>
    <d v="2020-04-06T00:00:00"/>
    <x v="1"/>
    <x v="2"/>
    <x v="0"/>
  </r>
  <r>
    <x v="465"/>
    <x v="0"/>
    <x v="0"/>
    <s v="一般：ドルチェグスト"/>
    <n v="14838"/>
    <n v="182"/>
    <m/>
    <n v="1.2265804016713842E-2"/>
    <n v="97.885714285714286"/>
    <n v="17815.2"/>
    <n v="0"/>
    <x v="0"/>
    <m/>
    <n v="0"/>
    <x v="66"/>
    <d v="2020-04-06T00:00:00"/>
    <x v="1"/>
    <x v="2"/>
    <x v="0"/>
  </r>
  <r>
    <x v="465"/>
    <x v="0"/>
    <x v="0"/>
    <s v="指名：共通TOP（161228AM-170131）"/>
    <n v="7121"/>
    <n v="872"/>
    <m/>
    <n v="0.12245471141693583"/>
    <n v="21.114862385321103"/>
    <n v="18412.160000000003"/>
    <n v="32"/>
    <x v="0"/>
    <m/>
    <n v="0"/>
    <x v="66"/>
    <d v="2020-04-06T00:00:00"/>
    <x v="1"/>
    <x v="2"/>
    <x v="0"/>
  </r>
  <r>
    <x v="465"/>
    <x v="0"/>
    <x v="0"/>
    <s v="指名：製品KW"/>
    <n v="1202"/>
    <n v="80"/>
    <m/>
    <n v="6.6555740432612309E-2"/>
    <n v="29.276000000000003"/>
    <n v="2342.0800000000004"/>
    <n v="0"/>
    <x v="0"/>
    <m/>
    <n v="0"/>
    <x v="66"/>
    <d v="2020-04-06T00:00:00"/>
    <x v="1"/>
    <x v="2"/>
    <x v="0"/>
  </r>
  <r>
    <x v="465"/>
    <x v="0"/>
    <x v="0"/>
    <s v="一般：バリスタDuo"/>
    <n v="20"/>
    <n v="3"/>
    <m/>
    <n v="0.15"/>
    <n v="36.4"/>
    <n v="109.19999999999999"/>
    <n v="1"/>
    <x v="0"/>
    <m/>
    <n v="0"/>
    <x v="66"/>
    <d v="2020-04-06T00:00:00"/>
    <x v="1"/>
    <x v="2"/>
    <x v="0"/>
  </r>
  <r>
    <x v="465"/>
    <x v="3"/>
    <x v="0"/>
    <s v="PH AFF"/>
    <n v="620"/>
    <n v="245"/>
    <m/>
    <n v="0.39516129032258063"/>
    <n v="420.82857142857142"/>
    <n v="103103"/>
    <n v="7"/>
    <x v="0"/>
    <m/>
    <n v="0"/>
    <x v="66"/>
    <d v="2020-04-06T00:00:00"/>
    <x v="1"/>
    <x v="2"/>
    <x v="0"/>
  </r>
  <r>
    <x v="465"/>
    <x v="5"/>
    <x v="0"/>
    <s v="GDN_Direct_RT_リターゲティング"/>
    <n v="123767"/>
    <n v="133"/>
    <n v="0"/>
    <n v="1.0745998529494939E-3"/>
    <n v="214.52054728951128"/>
    <n v="28531.232789505"/>
    <n v="1"/>
    <x v="0"/>
    <m/>
    <n v="0"/>
    <x v="66"/>
    <d v="2020-04-06T00:00:00"/>
    <x v="1"/>
    <x v="2"/>
    <x v="0"/>
  </r>
  <r>
    <x v="465"/>
    <x v="5"/>
    <x v="0"/>
    <s v="GDN_Direct_AT_Man"/>
    <n v="2888"/>
    <n v="17"/>
    <n v="0"/>
    <n v="5.8864265927977841E-3"/>
    <n v="8.469529440294119"/>
    <n v="143.98200048500001"/>
    <n v="0"/>
    <x v="0"/>
    <m/>
    <n v="0"/>
    <x v="66"/>
    <d v="2020-04-06T00:00:00"/>
    <x v="1"/>
    <x v="2"/>
    <x v="0"/>
  </r>
  <r>
    <x v="465"/>
    <x v="5"/>
    <x v="0"/>
    <s v="GDN_Direct_AT_Woman"/>
    <n v="1745"/>
    <n v="15"/>
    <n v="0"/>
    <n v="8.5959885386819486E-3"/>
    <n v="8.4463998846666666"/>
    <n v="126.69599826999999"/>
    <n v="0"/>
    <x v="0"/>
    <m/>
    <n v="0"/>
    <x v="66"/>
    <d v="2020-04-06T00:00:00"/>
    <x v="1"/>
    <x v="2"/>
    <x v="0"/>
  </r>
  <r>
    <x v="465"/>
    <x v="4"/>
    <x v="0"/>
    <s v="一般：ドルチェグスト"/>
    <n v="6218"/>
    <n v="284"/>
    <n v="0"/>
    <n v="4.5673850112576388E-2"/>
    <n v="113.97977112676055"/>
    <n v="32370.254999999997"/>
    <n v="2"/>
    <x v="0"/>
    <m/>
    <n v="0"/>
    <x v="66"/>
    <d v="2020-04-06T00:00:00"/>
    <x v="1"/>
    <x v="2"/>
    <x v="0"/>
  </r>
  <r>
    <x v="465"/>
    <x v="4"/>
    <x v="0"/>
    <s v="指名：ドルチェグスト（170816-170916）"/>
    <n v="9452"/>
    <n v="2100"/>
    <n v="0"/>
    <n v="0.22217520101565807"/>
    <n v="43.005590476190484"/>
    <n v="90311.74000000002"/>
    <n v="40.900000000000006"/>
    <x v="0"/>
    <m/>
    <n v="0"/>
    <x v="66"/>
    <d v="2020-04-06T00:00:00"/>
    <x v="1"/>
    <x v="2"/>
    <x v="0"/>
  </r>
  <r>
    <x v="465"/>
    <x v="4"/>
    <x v="0"/>
    <s v="一般：バリスタDuo"/>
    <n v="101"/>
    <n v="19"/>
    <m/>
    <n v="0.18811881188118812"/>
    <n v="86.441842105263163"/>
    <n v="1642.395"/>
    <n v="0"/>
    <x v="0"/>
    <m/>
    <n v="0"/>
    <x v="66"/>
    <d v="2020-04-06T00:00:00"/>
    <x v="1"/>
    <x v="2"/>
    <x v="0"/>
  </r>
  <r>
    <x v="465"/>
    <x v="4"/>
    <x v="0"/>
    <s v="指名：製品KW"/>
    <n v="29"/>
    <n v="3"/>
    <m/>
    <n v="0.10344827586206896"/>
    <n v="25.645"/>
    <n v="76.935000000000002"/>
    <n v="0"/>
    <x v="0"/>
    <m/>
    <n v="0"/>
    <x v="66"/>
    <d v="2020-04-06T00:00:00"/>
    <x v="1"/>
    <x v="2"/>
    <x v="0"/>
  </r>
  <r>
    <x v="465"/>
    <x v="4"/>
    <x v="0"/>
    <s v="指名：バリスタ（170816-170916）"/>
    <n v="5699"/>
    <n v="805"/>
    <m/>
    <n v="0.14125285137743462"/>
    <n v="82.994782608695644"/>
    <n v="66810.799999999988"/>
    <n v="2.8"/>
    <x v="0"/>
    <m/>
    <n v="0"/>
    <x v="66"/>
    <d v="2020-04-06T00:00:00"/>
    <x v="1"/>
    <x v="2"/>
    <x v="0"/>
  </r>
  <r>
    <x v="465"/>
    <x v="4"/>
    <x v="0"/>
    <s v="指名：共通TOP（170816-170916）"/>
    <n v="8982"/>
    <n v="1811"/>
    <m/>
    <n v="0.20162547316855933"/>
    <n v="29.066960242959691"/>
    <n v="52640.264999999999"/>
    <n v="19.46"/>
    <x v="0"/>
    <m/>
    <n v="0"/>
    <x v="66"/>
    <d v="2020-04-06T00:00:00"/>
    <x v="1"/>
    <x v="2"/>
    <x v="0"/>
  </r>
  <r>
    <x v="465"/>
    <x v="4"/>
    <x v="0"/>
    <s v="一般：バリスタ"/>
    <n v="2588"/>
    <n v="84"/>
    <m/>
    <n v="3.2457496136012363E-2"/>
    <n v="156.3389285714286"/>
    <n v="13132.470000000001"/>
    <n v="0"/>
    <x v="0"/>
    <m/>
    <n v="0"/>
    <x v="66"/>
    <d v="2020-04-06T00:00:00"/>
    <x v="1"/>
    <x v="2"/>
    <x v="0"/>
  </r>
  <r>
    <x v="465"/>
    <x v="4"/>
    <x v="0"/>
    <s v="指名：バリスタDuo"/>
    <n v="4074"/>
    <n v="94"/>
    <m/>
    <n v="2.3073146784486992E-2"/>
    <n v="203.71287234042552"/>
    <n v="19149.009999999998"/>
    <n v="0.47"/>
    <x v="0"/>
    <m/>
    <n v="0"/>
    <x v="66"/>
    <d v="2020-04-06T00:00:00"/>
    <x v="1"/>
    <x v="2"/>
    <x v="0"/>
  </r>
  <r>
    <x v="465"/>
    <x v="7"/>
    <x v="0"/>
    <s v="NDG_Facebook_RM_180day（200203-200229）"/>
    <n v="22997"/>
    <n v="59"/>
    <n v="0"/>
    <n v="2.5655520285254598E-3"/>
    <n v="297.0435593220339"/>
    <n v="17525.57"/>
    <n v="2"/>
    <x v="0"/>
    <m/>
    <n v="0"/>
    <x v="66"/>
    <d v="2020-04-06T00:00:00"/>
    <x v="1"/>
    <x v="2"/>
    <x v="0"/>
  </r>
  <r>
    <x v="465"/>
    <x v="7"/>
    <x v="0"/>
    <s v="NDG_Facebook_customer（200317-200331）"/>
    <n v="23190"/>
    <n v="41"/>
    <n v="0"/>
    <n v="1.7680034497628287E-3"/>
    <n v="550.37487804878049"/>
    <n v="22565.37"/>
    <n v="1"/>
    <x v="0"/>
    <m/>
    <n v="0"/>
    <x v="66"/>
    <d v="2020-04-06T00:00:00"/>
    <x v="1"/>
    <x v="2"/>
    <x v="0"/>
  </r>
  <r>
    <x v="465"/>
    <x v="7"/>
    <x v="0"/>
    <s v="NDG_Facebook_int_coffee（200110-200131）"/>
    <n v="88486"/>
    <n v="225"/>
    <n v="0"/>
    <n v="2.5427751282688787E-3"/>
    <n v="44.813088888888885"/>
    <n v="10082.945"/>
    <n v="0"/>
    <x v="0"/>
    <m/>
    <n v="0"/>
    <x v="66"/>
    <d v="2020-04-06T00:00:00"/>
    <x v="1"/>
    <x v="2"/>
    <x v="0"/>
  </r>
  <r>
    <x v="465"/>
    <x v="7"/>
    <x v="0"/>
    <s v="NDG_Facebook_RM_18day（200203-200229）"/>
    <n v="17712"/>
    <n v="158"/>
    <n v="0"/>
    <n v="8.9205058717253833E-3"/>
    <n v="213.86123417721521"/>
    <n v="33790.075000000004"/>
    <n v="19"/>
    <x v="0"/>
    <m/>
    <n v="0"/>
    <x v="66"/>
    <d v="2020-04-06T00:00:00"/>
    <x v="1"/>
    <x v="2"/>
    <x v="0"/>
  </r>
  <r>
    <x v="466"/>
    <x v="0"/>
    <x v="0"/>
    <s v="指名：共通TOP（161228AM-170131）"/>
    <n v="6731"/>
    <n v="736"/>
    <m/>
    <n v="0.10934482246322984"/>
    <n v="17.176956521739129"/>
    <n v="12642.24"/>
    <n v="21"/>
    <x v="0"/>
    <m/>
    <n v="0"/>
    <x v="66"/>
    <d v="2020-04-06T00:00:00"/>
    <x v="1"/>
    <x v="2"/>
    <x v="0"/>
  </r>
  <r>
    <x v="466"/>
    <x v="0"/>
    <x v="0"/>
    <s v="指名：ドルチェグスト（161228AM-170131）"/>
    <n v="19548"/>
    <n v="1656"/>
    <m/>
    <n v="8.4714548802946599E-2"/>
    <n v="32.564057971014492"/>
    <n v="53926.080000000002"/>
    <n v="46"/>
    <x v="0"/>
    <m/>
    <n v="0"/>
    <x v="66"/>
    <d v="2020-04-06T00:00:00"/>
    <x v="1"/>
    <x v="2"/>
    <x v="0"/>
  </r>
  <r>
    <x v="466"/>
    <x v="0"/>
    <x v="0"/>
    <s v="指名：バリスタ（161228AM-170131）"/>
    <n v="8170"/>
    <n v="734"/>
    <m/>
    <n v="8.9840881272949813E-2"/>
    <n v="27.49482288828338"/>
    <n v="20181.2"/>
    <n v="10"/>
    <x v="0"/>
    <m/>
    <n v="0"/>
    <x v="66"/>
    <d v="2020-04-06T00:00:00"/>
    <x v="1"/>
    <x v="2"/>
    <x v="0"/>
  </r>
  <r>
    <x v="466"/>
    <x v="0"/>
    <x v="0"/>
    <s v="一般：ドルチェグスト"/>
    <n v="21438"/>
    <n v="252"/>
    <m/>
    <n v="1.1754827875734676E-2"/>
    <n v="87.549841269841266"/>
    <n v="22062.559999999998"/>
    <n v="0"/>
    <x v="0"/>
    <m/>
    <n v="0"/>
    <x v="66"/>
    <d v="2020-04-06T00:00:00"/>
    <x v="1"/>
    <x v="2"/>
    <x v="0"/>
  </r>
  <r>
    <x v="466"/>
    <x v="0"/>
    <x v="0"/>
    <s v="一般：バリスタDuo"/>
    <n v="22"/>
    <n v="1"/>
    <m/>
    <n v="4.5454545454545456E-2"/>
    <n v="19.760000000000002"/>
    <n v="19.760000000000002"/>
    <n v="0"/>
    <x v="0"/>
    <m/>
    <n v="0"/>
    <x v="66"/>
    <d v="2020-04-06T00:00:00"/>
    <x v="1"/>
    <x v="2"/>
    <x v="0"/>
  </r>
  <r>
    <x v="466"/>
    <x v="0"/>
    <x v="0"/>
    <s v="一般：バリスタ"/>
    <n v="12618"/>
    <n v="130"/>
    <m/>
    <n v="1.0302742114439689E-2"/>
    <n v="73.856000000000009"/>
    <n v="9601.2800000000007"/>
    <n v="2"/>
    <x v="0"/>
    <m/>
    <n v="0"/>
    <x v="66"/>
    <d v="2020-04-06T00:00:00"/>
    <x v="1"/>
    <x v="2"/>
    <x v="0"/>
  </r>
  <r>
    <x v="466"/>
    <x v="0"/>
    <x v="0"/>
    <s v="指名：バリスタDuo"/>
    <n v="690"/>
    <n v="10"/>
    <m/>
    <n v="1.4492753623188406E-2"/>
    <n v="26.52"/>
    <n v="265.2"/>
    <n v="0"/>
    <x v="0"/>
    <m/>
    <n v="0"/>
    <x v="66"/>
    <d v="2020-04-06T00:00:00"/>
    <x v="1"/>
    <x v="2"/>
    <x v="0"/>
  </r>
  <r>
    <x v="466"/>
    <x v="0"/>
    <x v="0"/>
    <s v="指名：製品KW"/>
    <n v="1425"/>
    <n v="75"/>
    <m/>
    <n v="5.2631578947368418E-2"/>
    <n v="24.141866666666669"/>
    <n v="1810.64"/>
    <n v="0"/>
    <x v="0"/>
    <m/>
    <n v="0"/>
    <x v="66"/>
    <d v="2020-04-06T00:00:00"/>
    <x v="1"/>
    <x v="2"/>
    <x v="0"/>
  </r>
  <r>
    <x v="466"/>
    <x v="3"/>
    <x v="0"/>
    <s v="PH AFF"/>
    <n v="681"/>
    <n v="380"/>
    <m/>
    <n v="0.55800293685756241"/>
    <n v="232.56315789473683"/>
    <n v="88374"/>
    <n v="6"/>
    <x v="0"/>
    <m/>
    <n v="0"/>
    <x v="66"/>
    <d v="2020-04-06T00:00:00"/>
    <x v="1"/>
    <x v="2"/>
    <x v="0"/>
  </r>
  <r>
    <x v="466"/>
    <x v="5"/>
    <x v="0"/>
    <s v="GDN_Direct_AT_Woman"/>
    <n v="1454"/>
    <n v="20"/>
    <n v="0"/>
    <n v="1.3755158184319119E-2"/>
    <n v="7.5660796954999991"/>
    <n v="151.32159390999999"/>
    <n v="0"/>
    <x v="0"/>
    <m/>
    <n v="0"/>
    <x v="66"/>
    <d v="2020-04-06T00:00:00"/>
    <x v="1"/>
    <x v="2"/>
    <x v="0"/>
  </r>
  <r>
    <x v="466"/>
    <x v="5"/>
    <x v="0"/>
    <s v="GDN_Direct_AT_Man"/>
    <n v="4164"/>
    <n v="23"/>
    <n v="0"/>
    <n v="5.5235350624399616E-3"/>
    <n v="8.0239521621739147"/>
    <n v="184.55089973000003"/>
    <n v="0"/>
    <x v="0"/>
    <m/>
    <n v="0"/>
    <x v="66"/>
    <d v="2020-04-06T00:00:00"/>
    <x v="1"/>
    <x v="2"/>
    <x v="0"/>
  </r>
  <r>
    <x v="466"/>
    <x v="5"/>
    <x v="0"/>
    <s v="GDN_Direct_RT_リターゲティング"/>
    <n v="128748"/>
    <n v="153"/>
    <n v="0"/>
    <n v="1.1883679746481498E-3"/>
    <n v="243.84933046702611"/>
    <n v="37308.947561454996"/>
    <n v="4"/>
    <x v="0"/>
    <m/>
    <n v="0"/>
    <x v="66"/>
    <d v="2020-04-06T00:00:00"/>
    <x v="1"/>
    <x v="2"/>
    <x v="0"/>
  </r>
  <r>
    <x v="466"/>
    <x v="4"/>
    <x v="0"/>
    <s v="一般：バリスタDuo"/>
    <n v="86"/>
    <n v="5"/>
    <m/>
    <n v="5.8139534883720929E-2"/>
    <n v="122.873"/>
    <n v="614.36500000000001"/>
    <n v="0"/>
    <x v="0"/>
    <m/>
    <n v="0"/>
    <x v="66"/>
    <d v="2020-04-06T00:00:00"/>
    <x v="1"/>
    <x v="2"/>
    <x v="0"/>
  </r>
  <r>
    <x v="466"/>
    <x v="4"/>
    <x v="0"/>
    <s v="一般：ドルチェグスト"/>
    <n v="7112"/>
    <n v="374"/>
    <n v="0"/>
    <n v="5.2587176602924633E-2"/>
    <n v="117.77017379679144"/>
    <n v="44046.044999999998"/>
    <n v="4.49"/>
    <x v="0"/>
    <m/>
    <n v="0"/>
    <x v="66"/>
    <d v="2020-04-06T00:00:00"/>
    <x v="1"/>
    <x v="2"/>
    <x v="0"/>
  </r>
  <r>
    <x v="466"/>
    <x v="4"/>
    <x v="0"/>
    <s v="指名：製品KW"/>
    <n v="31"/>
    <n v="1"/>
    <m/>
    <n v="3.2258064516129031E-2"/>
    <n v="22.3"/>
    <n v="22.3"/>
    <n v="0"/>
    <x v="0"/>
    <m/>
    <n v="0"/>
    <x v="66"/>
    <d v="2020-04-06T00:00:00"/>
    <x v="1"/>
    <x v="2"/>
    <x v="0"/>
  </r>
  <r>
    <x v="466"/>
    <x v="4"/>
    <x v="0"/>
    <s v="指名：バリスタDuo"/>
    <n v="4383"/>
    <n v="89"/>
    <m/>
    <n v="2.0305726671229752E-2"/>
    <n v="311.11005617977526"/>
    <n v="27688.794999999998"/>
    <n v="0"/>
    <x v="0"/>
    <m/>
    <n v="0"/>
    <x v="66"/>
    <d v="2020-04-06T00:00:00"/>
    <x v="1"/>
    <x v="2"/>
    <x v="0"/>
  </r>
  <r>
    <x v="466"/>
    <x v="4"/>
    <x v="0"/>
    <s v="指名：バリスタ（170816-170916）"/>
    <n v="7211"/>
    <n v="949"/>
    <m/>
    <n v="0.13160449313548744"/>
    <n v="79.708988408851411"/>
    <n v="75643.829999999987"/>
    <n v="7.53"/>
    <x v="0"/>
    <m/>
    <n v="0"/>
    <x v="66"/>
    <d v="2020-04-06T00:00:00"/>
    <x v="1"/>
    <x v="2"/>
    <x v="0"/>
  </r>
  <r>
    <x v="466"/>
    <x v="4"/>
    <x v="0"/>
    <s v="一般：バリスタ"/>
    <n v="4529"/>
    <n v="165"/>
    <m/>
    <n v="3.6431883417973064E-2"/>
    <n v="135.41506060606062"/>
    <n v="22343.485000000001"/>
    <n v="2.99"/>
    <x v="0"/>
    <m/>
    <n v="0"/>
    <x v="66"/>
    <d v="2020-04-06T00:00:00"/>
    <x v="1"/>
    <x v="2"/>
    <x v="0"/>
  </r>
  <r>
    <x v="466"/>
    <x v="4"/>
    <x v="0"/>
    <s v="指名：ドルチェグスト（170816-170916）"/>
    <n v="13280"/>
    <n v="3032"/>
    <n v="0"/>
    <n v="0.22831325301204819"/>
    <n v="37.054343667546178"/>
    <n v="112348.77000000002"/>
    <n v="38"/>
    <x v="0"/>
    <m/>
    <n v="0"/>
    <x v="66"/>
    <d v="2020-04-06T00:00:00"/>
    <x v="1"/>
    <x v="2"/>
    <x v="0"/>
  </r>
  <r>
    <x v="466"/>
    <x v="4"/>
    <x v="0"/>
    <s v="指名：共通TOP（170816-170916）"/>
    <n v="9093"/>
    <n v="1867"/>
    <m/>
    <n v="0.20532277576157484"/>
    <n v="25.836108730583824"/>
    <n v="48236.014999999999"/>
    <n v="33.78"/>
    <x v="0"/>
    <m/>
    <n v="0"/>
    <x v="66"/>
    <d v="2020-04-06T00:00:00"/>
    <x v="1"/>
    <x v="2"/>
    <x v="0"/>
  </r>
  <r>
    <x v="466"/>
    <x v="7"/>
    <x v="0"/>
    <s v="NDG_Facebook_int_coffee（200110-200131）"/>
    <n v="117216"/>
    <n v="264"/>
    <n v="0"/>
    <n v="2.2522522522522522E-3"/>
    <n v="40.355397727272731"/>
    <n v="10653.825000000001"/>
    <n v="1"/>
    <x v="0"/>
    <m/>
    <n v="0"/>
    <x v="66"/>
    <d v="2020-04-06T00:00:00"/>
    <x v="1"/>
    <x v="2"/>
    <x v="0"/>
  </r>
  <r>
    <x v="466"/>
    <x v="7"/>
    <x v="0"/>
    <s v="NDG_Facebook_customer（200317-200331）"/>
    <n v="19794"/>
    <n v="70"/>
    <n v="0"/>
    <n v="3.5364251793472768E-3"/>
    <n v="337.35121428571426"/>
    <n v="23614.584999999999"/>
    <n v="7"/>
    <x v="0"/>
    <m/>
    <n v="0"/>
    <x v="66"/>
    <d v="2020-04-06T00:00:00"/>
    <x v="1"/>
    <x v="2"/>
    <x v="0"/>
  </r>
  <r>
    <x v="466"/>
    <x v="7"/>
    <x v="0"/>
    <s v="NDG_Facebook_RM_18day（200203-200229）"/>
    <n v="14599"/>
    <n v="166"/>
    <n v="0"/>
    <n v="1.1370641824782519E-2"/>
    <n v="215.86668674698797"/>
    <n v="35833.870000000003"/>
    <n v="21"/>
    <x v="0"/>
    <m/>
    <n v="0"/>
    <x v="66"/>
    <d v="2020-04-06T00:00:00"/>
    <x v="1"/>
    <x v="2"/>
    <x v="0"/>
  </r>
  <r>
    <x v="466"/>
    <x v="7"/>
    <x v="0"/>
    <s v="NDG_Facebook_RM_180day（200203-200229）"/>
    <n v="16994"/>
    <n v="55"/>
    <n v="0"/>
    <n v="3.2364363893138755E-3"/>
    <n v="291.33936363636366"/>
    <n v="16023.665000000001"/>
    <n v="0"/>
    <x v="0"/>
    <m/>
    <n v="0"/>
    <x v="66"/>
    <d v="2020-04-06T00:00:00"/>
    <x v="1"/>
    <x v="2"/>
    <x v="0"/>
  </r>
  <r>
    <x v="467"/>
    <x v="0"/>
    <x v="0"/>
    <s v="指名：バリスタ（161228AM-170131）"/>
    <n v="9889"/>
    <n v="887"/>
    <m/>
    <n v="8.9695621397512387E-2"/>
    <n v="29.912604284103725"/>
    <n v="26532.480000000003"/>
    <n v="7"/>
    <x v="0"/>
    <m/>
    <n v="0"/>
    <x v="66"/>
    <d v="2020-04-06T00:00:00"/>
    <x v="1"/>
    <x v="2"/>
    <x v="0"/>
  </r>
  <r>
    <x v="467"/>
    <x v="0"/>
    <x v="0"/>
    <s v="一般：バリスタDuo"/>
    <n v="49"/>
    <n v="3"/>
    <m/>
    <n v="6.1224489795918366E-2"/>
    <n v="18.026666666666667"/>
    <n v="54.08"/>
    <n v="0"/>
    <x v="0"/>
    <m/>
    <n v="0"/>
    <x v="66"/>
    <d v="2020-04-06T00:00:00"/>
    <x v="1"/>
    <x v="2"/>
    <x v="0"/>
  </r>
  <r>
    <x v="467"/>
    <x v="0"/>
    <x v="0"/>
    <s v="指名：バリスタDuo"/>
    <n v="789"/>
    <n v="14"/>
    <m/>
    <n v="1.7743979721166033E-2"/>
    <n v="20.874285714285715"/>
    <n v="292.24"/>
    <n v="0"/>
    <x v="0"/>
    <m/>
    <n v="0"/>
    <x v="66"/>
    <d v="2020-04-06T00:00:00"/>
    <x v="1"/>
    <x v="2"/>
    <x v="0"/>
  </r>
  <r>
    <x v="467"/>
    <x v="0"/>
    <x v="0"/>
    <s v="一般：ドルチェグスト"/>
    <n v="20496"/>
    <n v="268"/>
    <m/>
    <n v="1.3075722092115535E-2"/>
    <n v="83.440597014925359"/>
    <n v="22362.079999999998"/>
    <n v="0"/>
    <x v="0"/>
    <m/>
    <n v="0"/>
    <x v="66"/>
    <d v="2020-04-06T00:00:00"/>
    <x v="1"/>
    <x v="2"/>
    <x v="0"/>
  </r>
  <r>
    <x v="467"/>
    <x v="0"/>
    <x v="0"/>
    <s v="一般：バリスタ"/>
    <n v="14922"/>
    <n v="130"/>
    <m/>
    <n v="8.7119689049725245E-3"/>
    <n v="68.575999999999993"/>
    <n v="8914.8799999999992"/>
    <n v="0"/>
    <x v="0"/>
    <m/>
    <n v="0"/>
    <x v="66"/>
    <d v="2020-04-06T00:00:00"/>
    <x v="1"/>
    <x v="2"/>
    <x v="0"/>
  </r>
  <r>
    <x v="467"/>
    <x v="0"/>
    <x v="0"/>
    <s v="指名：製品KW"/>
    <n v="1454"/>
    <n v="90"/>
    <m/>
    <n v="6.1898211829436035E-2"/>
    <n v="25.306666666666665"/>
    <n v="2277.6"/>
    <n v="0"/>
    <x v="0"/>
    <m/>
    <n v="0"/>
    <x v="66"/>
    <d v="2020-04-06T00:00:00"/>
    <x v="1"/>
    <x v="2"/>
    <x v="0"/>
  </r>
  <r>
    <x v="467"/>
    <x v="0"/>
    <x v="0"/>
    <s v="指名：共通TOP（161228AM-170131）"/>
    <n v="7090"/>
    <n v="779"/>
    <m/>
    <n v="0.10987306064880113"/>
    <n v="16.710757381258023"/>
    <n v="13017.68"/>
    <n v="41"/>
    <x v="0"/>
    <m/>
    <n v="0"/>
    <x v="66"/>
    <d v="2020-04-06T00:00:00"/>
    <x v="1"/>
    <x v="2"/>
    <x v="0"/>
  </r>
  <r>
    <x v="467"/>
    <x v="0"/>
    <x v="0"/>
    <s v="指名：ドルチェグスト（161228AM-170131）"/>
    <n v="20294"/>
    <n v="1788"/>
    <m/>
    <n v="8.8104858578890319E-2"/>
    <n v="31.487337807606263"/>
    <n v="56299.360000000001"/>
    <n v="40"/>
    <x v="0"/>
    <m/>
    <n v="0"/>
    <x v="66"/>
    <d v="2020-04-06T00:00:00"/>
    <x v="1"/>
    <x v="2"/>
    <x v="0"/>
  </r>
  <r>
    <x v="467"/>
    <x v="3"/>
    <x v="0"/>
    <s v="PH AFF"/>
    <n v="831"/>
    <n v="391"/>
    <m/>
    <n v="0.47051744885679903"/>
    <n v="263.69053708439895"/>
    <n v="103103"/>
    <n v="7"/>
    <x v="0"/>
    <m/>
    <n v="0"/>
    <x v="66"/>
    <d v="2020-04-06T00:00:00"/>
    <x v="1"/>
    <x v="2"/>
    <x v="0"/>
  </r>
  <r>
    <x v="467"/>
    <x v="5"/>
    <x v="0"/>
    <s v="GDN_Direct_AT_Man"/>
    <n v="3185"/>
    <n v="20"/>
    <n v="0"/>
    <n v="6.2794348508634227E-3"/>
    <n v="8.4576668109999993"/>
    <n v="169.15333622"/>
    <n v="0"/>
    <x v="0"/>
    <m/>
    <n v="0"/>
    <x v="66"/>
    <d v="2020-04-06T00:00:00"/>
    <x v="1"/>
    <x v="2"/>
    <x v="0"/>
  </r>
  <r>
    <x v="467"/>
    <x v="5"/>
    <x v="0"/>
    <s v="GDN_Direct_RT_リターゲティング"/>
    <n v="119501"/>
    <n v="127"/>
    <n v="0"/>
    <n v="1.0627526129488457E-3"/>
    <n v="306.65891218066929"/>
    <n v="38945.681846945001"/>
    <n v="1"/>
    <x v="0"/>
    <m/>
    <n v="0"/>
    <x v="66"/>
    <d v="2020-04-06T00:00:00"/>
    <x v="1"/>
    <x v="2"/>
    <x v="0"/>
  </r>
  <r>
    <x v="467"/>
    <x v="5"/>
    <x v="0"/>
    <s v="GDN_Direct_AT_Woman"/>
    <n v="1775"/>
    <n v="23"/>
    <n v="0"/>
    <n v="1.2957746478873239E-2"/>
    <n v="8.4850397604347823"/>
    <n v="195.15591448999999"/>
    <n v="0"/>
    <x v="0"/>
    <m/>
    <n v="0"/>
    <x v="66"/>
    <d v="2020-04-06T00:00:00"/>
    <x v="1"/>
    <x v="2"/>
    <x v="0"/>
  </r>
  <r>
    <x v="467"/>
    <x v="4"/>
    <x v="0"/>
    <s v="指名：バリスタDuo"/>
    <n v="4443"/>
    <n v="111"/>
    <m/>
    <n v="2.4983119513841998E-2"/>
    <n v="217.34463963963964"/>
    <n v="24125.255000000001"/>
    <n v="0"/>
    <x v="0"/>
    <m/>
    <n v="0"/>
    <x v="66"/>
    <d v="2020-04-06T00:00:00"/>
    <x v="1"/>
    <x v="2"/>
    <x v="0"/>
  </r>
  <r>
    <x v="467"/>
    <x v="4"/>
    <x v="0"/>
    <s v="指名：ドルチェグスト（170816-170916）"/>
    <n v="15190"/>
    <n v="3364"/>
    <n v="0"/>
    <n v="0.22146148782093483"/>
    <n v="30.770888822829967"/>
    <n v="103513.27"/>
    <n v="53.3"/>
    <x v="0"/>
    <m/>
    <n v="0"/>
    <x v="66"/>
    <d v="2020-04-06T00:00:00"/>
    <x v="1"/>
    <x v="2"/>
    <x v="0"/>
  </r>
  <r>
    <x v="467"/>
    <x v="4"/>
    <x v="0"/>
    <s v="指名：共通TOP（170816-170916）"/>
    <n v="10319"/>
    <n v="1970"/>
    <m/>
    <n v="0.19090997189650161"/>
    <n v="21.937200507614214"/>
    <n v="43216.285000000003"/>
    <n v="30.78"/>
    <x v="0"/>
    <m/>
    <n v="0"/>
    <x v="66"/>
    <d v="2020-04-06T00:00:00"/>
    <x v="1"/>
    <x v="2"/>
    <x v="0"/>
  </r>
  <r>
    <x v="467"/>
    <x v="4"/>
    <x v="0"/>
    <s v="指名：バリスタ（170816-170916）"/>
    <n v="7710"/>
    <n v="1058"/>
    <m/>
    <n v="0.13722438391699093"/>
    <n v="68.219451795841209"/>
    <n v="72176.179999999993"/>
    <n v="6.6899999999999995"/>
    <x v="0"/>
    <m/>
    <n v="0"/>
    <x v="66"/>
    <d v="2020-04-06T00:00:00"/>
    <x v="1"/>
    <x v="2"/>
    <x v="0"/>
  </r>
  <r>
    <x v="467"/>
    <x v="4"/>
    <x v="0"/>
    <s v="一般：ドルチェグスト"/>
    <n v="7572"/>
    <n v="416"/>
    <n v="0"/>
    <n v="5.4939249867934498E-2"/>
    <n v="79.232512019230768"/>
    <n v="32960.724999999999"/>
    <n v="2"/>
    <x v="0"/>
    <m/>
    <n v="0"/>
    <x v="66"/>
    <d v="2020-04-06T00:00:00"/>
    <x v="1"/>
    <x v="2"/>
    <x v="0"/>
  </r>
  <r>
    <x v="467"/>
    <x v="4"/>
    <x v="0"/>
    <s v="一般：バリスタ"/>
    <n v="4077"/>
    <n v="135"/>
    <m/>
    <n v="3.3112582781456956E-2"/>
    <n v="120.94033333333333"/>
    <n v="16326.945"/>
    <n v="1"/>
    <x v="0"/>
    <m/>
    <n v="0"/>
    <x v="66"/>
    <d v="2020-04-06T00:00:00"/>
    <x v="1"/>
    <x v="2"/>
    <x v="0"/>
  </r>
  <r>
    <x v="467"/>
    <x v="4"/>
    <x v="0"/>
    <s v="一般：バリスタDuo"/>
    <n v="140"/>
    <n v="21"/>
    <m/>
    <n v="0.15"/>
    <n v="68.545952380952386"/>
    <n v="1439.4650000000001"/>
    <n v="0"/>
    <x v="0"/>
    <m/>
    <n v="0"/>
    <x v="66"/>
    <d v="2020-04-06T00:00:00"/>
    <x v="1"/>
    <x v="2"/>
    <x v="0"/>
  </r>
  <r>
    <x v="467"/>
    <x v="4"/>
    <x v="0"/>
    <s v="指名：製品KW"/>
    <n v="39"/>
    <n v="4"/>
    <m/>
    <n v="0.10256410256410256"/>
    <n v="51.290000000000006"/>
    <n v="205.16000000000003"/>
    <n v="1"/>
    <x v="0"/>
    <m/>
    <n v="0"/>
    <x v="66"/>
    <d v="2020-04-06T00:00:00"/>
    <x v="1"/>
    <x v="2"/>
    <x v="0"/>
  </r>
  <r>
    <x v="467"/>
    <x v="7"/>
    <x v="0"/>
    <s v="NDG_Facebook_int_coffee（200110-200131）"/>
    <n v="93704"/>
    <n v="264"/>
    <n v="0"/>
    <n v="2.8173823956287886E-3"/>
    <n v="38.539299242424242"/>
    <n v="10174.375"/>
    <n v="0"/>
    <x v="0"/>
    <m/>
    <n v="0"/>
    <x v="66"/>
    <d v="2020-04-06T00:00:00"/>
    <x v="1"/>
    <x v="2"/>
    <x v="0"/>
  </r>
  <r>
    <x v="467"/>
    <x v="7"/>
    <x v="0"/>
    <s v="NDG_Facebook_RM_180day（200203-200229）"/>
    <n v="25128"/>
    <n v="64"/>
    <n v="0"/>
    <n v="2.5469595670168737E-3"/>
    <n v="248.26171875"/>
    <n v="15888.75"/>
    <n v="4"/>
    <x v="0"/>
    <m/>
    <n v="0"/>
    <x v="66"/>
    <d v="2020-04-06T00:00:00"/>
    <x v="1"/>
    <x v="2"/>
    <x v="0"/>
  </r>
  <r>
    <x v="467"/>
    <x v="7"/>
    <x v="0"/>
    <s v="NDG_Facebook_RM_18day（200203-200229）"/>
    <n v="17890"/>
    <n v="170"/>
    <n v="0"/>
    <n v="9.5025153717160429E-3"/>
    <n v="207.04238235294119"/>
    <n v="35197.205000000002"/>
    <n v="34"/>
    <x v="0"/>
    <m/>
    <n v="0"/>
    <x v="66"/>
    <d v="2020-04-06T00:00:00"/>
    <x v="1"/>
    <x v="2"/>
    <x v="0"/>
  </r>
  <r>
    <x v="467"/>
    <x v="7"/>
    <x v="0"/>
    <s v="NDG_Facebook_customer（200317-200331）"/>
    <n v="25148"/>
    <n v="81"/>
    <n v="0"/>
    <n v="3.2209320820741211E-3"/>
    <n v="291.79962962962964"/>
    <n v="23635.77"/>
    <n v="6"/>
    <x v="0"/>
    <m/>
    <n v="0"/>
    <x v="66"/>
    <d v="2020-04-06T00:00:00"/>
    <x v="1"/>
    <x v="2"/>
    <x v="0"/>
  </r>
  <r>
    <x v="468"/>
    <x v="0"/>
    <x v="0"/>
    <s v="指名：バリスタDuo"/>
    <n v="690"/>
    <n v="8"/>
    <m/>
    <n v="1.1594202898550725E-2"/>
    <n v="27.04"/>
    <n v="216.32"/>
    <n v="0"/>
    <x v="0"/>
    <m/>
    <n v="0"/>
    <x v="67"/>
    <d v="2020-04-13T00:00:00"/>
    <x v="1"/>
    <x v="2"/>
    <x v="0"/>
  </r>
  <r>
    <x v="468"/>
    <x v="0"/>
    <x v="0"/>
    <s v="一般：バリスタDuo"/>
    <n v="26"/>
    <n v="3"/>
    <m/>
    <n v="0.11538461538461539"/>
    <n v="24.61333333333333"/>
    <n v="73.839999999999989"/>
    <n v="0"/>
    <x v="0"/>
    <m/>
    <n v="0"/>
    <x v="67"/>
    <d v="2020-04-13T00:00:00"/>
    <x v="1"/>
    <x v="2"/>
    <x v="0"/>
  </r>
  <r>
    <x v="468"/>
    <x v="0"/>
    <x v="0"/>
    <s v="一般：バリスタ"/>
    <n v="9449"/>
    <n v="102"/>
    <m/>
    <n v="1.0794793099798921E-2"/>
    <n v="81.792941176470578"/>
    <n v="8342.8799999999992"/>
    <n v="0"/>
    <x v="0"/>
    <m/>
    <n v="0"/>
    <x v="67"/>
    <d v="2020-04-13T00:00:00"/>
    <x v="1"/>
    <x v="2"/>
    <x v="0"/>
  </r>
  <r>
    <x v="468"/>
    <x v="0"/>
    <x v="0"/>
    <s v="指名：製品KW"/>
    <n v="1554"/>
    <n v="92"/>
    <m/>
    <n v="5.9202059202059204E-2"/>
    <n v="25.547826086956526"/>
    <n v="2350.4000000000005"/>
    <n v="0"/>
    <x v="0"/>
    <m/>
    <n v="0"/>
    <x v="67"/>
    <d v="2020-04-13T00:00:00"/>
    <x v="1"/>
    <x v="2"/>
    <x v="0"/>
  </r>
  <r>
    <x v="468"/>
    <x v="0"/>
    <x v="0"/>
    <s v="指名：ドルチェグスト（161228AM-170131）"/>
    <n v="18224"/>
    <n v="1834"/>
    <m/>
    <n v="0.10063652326602282"/>
    <n v="38.356379498364234"/>
    <n v="70345.600000000006"/>
    <n v="48"/>
    <x v="0"/>
    <m/>
    <n v="0"/>
    <x v="67"/>
    <d v="2020-04-13T00:00:00"/>
    <x v="1"/>
    <x v="2"/>
    <x v="0"/>
  </r>
  <r>
    <x v="468"/>
    <x v="0"/>
    <x v="0"/>
    <s v="一般：ドルチェグスト"/>
    <n v="15956"/>
    <n v="184"/>
    <m/>
    <n v="1.1531712208573578E-2"/>
    <n v="101.55826086956522"/>
    <n v="18686.72"/>
    <n v="0"/>
    <x v="0"/>
    <m/>
    <n v="0"/>
    <x v="67"/>
    <d v="2020-04-13T00:00:00"/>
    <x v="1"/>
    <x v="2"/>
    <x v="0"/>
  </r>
  <r>
    <x v="468"/>
    <x v="0"/>
    <x v="0"/>
    <s v="指名：バリスタ（161228AM-170131）"/>
    <n v="8599"/>
    <n v="719"/>
    <m/>
    <n v="8.3614373764391209E-2"/>
    <n v="58.799777468706552"/>
    <n v="42277.040000000008"/>
    <n v="14"/>
    <x v="0"/>
    <m/>
    <n v="0"/>
    <x v="67"/>
    <d v="2020-04-13T00:00:00"/>
    <x v="1"/>
    <x v="2"/>
    <x v="0"/>
  </r>
  <r>
    <x v="468"/>
    <x v="0"/>
    <x v="0"/>
    <s v="指名：共通TOP（161228AM-170131）"/>
    <n v="8960"/>
    <n v="993"/>
    <m/>
    <n v="0.11082589285714285"/>
    <n v="23.993313192346424"/>
    <n v="23825.360000000001"/>
    <n v="55"/>
    <x v="0"/>
    <m/>
    <n v="0"/>
    <x v="67"/>
    <d v="2020-04-13T00:00:00"/>
    <x v="1"/>
    <x v="2"/>
    <x v="0"/>
  </r>
  <r>
    <x v="468"/>
    <x v="3"/>
    <x v="0"/>
    <s v="PH AFF"/>
    <n v="664"/>
    <n v="308"/>
    <m/>
    <n v="0.46385542168674698"/>
    <n v="334.75"/>
    <n v="103103"/>
    <n v="7"/>
    <x v="0"/>
    <m/>
    <n v="0"/>
    <x v="67"/>
    <d v="2020-04-13T00:00:00"/>
    <x v="1"/>
    <x v="2"/>
    <x v="0"/>
  </r>
  <r>
    <x v="468"/>
    <x v="5"/>
    <x v="0"/>
    <s v="GDN_Direct_AT_Man"/>
    <n v="16097"/>
    <n v="69"/>
    <n v="0"/>
    <n v="4.2865130148474874E-3"/>
    <n v="16.046897059202895"/>
    <n v="1107.2358970849998"/>
    <n v="0"/>
    <x v="0"/>
    <m/>
    <n v="0"/>
    <x v="67"/>
    <d v="2020-04-13T00:00:00"/>
    <x v="1"/>
    <x v="2"/>
    <x v="0"/>
  </r>
  <r>
    <x v="468"/>
    <x v="5"/>
    <x v="0"/>
    <s v="GDN_Direct_RT_リターゲティング"/>
    <n v="136015"/>
    <n v="139"/>
    <n v="0"/>
    <n v="1.0219461088850493E-3"/>
    <n v="220.76214162438848"/>
    <n v="30685.937685789999"/>
    <n v="2"/>
    <x v="0"/>
    <m/>
    <n v="0"/>
    <x v="67"/>
    <d v="2020-04-13T00:00:00"/>
    <x v="1"/>
    <x v="2"/>
    <x v="0"/>
  </r>
  <r>
    <x v="468"/>
    <x v="5"/>
    <x v="0"/>
    <s v="GDN_Direct_AT_Woman"/>
    <n v="4562"/>
    <n v="32"/>
    <n v="0"/>
    <n v="7.0144673388864535E-3"/>
    <n v="13.432363884375"/>
    <n v="429.83564430000001"/>
    <n v="0"/>
    <x v="0"/>
    <m/>
    <n v="0"/>
    <x v="67"/>
    <d v="2020-04-13T00:00:00"/>
    <x v="1"/>
    <x v="2"/>
    <x v="0"/>
  </r>
  <r>
    <x v="468"/>
    <x v="4"/>
    <x v="0"/>
    <s v="指名：製品KW"/>
    <n v="34"/>
    <n v="9"/>
    <m/>
    <n v="0.26470588235294118"/>
    <n v="35.556111111111107"/>
    <n v="320.005"/>
    <n v="0"/>
    <x v="0"/>
    <m/>
    <n v="0"/>
    <x v="67"/>
    <d v="2020-04-13T00:00:00"/>
    <x v="1"/>
    <x v="2"/>
    <x v="0"/>
  </r>
  <r>
    <x v="468"/>
    <x v="4"/>
    <x v="0"/>
    <s v="指名：共通TOP（170816-170916）"/>
    <n v="11554"/>
    <n v="2474"/>
    <m/>
    <n v="0.21412497836247188"/>
    <n v="24.389836297493936"/>
    <n v="60340.454999999994"/>
    <n v="35.700000000000003"/>
    <x v="0"/>
    <m/>
    <n v="0"/>
    <x v="67"/>
    <d v="2020-04-13T00:00:00"/>
    <x v="1"/>
    <x v="2"/>
    <x v="0"/>
  </r>
  <r>
    <x v="468"/>
    <x v="4"/>
    <x v="0"/>
    <s v="一般：バリスタ"/>
    <n v="2964"/>
    <n v="89"/>
    <m/>
    <n v="3.0026990553306342E-2"/>
    <n v="108.39303370786516"/>
    <n v="9646.98"/>
    <n v="1"/>
    <x v="0"/>
    <m/>
    <n v="0"/>
    <x v="67"/>
    <d v="2020-04-13T00:00:00"/>
    <x v="1"/>
    <x v="2"/>
    <x v="0"/>
  </r>
  <r>
    <x v="468"/>
    <x v="4"/>
    <x v="0"/>
    <s v="指名：バリスタ（170816-170916）"/>
    <n v="5345"/>
    <n v="724"/>
    <m/>
    <n v="0.13545369504209542"/>
    <n v="58.308031767955811"/>
    <n v="42215.015000000007"/>
    <n v="4"/>
    <x v="0"/>
    <m/>
    <n v="0"/>
    <x v="67"/>
    <d v="2020-04-13T00:00:00"/>
    <x v="1"/>
    <x v="2"/>
    <x v="0"/>
  </r>
  <r>
    <x v="468"/>
    <x v="4"/>
    <x v="0"/>
    <s v="指名：バリスタDuo"/>
    <n v="3945"/>
    <n v="84"/>
    <m/>
    <n v="2.1292775665399239E-2"/>
    <n v="183.65642857142859"/>
    <n v="15427.140000000001"/>
    <n v="0"/>
    <x v="0"/>
    <m/>
    <n v="0"/>
    <x v="67"/>
    <d v="2020-04-13T00:00:00"/>
    <x v="1"/>
    <x v="2"/>
    <x v="0"/>
  </r>
  <r>
    <x v="468"/>
    <x v="4"/>
    <x v="0"/>
    <s v="一般：ドルチェグスト"/>
    <n v="4992"/>
    <n v="250"/>
    <n v="0"/>
    <n v="5.0080128205128208E-2"/>
    <n v="74.450940000000003"/>
    <n v="18612.735000000001"/>
    <n v="0.66"/>
    <x v="0"/>
    <m/>
    <n v="0"/>
    <x v="67"/>
    <d v="2020-04-13T00:00:00"/>
    <x v="1"/>
    <x v="2"/>
    <x v="0"/>
  </r>
  <r>
    <x v="468"/>
    <x v="4"/>
    <x v="0"/>
    <s v="一般：バリスタDuo"/>
    <n v="141"/>
    <n v="20"/>
    <m/>
    <n v="0.14184397163120568"/>
    <n v="77.715499999999992"/>
    <n v="1554.31"/>
    <n v="0"/>
    <x v="0"/>
    <m/>
    <n v="0"/>
    <x v="67"/>
    <d v="2020-04-13T00:00:00"/>
    <x v="1"/>
    <x v="2"/>
    <x v="0"/>
  </r>
  <r>
    <x v="468"/>
    <x v="4"/>
    <x v="0"/>
    <s v="指名：ドルチェグスト（170816-170916）"/>
    <n v="11852"/>
    <n v="2434"/>
    <n v="0"/>
    <n v="0.20536618292271347"/>
    <n v="29.219108463434676"/>
    <n v="71119.31"/>
    <n v="41.32"/>
    <x v="0"/>
    <m/>
    <n v="0"/>
    <x v="67"/>
    <d v="2020-04-13T00:00:00"/>
    <x v="1"/>
    <x v="2"/>
    <x v="0"/>
  </r>
  <r>
    <x v="468"/>
    <x v="7"/>
    <x v="0"/>
    <s v="NDG_Facebook_RM_18day（200203-200229）"/>
    <n v="20260"/>
    <n v="152"/>
    <n v="0"/>
    <n v="7.5024679170779861E-3"/>
    <n v="220.98273026315789"/>
    <n v="33589.375"/>
    <n v="37"/>
    <x v="0"/>
    <m/>
    <n v="0"/>
    <x v="67"/>
    <d v="2020-04-13T00:00:00"/>
    <x v="1"/>
    <x v="2"/>
    <x v="0"/>
  </r>
  <r>
    <x v="468"/>
    <x v="7"/>
    <x v="0"/>
    <s v="NDG_Facebook_int_coffee（200110-200131）"/>
    <n v="113557"/>
    <n v="257"/>
    <n v="0"/>
    <n v="2.2631806053347659E-3"/>
    <n v="38.998968871595331"/>
    <n v="10022.735000000001"/>
    <n v="1"/>
    <x v="0"/>
    <m/>
    <n v="0"/>
    <x v="67"/>
    <d v="2020-04-13T00:00:00"/>
    <x v="1"/>
    <x v="2"/>
    <x v="0"/>
  </r>
  <r>
    <x v="468"/>
    <x v="7"/>
    <x v="0"/>
    <s v="NDG_Facebook_RM_180day（200203-200229）"/>
    <n v="34624"/>
    <n v="50"/>
    <n v="0"/>
    <n v="1.4440850277264326E-3"/>
    <n v="411.23430000000002"/>
    <n v="20561.715"/>
    <n v="35"/>
    <x v="0"/>
    <m/>
    <n v="0"/>
    <x v="67"/>
    <d v="2020-04-13T00:00:00"/>
    <x v="1"/>
    <x v="2"/>
    <x v="0"/>
  </r>
  <r>
    <x v="468"/>
    <x v="7"/>
    <x v="0"/>
    <s v="NDG_Facebook_customer（200317-200331）"/>
    <n v="30251"/>
    <n v="71"/>
    <n v="0"/>
    <n v="2.3470298502528842E-3"/>
    <n v="356.29746478873238"/>
    <n v="25297.119999999999"/>
    <n v="67"/>
    <x v="0"/>
    <m/>
    <n v="0"/>
    <x v="67"/>
    <d v="2020-04-13T00:00:00"/>
    <x v="1"/>
    <x v="2"/>
    <x v="0"/>
  </r>
  <r>
    <x v="469"/>
    <x v="0"/>
    <x v="0"/>
    <s v="指名：バリスタ（161228AM-170131）"/>
    <n v="6698"/>
    <n v="590"/>
    <m/>
    <n v="8.8085995819647656E-2"/>
    <n v="58.592542372881368"/>
    <n v="34569.600000000006"/>
    <n v="19"/>
    <x v="0"/>
    <m/>
    <n v="0"/>
    <x v="67"/>
    <d v="2020-04-13T00:00:00"/>
    <x v="1"/>
    <x v="2"/>
    <x v="0"/>
  </r>
  <r>
    <x v="469"/>
    <x v="0"/>
    <x v="0"/>
    <s v="指名：ドルチェグスト（161228AM-170131）"/>
    <n v="17872"/>
    <n v="1680"/>
    <m/>
    <n v="9.4001790510295433E-2"/>
    <n v="38.844000000000001"/>
    <n v="65257.920000000006"/>
    <n v="48"/>
    <x v="0"/>
    <m/>
    <n v="0"/>
    <x v="67"/>
    <d v="2020-04-13T00:00:00"/>
    <x v="1"/>
    <x v="2"/>
    <x v="0"/>
  </r>
  <r>
    <x v="469"/>
    <x v="0"/>
    <x v="0"/>
    <s v="一般：バリスタ"/>
    <n v="9015"/>
    <n v="111"/>
    <m/>
    <n v="1.2312811980033278E-2"/>
    <n v="112.43243243243244"/>
    <n v="12480"/>
    <n v="1"/>
    <x v="0"/>
    <m/>
    <n v="0"/>
    <x v="67"/>
    <d v="2020-04-13T00:00:00"/>
    <x v="1"/>
    <x v="2"/>
    <x v="0"/>
  </r>
  <r>
    <x v="469"/>
    <x v="0"/>
    <x v="0"/>
    <s v="一般：バリスタDuo"/>
    <n v="35"/>
    <n v="5"/>
    <m/>
    <n v="0.14285714285714285"/>
    <n v="40.351999999999997"/>
    <n v="201.76"/>
    <n v="0"/>
    <x v="0"/>
    <m/>
    <n v="0"/>
    <x v="67"/>
    <d v="2020-04-13T00:00:00"/>
    <x v="1"/>
    <x v="2"/>
    <x v="0"/>
  </r>
  <r>
    <x v="469"/>
    <x v="0"/>
    <x v="0"/>
    <s v="一般：ドルチェグスト"/>
    <n v="14986"/>
    <n v="222"/>
    <m/>
    <n v="1.4813826237821967E-2"/>
    <n v="84.446126126126117"/>
    <n v="18747.039999999997"/>
    <n v="10"/>
    <x v="0"/>
    <m/>
    <n v="0"/>
    <x v="67"/>
    <d v="2020-04-13T00:00:00"/>
    <x v="1"/>
    <x v="2"/>
    <x v="0"/>
  </r>
  <r>
    <x v="469"/>
    <x v="0"/>
    <x v="0"/>
    <s v="指名：製品KW"/>
    <n v="1548"/>
    <n v="77"/>
    <m/>
    <n v="4.9741602067183463E-2"/>
    <n v="28.579740259740259"/>
    <n v="2200.64"/>
    <n v="0"/>
    <x v="0"/>
    <m/>
    <n v="0"/>
    <x v="67"/>
    <d v="2020-04-13T00:00:00"/>
    <x v="1"/>
    <x v="2"/>
    <x v="0"/>
  </r>
  <r>
    <x v="469"/>
    <x v="0"/>
    <x v="0"/>
    <s v="指名：バリスタDuo"/>
    <n v="718"/>
    <n v="11"/>
    <m/>
    <n v="1.532033426183844E-2"/>
    <n v="14.087272727272726"/>
    <n v="154.95999999999998"/>
    <n v="0"/>
    <x v="0"/>
    <m/>
    <n v="0"/>
    <x v="67"/>
    <d v="2020-04-13T00:00:00"/>
    <x v="1"/>
    <x v="2"/>
    <x v="0"/>
  </r>
  <r>
    <x v="469"/>
    <x v="0"/>
    <x v="0"/>
    <s v="指名：共通TOP（161228AM-170131）"/>
    <n v="8591"/>
    <n v="967"/>
    <m/>
    <n v="0.11255965545338145"/>
    <n v="24.064115822130304"/>
    <n v="23270.000000000004"/>
    <n v="40"/>
    <x v="0"/>
    <m/>
    <n v="0"/>
    <x v="67"/>
    <d v="2020-04-13T00:00:00"/>
    <x v="1"/>
    <x v="2"/>
    <x v="0"/>
  </r>
  <r>
    <x v="469"/>
    <x v="3"/>
    <x v="0"/>
    <s v="PH AFF"/>
    <n v="692"/>
    <n v="292"/>
    <m/>
    <n v="0.42196531791907516"/>
    <n v="252.20890410958904"/>
    <n v="73645"/>
    <n v="5"/>
    <x v="0"/>
    <m/>
    <n v="0"/>
    <x v="67"/>
    <d v="2020-04-13T00:00:00"/>
    <x v="1"/>
    <x v="2"/>
    <x v="0"/>
  </r>
  <r>
    <x v="469"/>
    <x v="5"/>
    <x v="0"/>
    <s v="GDN_Direct_AT_Woman"/>
    <n v="8626"/>
    <n v="48"/>
    <n v="0"/>
    <n v="5.5645722235103173E-3"/>
    <n v="16.849512212604164"/>
    <n v="808.77658620499994"/>
    <n v="0"/>
    <x v="0"/>
    <m/>
    <n v="0"/>
    <x v="67"/>
    <d v="2020-04-13T00:00:00"/>
    <x v="1"/>
    <x v="2"/>
    <x v="0"/>
  </r>
  <r>
    <x v="469"/>
    <x v="5"/>
    <x v="0"/>
    <s v="GDN_Direct_AT_Man"/>
    <n v="5219"/>
    <n v="24"/>
    <n v="0"/>
    <n v="4.5985821038513125E-3"/>
    <n v="16.359506066250002"/>
    <n v="392.62814559000003"/>
    <n v="0"/>
    <x v="0"/>
    <m/>
    <n v="0"/>
    <x v="67"/>
    <d v="2020-04-13T00:00:00"/>
    <x v="1"/>
    <x v="2"/>
    <x v="0"/>
  </r>
  <r>
    <x v="469"/>
    <x v="5"/>
    <x v="0"/>
    <s v="GDN_Direct_RT_リターゲティング"/>
    <n v="126687"/>
    <n v="153"/>
    <n v="0"/>
    <n v="1.2077008690710175E-3"/>
    <n v="237.2523047638889"/>
    <n v="36299.602628875"/>
    <n v="4"/>
    <x v="0"/>
    <m/>
    <n v="0"/>
    <x v="67"/>
    <d v="2020-04-13T00:00:00"/>
    <x v="1"/>
    <x v="2"/>
    <x v="0"/>
  </r>
  <r>
    <x v="469"/>
    <x v="4"/>
    <x v="0"/>
    <s v="指名：ドルチェグスト（170816-170916）"/>
    <n v="12740"/>
    <n v="2990"/>
    <n v="0"/>
    <n v="0.23469387755102042"/>
    <n v="35.865254180602001"/>
    <n v="107237.10999999999"/>
    <n v="24.41"/>
    <x v="0"/>
    <m/>
    <n v="0"/>
    <x v="67"/>
    <d v="2020-04-13T00:00:00"/>
    <x v="1"/>
    <x v="2"/>
    <x v="0"/>
  </r>
  <r>
    <x v="469"/>
    <x v="4"/>
    <x v="0"/>
    <s v="指名：バリスタ（170816-170916）"/>
    <n v="5645"/>
    <n v="728"/>
    <m/>
    <n v="0.12896368467670505"/>
    <n v="67.794450549450545"/>
    <n v="49354.359999999993"/>
    <n v="8.31"/>
    <x v="0"/>
    <m/>
    <n v="0"/>
    <x v="67"/>
    <d v="2020-04-13T00:00:00"/>
    <x v="1"/>
    <x v="2"/>
    <x v="0"/>
  </r>
  <r>
    <x v="469"/>
    <x v="4"/>
    <x v="0"/>
    <s v="指名：バリスタDuo"/>
    <n v="3919"/>
    <n v="79"/>
    <m/>
    <n v="2.0158203623373311E-2"/>
    <n v="173.40367088607593"/>
    <n v="13698.89"/>
    <n v="0.56000000000000005"/>
    <x v="0"/>
    <m/>
    <n v="0"/>
    <x v="67"/>
    <d v="2020-04-13T00:00:00"/>
    <x v="1"/>
    <x v="2"/>
    <x v="0"/>
  </r>
  <r>
    <x v="469"/>
    <x v="4"/>
    <x v="0"/>
    <s v="一般：バリスタ"/>
    <n v="4244"/>
    <n v="173"/>
    <m/>
    <n v="4.0763430725730444E-2"/>
    <n v="118.92473988439308"/>
    <n v="20573.980000000003"/>
    <n v="0"/>
    <x v="0"/>
    <m/>
    <n v="0"/>
    <x v="67"/>
    <d v="2020-04-13T00:00:00"/>
    <x v="1"/>
    <x v="2"/>
    <x v="0"/>
  </r>
  <r>
    <x v="469"/>
    <x v="4"/>
    <x v="0"/>
    <s v="指名：共通TOP（170816-170916）"/>
    <n v="11461"/>
    <n v="2175"/>
    <m/>
    <n v="0.18977401622895035"/>
    <n v="23.783078160919541"/>
    <n v="51728.195"/>
    <n v="18.09"/>
    <x v="0"/>
    <m/>
    <n v="0"/>
    <x v="67"/>
    <d v="2020-04-13T00:00:00"/>
    <x v="1"/>
    <x v="2"/>
    <x v="0"/>
  </r>
  <r>
    <x v="469"/>
    <x v="4"/>
    <x v="0"/>
    <s v="一般：ドルチェグスト"/>
    <n v="5304"/>
    <n v="248"/>
    <n v="0"/>
    <n v="4.6757164404223228E-2"/>
    <n v="80.821189516129024"/>
    <n v="20043.654999999999"/>
    <n v="0"/>
    <x v="0"/>
    <m/>
    <n v="0"/>
    <x v="67"/>
    <d v="2020-04-13T00:00:00"/>
    <x v="1"/>
    <x v="2"/>
    <x v="0"/>
  </r>
  <r>
    <x v="469"/>
    <x v="4"/>
    <x v="0"/>
    <s v="一般：バリスタDuo"/>
    <n v="80"/>
    <n v="9"/>
    <m/>
    <n v="0.1125"/>
    <n v="66.280555555555551"/>
    <n v="596.52499999999998"/>
    <n v="0"/>
    <x v="0"/>
    <m/>
    <n v="0"/>
    <x v="67"/>
    <d v="2020-04-13T00:00:00"/>
    <x v="1"/>
    <x v="2"/>
    <x v="0"/>
  </r>
  <r>
    <x v="469"/>
    <x v="4"/>
    <x v="0"/>
    <s v="指名：製品KW"/>
    <n v="35"/>
    <n v="4"/>
    <m/>
    <n v="0.11428571428571428"/>
    <n v="51.29"/>
    <n v="205.16"/>
    <n v="0"/>
    <x v="0"/>
    <m/>
    <n v="0"/>
    <x v="67"/>
    <d v="2020-04-13T00:00:00"/>
    <x v="1"/>
    <x v="2"/>
    <x v="0"/>
  </r>
  <r>
    <x v="469"/>
    <x v="7"/>
    <x v="0"/>
    <s v="NDG_Facebook_customer（200317-200331）"/>
    <n v="21909"/>
    <n v="37"/>
    <n v="0"/>
    <n v="1.6888036879821077E-3"/>
    <n v="618.55378378378384"/>
    <n v="22886.49"/>
    <n v="27"/>
    <x v="0"/>
    <m/>
    <n v="0"/>
    <x v="67"/>
    <d v="2020-04-13T00:00:00"/>
    <x v="1"/>
    <x v="2"/>
    <x v="0"/>
  </r>
  <r>
    <x v="469"/>
    <x v="7"/>
    <x v="0"/>
    <s v="NDG_Facebook_RM_180day（200203-200229）"/>
    <n v="24847"/>
    <n v="27"/>
    <n v="0"/>
    <n v="1.0866502998349902E-3"/>
    <n v="737.30407407407404"/>
    <n v="19907.21"/>
    <n v="26"/>
    <x v="0"/>
    <m/>
    <n v="0"/>
    <x v="67"/>
    <d v="2020-04-13T00:00:00"/>
    <x v="1"/>
    <x v="2"/>
    <x v="0"/>
  </r>
  <r>
    <x v="469"/>
    <x v="7"/>
    <x v="0"/>
    <s v="NDG_Facebook_int_coffee（200110-200131）"/>
    <n v="102436"/>
    <n v="261"/>
    <n v="0"/>
    <n v="2.5479323675270411E-3"/>
    <n v="37.474252873563223"/>
    <n v="9780.7800000000007"/>
    <n v="1"/>
    <x v="0"/>
    <m/>
    <n v="0"/>
    <x v="67"/>
    <d v="2020-04-13T00:00:00"/>
    <x v="1"/>
    <x v="2"/>
    <x v="0"/>
  </r>
  <r>
    <x v="469"/>
    <x v="7"/>
    <x v="0"/>
    <s v="NDG_Facebook_RM_18day（200203-200229）"/>
    <n v="16733"/>
    <n v="111"/>
    <n v="0"/>
    <n v="6.6335982788501766E-3"/>
    <n v="249.56914414414413"/>
    <n v="27702.174999999999"/>
    <n v="27"/>
    <x v="0"/>
    <m/>
    <n v="0"/>
    <x v="67"/>
    <d v="2020-04-13T00:00:00"/>
    <x v="1"/>
    <x v="2"/>
    <x v="0"/>
  </r>
  <r>
    <x v="470"/>
    <x v="0"/>
    <x v="0"/>
    <s v="指名：バリスタDuo"/>
    <n v="657"/>
    <n v="11"/>
    <m/>
    <n v="1.6742770167427701E-2"/>
    <n v="36.589090909090913"/>
    <n v="402.48"/>
    <n v="0"/>
    <x v="0"/>
    <m/>
    <n v="0"/>
    <x v="67"/>
    <d v="2020-04-13T00:00:00"/>
    <x v="1"/>
    <x v="2"/>
    <x v="0"/>
  </r>
  <r>
    <x v="470"/>
    <x v="0"/>
    <x v="0"/>
    <s v="指名：製品KW"/>
    <n v="1525"/>
    <n v="83"/>
    <m/>
    <n v="5.442622950819672E-2"/>
    <n v="23.005301204819279"/>
    <n v="1909.44"/>
    <n v="0"/>
    <x v="0"/>
    <m/>
    <n v="0"/>
    <x v="67"/>
    <d v="2020-04-13T00:00:00"/>
    <x v="1"/>
    <x v="2"/>
    <x v="0"/>
  </r>
  <r>
    <x v="470"/>
    <x v="0"/>
    <x v="0"/>
    <s v="一般：バリスタDuo"/>
    <n v="57"/>
    <n v="3"/>
    <m/>
    <n v="5.2631578947368418E-2"/>
    <n v="32.93333333333333"/>
    <n v="98.8"/>
    <n v="0"/>
    <x v="0"/>
    <m/>
    <n v="0"/>
    <x v="67"/>
    <d v="2020-04-13T00:00:00"/>
    <x v="1"/>
    <x v="2"/>
    <x v="0"/>
  </r>
  <r>
    <x v="470"/>
    <x v="0"/>
    <x v="0"/>
    <s v="指名：バリスタ（161228AM-170131）"/>
    <n v="7246"/>
    <n v="654"/>
    <m/>
    <n v="9.0256693348054098E-2"/>
    <n v="48.315474006116204"/>
    <n v="31598.32"/>
    <n v="7"/>
    <x v="0"/>
    <m/>
    <n v="0"/>
    <x v="67"/>
    <d v="2020-04-13T00:00:00"/>
    <x v="1"/>
    <x v="2"/>
    <x v="0"/>
  </r>
  <r>
    <x v="470"/>
    <x v="0"/>
    <x v="0"/>
    <s v="一般：ドルチェグスト"/>
    <n v="17598"/>
    <n v="198"/>
    <m/>
    <n v="1.125127855438118E-2"/>
    <n v="77.002020202020205"/>
    <n v="15246.400000000001"/>
    <n v="0"/>
    <x v="0"/>
    <m/>
    <n v="0"/>
    <x v="67"/>
    <d v="2020-04-13T00:00:00"/>
    <x v="1"/>
    <x v="2"/>
    <x v="0"/>
  </r>
  <r>
    <x v="470"/>
    <x v="0"/>
    <x v="0"/>
    <s v="一般：バリスタ"/>
    <n v="6696"/>
    <n v="51"/>
    <m/>
    <n v="7.6164874551971325E-3"/>
    <n v="118.25411764705882"/>
    <n v="6030.96"/>
    <n v="1"/>
    <x v="0"/>
    <m/>
    <n v="0"/>
    <x v="67"/>
    <d v="2020-04-13T00:00:00"/>
    <x v="1"/>
    <x v="2"/>
    <x v="0"/>
  </r>
  <r>
    <x v="470"/>
    <x v="0"/>
    <x v="0"/>
    <s v="指名：ドルチェグスト（161228AM-170131）"/>
    <n v="18024"/>
    <n v="1546"/>
    <m/>
    <n v="8.5774522858411001E-2"/>
    <n v="41.298628719275555"/>
    <n v="63847.680000000008"/>
    <n v="28"/>
    <x v="8"/>
    <n v="21282.560000000001"/>
    <n v="1.6644474034620507E-4"/>
    <x v="67"/>
    <d v="2020-04-13T00:00:00"/>
    <x v="1"/>
    <x v="2"/>
    <x v="0"/>
  </r>
  <r>
    <x v="470"/>
    <x v="0"/>
    <x v="0"/>
    <s v="指名：共通TOP（161228AM-170131）"/>
    <n v="8452"/>
    <n v="831"/>
    <m/>
    <n v="9.8319924278277335E-2"/>
    <n v="26.969915764139589"/>
    <n v="22412"/>
    <n v="46"/>
    <x v="0"/>
    <m/>
    <n v="0"/>
    <x v="67"/>
    <d v="2020-04-13T00:00:00"/>
    <x v="1"/>
    <x v="2"/>
    <x v="0"/>
  </r>
  <r>
    <x v="470"/>
    <x v="3"/>
    <x v="0"/>
    <s v="PH AFF"/>
    <n v="701"/>
    <n v="298"/>
    <m/>
    <n v="0.42510699001426533"/>
    <n v="444.83557046979865"/>
    <n v="132561"/>
    <n v="9"/>
    <x v="2"/>
    <n v="66280.5"/>
    <n v="2.8530670470756064E-3"/>
    <x v="67"/>
    <d v="2020-04-13T00:00:00"/>
    <x v="1"/>
    <x v="2"/>
    <x v="0"/>
  </r>
  <r>
    <x v="470"/>
    <x v="5"/>
    <x v="0"/>
    <s v="GDN_Direct_AT_Man"/>
    <n v="3620"/>
    <n v="20"/>
    <n v="0"/>
    <n v="5.5248618784530384E-3"/>
    <n v="16.23823231075"/>
    <n v="324.76464621499997"/>
    <n v="0"/>
    <x v="0"/>
    <m/>
    <n v="0"/>
    <x v="67"/>
    <d v="2020-04-13T00:00:00"/>
    <x v="1"/>
    <x v="2"/>
    <x v="0"/>
  </r>
  <r>
    <x v="470"/>
    <x v="5"/>
    <x v="0"/>
    <s v="GDN_Direct_RT_リターゲティング"/>
    <n v="118792"/>
    <n v="119"/>
    <n v="0"/>
    <n v="1.0017509596605832E-3"/>
    <n v="315.03359716390759"/>
    <n v="37488.998062505001"/>
    <n v="2"/>
    <x v="0"/>
    <m/>
    <n v="0"/>
    <x v="67"/>
    <d v="2020-04-13T00:00:00"/>
    <x v="1"/>
    <x v="2"/>
    <x v="0"/>
  </r>
  <r>
    <x v="470"/>
    <x v="5"/>
    <x v="0"/>
    <s v="GDN_Direct_AT_Woman"/>
    <n v="9317"/>
    <n v="29"/>
    <n v="0"/>
    <n v="3.1125898894493937E-3"/>
    <n v="16.161320900689653"/>
    <n v="468.67830611999995"/>
    <n v="0"/>
    <x v="0"/>
    <m/>
    <n v="0"/>
    <x v="67"/>
    <d v="2020-04-13T00:00:00"/>
    <x v="1"/>
    <x v="2"/>
    <x v="0"/>
  </r>
  <r>
    <x v="470"/>
    <x v="4"/>
    <x v="0"/>
    <s v="一般：バリスタDuo"/>
    <n v="93"/>
    <n v="14"/>
    <m/>
    <n v="0.15053763440860216"/>
    <n v="86.01428571428572"/>
    <n v="1204.2"/>
    <n v="0"/>
    <x v="0"/>
    <m/>
    <n v="0"/>
    <x v="67"/>
    <d v="2020-04-13T00:00:00"/>
    <x v="1"/>
    <x v="2"/>
    <x v="0"/>
  </r>
  <r>
    <x v="470"/>
    <x v="4"/>
    <x v="0"/>
    <s v="一般：ドルチェグスト"/>
    <n v="9694"/>
    <n v="400"/>
    <n v="0"/>
    <n v="4.1262636682484012E-2"/>
    <n v="91.641374999999982"/>
    <n v="36656.549999999996"/>
    <n v="0"/>
    <x v="0"/>
    <m/>
    <n v="0"/>
    <x v="67"/>
    <d v="2020-04-13T00:00:00"/>
    <x v="1"/>
    <x v="2"/>
    <x v="0"/>
  </r>
  <r>
    <x v="470"/>
    <x v="4"/>
    <x v="0"/>
    <s v="指名：ドルチェグスト（170816-170916）"/>
    <n v="14660"/>
    <n v="3324"/>
    <n v="0"/>
    <n v="0.22673942701227831"/>
    <n v="32.294529181708789"/>
    <n v="107347.01500000001"/>
    <n v="36.5"/>
    <x v="11"/>
    <n v="10734.701500000001"/>
    <n v="6.8212824010914052E-4"/>
    <x v="67"/>
    <d v="2020-04-13T00:00:00"/>
    <x v="1"/>
    <x v="2"/>
    <x v="0"/>
  </r>
  <r>
    <x v="470"/>
    <x v="4"/>
    <x v="0"/>
    <s v="一般：バリスタ"/>
    <n v="3386"/>
    <n v="155"/>
    <m/>
    <n v="4.57767277023036E-2"/>
    <n v="128.39045161290323"/>
    <n v="19900.52"/>
    <n v="0"/>
    <x v="0"/>
    <m/>
    <n v="0"/>
    <x v="67"/>
    <d v="2020-04-13T00:00:00"/>
    <x v="1"/>
    <x v="2"/>
    <x v="0"/>
  </r>
  <r>
    <x v="470"/>
    <x v="4"/>
    <x v="0"/>
    <s v="指名：製品KW"/>
    <n v="76"/>
    <n v="10"/>
    <m/>
    <n v="0.13157894736842105"/>
    <n v="38.355999999999995"/>
    <n v="383.55999999999995"/>
    <n v="1"/>
    <x v="0"/>
    <m/>
    <n v="0"/>
    <x v="67"/>
    <d v="2020-04-13T00:00:00"/>
    <x v="1"/>
    <x v="2"/>
    <x v="0"/>
  </r>
  <r>
    <x v="470"/>
    <x v="4"/>
    <x v="0"/>
    <s v="指名：共通TOP（170816-170916）"/>
    <n v="11179"/>
    <n v="2054"/>
    <m/>
    <n v="0.18373736470167279"/>
    <n v="29.683210808179172"/>
    <n v="60969.315000000017"/>
    <n v="31.42"/>
    <x v="0"/>
    <m/>
    <n v="0"/>
    <x v="67"/>
    <d v="2020-04-13T00:00:00"/>
    <x v="1"/>
    <x v="2"/>
    <x v="0"/>
  </r>
  <r>
    <x v="470"/>
    <x v="4"/>
    <x v="0"/>
    <s v="指名：バリスタDuo"/>
    <n v="4694"/>
    <n v="103"/>
    <m/>
    <n v="2.194290583723903E-2"/>
    <n v="301.48300970873788"/>
    <n v="31052.75"/>
    <n v="0.5"/>
    <x v="0"/>
    <m/>
    <n v="0"/>
    <x v="67"/>
    <d v="2020-04-13T00:00:00"/>
    <x v="1"/>
    <x v="2"/>
    <x v="0"/>
  </r>
  <r>
    <x v="470"/>
    <x v="4"/>
    <x v="0"/>
    <s v="指名：バリスタ（170816-170916）"/>
    <n v="6641"/>
    <n v="922"/>
    <m/>
    <n v="0.13883451287456708"/>
    <n v="64.459577006507601"/>
    <n v="59431.73000000001"/>
    <n v="7.38"/>
    <x v="0"/>
    <m/>
    <n v="0"/>
    <x v="67"/>
    <d v="2020-04-13T00:00:00"/>
    <x v="1"/>
    <x v="2"/>
    <x v="0"/>
  </r>
  <r>
    <x v="470"/>
    <x v="7"/>
    <x v="0"/>
    <s v="NDG_Facebook_int_coffee（200110-200131）"/>
    <n v="96281"/>
    <n v="247"/>
    <n v="0"/>
    <n v="2.5654075051152357E-3"/>
    <n v="41.945668016194332"/>
    <n v="10360.58"/>
    <n v="1"/>
    <x v="0"/>
    <m/>
    <n v="0"/>
    <x v="67"/>
    <d v="2020-04-13T00:00:00"/>
    <x v="1"/>
    <x v="2"/>
    <x v="0"/>
  </r>
  <r>
    <x v="470"/>
    <x v="7"/>
    <x v="0"/>
    <s v="NDG_Facebook_RM_180day（200203-200229）"/>
    <n v="29696"/>
    <n v="64"/>
    <n v="0"/>
    <n v="2.1551724137931034E-3"/>
    <n v="316.76453125000006"/>
    <n v="20272.930000000004"/>
    <n v="7"/>
    <x v="0"/>
    <m/>
    <n v="0"/>
    <x v="67"/>
    <d v="2020-04-13T00:00:00"/>
    <x v="1"/>
    <x v="2"/>
    <x v="0"/>
  </r>
  <r>
    <x v="470"/>
    <x v="7"/>
    <x v="0"/>
    <s v="NDG_Facebook_RM_18day（200203-200229）"/>
    <n v="18870"/>
    <n v="156"/>
    <n v="0"/>
    <n v="8.2670906200317962E-3"/>
    <n v="178.29993589743589"/>
    <n v="27814.789999999997"/>
    <n v="21"/>
    <x v="0"/>
    <m/>
    <n v="0"/>
    <x v="67"/>
    <d v="2020-04-13T00:00:00"/>
    <x v="1"/>
    <x v="2"/>
    <x v="0"/>
  </r>
  <r>
    <x v="470"/>
    <x v="7"/>
    <x v="0"/>
    <s v="NDG_Facebook_customer（200317-200331）"/>
    <n v="29621"/>
    <n v="43"/>
    <n v="0"/>
    <n v="1.4516727997029135E-3"/>
    <n v="526.90232558139542"/>
    <n v="22656.800000000003"/>
    <n v="14"/>
    <x v="0"/>
    <m/>
    <n v="0"/>
    <x v="67"/>
    <d v="2020-04-13T00:00:00"/>
    <x v="1"/>
    <x v="2"/>
    <x v="0"/>
  </r>
  <r>
    <x v="470"/>
    <x v="3"/>
    <x v="0"/>
    <s v="AFF"/>
    <m/>
    <m/>
    <m/>
    <m/>
    <m/>
    <m/>
    <m/>
    <x v="11"/>
    <n v="0"/>
    <m/>
    <x v="67"/>
    <d v="2020-04-13T00:00:00"/>
    <x v="1"/>
    <x v="2"/>
    <x v="0"/>
  </r>
  <r>
    <x v="471"/>
    <x v="0"/>
    <x v="0"/>
    <s v="一般：ドルチェグスト"/>
    <n v="13638"/>
    <n v="220"/>
    <m/>
    <n v="1.6131397565625458E-2"/>
    <n v="73.423999999999992"/>
    <n v="16153.279999999999"/>
    <n v="0"/>
    <x v="0"/>
    <m/>
    <n v="0"/>
    <x v="67"/>
    <d v="2020-04-13T00:00:00"/>
    <x v="1"/>
    <x v="2"/>
    <x v="0"/>
  </r>
  <r>
    <x v="471"/>
    <x v="0"/>
    <x v="0"/>
    <s v="指名：バリスタ（161228AM-170131）"/>
    <n v="7327"/>
    <n v="613"/>
    <m/>
    <n v="8.3663163641326602E-2"/>
    <n v="50.29494290375203"/>
    <n v="30830.799999999996"/>
    <n v="13"/>
    <x v="0"/>
    <m/>
    <n v="0"/>
    <x v="67"/>
    <d v="2020-04-13T00:00:00"/>
    <x v="1"/>
    <x v="2"/>
    <x v="0"/>
  </r>
  <r>
    <x v="471"/>
    <x v="0"/>
    <x v="0"/>
    <s v="指名：製品KW"/>
    <n v="1461"/>
    <n v="58"/>
    <m/>
    <n v="3.969883641341547E-2"/>
    <n v="26.089655172413789"/>
    <n v="1513.1999999999998"/>
    <n v="0"/>
    <x v="0"/>
    <m/>
    <n v="0"/>
    <x v="67"/>
    <d v="2020-04-13T00:00:00"/>
    <x v="1"/>
    <x v="2"/>
    <x v="0"/>
  </r>
  <r>
    <x v="471"/>
    <x v="0"/>
    <x v="0"/>
    <s v="指名：ドルチェグスト（161228AM-170131）"/>
    <n v="17558"/>
    <n v="1512"/>
    <m/>
    <n v="8.6114591639138857E-2"/>
    <n v="34.597883597883595"/>
    <n v="52312"/>
    <n v="50"/>
    <x v="3"/>
    <n v="13078"/>
    <n v="2.2781637999772184E-4"/>
    <x v="67"/>
    <d v="2020-04-13T00:00:00"/>
    <x v="1"/>
    <x v="2"/>
    <x v="0"/>
  </r>
  <r>
    <x v="471"/>
    <x v="0"/>
    <x v="0"/>
    <s v="指名：共通TOP（161228AM-170131）"/>
    <n v="8663"/>
    <n v="838"/>
    <m/>
    <n v="9.6733233291007734E-2"/>
    <n v="26.053365155131264"/>
    <n v="21832.719999999998"/>
    <n v="38"/>
    <x v="0"/>
    <m/>
    <n v="0"/>
    <x v="67"/>
    <d v="2020-04-13T00:00:00"/>
    <x v="1"/>
    <x v="2"/>
    <x v="0"/>
  </r>
  <r>
    <x v="471"/>
    <x v="0"/>
    <x v="0"/>
    <s v="一般：バリスタ"/>
    <n v="4815"/>
    <n v="85"/>
    <m/>
    <n v="1.7653167185877467E-2"/>
    <n v="57.322352941176469"/>
    <n v="4872.3999999999996"/>
    <n v="0"/>
    <x v="0"/>
    <m/>
    <n v="0"/>
    <x v="67"/>
    <d v="2020-04-13T00:00:00"/>
    <x v="1"/>
    <x v="2"/>
    <x v="0"/>
  </r>
  <r>
    <x v="471"/>
    <x v="0"/>
    <x v="0"/>
    <s v="一般：バリスタDuo"/>
    <n v="72"/>
    <n v="3"/>
    <m/>
    <n v="4.1666666666666664E-2"/>
    <n v="38.133333333333333"/>
    <n v="114.4"/>
    <n v="0"/>
    <x v="0"/>
    <m/>
    <n v="0"/>
    <x v="67"/>
    <d v="2020-04-13T00:00:00"/>
    <x v="1"/>
    <x v="2"/>
    <x v="0"/>
  </r>
  <r>
    <x v="471"/>
    <x v="0"/>
    <x v="0"/>
    <s v="指名：バリスタDuo"/>
    <n v="426"/>
    <n v="10"/>
    <m/>
    <n v="2.3474178403755867E-2"/>
    <n v="31.304000000000002"/>
    <n v="313.04000000000002"/>
    <n v="0"/>
    <x v="0"/>
    <m/>
    <n v="0"/>
    <x v="67"/>
    <d v="2020-04-13T00:00:00"/>
    <x v="1"/>
    <x v="2"/>
    <x v="0"/>
  </r>
  <r>
    <x v="471"/>
    <x v="3"/>
    <x v="0"/>
    <s v="PH AFF"/>
    <n v="664"/>
    <n v="313"/>
    <m/>
    <n v="0.47138554216867468"/>
    <n v="329.40255591054313"/>
    <n v="103103"/>
    <n v="7"/>
    <x v="0"/>
    <m/>
    <n v="0"/>
    <x v="67"/>
    <d v="2020-04-13T00:00:00"/>
    <x v="1"/>
    <x v="2"/>
    <x v="0"/>
  </r>
  <r>
    <x v="471"/>
    <x v="5"/>
    <x v="0"/>
    <s v="GDN_Direct_AT_Man"/>
    <n v="34395"/>
    <n v="62"/>
    <n v="0"/>
    <n v="1.8025875854048553E-3"/>
    <n v="22.215032000483873"/>
    <n v="1377.3319840300001"/>
    <n v="0"/>
    <x v="0"/>
    <m/>
    <n v="0"/>
    <x v="67"/>
    <d v="2020-04-13T00:00:00"/>
    <x v="1"/>
    <x v="2"/>
    <x v="0"/>
  </r>
  <r>
    <x v="471"/>
    <x v="5"/>
    <x v="0"/>
    <s v="GDN_Direct_RT_リターゲティング"/>
    <n v="104765"/>
    <n v="109"/>
    <n v="0"/>
    <n v="1.0404238056602874E-3"/>
    <n v="327.54061495660545"/>
    <n v="35701.927030269995"/>
    <n v="3"/>
    <x v="0"/>
    <m/>
    <n v="0"/>
    <x v="67"/>
    <d v="2020-04-13T00:00:00"/>
    <x v="1"/>
    <x v="2"/>
    <x v="0"/>
  </r>
  <r>
    <x v="471"/>
    <x v="5"/>
    <x v="0"/>
    <s v="GDN_Direct_AT_Woman"/>
    <n v="76057"/>
    <n v="160"/>
    <n v="0"/>
    <n v="2.1036853938493499E-3"/>
    <n v="22.039847496156248"/>
    <n v="3526.375599385"/>
    <n v="0"/>
    <x v="0"/>
    <m/>
    <n v="0"/>
    <x v="67"/>
    <d v="2020-04-13T00:00:00"/>
    <x v="1"/>
    <x v="2"/>
    <x v="0"/>
  </r>
  <r>
    <x v="471"/>
    <x v="4"/>
    <x v="0"/>
    <s v="指名：バリスタ（170816-170916）"/>
    <n v="6952"/>
    <n v="852"/>
    <m/>
    <n v="0.12255466052934408"/>
    <n v="80.30617370892017"/>
    <n v="68420.859999999986"/>
    <n v="8.6399999999999988"/>
    <x v="0"/>
    <m/>
    <n v="0"/>
    <x v="67"/>
    <d v="2020-04-13T00:00:00"/>
    <x v="1"/>
    <x v="2"/>
    <x v="0"/>
  </r>
  <r>
    <x v="471"/>
    <x v="4"/>
    <x v="0"/>
    <s v="指名：共通TOP（170816-170916）"/>
    <n v="10844"/>
    <n v="2044"/>
    <m/>
    <n v="0.18849133161195131"/>
    <n v="29.341846868884538"/>
    <n v="59974.734999999993"/>
    <n v="27.47"/>
    <x v="0"/>
    <m/>
    <n v="0"/>
    <x v="67"/>
    <d v="2020-04-13T00:00:00"/>
    <x v="1"/>
    <x v="2"/>
    <x v="0"/>
  </r>
  <r>
    <x v="471"/>
    <x v="4"/>
    <x v="0"/>
    <s v="一般：バリスタ"/>
    <n v="3028"/>
    <n v="139"/>
    <m/>
    <n v="4.5904887714663146E-2"/>
    <n v="132.6128057553957"/>
    <n v="18433.18"/>
    <n v="0"/>
    <x v="0"/>
    <m/>
    <n v="0"/>
    <x v="67"/>
    <d v="2020-04-13T00:00:00"/>
    <x v="1"/>
    <x v="2"/>
    <x v="0"/>
  </r>
  <r>
    <x v="471"/>
    <x v="4"/>
    <x v="0"/>
    <s v="一般：ドルチェグスト"/>
    <n v="8056"/>
    <n v="384"/>
    <n v="0"/>
    <n v="4.7666335650446874E-2"/>
    <n v="79.566640625000005"/>
    <n v="30553.590000000004"/>
    <n v="0.14000000000000001"/>
    <x v="0"/>
    <m/>
    <n v="0"/>
    <x v="67"/>
    <d v="2020-04-13T00:00:00"/>
    <x v="1"/>
    <x v="2"/>
    <x v="0"/>
  </r>
  <r>
    <x v="471"/>
    <x v="4"/>
    <x v="0"/>
    <s v="指名：ドルチェグスト（170816-170916）"/>
    <n v="14490"/>
    <n v="3358"/>
    <n v="0"/>
    <n v="0.23174603174603176"/>
    <n v="45.57715902322812"/>
    <n v="153048.10000000003"/>
    <n v="40.519999999999996"/>
    <x v="1"/>
    <n v="21864.014285714289"/>
    <n v="4.8309178743961351E-4"/>
    <x v="67"/>
    <d v="2020-04-13T00:00:00"/>
    <x v="1"/>
    <x v="2"/>
    <x v="0"/>
  </r>
  <r>
    <x v="471"/>
    <x v="4"/>
    <x v="0"/>
    <s v="一般：バリスタDuo"/>
    <n v="83"/>
    <n v="8"/>
    <m/>
    <n v="9.6385542168674704E-2"/>
    <n v="62.021874999999994"/>
    <n v="496.17499999999995"/>
    <n v="0.09"/>
    <x v="0"/>
    <m/>
    <n v="0"/>
    <x v="67"/>
    <d v="2020-04-13T00:00:00"/>
    <x v="1"/>
    <x v="2"/>
    <x v="0"/>
  </r>
  <r>
    <x v="471"/>
    <x v="4"/>
    <x v="0"/>
    <s v="指名：バリスタDuo"/>
    <n v="4374"/>
    <n v="117"/>
    <m/>
    <n v="2.6748971193415638E-2"/>
    <n v="231.4530341880342"/>
    <n v="27080.005000000001"/>
    <n v="0"/>
    <x v="0"/>
    <m/>
    <n v="0"/>
    <x v="67"/>
    <d v="2020-04-13T00:00:00"/>
    <x v="1"/>
    <x v="2"/>
    <x v="0"/>
  </r>
  <r>
    <x v="471"/>
    <x v="4"/>
    <x v="0"/>
    <s v="指名：製品KW"/>
    <n v="52"/>
    <n v="3"/>
    <m/>
    <n v="5.7692307692307696E-2"/>
    <n v="63.555"/>
    <n v="190.66499999999999"/>
    <n v="0"/>
    <x v="0"/>
    <m/>
    <n v="0"/>
    <x v="67"/>
    <d v="2020-04-13T00:00:00"/>
    <x v="1"/>
    <x v="2"/>
    <x v="0"/>
  </r>
  <r>
    <x v="471"/>
    <x v="7"/>
    <x v="0"/>
    <s v="NDG_Facebook_RM_18day（200203-200229）"/>
    <n v="18229"/>
    <n v="181"/>
    <n v="0"/>
    <n v="9.9292336387075547E-3"/>
    <n v="175.54165745856352"/>
    <n v="31773.039999999997"/>
    <n v="19"/>
    <x v="0"/>
    <m/>
    <n v="0"/>
    <x v="67"/>
    <d v="2020-04-13T00:00:00"/>
    <x v="1"/>
    <x v="2"/>
    <x v="0"/>
  </r>
  <r>
    <x v="471"/>
    <x v="7"/>
    <x v="0"/>
    <s v="NDG_Facebook_RM_180day（200203-200229）"/>
    <n v="24129"/>
    <n v="56"/>
    <n v="0"/>
    <n v="2.3208587177255585E-3"/>
    <n v="316.10250000000002"/>
    <n v="17701.740000000002"/>
    <n v="5"/>
    <x v="0"/>
    <m/>
    <n v="0"/>
    <x v="67"/>
    <d v="2020-04-13T00:00:00"/>
    <x v="1"/>
    <x v="2"/>
    <x v="0"/>
  </r>
  <r>
    <x v="471"/>
    <x v="7"/>
    <x v="0"/>
    <s v="NDG_Facebook_int_coffee（200110-200131）"/>
    <n v="103852"/>
    <n v="258"/>
    <n v="0"/>
    <n v="2.4843045872973077E-3"/>
    <n v="40.360406976744187"/>
    <n v="10412.985000000001"/>
    <n v="0"/>
    <x v="0"/>
    <m/>
    <n v="0"/>
    <x v="67"/>
    <d v="2020-04-13T00:00:00"/>
    <x v="1"/>
    <x v="2"/>
    <x v="0"/>
  </r>
  <r>
    <x v="471"/>
    <x v="7"/>
    <x v="0"/>
    <s v="NDG_Facebook_customer（200317-200331）"/>
    <n v="27037"/>
    <n v="59"/>
    <n v="0"/>
    <n v="2.182194770129822E-3"/>
    <n v="364.22703389830502"/>
    <n v="21489.394999999997"/>
    <n v="10"/>
    <x v="0"/>
    <m/>
    <n v="0"/>
    <x v="67"/>
    <d v="2020-04-13T00:00:00"/>
    <x v="1"/>
    <x v="2"/>
    <x v="0"/>
  </r>
  <r>
    <x v="471"/>
    <x v="11"/>
    <x v="0"/>
    <s v="【NDG】DV360"/>
    <n v="33902"/>
    <n v="310"/>
    <m/>
    <n v="9.1440033036399027E-3"/>
    <n v="75.857488008467755"/>
    <n v="23515.821282625002"/>
    <n v="0"/>
    <x v="0"/>
    <m/>
    <n v="0"/>
    <x v="67"/>
    <d v="2020-04-13T00:00:00"/>
    <x v="1"/>
    <x v="2"/>
    <x v="0"/>
  </r>
  <r>
    <x v="471"/>
    <x v="3"/>
    <x v="0"/>
    <s v="AFF"/>
    <m/>
    <m/>
    <m/>
    <m/>
    <m/>
    <m/>
    <m/>
    <x v="13"/>
    <n v="0"/>
    <m/>
    <x v="67"/>
    <d v="2020-04-13T00:00:00"/>
    <x v="1"/>
    <x v="2"/>
    <x v="0"/>
  </r>
  <r>
    <x v="472"/>
    <x v="0"/>
    <x v="0"/>
    <s v="指名：バリスタDuo"/>
    <n v="577"/>
    <n v="12"/>
    <m/>
    <n v="2.0797227036395149E-2"/>
    <n v="32.5"/>
    <n v="390"/>
    <n v="0"/>
    <x v="0"/>
    <m/>
    <n v="0"/>
    <x v="67"/>
    <d v="2020-04-13T00:00:00"/>
    <x v="1"/>
    <x v="2"/>
    <x v="0"/>
  </r>
  <r>
    <x v="472"/>
    <x v="0"/>
    <x v="0"/>
    <s v="一般：バリスタ"/>
    <n v="6214"/>
    <n v="93"/>
    <m/>
    <n v="1.496620534277438E-2"/>
    <n v="56.193548387096776"/>
    <n v="5226"/>
    <n v="0"/>
    <x v="0"/>
    <m/>
    <n v="0"/>
    <x v="67"/>
    <d v="2020-04-13T00:00:00"/>
    <x v="1"/>
    <x v="2"/>
    <x v="0"/>
  </r>
  <r>
    <x v="472"/>
    <x v="0"/>
    <x v="0"/>
    <s v="指名：共通TOP（161228AM-170131）"/>
    <n v="8099"/>
    <n v="888"/>
    <m/>
    <n v="0.1096431658229411"/>
    <n v="28.359909909909909"/>
    <n v="25183.599999999999"/>
    <n v="48"/>
    <x v="0"/>
    <m/>
    <n v="0"/>
    <x v="67"/>
    <d v="2020-04-13T00:00:00"/>
    <x v="1"/>
    <x v="2"/>
    <x v="0"/>
  </r>
  <r>
    <x v="472"/>
    <x v="0"/>
    <x v="0"/>
    <s v="指名：ドルチェグスト（161228AM-170131）"/>
    <n v="17228"/>
    <n v="1710"/>
    <m/>
    <n v="9.9257023450197351E-2"/>
    <n v="35.484070175438603"/>
    <n v="60677.760000000009"/>
    <n v="34"/>
    <x v="8"/>
    <n v="20225.920000000002"/>
    <n v="1.7413512885999536E-4"/>
    <x v="67"/>
    <d v="2020-04-13T00:00:00"/>
    <x v="1"/>
    <x v="2"/>
    <x v="0"/>
  </r>
  <r>
    <x v="472"/>
    <x v="0"/>
    <x v="0"/>
    <s v="指名：バリスタ（161228AM-170131）"/>
    <n v="7135"/>
    <n v="623"/>
    <m/>
    <n v="8.7316047652417655E-2"/>
    <n v="48.808218298555374"/>
    <n v="30407.519999999997"/>
    <n v="12"/>
    <x v="0"/>
    <m/>
    <n v="0"/>
    <x v="67"/>
    <d v="2020-04-13T00:00:00"/>
    <x v="1"/>
    <x v="2"/>
    <x v="0"/>
  </r>
  <r>
    <x v="472"/>
    <x v="0"/>
    <x v="0"/>
    <s v="指名：製品KW"/>
    <n v="1558"/>
    <n v="86"/>
    <m/>
    <n v="5.5198973042362001E-2"/>
    <n v="28.624186046511632"/>
    <n v="2461.6800000000003"/>
    <n v="0"/>
    <x v="0"/>
    <m/>
    <n v="0"/>
    <x v="67"/>
    <d v="2020-04-13T00:00:00"/>
    <x v="1"/>
    <x v="2"/>
    <x v="0"/>
  </r>
  <r>
    <x v="472"/>
    <x v="0"/>
    <x v="0"/>
    <s v="一般：ドルチェグスト"/>
    <n v="15930"/>
    <n v="198"/>
    <m/>
    <n v="1.2429378531073447E-2"/>
    <n v="74.701414141414133"/>
    <n v="14790.88"/>
    <n v="0"/>
    <x v="0"/>
    <m/>
    <n v="0"/>
    <x v="67"/>
    <d v="2020-04-13T00:00:00"/>
    <x v="1"/>
    <x v="2"/>
    <x v="0"/>
  </r>
  <r>
    <x v="472"/>
    <x v="0"/>
    <x v="0"/>
    <s v="一般：バリスタDuo"/>
    <n v="135"/>
    <n v="11"/>
    <m/>
    <n v="8.1481481481481488E-2"/>
    <n v="60.698181818181823"/>
    <n v="667.68000000000006"/>
    <n v="1"/>
    <x v="0"/>
    <m/>
    <n v="0"/>
    <x v="67"/>
    <d v="2020-04-13T00:00:00"/>
    <x v="1"/>
    <x v="2"/>
    <x v="0"/>
  </r>
  <r>
    <x v="472"/>
    <x v="3"/>
    <x v="0"/>
    <s v="PH AFF"/>
    <n v="566"/>
    <n v="262"/>
    <m/>
    <n v="0.4628975265017668"/>
    <n v="224.87022900763358"/>
    <n v="58916"/>
    <n v="4"/>
    <x v="0"/>
    <m/>
    <n v="0"/>
    <x v="67"/>
    <d v="2020-04-13T00:00:00"/>
    <x v="1"/>
    <x v="2"/>
    <x v="0"/>
  </r>
  <r>
    <x v="472"/>
    <x v="5"/>
    <x v="0"/>
    <s v="GDN_Direct_RT_リターゲティング"/>
    <n v="123685"/>
    <n v="132"/>
    <n v="0"/>
    <n v="1.0672272304644865E-3"/>
    <n v="289.17483863257576"/>
    <n v="38171.078699500002"/>
    <n v="1"/>
    <x v="0"/>
    <m/>
    <n v="0"/>
    <x v="67"/>
    <d v="2020-04-13T00:00:00"/>
    <x v="1"/>
    <x v="2"/>
    <x v="0"/>
  </r>
  <r>
    <x v="472"/>
    <x v="5"/>
    <x v="0"/>
    <s v="GDN_Direct_AT_Man"/>
    <n v="41409"/>
    <n v="82"/>
    <n v="0"/>
    <n v="1.9802458402762685E-3"/>
    <n v="23.485442858109757"/>
    <n v="1925.8063143650002"/>
    <n v="0"/>
    <x v="0"/>
    <m/>
    <n v="0"/>
    <x v="67"/>
    <d v="2020-04-13T00:00:00"/>
    <x v="1"/>
    <x v="2"/>
    <x v="0"/>
  </r>
  <r>
    <x v="472"/>
    <x v="5"/>
    <x v="0"/>
    <s v="GDN_Direct_AT_Woman"/>
    <n v="96613"/>
    <n v="238"/>
    <n v="0"/>
    <n v="2.4634365975593348E-3"/>
    <n v="28.14694921678571"/>
    <n v="6698.9739135949994"/>
    <n v="0"/>
    <x v="0"/>
    <m/>
    <n v="0"/>
    <x v="67"/>
    <d v="2020-04-13T00:00:00"/>
    <x v="1"/>
    <x v="2"/>
    <x v="0"/>
  </r>
  <r>
    <x v="472"/>
    <x v="4"/>
    <x v="0"/>
    <s v="一般：バリスタ"/>
    <n v="2554"/>
    <n v="105"/>
    <m/>
    <n v="4.1111981205951449E-2"/>
    <n v="115.02552380952382"/>
    <n v="12077.68"/>
    <n v="0.5"/>
    <x v="0"/>
    <m/>
    <n v="0"/>
    <x v="67"/>
    <d v="2020-04-13T00:00:00"/>
    <x v="1"/>
    <x v="2"/>
    <x v="0"/>
  </r>
  <r>
    <x v="472"/>
    <x v="4"/>
    <x v="0"/>
    <s v="一般：バリスタDuo"/>
    <n v="106"/>
    <n v="15"/>
    <m/>
    <n v="0.14150943396226415"/>
    <n v="82.881666666666661"/>
    <n v="1243.2249999999999"/>
    <n v="0.09"/>
    <x v="0"/>
    <m/>
    <n v="0"/>
    <x v="67"/>
    <d v="2020-04-13T00:00:00"/>
    <x v="1"/>
    <x v="2"/>
    <x v="0"/>
  </r>
  <r>
    <x v="472"/>
    <x v="4"/>
    <x v="0"/>
    <s v="指名：バリスタ（170816-170916）"/>
    <n v="6047"/>
    <n v="788"/>
    <m/>
    <n v="0.13031255167851827"/>
    <n v="71.991078680203046"/>
    <n v="56728.97"/>
    <n v="5.09"/>
    <x v="0"/>
    <m/>
    <n v="0"/>
    <x v="67"/>
    <d v="2020-04-13T00:00:00"/>
    <x v="1"/>
    <x v="2"/>
    <x v="0"/>
  </r>
  <r>
    <x v="472"/>
    <x v="4"/>
    <x v="0"/>
    <s v="指名：共通TOP（170816-170916）"/>
    <n v="10524"/>
    <n v="1934"/>
    <m/>
    <n v="0.1837704294944888"/>
    <n v="31.384309720785932"/>
    <n v="60697.25499999999"/>
    <n v="18.13"/>
    <x v="0"/>
    <m/>
    <n v="0"/>
    <x v="67"/>
    <d v="2020-04-13T00:00:00"/>
    <x v="1"/>
    <x v="2"/>
    <x v="0"/>
  </r>
  <r>
    <x v="472"/>
    <x v="4"/>
    <x v="0"/>
    <s v="一般：ドルチェグスト"/>
    <n v="6108"/>
    <n v="272"/>
    <n v="0"/>
    <n v="4.4531761624099539E-2"/>
    <n v="79.901378676470586"/>
    <n v="21733.174999999999"/>
    <n v="1.2"/>
    <x v="0"/>
    <m/>
    <n v="0"/>
    <x v="67"/>
    <d v="2020-04-13T00:00:00"/>
    <x v="1"/>
    <x v="2"/>
    <x v="0"/>
  </r>
  <r>
    <x v="472"/>
    <x v="4"/>
    <x v="0"/>
    <s v="指名：製品KW"/>
    <n v="46"/>
    <n v="4"/>
    <m/>
    <n v="8.6956521739130432E-2"/>
    <n v="16.446249999999999"/>
    <n v="65.784999999999997"/>
    <n v="0"/>
    <x v="0"/>
    <m/>
    <n v="0"/>
    <x v="67"/>
    <d v="2020-04-13T00:00:00"/>
    <x v="1"/>
    <x v="2"/>
    <x v="0"/>
  </r>
  <r>
    <x v="472"/>
    <x v="4"/>
    <x v="0"/>
    <s v="指名：ドルチェグスト（170816-170916）"/>
    <n v="12926"/>
    <n v="3536"/>
    <n v="0"/>
    <n v="0.27355717159213988"/>
    <n v="33.7821846719457"/>
    <n v="119453.80499999999"/>
    <n v="48.010000000000005"/>
    <x v="16"/>
    <n v="9188.7542307692311"/>
    <n v="1.0057248955593378E-3"/>
    <x v="67"/>
    <d v="2020-04-13T00:00:00"/>
    <x v="1"/>
    <x v="2"/>
    <x v="0"/>
  </r>
  <r>
    <x v="472"/>
    <x v="4"/>
    <x v="0"/>
    <s v="指名：バリスタDuo"/>
    <n v="3952"/>
    <n v="93"/>
    <m/>
    <n v="2.3532388663967611E-2"/>
    <n v="162.08263440860216"/>
    <n v="15073.685000000001"/>
    <n v="0"/>
    <x v="0"/>
    <m/>
    <n v="0"/>
    <x v="67"/>
    <d v="2020-04-13T00:00:00"/>
    <x v="1"/>
    <x v="2"/>
    <x v="0"/>
  </r>
  <r>
    <x v="472"/>
    <x v="7"/>
    <x v="0"/>
    <s v="NDG_Facebook_RM_180day（200203-200229）"/>
    <n v="30357"/>
    <n v="95"/>
    <n v="0"/>
    <n v="3.1294264914187831E-3"/>
    <n v="195.87615789473682"/>
    <n v="18608.234999999997"/>
    <n v="11"/>
    <x v="0"/>
    <m/>
    <n v="0"/>
    <x v="67"/>
    <d v="2020-04-13T00:00:00"/>
    <x v="1"/>
    <x v="2"/>
    <x v="0"/>
  </r>
  <r>
    <x v="472"/>
    <x v="7"/>
    <x v="0"/>
    <s v="NDG_Facebook_RM_18day（200203-200229）"/>
    <n v="19221"/>
    <n v="191"/>
    <n v="0"/>
    <n v="9.9370480203943602E-3"/>
    <n v="171.06201570680628"/>
    <n v="32672.845000000001"/>
    <n v="20"/>
    <x v="0"/>
    <m/>
    <n v="0"/>
    <x v="67"/>
    <d v="2020-04-13T00:00:00"/>
    <x v="1"/>
    <x v="2"/>
    <x v="0"/>
  </r>
  <r>
    <x v="472"/>
    <x v="7"/>
    <x v="0"/>
    <s v="NDG_Facebook_int_coffee（200110-200131）"/>
    <n v="92247"/>
    <n v="257"/>
    <n v="0"/>
    <n v="2.7859984606545471E-3"/>
    <n v="40.283171206225688"/>
    <n v="10352.775000000001"/>
    <n v="1"/>
    <x v="0"/>
    <m/>
    <n v="0"/>
    <x v="67"/>
    <d v="2020-04-13T00:00:00"/>
    <x v="1"/>
    <x v="2"/>
    <x v="0"/>
  </r>
  <r>
    <x v="472"/>
    <x v="7"/>
    <x v="0"/>
    <s v="NDG_Facebook_customer（200317-200331）"/>
    <n v="31809"/>
    <n v="59"/>
    <n v="0"/>
    <n v="1.8548209626206419E-3"/>
    <n v="389.98542372881354"/>
    <n v="23009.14"/>
    <n v="5"/>
    <x v="0"/>
    <m/>
    <n v="0"/>
    <x v="67"/>
    <d v="2020-04-13T00:00:00"/>
    <x v="1"/>
    <x v="2"/>
    <x v="0"/>
  </r>
  <r>
    <x v="472"/>
    <x v="11"/>
    <x v="0"/>
    <s v="【NDG】DV360"/>
    <n v="29626"/>
    <n v="213"/>
    <m/>
    <n v="7.1896307297643963E-3"/>
    <n v="83.157227960352103"/>
    <n v="17712.489555554999"/>
    <n v="0"/>
    <x v="0"/>
    <m/>
    <n v="0"/>
    <x v="67"/>
    <d v="2020-04-13T00:00:00"/>
    <x v="1"/>
    <x v="2"/>
    <x v="0"/>
  </r>
  <r>
    <x v="472"/>
    <x v="3"/>
    <x v="0"/>
    <s v="AFF"/>
    <m/>
    <m/>
    <m/>
    <m/>
    <m/>
    <m/>
    <m/>
    <x v="3"/>
    <n v="0"/>
    <m/>
    <x v="67"/>
    <d v="2020-04-13T00:00:00"/>
    <x v="1"/>
    <x v="2"/>
    <x v="0"/>
  </r>
  <r>
    <x v="473"/>
    <x v="0"/>
    <x v="0"/>
    <s v="一般：バリスタ"/>
    <n v="7874"/>
    <n v="92"/>
    <m/>
    <n v="1.1684023368046735E-2"/>
    <n v="51.310434782608688"/>
    <n v="4720.5599999999995"/>
    <n v="0"/>
    <x v="0"/>
    <m/>
    <n v="0"/>
    <x v="67"/>
    <d v="2020-04-13T00:00:00"/>
    <x v="1"/>
    <x v="2"/>
    <x v="0"/>
  </r>
  <r>
    <x v="473"/>
    <x v="0"/>
    <x v="0"/>
    <s v="一般：ドルチェグスト"/>
    <n v="15698"/>
    <n v="192"/>
    <m/>
    <n v="1.2230857434068034E-2"/>
    <n v="64.350000000000009"/>
    <n v="12355.2"/>
    <n v="2"/>
    <x v="0"/>
    <m/>
    <n v="0"/>
    <x v="67"/>
    <d v="2020-04-13T00:00:00"/>
    <x v="1"/>
    <x v="2"/>
    <x v="0"/>
  </r>
  <r>
    <x v="473"/>
    <x v="0"/>
    <x v="0"/>
    <s v="指名：バリスタ（161228AM-170131）"/>
    <n v="10576"/>
    <n v="876"/>
    <m/>
    <n v="8.2829046898638431E-2"/>
    <n v="29.927305936073058"/>
    <n v="26216.32"/>
    <n v="18"/>
    <x v="0"/>
    <m/>
    <n v="0"/>
    <x v="67"/>
    <d v="2020-04-13T00:00:00"/>
    <x v="1"/>
    <x v="2"/>
    <x v="0"/>
  </r>
  <r>
    <x v="473"/>
    <x v="0"/>
    <x v="0"/>
    <s v="指名：ドルチェグスト（161228AM-170131）"/>
    <n v="21432"/>
    <n v="2026"/>
    <m/>
    <n v="9.4531541620007459E-2"/>
    <n v="29.384876604146097"/>
    <n v="59533.759999999995"/>
    <n v="58"/>
    <x v="11"/>
    <n v="5953.3759999999993"/>
    <n v="4.6659201194475551E-4"/>
    <x v="67"/>
    <d v="2020-04-13T00:00:00"/>
    <x v="1"/>
    <x v="2"/>
    <x v="0"/>
  </r>
  <r>
    <x v="473"/>
    <x v="0"/>
    <x v="0"/>
    <s v="指名：バリスタDuo"/>
    <n v="660"/>
    <n v="12"/>
    <m/>
    <n v="1.8181818181818181E-2"/>
    <n v="31.286666666666665"/>
    <n v="375.44"/>
    <n v="0"/>
    <x v="0"/>
    <m/>
    <n v="0"/>
    <x v="67"/>
    <d v="2020-04-13T00:00:00"/>
    <x v="1"/>
    <x v="2"/>
    <x v="0"/>
  </r>
  <r>
    <x v="473"/>
    <x v="0"/>
    <x v="0"/>
    <s v="指名：共通TOP（161228AM-170131）"/>
    <n v="7417"/>
    <n v="766"/>
    <m/>
    <n v="0.10327625724686532"/>
    <n v="16.646788511749346"/>
    <n v="12751.439999999999"/>
    <n v="21"/>
    <x v="0"/>
    <m/>
    <n v="0"/>
    <x v="67"/>
    <d v="2020-04-13T00:00:00"/>
    <x v="1"/>
    <x v="2"/>
    <x v="0"/>
  </r>
  <r>
    <x v="473"/>
    <x v="0"/>
    <x v="0"/>
    <s v="指名：製品KW"/>
    <n v="1657"/>
    <n v="85"/>
    <m/>
    <n v="5.1297525648762825E-2"/>
    <n v="24.458352941176464"/>
    <n v="2078.9599999999996"/>
    <n v="1"/>
    <x v="0"/>
    <m/>
    <n v="0"/>
    <x v="67"/>
    <d v="2020-04-13T00:00:00"/>
    <x v="1"/>
    <x v="2"/>
    <x v="0"/>
  </r>
  <r>
    <x v="473"/>
    <x v="0"/>
    <x v="0"/>
    <s v="一般：バリスタDuo"/>
    <n v="33"/>
    <n v="2"/>
    <m/>
    <n v="6.0606060606060608E-2"/>
    <n v="48.36"/>
    <n v="96.72"/>
    <n v="0"/>
    <x v="0"/>
    <m/>
    <n v="0"/>
    <x v="67"/>
    <d v="2020-04-13T00:00:00"/>
    <x v="1"/>
    <x v="2"/>
    <x v="0"/>
  </r>
  <r>
    <x v="473"/>
    <x v="3"/>
    <x v="0"/>
    <s v="PH AFF"/>
    <n v="780"/>
    <n v="470"/>
    <m/>
    <n v="0.60256410256410253"/>
    <n v="485.74361702127658"/>
    <n v="228299.5"/>
    <n v="16"/>
    <x v="5"/>
    <n v="228299.5"/>
    <n v="1.2820512820512821E-3"/>
    <x v="67"/>
    <d v="2020-04-13T00:00:00"/>
    <x v="1"/>
    <x v="2"/>
    <x v="0"/>
  </r>
  <r>
    <x v="473"/>
    <x v="5"/>
    <x v="0"/>
    <s v="GDN_Direct_AT_Woman"/>
    <n v="110757"/>
    <n v="226"/>
    <n v="0"/>
    <n v="2.0405030833265617E-3"/>
    <n v="31.150220778915926"/>
    <n v="7039.9498960349993"/>
    <n v="0"/>
    <x v="0"/>
    <m/>
    <n v="0"/>
    <x v="67"/>
    <d v="2020-04-13T00:00:00"/>
    <x v="1"/>
    <x v="2"/>
    <x v="0"/>
  </r>
  <r>
    <x v="473"/>
    <x v="5"/>
    <x v="0"/>
    <s v="GDN_Direct_AT_Man"/>
    <n v="186278"/>
    <n v="286"/>
    <n v="0"/>
    <n v="1.5353396536359634E-3"/>
    <n v="24.660146429597901"/>
    <n v="7052.8018788649997"/>
    <n v="0"/>
    <x v="0"/>
    <m/>
    <n v="0"/>
    <x v="67"/>
    <d v="2020-04-13T00:00:00"/>
    <x v="1"/>
    <x v="2"/>
    <x v="0"/>
  </r>
  <r>
    <x v="473"/>
    <x v="5"/>
    <x v="0"/>
    <s v="GDN_Direct_RT_リターゲティング"/>
    <n v="120349"/>
    <n v="155"/>
    <n v="0"/>
    <n v="1.2879209631986971E-3"/>
    <n v="242.66271871309681"/>
    <n v="37612.721400530005"/>
    <n v="2"/>
    <x v="0"/>
    <m/>
    <n v="0"/>
    <x v="67"/>
    <d v="2020-04-13T00:00:00"/>
    <x v="1"/>
    <x v="2"/>
    <x v="0"/>
  </r>
  <r>
    <x v="473"/>
    <x v="4"/>
    <x v="0"/>
    <s v="一般：バリスタ"/>
    <n v="3995"/>
    <n v="163"/>
    <m/>
    <n v="4.0801001251564453E-2"/>
    <n v="123.1151533742331"/>
    <n v="20067.769999999997"/>
    <n v="1.2"/>
    <x v="0"/>
    <m/>
    <n v="0"/>
    <x v="67"/>
    <d v="2020-04-13T00:00:00"/>
    <x v="1"/>
    <x v="2"/>
    <x v="0"/>
  </r>
  <r>
    <x v="473"/>
    <x v="4"/>
    <x v="0"/>
    <s v="指名：ドルチェグスト（170816-170916）"/>
    <n v="19500"/>
    <n v="4724"/>
    <n v="0"/>
    <n v="0.24225641025641026"/>
    <n v="40.405337637595252"/>
    <n v="190874.81499999997"/>
    <n v="51.050000000000004"/>
    <x v="17"/>
    <n v="10046.04289473684"/>
    <n v="9.743589743589744E-4"/>
    <x v="67"/>
    <d v="2020-04-13T00:00:00"/>
    <x v="1"/>
    <x v="2"/>
    <x v="0"/>
  </r>
  <r>
    <x v="473"/>
    <x v="4"/>
    <x v="0"/>
    <s v="指名：バリスタ（170816-170916）"/>
    <n v="8705"/>
    <n v="1189"/>
    <m/>
    <n v="0.13658816771970131"/>
    <n v="74.970386879730867"/>
    <n v="89139.79"/>
    <n v="6.12"/>
    <x v="0"/>
    <m/>
    <n v="0"/>
    <x v="67"/>
    <d v="2020-04-13T00:00:00"/>
    <x v="1"/>
    <x v="2"/>
    <x v="0"/>
  </r>
  <r>
    <x v="473"/>
    <x v="4"/>
    <x v="0"/>
    <s v="指名：バリスタDuo"/>
    <n v="4659"/>
    <n v="119"/>
    <m/>
    <n v="2.5541961794376476E-2"/>
    <n v="187.49802521008399"/>
    <n v="22312.264999999996"/>
    <n v="0"/>
    <x v="0"/>
    <m/>
    <n v="0"/>
    <x v="67"/>
    <d v="2020-04-13T00:00:00"/>
    <x v="1"/>
    <x v="2"/>
    <x v="0"/>
  </r>
  <r>
    <x v="473"/>
    <x v="4"/>
    <x v="0"/>
    <s v="指名：共通TOP（170816-170916）"/>
    <n v="12172"/>
    <n v="2188"/>
    <m/>
    <n v="0.17975681892868881"/>
    <n v="36.81334552102377"/>
    <n v="80547.600000000006"/>
    <n v="27.22"/>
    <x v="0"/>
    <m/>
    <n v="0"/>
    <x v="67"/>
    <d v="2020-04-13T00:00:00"/>
    <x v="1"/>
    <x v="2"/>
    <x v="0"/>
  </r>
  <r>
    <x v="473"/>
    <x v="4"/>
    <x v="0"/>
    <s v="一般：バリスタDuo"/>
    <n v="158"/>
    <n v="34"/>
    <m/>
    <n v="0.21518987341772153"/>
    <n v="86.314117647058822"/>
    <n v="2934.68"/>
    <n v="0.2"/>
    <x v="0"/>
    <m/>
    <n v="0"/>
    <x v="67"/>
    <d v="2020-04-13T00:00:00"/>
    <x v="1"/>
    <x v="2"/>
    <x v="0"/>
  </r>
  <r>
    <x v="473"/>
    <x v="4"/>
    <x v="0"/>
    <s v="一般：ドルチェグスト"/>
    <n v="8880"/>
    <n v="474"/>
    <n v="0"/>
    <n v="5.3378378378378381E-2"/>
    <n v="72.074293248945153"/>
    <n v="34163.215000000004"/>
    <n v="0.4"/>
    <x v="0"/>
    <m/>
    <n v="0"/>
    <x v="67"/>
    <d v="2020-04-13T00:00:00"/>
    <x v="1"/>
    <x v="2"/>
    <x v="0"/>
  </r>
  <r>
    <x v="473"/>
    <x v="4"/>
    <x v="0"/>
    <s v="指名：製品KW"/>
    <n v="50"/>
    <n v="7"/>
    <m/>
    <n v="0.14000000000000001"/>
    <n v="61.484285714285718"/>
    <n v="430.39000000000004"/>
    <n v="0"/>
    <x v="0"/>
    <m/>
    <n v="0"/>
    <x v="67"/>
    <d v="2020-04-13T00:00:00"/>
    <x v="1"/>
    <x v="2"/>
    <x v="0"/>
  </r>
  <r>
    <x v="473"/>
    <x v="7"/>
    <x v="0"/>
    <s v="NDG_Facebook_RM_180day（200203-200229）"/>
    <n v="24068"/>
    <n v="80"/>
    <n v="0"/>
    <n v="3.3239155725444574E-3"/>
    <n v="231.5855"/>
    <n v="18526.84"/>
    <n v="7"/>
    <x v="0"/>
    <m/>
    <n v="0"/>
    <x v="67"/>
    <d v="2020-04-13T00:00:00"/>
    <x v="1"/>
    <x v="2"/>
    <x v="0"/>
  </r>
  <r>
    <x v="473"/>
    <x v="7"/>
    <x v="0"/>
    <s v="NDG_Facebook_customer（200317-200331）"/>
    <n v="29115"/>
    <n v="72"/>
    <n v="0"/>
    <n v="2.4729520865533232E-3"/>
    <n v="354.15187500000002"/>
    <n v="25498.935000000001"/>
    <n v="14"/>
    <x v="0"/>
    <m/>
    <n v="0"/>
    <x v="67"/>
    <d v="2020-04-13T00:00:00"/>
    <x v="1"/>
    <x v="2"/>
    <x v="0"/>
  </r>
  <r>
    <x v="473"/>
    <x v="7"/>
    <x v="0"/>
    <s v="NDG_Facebook_int_coffee（200110-200131）"/>
    <n v="76387"/>
    <n v="277"/>
    <n v="0"/>
    <n v="3.6262714859858353E-3"/>
    <n v="35.780631768953064"/>
    <n v="9911.2349999999988"/>
    <n v="3"/>
    <x v="0"/>
    <m/>
    <n v="0"/>
    <x v="67"/>
    <d v="2020-04-13T00:00:00"/>
    <x v="1"/>
    <x v="2"/>
    <x v="0"/>
  </r>
  <r>
    <x v="473"/>
    <x v="7"/>
    <x v="0"/>
    <s v="NDG_Facebook_RM_18day（200203-200229）"/>
    <n v="19110"/>
    <n v="242"/>
    <n v="0"/>
    <n v="1.2663526949241236E-2"/>
    <n v="148.00012396694211"/>
    <n v="35816.029999999992"/>
    <n v="12"/>
    <x v="0"/>
    <m/>
    <n v="0"/>
    <x v="67"/>
    <d v="2020-04-13T00:00:00"/>
    <x v="1"/>
    <x v="2"/>
    <x v="0"/>
  </r>
  <r>
    <x v="473"/>
    <x v="11"/>
    <x v="0"/>
    <s v="【NDG】DV360"/>
    <n v="45952"/>
    <n v="503"/>
    <m/>
    <n v="1.0946204735376044E-2"/>
    <n v="70.21227227616302"/>
    <n v="35316.772954909997"/>
    <n v="0"/>
    <x v="0"/>
    <m/>
    <n v="0"/>
    <x v="67"/>
    <d v="2020-04-13T00:00:00"/>
    <x v="1"/>
    <x v="2"/>
    <x v="0"/>
  </r>
  <r>
    <x v="473"/>
    <x v="3"/>
    <x v="0"/>
    <s v="AFF"/>
    <m/>
    <m/>
    <m/>
    <m/>
    <m/>
    <m/>
    <m/>
    <x v="15"/>
    <n v="0"/>
    <m/>
    <x v="67"/>
    <d v="2020-04-13T00:00:00"/>
    <x v="1"/>
    <x v="2"/>
    <x v="0"/>
  </r>
  <r>
    <x v="474"/>
    <x v="0"/>
    <x v="0"/>
    <s v="指名：ドルチェグスト（161228AM-170131）"/>
    <n v="21006"/>
    <n v="1880"/>
    <m/>
    <n v="8.9498238598495664E-2"/>
    <n v="24.880340425531912"/>
    <n v="46775.039999999994"/>
    <n v="54"/>
    <x v="6"/>
    <n v="9355.007999999998"/>
    <n v="2.3802723031514806E-4"/>
    <x v="67"/>
    <d v="2020-04-13T00:00:00"/>
    <x v="1"/>
    <x v="2"/>
    <x v="0"/>
  </r>
  <r>
    <x v="474"/>
    <x v="0"/>
    <x v="0"/>
    <s v="一般：バリスタ"/>
    <n v="7869"/>
    <n v="86"/>
    <m/>
    <n v="1.092896174863388E-2"/>
    <n v="74.093953488372094"/>
    <n v="6372.08"/>
    <n v="0"/>
    <x v="0"/>
    <m/>
    <n v="0"/>
    <x v="67"/>
    <d v="2020-04-13T00:00:00"/>
    <x v="1"/>
    <x v="2"/>
    <x v="0"/>
  </r>
  <r>
    <x v="474"/>
    <x v="0"/>
    <x v="0"/>
    <s v="一般：バリスタDuo"/>
    <n v="32"/>
    <n v="3"/>
    <m/>
    <n v="9.375E-2"/>
    <n v="25.653333333333332"/>
    <n v="76.959999999999994"/>
    <n v="0"/>
    <x v="0"/>
    <m/>
    <n v="0"/>
    <x v="67"/>
    <d v="2020-04-13T00:00:00"/>
    <x v="1"/>
    <x v="2"/>
    <x v="0"/>
  </r>
  <r>
    <x v="474"/>
    <x v="0"/>
    <x v="0"/>
    <s v="指名：バリスタDuo"/>
    <n v="482"/>
    <n v="7"/>
    <m/>
    <n v="1.4522821576763486E-2"/>
    <n v="21.69142857142857"/>
    <n v="151.84"/>
    <n v="0"/>
    <x v="0"/>
    <m/>
    <n v="0"/>
    <x v="67"/>
    <d v="2020-04-13T00:00:00"/>
    <x v="1"/>
    <x v="2"/>
    <x v="0"/>
  </r>
  <r>
    <x v="474"/>
    <x v="0"/>
    <x v="0"/>
    <s v="指名：バリスタ（161228AM-170131）"/>
    <n v="8687"/>
    <n v="747"/>
    <m/>
    <n v="8.5990560607804772E-2"/>
    <n v="26.357804551539495"/>
    <n v="19689.280000000002"/>
    <n v="16"/>
    <x v="0"/>
    <m/>
    <n v="0"/>
    <x v="67"/>
    <d v="2020-04-13T00:00:00"/>
    <x v="1"/>
    <x v="2"/>
    <x v="0"/>
  </r>
  <r>
    <x v="474"/>
    <x v="0"/>
    <x v="0"/>
    <s v="一般：ドルチェグスト"/>
    <n v="10254"/>
    <n v="90"/>
    <m/>
    <n v="8.777062609713282E-3"/>
    <n v="82.529777777777767"/>
    <n v="7427.6799999999994"/>
    <n v="0"/>
    <x v="0"/>
    <m/>
    <n v="0"/>
    <x v="67"/>
    <d v="2020-04-13T00:00:00"/>
    <x v="1"/>
    <x v="2"/>
    <x v="0"/>
  </r>
  <r>
    <x v="474"/>
    <x v="0"/>
    <x v="0"/>
    <s v="指名：製品KW"/>
    <n v="1615"/>
    <n v="87"/>
    <m/>
    <n v="5.3869969040247677E-2"/>
    <n v="24.290574712643675"/>
    <n v="2113.2799999999997"/>
    <n v="0"/>
    <x v="0"/>
    <m/>
    <n v="0"/>
    <x v="67"/>
    <d v="2020-04-13T00:00:00"/>
    <x v="1"/>
    <x v="2"/>
    <x v="0"/>
  </r>
  <r>
    <x v="474"/>
    <x v="0"/>
    <x v="0"/>
    <s v="指名：共通TOP（161228AM-170131）"/>
    <n v="6850"/>
    <n v="680"/>
    <m/>
    <n v="9.9270072992700728E-2"/>
    <n v="21.674823529411764"/>
    <n v="14738.88"/>
    <n v="26"/>
    <x v="0"/>
    <m/>
    <n v="0"/>
    <x v="67"/>
    <d v="2020-04-13T00:00:00"/>
    <x v="1"/>
    <x v="2"/>
    <x v="0"/>
  </r>
  <r>
    <x v="474"/>
    <x v="3"/>
    <x v="0"/>
    <s v="PH AFF"/>
    <n v="735"/>
    <n v="442"/>
    <m/>
    <n v="0.60136054421768703"/>
    <n v="366.55882352941177"/>
    <n v="162019"/>
    <n v="11"/>
    <x v="5"/>
    <n v="162019"/>
    <n v="1.3605442176870747E-3"/>
    <x v="67"/>
    <d v="2020-04-13T00:00:00"/>
    <x v="1"/>
    <x v="2"/>
    <x v="0"/>
  </r>
  <r>
    <x v="474"/>
    <x v="5"/>
    <x v="0"/>
    <s v="GDN_Direct_AT_Woman"/>
    <n v="78217"/>
    <n v="158"/>
    <n v="0"/>
    <n v="2.0200212230077862E-3"/>
    <n v="31.198272030284816"/>
    <n v="4929.3269807850011"/>
    <n v="0"/>
    <x v="0"/>
    <m/>
    <n v="0"/>
    <x v="67"/>
    <d v="2020-04-13T00:00:00"/>
    <x v="1"/>
    <x v="2"/>
    <x v="0"/>
  </r>
  <r>
    <x v="474"/>
    <x v="5"/>
    <x v="0"/>
    <s v="GDN_Direct_AT_Man"/>
    <n v="175740"/>
    <n v="287"/>
    <n v="0"/>
    <n v="1.6330943439171503E-3"/>
    <n v="24.986844878501742"/>
    <n v="7171.2244801300003"/>
    <n v="0"/>
    <x v="0"/>
    <m/>
    <n v="0"/>
    <x v="67"/>
    <d v="2020-04-13T00:00:00"/>
    <x v="1"/>
    <x v="2"/>
    <x v="0"/>
  </r>
  <r>
    <x v="474"/>
    <x v="5"/>
    <x v="0"/>
    <s v="GDN_Direct_RT_リターゲティング"/>
    <n v="141337"/>
    <n v="167"/>
    <n v="0"/>
    <n v="1.1815731195652943E-3"/>
    <n v="215.03889870473054"/>
    <n v="35911.496083689999"/>
    <n v="1"/>
    <x v="0"/>
    <m/>
    <n v="0"/>
    <x v="67"/>
    <d v="2020-04-13T00:00:00"/>
    <x v="1"/>
    <x v="2"/>
    <x v="0"/>
  </r>
  <r>
    <x v="474"/>
    <x v="4"/>
    <x v="0"/>
    <s v="指名：バリスタDuo"/>
    <n v="4660"/>
    <n v="115"/>
    <m/>
    <n v="2.4678111587982832E-2"/>
    <n v="191.46973913043479"/>
    <n v="22019.02"/>
    <n v="0"/>
    <x v="0"/>
    <m/>
    <n v="0"/>
    <x v="67"/>
    <d v="2020-04-13T00:00:00"/>
    <x v="1"/>
    <x v="2"/>
    <x v="0"/>
  </r>
  <r>
    <x v="474"/>
    <x v="4"/>
    <x v="0"/>
    <s v="指名：ドルチェグスト（170816-170916）"/>
    <n v="18274"/>
    <n v="4620"/>
    <n v="0"/>
    <n v="0.25281821166684909"/>
    <n v="31.329595238095234"/>
    <n v="144742.72999999998"/>
    <n v="80.100000000000009"/>
    <x v="18"/>
    <n v="5789.7091999999993"/>
    <n v="1.368063915946153E-3"/>
    <x v="67"/>
    <d v="2020-04-13T00:00:00"/>
    <x v="1"/>
    <x v="2"/>
    <x v="0"/>
  </r>
  <r>
    <x v="474"/>
    <x v="4"/>
    <x v="0"/>
    <s v="一般：ドルチェグスト"/>
    <n v="8418"/>
    <n v="348"/>
    <n v="0"/>
    <n v="4.1339985744832504E-2"/>
    <n v="65.430258620689671"/>
    <n v="22769.730000000003"/>
    <n v="1.22"/>
    <x v="0"/>
    <m/>
    <n v="0"/>
    <x v="67"/>
    <d v="2020-04-13T00:00:00"/>
    <x v="1"/>
    <x v="2"/>
    <x v="0"/>
  </r>
  <r>
    <x v="474"/>
    <x v="4"/>
    <x v="0"/>
    <s v="一般：バリスタ"/>
    <n v="3584"/>
    <n v="133"/>
    <m/>
    <n v="3.7109375E-2"/>
    <n v="86.91131578947369"/>
    <n v="11559.205"/>
    <n v="0.17"/>
    <x v="0"/>
    <m/>
    <n v="0"/>
    <x v="67"/>
    <d v="2020-04-13T00:00:00"/>
    <x v="1"/>
    <x v="2"/>
    <x v="0"/>
  </r>
  <r>
    <x v="474"/>
    <x v="4"/>
    <x v="0"/>
    <s v="指名：製品KW"/>
    <n v="58"/>
    <n v="4"/>
    <m/>
    <n v="6.8965517241379309E-2"/>
    <n v="41.533749999999998"/>
    <n v="166.13499999999999"/>
    <n v="0"/>
    <x v="0"/>
    <m/>
    <n v="0"/>
    <x v="67"/>
    <d v="2020-04-13T00:00:00"/>
    <x v="1"/>
    <x v="2"/>
    <x v="0"/>
  </r>
  <r>
    <x v="474"/>
    <x v="4"/>
    <x v="0"/>
    <s v="一般：バリスタDuo"/>
    <n v="139"/>
    <n v="20"/>
    <m/>
    <n v="0.14388489208633093"/>
    <n v="90.649500000000003"/>
    <n v="1812.99"/>
    <n v="0.19"/>
    <x v="0"/>
    <m/>
    <n v="0"/>
    <x v="67"/>
    <d v="2020-04-13T00:00:00"/>
    <x v="1"/>
    <x v="2"/>
    <x v="0"/>
  </r>
  <r>
    <x v="474"/>
    <x v="4"/>
    <x v="0"/>
    <s v="指名：バリスタ（170816-170916）"/>
    <n v="8398"/>
    <n v="1104"/>
    <m/>
    <n v="0.1314598713979519"/>
    <n v="80.305249094202892"/>
    <n v="88656.994999999995"/>
    <n v="8.7899999999999991"/>
    <x v="0"/>
    <m/>
    <n v="0"/>
    <x v="67"/>
    <d v="2020-04-13T00:00:00"/>
    <x v="1"/>
    <x v="2"/>
    <x v="0"/>
  </r>
  <r>
    <x v="474"/>
    <x v="4"/>
    <x v="0"/>
    <s v="指名：共通TOP（170816-170916）"/>
    <n v="11376"/>
    <n v="2016"/>
    <m/>
    <n v="0.17721518987341772"/>
    <n v="40.912646329365074"/>
    <n v="82479.89499999999"/>
    <n v="28.409999999999997"/>
    <x v="0"/>
    <m/>
    <n v="0"/>
    <x v="67"/>
    <d v="2020-04-13T00:00:00"/>
    <x v="1"/>
    <x v="2"/>
    <x v="0"/>
  </r>
  <r>
    <x v="474"/>
    <x v="7"/>
    <x v="0"/>
    <s v="NDG_Facebook_RM_180day（200203-200229）"/>
    <n v="18890"/>
    <n v="68"/>
    <n v="0"/>
    <n v="3.5997882477501325E-3"/>
    <n v="239.67580882352939"/>
    <n v="16297.954999999998"/>
    <n v="2"/>
    <x v="0"/>
    <m/>
    <n v="0"/>
    <x v="67"/>
    <d v="2020-04-13T00:00:00"/>
    <x v="1"/>
    <x v="2"/>
    <x v="0"/>
  </r>
  <r>
    <x v="474"/>
    <x v="7"/>
    <x v="0"/>
    <s v="NDG_Facebook_RM_18day（200203-200229）"/>
    <n v="17858"/>
    <n v="196"/>
    <n v="0"/>
    <n v="1.097547317728749E-2"/>
    <n v="186.04002551020409"/>
    <n v="36463.845000000001"/>
    <n v="21"/>
    <x v="0"/>
    <m/>
    <n v="0"/>
    <x v="67"/>
    <d v="2020-04-13T00:00:00"/>
    <x v="1"/>
    <x v="2"/>
    <x v="0"/>
  </r>
  <r>
    <x v="474"/>
    <x v="7"/>
    <x v="0"/>
    <s v="NDG_Facebook_int_coffee（200110-200131）"/>
    <n v="90203"/>
    <n v="300"/>
    <n v="0"/>
    <n v="3.3258317350864162E-3"/>
    <n v="32.717816666666664"/>
    <n v="9815.3449999999993"/>
    <n v="2"/>
    <x v="0"/>
    <m/>
    <n v="0"/>
    <x v="67"/>
    <d v="2020-04-13T00:00:00"/>
    <x v="1"/>
    <x v="2"/>
    <x v="0"/>
  </r>
  <r>
    <x v="474"/>
    <x v="7"/>
    <x v="0"/>
    <s v="NDG_Facebook_customer（200317-200331）"/>
    <n v="25540"/>
    <n v="78"/>
    <n v="0"/>
    <n v="3.0540328895849646E-3"/>
    <n v="310.69903846153841"/>
    <n v="24234.524999999998"/>
    <n v="5"/>
    <x v="0"/>
    <m/>
    <n v="0"/>
    <x v="67"/>
    <d v="2020-04-13T00:00:00"/>
    <x v="1"/>
    <x v="2"/>
    <x v="0"/>
  </r>
  <r>
    <x v="474"/>
    <x v="11"/>
    <x v="0"/>
    <s v="【NDG】DV360"/>
    <n v="46339"/>
    <n v="425"/>
    <m/>
    <n v="9.1715401713459502E-3"/>
    <n v="83.25910503419999"/>
    <n v="35385.119639534998"/>
    <n v="0"/>
    <x v="0"/>
    <m/>
    <n v="0"/>
    <x v="67"/>
    <d v="2020-04-13T00:00:00"/>
    <x v="1"/>
    <x v="2"/>
    <x v="0"/>
  </r>
  <r>
    <x v="474"/>
    <x v="3"/>
    <x v="0"/>
    <s v="AFF"/>
    <m/>
    <m/>
    <m/>
    <m/>
    <m/>
    <m/>
    <m/>
    <x v="15"/>
    <n v="0"/>
    <m/>
    <x v="67"/>
    <d v="2020-04-13T00:00:00"/>
    <x v="1"/>
    <x v="2"/>
    <x v="0"/>
  </r>
  <r>
    <x v="475"/>
    <x v="0"/>
    <x v="0"/>
    <s v="指名：ドルチェグスト（161228AM-170131）"/>
    <n v="19122"/>
    <n v="1720"/>
    <m/>
    <n v="8.9948750130739469E-2"/>
    <n v="33.552093023255814"/>
    <n v="57709.600000000006"/>
    <n v="58"/>
    <x v="1"/>
    <n v="8244.2285714285717"/>
    <n v="3.660704947181257E-4"/>
    <x v="68"/>
    <d v="2020-04-20T00:00:00"/>
    <x v="1"/>
    <x v="2"/>
    <x v="0"/>
  </r>
  <r>
    <x v="475"/>
    <x v="0"/>
    <x v="0"/>
    <s v="指名：製品KW"/>
    <n v="1398"/>
    <n v="77"/>
    <m/>
    <n v="5.5078683834048639E-2"/>
    <n v="20.556883116883114"/>
    <n v="1582.8799999999999"/>
    <n v="0"/>
    <x v="0"/>
    <m/>
    <n v="0"/>
    <x v="68"/>
    <d v="2020-04-20T00:00:00"/>
    <x v="1"/>
    <x v="2"/>
    <x v="0"/>
  </r>
  <r>
    <x v="475"/>
    <x v="0"/>
    <x v="0"/>
    <s v="指名：バリスタ（161228AM-170131）"/>
    <n v="7095"/>
    <n v="623"/>
    <m/>
    <n v="8.7808315715292462E-2"/>
    <n v="47.537849117174957"/>
    <n v="29616.079999999998"/>
    <n v="7"/>
    <x v="0"/>
    <m/>
    <n v="0"/>
    <x v="68"/>
    <d v="2020-04-20T00:00:00"/>
    <x v="1"/>
    <x v="2"/>
    <x v="0"/>
  </r>
  <r>
    <x v="475"/>
    <x v="0"/>
    <x v="0"/>
    <s v="指名：共通TOP（161228AM-170131）"/>
    <n v="8115"/>
    <n v="865"/>
    <m/>
    <n v="0.10659272951324707"/>
    <n v="28.048739884393065"/>
    <n v="24262.16"/>
    <n v="35"/>
    <x v="0"/>
    <m/>
    <n v="0"/>
    <x v="68"/>
    <d v="2020-04-20T00:00:00"/>
    <x v="1"/>
    <x v="2"/>
    <x v="0"/>
  </r>
  <r>
    <x v="475"/>
    <x v="0"/>
    <x v="0"/>
    <s v="一般：バリスタDuo"/>
    <n v="85"/>
    <n v="4"/>
    <m/>
    <n v="4.7058823529411764E-2"/>
    <n v="81.38"/>
    <n v="325.52"/>
    <n v="0"/>
    <x v="0"/>
    <m/>
    <n v="0"/>
    <x v="68"/>
    <d v="2020-04-20T00:00:00"/>
    <x v="1"/>
    <x v="2"/>
    <x v="0"/>
  </r>
  <r>
    <x v="475"/>
    <x v="0"/>
    <x v="0"/>
    <s v="指名：バリスタDuo"/>
    <n v="489"/>
    <n v="21"/>
    <m/>
    <n v="4.2944785276073622E-2"/>
    <n v="25.504761904761907"/>
    <n v="535.6"/>
    <n v="0"/>
    <x v="0"/>
    <m/>
    <n v="0"/>
    <x v="68"/>
    <d v="2020-04-20T00:00:00"/>
    <x v="1"/>
    <x v="2"/>
    <x v="0"/>
  </r>
  <r>
    <x v="475"/>
    <x v="0"/>
    <x v="0"/>
    <s v="一般：バリスタ"/>
    <n v="6916"/>
    <n v="68"/>
    <m/>
    <n v="9.8322729901677269E-3"/>
    <n v="78.290588235294123"/>
    <n v="5323.76"/>
    <n v="0"/>
    <x v="0"/>
    <m/>
    <n v="0"/>
    <x v="68"/>
    <d v="2020-04-20T00:00:00"/>
    <x v="1"/>
    <x v="2"/>
    <x v="0"/>
  </r>
  <r>
    <x v="475"/>
    <x v="0"/>
    <x v="0"/>
    <s v="一般：ドルチェグスト"/>
    <n v="11668"/>
    <n v="98"/>
    <m/>
    <n v="8.3990401097017477E-3"/>
    <n v="73.733877551020413"/>
    <n v="7225.92"/>
    <n v="4"/>
    <x v="0"/>
    <m/>
    <n v="0"/>
    <x v="68"/>
    <d v="2020-04-20T00:00:00"/>
    <x v="1"/>
    <x v="2"/>
    <x v="0"/>
  </r>
  <r>
    <x v="475"/>
    <x v="3"/>
    <x v="0"/>
    <s v="PH AFF"/>
    <n v="682"/>
    <n v="354"/>
    <m/>
    <n v="0.51906158357771259"/>
    <n v="374.46610169491527"/>
    <n v="132561"/>
    <n v="9"/>
    <x v="0"/>
    <m/>
    <n v="0"/>
    <x v="68"/>
    <d v="2020-04-20T00:00:00"/>
    <x v="1"/>
    <x v="2"/>
    <x v="0"/>
  </r>
  <r>
    <x v="475"/>
    <x v="5"/>
    <x v="0"/>
    <s v="GDN_Direct_AT_Woman"/>
    <n v="114227"/>
    <n v="251"/>
    <n v="0"/>
    <n v="2.1973789034116279E-3"/>
    <n v="21.302289577529884"/>
    <n v="5346.8746839600008"/>
    <n v="2"/>
    <x v="0"/>
    <m/>
    <n v="0"/>
    <x v="68"/>
    <d v="2020-04-20T00:00:00"/>
    <x v="1"/>
    <x v="2"/>
    <x v="0"/>
  </r>
  <r>
    <x v="475"/>
    <x v="5"/>
    <x v="0"/>
    <s v="GDN_Direct_AT_Man"/>
    <n v="50038"/>
    <n v="85"/>
    <n v="0"/>
    <n v="1.6987089811743075E-3"/>
    <n v="17.847474736999999"/>
    <n v="1517.0353526449999"/>
    <n v="0"/>
    <x v="0"/>
    <m/>
    <n v="0"/>
    <x v="68"/>
    <d v="2020-04-20T00:00:00"/>
    <x v="1"/>
    <x v="2"/>
    <x v="0"/>
  </r>
  <r>
    <x v="475"/>
    <x v="5"/>
    <x v="0"/>
    <s v="GDN_Direct_RT_リターゲティング"/>
    <n v="137541"/>
    <n v="131"/>
    <n v="0"/>
    <n v="9.524432714608735E-4"/>
    <n v="261.93937197484729"/>
    <n v="34314.057728704996"/>
    <n v="3"/>
    <x v="0"/>
    <m/>
    <n v="0"/>
    <x v="68"/>
    <d v="2020-04-20T00:00:00"/>
    <x v="1"/>
    <x v="2"/>
    <x v="0"/>
  </r>
  <r>
    <x v="475"/>
    <x v="4"/>
    <x v="0"/>
    <s v="指名：ドルチェグスト（170816-170916）"/>
    <n v="14974"/>
    <n v="3770"/>
    <n v="0"/>
    <n v="0.251769734205957"/>
    <n v="29.265128647214851"/>
    <n v="110329.53499999999"/>
    <n v="32.71"/>
    <x v="0"/>
    <m/>
    <n v="0"/>
    <x v="68"/>
    <d v="2020-04-20T00:00:00"/>
    <x v="1"/>
    <x v="2"/>
    <x v="0"/>
  </r>
  <r>
    <x v="475"/>
    <x v="4"/>
    <x v="0"/>
    <s v="一般：バリスタ"/>
    <n v="3390"/>
    <n v="144"/>
    <m/>
    <n v="4.247787610619469E-2"/>
    <n v="102.61097222222222"/>
    <n v="14775.98"/>
    <n v="0"/>
    <x v="0"/>
    <m/>
    <n v="0"/>
    <x v="68"/>
    <d v="2020-04-20T00:00:00"/>
    <x v="1"/>
    <x v="2"/>
    <x v="0"/>
  </r>
  <r>
    <x v="475"/>
    <x v="4"/>
    <x v="0"/>
    <s v="一般：ドルチェグスト"/>
    <n v="6182"/>
    <n v="328"/>
    <n v="0"/>
    <n v="5.3057263021675835E-2"/>
    <n v="72.96120426829269"/>
    <n v="23931.275000000001"/>
    <n v="2.02"/>
    <x v="0"/>
    <m/>
    <n v="0"/>
    <x v="68"/>
    <d v="2020-04-20T00:00:00"/>
    <x v="1"/>
    <x v="2"/>
    <x v="0"/>
  </r>
  <r>
    <x v="475"/>
    <x v="4"/>
    <x v="0"/>
    <s v="指名：共通TOP（170816-170916）"/>
    <n v="11925"/>
    <n v="2076"/>
    <m/>
    <n v="0.17408805031446542"/>
    <n v="34.572519267822734"/>
    <n v="71772.55"/>
    <n v="18.47"/>
    <x v="0"/>
    <m/>
    <n v="0"/>
    <x v="68"/>
    <d v="2020-04-20T00:00:00"/>
    <x v="1"/>
    <x v="2"/>
    <x v="0"/>
  </r>
  <r>
    <x v="475"/>
    <x v="4"/>
    <x v="0"/>
    <s v="指名：製品KW"/>
    <n v="96"/>
    <n v="10"/>
    <m/>
    <n v="0.10416666666666667"/>
    <n v="50.620999999999995"/>
    <n v="506.21"/>
    <n v="0"/>
    <x v="0"/>
    <m/>
    <n v="0"/>
    <x v="68"/>
    <d v="2020-04-20T00:00:00"/>
    <x v="1"/>
    <x v="2"/>
    <x v="0"/>
  </r>
  <r>
    <x v="475"/>
    <x v="4"/>
    <x v="0"/>
    <s v="指名：バリスタDuo"/>
    <n v="3917"/>
    <n v="90"/>
    <m/>
    <n v="2.2976767934643861E-2"/>
    <n v="226.0228888888889"/>
    <n v="20342.060000000001"/>
    <n v="0"/>
    <x v="0"/>
    <m/>
    <n v="0"/>
    <x v="68"/>
    <d v="2020-04-20T00:00:00"/>
    <x v="1"/>
    <x v="2"/>
    <x v="0"/>
  </r>
  <r>
    <x v="475"/>
    <x v="4"/>
    <x v="0"/>
    <s v="指名：バリスタ（170816-170916）"/>
    <n v="7222"/>
    <n v="941"/>
    <m/>
    <n v="0.13029631680974799"/>
    <n v="73.792619553666299"/>
    <n v="69438.854999999981"/>
    <n v="7.5299999999999994"/>
    <x v="0"/>
    <m/>
    <n v="0"/>
    <x v="68"/>
    <d v="2020-04-20T00:00:00"/>
    <x v="1"/>
    <x v="2"/>
    <x v="0"/>
  </r>
  <r>
    <x v="475"/>
    <x v="4"/>
    <x v="0"/>
    <s v="一般：バリスタDuo"/>
    <n v="147"/>
    <n v="26"/>
    <m/>
    <n v="0.17687074829931973"/>
    <n v="75.648461538461547"/>
    <n v="1966.8600000000001"/>
    <n v="0.23"/>
    <x v="0"/>
    <m/>
    <n v="0"/>
    <x v="68"/>
    <d v="2020-04-20T00:00:00"/>
    <x v="1"/>
    <x v="2"/>
    <x v="0"/>
  </r>
  <r>
    <x v="475"/>
    <x v="7"/>
    <x v="0"/>
    <s v="NDG_Facebook_int_coffee（200110-200131）"/>
    <n v="84493"/>
    <n v="265"/>
    <n v="0"/>
    <n v="3.1363544909045718E-3"/>
    <n v="35.995566037735848"/>
    <n v="9538.8250000000007"/>
    <n v="1"/>
    <x v="0"/>
    <m/>
    <n v="0"/>
    <x v="68"/>
    <d v="2020-04-20T00:00:00"/>
    <x v="1"/>
    <x v="2"/>
    <x v="0"/>
  </r>
  <r>
    <x v="475"/>
    <x v="7"/>
    <x v="0"/>
    <s v="NDG_Facebook_RM_180day（200203-200229）"/>
    <n v="27807"/>
    <n v="71"/>
    <n v="0"/>
    <n v="2.5533139137627215E-3"/>
    <n v="265.99816901408451"/>
    <n v="18885.87"/>
    <n v="6"/>
    <x v="0"/>
    <m/>
    <n v="0"/>
    <x v="68"/>
    <d v="2020-04-20T00:00:00"/>
    <x v="1"/>
    <x v="2"/>
    <x v="0"/>
  </r>
  <r>
    <x v="475"/>
    <x v="7"/>
    <x v="0"/>
    <s v="NDG_Facebook_customer（200317-200331）"/>
    <n v="27408"/>
    <n v="66"/>
    <n v="0"/>
    <n v="2.4080560420315237E-3"/>
    <n v="340.58181818181822"/>
    <n v="22478.400000000001"/>
    <n v="8"/>
    <x v="0"/>
    <m/>
    <n v="0"/>
    <x v="68"/>
    <d v="2020-04-20T00:00:00"/>
    <x v="1"/>
    <x v="2"/>
    <x v="0"/>
  </r>
  <r>
    <x v="475"/>
    <x v="7"/>
    <x v="0"/>
    <s v="NDG_Facebook_RM_18day（200203-200229）"/>
    <n v="20679"/>
    <n v="207"/>
    <n v="0"/>
    <n v="1.0010155229943422E-2"/>
    <n v="175.38896135265699"/>
    <n v="36305.514999999999"/>
    <n v="26"/>
    <x v="0"/>
    <m/>
    <n v="0"/>
    <x v="68"/>
    <d v="2020-04-20T00:00:00"/>
    <x v="1"/>
    <x v="2"/>
    <x v="0"/>
  </r>
  <r>
    <x v="475"/>
    <x v="11"/>
    <x v="0"/>
    <s v="【NDG】DV360"/>
    <n v="49664"/>
    <n v="162"/>
    <m/>
    <n v="3.2619201030927836E-3"/>
    <n v="217.82780474169752"/>
    <n v="35288.104368155"/>
    <n v="0"/>
    <x v="0"/>
    <m/>
    <n v="0"/>
    <x v="68"/>
    <d v="2020-04-20T00:00:00"/>
    <x v="1"/>
    <x v="2"/>
    <x v="0"/>
  </r>
  <r>
    <x v="475"/>
    <x v="3"/>
    <x v="0"/>
    <s v="AFF"/>
    <m/>
    <m/>
    <m/>
    <m/>
    <m/>
    <m/>
    <m/>
    <x v="1"/>
    <n v="0"/>
    <m/>
    <x v="68"/>
    <d v="2020-04-20T00:00:00"/>
    <x v="1"/>
    <x v="2"/>
    <x v="0"/>
  </r>
  <r>
    <x v="476"/>
    <x v="0"/>
    <x v="0"/>
    <s v="指名：バリスタ（161228AM-170131）"/>
    <n v="6860"/>
    <n v="601"/>
    <m/>
    <n v="8.7609329446064144E-2"/>
    <n v="49.60678868552413"/>
    <n v="29813.68"/>
    <n v="11"/>
    <x v="0"/>
    <m/>
    <n v="0"/>
    <x v="68"/>
    <d v="2020-04-20T00:00:00"/>
    <x v="1"/>
    <x v="2"/>
    <x v="0"/>
  </r>
  <r>
    <x v="476"/>
    <x v="0"/>
    <x v="0"/>
    <s v="一般：バリスタDuo"/>
    <n v="33"/>
    <n v="4"/>
    <m/>
    <n v="0.12121212121212122"/>
    <n v="65.78"/>
    <n v="263.12"/>
    <n v="0"/>
    <x v="0"/>
    <m/>
    <n v="0"/>
    <x v="68"/>
    <d v="2020-04-20T00:00:00"/>
    <x v="1"/>
    <x v="2"/>
    <x v="0"/>
  </r>
  <r>
    <x v="476"/>
    <x v="0"/>
    <x v="0"/>
    <s v="一般：バリスタ"/>
    <n v="7838"/>
    <n v="67"/>
    <m/>
    <n v="8.5480990048481757E-3"/>
    <n v="60.226865671641796"/>
    <n v="4035.2000000000003"/>
    <n v="1"/>
    <x v="0"/>
    <m/>
    <n v="0"/>
    <x v="68"/>
    <d v="2020-04-20T00:00:00"/>
    <x v="1"/>
    <x v="2"/>
    <x v="0"/>
  </r>
  <r>
    <x v="476"/>
    <x v="0"/>
    <x v="0"/>
    <s v="指名：製品KW"/>
    <n v="1468"/>
    <n v="71"/>
    <m/>
    <n v="4.8365122615803814E-2"/>
    <n v="22.440563380281692"/>
    <n v="1593.28"/>
    <n v="0"/>
    <x v="0"/>
    <m/>
    <n v="0"/>
    <x v="68"/>
    <d v="2020-04-20T00:00:00"/>
    <x v="1"/>
    <x v="2"/>
    <x v="0"/>
  </r>
  <r>
    <x v="476"/>
    <x v="0"/>
    <x v="0"/>
    <s v="指名：共通TOP（161228AM-170131）"/>
    <n v="7297"/>
    <n v="750"/>
    <m/>
    <n v="0.10278196519117445"/>
    <n v="27.86229333333333"/>
    <n v="20896.719999999998"/>
    <n v="39"/>
    <x v="0"/>
    <m/>
    <n v="0"/>
    <x v="68"/>
    <d v="2020-04-20T00:00:00"/>
    <x v="1"/>
    <x v="2"/>
    <x v="0"/>
  </r>
  <r>
    <x v="476"/>
    <x v="0"/>
    <x v="0"/>
    <s v="指名：ドルチェグスト（161228AM-170131）"/>
    <n v="17266"/>
    <n v="1490"/>
    <m/>
    <n v="8.6296768214988995E-2"/>
    <n v="34.252993288590609"/>
    <n v="51036.960000000006"/>
    <n v="34"/>
    <x v="0"/>
    <m/>
    <n v="0"/>
    <x v="68"/>
    <d v="2020-04-20T00:00:00"/>
    <x v="1"/>
    <x v="2"/>
    <x v="0"/>
  </r>
  <r>
    <x v="476"/>
    <x v="0"/>
    <x v="0"/>
    <s v="指名：バリスタDuo"/>
    <n v="532"/>
    <n v="11"/>
    <m/>
    <n v="2.0676691729323307E-2"/>
    <n v="18.24727272727273"/>
    <n v="200.72000000000003"/>
    <n v="0"/>
    <x v="0"/>
    <m/>
    <n v="0"/>
    <x v="68"/>
    <d v="2020-04-20T00:00:00"/>
    <x v="1"/>
    <x v="2"/>
    <x v="0"/>
  </r>
  <r>
    <x v="476"/>
    <x v="0"/>
    <x v="0"/>
    <s v="一般：ドルチェグスト"/>
    <n v="18840"/>
    <n v="154"/>
    <m/>
    <n v="8.1740976645435243E-3"/>
    <n v="81.754805194805201"/>
    <n v="12590.240000000002"/>
    <n v="0"/>
    <x v="0"/>
    <m/>
    <n v="0"/>
    <x v="68"/>
    <d v="2020-04-20T00:00:00"/>
    <x v="1"/>
    <x v="2"/>
    <x v="0"/>
  </r>
  <r>
    <x v="476"/>
    <x v="3"/>
    <x v="0"/>
    <s v="PH AFF"/>
    <n v="663"/>
    <n v="285"/>
    <m/>
    <n v="0.42986425339366519"/>
    <n v="180.88245614035088"/>
    <n v="51551.5"/>
    <n v="4"/>
    <x v="0"/>
    <m/>
    <n v="0"/>
    <x v="68"/>
    <d v="2020-04-20T00:00:00"/>
    <x v="1"/>
    <x v="2"/>
    <x v="0"/>
  </r>
  <r>
    <x v="476"/>
    <x v="5"/>
    <x v="0"/>
    <s v="GDN_Direct_AT_Man"/>
    <n v="56583"/>
    <n v="122"/>
    <n v="0"/>
    <n v="2.1561246310729371E-3"/>
    <n v="17.819911803565574"/>
    <n v="2174.0292400349999"/>
    <n v="1"/>
    <x v="0"/>
    <m/>
    <n v="0"/>
    <x v="68"/>
    <d v="2020-04-20T00:00:00"/>
    <x v="1"/>
    <x v="2"/>
    <x v="0"/>
  </r>
  <r>
    <x v="476"/>
    <x v="5"/>
    <x v="0"/>
    <s v="GDN_Direct_RT_リターゲティング"/>
    <n v="151970"/>
    <n v="152"/>
    <n v="0"/>
    <n v="1.0001974073830361E-3"/>
    <n v="220.63284838335522"/>
    <n v="33536.192954269995"/>
    <n v="3"/>
    <x v="0"/>
    <m/>
    <n v="0"/>
    <x v="68"/>
    <d v="2020-04-20T00:00:00"/>
    <x v="1"/>
    <x v="2"/>
    <x v="0"/>
  </r>
  <r>
    <x v="476"/>
    <x v="5"/>
    <x v="0"/>
    <s v="GDN_Direct_AT_Woman"/>
    <n v="112626"/>
    <n v="254"/>
    <n v="0"/>
    <n v="2.2552518956546444E-3"/>
    <n v="20.597914234429133"/>
    <n v="5231.8702155450001"/>
    <n v="1"/>
    <x v="0"/>
    <m/>
    <n v="0"/>
    <x v="68"/>
    <d v="2020-04-20T00:00:00"/>
    <x v="1"/>
    <x v="2"/>
    <x v="0"/>
  </r>
  <r>
    <x v="476"/>
    <x v="4"/>
    <x v="0"/>
    <s v="一般：ドルチェグスト"/>
    <n v="5500"/>
    <n v="268"/>
    <n v="0"/>
    <n v="4.872727272727273E-2"/>
    <n v="87.54285447761194"/>
    <n v="23461.485000000001"/>
    <n v="0.2"/>
    <x v="0"/>
    <m/>
    <n v="0"/>
    <x v="68"/>
    <d v="2020-04-20T00:00:00"/>
    <x v="1"/>
    <x v="2"/>
    <x v="0"/>
  </r>
  <r>
    <x v="476"/>
    <x v="4"/>
    <x v="0"/>
    <s v="指名：製品KW"/>
    <n v="108"/>
    <n v="14"/>
    <m/>
    <n v="0.12962962962962962"/>
    <n v="31.060714285714287"/>
    <n v="434.85"/>
    <n v="0"/>
    <x v="0"/>
    <m/>
    <n v="0"/>
    <x v="68"/>
    <d v="2020-04-20T00:00:00"/>
    <x v="1"/>
    <x v="2"/>
    <x v="0"/>
  </r>
  <r>
    <x v="476"/>
    <x v="4"/>
    <x v="0"/>
    <s v="一般：バリスタDuo"/>
    <n v="105"/>
    <n v="18"/>
    <m/>
    <n v="0.17142857142857143"/>
    <n v="82.881666666666661"/>
    <n v="1491.87"/>
    <n v="0"/>
    <x v="0"/>
    <m/>
    <n v="0"/>
    <x v="68"/>
    <d v="2020-04-20T00:00:00"/>
    <x v="1"/>
    <x v="2"/>
    <x v="0"/>
  </r>
  <r>
    <x v="476"/>
    <x v="4"/>
    <x v="0"/>
    <s v="指名：共通TOP（170816-170916）"/>
    <n v="9624"/>
    <n v="1700"/>
    <m/>
    <n v="0.17664172901080633"/>
    <n v="32.647199999999998"/>
    <n v="55500.24"/>
    <n v="38.19"/>
    <x v="0"/>
    <m/>
    <n v="0"/>
    <x v="68"/>
    <d v="2020-04-20T00:00:00"/>
    <x v="1"/>
    <x v="2"/>
    <x v="0"/>
  </r>
  <r>
    <x v="476"/>
    <x v="4"/>
    <x v="0"/>
    <s v="一般：バリスタ"/>
    <n v="4069"/>
    <n v="168"/>
    <m/>
    <n v="4.1287785696731381E-2"/>
    <n v="110.40491071428572"/>
    <n v="18548.025000000001"/>
    <n v="0.28999999999999998"/>
    <x v="0"/>
    <m/>
    <n v="0"/>
    <x v="68"/>
    <d v="2020-04-20T00:00:00"/>
    <x v="1"/>
    <x v="2"/>
    <x v="0"/>
  </r>
  <r>
    <x v="476"/>
    <x v="4"/>
    <x v="0"/>
    <s v="指名：ドルチェグスト（170816-170916）"/>
    <n v="15324"/>
    <n v="3382"/>
    <n v="0"/>
    <n v="0.22069955625163143"/>
    <n v="38.008159373151976"/>
    <n v="128543.59499999997"/>
    <n v="49.73"/>
    <x v="0"/>
    <m/>
    <n v="0"/>
    <x v="68"/>
    <d v="2020-04-20T00:00:00"/>
    <x v="1"/>
    <x v="2"/>
    <x v="0"/>
  </r>
  <r>
    <x v="476"/>
    <x v="4"/>
    <x v="0"/>
    <s v="指名：バリスタDuo"/>
    <n v="4292"/>
    <n v="88"/>
    <m/>
    <n v="2.0503261882572229E-2"/>
    <n v="188.99250000000001"/>
    <n v="16631.34"/>
    <n v="0.59"/>
    <x v="0"/>
    <m/>
    <n v="0"/>
    <x v="68"/>
    <d v="2020-04-20T00:00:00"/>
    <x v="1"/>
    <x v="2"/>
    <x v="0"/>
  </r>
  <r>
    <x v="476"/>
    <x v="4"/>
    <x v="0"/>
    <s v="指名：バリスタ（170816-170916）"/>
    <n v="7552"/>
    <n v="942"/>
    <m/>
    <n v="0.12473516949152542"/>
    <n v="72.554304670912956"/>
    <n v="68346.154999999999"/>
    <n v="10.95"/>
    <x v="0"/>
    <m/>
    <n v="0"/>
    <x v="68"/>
    <d v="2020-04-20T00:00:00"/>
    <x v="1"/>
    <x v="2"/>
    <x v="0"/>
  </r>
  <r>
    <x v="476"/>
    <x v="7"/>
    <x v="0"/>
    <s v="NDG_Facebook_RM_180day（200203-200229）"/>
    <n v="21621"/>
    <n v="59"/>
    <n v="0"/>
    <n v="2.7288284538180474E-3"/>
    <n v="252.76483050847457"/>
    <n v="14913.125"/>
    <n v="8"/>
    <x v="0"/>
    <m/>
    <n v="0"/>
    <x v="68"/>
    <d v="2020-04-20T00:00:00"/>
    <x v="1"/>
    <x v="2"/>
    <x v="0"/>
  </r>
  <r>
    <x v="476"/>
    <x v="7"/>
    <x v="0"/>
    <s v="NDG_Facebook_RM_18day（200203-200229）"/>
    <n v="18400"/>
    <n v="176"/>
    <n v="0"/>
    <n v="9.5652173913043474E-3"/>
    <n v="191.36187500000003"/>
    <n v="33679.69"/>
    <n v="27"/>
    <x v="0"/>
    <m/>
    <n v="0"/>
    <x v="68"/>
    <d v="2020-04-20T00:00:00"/>
    <x v="1"/>
    <x v="2"/>
    <x v="0"/>
  </r>
  <r>
    <x v="476"/>
    <x v="7"/>
    <x v="0"/>
    <s v="NDG_Facebook_customer（200317-200331）"/>
    <n v="25631"/>
    <n v="55"/>
    <n v="0"/>
    <n v="2.1458390230580156E-3"/>
    <n v="434.5661818181818"/>
    <n v="23901.14"/>
    <n v="12"/>
    <x v="0"/>
    <m/>
    <n v="0"/>
    <x v="68"/>
    <d v="2020-04-20T00:00:00"/>
    <x v="1"/>
    <x v="2"/>
    <x v="0"/>
  </r>
  <r>
    <x v="476"/>
    <x v="7"/>
    <x v="0"/>
    <s v="NDG_Facebook_int_coffee（200110-200131）"/>
    <n v="95802"/>
    <n v="270"/>
    <n v="0"/>
    <n v="2.8183127700883073E-3"/>
    <n v="36.233370370370373"/>
    <n v="9783.01"/>
    <n v="0"/>
    <x v="0"/>
    <m/>
    <n v="0"/>
    <x v="68"/>
    <d v="2020-04-20T00:00:00"/>
    <x v="1"/>
    <x v="2"/>
    <x v="0"/>
  </r>
  <r>
    <x v="476"/>
    <x v="11"/>
    <x v="0"/>
    <s v="【NDG】DV360"/>
    <n v="50248"/>
    <n v="203"/>
    <m/>
    <n v="4.0399617895239609E-3"/>
    <n v="173.88778988881774"/>
    <n v="35299.221347430001"/>
    <n v="0"/>
    <x v="0"/>
    <m/>
    <n v="0"/>
    <x v="68"/>
    <d v="2020-04-20T00:00:00"/>
    <x v="1"/>
    <x v="2"/>
    <x v="0"/>
  </r>
  <r>
    <x v="476"/>
    <x v="3"/>
    <x v="0"/>
    <s v="AFF"/>
    <m/>
    <m/>
    <m/>
    <m/>
    <m/>
    <m/>
    <m/>
    <x v="1"/>
    <n v="0"/>
    <m/>
    <x v="68"/>
    <d v="2020-04-20T00:00:00"/>
    <x v="1"/>
    <x v="2"/>
    <x v="0"/>
  </r>
  <r>
    <x v="477"/>
    <x v="0"/>
    <x v="0"/>
    <s v="一般：バリスタDuo"/>
    <n v="65"/>
    <n v="3"/>
    <m/>
    <n v="4.6153846153846156E-2"/>
    <n v="21.84"/>
    <n v="65.52"/>
    <n v="0"/>
    <x v="0"/>
    <m/>
    <n v="0"/>
    <x v="68"/>
    <d v="2020-04-20T00:00:00"/>
    <x v="1"/>
    <x v="2"/>
    <x v="0"/>
  </r>
  <r>
    <x v="477"/>
    <x v="0"/>
    <x v="0"/>
    <s v="指名：バリスタ（161228AM-170131）"/>
    <n v="6887"/>
    <n v="599"/>
    <m/>
    <n v="8.6975461013503702E-2"/>
    <n v="57.1513856427379"/>
    <n v="34233.68"/>
    <n v="10"/>
    <x v="0"/>
    <m/>
    <n v="0"/>
    <x v="68"/>
    <d v="2020-04-20T00:00:00"/>
    <x v="1"/>
    <x v="2"/>
    <x v="0"/>
  </r>
  <r>
    <x v="477"/>
    <x v="0"/>
    <x v="0"/>
    <s v="指名：製品KW"/>
    <n v="1313"/>
    <n v="60"/>
    <m/>
    <n v="4.56968773800457E-2"/>
    <n v="21.718666666666664"/>
    <n v="1303.1199999999999"/>
    <n v="0"/>
    <x v="0"/>
    <m/>
    <n v="0"/>
    <x v="68"/>
    <d v="2020-04-20T00:00:00"/>
    <x v="1"/>
    <x v="2"/>
    <x v="0"/>
  </r>
  <r>
    <x v="477"/>
    <x v="0"/>
    <x v="0"/>
    <s v="一般：バリスタ"/>
    <n v="10535"/>
    <n v="108"/>
    <m/>
    <n v="1.0251542477456098E-2"/>
    <n v="64.768888888888895"/>
    <n v="6995.04"/>
    <n v="0"/>
    <x v="0"/>
    <m/>
    <n v="0"/>
    <x v="68"/>
    <d v="2020-04-20T00:00:00"/>
    <x v="1"/>
    <x v="2"/>
    <x v="0"/>
  </r>
  <r>
    <x v="477"/>
    <x v="0"/>
    <x v="0"/>
    <s v="指名：バリスタDuo"/>
    <n v="567"/>
    <n v="8"/>
    <m/>
    <n v="1.4109347442680775E-2"/>
    <n v="26.78"/>
    <n v="214.24"/>
    <n v="0"/>
    <x v="0"/>
    <m/>
    <n v="0"/>
    <x v="68"/>
    <d v="2020-04-20T00:00:00"/>
    <x v="1"/>
    <x v="2"/>
    <x v="0"/>
  </r>
  <r>
    <x v="477"/>
    <x v="0"/>
    <x v="0"/>
    <s v="指名：共通TOP（161228AM-170131）"/>
    <n v="7840"/>
    <n v="793"/>
    <m/>
    <n v="0.10114795918367347"/>
    <n v="26.232131147540986"/>
    <n v="20802.080000000002"/>
    <n v="42"/>
    <x v="0"/>
    <m/>
    <n v="0"/>
    <x v="68"/>
    <d v="2020-04-20T00:00:00"/>
    <x v="1"/>
    <x v="2"/>
    <x v="0"/>
  </r>
  <r>
    <x v="477"/>
    <x v="0"/>
    <x v="0"/>
    <s v="一般：ドルチェグスト"/>
    <n v="20826"/>
    <n v="192"/>
    <m/>
    <n v="9.2192451743013538E-3"/>
    <n v="106.45916666666666"/>
    <n v="20440.16"/>
    <n v="2"/>
    <x v="0"/>
    <m/>
    <n v="0"/>
    <x v="68"/>
    <d v="2020-04-20T00:00:00"/>
    <x v="1"/>
    <x v="2"/>
    <x v="0"/>
  </r>
  <r>
    <x v="477"/>
    <x v="0"/>
    <x v="0"/>
    <s v="指名：ドルチェグスト（161228AM-170131）"/>
    <n v="18076"/>
    <n v="1628"/>
    <m/>
    <n v="9.0064173489710117E-2"/>
    <n v="31.023685503685503"/>
    <n v="50506.559999999998"/>
    <n v="46"/>
    <x v="3"/>
    <n v="12626.64"/>
    <n v="2.2128789555211331E-4"/>
    <x v="68"/>
    <d v="2020-04-20T00:00:00"/>
    <x v="1"/>
    <x v="2"/>
    <x v="0"/>
  </r>
  <r>
    <x v="477"/>
    <x v="3"/>
    <x v="0"/>
    <s v="PH AFF"/>
    <n v="718"/>
    <n v="289"/>
    <m/>
    <n v="0.40250696378830081"/>
    <n v="356.75778546712803"/>
    <n v="103103"/>
    <n v="7"/>
    <x v="5"/>
    <n v="103103"/>
    <n v="1.3927576601671309E-3"/>
    <x v="68"/>
    <d v="2020-04-20T00:00:00"/>
    <x v="1"/>
    <x v="2"/>
    <x v="0"/>
  </r>
  <r>
    <x v="477"/>
    <x v="5"/>
    <x v="0"/>
    <s v="GDN_Direct_AT_Woman"/>
    <n v="102366"/>
    <n v="238"/>
    <n v="0"/>
    <n v="2.3249907195748588E-3"/>
    <n v="21.553977777016804"/>
    <n v="5129.8467109299991"/>
    <n v="0"/>
    <x v="0"/>
    <m/>
    <n v="0"/>
    <x v="68"/>
    <d v="2020-04-20T00:00:00"/>
    <x v="1"/>
    <x v="2"/>
    <x v="0"/>
  </r>
  <r>
    <x v="477"/>
    <x v="5"/>
    <x v="0"/>
    <s v="GDN_Direct_AT_Man"/>
    <n v="58643"/>
    <n v="105"/>
    <n v="0"/>
    <n v="1.790495029244752E-3"/>
    <n v="19.121370689761907"/>
    <n v="2007.7439224250002"/>
    <n v="0"/>
    <x v="0"/>
    <m/>
    <n v="0"/>
    <x v="68"/>
    <d v="2020-04-20T00:00:00"/>
    <x v="1"/>
    <x v="2"/>
    <x v="0"/>
  </r>
  <r>
    <x v="477"/>
    <x v="5"/>
    <x v="0"/>
    <s v="GDN_Direct_RT_リターゲティング"/>
    <n v="114329"/>
    <n v="116"/>
    <n v="0"/>
    <n v="1.0146157142982095E-3"/>
    <n v="295.33436695318966"/>
    <n v="34258.786566570001"/>
    <n v="2"/>
    <x v="0"/>
    <m/>
    <n v="0"/>
    <x v="68"/>
    <d v="2020-04-20T00:00:00"/>
    <x v="1"/>
    <x v="2"/>
    <x v="0"/>
  </r>
  <r>
    <x v="477"/>
    <x v="4"/>
    <x v="0"/>
    <s v="一般：バリスタDuo"/>
    <n v="84"/>
    <n v="8"/>
    <m/>
    <n v="9.5238095238095233E-2"/>
    <n v="88.085000000000008"/>
    <n v="704.68000000000006"/>
    <n v="0"/>
    <x v="0"/>
    <m/>
    <n v="0"/>
    <x v="68"/>
    <d v="2020-04-20T00:00:00"/>
    <x v="1"/>
    <x v="2"/>
    <x v="0"/>
  </r>
  <r>
    <x v="477"/>
    <x v="4"/>
    <x v="0"/>
    <s v="指名：共通TOP（170816-170916）"/>
    <n v="10059"/>
    <n v="1949"/>
    <m/>
    <n v="0.19375683467541505"/>
    <n v="29.134738327347357"/>
    <n v="56783.604999999996"/>
    <n v="36.31"/>
    <x v="0"/>
    <m/>
    <n v="0"/>
    <x v="68"/>
    <d v="2020-04-20T00:00:00"/>
    <x v="1"/>
    <x v="2"/>
    <x v="0"/>
  </r>
  <r>
    <x v="477"/>
    <x v="4"/>
    <x v="0"/>
    <s v="指名：バリスタ（170816-170916）"/>
    <n v="8268"/>
    <n v="1045"/>
    <m/>
    <n v="0.12639090469279149"/>
    <n v="79.511770334928244"/>
    <n v="83089.800000000017"/>
    <n v="5.6800000000000006"/>
    <x v="0"/>
    <m/>
    <n v="0"/>
    <x v="68"/>
    <d v="2020-04-20T00:00:00"/>
    <x v="1"/>
    <x v="2"/>
    <x v="0"/>
  </r>
  <r>
    <x v="477"/>
    <x v="4"/>
    <x v="0"/>
    <s v="指名：ドルチェグスト（170816-170916）"/>
    <n v="17266"/>
    <n v="3706"/>
    <n v="0"/>
    <n v="0.21464149194949611"/>
    <n v="39.730849973016738"/>
    <n v="147242.53000000003"/>
    <n v="45.15"/>
    <x v="19"/>
    <n v="8661.3252941176488"/>
    <n v="9.8459399976833081E-4"/>
    <x v="68"/>
    <d v="2020-04-20T00:00:00"/>
    <x v="1"/>
    <x v="2"/>
    <x v="0"/>
  </r>
  <r>
    <x v="477"/>
    <x v="4"/>
    <x v="0"/>
    <s v="指名：バリスタDuo"/>
    <n v="4962"/>
    <n v="109"/>
    <m/>
    <n v="2.1966948810963321E-2"/>
    <n v="268.79683486238537"/>
    <n v="29298.855000000003"/>
    <n v="0.59"/>
    <x v="0"/>
    <m/>
    <n v="0"/>
    <x v="68"/>
    <d v="2020-04-20T00:00:00"/>
    <x v="1"/>
    <x v="2"/>
    <x v="0"/>
  </r>
  <r>
    <x v="477"/>
    <x v="4"/>
    <x v="0"/>
    <s v="一般：バリスタ"/>
    <n v="3249"/>
    <n v="121"/>
    <m/>
    <n v="3.7242228377962448E-2"/>
    <n v="108.34851239669422"/>
    <n v="13110.17"/>
    <n v="0.92"/>
    <x v="0"/>
    <m/>
    <n v="0"/>
    <x v="68"/>
    <d v="2020-04-20T00:00:00"/>
    <x v="1"/>
    <x v="2"/>
    <x v="0"/>
  </r>
  <r>
    <x v="477"/>
    <x v="4"/>
    <x v="0"/>
    <s v="指名：製品KW"/>
    <n v="62"/>
    <n v="7"/>
    <m/>
    <n v="0.11290322580645161"/>
    <n v="46.989285714285714"/>
    <n v="328.92500000000001"/>
    <n v="0"/>
    <x v="0"/>
    <m/>
    <n v="0"/>
    <x v="68"/>
    <d v="2020-04-20T00:00:00"/>
    <x v="1"/>
    <x v="2"/>
    <x v="0"/>
  </r>
  <r>
    <x v="477"/>
    <x v="4"/>
    <x v="0"/>
    <s v="一般：ドルチェグスト"/>
    <n v="6112"/>
    <n v="386"/>
    <n v="0"/>
    <n v="6.3154450261780098E-2"/>
    <n v="86.802953367875659"/>
    <n v="33505.94"/>
    <n v="3.4000000000000004"/>
    <x v="0"/>
    <m/>
    <n v="0"/>
    <x v="68"/>
    <d v="2020-04-20T00:00:00"/>
    <x v="1"/>
    <x v="2"/>
    <x v="0"/>
  </r>
  <r>
    <x v="477"/>
    <x v="7"/>
    <x v="0"/>
    <s v="NDG_Facebook_int_coffee（200110-200131）"/>
    <n v="107271"/>
    <n v="264"/>
    <n v="0"/>
    <n v="2.4610565763347036E-3"/>
    <n v="36.334640151515153"/>
    <n v="9592.3450000000012"/>
    <n v="0"/>
    <x v="0"/>
    <m/>
    <n v="0"/>
    <x v="68"/>
    <d v="2020-04-20T00:00:00"/>
    <x v="1"/>
    <x v="2"/>
    <x v="0"/>
  </r>
  <r>
    <x v="477"/>
    <x v="7"/>
    <x v="0"/>
    <s v="NDG_Facebook_RM_18day（200203-200229）"/>
    <n v="19474"/>
    <n v="174"/>
    <n v="0"/>
    <n v="8.934990243401459E-3"/>
    <n v="198.39310344827587"/>
    <n v="34520.400000000001"/>
    <n v="25"/>
    <x v="0"/>
    <m/>
    <n v="0"/>
    <x v="68"/>
    <d v="2020-04-20T00:00:00"/>
    <x v="1"/>
    <x v="2"/>
    <x v="0"/>
  </r>
  <r>
    <x v="477"/>
    <x v="7"/>
    <x v="0"/>
    <s v="NDG_Facebook_customer（200317-200331）"/>
    <n v="27799"/>
    <n v="76"/>
    <n v="0"/>
    <n v="2.7339112917730852E-3"/>
    <n v="326.90039473684209"/>
    <n v="24844.43"/>
    <n v="11"/>
    <x v="0"/>
    <m/>
    <n v="0"/>
    <x v="68"/>
    <d v="2020-04-20T00:00:00"/>
    <x v="1"/>
    <x v="2"/>
    <x v="0"/>
  </r>
  <r>
    <x v="477"/>
    <x v="7"/>
    <x v="0"/>
    <s v="NDG_Facebook_RM_180day（200203-200229）"/>
    <n v="23821"/>
    <n v="83"/>
    <n v="0"/>
    <n v="3.4843205574912892E-3"/>
    <n v="210.31855421686751"/>
    <n v="17456.440000000002"/>
    <n v="5"/>
    <x v="0"/>
    <m/>
    <n v="0"/>
    <x v="68"/>
    <d v="2020-04-20T00:00:00"/>
    <x v="1"/>
    <x v="2"/>
    <x v="0"/>
  </r>
  <r>
    <x v="477"/>
    <x v="11"/>
    <x v="0"/>
    <s v="【NDG】DV360"/>
    <n v="49601"/>
    <n v="189"/>
    <m/>
    <n v="3.8104070482449953E-3"/>
    <n v="186.68754461465608"/>
    <n v="35283.945932169998"/>
    <n v="0"/>
    <x v="0"/>
    <m/>
    <n v="0"/>
    <x v="68"/>
    <d v="2020-04-20T00:00:00"/>
    <x v="1"/>
    <x v="2"/>
    <x v="0"/>
  </r>
  <r>
    <x v="477"/>
    <x v="3"/>
    <x v="0"/>
    <s v="AFF"/>
    <m/>
    <m/>
    <m/>
    <m/>
    <m/>
    <m/>
    <m/>
    <x v="8"/>
    <n v="0"/>
    <m/>
    <x v="68"/>
    <d v="2020-04-20T00:00:00"/>
    <x v="1"/>
    <x v="2"/>
    <x v="0"/>
  </r>
  <r>
    <x v="478"/>
    <x v="0"/>
    <x v="0"/>
    <s v="指名：バリスタDuo"/>
    <n v="533"/>
    <n v="12"/>
    <m/>
    <n v="2.2514071294559099E-2"/>
    <n v="18.286666666666665"/>
    <n v="219.44"/>
    <n v="0"/>
    <x v="0"/>
    <m/>
    <n v="0"/>
    <x v="68"/>
    <d v="2020-04-20T00:00:00"/>
    <x v="1"/>
    <x v="2"/>
    <x v="0"/>
  </r>
  <r>
    <x v="478"/>
    <x v="0"/>
    <x v="0"/>
    <s v="一般：バリスタDuo"/>
    <n v="26"/>
    <n v="2"/>
    <m/>
    <n v="7.6923076923076927E-2"/>
    <n v="77.47999999999999"/>
    <n v="154.95999999999998"/>
    <n v="0"/>
    <x v="0"/>
    <m/>
    <n v="0"/>
    <x v="68"/>
    <d v="2020-04-20T00:00:00"/>
    <x v="1"/>
    <x v="2"/>
    <x v="0"/>
  </r>
  <r>
    <x v="478"/>
    <x v="0"/>
    <x v="0"/>
    <s v="一般：バリスタ"/>
    <n v="9982"/>
    <n v="124"/>
    <m/>
    <n v="1.2422360248447204E-2"/>
    <n v="69.285806451612899"/>
    <n v="8591.4399999999987"/>
    <n v="3"/>
    <x v="0"/>
    <m/>
    <n v="0"/>
    <x v="68"/>
    <d v="2020-04-20T00:00:00"/>
    <x v="1"/>
    <x v="2"/>
    <x v="0"/>
  </r>
  <r>
    <x v="478"/>
    <x v="0"/>
    <x v="0"/>
    <s v="指名：共通TOP（161228AM-170131）"/>
    <n v="8000"/>
    <n v="868"/>
    <m/>
    <n v="0.1085"/>
    <n v="25.04866359447005"/>
    <n v="21742.240000000002"/>
    <n v="31"/>
    <x v="0"/>
    <m/>
    <n v="0"/>
    <x v="68"/>
    <d v="2020-04-20T00:00:00"/>
    <x v="1"/>
    <x v="2"/>
    <x v="0"/>
  </r>
  <r>
    <x v="478"/>
    <x v="0"/>
    <x v="0"/>
    <s v="一般：ドルチェグスト"/>
    <n v="14578"/>
    <n v="120"/>
    <m/>
    <n v="8.2315818356427494E-3"/>
    <n v="86.874666666666656"/>
    <n v="10424.959999999999"/>
    <n v="0"/>
    <x v="0"/>
    <m/>
    <n v="0"/>
    <x v="68"/>
    <d v="2020-04-20T00:00:00"/>
    <x v="1"/>
    <x v="2"/>
    <x v="0"/>
  </r>
  <r>
    <x v="478"/>
    <x v="0"/>
    <x v="0"/>
    <s v="指名：ドルチェグスト（161228AM-170131）"/>
    <n v="19658"/>
    <n v="1976"/>
    <m/>
    <n v="0.1005188727235731"/>
    <n v="40.326315789473689"/>
    <n v="79684.800000000003"/>
    <n v="32"/>
    <x v="0"/>
    <m/>
    <n v="0"/>
    <x v="68"/>
    <d v="2020-04-20T00:00:00"/>
    <x v="1"/>
    <x v="2"/>
    <x v="0"/>
  </r>
  <r>
    <x v="478"/>
    <x v="0"/>
    <x v="0"/>
    <s v="指名：バリスタ（161228AM-170131）"/>
    <n v="6839"/>
    <n v="657"/>
    <m/>
    <n v="9.6066676414680516E-2"/>
    <n v="47.38885844748858"/>
    <n v="31134.479999999996"/>
    <n v="7"/>
    <x v="0"/>
    <m/>
    <n v="0"/>
    <x v="68"/>
    <d v="2020-04-20T00:00:00"/>
    <x v="1"/>
    <x v="2"/>
    <x v="0"/>
  </r>
  <r>
    <x v="478"/>
    <x v="0"/>
    <x v="0"/>
    <s v="指名：製品KW"/>
    <n v="1104"/>
    <n v="69"/>
    <m/>
    <n v="6.25E-2"/>
    <n v="26.256231884057968"/>
    <n v="1811.6799999999998"/>
    <n v="0"/>
    <x v="0"/>
    <m/>
    <n v="0"/>
    <x v="68"/>
    <d v="2020-04-20T00:00:00"/>
    <x v="1"/>
    <x v="2"/>
    <x v="0"/>
  </r>
  <r>
    <x v="478"/>
    <x v="3"/>
    <x v="0"/>
    <s v="PH AFF"/>
    <n v="603"/>
    <n v="375"/>
    <m/>
    <n v="0.62189054726368154"/>
    <n v="471.32799999999997"/>
    <n v="176748"/>
    <n v="12"/>
    <x v="0"/>
    <m/>
    <n v="0"/>
    <x v="68"/>
    <d v="2020-04-20T00:00:00"/>
    <x v="1"/>
    <x v="2"/>
    <x v="0"/>
  </r>
  <r>
    <x v="478"/>
    <x v="5"/>
    <x v="0"/>
    <s v="GDN_Direct_AT_Woman"/>
    <n v="64140"/>
    <n v="158"/>
    <n v="0"/>
    <n v="2.4633613969441844E-3"/>
    <n v="20.671240821930379"/>
    <n v="3266.0560498649997"/>
    <n v="0"/>
    <x v="0"/>
    <m/>
    <n v="0"/>
    <x v="68"/>
    <d v="2020-04-20T00:00:00"/>
    <x v="1"/>
    <x v="2"/>
    <x v="0"/>
  </r>
  <r>
    <x v="478"/>
    <x v="5"/>
    <x v="0"/>
    <s v="GDN_Direct_AT_Man"/>
    <n v="47113"/>
    <n v="102"/>
    <n v="0"/>
    <n v="2.1650075350752446E-3"/>
    <n v="18.183121824950977"/>
    <n v="1854.6784261449998"/>
    <n v="0"/>
    <x v="0"/>
    <m/>
    <n v="0"/>
    <x v="68"/>
    <d v="2020-04-20T00:00:00"/>
    <x v="1"/>
    <x v="2"/>
    <x v="0"/>
  </r>
  <r>
    <x v="478"/>
    <x v="5"/>
    <x v="0"/>
    <s v="GDN_Direct_RT_リターゲティング"/>
    <n v="110067"/>
    <n v="122"/>
    <n v="0"/>
    <n v="1.1084157831139215E-3"/>
    <n v="268.02395098467213"/>
    <n v="32698.922020129998"/>
    <n v="0"/>
    <x v="0"/>
    <m/>
    <n v="0"/>
    <x v="68"/>
    <d v="2020-04-20T00:00:00"/>
    <x v="1"/>
    <x v="2"/>
    <x v="0"/>
  </r>
  <r>
    <x v="478"/>
    <x v="4"/>
    <x v="0"/>
    <s v="一般：ドルチェグスト"/>
    <n v="4100"/>
    <n v="270"/>
    <n v="0"/>
    <n v="6.5853658536585369E-2"/>
    <n v="80.660851851851859"/>
    <n v="21778.430000000004"/>
    <n v="2.34"/>
    <x v="0"/>
    <m/>
    <n v="0"/>
    <x v="68"/>
    <d v="2020-04-20T00:00:00"/>
    <x v="1"/>
    <x v="2"/>
    <x v="0"/>
  </r>
  <r>
    <x v="478"/>
    <x v="4"/>
    <x v="0"/>
    <s v="指名：バリスタ（170816-170916）"/>
    <n v="8605"/>
    <n v="1119"/>
    <m/>
    <n v="0.13004067402672864"/>
    <n v="89.780915996425392"/>
    <n v="100464.84500000002"/>
    <n v="8.48"/>
    <x v="0"/>
    <m/>
    <n v="0"/>
    <x v="68"/>
    <d v="2020-04-20T00:00:00"/>
    <x v="1"/>
    <x v="2"/>
    <x v="0"/>
  </r>
  <r>
    <x v="478"/>
    <x v="4"/>
    <x v="0"/>
    <s v="指名：製品KW"/>
    <n v="75"/>
    <n v="9"/>
    <m/>
    <n v="0.12"/>
    <n v="38.281666666666666"/>
    <n v="344.53499999999997"/>
    <n v="0"/>
    <x v="0"/>
    <m/>
    <n v="0"/>
    <x v="68"/>
    <d v="2020-04-20T00:00:00"/>
    <x v="1"/>
    <x v="2"/>
    <x v="0"/>
  </r>
  <r>
    <x v="478"/>
    <x v="4"/>
    <x v="0"/>
    <s v="指名：ドルチェグスト（170816-170916）"/>
    <n v="18990"/>
    <n v="4108"/>
    <n v="0"/>
    <n v="0.2163243812532912"/>
    <n v="49.623753651411882"/>
    <n v="203854.38"/>
    <n v="50.790000000000006"/>
    <x v="20"/>
    <n v="9707.3514285714282"/>
    <n v="1.1058451816745656E-3"/>
    <x v="68"/>
    <d v="2020-04-20T00:00:00"/>
    <x v="1"/>
    <x v="2"/>
    <x v="0"/>
  </r>
  <r>
    <x v="478"/>
    <x v="4"/>
    <x v="0"/>
    <s v="指名：共通TOP（170816-170916）"/>
    <n v="9344"/>
    <n v="1796"/>
    <m/>
    <n v="0.19220890410958905"/>
    <n v="29.242675389755014"/>
    <n v="52519.845000000008"/>
    <n v="41.29"/>
    <x v="0"/>
    <m/>
    <n v="0"/>
    <x v="68"/>
    <d v="2020-04-20T00:00:00"/>
    <x v="1"/>
    <x v="2"/>
    <x v="0"/>
  </r>
  <r>
    <x v="478"/>
    <x v="4"/>
    <x v="0"/>
    <s v="一般：バリスタ"/>
    <n v="3723"/>
    <n v="143"/>
    <m/>
    <n v="3.8409884501745907E-2"/>
    <n v="108.57604895104893"/>
    <n v="15526.374999999998"/>
    <n v="0"/>
    <x v="0"/>
    <m/>
    <n v="0"/>
    <x v="68"/>
    <d v="2020-04-20T00:00:00"/>
    <x v="1"/>
    <x v="2"/>
    <x v="0"/>
  </r>
  <r>
    <x v="478"/>
    <x v="4"/>
    <x v="0"/>
    <s v="一般：バリスタDuo"/>
    <n v="81"/>
    <n v="5"/>
    <m/>
    <n v="6.1728395061728392E-2"/>
    <n v="98.342999999999989"/>
    <n v="491.71499999999997"/>
    <n v="0"/>
    <x v="0"/>
    <m/>
    <n v="0"/>
    <x v="68"/>
    <d v="2020-04-20T00:00:00"/>
    <x v="1"/>
    <x v="2"/>
    <x v="0"/>
  </r>
  <r>
    <x v="478"/>
    <x v="4"/>
    <x v="0"/>
    <s v="指名：バリスタDuo"/>
    <n v="4577"/>
    <n v="104"/>
    <m/>
    <n v="2.2722307188114486E-2"/>
    <n v="215.73105769230773"/>
    <n v="22436.030000000002"/>
    <n v="1"/>
    <x v="0"/>
    <m/>
    <n v="0"/>
    <x v="68"/>
    <d v="2020-04-20T00:00:00"/>
    <x v="1"/>
    <x v="2"/>
    <x v="0"/>
  </r>
  <r>
    <x v="478"/>
    <x v="7"/>
    <x v="0"/>
    <s v="NDG_Facebook_customer（200317-200331）"/>
    <n v="30936"/>
    <n v="74"/>
    <n v="0"/>
    <n v="2.3920351693819497E-3"/>
    <n v="318.52837837837836"/>
    <n v="23571.1"/>
    <n v="14"/>
    <x v="0"/>
    <m/>
    <n v="0"/>
    <x v="68"/>
    <d v="2020-04-20T00:00:00"/>
    <x v="1"/>
    <x v="2"/>
    <x v="0"/>
  </r>
  <r>
    <x v="478"/>
    <x v="7"/>
    <x v="0"/>
    <s v="NDG_Facebook_RM_18day（200203-200229）"/>
    <n v="19465"/>
    <n v="216"/>
    <n v="0"/>
    <n v="1.1096840482918058E-2"/>
    <n v="147.10773148148149"/>
    <n v="31775.27"/>
    <n v="18"/>
    <x v="0"/>
    <m/>
    <n v="0"/>
    <x v="68"/>
    <d v="2020-04-20T00:00:00"/>
    <x v="1"/>
    <x v="2"/>
    <x v="0"/>
  </r>
  <r>
    <x v="478"/>
    <x v="7"/>
    <x v="0"/>
    <s v="NDG_Facebook_RM_180day（200203-200229）"/>
    <n v="28064"/>
    <n v="87"/>
    <n v="0"/>
    <n v="3.1000570125427596E-3"/>
    <n v="197.40626436781605"/>
    <n v="17174.344999999998"/>
    <n v="3"/>
    <x v="0"/>
    <m/>
    <n v="0"/>
    <x v="68"/>
    <d v="2020-04-20T00:00:00"/>
    <x v="1"/>
    <x v="2"/>
    <x v="0"/>
  </r>
  <r>
    <x v="478"/>
    <x v="7"/>
    <x v="0"/>
    <s v="NDG_Facebook_int_coffee（200110-200131）"/>
    <n v="98397"/>
    <n v="264"/>
    <n v="0"/>
    <n v="2.6830086283118389E-3"/>
    <n v="38.602651515151507"/>
    <n v="10191.099999999999"/>
    <n v="0"/>
    <x v="0"/>
    <m/>
    <n v="0"/>
    <x v="68"/>
    <d v="2020-04-20T00:00:00"/>
    <x v="1"/>
    <x v="2"/>
    <x v="0"/>
  </r>
  <r>
    <x v="478"/>
    <x v="11"/>
    <x v="0"/>
    <s v="【NDG】DV360"/>
    <n v="49288"/>
    <n v="207"/>
    <m/>
    <n v="4.1998052264242821E-3"/>
    <n v="170.25276102200482"/>
    <n v="35242.321531554997"/>
    <n v="0"/>
    <x v="0"/>
    <m/>
    <n v="0"/>
    <x v="68"/>
    <d v="2020-04-20T00:00:00"/>
    <x v="1"/>
    <x v="2"/>
    <x v="0"/>
  </r>
  <r>
    <x v="479"/>
    <x v="0"/>
    <x v="0"/>
    <s v="一般：バリスタ"/>
    <n v="10182"/>
    <n v="112"/>
    <m/>
    <n v="1.0999803574936162E-2"/>
    <n v="75.102857142857147"/>
    <n v="8411.52"/>
    <n v="1"/>
    <x v="0"/>
    <m/>
    <n v="0"/>
    <x v="68"/>
    <d v="2020-04-20T00:00:00"/>
    <x v="1"/>
    <x v="2"/>
    <x v="0"/>
  </r>
  <r>
    <x v="479"/>
    <x v="0"/>
    <x v="0"/>
    <s v="一般：バリスタDuo"/>
    <n v="59"/>
    <n v="11"/>
    <m/>
    <n v="0.1864406779661017"/>
    <n v="56.254545454545458"/>
    <n v="618.80000000000007"/>
    <n v="0"/>
    <x v="0"/>
    <m/>
    <n v="0"/>
    <x v="68"/>
    <d v="2020-04-20T00:00:00"/>
    <x v="1"/>
    <x v="2"/>
    <x v="0"/>
  </r>
  <r>
    <x v="479"/>
    <x v="0"/>
    <x v="0"/>
    <s v="一般：ドルチェグスト"/>
    <n v="14770"/>
    <n v="146"/>
    <m/>
    <n v="9.8849018280297903E-3"/>
    <n v="100.66630136986304"/>
    <n v="14697.280000000002"/>
    <n v="0"/>
    <x v="0"/>
    <m/>
    <n v="0"/>
    <x v="68"/>
    <d v="2020-04-20T00:00:00"/>
    <x v="1"/>
    <x v="2"/>
    <x v="0"/>
  </r>
  <r>
    <x v="479"/>
    <x v="0"/>
    <x v="0"/>
    <s v="指名：バリスタDuo"/>
    <n v="501"/>
    <n v="12"/>
    <m/>
    <n v="2.3952095808383235E-2"/>
    <n v="29.813333333333333"/>
    <n v="357.76"/>
    <n v="0"/>
    <x v="0"/>
    <m/>
    <n v="0"/>
    <x v="68"/>
    <d v="2020-04-20T00:00:00"/>
    <x v="1"/>
    <x v="2"/>
    <x v="0"/>
  </r>
  <r>
    <x v="479"/>
    <x v="0"/>
    <x v="0"/>
    <s v="指名：バリスタ（161228AM-170131）"/>
    <n v="6541"/>
    <n v="594"/>
    <m/>
    <n v="9.0811802476685521E-2"/>
    <n v="46.764983164983164"/>
    <n v="27778.400000000001"/>
    <n v="8"/>
    <x v="0"/>
    <m/>
    <n v="0"/>
    <x v="68"/>
    <d v="2020-04-20T00:00:00"/>
    <x v="1"/>
    <x v="2"/>
    <x v="0"/>
  </r>
  <r>
    <x v="479"/>
    <x v="0"/>
    <x v="0"/>
    <s v="指名：共通TOP（161228AM-170131）"/>
    <n v="7607"/>
    <n v="784"/>
    <m/>
    <n v="0.10306296831865387"/>
    <n v="28.20071428571428"/>
    <n v="22109.359999999997"/>
    <n v="35"/>
    <x v="0"/>
    <m/>
    <n v="0"/>
    <x v="68"/>
    <d v="2020-04-20T00:00:00"/>
    <x v="1"/>
    <x v="2"/>
    <x v="0"/>
  </r>
  <r>
    <x v="479"/>
    <x v="0"/>
    <x v="0"/>
    <s v="指名：製品KW"/>
    <n v="768"/>
    <n v="57"/>
    <m/>
    <n v="7.421875E-2"/>
    <n v="23.372631578947374"/>
    <n v="1332.2400000000002"/>
    <n v="0"/>
    <x v="0"/>
    <m/>
    <n v="0"/>
    <x v="68"/>
    <d v="2020-04-20T00:00:00"/>
    <x v="1"/>
    <x v="2"/>
    <x v="0"/>
  </r>
  <r>
    <x v="479"/>
    <x v="0"/>
    <x v="0"/>
    <s v="指名：ドルチェグスト（161228AM-170131）"/>
    <n v="17700"/>
    <n v="1600"/>
    <m/>
    <n v="9.03954802259887E-2"/>
    <n v="35.317099999999996"/>
    <n v="56507.359999999993"/>
    <n v="28"/>
    <x v="6"/>
    <n v="11301.471999999998"/>
    <n v="2.824858757062147E-4"/>
    <x v="68"/>
    <d v="2020-04-20T00:00:00"/>
    <x v="1"/>
    <x v="2"/>
    <x v="0"/>
  </r>
  <r>
    <x v="479"/>
    <x v="3"/>
    <x v="0"/>
    <s v="PH AFF"/>
    <n v="521"/>
    <n v="271"/>
    <m/>
    <n v="0.52015355086372361"/>
    <n v="489.15498154981549"/>
    <n v="132561"/>
    <n v="9"/>
    <x v="0"/>
    <m/>
    <n v="0"/>
    <x v="68"/>
    <d v="2020-04-20T00:00:00"/>
    <x v="1"/>
    <x v="2"/>
    <x v="0"/>
  </r>
  <r>
    <x v="479"/>
    <x v="5"/>
    <x v="0"/>
    <s v="GDN_Direct_RT_リターゲティング"/>
    <n v="88759"/>
    <n v="91"/>
    <n v="0"/>
    <n v="1.0252481438502012E-3"/>
    <n v="304.44265615373627"/>
    <n v="27704.281709990002"/>
    <n v="0"/>
    <x v="0"/>
    <m/>
    <n v="0"/>
    <x v="68"/>
    <d v="2020-04-20T00:00:00"/>
    <x v="1"/>
    <x v="2"/>
    <x v="0"/>
  </r>
  <r>
    <x v="479"/>
    <x v="5"/>
    <x v="0"/>
    <s v="GDN_Direct_AT_Woman"/>
    <n v="95139"/>
    <n v="218"/>
    <n v="0"/>
    <n v="2.2913841852447471E-3"/>
    <n v="21.033867570504587"/>
    <n v="4585.3831303699999"/>
    <n v="0"/>
    <x v="0"/>
    <m/>
    <n v="0"/>
    <x v="68"/>
    <d v="2020-04-20T00:00:00"/>
    <x v="1"/>
    <x v="2"/>
    <x v="0"/>
  </r>
  <r>
    <x v="479"/>
    <x v="5"/>
    <x v="0"/>
    <s v="GDN_SDC_Direct"/>
    <n v="586717"/>
    <n v="605"/>
    <n v="0"/>
    <n v="1.0311615310277357E-3"/>
    <n v="92.281655247297508"/>
    <n v="55830.401424614996"/>
    <n v="1"/>
    <x v="0"/>
    <m/>
    <n v="0"/>
    <x v="68"/>
    <d v="2020-04-20T00:00:00"/>
    <x v="1"/>
    <x v="2"/>
    <x v="0"/>
  </r>
  <r>
    <x v="479"/>
    <x v="5"/>
    <x v="0"/>
    <s v="GDN_Direct_AT_Man"/>
    <n v="71535"/>
    <n v="147"/>
    <n v="0"/>
    <n v="2.0549381421681692E-3"/>
    <n v="20.901592720850338"/>
    <n v="3072.5341299649999"/>
    <n v="0"/>
    <x v="0"/>
    <m/>
    <n v="0"/>
    <x v="68"/>
    <d v="2020-04-20T00:00:00"/>
    <x v="1"/>
    <x v="2"/>
    <x v="0"/>
  </r>
  <r>
    <x v="479"/>
    <x v="5"/>
    <x v="0"/>
    <s v="GDN_Direct_AT_スタバ"/>
    <n v="1212"/>
    <n v="3"/>
    <n v="0"/>
    <n v="2.4752475247524753E-3"/>
    <n v="32.219540263333336"/>
    <n v="96.658620790000001"/>
    <n v="0"/>
    <x v="0"/>
    <m/>
    <n v="0"/>
    <x v="68"/>
    <d v="2020-04-20T00:00:00"/>
    <x v="1"/>
    <x v="2"/>
    <x v="0"/>
  </r>
  <r>
    <x v="479"/>
    <x v="4"/>
    <x v="0"/>
    <s v="一般：バリスタDuo"/>
    <n v="59"/>
    <n v="5"/>
    <m/>
    <n v="8.4745762711864403E-2"/>
    <n v="120.19699999999997"/>
    <n v="600.9849999999999"/>
    <n v="0"/>
    <x v="0"/>
    <m/>
    <n v="0"/>
    <x v="68"/>
    <d v="2020-04-20T00:00:00"/>
    <x v="1"/>
    <x v="2"/>
    <x v="0"/>
  </r>
  <r>
    <x v="479"/>
    <x v="4"/>
    <x v="0"/>
    <s v="指名：製品KW"/>
    <n v="66"/>
    <n v="11"/>
    <m/>
    <n v="0.16666666666666666"/>
    <n v="74.603636363636369"/>
    <n v="820.6400000000001"/>
    <n v="0"/>
    <x v="0"/>
    <m/>
    <n v="0"/>
    <x v="68"/>
    <d v="2020-04-20T00:00:00"/>
    <x v="1"/>
    <x v="2"/>
    <x v="0"/>
  </r>
  <r>
    <x v="479"/>
    <x v="4"/>
    <x v="0"/>
    <s v="指名：共通TOP（170816-170916）"/>
    <n v="9394"/>
    <n v="1826"/>
    <m/>
    <n v="0.19437939110070257"/>
    <n v="28.169931544359255"/>
    <n v="51438.294999999998"/>
    <n v="22.22"/>
    <x v="0"/>
    <m/>
    <n v="0"/>
    <x v="68"/>
    <d v="2020-04-20T00:00:00"/>
    <x v="1"/>
    <x v="2"/>
    <x v="0"/>
  </r>
  <r>
    <x v="479"/>
    <x v="4"/>
    <x v="0"/>
    <s v="一般：ドルチェグスト"/>
    <n v="4426"/>
    <n v="270"/>
    <n v="0"/>
    <n v="6.1003163126976956E-2"/>
    <n v="75.863981481481488"/>
    <n v="20483.275000000001"/>
    <n v="4"/>
    <x v="0"/>
    <m/>
    <n v="0"/>
    <x v="68"/>
    <d v="2020-04-20T00:00:00"/>
    <x v="1"/>
    <x v="2"/>
    <x v="0"/>
  </r>
  <r>
    <x v="479"/>
    <x v="4"/>
    <x v="0"/>
    <s v="一般：バリスタ"/>
    <n v="6886"/>
    <n v="168"/>
    <m/>
    <n v="2.4397327911704909E-2"/>
    <n v="113.27205357142859"/>
    <n v="19029.705000000002"/>
    <n v="0"/>
    <x v="0"/>
    <m/>
    <n v="0"/>
    <x v="68"/>
    <d v="2020-04-20T00:00:00"/>
    <x v="1"/>
    <x v="2"/>
    <x v="0"/>
  </r>
  <r>
    <x v="479"/>
    <x v="4"/>
    <x v="0"/>
    <s v="指名：バリスタ（170816-170916）"/>
    <n v="8759"/>
    <n v="1137"/>
    <m/>
    <n v="0.12980933896563535"/>
    <n v="96.195963060685997"/>
    <n v="109374.80999999998"/>
    <n v="4.1899999999999995"/>
    <x v="0"/>
    <m/>
    <n v="0"/>
    <x v="68"/>
    <d v="2020-04-20T00:00:00"/>
    <x v="1"/>
    <x v="2"/>
    <x v="0"/>
  </r>
  <r>
    <x v="479"/>
    <x v="4"/>
    <x v="0"/>
    <s v="指名：ドルチェグスト（170816-170916）"/>
    <n v="17858"/>
    <n v="3766"/>
    <n v="0"/>
    <n v="0.21088587747788107"/>
    <n v="50.847356611789692"/>
    <n v="191491.14499999999"/>
    <n v="57.3"/>
    <x v="19"/>
    <n v="11264.184999999999"/>
    <n v="9.5195430619330267E-4"/>
    <x v="68"/>
    <d v="2020-04-20T00:00:00"/>
    <x v="1"/>
    <x v="2"/>
    <x v="0"/>
  </r>
  <r>
    <x v="479"/>
    <x v="4"/>
    <x v="0"/>
    <s v="指名：バリスタDuo"/>
    <n v="4155"/>
    <n v="85"/>
    <m/>
    <n v="2.0457280385078221E-2"/>
    <n v="208.54435294117647"/>
    <n v="17726.27"/>
    <n v="1"/>
    <x v="0"/>
    <m/>
    <n v="0"/>
    <x v="68"/>
    <d v="2020-04-20T00:00:00"/>
    <x v="1"/>
    <x v="2"/>
    <x v="0"/>
  </r>
  <r>
    <x v="479"/>
    <x v="7"/>
    <x v="0"/>
    <s v="NDG_Facebook_RM_180day（200203-200229）"/>
    <n v="10012"/>
    <n v="33"/>
    <n v="0"/>
    <n v="3.2960447463044346E-3"/>
    <n v="295.47500000000002"/>
    <n v="9750.6750000000011"/>
    <n v="2"/>
    <x v="0"/>
    <m/>
    <n v="0"/>
    <x v="68"/>
    <d v="2020-04-20T00:00:00"/>
    <x v="1"/>
    <x v="2"/>
    <x v="0"/>
  </r>
  <r>
    <x v="479"/>
    <x v="7"/>
    <x v="0"/>
    <s v="NDG_Facebook_int_coffee（200110-200131）"/>
    <n v="118956"/>
    <n v="272"/>
    <n v="0"/>
    <n v="2.2865597363731127E-3"/>
    <n v="38.504393382352937"/>
    <n v="10473.195"/>
    <n v="1"/>
    <x v="0"/>
    <m/>
    <n v="0"/>
    <x v="68"/>
    <d v="2020-04-20T00:00:00"/>
    <x v="1"/>
    <x v="2"/>
    <x v="0"/>
  </r>
  <r>
    <x v="479"/>
    <x v="7"/>
    <x v="0"/>
    <s v="NDG_Facebook_RM_18day（200203-200229）"/>
    <n v="10346"/>
    <n v="107"/>
    <n v="0"/>
    <n v="1.0342161221728204E-2"/>
    <n v="212.28766355140186"/>
    <n v="22714.78"/>
    <n v="15"/>
    <x v="0"/>
    <m/>
    <n v="0"/>
    <x v="68"/>
    <d v="2020-04-20T00:00:00"/>
    <x v="1"/>
    <x v="2"/>
    <x v="0"/>
  </r>
  <r>
    <x v="479"/>
    <x v="7"/>
    <x v="0"/>
    <s v="NDG_Facebook_customer（200317-200331）"/>
    <n v="10126"/>
    <n v="26"/>
    <n v="0"/>
    <n v="2.5676476397392851E-3"/>
    <n v="430.56153846153842"/>
    <n v="11194.599999999999"/>
    <n v="8"/>
    <x v="0"/>
    <m/>
    <n v="0"/>
    <x v="68"/>
    <d v="2020-04-20T00:00:00"/>
    <x v="1"/>
    <x v="2"/>
    <x v="0"/>
  </r>
  <r>
    <x v="479"/>
    <x v="11"/>
    <x v="0"/>
    <s v="【NDG】DV360"/>
    <n v="48612"/>
    <n v="278"/>
    <m/>
    <n v="5.718752571381552E-3"/>
    <n v="126.8357276514928"/>
    <n v="35260.332287115001"/>
    <n v="0"/>
    <x v="0"/>
    <m/>
    <n v="0"/>
    <x v="68"/>
    <d v="2020-04-20T00:00:00"/>
    <x v="1"/>
    <x v="2"/>
    <x v="0"/>
  </r>
  <r>
    <x v="479"/>
    <x v="3"/>
    <x v="0"/>
    <s v="AFF"/>
    <m/>
    <m/>
    <m/>
    <m/>
    <m/>
    <m/>
    <m/>
    <x v="9"/>
    <n v="0"/>
    <m/>
    <x v="68"/>
    <d v="2020-04-20T00:00:00"/>
    <x v="1"/>
    <x v="2"/>
    <x v="0"/>
  </r>
  <r>
    <x v="480"/>
    <x v="0"/>
    <x v="0"/>
    <s v="指名：バリスタDuo"/>
    <n v="540"/>
    <n v="10"/>
    <m/>
    <n v="1.8518518518518517E-2"/>
    <n v="32.447999999999993"/>
    <n v="324.47999999999996"/>
    <n v="0"/>
    <x v="0"/>
    <m/>
    <n v="0"/>
    <x v="68"/>
    <d v="2020-04-20T00:00:00"/>
    <x v="1"/>
    <x v="2"/>
    <x v="0"/>
  </r>
  <r>
    <x v="480"/>
    <x v="0"/>
    <x v="0"/>
    <s v="指名：製品KW"/>
    <n v="863"/>
    <n v="60"/>
    <m/>
    <n v="6.9524913093858637E-2"/>
    <n v="24.301333333333336"/>
    <n v="1458.0800000000002"/>
    <n v="2"/>
    <x v="0"/>
    <m/>
    <n v="0"/>
    <x v="68"/>
    <d v="2020-04-20T00:00:00"/>
    <x v="1"/>
    <x v="2"/>
    <x v="0"/>
  </r>
  <r>
    <x v="480"/>
    <x v="0"/>
    <x v="0"/>
    <s v="指名：共通TOP（161228AM-170131）"/>
    <n v="7550"/>
    <n v="751"/>
    <m/>
    <n v="9.9470198675496682E-2"/>
    <n v="18.351637816245006"/>
    <n v="13782.08"/>
    <n v="34"/>
    <x v="0"/>
    <m/>
    <n v="0"/>
    <x v="68"/>
    <d v="2020-04-20T00:00:00"/>
    <x v="1"/>
    <x v="2"/>
    <x v="0"/>
  </r>
  <r>
    <x v="480"/>
    <x v="0"/>
    <x v="0"/>
    <s v="一般：バリスタDuo"/>
    <n v="39"/>
    <n v="2"/>
    <m/>
    <n v="5.128205128205128E-2"/>
    <n v="35.880000000000003"/>
    <n v="71.760000000000005"/>
    <n v="0"/>
    <x v="0"/>
    <m/>
    <n v="0"/>
    <x v="68"/>
    <d v="2020-04-20T00:00:00"/>
    <x v="1"/>
    <x v="2"/>
    <x v="0"/>
  </r>
  <r>
    <x v="480"/>
    <x v="0"/>
    <x v="0"/>
    <s v="指名：ドルチェグスト（161228AM-170131）"/>
    <n v="20444"/>
    <n v="1784"/>
    <m/>
    <n v="8.7262766581882215E-2"/>
    <n v="31.36322869955157"/>
    <n v="55952"/>
    <n v="42"/>
    <x v="3"/>
    <n v="13988"/>
    <n v="1.9565642731363725E-4"/>
    <x v="68"/>
    <d v="2020-04-20T00:00:00"/>
    <x v="1"/>
    <x v="2"/>
    <x v="0"/>
  </r>
  <r>
    <x v="480"/>
    <x v="0"/>
    <x v="0"/>
    <s v="一般：バリスタ"/>
    <n v="8501"/>
    <n v="98"/>
    <m/>
    <n v="1.1528055522879662E-2"/>
    <n v="84.208163265306112"/>
    <n v="8252.4"/>
    <n v="0"/>
    <x v="0"/>
    <m/>
    <n v="0"/>
    <x v="68"/>
    <d v="2020-04-20T00:00:00"/>
    <x v="1"/>
    <x v="2"/>
    <x v="0"/>
  </r>
  <r>
    <x v="480"/>
    <x v="0"/>
    <x v="0"/>
    <s v="指名：バリスタ（161228AM-170131）"/>
    <n v="8625"/>
    <n v="842"/>
    <m/>
    <n v="9.7623188405797104E-2"/>
    <n v="23.348123515439433"/>
    <n v="19659.120000000003"/>
    <n v="11"/>
    <x v="0"/>
    <m/>
    <n v="0"/>
    <x v="68"/>
    <d v="2020-04-20T00:00:00"/>
    <x v="1"/>
    <x v="2"/>
    <x v="0"/>
  </r>
  <r>
    <x v="480"/>
    <x v="0"/>
    <x v="0"/>
    <s v="一般：ドルチェグスト"/>
    <n v="18582"/>
    <n v="148"/>
    <m/>
    <n v="7.9646970186201694E-3"/>
    <n v="101.13297297297298"/>
    <n v="14967.68"/>
    <n v="0"/>
    <x v="0"/>
    <m/>
    <n v="0"/>
    <x v="68"/>
    <d v="2020-04-20T00:00:00"/>
    <x v="1"/>
    <x v="2"/>
    <x v="0"/>
  </r>
  <r>
    <x v="480"/>
    <x v="3"/>
    <x v="0"/>
    <s v="PH AFF"/>
    <n v="687"/>
    <n v="372"/>
    <m/>
    <n v="0.54148471615720528"/>
    <n v="435.53494623655916"/>
    <n v="162019"/>
    <n v="11"/>
    <x v="0"/>
    <m/>
    <n v="0"/>
    <x v="68"/>
    <d v="2020-04-20T00:00:00"/>
    <x v="1"/>
    <x v="2"/>
    <x v="0"/>
  </r>
  <r>
    <x v="480"/>
    <x v="5"/>
    <x v="0"/>
    <s v="GDN_Direct_AT_Man"/>
    <n v="180558"/>
    <n v="278"/>
    <n v="0"/>
    <n v="1.5396714629094253E-3"/>
    <n v="24.02333309465827"/>
    <n v="6678.4866003149991"/>
    <n v="0"/>
    <x v="0"/>
    <m/>
    <n v="0"/>
    <x v="68"/>
    <d v="2020-04-20T00:00:00"/>
    <x v="1"/>
    <x v="2"/>
    <x v="0"/>
  </r>
  <r>
    <x v="480"/>
    <x v="5"/>
    <x v="0"/>
    <s v="GDN_SDC_Direct"/>
    <n v="585883"/>
    <n v="839"/>
    <n v="0"/>
    <n v="1.4320265308943936E-3"/>
    <n v="60.812229308104889"/>
    <n v="51021.460389500004"/>
    <n v="3"/>
    <x v="0"/>
    <m/>
    <n v="0"/>
    <x v="68"/>
    <d v="2020-04-20T00:00:00"/>
    <x v="1"/>
    <x v="2"/>
    <x v="0"/>
  </r>
  <r>
    <x v="480"/>
    <x v="5"/>
    <x v="0"/>
    <s v="GDN_Direct_RT_リターゲティング"/>
    <n v="67314"/>
    <n v="72"/>
    <n v="0"/>
    <n v="1.0696140475978252E-3"/>
    <n v="157.638488289375"/>
    <n v="11349.971156834999"/>
    <n v="1"/>
    <x v="0"/>
    <m/>
    <n v="0"/>
    <x v="68"/>
    <d v="2020-04-20T00:00:00"/>
    <x v="1"/>
    <x v="2"/>
    <x v="0"/>
  </r>
  <r>
    <x v="480"/>
    <x v="5"/>
    <x v="0"/>
    <s v="GDN_Direct_AT_Woman"/>
    <n v="91721"/>
    <n v="189"/>
    <n v="0"/>
    <n v="2.0605968098908645E-3"/>
    <n v="24.590616219867723"/>
    <n v="4647.6264655549994"/>
    <n v="0"/>
    <x v="0"/>
    <m/>
    <n v="0"/>
    <x v="68"/>
    <d v="2020-04-20T00:00:00"/>
    <x v="1"/>
    <x v="2"/>
    <x v="0"/>
  </r>
  <r>
    <x v="480"/>
    <x v="5"/>
    <x v="0"/>
    <s v="GDN_Direct_AT_スタバ"/>
    <n v="81419"/>
    <n v="182"/>
    <n v="0"/>
    <n v="2.235350471020278E-3"/>
    <n v="14.464601203626374"/>
    <n v="2632.55741906"/>
    <n v="0"/>
    <x v="0"/>
    <m/>
    <n v="0"/>
    <x v="68"/>
    <d v="2020-04-20T00:00:00"/>
    <x v="1"/>
    <x v="2"/>
    <x v="0"/>
  </r>
  <r>
    <x v="480"/>
    <x v="4"/>
    <x v="0"/>
    <s v="一般：ドルチェグスト"/>
    <n v="5040"/>
    <n v="298"/>
    <n v="0"/>
    <n v="5.9126984126984125E-2"/>
    <n v="87.161795302013417"/>
    <n v="25974.215"/>
    <n v="2.06"/>
    <x v="0"/>
    <m/>
    <n v="0"/>
    <x v="68"/>
    <d v="2020-04-20T00:00:00"/>
    <x v="1"/>
    <x v="2"/>
    <x v="0"/>
  </r>
  <r>
    <x v="480"/>
    <x v="4"/>
    <x v="0"/>
    <s v="一般：バリスタ"/>
    <n v="5034"/>
    <n v="147"/>
    <m/>
    <n v="2.9201430274135878E-2"/>
    <n v="139.26122448979589"/>
    <n v="20471.399999999998"/>
    <n v="0"/>
    <x v="0"/>
    <m/>
    <n v="0"/>
    <x v="68"/>
    <d v="2020-04-20T00:00:00"/>
    <x v="1"/>
    <x v="2"/>
    <x v="0"/>
  </r>
  <r>
    <x v="480"/>
    <x v="4"/>
    <x v="0"/>
    <s v="指名：共通TOP（170816-170916）"/>
    <n v="10915"/>
    <n v="2071"/>
    <m/>
    <n v="0.18973889143380668"/>
    <n v="29.448705939159826"/>
    <n v="60988.27"/>
    <n v="36.39"/>
    <x v="0"/>
    <m/>
    <n v="0"/>
    <x v="68"/>
    <d v="2020-04-20T00:00:00"/>
    <x v="1"/>
    <x v="2"/>
    <x v="0"/>
  </r>
  <r>
    <x v="480"/>
    <x v="4"/>
    <x v="0"/>
    <s v="一般：バリスタDuo"/>
    <n v="134"/>
    <n v="16"/>
    <m/>
    <n v="0.11940298507462686"/>
    <n v="94.078125"/>
    <n v="1505.25"/>
    <n v="0"/>
    <x v="0"/>
    <m/>
    <n v="0"/>
    <x v="68"/>
    <d v="2020-04-20T00:00:00"/>
    <x v="1"/>
    <x v="2"/>
    <x v="0"/>
  </r>
  <r>
    <x v="480"/>
    <x v="4"/>
    <x v="0"/>
    <s v="指名：バリスタ（170816-170916）"/>
    <n v="7938"/>
    <n v="1055"/>
    <m/>
    <n v="0.13290501385739481"/>
    <n v="97.034592417061646"/>
    <n v="102371.49500000004"/>
    <n v="3.52"/>
    <x v="0"/>
    <m/>
    <n v="0"/>
    <x v="68"/>
    <d v="2020-04-20T00:00:00"/>
    <x v="1"/>
    <x v="2"/>
    <x v="0"/>
  </r>
  <r>
    <x v="480"/>
    <x v="4"/>
    <x v="0"/>
    <s v="指名：ドルチェグスト（170816-170916）"/>
    <n v="20362"/>
    <n v="4270"/>
    <n v="0"/>
    <n v="0.20970435124251055"/>
    <n v="53.068010538641701"/>
    <n v="226600.40500000006"/>
    <n v="52.29"/>
    <x v="7"/>
    <n v="15106.69366666667"/>
    <n v="7.3666633925940483E-4"/>
    <x v="68"/>
    <d v="2020-04-20T00:00:00"/>
    <x v="1"/>
    <x v="2"/>
    <x v="0"/>
  </r>
  <r>
    <x v="480"/>
    <x v="4"/>
    <x v="0"/>
    <s v="指名：製品KW"/>
    <n v="106"/>
    <n v="15"/>
    <m/>
    <n v="0.14150943396226415"/>
    <n v="44.451333333333331"/>
    <n v="666.77"/>
    <n v="0"/>
    <x v="0"/>
    <m/>
    <n v="0"/>
    <x v="68"/>
    <d v="2020-04-20T00:00:00"/>
    <x v="1"/>
    <x v="2"/>
    <x v="0"/>
  </r>
  <r>
    <x v="480"/>
    <x v="4"/>
    <x v="0"/>
    <s v="指名：バリスタDuo"/>
    <n v="5137"/>
    <n v="122"/>
    <m/>
    <n v="2.3749270001946661E-2"/>
    <n v="239.7615573770492"/>
    <n v="29250.910000000003"/>
    <n v="0"/>
    <x v="0"/>
    <m/>
    <n v="0"/>
    <x v="68"/>
    <d v="2020-04-20T00:00:00"/>
    <x v="1"/>
    <x v="2"/>
    <x v="0"/>
  </r>
  <r>
    <x v="480"/>
    <x v="7"/>
    <x v="0"/>
    <s v="NDG_Facebook_RM_18day（200203-200229）"/>
    <n v="14422"/>
    <n v="159"/>
    <n v="0"/>
    <n v="1.1024823186797948E-2"/>
    <n v="139.01735849056604"/>
    <n v="22103.759999999998"/>
    <n v="25"/>
    <x v="0"/>
    <m/>
    <n v="0"/>
    <x v="68"/>
    <d v="2020-04-20T00:00:00"/>
    <x v="1"/>
    <x v="2"/>
    <x v="0"/>
  </r>
  <r>
    <x v="480"/>
    <x v="7"/>
    <x v="0"/>
    <s v="NDG_Facebook_int_coffee（200110-200131）"/>
    <n v="114873"/>
    <n v="292"/>
    <n v="0"/>
    <n v="2.5419376180651678E-3"/>
    <n v="36.004571917808221"/>
    <n v="10513.335000000001"/>
    <n v="0"/>
    <x v="0"/>
    <m/>
    <n v="0"/>
    <x v="68"/>
    <d v="2020-04-20T00:00:00"/>
    <x v="1"/>
    <x v="2"/>
    <x v="0"/>
  </r>
  <r>
    <x v="480"/>
    <x v="7"/>
    <x v="0"/>
    <s v="NDG_Facebook_customer（200317-200331）"/>
    <n v="13733"/>
    <n v="37"/>
    <n v="0"/>
    <n v="2.694240151459987E-3"/>
    <n v="291.25608108108111"/>
    <n v="10776.475"/>
    <n v="9"/>
    <x v="0"/>
    <m/>
    <n v="0"/>
    <x v="68"/>
    <d v="2020-04-20T00:00:00"/>
    <x v="1"/>
    <x v="2"/>
    <x v="0"/>
  </r>
  <r>
    <x v="480"/>
    <x v="7"/>
    <x v="0"/>
    <s v="NDG_Facebook_RM_180day（200203-200229）"/>
    <n v="17742"/>
    <n v="29"/>
    <n v="0"/>
    <n v="1.6345395107654154E-3"/>
    <n v="292.12999999999994"/>
    <n v="8471.7699999999986"/>
    <n v="5"/>
    <x v="0"/>
    <m/>
    <n v="0"/>
    <x v="68"/>
    <d v="2020-04-20T00:00:00"/>
    <x v="1"/>
    <x v="2"/>
    <x v="0"/>
  </r>
  <r>
    <x v="480"/>
    <x v="11"/>
    <x v="0"/>
    <s v="【NDG】DV360"/>
    <n v="48273"/>
    <n v="346"/>
    <m/>
    <n v="7.1675677915190687E-3"/>
    <n v="101.9469664808815"/>
    <n v="35273.650402384999"/>
    <n v="0"/>
    <x v="0"/>
    <m/>
    <n v="0"/>
    <x v="68"/>
    <d v="2020-04-20T00:00:00"/>
    <x v="1"/>
    <x v="2"/>
    <x v="0"/>
  </r>
  <r>
    <x v="480"/>
    <x v="3"/>
    <x v="0"/>
    <s v="AFF"/>
    <m/>
    <m/>
    <m/>
    <m/>
    <m/>
    <m/>
    <m/>
    <x v="4"/>
    <n v="0"/>
    <m/>
    <x v="68"/>
    <d v="2020-04-20T00:00:00"/>
    <x v="1"/>
    <x v="2"/>
    <x v="0"/>
  </r>
  <r>
    <x v="481"/>
    <x v="0"/>
    <x v="0"/>
    <s v="指名：バリスタ（161228AM-170131）"/>
    <n v="9908"/>
    <n v="894"/>
    <m/>
    <n v="9.0230117077109401E-2"/>
    <n v="24.245727069351226"/>
    <n v="21675.679999999997"/>
    <n v="12"/>
    <x v="0"/>
    <m/>
    <n v="0"/>
    <x v="68"/>
    <d v="2020-04-20T00:00:00"/>
    <x v="1"/>
    <x v="2"/>
    <x v="0"/>
  </r>
  <r>
    <x v="481"/>
    <x v="0"/>
    <x v="0"/>
    <s v="指名：共通TOP（161228AM-170131）"/>
    <n v="8650"/>
    <n v="852"/>
    <m/>
    <n v="9.8497109826589602E-2"/>
    <n v="18.364788732394366"/>
    <n v="15646.800000000001"/>
    <n v="37"/>
    <x v="0"/>
    <m/>
    <n v="0"/>
    <x v="68"/>
    <d v="2020-04-20T00:00:00"/>
    <x v="1"/>
    <x v="2"/>
    <x v="0"/>
  </r>
  <r>
    <x v="481"/>
    <x v="0"/>
    <x v="0"/>
    <s v="指名：ドルチェグスト（161228AM-170131）"/>
    <n v="21072"/>
    <n v="1776"/>
    <m/>
    <n v="8.4282460136674259E-2"/>
    <n v="28.789729729729729"/>
    <n v="51130.559999999998"/>
    <n v="42"/>
    <x v="4"/>
    <n v="8521.76"/>
    <n v="2.8473804100227789E-4"/>
    <x v="68"/>
    <d v="2020-04-20T00:00:00"/>
    <x v="1"/>
    <x v="2"/>
    <x v="0"/>
  </r>
  <r>
    <x v="481"/>
    <x v="0"/>
    <x v="0"/>
    <s v="指名：バリスタDuo"/>
    <n v="586"/>
    <n v="5"/>
    <m/>
    <n v="8.5324232081911266E-3"/>
    <n v="14.144"/>
    <n v="70.72"/>
    <n v="0"/>
    <x v="0"/>
    <m/>
    <n v="0"/>
    <x v="68"/>
    <d v="2020-04-20T00:00:00"/>
    <x v="1"/>
    <x v="2"/>
    <x v="0"/>
  </r>
  <r>
    <x v="481"/>
    <x v="0"/>
    <x v="0"/>
    <s v="指名：製品KW"/>
    <n v="934"/>
    <n v="52"/>
    <m/>
    <n v="5.5674518201284794E-2"/>
    <n v="20.98"/>
    <n v="1090.96"/>
    <n v="0"/>
    <x v="0"/>
    <m/>
    <n v="0"/>
    <x v="68"/>
    <d v="2020-04-20T00:00:00"/>
    <x v="1"/>
    <x v="2"/>
    <x v="0"/>
  </r>
  <r>
    <x v="481"/>
    <x v="0"/>
    <x v="0"/>
    <s v="一般：ドルチェグスト"/>
    <n v="12530"/>
    <n v="150"/>
    <m/>
    <n v="1.1971268954509178E-2"/>
    <n v="94.501333333333321"/>
    <n v="14175.199999999999"/>
    <n v="0"/>
    <x v="0"/>
    <m/>
    <n v="0"/>
    <x v="68"/>
    <d v="2020-04-20T00:00:00"/>
    <x v="1"/>
    <x v="2"/>
    <x v="0"/>
  </r>
  <r>
    <x v="481"/>
    <x v="0"/>
    <x v="0"/>
    <s v="一般：バリスタ"/>
    <n v="9042"/>
    <n v="96"/>
    <m/>
    <n v="1.0617120106171201E-2"/>
    <n v="53.700833333333343"/>
    <n v="5155.2800000000007"/>
    <n v="1"/>
    <x v="0"/>
    <m/>
    <n v="0"/>
    <x v="68"/>
    <d v="2020-04-20T00:00:00"/>
    <x v="1"/>
    <x v="2"/>
    <x v="0"/>
  </r>
  <r>
    <x v="481"/>
    <x v="0"/>
    <x v="0"/>
    <s v="一般：バリスタDuo"/>
    <n v="28"/>
    <n v="3"/>
    <m/>
    <n v="0.10714285714285714"/>
    <n v="38.133333333333333"/>
    <n v="114.4"/>
    <n v="0"/>
    <x v="0"/>
    <m/>
    <n v="0"/>
    <x v="68"/>
    <d v="2020-04-20T00:00:00"/>
    <x v="1"/>
    <x v="2"/>
    <x v="0"/>
  </r>
  <r>
    <x v="481"/>
    <x v="3"/>
    <x v="0"/>
    <s v="PH AFF"/>
    <n v="744"/>
    <n v="402"/>
    <m/>
    <n v="0.54032258064516125"/>
    <n v="512.95024875621891"/>
    <n v="206206"/>
    <n v="14"/>
    <x v="5"/>
    <n v="206206"/>
    <n v="1.3440860215053765E-3"/>
    <x v="68"/>
    <d v="2020-04-20T00:00:00"/>
    <x v="1"/>
    <x v="2"/>
    <x v="0"/>
  </r>
  <r>
    <x v="481"/>
    <x v="5"/>
    <x v="0"/>
    <s v="GDN_Direct_RT_リターゲティング"/>
    <n v="104747"/>
    <n v="140"/>
    <n v="0"/>
    <n v="1.3365537915167021E-3"/>
    <n v="179.49696251757143"/>
    <n v="25129.574752460001"/>
    <n v="1"/>
    <x v="0"/>
    <m/>
    <n v="0"/>
    <x v="68"/>
    <d v="2020-04-20T00:00:00"/>
    <x v="1"/>
    <x v="2"/>
    <x v="0"/>
  </r>
  <r>
    <x v="481"/>
    <x v="5"/>
    <x v="0"/>
    <s v="GDN_Direct_AT_スタバ"/>
    <n v="108955"/>
    <n v="238"/>
    <n v="0"/>
    <n v="2.1843880501124318E-3"/>
    <n v="12.944705063466387"/>
    <n v="3080.8398051049999"/>
    <n v="1"/>
    <x v="0"/>
    <m/>
    <n v="0"/>
    <x v="68"/>
    <d v="2020-04-20T00:00:00"/>
    <x v="1"/>
    <x v="2"/>
    <x v="0"/>
  </r>
  <r>
    <x v="481"/>
    <x v="5"/>
    <x v="0"/>
    <s v="GDN_Direct_AT_Man"/>
    <n v="141016"/>
    <n v="270"/>
    <n v="0"/>
    <n v="1.9146763487831169E-3"/>
    <n v="33.231858657925926"/>
    <n v="8972.6018376400007"/>
    <n v="0"/>
    <x v="0"/>
    <m/>
    <n v="0"/>
    <x v="68"/>
    <d v="2020-04-20T00:00:00"/>
    <x v="1"/>
    <x v="2"/>
    <x v="0"/>
  </r>
  <r>
    <x v="481"/>
    <x v="5"/>
    <x v="0"/>
    <s v="GDN_SDC_Direct"/>
    <n v="843843"/>
    <n v="1200"/>
    <n v="0"/>
    <n v="1.4220654790049808E-3"/>
    <n v="43.935463938737499"/>
    <n v="52722.556726484996"/>
    <n v="10"/>
    <x v="0"/>
    <m/>
    <n v="0"/>
    <x v="68"/>
    <d v="2020-04-20T00:00:00"/>
    <x v="1"/>
    <x v="2"/>
    <x v="0"/>
  </r>
  <r>
    <x v="481"/>
    <x v="5"/>
    <x v="0"/>
    <s v="GDN_Direct_AT_Woman"/>
    <n v="64590"/>
    <n v="139"/>
    <n v="0"/>
    <n v="2.1520359188728906E-3"/>
    <n v="32.689399052050362"/>
    <n v="4543.826468235"/>
    <n v="0"/>
    <x v="0"/>
    <m/>
    <n v="0"/>
    <x v="68"/>
    <d v="2020-04-20T00:00:00"/>
    <x v="1"/>
    <x v="2"/>
    <x v="0"/>
  </r>
  <r>
    <x v="481"/>
    <x v="4"/>
    <x v="0"/>
    <s v="一般：バリスタ"/>
    <n v="3519"/>
    <n v="129"/>
    <m/>
    <n v="3.6658141517476553E-2"/>
    <n v="93.573565891472867"/>
    <n v="12070.99"/>
    <n v="7.0000000000000007E-2"/>
    <x v="0"/>
    <m/>
    <n v="0"/>
    <x v="68"/>
    <d v="2020-04-20T00:00:00"/>
    <x v="1"/>
    <x v="2"/>
    <x v="0"/>
  </r>
  <r>
    <x v="481"/>
    <x v="4"/>
    <x v="0"/>
    <s v="指名：製品KW"/>
    <n v="134"/>
    <n v="18"/>
    <m/>
    <n v="0.13432835820895522"/>
    <n v="49.927222222222234"/>
    <n v="898.69000000000017"/>
    <n v="0"/>
    <x v="0"/>
    <m/>
    <n v="0"/>
    <x v="68"/>
    <d v="2020-04-20T00:00:00"/>
    <x v="1"/>
    <x v="2"/>
    <x v="0"/>
  </r>
  <r>
    <x v="481"/>
    <x v="4"/>
    <x v="0"/>
    <s v="指名：バリスタ（170816-170916）"/>
    <n v="8982"/>
    <n v="1240"/>
    <m/>
    <n v="0.13805388554887552"/>
    <n v="82.251931451612904"/>
    <n v="101992.395"/>
    <n v="7.01"/>
    <x v="0"/>
    <m/>
    <n v="0"/>
    <x v="68"/>
    <d v="2020-04-20T00:00:00"/>
    <x v="1"/>
    <x v="2"/>
    <x v="0"/>
  </r>
  <r>
    <x v="481"/>
    <x v="4"/>
    <x v="0"/>
    <s v="指名：共通TOP（170816-170916）"/>
    <n v="12455"/>
    <n v="2229"/>
    <m/>
    <n v="0.17896427137695706"/>
    <n v="34.092788245850159"/>
    <n v="75992.824999999997"/>
    <n v="38.18"/>
    <x v="0"/>
    <m/>
    <n v="0"/>
    <x v="68"/>
    <d v="2020-04-20T00:00:00"/>
    <x v="1"/>
    <x v="2"/>
    <x v="0"/>
  </r>
  <r>
    <x v="481"/>
    <x v="4"/>
    <x v="0"/>
    <s v="一般：バリスタDuo"/>
    <n v="153"/>
    <n v="20"/>
    <m/>
    <n v="0.13071895424836602"/>
    <n v="84.795749999999998"/>
    <n v="1695.915"/>
    <n v="0.12"/>
    <x v="0"/>
    <m/>
    <n v="0"/>
    <x v="68"/>
    <d v="2020-04-20T00:00:00"/>
    <x v="1"/>
    <x v="2"/>
    <x v="0"/>
  </r>
  <r>
    <x v="481"/>
    <x v="4"/>
    <x v="0"/>
    <s v="指名：バリスタDuo"/>
    <n v="4793"/>
    <n v="118"/>
    <m/>
    <n v="2.461923638639683E-2"/>
    <n v="236.9375"/>
    <n v="27958.625"/>
    <n v="0"/>
    <x v="0"/>
    <m/>
    <n v="0"/>
    <x v="68"/>
    <d v="2020-04-20T00:00:00"/>
    <x v="1"/>
    <x v="2"/>
    <x v="0"/>
  </r>
  <r>
    <x v="481"/>
    <x v="4"/>
    <x v="0"/>
    <s v="指名：ドルチェグスト（170816-170916）"/>
    <n v="21506"/>
    <n v="4744"/>
    <n v="0"/>
    <n v="0.22058960290151586"/>
    <n v="42.517641231028669"/>
    <n v="201703.69"/>
    <n v="63.960000000000008"/>
    <x v="17"/>
    <n v="10615.983684210527"/>
    <n v="8.83474379243002E-4"/>
    <x v="68"/>
    <d v="2020-04-20T00:00:00"/>
    <x v="1"/>
    <x v="2"/>
    <x v="0"/>
  </r>
  <r>
    <x v="481"/>
    <x v="4"/>
    <x v="0"/>
    <s v="一般：ドルチェグスト"/>
    <n v="5480"/>
    <n v="326"/>
    <n v="0"/>
    <n v="5.9489051094890513E-2"/>
    <n v="68.960000000000008"/>
    <n v="22480.960000000003"/>
    <n v="0"/>
    <x v="0"/>
    <m/>
    <n v="0"/>
    <x v="68"/>
    <d v="2020-04-20T00:00:00"/>
    <x v="1"/>
    <x v="2"/>
    <x v="0"/>
  </r>
  <r>
    <x v="481"/>
    <x v="7"/>
    <x v="0"/>
    <s v="NDG_Facebook_int_coffee（200110-200131）"/>
    <n v="84950"/>
    <n v="303"/>
    <n v="0"/>
    <n v="3.5668040023543262E-3"/>
    <n v="34.292689768976899"/>
    <n v="10390.684999999999"/>
    <n v="4"/>
    <x v="0"/>
    <m/>
    <n v="0"/>
    <x v="68"/>
    <d v="2020-04-20T00:00:00"/>
    <x v="1"/>
    <x v="2"/>
    <x v="0"/>
  </r>
  <r>
    <x v="481"/>
    <x v="7"/>
    <x v="0"/>
    <s v="NDG_Facebook_RM_180day（200203-200229）"/>
    <n v="15103"/>
    <n v="45"/>
    <n v="0"/>
    <n v="2.9795404886446401E-3"/>
    <n v="177.63188888888888"/>
    <n v="7993.4349999999995"/>
    <n v="3"/>
    <x v="0"/>
    <m/>
    <n v="0"/>
    <x v="68"/>
    <d v="2020-04-20T00:00:00"/>
    <x v="1"/>
    <x v="2"/>
    <x v="0"/>
  </r>
  <r>
    <x v="481"/>
    <x v="7"/>
    <x v="0"/>
    <s v="NDG_Facebook_customer（200317-200331）"/>
    <n v="14707"/>
    <n v="44"/>
    <n v="0"/>
    <n v="2.9917726252804786E-3"/>
    <n v="227.94147727272727"/>
    <n v="10029.424999999999"/>
    <n v="2"/>
    <x v="0"/>
    <m/>
    <n v="0"/>
    <x v="68"/>
    <d v="2020-04-20T00:00:00"/>
    <x v="1"/>
    <x v="2"/>
    <x v="0"/>
  </r>
  <r>
    <x v="481"/>
    <x v="7"/>
    <x v="0"/>
    <s v="NDG_Facebook_RM_18day（200203-200229）"/>
    <n v="13182"/>
    <n v="185"/>
    <n v="0"/>
    <n v="1.4034289182218176E-2"/>
    <n v="118.00918918918921"/>
    <n v="21831.700000000004"/>
    <n v="12"/>
    <x v="0"/>
    <m/>
    <n v="0"/>
    <x v="68"/>
    <d v="2020-04-20T00:00:00"/>
    <x v="1"/>
    <x v="2"/>
    <x v="0"/>
  </r>
  <r>
    <x v="481"/>
    <x v="11"/>
    <x v="0"/>
    <s v="【NDG】DV360"/>
    <n v="48453"/>
    <n v="300"/>
    <m/>
    <n v="6.1915670856293728E-3"/>
    <n v="117.52983373988333"/>
    <n v="35258.950121964997"/>
    <n v="0"/>
    <x v="0"/>
    <m/>
    <n v="0"/>
    <x v="68"/>
    <d v="2020-04-20T00:00:00"/>
    <x v="1"/>
    <x v="2"/>
    <x v="0"/>
  </r>
  <r>
    <x v="481"/>
    <x v="3"/>
    <x v="0"/>
    <s v="AFF"/>
    <m/>
    <m/>
    <m/>
    <m/>
    <m/>
    <m/>
    <m/>
    <x v="3"/>
    <n v="0"/>
    <m/>
    <x v="68"/>
    <d v="2020-04-20T00:00:00"/>
    <x v="1"/>
    <x v="2"/>
    <x v="0"/>
  </r>
  <r>
    <x v="482"/>
    <x v="0"/>
    <x v="0"/>
    <s v="指名：製品KW"/>
    <n v="884"/>
    <n v="51"/>
    <m/>
    <n v="5.7692307692307696E-2"/>
    <n v="23.308235294117647"/>
    <n v="1188.72"/>
    <n v="1"/>
    <x v="0"/>
    <m/>
    <n v="0"/>
    <x v="69"/>
    <d v="2020-04-27T00:00:00"/>
    <x v="1"/>
    <x v="2"/>
    <x v="0"/>
  </r>
  <r>
    <x v="482"/>
    <x v="0"/>
    <x v="0"/>
    <s v="指名：バリスタDuo"/>
    <n v="623"/>
    <n v="11"/>
    <m/>
    <n v="1.7656500802568219E-2"/>
    <n v="21.461818181818181"/>
    <n v="236.07999999999998"/>
    <n v="0"/>
    <x v="0"/>
    <m/>
    <n v="0"/>
    <x v="69"/>
    <d v="2020-04-27T00:00:00"/>
    <x v="1"/>
    <x v="2"/>
    <x v="0"/>
  </r>
  <r>
    <x v="482"/>
    <x v="0"/>
    <x v="0"/>
    <s v="一般：ドルチェグスト"/>
    <n v="10232"/>
    <n v="120"/>
    <m/>
    <n v="1.1727912431587178E-2"/>
    <n v="68.050666666666672"/>
    <n v="8166.08"/>
    <n v="0"/>
    <x v="0"/>
    <m/>
    <n v="0"/>
    <x v="69"/>
    <d v="2020-04-27T00:00:00"/>
    <x v="1"/>
    <x v="2"/>
    <x v="0"/>
  </r>
  <r>
    <x v="482"/>
    <x v="0"/>
    <x v="0"/>
    <s v="一般：バリスタDuo"/>
    <n v="29"/>
    <n v="0"/>
    <m/>
    <n v="0"/>
    <m/>
    <n v="0"/>
    <n v="0"/>
    <x v="0"/>
    <m/>
    <n v="0"/>
    <x v="69"/>
    <d v="2020-04-27T00:00:00"/>
    <x v="1"/>
    <x v="2"/>
    <x v="0"/>
  </r>
  <r>
    <x v="482"/>
    <x v="0"/>
    <x v="0"/>
    <s v="指名：ドルチェグスト（161228AM-170131）"/>
    <n v="17908"/>
    <n v="1596"/>
    <m/>
    <n v="8.9122180031270939E-2"/>
    <n v="31.884210526315787"/>
    <n v="50887.199999999997"/>
    <n v="32"/>
    <x v="6"/>
    <n v="10177.439999999999"/>
    <n v="2.7920482465937011E-4"/>
    <x v="69"/>
    <d v="2020-04-27T00:00:00"/>
    <x v="1"/>
    <x v="2"/>
    <x v="0"/>
  </r>
  <r>
    <x v="482"/>
    <x v="0"/>
    <x v="0"/>
    <s v="一般：バリスタ"/>
    <n v="5941"/>
    <n v="78"/>
    <m/>
    <n v="1.3129102844638949E-2"/>
    <n v="48.613333333333337"/>
    <n v="3791.84"/>
    <n v="0"/>
    <x v="0"/>
    <m/>
    <n v="0"/>
    <x v="69"/>
    <d v="2020-04-27T00:00:00"/>
    <x v="1"/>
    <x v="2"/>
    <x v="0"/>
  </r>
  <r>
    <x v="482"/>
    <x v="0"/>
    <x v="0"/>
    <s v="指名：共通TOP（161228AM-170131）"/>
    <n v="8600"/>
    <n v="879"/>
    <m/>
    <n v="0.1022093023255814"/>
    <n v="23.626575654152443"/>
    <n v="20767.759999999998"/>
    <n v="40"/>
    <x v="0"/>
    <m/>
    <n v="0"/>
    <x v="69"/>
    <d v="2020-04-27T00:00:00"/>
    <x v="1"/>
    <x v="2"/>
    <x v="0"/>
  </r>
  <r>
    <x v="482"/>
    <x v="0"/>
    <x v="0"/>
    <s v="指名：バリスタ（161228AM-170131）"/>
    <n v="8938"/>
    <n v="744"/>
    <m/>
    <n v="8.3240098456030434E-2"/>
    <n v="42.631612903225815"/>
    <n v="31717.920000000006"/>
    <n v="16"/>
    <x v="0"/>
    <m/>
    <n v="0"/>
    <x v="69"/>
    <d v="2020-04-27T00:00:00"/>
    <x v="1"/>
    <x v="2"/>
    <x v="0"/>
  </r>
  <r>
    <x v="482"/>
    <x v="3"/>
    <x v="0"/>
    <s v="PH AFF"/>
    <n v="585"/>
    <n v="286"/>
    <m/>
    <n v="0.48888888888888887"/>
    <n v="360.5"/>
    <n v="103103"/>
    <n v="7"/>
    <x v="2"/>
    <n v="51551.5"/>
    <n v="3.4188034188034188E-3"/>
    <x v="69"/>
    <d v="2020-04-27T00:00:00"/>
    <x v="1"/>
    <x v="2"/>
    <x v="0"/>
  </r>
  <r>
    <x v="482"/>
    <x v="5"/>
    <x v="0"/>
    <s v="GDN_Direct_AT_Man"/>
    <n v="174155"/>
    <n v="273"/>
    <n v="0"/>
    <n v="1.5675691194625477E-3"/>
    <n v="32.744052204157512"/>
    <n v="8939.1262517350006"/>
    <n v="0"/>
    <x v="0"/>
    <m/>
    <n v="0"/>
    <x v="69"/>
    <d v="2020-04-27T00:00:00"/>
    <x v="1"/>
    <x v="2"/>
    <x v="0"/>
  </r>
  <r>
    <x v="482"/>
    <x v="5"/>
    <x v="0"/>
    <s v="GDN_Direct_RT_リターゲティング"/>
    <n v="176413"/>
    <n v="193"/>
    <n v="0"/>
    <n v="1.0940236830619058E-3"/>
    <n v="227.42139585761657"/>
    <n v="43892.32940052"/>
    <n v="0"/>
    <x v="0"/>
    <m/>
    <n v="0"/>
    <x v="69"/>
    <d v="2020-04-27T00:00:00"/>
    <x v="1"/>
    <x v="2"/>
    <x v="0"/>
  </r>
  <r>
    <x v="482"/>
    <x v="5"/>
    <x v="0"/>
    <s v="GDN_Direct_AT_スタバ"/>
    <n v="98733"/>
    <n v="269"/>
    <n v="0"/>
    <n v="2.7245196641447135E-3"/>
    <n v="11.961591377081785"/>
    <n v="3217.6680804349999"/>
    <n v="0"/>
    <x v="0"/>
    <m/>
    <n v="0"/>
    <x v="69"/>
    <d v="2020-04-27T00:00:00"/>
    <x v="1"/>
    <x v="2"/>
    <x v="0"/>
  </r>
  <r>
    <x v="482"/>
    <x v="5"/>
    <x v="0"/>
    <s v="GDN_Direct_AT_Woman"/>
    <n v="52996"/>
    <n v="122"/>
    <n v="0"/>
    <n v="2.3020605328704052E-3"/>
    <n v="34.893500312950827"/>
    <n v="4257.0070381800006"/>
    <n v="0"/>
    <x v="0"/>
    <m/>
    <n v="0"/>
    <x v="69"/>
    <d v="2020-04-27T00:00:00"/>
    <x v="1"/>
    <x v="2"/>
    <x v="0"/>
  </r>
  <r>
    <x v="482"/>
    <x v="5"/>
    <x v="0"/>
    <s v="GDN_SDC_Direct"/>
    <n v="817881"/>
    <n v="1071"/>
    <n v="0"/>
    <n v="1.3094814526807689E-3"/>
    <n v="45.804113079971991"/>
    <n v="49056.20510865"/>
    <n v="2"/>
    <x v="0"/>
    <m/>
    <n v="0"/>
    <x v="69"/>
    <d v="2020-04-27T00:00:00"/>
    <x v="1"/>
    <x v="2"/>
    <x v="0"/>
  </r>
  <r>
    <x v="482"/>
    <x v="4"/>
    <x v="0"/>
    <s v="指名：製品KW"/>
    <n v="115"/>
    <n v="16"/>
    <m/>
    <n v="0.1391304347826087"/>
    <n v="48.850937500000001"/>
    <n v="781.61500000000001"/>
    <n v="0"/>
    <x v="0"/>
    <m/>
    <n v="0"/>
    <x v="69"/>
    <d v="2020-04-27T00:00:00"/>
    <x v="1"/>
    <x v="2"/>
    <x v="0"/>
  </r>
  <r>
    <x v="482"/>
    <x v="4"/>
    <x v="0"/>
    <s v="指名：バリスタDuo"/>
    <n v="4112"/>
    <n v="64"/>
    <m/>
    <n v="1.556420233463035E-2"/>
    <n v="241.11875000000001"/>
    <n v="15431.6"/>
    <n v="0"/>
    <x v="0"/>
    <m/>
    <n v="0"/>
    <x v="69"/>
    <d v="2020-04-27T00:00:00"/>
    <x v="1"/>
    <x v="2"/>
    <x v="0"/>
  </r>
  <r>
    <x v="482"/>
    <x v="4"/>
    <x v="0"/>
    <s v="指名：ドルチェグスト（170816-170916）"/>
    <n v="14750"/>
    <n v="3396"/>
    <n v="0"/>
    <n v="0.23023728813559322"/>
    <n v="39.13266784452297"/>
    <n v="132894.54"/>
    <n v="31.359999999999996"/>
    <x v="1"/>
    <n v="18984.934285714287"/>
    <n v="4.745762711864407E-4"/>
    <x v="69"/>
    <d v="2020-04-27T00:00:00"/>
    <x v="1"/>
    <x v="2"/>
    <x v="0"/>
  </r>
  <r>
    <x v="482"/>
    <x v="4"/>
    <x v="0"/>
    <s v="一般：バリスタDuo"/>
    <n v="148"/>
    <n v="14"/>
    <m/>
    <n v="9.45945945945946E-2"/>
    <n v="86.810714285714283"/>
    <n v="1215.3499999999999"/>
    <n v="0.94"/>
    <x v="0"/>
    <m/>
    <n v="0"/>
    <x v="69"/>
    <d v="2020-04-27T00:00:00"/>
    <x v="1"/>
    <x v="2"/>
    <x v="0"/>
  </r>
  <r>
    <x v="482"/>
    <x v="4"/>
    <x v="0"/>
    <s v="指名：バリスタ（170816-170916）"/>
    <n v="6660"/>
    <n v="974"/>
    <m/>
    <n v="0.14624624624624624"/>
    <n v="72.555133470225854"/>
    <n v="70668.699999999983"/>
    <n v="5.92"/>
    <x v="0"/>
    <m/>
    <n v="0"/>
    <x v="69"/>
    <d v="2020-04-27T00:00:00"/>
    <x v="1"/>
    <x v="2"/>
    <x v="0"/>
  </r>
  <r>
    <x v="482"/>
    <x v="4"/>
    <x v="0"/>
    <s v="指名：共通TOP（170816-170916）"/>
    <n v="11820"/>
    <n v="2128"/>
    <m/>
    <n v="0.18003384094754654"/>
    <n v="35.050716635338347"/>
    <n v="74587.925000000003"/>
    <n v="28.39"/>
    <x v="0"/>
    <m/>
    <n v="0"/>
    <x v="69"/>
    <d v="2020-04-27T00:00:00"/>
    <x v="1"/>
    <x v="2"/>
    <x v="0"/>
  </r>
  <r>
    <x v="482"/>
    <x v="4"/>
    <x v="0"/>
    <s v="一般：バリスタ"/>
    <n v="1931"/>
    <n v="76"/>
    <m/>
    <n v="3.9357845675815642E-2"/>
    <n v="107.83223684210526"/>
    <n v="8195.25"/>
    <n v="0.04"/>
    <x v="0"/>
    <m/>
    <n v="0"/>
    <x v="69"/>
    <d v="2020-04-27T00:00:00"/>
    <x v="1"/>
    <x v="2"/>
    <x v="0"/>
  </r>
  <r>
    <x v="482"/>
    <x v="4"/>
    <x v="0"/>
    <s v="一般：ドルチェグスト"/>
    <n v="3216"/>
    <n v="188"/>
    <n v="0"/>
    <n v="5.8457711442786067E-2"/>
    <n v="76.112765957446811"/>
    <n v="14309.2"/>
    <n v="0"/>
    <x v="0"/>
    <m/>
    <n v="0"/>
    <x v="69"/>
    <d v="2020-04-27T00:00:00"/>
    <x v="1"/>
    <x v="2"/>
    <x v="0"/>
  </r>
  <r>
    <x v="482"/>
    <x v="7"/>
    <x v="0"/>
    <s v="NDG_Facebook_int_coffee（200110-200131）"/>
    <n v="91183"/>
    <n v="260"/>
    <n v="0"/>
    <n v="2.8514087055701172E-3"/>
    <n v="37.678423076923075"/>
    <n v="9796.39"/>
    <n v="4"/>
    <x v="0"/>
    <m/>
    <n v="0"/>
    <x v="69"/>
    <d v="2020-04-27T00:00:00"/>
    <x v="1"/>
    <x v="2"/>
    <x v="0"/>
  </r>
  <r>
    <x v="482"/>
    <x v="7"/>
    <x v="0"/>
    <s v="NDG_Facebook_RM_180day（200203-200229）"/>
    <n v="11405"/>
    <n v="29"/>
    <n v="0"/>
    <n v="2.5427444103463394E-3"/>
    <n v="229.26706896551721"/>
    <n v="6648.744999999999"/>
    <n v="1"/>
    <x v="0"/>
    <m/>
    <n v="0"/>
    <x v="69"/>
    <d v="2020-04-27T00:00:00"/>
    <x v="1"/>
    <x v="2"/>
    <x v="0"/>
  </r>
  <r>
    <x v="482"/>
    <x v="7"/>
    <x v="0"/>
    <s v="NDG_Facebook_customer（200317-200331）"/>
    <n v="9774"/>
    <n v="25"/>
    <n v="0"/>
    <n v="2.55780642520974E-3"/>
    <n v="383.64920000000001"/>
    <n v="9591.23"/>
    <n v="2"/>
    <x v="0"/>
    <m/>
    <n v="0"/>
    <x v="69"/>
    <d v="2020-04-27T00:00:00"/>
    <x v="1"/>
    <x v="2"/>
    <x v="0"/>
  </r>
  <r>
    <x v="482"/>
    <x v="7"/>
    <x v="0"/>
    <s v="NDG_Facebook_RM_18day（200203-200229）"/>
    <n v="11583"/>
    <n v="146"/>
    <n v="0"/>
    <n v="1.2604679271345938E-2"/>
    <n v="133.02866438356165"/>
    <n v="19422.185000000001"/>
    <n v="13"/>
    <x v="0"/>
    <m/>
    <n v="0"/>
    <x v="69"/>
    <d v="2020-04-27T00:00:00"/>
    <x v="1"/>
    <x v="2"/>
    <x v="0"/>
  </r>
  <r>
    <x v="482"/>
    <x v="11"/>
    <x v="0"/>
    <s v="【NDG】DV360"/>
    <n v="27836"/>
    <n v="215"/>
    <m/>
    <n v="7.7238108923695934E-3"/>
    <n v="94.340343190604642"/>
    <n v="20283.173785979998"/>
    <n v="0"/>
    <x v="0"/>
    <m/>
    <n v="0"/>
    <x v="69"/>
    <d v="2020-04-27T00:00:00"/>
    <x v="1"/>
    <x v="2"/>
    <x v="0"/>
  </r>
  <r>
    <x v="482"/>
    <x v="3"/>
    <x v="0"/>
    <s v="AFF"/>
    <m/>
    <m/>
    <m/>
    <m/>
    <m/>
    <m/>
    <m/>
    <x v="8"/>
    <n v="0"/>
    <m/>
    <x v="69"/>
    <d v="2020-04-27T00:00:00"/>
    <x v="1"/>
    <x v="2"/>
    <x v="0"/>
  </r>
  <r>
    <x v="483"/>
    <x v="0"/>
    <x v="0"/>
    <s v="一般：バリスタDuo"/>
    <n v="30"/>
    <n v="0"/>
    <m/>
    <n v="0"/>
    <m/>
    <n v="0"/>
    <n v="0"/>
    <x v="0"/>
    <m/>
    <n v="0"/>
    <x v="69"/>
    <d v="2020-04-27T00:00:00"/>
    <x v="1"/>
    <x v="2"/>
    <x v="0"/>
  </r>
  <r>
    <x v="483"/>
    <x v="0"/>
    <x v="0"/>
    <s v="指名：バリスタDuo"/>
    <n v="469"/>
    <n v="10"/>
    <m/>
    <n v="2.1321961620469083E-2"/>
    <n v="9.0479999999999983"/>
    <n v="90.47999999999999"/>
    <n v="0"/>
    <x v="0"/>
    <m/>
    <n v="0"/>
    <x v="69"/>
    <d v="2020-04-27T00:00:00"/>
    <x v="1"/>
    <x v="2"/>
    <x v="0"/>
  </r>
  <r>
    <x v="483"/>
    <x v="0"/>
    <x v="0"/>
    <s v="指名：バリスタ（161228AM-170131）"/>
    <n v="8715"/>
    <n v="663"/>
    <m/>
    <n v="7.6075731497418239E-2"/>
    <n v="45.571764705882359"/>
    <n v="30214.080000000002"/>
    <n v="3"/>
    <x v="0"/>
    <m/>
    <n v="0"/>
    <x v="69"/>
    <d v="2020-04-27T00:00:00"/>
    <x v="1"/>
    <x v="2"/>
    <x v="0"/>
  </r>
  <r>
    <x v="483"/>
    <x v="0"/>
    <x v="0"/>
    <s v="一般：バリスタ"/>
    <n v="7993"/>
    <n v="105"/>
    <m/>
    <n v="1.313649443262855E-2"/>
    <n v="54.575238095238092"/>
    <n v="5730.4"/>
    <n v="0"/>
    <x v="0"/>
    <m/>
    <n v="0"/>
    <x v="69"/>
    <d v="2020-04-27T00:00:00"/>
    <x v="1"/>
    <x v="2"/>
    <x v="0"/>
  </r>
  <r>
    <x v="483"/>
    <x v="0"/>
    <x v="0"/>
    <s v="一般：ドルチェグスト"/>
    <n v="10862"/>
    <n v="114"/>
    <m/>
    <n v="1.0495304732093537E-2"/>
    <n v="68.858947368421056"/>
    <n v="7849.92"/>
    <n v="0"/>
    <x v="0"/>
    <m/>
    <n v="0"/>
    <x v="69"/>
    <d v="2020-04-27T00:00:00"/>
    <x v="1"/>
    <x v="2"/>
    <x v="0"/>
  </r>
  <r>
    <x v="483"/>
    <x v="0"/>
    <x v="0"/>
    <s v="指名：共通TOP（161228AM-170131）"/>
    <n v="8681"/>
    <n v="803"/>
    <m/>
    <n v="9.2500863955765469E-2"/>
    <n v="25.274719800747192"/>
    <n v="20295.599999999995"/>
    <n v="34"/>
    <x v="0"/>
    <m/>
    <n v="0"/>
    <x v="69"/>
    <d v="2020-04-27T00:00:00"/>
    <x v="1"/>
    <x v="2"/>
    <x v="0"/>
  </r>
  <r>
    <x v="483"/>
    <x v="0"/>
    <x v="0"/>
    <s v="指名：製品KW"/>
    <n v="836"/>
    <n v="41"/>
    <m/>
    <n v="4.9043062200956937E-2"/>
    <n v="22.144390243902439"/>
    <n v="907.92"/>
    <n v="1"/>
    <x v="0"/>
    <m/>
    <n v="0"/>
    <x v="69"/>
    <d v="2020-04-27T00:00:00"/>
    <x v="1"/>
    <x v="2"/>
    <x v="0"/>
  </r>
  <r>
    <x v="483"/>
    <x v="0"/>
    <x v="0"/>
    <s v="指名：ドルチェグスト（161228AM-170131）"/>
    <n v="16686"/>
    <n v="1486"/>
    <m/>
    <n v="8.9056694234687761E-2"/>
    <n v="32.330982503364737"/>
    <n v="48043.839999999997"/>
    <n v="54"/>
    <x v="0"/>
    <m/>
    <n v="0"/>
    <x v="69"/>
    <d v="2020-04-27T00:00:00"/>
    <x v="1"/>
    <x v="2"/>
    <x v="0"/>
  </r>
  <r>
    <x v="483"/>
    <x v="3"/>
    <x v="0"/>
    <s v="PH AFF"/>
    <n v="614"/>
    <n v="283"/>
    <m/>
    <n v="0.46091205211726383"/>
    <n v="0"/>
    <n v="0"/>
    <n v="0"/>
    <x v="0"/>
    <m/>
    <n v="0"/>
    <x v="69"/>
    <d v="2020-04-27T00:00:00"/>
    <x v="1"/>
    <x v="2"/>
    <x v="0"/>
  </r>
  <r>
    <x v="483"/>
    <x v="5"/>
    <x v="0"/>
    <s v="GDN_Direct_AT_スタバ"/>
    <n v="237483"/>
    <n v="602"/>
    <n v="0"/>
    <n v="2.5349182888880469E-3"/>
    <n v="13.694109393048175"/>
    <n v="8243.8538546150012"/>
    <n v="2"/>
    <x v="0"/>
    <m/>
    <n v="0"/>
    <x v="69"/>
    <d v="2020-04-27T00:00:00"/>
    <x v="1"/>
    <x v="2"/>
    <x v="0"/>
  </r>
  <r>
    <x v="483"/>
    <x v="5"/>
    <x v="0"/>
    <s v="GDN_SDC_Direct"/>
    <n v="599612"/>
    <n v="851"/>
    <n v="0"/>
    <n v="1.4192511157214999E-3"/>
    <n v="52.156945981445361"/>
    <n v="44385.561030210003"/>
    <n v="4"/>
    <x v="0"/>
    <m/>
    <n v="0"/>
    <x v="69"/>
    <d v="2020-04-27T00:00:00"/>
    <x v="1"/>
    <x v="2"/>
    <x v="0"/>
  </r>
  <r>
    <x v="483"/>
    <x v="5"/>
    <x v="0"/>
    <s v="GDN_Direct_RT_リターゲティング"/>
    <n v="194622"/>
    <n v="254"/>
    <n v="0"/>
    <n v="1.3050939770426777E-3"/>
    <n v="253.91054494562994"/>
    <n v="64493.278416190005"/>
    <n v="2"/>
    <x v="0"/>
    <m/>
    <n v="0"/>
    <x v="69"/>
    <d v="2020-04-27T00:00:00"/>
    <x v="1"/>
    <x v="2"/>
    <x v="0"/>
  </r>
  <r>
    <x v="483"/>
    <x v="5"/>
    <x v="0"/>
    <s v="GDN_Direct_AT_Man"/>
    <n v="143760"/>
    <n v="253"/>
    <n v="0"/>
    <n v="1.759877573734001E-3"/>
    <n v="35.236372957984194"/>
    <n v="8914.8023583700015"/>
    <n v="0"/>
    <x v="0"/>
    <m/>
    <n v="0"/>
    <x v="69"/>
    <d v="2020-04-27T00:00:00"/>
    <x v="1"/>
    <x v="2"/>
    <x v="0"/>
  </r>
  <r>
    <x v="483"/>
    <x v="5"/>
    <x v="0"/>
    <s v="GDN_Direct_AT_Woman"/>
    <n v="61939"/>
    <n v="128"/>
    <n v="0"/>
    <n v="2.0665493469381167E-3"/>
    <n v="32.53456926804688"/>
    <n v="4164.4248663100007"/>
    <n v="0"/>
    <x v="0"/>
    <m/>
    <n v="0"/>
    <x v="69"/>
    <d v="2020-04-27T00:00:00"/>
    <x v="1"/>
    <x v="2"/>
    <x v="0"/>
  </r>
  <r>
    <x v="483"/>
    <x v="4"/>
    <x v="0"/>
    <s v="指名：ドルチェグスト（170816-170916）"/>
    <n v="9116"/>
    <n v="2267"/>
    <n v="0"/>
    <n v="0.24868363317244405"/>
    <n v="28.452218791354206"/>
    <n v="64501.179999999986"/>
    <n v="29.03"/>
    <x v="0"/>
    <m/>
    <n v="0"/>
    <x v="69"/>
    <d v="2020-04-27T00:00:00"/>
    <x v="1"/>
    <x v="2"/>
    <x v="0"/>
  </r>
  <r>
    <x v="483"/>
    <x v="4"/>
    <x v="0"/>
    <s v="一般：バリスタ"/>
    <n v="1378"/>
    <n v="58"/>
    <m/>
    <n v="4.2089985486211901E-2"/>
    <n v="77.223362068965514"/>
    <n v="4478.9549999999999"/>
    <n v="0"/>
    <x v="0"/>
    <m/>
    <n v="0"/>
    <x v="69"/>
    <d v="2020-04-27T00:00:00"/>
    <x v="1"/>
    <x v="2"/>
    <x v="0"/>
  </r>
  <r>
    <x v="483"/>
    <x v="4"/>
    <x v="0"/>
    <s v="指名：共通TOP（170816-170916）"/>
    <n v="11132"/>
    <n v="1896"/>
    <m/>
    <n v="0.17031979877829681"/>
    <n v="46.453040611814345"/>
    <n v="88074.964999999997"/>
    <n v="30.810000000000002"/>
    <x v="0"/>
    <m/>
    <n v="0"/>
    <x v="69"/>
    <d v="2020-04-27T00:00:00"/>
    <x v="1"/>
    <x v="2"/>
    <x v="0"/>
  </r>
  <r>
    <x v="483"/>
    <x v="4"/>
    <x v="0"/>
    <s v="指名：バリスタDuo"/>
    <n v="3371"/>
    <n v="65"/>
    <m/>
    <n v="1.9282112132898249E-2"/>
    <n v="172.41330769230771"/>
    <n v="11206.865000000002"/>
    <n v="0"/>
    <x v="0"/>
    <m/>
    <n v="0"/>
    <x v="69"/>
    <d v="2020-04-27T00:00:00"/>
    <x v="1"/>
    <x v="2"/>
    <x v="0"/>
  </r>
  <r>
    <x v="483"/>
    <x v="4"/>
    <x v="0"/>
    <s v="一般：バリスタDuo"/>
    <n v="171"/>
    <n v="20"/>
    <m/>
    <n v="0.11695906432748537"/>
    <n v="102.357"/>
    <n v="2047.14"/>
    <n v="0"/>
    <x v="0"/>
    <m/>
    <n v="0"/>
    <x v="69"/>
    <d v="2020-04-27T00:00:00"/>
    <x v="1"/>
    <x v="2"/>
    <x v="0"/>
  </r>
  <r>
    <x v="483"/>
    <x v="4"/>
    <x v="0"/>
    <s v="一般：ドルチェグスト"/>
    <n v="3000"/>
    <n v="172"/>
    <n v="0"/>
    <n v="5.7333333333333333E-2"/>
    <n v="52.960377906976738"/>
    <n v="9109.1849999999995"/>
    <n v="0"/>
    <x v="0"/>
    <m/>
    <n v="0"/>
    <x v="69"/>
    <d v="2020-04-27T00:00:00"/>
    <x v="1"/>
    <x v="2"/>
    <x v="0"/>
  </r>
  <r>
    <x v="483"/>
    <x v="4"/>
    <x v="0"/>
    <s v="指名：バリスタ（170816-170916）"/>
    <n v="4548"/>
    <n v="700"/>
    <m/>
    <n v="0.15391380826737028"/>
    <n v="48.472235714285709"/>
    <n v="33930.564999999995"/>
    <n v="2.4699999999999998"/>
    <x v="0"/>
    <m/>
    <n v="0"/>
    <x v="69"/>
    <d v="2020-04-27T00:00:00"/>
    <x v="1"/>
    <x v="2"/>
    <x v="0"/>
  </r>
  <r>
    <x v="483"/>
    <x v="4"/>
    <x v="0"/>
    <s v="指名：製品KW"/>
    <n v="123"/>
    <n v="12"/>
    <m/>
    <n v="9.7560975609756101E-2"/>
    <n v="52.962499999999999"/>
    <n v="635.54999999999995"/>
    <n v="0"/>
    <x v="0"/>
    <m/>
    <n v="0"/>
    <x v="69"/>
    <d v="2020-04-27T00:00:00"/>
    <x v="1"/>
    <x v="2"/>
    <x v="0"/>
  </r>
  <r>
    <x v="483"/>
    <x v="7"/>
    <x v="0"/>
    <s v="NDG_Facebook_int_coffee（200110-200131）"/>
    <n v="100941"/>
    <n v="252"/>
    <n v="0"/>
    <n v="2.496507861027729E-3"/>
    <n v="37.936547619047623"/>
    <n v="9560.01"/>
    <n v="2"/>
    <x v="0"/>
    <m/>
    <n v="0"/>
    <x v="69"/>
    <d v="2020-04-27T00:00:00"/>
    <x v="1"/>
    <x v="2"/>
    <x v="0"/>
  </r>
  <r>
    <x v="483"/>
    <x v="7"/>
    <x v="0"/>
    <s v="NDG_Facebook_RM_18day（200203-200229）"/>
    <n v="10928"/>
    <n v="144"/>
    <n v="0"/>
    <n v="1.3177159590043924E-2"/>
    <n v="118.4532638888889"/>
    <n v="17057.27"/>
    <n v="10"/>
    <x v="0"/>
    <m/>
    <n v="0"/>
    <x v="69"/>
    <d v="2020-04-27T00:00:00"/>
    <x v="1"/>
    <x v="2"/>
    <x v="0"/>
  </r>
  <r>
    <x v="483"/>
    <x v="7"/>
    <x v="0"/>
    <s v="NDG_Facebook_customer（200317-200331）"/>
    <n v="10088"/>
    <n v="12"/>
    <n v="0"/>
    <n v="1.1895321173671688E-3"/>
    <n v="654.505"/>
    <n v="7854.06"/>
    <n v="2"/>
    <x v="0"/>
    <m/>
    <n v="0"/>
    <x v="69"/>
    <d v="2020-04-27T00:00:00"/>
    <x v="1"/>
    <x v="2"/>
    <x v="0"/>
  </r>
  <r>
    <x v="483"/>
    <x v="7"/>
    <x v="0"/>
    <s v="NDG_Facebook_RM_180day（200203-200229）"/>
    <n v="13594"/>
    <n v="32"/>
    <n v="0"/>
    <n v="2.3539796969251139E-3"/>
    <n v="204.3934375"/>
    <n v="6540.59"/>
    <n v="1"/>
    <x v="0"/>
    <m/>
    <n v="0"/>
    <x v="69"/>
    <d v="2020-04-27T00:00:00"/>
    <x v="1"/>
    <x v="2"/>
    <x v="0"/>
  </r>
  <r>
    <x v="483"/>
    <x v="11"/>
    <x v="0"/>
    <s v="【NDG】DV360"/>
    <n v="27523"/>
    <n v="142"/>
    <m/>
    <n v="5.1593212949169786E-3"/>
    <n v="142.81497509538733"/>
    <n v="20279.726463545001"/>
    <n v="0"/>
    <x v="0"/>
    <m/>
    <n v="0"/>
    <x v="69"/>
    <d v="2020-04-27T00:00:00"/>
    <x v="1"/>
    <x v="2"/>
    <x v="0"/>
  </r>
  <r>
    <x v="483"/>
    <x v="3"/>
    <x v="0"/>
    <s v="AFF"/>
    <m/>
    <m/>
    <m/>
    <m/>
    <m/>
    <m/>
    <m/>
    <x v="1"/>
    <n v="0"/>
    <m/>
    <x v="69"/>
    <d v="2020-04-27T00:00:00"/>
    <x v="1"/>
    <x v="2"/>
    <x v="0"/>
  </r>
  <r>
    <x v="484"/>
    <x v="0"/>
    <x v="0"/>
    <s v="指名：バリスタ（161228AM-170131）"/>
    <n v="10325"/>
    <n v="846"/>
    <m/>
    <n v="8.1937046004842612E-2"/>
    <n v="39.261843971631208"/>
    <n v="33215.520000000004"/>
    <n v="18"/>
    <x v="0"/>
    <m/>
    <n v="0"/>
    <x v="69"/>
    <d v="2020-04-27T00:00:00"/>
    <x v="1"/>
    <x v="2"/>
    <x v="0"/>
  </r>
  <r>
    <x v="484"/>
    <x v="0"/>
    <x v="0"/>
    <s v="指名：バリスタDuo"/>
    <n v="494"/>
    <n v="15"/>
    <m/>
    <n v="3.0364372469635626E-2"/>
    <n v="21.007999999999999"/>
    <n v="315.12"/>
    <n v="0"/>
    <x v="0"/>
    <m/>
    <n v="0"/>
    <x v="69"/>
    <d v="2020-04-27T00:00:00"/>
    <x v="1"/>
    <x v="2"/>
    <x v="0"/>
  </r>
  <r>
    <x v="484"/>
    <x v="0"/>
    <x v="0"/>
    <s v="指名：共通TOP（161228AM-170131）"/>
    <n v="8370"/>
    <n v="801"/>
    <m/>
    <n v="9.56989247311828E-2"/>
    <n v="30.365143570536834"/>
    <n v="24322.480000000003"/>
    <n v="32"/>
    <x v="0"/>
    <m/>
    <n v="0"/>
    <x v="69"/>
    <d v="2020-04-27T00:00:00"/>
    <x v="1"/>
    <x v="2"/>
    <x v="0"/>
  </r>
  <r>
    <x v="484"/>
    <x v="0"/>
    <x v="0"/>
    <s v="一般：ドルチェグスト"/>
    <n v="15574"/>
    <n v="166"/>
    <m/>
    <n v="1.0658790291511493E-2"/>
    <n v="58.741204819277115"/>
    <n v="9751.0400000000009"/>
    <n v="2"/>
    <x v="0"/>
    <m/>
    <n v="0"/>
    <x v="69"/>
    <d v="2020-04-27T00:00:00"/>
    <x v="1"/>
    <x v="2"/>
    <x v="0"/>
  </r>
  <r>
    <x v="484"/>
    <x v="0"/>
    <x v="0"/>
    <s v="指名：製品KW"/>
    <n v="940"/>
    <n v="49"/>
    <m/>
    <n v="5.2127659574468084E-2"/>
    <n v="29.523265306122447"/>
    <n v="1446.6399999999999"/>
    <n v="0"/>
    <x v="0"/>
    <m/>
    <n v="0"/>
    <x v="69"/>
    <d v="2020-04-27T00:00:00"/>
    <x v="1"/>
    <x v="2"/>
    <x v="0"/>
  </r>
  <r>
    <x v="484"/>
    <x v="0"/>
    <x v="0"/>
    <s v="一般：バリスタ"/>
    <n v="10059"/>
    <n v="116"/>
    <m/>
    <n v="1.1531961427577293E-2"/>
    <n v="60.17655172413793"/>
    <n v="6980.48"/>
    <n v="0"/>
    <x v="0"/>
    <m/>
    <n v="0"/>
    <x v="69"/>
    <d v="2020-04-27T00:00:00"/>
    <x v="1"/>
    <x v="2"/>
    <x v="0"/>
  </r>
  <r>
    <x v="484"/>
    <x v="0"/>
    <x v="0"/>
    <s v="指名：ドルチェグスト（161228AM-170131）"/>
    <n v="19210"/>
    <n v="1756"/>
    <m/>
    <n v="9.1410723581467984E-2"/>
    <n v="31.723553530751708"/>
    <n v="55706.559999999998"/>
    <n v="30"/>
    <x v="2"/>
    <n v="27853.279999999999"/>
    <n v="1.0411244143675169E-4"/>
    <x v="69"/>
    <d v="2020-04-27T00:00:00"/>
    <x v="1"/>
    <x v="2"/>
    <x v="0"/>
  </r>
  <r>
    <x v="484"/>
    <x v="0"/>
    <x v="0"/>
    <s v="一般：バリスタDuo"/>
    <n v="47"/>
    <n v="4"/>
    <m/>
    <n v="8.5106382978723402E-2"/>
    <n v="22.880000000000003"/>
    <n v="91.52000000000001"/>
    <n v="0"/>
    <x v="0"/>
    <m/>
    <n v="0"/>
    <x v="69"/>
    <d v="2020-04-27T00:00:00"/>
    <x v="1"/>
    <x v="2"/>
    <x v="0"/>
  </r>
  <r>
    <x v="484"/>
    <x v="3"/>
    <x v="0"/>
    <s v="PH AFF"/>
    <n v="617"/>
    <n v="390"/>
    <m/>
    <n v="0.63209076175040524"/>
    <n v="0"/>
    <n v="0"/>
    <n v="0"/>
    <x v="0"/>
    <m/>
    <n v="0"/>
    <x v="69"/>
    <d v="2020-04-27T00:00:00"/>
    <x v="1"/>
    <x v="2"/>
    <x v="0"/>
  </r>
  <r>
    <x v="484"/>
    <x v="5"/>
    <x v="0"/>
    <s v="GDN_Direct_AT_スタバ"/>
    <n v="567197"/>
    <n v="1314"/>
    <n v="0"/>
    <n v="2.3166554124933667E-3"/>
    <n v="15.355109498059361"/>
    <n v="20176.613880450001"/>
    <n v="1"/>
    <x v="0"/>
    <m/>
    <n v="0"/>
    <x v="69"/>
    <d v="2020-04-27T00:00:00"/>
    <x v="1"/>
    <x v="2"/>
    <x v="0"/>
  </r>
  <r>
    <x v="484"/>
    <x v="5"/>
    <x v="0"/>
    <s v="GDN_Direct_AT_Man"/>
    <n v="101085"/>
    <n v="186"/>
    <n v="0"/>
    <n v="1.840035613592521E-3"/>
    <n v="30.939976202419352"/>
    <n v="5754.8355736499998"/>
    <n v="0"/>
    <x v="0"/>
    <m/>
    <n v="0"/>
    <x v="69"/>
    <d v="2020-04-27T00:00:00"/>
    <x v="1"/>
    <x v="2"/>
    <x v="0"/>
  </r>
  <r>
    <x v="484"/>
    <x v="5"/>
    <x v="0"/>
    <s v="GDN_Direct_AT_Woman"/>
    <n v="58544"/>
    <n v="133"/>
    <n v="0"/>
    <n v="2.2717955725608092E-3"/>
    <n v="31.046930462894732"/>
    <n v="4129.2417515649995"/>
    <n v="1"/>
    <x v="0"/>
    <m/>
    <n v="0"/>
    <x v="69"/>
    <d v="2020-04-27T00:00:00"/>
    <x v="1"/>
    <x v="2"/>
    <x v="0"/>
  </r>
  <r>
    <x v="484"/>
    <x v="5"/>
    <x v="0"/>
    <s v="GDN_SDC_Direct"/>
    <n v="151988"/>
    <n v="232"/>
    <n v="0"/>
    <n v="1.5264362976024422E-3"/>
    <n v="41.856976523362071"/>
    <n v="9710.8185534200002"/>
    <n v="0"/>
    <x v="0"/>
    <m/>
    <n v="0"/>
    <x v="69"/>
    <d v="2020-04-27T00:00:00"/>
    <x v="1"/>
    <x v="2"/>
    <x v="0"/>
  </r>
  <r>
    <x v="484"/>
    <x v="5"/>
    <x v="0"/>
    <s v="GDN_Direct_RT_リターゲティング"/>
    <n v="201941"/>
    <n v="261"/>
    <n v="0"/>
    <n v="1.292456707652235E-3"/>
    <n v="305.58540330613027"/>
    <n v="79757.790262900002"/>
    <n v="4"/>
    <x v="0"/>
    <m/>
    <n v="0"/>
    <x v="69"/>
    <d v="2020-04-27T00:00:00"/>
    <x v="1"/>
    <x v="2"/>
    <x v="0"/>
  </r>
  <r>
    <x v="484"/>
    <x v="4"/>
    <x v="0"/>
    <s v="指名：バリスタ（170816-170916）"/>
    <n v="4977"/>
    <n v="764"/>
    <m/>
    <n v="0.15350612818967249"/>
    <n v="43.933043193717289"/>
    <n v="33564.845000000008"/>
    <n v="4.57"/>
    <x v="0"/>
    <m/>
    <n v="0"/>
    <x v="69"/>
    <d v="2020-04-27T00:00:00"/>
    <x v="1"/>
    <x v="2"/>
    <x v="0"/>
  </r>
  <r>
    <x v="484"/>
    <x v="4"/>
    <x v="0"/>
    <s v="一般：バリスタDuo"/>
    <n v="301"/>
    <n v="59"/>
    <m/>
    <n v="0.19601328903654486"/>
    <n v="89.521271186440686"/>
    <n v="5281.7550000000001"/>
    <n v="0"/>
    <x v="0"/>
    <m/>
    <n v="0"/>
    <x v="69"/>
    <d v="2020-04-27T00:00:00"/>
    <x v="1"/>
    <x v="2"/>
    <x v="0"/>
  </r>
  <r>
    <x v="484"/>
    <x v="4"/>
    <x v="0"/>
    <s v="一般：バリスタ"/>
    <n v="2319"/>
    <n v="121"/>
    <m/>
    <n v="5.2177662785683483E-2"/>
    <n v="74.631280991735522"/>
    <n v="9030.3849999999984"/>
    <n v="1.76"/>
    <x v="0"/>
    <m/>
    <n v="0"/>
    <x v="69"/>
    <d v="2020-04-27T00:00:00"/>
    <x v="1"/>
    <x v="2"/>
    <x v="0"/>
  </r>
  <r>
    <x v="484"/>
    <x v="4"/>
    <x v="0"/>
    <s v="指名：バリスタDuo"/>
    <n v="3179"/>
    <n v="75"/>
    <m/>
    <n v="2.3592324630386914E-2"/>
    <n v="152.8888"/>
    <n v="11466.66"/>
    <n v="7.0000000000000007E-2"/>
    <x v="0"/>
    <m/>
    <n v="0"/>
    <x v="69"/>
    <d v="2020-04-27T00:00:00"/>
    <x v="1"/>
    <x v="2"/>
    <x v="0"/>
  </r>
  <r>
    <x v="484"/>
    <x v="4"/>
    <x v="0"/>
    <s v="指名：製品KW"/>
    <n v="177"/>
    <n v="21"/>
    <m/>
    <n v="0.11864406779661017"/>
    <n v="64.032857142857139"/>
    <n v="1344.69"/>
    <n v="0"/>
    <x v="0"/>
    <m/>
    <n v="0"/>
    <x v="69"/>
    <d v="2020-04-27T00:00:00"/>
    <x v="1"/>
    <x v="2"/>
    <x v="0"/>
  </r>
  <r>
    <x v="484"/>
    <x v="4"/>
    <x v="0"/>
    <s v="指名：共通TOP（170816-170916）"/>
    <n v="3917"/>
    <n v="641"/>
    <m/>
    <n v="0.16364564717896349"/>
    <n v="54.539329173166948"/>
    <n v="34959.710000000014"/>
    <n v="8.3000000000000007"/>
    <x v="0"/>
    <m/>
    <n v="0"/>
    <x v="69"/>
    <d v="2020-04-27T00:00:00"/>
    <x v="1"/>
    <x v="2"/>
    <x v="0"/>
  </r>
  <r>
    <x v="484"/>
    <x v="4"/>
    <x v="0"/>
    <s v="D&amp;E_DDTD_在宅LP検証（20200428）cookieベース"/>
    <n v="4394"/>
    <n v="892"/>
    <m/>
    <n v="0.20300409649522075"/>
    <n v="17.414999999999999"/>
    <n v="15534.179999999998"/>
    <n v="12.75"/>
    <x v="0"/>
    <m/>
    <n v="0"/>
    <x v="69"/>
    <d v="2020-04-27T00:00:00"/>
    <x v="1"/>
    <x v="2"/>
    <x v="0"/>
  </r>
  <r>
    <x v="484"/>
    <x v="4"/>
    <x v="0"/>
    <s v="指名：ドルチェグスト（170816-170916）"/>
    <n v="10854"/>
    <n v="2634"/>
    <n v="0"/>
    <n v="0.24267551133222776"/>
    <n v="25.164574791192099"/>
    <n v="66283.489999999991"/>
    <n v="43.04"/>
    <x v="9"/>
    <n v="7364.8322222222214"/>
    <n v="8.2918739635157548E-4"/>
    <x v="69"/>
    <d v="2020-04-27T00:00:00"/>
    <x v="1"/>
    <x v="2"/>
    <x v="0"/>
  </r>
  <r>
    <x v="484"/>
    <x v="4"/>
    <x v="0"/>
    <s v="一般：ドルチェグスト"/>
    <n v="3948"/>
    <n v="318"/>
    <n v="0"/>
    <n v="8.0547112462006076E-2"/>
    <n v="53.515833333333319"/>
    <n v="17018.034999999996"/>
    <n v="3.6"/>
    <x v="0"/>
    <m/>
    <n v="0"/>
    <x v="69"/>
    <d v="2020-04-27T00:00:00"/>
    <x v="1"/>
    <x v="2"/>
    <x v="0"/>
  </r>
  <r>
    <x v="484"/>
    <x v="7"/>
    <x v="0"/>
    <s v="NDG_Facebook_RM_18day（200203-200229）"/>
    <n v="14843"/>
    <n v="195"/>
    <n v="0"/>
    <n v="1.3137505895034696E-2"/>
    <n v="117.76115384615386"/>
    <n v="22963.425000000003"/>
    <n v="24"/>
    <x v="0"/>
    <m/>
    <n v="0"/>
    <x v="69"/>
    <d v="2020-04-27T00:00:00"/>
    <x v="1"/>
    <x v="2"/>
    <x v="0"/>
  </r>
  <r>
    <x v="484"/>
    <x v="7"/>
    <x v="0"/>
    <s v="NDG_Facebook_customer（200317-200331）"/>
    <n v="17391"/>
    <n v="42"/>
    <n v="0"/>
    <n v="2.4150422632396068E-3"/>
    <n v="266.8832142857143"/>
    <n v="11209.095000000001"/>
    <n v="8"/>
    <x v="0"/>
    <m/>
    <n v="0"/>
    <x v="69"/>
    <d v="2020-04-27T00:00:00"/>
    <x v="1"/>
    <x v="2"/>
    <x v="0"/>
  </r>
  <r>
    <x v="484"/>
    <x v="7"/>
    <x v="0"/>
    <s v="NDG_Facebook_int_coffee（200110-200131）"/>
    <n v="90320"/>
    <n v="292"/>
    <n v="0"/>
    <n v="3.2329495128432242E-3"/>
    <n v="36.058030821917811"/>
    <n v="10528.945"/>
    <n v="2"/>
    <x v="0"/>
    <m/>
    <n v="0"/>
    <x v="69"/>
    <d v="2020-04-27T00:00:00"/>
    <x v="1"/>
    <x v="2"/>
    <x v="0"/>
  </r>
  <r>
    <x v="484"/>
    <x v="7"/>
    <x v="0"/>
    <s v="NDG_Facebook_RM_180day（200203-200229）"/>
    <n v="22805"/>
    <n v="71"/>
    <n v="0"/>
    <n v="3.1133523350142514E-3"/>
    <n v="152.66077464788734"/>
    <n v="10838.915000000001"/>
    <n v="3"/>
    <x v="0"/>
    <m/>
    <n v="0"/>
    <x v="69"/>
    <d v="2020-04-27T00:00:00"/>
    <x v="1"/>
    <x v="2"/>
    <x v="0"/>
  </r>
  <r>
    <x v="484"/>
    <x v="11"/>
    <x v="0"/>
    <s v="【NDG】DV360"/>
    <n v="27641"/>
    <n v="112"/>
    <m/>
    <n v="4.0519518107159655E-3"/>
    <n v="181.07240389602677"/>
    <n v="20280.109236354998"/>
    <n v="0"/>
    <x v="0"/>
    <m/>
    <n v="0"/>
    <x v="69"/>
    <d v="2020-04-27T00:00:00"/>
    <x v="1"/>
    <x v="2"/>
    <x v="0"/>
  </r>
  <r>
    <x v="484"/>
    <x v="3"/>
    <x v="0"/>
    <s v="AFF"/>
    <m/>
    <m/>
    <m/>
    <m/>
    <m/>
    <m/>
    <m/>
    <x v="15"/>
    <n v="0"/>
    <m/>
    <x v="69"/>
    <d v="2020-04-27T00:00:00"/>
    <x v="1"/>
    <x v="2"/>
    <x v="0"/>
  </r>
  <r>
    <x v="485"/>
    <x v="0"/>
    <x v="0"/>
    <s v="一般：バリスタ"/>
    <n v="8923"/>
    <n v="94"/>
    <m/>
    <n v="1.0534573573910119E-2"/>
    <n v="65.232340425531916"/>
    <n v="6131.84"/>
    <n v="1"/>
    <x v="0"/>
    <m/>
    <n v="0"/>
    <x v="69"/>
    <d v="2020-04-27T00:00:00"/>
    <x v="1"/>
    <x v="2"/>
    <x v="0"/>
  </r>
  <r>
    <x v="485"/>
    <x v="0"/>
    <x v="0"/>
    <s v="一般：バリスタDuo"/>
    <n v="23"/>
    <n v="2"/>
    <m/>
    <n v="8.6956521739130432E-2"/>
    <n v="13"/>
    <n v="26"/>
    <n v="0"/>
    <x v="0"/>
    <m/>
    <n v="0"/>
    <x v="69"/>
    <d v="2020-04-27T00:00:00"/>
    <x v="1"/>
    <x v="2"/>
    <x v="0"/>
  </r>
  <r>
    <x v="485"/>
    <x v="0"/>
    <x v="0"/>
    <s v="指名：バリスタDuo"/>
    <n v="501"/>
    <n v="9"/>
    <m/>
    <n v="1.7964071856287425E-2"/>
    <n v="33.048888888888889"/>
    <n v="297.44"/>
    <n v="0"/>
    <x v="0"/>
    <m/>
    <n v="0"/>
    <x v="69"/>
    <d v="2020-04-27T00:00:00"/>
    <x v="1"/>
    <x v="2"/>
    <x v="0"/>
  </r>
  <r>
    <x v="485"/>
    <x v="0"/>
    <x v="0"/>
    <s v="指名：ドルチェグスト（161228AM-170131）"/>
    <n v="18512"/>
    <n v="1778"/>
    <m/>
    <n v="9.6045808124459814E-2"/>
    <n v="35.88760404949381"/>
    <n v="63808.159999999996"/>
    <n v="52"/>
    <x v="3"/>
    <n v="15952.039999999999"/>
    <n v="2.1607605877268799E-4"/>
    <x v="69"/>
    <d v="2020-04-27T00:00:00"/>
    <x v="1"/>
    <x v="2"/>
    <x v="0"/>
  </r>
  <r>
    <x v="485"/>
    <x v="0"/>
    <x v="0"/>
    <s v="指名：共通TOP（161228AM-170131）"/>
    <n v="8726"/>
    <n v="809"/>
    <m/>
    <n v="9.2711437084574827E-2"/>
    <n v="21.337354758961681"/>
    <n v="17261.919999999998"/>
    <n v="30"/>
    <x v="0"/>
    <m/>
    <n v="0"/>
    <x v="69"/>
    <d v="2020-04-27T00:00:00"/>
    <x v="1"/>
    <x v="2"/>
    <x v="0"/>
  </r>
  <r>
    <x v="485"/>
    <x v="0"/>
    <x v="0"/>
    <s v="指名：バリスタ（161228AM-170131）"/>
    <n v="8727"/>
    <n v="703"/>
    <m/>
    <n v="8.0554600664604098E-2"/>
    <n v="38.101280227596014"/>
    <n v="26785.199999999997"/>
    <n v="9"/>
    <x v="0"/>
    <m/>
    <n v="0"/>
    <x v="69"/>
    <d v="2020-04-27T00:00:00"/>
    <x v="1"/>
    <x v="2"/>
    <x v="0"/>
  </r>
  <r>
    <x v="485"/>
    <x v="0"/>
    <x v="0"/>
    <s v="指名：製品KW"/>
    <n v="862"/>
    <n v="43"/>
    <m/>
    <n v="4.9883990719257539E-2"/>
    <n v="20.969302325581392"/>
    <n v="901.67999999999984"/>
    <n v="0"/>
    <x v="0"/>
    <m/>
    <n v="0"/>
    <x v="69"/>
    <d v="2020-04-27T00:00:00"/>
    <x v="1"/>
    <x v="2"/>
    <x v="0"/>
  </r>
  <r>
    <x v="485"/>
    <x v="0"/>
    <x v="0"/>
    <s v="一般：ドルチェグスト"/>
    <n v="13760"/>
    <n v="170"/>
    <m/>
    <n v="1.2354651162790697E-2"/>
    <n v="82.930823529411768"/>
    <n v="14098.24"/>
    <n v="8"/>
    <x v="0"/>
    <m/>
    <n v="0"/>
    <x v="69"/>
    <d v="2020-04-27T00:00:00"/>
    <x v="1"/>
    <x v="2"/>
    <x v="0"/>
  </r>
  <r>
    <x v="485"/>
    <x v="3"/>
    <x v="0"/>
    <s v="PH AFF"/>
    <n v="614"/>
    <n v="301"/>
    <m/>
    <n v="0.49022801302931596"/>
    <n v="0"/>
    <n v="0"/>
    <n v="0"/>
    <x v="0"/>
    <m/>
    <n v="0"/>
    <x v="69"/>
    <d v="2020-04-27T00:00:00"/>
    <x v="1"/>
    <x v="2"/>
    <x v="0"/>
  </r>
  <r>
    <x v="485"/>
    <x v="5"/>
    <x v="0"/>
    <s v="GDN_Direct_AT_スタバ"/>
    <n v="272503"/>
    <n v="616"/>
    <n v="0"/>
    <n v="2.2605255721955355E-3"/>
    <n v="18.264301046542212"/>
    <n v="11250.809444670002"/>
    <n v="1"/>
    <x v="0"/>
    <m/>
    <n v="0"/>
    <x v="69"/>
    <d v="2020-04-27T00:00:00"/>
    <x v="1"/>
    <x v="2"/>
    <x v="0"/>
  </r>
  <r>
    <x v="485"/>
    <x v="5"/>
    <x v="0"/>
    <s v="GDN_Direct_AT_Woman"/>
    <n v="52760"/>
    <n v="123"/>
    <n v="0"/>
    <n v="2.3313115996967402E-3"/>
    <n v="27.729626481300816"/>
    <n v="3410.7440572000005"/>
    <n v="0"/>
    <x v="0"/>
    <m/>
    <n v="0"/>
    <x v="69"/>
    <d v="2020-04-27T00:00:00"/>
    <x v="1"/>
    <x v="2"/>
    <x v="0"/>
  </r>
  <r>
    <x v="485"/>
    <x v="5"/>
    <x v="0"/>
    <s v="GDN_SDC_Direct"/>
    <n v="193814"/>
    <n v="217"/>
    <n v="0"/>
    <n v="1.1196301608758913E-3"/>
    <n v="62.324662509124423"/>
    <n v="13524.45176448"/>
    <n v="4"/>
    <x v="0"/>
    <m/>
    <n v="0"/>
    <x v="69"/>
    <d v="2020-04-27T00:00:00"/>
    <x v="1"/>
    <x v="2"/>
    <x v="0"/>
  </r>
  <r>
    <x v="485"/>
    <x v="5"/>
    <x v="0"/>
    <s v="GDN_Direct_AT_Man"/>
    <n v="77932"/>
    <n v="123"/>
    <n v="0"/>
    <n v="1.5782990299235231E-3"/>
    <n v="30.500995540609754"/>
    <n v="3751.622451495"/>
    <n v="0"/>
    <x v="0"/>
    <m/>
    <n v="0"/>
    <x v="69"/>
    <d v="2020-04-27T00:00:00"/>
    <x v="1"/>
    <x v="2"/>
    <x v="0"/>
  </r>
  <r>
    <x v="485"/>
    <x v="5"/>
    <x v="0"/>
    <s v="GDN_Direct_RT_リターゲティング"/>
    <n v="155907"/>
    <n v="192"/>
    <n v="0"/>
    <n v="1.23150339625546E-3"/>
    <n v="244.01600701109376"/>
    <n v="46851.073346130004"/>
    <n v="2"/>
    <x v="0"/>
    <m/>
    <n v="0"/>
    <x v="69"/>
    <d v="2020-04-27T00:00:00"/>
    <x v="1"/>
    <x v="2"/>
    <x v="0"/>
  </r>
  <r>
    <x v="485"/>
    <x v="4"/>
    <x v="0"/>
    <s v="一般：バリスタDuo"/>
    <n v="212"/>
    <n v="33"/>
    <m/>
    <n v="0.15566037735849056"/>
    <n v="89.841969696969699"/>
    <n v="2964.7849999999999"/>
    <n v="0"/>
    <x v="0"/>
    <m/>
    <n v="0"/>
    <x v="69"/>
    <d v="2020-04-27T00:00:00"/>
    <x v="1"/>
    <x v="2"/>
    <x v="0"/>
  </r>
  <r>
    <x v="485"/>
    <x v="4"/>
    <x v="0"/>
    <s v="指名：共通TOP（170816-170916）"/>
    <n v="4186"/>
    <n v="798"/>
    <m/>
    <n v="0.19063545150501673"/>
    <n v="43.962857142857146"/>
    <n v="35082.36"/>
    <n v="9.68"/>
    <x v="0"/>
    <m/>
    <n v="0"/>
    <x v="69"/>
    <d v="2020-04-27T00:00:00"/>
    <x v="1"/>
    <x v="2"/>
    <x v="0"/>
  </r>
  <r>
    <x v="485"/>
    <x v="4"/>
    <x v="0"/>
    <s v="指名：ドルチェグスト（170816-170916）"/>
    <n v="10352"/>
    <n v="2644"/>
    <n v="0"/>
    <n v="0.25540958268933539"/>
    <n v="23.86638048411498"/>
    <n v="63102.710000000006"/>
    <n v="19.049999999999997"/>
    <x v="1"/>
    <n v="9014.6728571428575"/>
    <n v="6.7619783616692424E-4"/>
    <x v="69"/>
    <d v="2020-04-27T00:00:00"/>
    <x v="1"/>
    <x v="2"/>
    <x v="0"/>
  </r>
  <r>
    <x v="485"/>
    <x v="4"/>
    <x v="0"/>
    <s v="一般：バリスタ"/>
    <n v="976"/>
    <n v="65"/>
    <m/>
    <n v="6.6598360655737709E-2"/>
    <n v="67.963538461538448"/>
    <n v="4417.6299999999992"/>
    <n v="0"/>
    <x v="0"/>
    <m/>
    <n v="0"/>
    <x v="69"/>
    <d v="2020-04-27T00:00:00"/>
    <x v="1"/>
    <x v="2"/>
    <x v="0"/>
  </r>
  <r>
    <x v="485"/>
    <x v="4"/>
    <x v="0"/>
    <s v="指名：製品KW"/>
    <n v="79"/>
    <n v="5"/>
    <m/>
    <n v="6.3291139240506333E-2"/>
    <n v="89.646000000000001"/>
    <n v="448.23"/>
    <n v="1"/>
    <x v="0"/>
    <m/>
    <n v="0"/>
    <x v="69"/>
    <d v="2020-04-27T00:00:00"/>
    <x v="1"/>
    <x v="2"/>
    <x v="0"/>
  </r>
  <r>
    <x v="485"/>
    <x v="4"/>
    <x v="0"/>
    <s v="一般：ドルチェグスト"/>
    <n v="2662"/>
    <n v="176"/>
    <n v="0"/>
    <n v="6.6115702479338845E-2"/>
    <n v="44.495852272727276"/>
    <n v="7831.27"/>
    <n v="0"/>
    <x v="0"/>
    <m/>
    <n v="0"/>
    <x v="69"/>
    <d v="2020-04-27T00:00:00"/>
    <x v="1"/>
    <x v="2"/>
    <x v="0"/>
  </r>
  <r>
    <x v="485"/>
    <x v="4"/>
    <x v="0"/>
    <s v="指名：バリスタ（170816-170916）"/>
    <n v="4569"/>
    <n v="717"/>
    <m/>
    <n v="0.15692711753118843"/>
    <n v="34.840251046025095"/>
    <n v="24980.459999999992"/>
    <n v="5.18"/>
    <x v="0"/>
    <m/>
    <n v="0"/>
    <x v="69"/>
    <d v="2020-04-27T00:00:00"/>
    <x v="1"/>
    <x v="2"/>
    <x v="0"/>
  </r>
  <r>
    <x v="485"/>
    <x v="4"/>
    <x v="0"/>
    <s v="指名：バリスタDuo"/>
    <n v="3579"/>
    <n v="64"/>
    <m/>
    <n v="1.7882089969265158E-2"/>
    <n v="150.263671875"/>
    <n v="9616.875"/>
    <n v="0"/>
    <x v="0"/>
    <m/>
    <n v="0"/>
    <x v="69"/>
    <d v="2020-04-27T00:00:00"/>
    <x v="1"/>
    <x v="2"/>
    <x v="0"/>
  </r>
  <r>
    <x v="485"/>
    <x v="4"/>
    <x v="0"/>
    <s v="D&amp;E_DDTD_在宅LP検証（20200428）cookieベース"/>
    <n v="5029"/>
    <n v="985"/>
    <m/>
    <n v="0.19586398886458539"/>
    <n v="25.048446700507618"/>
    <n v="24672.720000000005"/>
    <n v="14.83"/>
    <x v="0"/>
    <m/>
    <n v="0"/>
    <x v="69"/>
    <d v="2020-04-27T00:00:00"/>
    <x v="1"/>
    <x v="2"/>
    <x v="0"/>
  </r>
  <r>
    <x v="485"/>
    <x v="7"/>
    <x v="0"/>
    <s v="NDG_Facebook_customer（200317-200331）"/>
    <n v="9543"/>
    <n v="39"/>
    <n v="0"/>
    <n v="4.0867651681861048E-3"/>
    <n v="232.77769230769232"/>
    <n v="9078.33"/>
    <n v="6"/>
    <x v="0"/>
    <m/>
    <n v="0"/>
    <x v="69"/>
    <d v="2020-04-27T00:00:00"/>
    <x v="1"/>
    <x v="2"/>
    <x v="0"/>
  </r>
  <r>
    <x v="485"/>
    <x v="7"/>
    <x v="0"/>
    <s v="NDG_Facebook_RM_180day（200203-200229）"/>
    <n v="10543"/>
    <n v="44"/>
    <n v="0"/>
    <n v="4.1733851844825949E-3"/>
    <n v="178.42534090909092"/>
    <n v="7850.7150000000001"/>
    <n v="2"/>
    <x v="0"/>
    <m/>
    <n v="0"/>
    <x v="69"/>
    <d v="2020-04-27T00:00:00"/>
    <x v="1"/>
    <x v="2"/>
    <x v="0"/>
  </r>
  <r>
    <x v="485"/>
    <x v="7"/>
    <x v="0"/>
    <s v="NDG_Facebook_int_coffee（200110-200131）"/>
    <n v="81292"/>
    <n v="249"/>
    <n v="0"/>
    <n v="3.0630320326723416E-3"/>
    <n v="38.720502008032121"/>
    <n v="9641.4049999999988"/>
    <n v="0"/>
    <x v="0"/>
    <m/>
    <n v="0"/>
    <x v="69"/>
    <d v="2020-04-27T00:00:00"/>
    <x v="1"/>
    <x v="2"/>
    <x v="0"/>
  </r>
  <r>
    <x v="485"/>
    <x v="7"/>
    <x v="0"/>
    <s v="NDG_Facebook_RM_18day（200203-200229）"/>
    <n v="10848"/>
    <n v="145"/>
    <n v="0"/>
    <n v="1.3366519174041297E-2"/>
    <n v="141.93565517241382"/>
    <n v="20580.670000000002"/>
    <n v="21"/>
    <x v="0"/>
    <m/>
    <n v="0"/>
    <x v="69"/>
    <d v="2020-04-27T00:00:00"/>
    <x v="1"/>
    <x v="2"/>
    <x v="0"/>
  </r>
  <r>
    <x v="485"/>
    <x v="11"/>
    <x v="0"/>
    <s v="【NDG】DV360"/>
    <n v="26770"/>
    <n v="137"/>
    <m/>
    <n v="5.117669032499066E-3"/>
    <n v="145.55780245182481"/>
    <n v="19941.418935900001"/>
    <n v="0"/>
    <x v="0"/>
    <m/>
    <n v="0"/>
    <x v="69"/>
    <d v="2020-04-27T00:00:00"/>
    <x v="1"/>
    <x v="2"/>
    <x v="0"/>
  </r>
  <r>
    <x v="485"/>
    <x v="3"/>
    <x v="0"/>
    <s v="AFF"/>
    <m/>
    <m/>
    <m/>
    <m/>
    <m/>
    <m/>
    <m/>
    <x v="4"/>
    <n v="0"/>
    <m/>
    <x v="69"/>
    <d v="2020-04-27T00:00:00"/>
    <x v="1"/>
    <x v="2"/>
    <x v="0"/>
  </r>
  <r>
    <x v="486"/>
    <x v="0"/>
    <x v="0"/>
    <s v="指名：共通TOP（161228AM-170131）"/>
    <n v="8474"/>
    <n v="753"/>
    <m/>
    <n v="8.886004248288884E-2"/>
    <n v="26.011049136786188"/>
    <n v="19586.32"/>
    <n v="30"/>
    <x v="0"/>
    <m/>
    <n v="0"/>
    <x v="69"/>
    <d v="2020-04-27T00:00:00"/>
    <x v="1"/>
    <x v="2"/>
    <x v="0"/>
  </r>
  <r>
    <x v="486"/>
    <x v="0"/>
    <x v="0"/>
    <s v="指名：バリスタ（161228AM-170131）"/>
    <n v="8448"/>
    <n v="679"/>
    <m/>
    <n v="8.0374053030303025E-2"/>
    <n v="41.246185567010315"/>
    <n v="28006.160000000003"/>
    <n v="10"/>
    <x v="0"/>
    <m/>
    <n v="0"/>
    <x v="69"/>
    <d v="2020-04-27T00:00:00"/>
    <x v="1"/>
    <x v="2"/>
    <x v="0"/>
  </r>
  <r>
    <x v="486"/>
    <x v="0"/>
    <x v="0"/>
    <s v="指名：製品KW"/>
    <n v="979"/>
    <n v="51"/>
    <m/>
    <n v="5.2093973442288048E-2"/>
    <n v="20.8"/>
    <n v="1060.8"/>
    <n v="0"/>
    <x v="0"/>
    <m/>
    <n v="0"/>
    <x v="69"/>
    <d v="2020-04-27T00:00:00"/>
    <x v="1"/>
    <x v="2"/>
    <x v="0"/>
  </r>
  <r>
    <x v="486"/>
    <x v="0"/>
    <x v="0"/>
    <s v="一般：ドルチェグスト"/>
    <n v="15168"/>
    <n v="142"/>
    <m/>
    <n v="9.3618143459915613E-3"/>
    <n v="75.172957746478886"/>
    <n v="10674.560000000001"/>
    <n v="2"/>
    <x v="0"/>
    <m/>
    <n v="0"/>
    <x v="69"/>
    <d v="2020-04-27T00:00:00"/>
    <x v="1"/>
    <x v="2"/>
    <x v="0"/>
  </r>
  <r>
    <x v="486"/>
    <x v="0"/>
    <x v="0"/>
    <s v="一般：バリスタDuo"/>
    <n v="24"/>
    <n v="5"/>
    <m/>
    <n v="0.20833333333333334"/>
    <n v="26.832000000000001"/>
    <n v="134.16"/>
    <n v="0"/>
    <x v="0"/>
    <m/>
    <n v="0"/>
    <x v="69"/>
    <d v="2020-04-27T00:00:00"/>
    <x v="1"/>
    <x v="2"/>
    <x v="0"/>
  </r>
  <r>
    <x v="486"/>
    <x v="0"/>
    <x v="0"/>
    <s v="一般：バリスタ"/>
    <n v="8400"/>
    <n v="118"/>
    <m/>
    <n v="1.4047619047619048E-2"/>
    <n v="47.901694915254232"/>
    <n v="5652.4"/>
    <n v="1"/>
    <x v="0"/>
    <m/>
    <n v="0"/>
    <x v="69"/>
    <d v="2020-04-27T00:00:00"/>
    <x v="1"/>
    <x v="2"/>
    <x v="0"/>
  </r>
  <r>
    <x v="486"/>
    <x v="0"/>
    <x v="0"/>
    <s v="指名：ドルチェグスト（161228AM-170131）"/>
    <n v="17106"/>
    <n v="1672"/>
    <m/>
    <n v="9.7743481819244707E-2"/>
    <n v="31.795885167464114"/>
    <n v="53162.720000000001"/>
    <n v="50"/>
    <x v="6"/>
    <n v="10632.544"/>
    <n v="2.9229510113410498E-4"/>
    <x v="69"/>
    <d v="2020-04-27T00:00:00"/>
    <x v="1"/>
    <x v="2"/>
    <x v="0"/>
  </r>
  <r>
    <x v="486"/>
    <x v="0"/>
    <x v="0"/>
    <s v="指名：バリスタDuo"/>
    <n v="536"/>
    <n v="9"/>
    <m/>
    <n v="1.6791044776119403E-2"/>
    <n v="20.337777777777777"/>
    <n v="183.04"/>
    <n v="0"/>
    <x v="0"/>
    <m/>
    <n v="0"/>
    <x v="69"/>
    <d v="2020-04-27T00:00:00"/>
    <x v="1"/>
    <x v="2"/>
    <x v="0"/>
  </r>
  <r>
    <x v="486"/>
    <x v="3"/>
    <x v="0"/>
    <s v="PH AFF"/>
    <n v="515"/>
    <n v="315"/>
    <m/>
    <n v="0.61165048543689315"/>
    <n v="280.55238095238093"/>
    <n v="88374"/>
    <n v="6"/>
    <x v="0"/>
    <m/>
    <n v="0"/>
    <x v="69"/>
    <d v="2020-04-27T00:00:00"/>
    <x v="1"/>
    <x v="2"/>
    <x v="0"/>
  </r>
  <r>
    <x v="486"/>
    <x v="5"/>
    <x v="0"/>
    <s v="GDN_Direct_AT_スタバ"/>
    <n v="302954"/>
    <n v="614"/>
    <n v="0"/>
    <n v="2.0267103256600013E-3"/>
    <n v="25.106853659714986"/>
    <n v="15415.608147065001"/>
    <n v="2"/>
    <x v="0"/>
    <m/>
    <n v="0"/>
    <x v="69"/>
    <d v="2020-04-27T00:00:00"/>
    <x v="1"/>
    <x v="2"/>
    <x v="0"/>
  </r>
  <r>
    <x v="486"/>
    <x v="5"/>
    <x v="0"/>
    <s v="GDN_Direct_RT_リターゲティング"/>
    <n v="211769"/>
    <n v="287"/>
    <n v="0"/>
    <n v="1.3552502963134359E-3"/>
    <n v="236.83128088475613"/>
    <n v="67970.577613925008"/>
    <n v="6"/>
    <x v="0"/>
    <m/>
    <n v="0"/>
    <x v="69"/>
    <d v="2020-04-27T00:00:00"/>
    <x v="1"/>
    <x v="2"/>
    <x v="0"/>
  </r>
  <r>
    <x v="486"/>
    <x v="5"/>
    <x v="0"/>
    <s v="GDN_SDC_Direct"/>
    <n v="292482"/>
    <n v="446"/>
    <n v="0"/>
    <n v="1.5248801635656211E-3"/>
    <n v="54.649119034999998"/>
    <n v="24373.507089610001"/>
    <n v="7"/>
    <x v="0"/>
    <m/>
    <n v="0"/>
    <x v="69"/>
    <d v="2020-04-27T00:00:00"/>
    <x v="1"/>
    <x v="2"/>
    <x v="0"/>
  </r>
  <r>
    <x v="486"/>
    <x v="4"/>
    <x v="0"/>
    <s v="D&amp;E_DDTD_在宅LP検証（20200428）cookieベース"/>
    <n v="5298"/>
    <n v="926"/>
    <m/>
    <n v="0.1747829369573424"/>
    <n v="38.031614470842328"/>
    <n v="35217.274999999994"/>
    <n v="9.09"/>
    <x v="0"/>
    <m/>
    <n v="0"/>
    <x v="69"/>
    <d v="2020-04-27T00:00:00"/>
    <x v="1"/>
    <x v="2"/>
    <x v="0"/>
  </r>
  <r>
    <x v="486"/>
    <x v="4"/>
    <x v="0"/>
    <s v="一般：バリスタDuo"/>
    <n v="251"/>
    <n v="26"/>
    <m/>
    <n v="0.10358565737051793"/>
    <n v="84.18249999999999"/>
    <n v="2188.7449999999999"/>
    <n v="0"/>
    <x v="0"/>
    <m/>
    <n v="0"/>
    <x v="69"/>
    <d v="2020-04-27T00:00:00"/>
    <x v="1"/>
    <x v="2"/>
    <x v="0"/>
  </r>
  <r>
    <x v="486"/>
    <x v="4"/>
    <x v="0"/>
    <s v="一般：バリスタ"/>
    <n v="1264"/>
    <n v="66"/>
    <m/>
    <n v="5.2215189873417722E-2"/>
    <n v="66.443863636363631"/>
    <n v="4385.2950000000001"/>
    <n v="0.1"/>
    <x v="0"/>
    <m/>
    <n v="0"/>
    <x v="69"/>
    <d v="2020-04-27T00:00:00"/>
    <x v="1"/>
    <x v="2"/>
    <x v="0"/>
  </r>
  <r>
    <x v="486"/>
    <x v="4"/>
    <x v="0"/>
    <s v="指名：製品KW"/>
    <n v="85"/>
    <n v="10"/>
    <m/>
    <n v="0.11764705882352941"/>
    <n v="31.666000000000004"/>
    <n v="316.66000000000003"/>
    <n v="0"/>
    <x v="0"/>
    <m/>
    <n v="0"/>
    <x v="69"/>
    <d v="2020-04-27T00:00:00"/>
    <x v="1"/>
    <x v="2"/>
    <x v="0"/>
  </r>
  <r>
    <x v="486"/>
    <x v="4"/>
    <x v="0"/>
    <s v="指名：バリスタDuo"/>
    <n v="3078"/>
    <n v="78"/>
    <m/>
    <n v="2.5341130604288498E-2"/>
    <n v="143.47762820512818"/>
    <n v="11191.254999999999"/>
    <n v="0"/>
    <x v="0"/>
    <m/>
    <n v="0"/>
    <x v="69"/>
    <d v="2020-04-27T00:00:00"/>
    <x v="1"/>
    <x v="2"/>
    <x v="0"/>
  </r>
  <r>
    <x v="486"/>
    <x v="4"/>
    <x v="0"/>
    <s v="指名：バリスタ（170816-170916）"/>
    <n v="4621"/>
    <n v="695"/>
    <m/>
    <n v="0.15040034624540144"/>
    <n v="39.483834532374097"/>
    <n v="27441.264999999999"/>
    <n v="4.9400000000000004"/>
    <x v="0"/>
    <m/>
    <n v="0"/>
    <x v="69"/>
    <d v="2020-04-27T00:00:00"/>
    <x v="1"/>
    <x v="2"/>
    <x v="0"/>
  </r>
  <r>
    <x v="486"/>
    <x v="4"/>
    <x v="0"/>
    <s v="指名：共通TOP（170816-170916）"/>
    <n v="5173"/>
    <n v="910"/>
    <m/>
    <n v="0.17591339648173207"/>
    <n v="39.567796703296693"/>
    <n v="36006.694999999992"/>
    <n v="13.45"/>
    <x v="0"/>
    <m/>
    <n v="0"/>
    <x v="69"/>
    <d v="2020-04-27T00:00:00"/>
    <x v="1"/>
    <x v="2"/>
    <x v="0"/>
  </r>
  <r>
    <x v="486"/>
    <x v="4"/>
    <x v="0"/>
    <s v="一般：ドルチェグスト"/>
    <n v="3268"/>
    <n v="256"/>
    <n v="0"/>
    <n v="7.8335373317013457E-2"/>
    <n v="56.551914062499996"/>
    <n v="14477.289999999999"/>
    <n v="0"/>
    <x v="0"/>
    <m/>
    <n v="0"/>
    <x v="69"/>
    <d v="2020-04-27T00:00:00"/>
    <x v="1"/>
    <x v="2"/>
    <x v="0"/>
  </r>
  <r>
    <x v="486"/>
    <x v="4"/>
    <x v="0"/>
    <s v="指名：ドルチェグスト（170816-170916）"/>
    <n v="12818"/>
    <n v="3198"/>
    <n v="0"/>
    <n v="0.24949290060851928"/>
    <n v="26.683455284552839"/>
    <n v="85333.689999999973"/>
    <n v="55.35"/>
    <x v="11"/>
    <n v="8533.368999999997"/>
    <n v="7.8015290997035416E-4"/>
    <x v="69"/>
    <d v="2020-04-27T00:00:00"/>
    <x v="1"/>
    <x v="2"/>
    <x v="0"/>
  </r>
  <r>
    <x v="486"/>
    <x v="7"/>
    <x v="0"/>
    <s v="NDG_Facebook_RM_18day（200203-200229）"/>
    <n v="14582"/>
    <n v="159"/>
    <n v="0"/>
    <n v="1.0903854066657523E-2"/>
    <n v="125.68644654088051"/>
    <n v="19984.145"/>
    <n v="17"/>
    <x v="0"/>
    <m/>
    <n v="0"/>
    <x v="69"/>
    <d v="2020-04-27T00:00:00"/>
    <x v="1"/>
    <x v="2"/>
    <x v="0"/>
  </r>
  <r>
    <x v="486"/>
    <x v="7"/>
    <x v="0"/>
    <s v="NDG_Facebook_int_coffee（200110-200131）"/>
    <n v="64200"/>
    <n v="192"/>
    <n v="0"/>
    <n v="2.9906542056074765E-3"/>
    <n v="32.596328124999999"/>
    <n v="6258.4949999999999"/>
    <n v="1"/>
    <x v="0"/>
    <m/>
    <n v="0"/>
    <x v="69"/>
    <d v="2020-04-27T00:00:00"/>
    <x v="1"/>
    <x v="2"/>
    <x v="0"/>
  </r>
  <r>
    <x v="486"/>
    <x v="7"/>
    <x v="0"/>
    <s v="NDG_Facebook_RM_180day（200203-200229）"/>
    <n v="20348"/>
    <n v="76"/>
    <n v="0"/>
    <n v="3.7350108118734027E-3"/>
    <n v="156.76019736842105"/>
    <n v="11913.775"/>
    <n v="2"/>
    <x v="0"/>
    <m/>
    <n v="0"/>
    <x v="69"/>
    <d v="2020-04-27T00:00:00"/>
    <x v="1"/>
    <x v="2"/>
    <x v="0"/>
  </r>
  <r>
    <x v="486"/>
    <x v="11"/>
    <x v="0"/>
    <s v="【NDG】DV360"/>
    <n v="43380"/>
    <n v="146"/>
    <m/>
    <n v="3.3656062701705857E-3"/>
    <n v="220.89849838119864"/>
    <n v="32251.180763655"/>
    <n v="0"/>
    <x v="0"/>
    <m/>
    <n v="0"/>
    <x v="69"/>
    <d v="2020-04-27T00:00:00"/>
    <x v="1"/>
    <x v="2"/>
    <x v="0"/>
  </r>
  <r>
    <x v="486"/>
    <x v="3"/>
    <x v="0"/>
    <s v="AFF"/>
    <m/>
    <m/>
    <m/>
    <m/>
    <m/>
    <m/>
    <m/>
    <x v="4"/>
    <n v="0"/>
    <m/>
    <x v="69"/>
    <d v="2020-04-27T00:00:00"/>
    <x v="1"/>
    <x v="2"/>
    <x v="0"/>
  </r>
  <r>
    <x v="487"/>
    <x v="0"/>
    <x v="0"/>
    <s v="一般：バリスタ"/>
    <n v="10290"/>
    <n v="138"/>
    <m/>
    <n v="1.3411078717201166E-2"/>
    <n v="50.236521739130438"/>
    <n v="6932.64"/>
    <n v="1"/>
    <x v="0"/>
    <m/>
    <n v="0"/>
    <x v="69"/>
    <d v="2020-04-27T00:00:00"/>
    <x v="1"/>
    <x v="2"/>
    <x v="0"/>
  </r>
  <r>
    <x v="487"/>
    <x v="0"/>
    <x v="0"/>
    <s v="指名：共通TOP（161228AM-170131）"/>
    <n v="9569"/>
    <n v="714"/>
    <m/>
    <n v="7.4615947329919538E-2"/>
    <n v="18.999663865546218"/>
    <n v="13565.759999999998"/>
    <n v="32"/>
    <x v="0"/>
    <m/>
    <n v="0"/>
    <x v="69"/>
    <d v="2020-04-27T00:00:00"/>
    <x v="1"/>
    <x v="2"/>
    <x v="0"/>
  </r>
  <r>
    <x v="487"/>
    <x v="0"/>
    <x v="0"/>
    <s v="指名：ドルチェグスト（161228AM-170131）"/>
    <n v="18488"/>
    <n v="1576"/>
    <m/>
    <n v="8.5244482907832111E-2"/>
    <n v="30.673401015228425"/>
    <n v="48341.279999999999"/>
    <n v="54"/>
    <x v="2"/>
    <n v="24170.639999999999"/>
    <n v="1.0817827780181739E-4"/>
    <x v="69"/>
    <d v="2020-04-27T00:00:00"/>
    <x v="1"/>
    <x v="2"/>
    <x v="0"/>
  </r>
  <r>
    <x v="487"/>
    <x v="0"/>
    <x v="0"/>
    <s v="一般：ドルチェグスト"/>
    <n v="10502"/>
    <n v="180"/>
    <m/>
    <n v="1.7139592458579319E-2"/>
    <n v="85.973333333333329"/>
    <n v="15475.199999999999"/>
    <n v="2"/>
    <x v="0"/>
    <m/>
    <n v="0"/>
    <x v="69"/>
    <d v="2020-04-27T00:00:00"/>
    <x v="1"/>
    <x v="2"/>
    <x v="0"/>
  </r>
  <r>
    <x v="487"/>
    <x v="0"/>
    <x v="0"/>
    <s v="指名：製品KW"/>
    <n v="1117"/>
    <n v="54"/>
    <m/>
    <n v="4.8343777976723366E-2"/>
    <n v="25.017777777777777"/>
    <n v="1350.96"/>
    <n v="0"/>
    <x v="0"/>
    <m/>
    <n v="0"/>
    <x v="69"/>
    <d v="2020-04-27T00:00:00"/>
    <x v="1"/>
    <x v="2"/>
    <x v="0"/>
  </r>
  <r>
    <x v="487"/>
    <x v="0"/>
    <x v="0"/>
    <s v="一般：バリスタDuo"/>
    <n v="30"/>
    <n v="2"/>
    <m/>
    <n v="6.6666666666666666E-2"/>
    <n v="17.68"/>
    <n v="35.36"/>
    <n v="0"/>
    <x v="0"/>
    <m/>
    <n v="0"/>
    <x v="69"/>
    <d v="2020-04-27T00:00:00"/>
    <x v="1"/>
    <x v="2"/>
    <x v="0"/>
  </r>
  <r>
    <x v="487"/>
    <x v="0"/>
    <x v="0"/>
    <s v="指名：バリスタ（161228AM-170131）"/>
    <n v="9024"/>
    <n v="625"/>
    <m/>
    <n v="6.9259751773049646E-2"/>
    <n v="29.476096000000009"/>
    <n v="18422.560000000005"/>
    <n v="4"/>
    <x v="0"/>
    <m/>
    <n v="0"/>
    <x v="69"/>
    <d v="2020-04-27T00:00:00"/>
    <x v="1"/>
    <x v="2"/>
    <x v="0"/>
  </r>
  <r>
    <x v="487"/>
    <x v="0"/>
    <x v="0"/>
    <s v="指名：バリスタDuo"/>
    <n v="606"/>
    <n v="13"/>
    <m/>
    <n v="2.1452145214521452E-2"/>
    <n v="26.080000000000002"/>
    <n v="339.04"/>
    <n v="0"/>
    <x v="0"/>
    <m/>
    <n v="0"/>
    <x v="69"/>
    <d v="2020-04-27T00:00:00"/>
    <x v="1"/>
    <x v="2"/>
    <x v="0"/>
  </r>
  <r>
    <x v="487"/>
    <x v="3"/>
    <x v="0"/>
    <s v="PH AFF"/>
    <n v="558"/>
    <n v="324"/>
    <m/>
    <n v="0.58064516129032262"/>
    <n v="318.21913580246911"/>
    <n v="103103"/>
    <n v="7"/>
    <x v="0"/>
    <m/>
    <n v="0"/>
    <x v="69"/>
    <d v="2020-04-27T00:00:00"/>
    <x v="1"/>
    <x v="2"/>
    <x v="0"/>
  </r>
  <r>
    <x v="487"/>
    <x v="5"/>
    <x v="0"/>
    <s v="GDN_Direct_RT_リターゲティング"/>
    <n v="199194"/>
    <n v="296"/>
    <n v="0"/>
    <n v="1.4859885337911785E-3"/>
    <n v="269.5304285352027"/>
    <n v="79781.006846420001"/>
    <n v="3"/>
    <x v="0"/>
    <m/>
    <n v="0"/>
    <x v="69"/>
    <d v="2020-04-27T00:00:00"/>
    <x v="1"/>
    <x v="2"/>
    <x v="0"/>
  </r>
  <r>
    <x v="487"/>
    <x v="5"/>
    <x v="0"/>
    <s v="GDN_Direct_AT_スタバ"/>
    <n v="313593"/>
    <n v="603"/>
    <n v="0"/>
    <n v="1.9228745539600692E-3"/>
    <n v="26.351013443847432"/>
    <n v="15889.661106640002"/>
    <n v="1"/>
    <x v="0"/>
    <m/>
    <n v="0"/>
    <x v="69"/>
    <d v="2020-04-27T00:00:00"/>
    <x v="1"/>
    <x v="2"/>
    <x v="0"/>
  </r>
  <r>
    <x v="487"/>
    <x v="5"/>
    <x v="0"/>
    <s v="GDN_SDC_Direct"/>
    <n v="598627"/>
    <n v="955"/>
    <n v="0"/>
    <n v="1.5953172843857694E-3"/>
    <n v="55.640083910623034"/>
    <n v="53136.280134645"/>
    <n v="8"/>
    <x v="0"/>
    <m/>
    <n v="0"/>
    <x v="69"/>
    <d v="2020-04-27T00:00:00"/>
    <x v="1"/>
    <x v="2"/>
    <x v="0"/>
  </r>
  <r>
    <x v="487"/>
    <x v="4"/>
    <x v="0"/>
    <s v="指名：ドルチェグスト（170816-170916）"/>
    <n v="16418"/>
    <n v="3820"/>
    <n v="0"/>
    <n v="0.2326714581556828"/>
    <n v="29.932498691099479"/>
    <n v="114342.145"/>
    <n v="43.57"/>
    <x v="14"/>
    <n v="9528.5120833333331"/>
    <n v="7.3090510415397734E-4"/>
    <x v="69"/>
    <d v="2020-04-27T00:00:00"/>
    <x v="1"/>
    <x v="2"/>
    <x v="0"/>
  </r>
  <r>
    <x v="487"/>
    <x v="4"/>
    <x v="0"/>
    <s v="一般：ドルチェグスト"/>
    <n v="4382"/>
    <n v="286"/>
    <n v="0"/>
    <n v="6.5267001369237784E-2"/>
    <n v="68.138688811188814"/>
    <n v="19487.665000000001"/>
    <n v="0"/>
    <x v="0"/>
    <m/>
    <n v="0"/>
    <x v="69"/>
    <d v="2020-04-27T00:00:00"/>
    <x v="1"/>
    <x v="2"/>
    <x v="0"/>
  </r>
  <r>
    <x v="487"/>
    <x v="4"/>
    <x v="0"/>
    <s v="指名：バリスタ（170816-170916）"/>
    <n v="6487"/>
    <n v="921"/>
    <m/>
    <n v="0.14197626021273316"/>
    <n v="53.579321389793712"/>
    <n v="49346.555000000008"/>
    <n v="5.46"/>
    <x v="0"/>
    <m/>
    <n v="0"/>
    <x v="69"/>
    <d v="2020-04-27T00:00:00"/>
    <x v="1"/>
    <x v="2"/>
    <x v="0"/>
  </r>
  <r>
    <x v="487"/>
    <x v="4"/>
    <x v="0"/>
    <s v="一般：バリスタDuo"/>
    <n v="252"/>
    <n v="41"/>
    <m/>
    <n v="0.1626984126984127"/>
    <n v="84.848780487804888"/>
    <n v="3478.8000000000006"/>
    <n v="0.53"/>
    <x v="0"/>
    <m/>
    <n v="0"/>
    <x v="69"/>
    <d v="2020-04-27T00:00:00"/>
    <x v="1"/>
    <x v="2"/>
    <x v="0"/>
  </r>
  <r>
    <x v="487"/>
    <x v="4"/>
    <x v="0"/>
    <s v="指名：製品KW"/>
    <n v="60"/>
    <n v="3"/>
    <m/>
    <n v="0.05"/>
    <n v="73.589999999999989"/>
    <n v="220.76999999999998"/>
    <n v="0.48"/>
    <x v="0"/>
    <m/>
    <n v="0"/>
    <x v="69"/>
    <d v="2020-04-27T00:00:00"/>
    <x v="1"/>
    <x v="2"/>
    <x v="0"/>
  </r>
  <r>
    <x v="487"/>
    <x v="4"/>
    <x v="0"/>
    <s v="D&amp;E_DDTD_在宅LP検証（20200428）cookieベース"/>
    <n v="7407"/>
    <n v="1089"/>
    <m/>
    <n v="0.14702308626974483"/>
    <n v="33.126455463728192"/>
    <n v="36074.71"/>
    <n v="7.24"/>
    <x v="0"/>
    <m/>
    <n v="0"/>
    <x v="69"/>
    <d v="2020-04-27T00:00:00"/>
    <x v="1"/>
    <x v="2"/>
    <x v="0"/>
  </r>
  <r>
    <x v="487"/>
    <x v="4"/>
    <x v="0"/>
    <s v="一般：バリスタ"/>
    <n v="3307"/>
    <n v="138"/>
    <m/>
    <n v="4.1729664348351979E-2"/>
    <n v="89.76557971014492"/>
    <n v="12387.65"/>
    <n v="0"/>
    <x v="0"/>
    <m/>
    <n v="0"/>
    <x v="69"/>
    <d v="2020-04-27T00:00:00"/>
    <x v="1"/>
    <x v="2"/>
    <x v="0"/>
  </r>
  <r>
    <x v="487"/>
    <x v="4"/>
    <x v="0"/>
    <s v="指名：共通TOP（170816-170916）"/>
    <n v="7173"/>
    <n v="1065"/>
    <m/>
    <n v="0.14847344207444585"/>
    <n v="27.630014084507042"/>
    <n v="29425.965"/>
    <n v="17.86"/>
    <x v="0"/>
    <m/>
    <n v="0"/>
    <x v="69"/>
    <d v="2020-04-27T00:00:00"/>
    <x v="1"/>
    <x v="2"/>
    <x v="0"/>
  </r>
  <r>
    <x v="487"/>
    <x v="4"/>
    <x v="0"/>
    <s v="指名：バリスタDuo"/>
    <n v="3282"/>
    <n v="86"/>
    <m/>
    <n v="2.6203534430225474E-2"/>
    <n v="129.61226744186044"/>
    <n v="11146.654999999999"/>
    <n v="0"/>
    <x v="0"/>
    <m/>
    <n v="0"/>
    <x v="69"/>
    <d v="2020-04-27T00:00:00"/>
    <x v="1"/>
    <x v="2"/>
    <x v="0"/>
  </r>
  <r>
    <x v="487"/>
    <x v="7"/>
    <x v="0"/>
    <s v="NDG_Facebook_int_coffee（200110-200131）"/>
    <n v="78739"/>
    <n v="286"/>
    <n v="0"/>
    <n v="3.6322533941248935E-3"/>
    <n v="33.469493006993005"/>
    <n v="9572.2749999999996"/>
    <n v="1"/>
    <x v="0"/>
    <m/>
    <n v="0"/>
    <x v="69"/>
    <d v="2020-04-27T00:00:00"/>
    <x v="1"/>
    <x v="2"/>
    <x v="0"/>
  </r>
  <r>
    <x v="487"/>
    <x v="7"/>
    <x v="0"/>
    <s v="NDG_Facebook_RM_180day（200203-200229）"/>
    <n v="29291"/>
    <n v="90"/>
    <n v="0"/>
    <n v="3.0726161619610121E-3"/>
    <n v="173.34533333333334"/>
    <n v="15601.080000000002"/>
    <n v="6"/>
    <x v="0"/>
    <m/>
    <n v="0"/>
    <x v="69"/>
    <d v="2020-04-27T00:00:00"/>
    <x v="1"/>
    <x v="2"/>
    <x v="0"/>
  </r>
  <r>
    <x v="487"/>
    <x v="7"/>
    <x v="0"/>
    <s v="NDG_Facebook_RM_18day（200203-200229）"/>
    <n v="19371"/>
    <n v="234"/>
    <n v="0"/>
    <n v="1.2079913272417531E-2"/>
    <n v="124.13666666666667"/>
    <n v="29047.98"/>
    <n v="12"/>
    <x v="0"/>
    <m/>
    <n v="0"/>
    <x v="69"/>
    <d v="2020-04-27T00:00:00"/>
    <x v="1"/>
    <x v="2"/>
    <x v="0"/>
  </r>
  <r>
    <x v="487"/>
    <x v="11"/>
    <x v="0"/>
    <s v="【NDG】DV360"/>
    <n v="43270"/>
    <n v="173"/>
    <m/>
    <n v="3.9981511439796625E-3"/>
    <n v="186.37553526049132"/>
    <n v="32242.967600065"/>
    <n v="0"/>
    <x v="0"/>
    <m/>
    <n v="0"/>
    <x v="69"/>
    <d v="2020-04-27T00:00:00"/>
    <x v="1"/>
    <x v="2"/>
    <x v="0"/>
  </r>
  <r>
    <x v="487"/>
    <x v="3"/>
    <x v="0"/>
    <s v="AFF"/>
    <m/>
    <m/>
    <m/>
    <m/>
    <m/>
    <m/>
    <m/>
    <x v="9"/>
    <n v="0"/>
    <m/>
    <x v="69"/>
    <d v="2020-04-27T00:00:00"/>
    <x v="1"/>
    <x v="2"/>
    <x v="0"/>
  </r>
  <r>
    <x v="488"/>
    <x v="0"/>
    <x v="0"/>
    <s v="一般：バリスタDuo"/>
    <n v="35"/>
    <n v="2"/>
    <m/>
    <n v="5.7142857142857141E-2"/>
    <n v="13"/>
    <n v="26"/>
    <n v="0"/>
    <x v="0"/>
    <m/>
    <n v="0"/>
    <x v="69"/>
    <d v="2020-04-27T00:00:00"/>
    <x v="1"/>
    <x v="2"/>
    <x v="0"/>
  </r>
  <r>
    <x v="488"/>
    <x v="0"/>
    <x v="0"/>
    <s v="指名：製品KW"/>
    <n v="1096"/>
    <n v="55"/>
    <m/>
    <n v="5.0182481751824819E-2"/>
    <n v="24.789818181818184"/>
    <n v="1363.44"/>
    <n v="0"/>
    <x v="0"/>
    <m/>
    <n v="0"/>
    <x v="69"/>
    <d v="2020-04-27T00:00:00"/>
    <x v="1"/>
    <x v="2"/>
    <x v="0"/>
  </r>
  <r>
    <x v="488"/>
    <x v="0"/>
    <x v="0"/>
    <s v="指名：共通TOP（161228AM-170131）"/>
    <n v="7240"/>
    <n v="707"/>
    <m/>
    <n v="9.7651933701657465E-2"/>
    <n v="17.707949080622349"/>
    <n v="12519.52"/>
    <n v="26"/>
    <x v="0"/>
    <m/>
    <n v="0"/>
    <x v="69"/>
    <d v="2020-04-27T00:00:00"/>
    <x v="1"/>
    <x v="2"/>
    <x v="0"/>
  </r>
  <r>
    <x v="488"/>
    <x v="0"/>
    <x v="0"/>
    <s v="一般：バリスタ"/>
    <n v="6961"/>
    <n v="74"/>
    <m/>
    <n v="1.0630656514868553E-2"/>
    <n v="53.09621621621622"/>
    <n v="3929.1200000000003"/>
    <n v="0"/>
    <x v="0"/>
    <m/>
    <n v="0"/>
    <x v="69"/>
    <d v="2020-04-27T00:00:00"/>
    <x v="1"/>
    <x v="2"/>
    <x v="0"/>
  </r>
  <r>
    <x v="488"/>
    <x v="0"/>
    <x v="0"/>
    <s v="指名：ドルチェグスト（161228AM-170131）"/>
    <n v="19476"/>
    <n v="1744"/>
    <m/>
    <n v="8.9546108030396379E-2"/>
    <n v="25.642201834862384"/>
    <n v="44720"/>
    <n v="46"/>
    <x v="1"/>
    <n v="6388.5714285714284"/>
    <n v="3.5941671801191212E-4"/>
    <x v="69"/>
    <d v="2020-04-27T00:00:00"/>
    <x v="1"/>
    <x v="2"/>
    <x v="0"/>
  </r>
  <r>
    <x v="488"/>
    <x v="0"/>
    <x v="0"/>
    <s v="指名：バリスタDuo"/>
    <n v="697"/>
    <n v="8"/>
    <m/>
    <n v="1.1477761836441894E-2"/>
    <n v="27.3"/>
    <n v="218.4"/>
    <n v="1"/>
    <x v="0"/>
    <m/>
    <n v="0"/>
    <x v="69"/>
    <d v="2020-04-27T00:00:00"/>
    <x v="1"/>
    <x v="2"/>
    <x v="0"/>
  </r>
  <r>
    <x v="488"/>
    <x v="0"/>
    <x v="0"/>
    <s v="一般：ドルチェグスト"/>
    <n v="13382"/>
    <n v="162"/>
    <m/>
    <n v="1.2105813779704081E-2"/>
    <n v="57.03308641975309"/>
    <n v="9239.36"/>
    <n v="0"/>
    <x v="0"/>
    <m/>
    <n v="0"/>
    <x v="69"/>
    <d v="2020-04-27T00:00:00"/>
    <x v="1"/>
    <x v="2"/>
    <x v="0"/>
  </r>
  <r>
    <x v="488"/>
    <x v="0"/>
    <x v="0"/>
    <s v="指名：バリスタ（161228AM-170131）"/>
    <n v="9110"/>
    <n v="704"/>
    <m/>
    <n v="7.7277716794731069E-2"/>
    <n v="25.943863636363641"/>
    <n v="18264.480000000003"/>
    <n v="4"/>
    <x v="0"/>
    <m/>
    <n v="0"/>
    <x v="69"/>
    <d v="2020-04-27T00:00:00"/>
    <x v="1"/>
    <x v="2"/>
    <x v="0"/>
  </r>
  <r>
    <x v="488"/>
    <x v="3"/>
    <x v="0"/>
    <s v="PH AFF"/>
    <n v="701"/>
    <n v="373"/>
    <m/>
    <n v="0.5320970042796006"/>
    <n v="276.4155495978552"/>
    <n v="103103"/>
    <n v="7"/>
    <x v="0"/>
    <m/>
    <n v="0"/>
    <x v="69"/>
    <d v="2020-04-27T00:00:00"/>
    <x v="1"/>
    <x v="2"/>
    <x v="0"/>
  </r>
  <r>
    <x v="488"/>
    <x v="5"/>
    <x v="0"/>
    <s v="GDN_SDC_Direct"/>
    <n v="591196"/>
    <n v="860"/>
    <n v="0"/>
    <n v="1.4546783131144324E-3"/>
    <n v="46.687825343906979"/>
    <n v="40151.529795760005"/>
    <n v="11"/>
    <x v="0"/>
    <m/>
    <n v="0"/>
    <x v="69"/>
    <d v="2020-04-27T00:00:00"/>
    <x v="1"/>
    <x v="2"/>
    <x v="0"/>
  </r>
  <r>
    <x v="488"/>
    <x v="5"/>
    <x v="0"/>
    <s v="GDN_Direct_RT_リターゲティング"/>
    <n v="199123"/>
    <n v="329"/>
    <n v="0"/>
    <n v="1.6522450947404367E-3"/>
    <n v="208.1555682792401"/>
    <n v="68483.181963869996"/>
    <n v="2"/>
    <x v="0"/>
    <m/>
    <n v="0"/>
    <x v="69"/>
    <d v="2020-04-27T00:00:00"/>
    <x v="1"/>
    <x v="2"/>
    <x v="0"/>
  </r>
  <r>
    <x v="488"/>
    <x v="5"/>
    <x v="0"/>
    <s v="GDN_Direct_AT_スタバ"/>
    <n v="343317"/>
    <n v="656"/>
    <n v="0"/>
    <n v="1.9107705123835989E-3"/>
    <n v="24.88333679300305"/>
    <n v="16323.46893621"/>
    <n v="0"/>
    <x v="0"/>
    <m/>
    <n v="0"/>
    <x v="69"/>
    <d v="2020-04-27T00:00:00"/>
    <x v="1"/>
    <x v="2"/>
    <x v="0"/>
  </r>
  <r>
    <x v="488"/>
    <x v="4"/>
    <x v="0"/>
    <s v="指名：ドルチェグスト（170816-170916）"/>
    <n v="16768"/>
    <n v="4093"/>
    <n v="0"/>
    <n v="0.24409589694656489"/>
    <n v="30.990741509894946"/>
    <n v="126845.10500000001"/>
    <n v="46.39"/>
    <x v="16"/>
    <n v="9757.3157692307705"/>
    <n v="7.7528625954198472E-4"/>
    <x v="69"/>
    <d v="2020-04-27T00:00:00"/>
    <x v="1"/>
    <x v="2"/>
    <x v="0"/>
  </r>
  <r>
    <x v="488"/>
    <x v="4"/>
    <x v="0"/>
    <s v="一般：バリスタ"/>
    <n v="2981"/>
    <n v="125"/>
    <m/>
    <n v="4.1932237504193226E-2"/>
    <n v="93.758119999999991"/>
    <n v="11719.764999999999"/>
    <n v="0.5"/>
    <x v="0"/>
    <m/>
    <n v="0"/>
    <x v="69"/>
    <d v="2020-04-27T00:00:00"/>
    <x v="1"/>
    <x v="2"/>
    <x v="0"/>
  </r>
  <r>
    <x v="488"/>
    <x v="4"/>
    <x v="0"/>
    <s v="一般：ドルチェグスト"/>
    <n v="4952"/>
    <n v="312"/>
    <n v="0"/>
    <n v="6.3004846526655903E-2"/>
    <n v="61.382964743589746"/>
    <n v="19151.485000000001"/>
    <n v="3"/>
    <x v="0"/>
    <m/>
    <n v="0"/>
    <x v="69"/>
    <d v="2020-04-27T00:00:00"/>
    <x v="1"/>
    <x v="2"/>
    <x v="0"/>
  </r>
  <r>
    <x v="488"/>
    <x v="4"/>
    <x v="0"/>
    <s v="指名：共通TOP（170816-170916）"/>
    <n v="5015"/>
    <n v="982"/>
    <m/>
    <n v="0.19581256231306082"/>
    <n v="31.710509164969444"/>
    <n v="31139.719999999994"/>
    <n v="18.23"/>
    <x v="0"/>
    <m/>
    <n v="0"/>
    <x v="69"/>
    <d v="2020-04-27T00:00:00"/>
    <x v="1"/>
    <x v="2"/>
    <x v="0"/>
  </r>
  <r>
    <x v="488"/>
    <x v="4"/>
    <x v="0"/>
    <s v="一般：バリスタDuo"/>
    <n v="221"/>
    <n v="27"/>
    <m/>
    <n v="0.12217194570135746"/>
    <n v="74.168148148148148"/>
    <n v="2002.54"/>
    <n v="1.58"/>
    <x v="0"/>
    <m/>
    <n v="0"/>
    <x v="69"/>
    <d v="2020-04-27T00:00:00"/>
    <x v="1"/>
    <x v="2"/>
    <x v="0"/>
  </r>
  <r>
    <x v="488"/>
    <x v="4"/>
    <x v="0"/>
    <s v="指名：バリスタDuo"/>
    <n v="2715"/>
    <n v="66"/>
    <m/>
    <n v="2.430939226519337E-2"/>
    <n v="110.04712121212123"/>
    <n v="7263.1100000000006"/>
    <n v="0.04"/>
    <x v="0"/>
    <m/>
    <n v="0"/>
    <x v="69"/>
    <d v="2020-04-27T00:00:00"/>
    <x v="1"/>
    <x v="2"/>
    <x v="0"/>
  </r>
  <r>
    <x v="488"/>
    <x v="4"/>
    <x v="0"/>
    <s v="指名：バリスタ（170816-170916）"/>
    <n v="8303"/>
    <n v="1128"/>
    <m/>
    <n v="0.13585451041792124"/>
    <n v="64.49800531914893"/>
    <n v="72753.75"/>
    <n v="10.87"/>
    <x v="0"/>
    <m/>
    <n v="0"/>
    <x v="69"/>
    <d v="2020-04-27T00:00:00"/>
    <x v="1"/>
    <x v="2"/>
    <x v="0"/>
  </r>
  <r>
    <x v="488"/>
    <x v="4"/>
    <x v="0"/>
    <s v="D&amp;E_DDTD_在宅LP検証（20200428）cookieベース"/>
    <n v="4991"/>
    <n v="893"/>
    <m/>
    <n v="0.17892205970747346"/>
    <n v="36.592726763717806"/>
    <n v="32677.305"/>
    <n v="7.15"/>
    <x v="0"/>
    <m/>
    <n v="0"/>
    <x v="69"/>
    <d v="2020-04-27T00:00:00"/>
    <x v="1"/>
    <x v="2"/>
    <x v="0"/>
  </r>
  <r>
    <x v="488"/>
    <x v="4"/>
    <x v="0"/>
    <s v="指名：製品KW"/>
    <n v="81"/>
    <n v="8"/>
    <m/>
    <n v="9.8765432098765427E-2"/>
    <n v="53.380624999999995"/>
    <n v="427.04499999999996"/>
    <n v="1"/>
    <x v="0"/>
    <m/>
    <n v="0"/>
    <x v="69"/>
    <d v="2020-04-27T00:00:00"/>
    <x v="1"/>
    <x v="2"/>
    <x v="0"/>
  </r>
  <r>
    <x v="488"/>
    <x v="7"/>
    <x v="0"/>
    <s v="NDG_Facebook_int_coffee（200110-200131）"/>
    <n v="76102"/>
    <n v="285"/>
    <n v="0"/>
    <n v="3.7449738508843395E-3"/>
    <n v="33.438263157894738"/>
    <n v="9529.9050000000007"/>
    <n v="1"/>
    <x v="0"/>
    <m/>
    <n v="0"/>
    <x v="69"/>
    <d v="2020-04-27T00:00:00"/>
    <x v="1"/>
    <x v="2"/>
    <x v="0"/>
  </r>
  <r>
    <x v="488"/>
    <x v="7"/>
    <x v="0"/>
    <s v="NDG_Facebook_RM_18day（200203-200229）"/>
    <n v="19906"/>
    <n v="285"/>
    <n v="0"/>
    <n v="1.4317291268964132E-2"/>
    <n v="106.73875438596492"/>
    <n v="30420.545000000002"/>
    <n v="18"/>
    <x v="0"/>
    <m/>
    <n v="0"/>
    <x v="69"/>
    <d v="2020-04-27T00:00:00"/>
    <x v="1"/>
    <x v="2"/>
    <x v="0"/>
  </r>
  <r>
    <x v="488"/>
    <x v="7"/>
    <x v="0"/>
    <s v="NDG_Facebook_RM_180day（200203-200229）"/>
    <n v="28814"/>
    <n v="90"/>
    <n v="0"/>
    <n v="3.1234816408690219E-3"/>
    <n v="172.61438888888887"/>
    <n v="15535.294999999998"/>
    <n v="1"/>
    <x v="0"/>
    <m/>
    <n v="0"/>
    <x v="69"/>
    <d v="2020-04-27T00:00:00"/>
    <x v="1"/>
    <x v="2"/>
    <x v="0"/>
  </r>
  <r>
    <x v="488"/>
    <x v="11"/>
    <x v="0"/>
    <s v="【NDG】DV360"/>
    <n v="42825"/>
    <n v="140"/>
    <m/>
    <n v="3.2691185055458262E-3"/>
    <n v="230.3062987445"/>
    <n v="32242.88182423"/>
    <n v="0"/>
    <x v="0"/>
    <m/>
    <n v="0"/>
    <x v="69"/>
    <d v="2020-04-27T00:00:00"/>
    <x v="1"/>
    <x v="2"/>
    <x v="0"/>
  </r>
  <r>
    <x v="488"/>
    <x v="3"/>
    <x v="0"/>
    <s v="AFF"/>
    <m/>
    <m/>
    <m/>
    <m/>
    <m/>
    <m/>
    <m/>
    <x v="13"/>
    <n v="0"/>
    <m/>
    <x v="69"/>
    <d v="2020-04-27T00:00:00"/>
    <x v="1"/>
    <x v="2"/>
    <x v="0"/>
  </r>
  <r>
    <x v="489"/>
    <x v="0"/>
    <x v="0"/>
    <s v="一般：バリスタ"/>
    <n v="8178"/>
    <n v="96"/>
    <m/>
    <n v="1.173881144534116E-2"/>
    <n v="44.774166666666666"/>
    <n v="4298.32"/>
    <n v="0"/>
    <x v="0"/>
    <m/>
    <n v="0"/>
    <x v="70"/>
    <d v="2020-05-04T00:00:00"/>
    <x v="1"/>
    <x v="2"/>
    <x v="0"/>
  </r>
  <r>
    <x v="489"/>
    <x v="0"/>
    <x v="0"/>
    <s v="指名：製品KW"/>
    <n v="1065"/>
    <n v="59"/>
    <m/>
    <n v="5.539906103286385E-2"/>
    <n v="21.557966101694916"/>
    <n v="1271.92"/>
    <n v="0"/>
    <x v="0"/>
    <m/>
    <n v="0"/>
    <x v="70"/>
    <d v="2020-05-04T00:00:00"/>
    <x v="1"/>
    <x v="2"/>
    <x v="0"/>
  </r>
  <r>
    <x v="489"/>
    <x v="0"/>
    <x v="0"/>
    <s v="一般：ドルチェグスト"/>
    <n v="12296"/>
    <n v="130"/>
    <m/>
    <n v="1.0572543916720885E-2"/>
    <n v="65.599999999999994"/>
    <n v="8528"/>
    <n v="0"/>
    <x v="0"/>
    <m/>
    <n v="0"/>
    <x v="70"/>
    <d v="2020-05-04T00:00:00"/>
    <x v="1"/>
    <x v="2"/>
    <x v="0"/>
  </r>
  <r>
    <x v="489"/>
    <x v="0"/>
    <x v="0"/>
    <s v="指名：バリスタDuo"/>
    <n v="694"/>
    <n v="10"/>
    <m/>
    <n v="1.4409221902017291E-2"/>
    <n v="18.823999999999998"/>
    <n v="188.23999999999998"/>
    <n v="0"/>
    <x v="0"/>
    <m/>
    <n v="0"/>
    <x v="70"/>
    <d v="2020-05-04T00:00:00"/>
    <x v="1"/>
    <x v="2"/>
    <x v="0"/>
  </r>
  <r>
    <x v="489"/>
    <x v="0"/>
    <x v="0"/>
    <s v="一般：バリスタDuo"/>
    <n v="26"/>
    <n v="3"/>
    <m/>
    <n v="0.11538461538461539"/>
    <n v="26"/>
    <n v="78"/>
    <n v="0"/>
    <x v="0"/>
    <m/>
    <n v="0"/>
    <x v="70"/>
    <d v="2020-05-04T00:00:00"/>
    <x v="1"/>
    <x v="2"/>
    <x v="0"/>
  </r>
  <r>
    <x v="489"/>
    <x v="0"/>
    <x v="0"/>
    <s v="指名：共通TOP（161228AM-170131）"/>
    <n v="8076"/>
    <n v="754"/>
    <m/>
    <n v="9.3363051015354137E-2"/>
    <n v="18.335172413793103"/>
    <n v="13824.72"/>
    <n v="26"/>
    <x v="0"/>
    <m/>
    <n v="0"/>
    <x v="70"/>
    <d v="2020-05-04T00:00:00"/>
    <x v="1"/>
    <x v="2"/>
    <x v="0"/>
  </r>
  <r>
    <x v="489"/>
    <x v="0"/>
    <x v="0"/>
    <s v="指名：ドルチェグスト（161228AM-170131）"/>
    <n v="19682"/>
    <n v="1534"/>
    <m/>
    <n v="7.7939233817701459E-2"/>
    <n v="21.849491525423726"/>
    <n v="33517.119999999995"/>
    <n v="46"/>
    <x v="8"/>
    <n v="11172.373333333331"/>
    <n v="1.524235341936795E-4"/>
    <x v="70"/>
    <d v="2020-05-04T00:00:00"/>
    <x v="1"/>
    <x v="2"/>
    <x v="0"/>
  </r>
  <r>
    <x v="489"/>
    <x v="0"/>
    <x v="0"/>
    <s v="指名：バリスタ（161228AM-170131）"/>
    <n v="9509"/>
    <n v="659"/>
    <m/>
    <n v="6.9302765800820273E-2"/>
    <n v="30.155265553869498"/>
    <n v="19872.32"/>
    <n v="7"/>
    <x v="0"/>
    <m/>
    <n v="0"/>
    <x v="70"/>
    <d v="2020-05-04T00:00:00"/>
    <x v="1"/>
    <x v="2"/>
    <x v="0"/>
  </r>
  <r>
    <x v="489"/>
    <x v="3"/>
    <x v="0"/>
    <s v="PH AFF"/>
    <n v="663"/>
    <n v="438"/>
    <m/>
    <n v="0.66063348416289591"/>
    <n v="67.25570776255708"/>
    <n v="29458"/>
    <n v="2"/>
    <x v="0"/>
    <m/>
    <n v="0"/>
    <x v="70"/>
    <d v="2020-05-04T00:00:00"/>
    <x v="1"/>
    <x v="2"/>
    <x v="0"/>
  </r>
  <r>
    <x v="489"/>
    <x v="5"/>
    <x v="0"/>
    <s v="GDN_SDC_Direct"/>
    <n v="597615"/>
    <n v="916"/>
    <n v="0"/>
    <n v="1.5327593852229279E-3"/>
    <n v="42.496682087101526"/>
    <n v="38926.960791785001"/>
    <n v="11"/>
    <x v="0"/>
    <m/>
    <n v="0"/>
    <x v="70"/>
    <d v="2020-05-04T00:00:00"/>
    <x v="1"/>
    <x v="2"/>
    <x v="0"/>
  </r>
  <r>
    <x v="489"/>
    <x v="5"/>
    <x v="0"/>
    <s v="GDN_Direct_AT_スタバ"/>
    <n v="349179"/>
    <n v="704"/>
    <n v="0"/>
    <n v="2.0161579018211288E-3"/>
    <n v="22.282690024119315"/>
    <n v="15687.013776979999"/>
    <n v="0"/>
    <x v="0"/>
    <m/>
    <n v="0"/>
    <x v="70"/>
    <d v="2020-05-04T00:00:00"/>
    <x v="1"/>
    <x v="2"/>
    <x v="0"/>
  </r>
  <r>
    <x v="489"/>
    <x v="5"/>
    <x v="0"/>
    <s v="GDN_Direct_RT_リターゲティング"/>
    <n v="209562"/>
    <n v="251"/>
    <n v="0"/>
    <n v="1.1977362308052033E-3"/>
    <n v="184.59915965308764"/>
    <n v="46334.389072924998"/>
    <n v="5"/>
    <x v="0"/>
    <m/>
    <n v="0"/>
    <x v="70"/>
    <d v="2020-05-04T00:00:00"/>
    <x v="1"/>
    <x v="2"/>
    <x v="0"/>
  </r>
  <r>
    <x v="489"/>
    <x v="4"/>
    <x v="0"/>
    <s v="一般：バリスタDuo"/>
    <n v="184"/>
    <n v="35"/>
    <m/>
    <n v="0.19021739130434784"/>
    <n v="79.005714285714291"/>
    <n v="2765.2000000000003"/>
    <n v="0"/>
    <x v="0"/>
    <m/>
    <n v="0"/>
    <x v="70"/>
    <d v="2020-05-04T00:00:00"/>
    <x v="1"/>
    <x v="2"/>
    <x v="0"/>
  </r>
  <r>
    <x v="489"/>
    <x v="4"/>
    <x v="0"/>
    <s v="指名：バリスタDuo"/>
    <n v="3057"/>
    <n v="71"/>
    <m/>
    <n v="2.3225384363755316E-2"/>
    <n v="111.1388028169014"/>
    <n v="7890.8549999999996"/>
    <n v="0"/>
    <x v="0"/>
    <m/>
    <n v="0"/>
    <x v="70"/>
    <d v="2020-05-04T00:00:00"/>
    <x v="1"/>
    <x v="2"/>
    <x v="0"/>
  </r>
  <r>
    <x v="489"/>
    <x v="4"/>
    <x v="0"/>
    <s v="一般：バリスタ"/>
    <n v="2695"/>
    <n v="105"/>
    <m/>
    <n v="3.896103896103896E-2"/>
    <n v="83.232095238095241"/>
    <n v="8739.3700000000008"/>
    <n v="0"/>
    <x v="0"/>
    <m/>
    <n v="0"/>
    <x v="70"/>
    <d v="2020-05-04T00:00:00"/>
    <x v="1"/>
    <x v="2"/>
    <x v="0"/>
  </r>
  <r>
    <x v="489"/>
    <x v="4"/>
    <x v="0"/>
    <s v="指名：バリスタ（170816-170916）"/>
    <n v="8596"/>
    <n v="1125"/>
    <m/>
    <n v="0.13087482550023266"/>
    <n v="72.310475555555541"/>
    <n v="81349.284999999989"/>
    <n v="9.41"/>
    <x v="0"/>
    <m/>
    <n v="0"/>
    <x v="70"/>
    <d v="2020-05-04T00:00:00"/>
    <x v="1"/>
    <x v="2"/>
    <x v="0"/>
  </r>
  <r>
    <x v="489"/>
    <x v="4"/>
    <x v="0"/>
    <s v="一般：ドルチェグスト"/>
    <n v="4262"/>
    <n v="254"/>
    <n v="0"/>
    <n v="5.9596433599249175E-2"/>
    <n v="67.704330708661416"/>
    <n v="17196.900000000001"/>
    <n v="0"/>
    <x v="0"/>
    <m/>
    <n v="0"/>
    <x v="70"/>
    <d v="2020-05-04T00:00:00"/>
    <x v="1"/>
    <x v="2"/>
    <x v="0"/>
  </r>
  <r>
    <x v="489"/>
    <x v="4"/>
    <x v="0"/>
    <s v="指名：共通TOP（170816-170916）"/>
    <n v="5474"/>
    <n v="1065"/>
    <m/>
    <n v="0.19455608330288637"/>
    <n v="26.976718309859152"/>
    <n v="28730.204999999998"/>
    <n v="11.34"/>
    <x v="0"/>
    <m/>
    <n v="0"/>
    <x v="70"/>
    <d v="2020-05-04T00:00:00"/>
    <x v="1"/>
    <x v="2"/>
    <x v="0"/>
  </r>
  <r>
    <x v="489"/>
    <x v="4"/>
    <x v="0"/>
    <s v="指名：製品KW"/>
    <n v="87"/>
    <n v="6"/>
    <m/>
    <n v="6.8965517241379309E-2"/>
    <n v="67.829166666666666"/>
    <n v="406.97500000000002"/>
    <n v="0"/>
    <x v="0"/>
    <m/>
    <n v="0"/>
    <x v="70"/>
    <d v="2020-05-04T00:00:00"/>
    <x v="1"/>
    <x v="2"/>
    <x v="0"/>
  </r>
  <r>
    <x v="489"/>
    <x v="4"/>
    <x v="0"/>
    <s v="指名：ドルチェグスト（170816-170916）"/>
    <n v="17096"/>
    <n v="4061"/>
    <n v="0"/>
    <n v="0.23754094525035097"/>
    <n v="27.937468603792169"/>
    <n v="113454.06"/>
    <n v="47.46"/>
    <x v="14"/>
    <n v="9454.5049999999992"/>
    <n v="7.0191857744501633E-4"/>
    <x v="70"/>
    <d v="2020-05-04T00:00:00"/>
    <x v="1"/>
    <x v="2"/>
    <x v="0"/>
  </r>
  <r>
    <x v="489"/>
    <x v="4"/>
    <x v="0"/>
    <s v="D&amp;E_DDTD_在宅LP検証（20200428）cookieベース"/>
    <n v="5031"/>
    <n v="910"/>
    <m/>
    <n v="0.18087855297157623"/>
    <n v="32.838587912087917"/>
    <n v="29883.115000000002"/>
    <n v="13.16"/>
    <x v="0"/>
    <m/>
    <n v="0"/>
    <x v="70"/>
    <d v="2020-05-04T00:00:00"/>
    <x v="1"/>
    <x v="2"/>
    <x v="0"/>
  </r>
  <r>
    <x v="489"/>
    <x v="7"/>
    <x v="0"/>
    <s v="NDG_Facebook_RM_180day（200203-200229）"/>
    <n v="32079"/>
    <n v="122"/>
    <n v="0"/>
    <n v="3.8031110695470557E-3"/>
    <n v="144.36508196721311"/>
    <n v="17612.54"/>
    <n v="5"/>
    <x v="0"/>
    <m/>
    <n v="0"/>
    <x v="70"/>
    <d v="2020-05-04T00:00:00"/>
    <x v="1"/>
    <x v="2"/>
    <x v="0"/>
  </r>
  <r>
    <x v="489"/>
    <x v="7"/>
    <x v="0"/>
    <s v="NDG_Facebook_RM_18day（200203-200229）"/>
    <n v="21113"/>
    <n v="265"/>
    <n v="0"/>
    <n v="1.2551508549235068E-2"/>
    <n v="118.96418867924528"/>
    <n v="31525.51"/>
    <n v="26"/>
    <x v="0"/>
    <m/>
    <n v="0"/>
    <x v="70"/>
    <d v="2020-05-04T00:00:00"/>
    <x v="1"/>
    <x v="2"/>
    <x v="0"/>
  </r>
  <r>
    <x v="489"/>
    <x v="7"/>
    <x v="0"/>
    <s v="NDG_Facebook_int_coffee（200110-200131）"/>
    <n v="78682"/>
    <n v="282"/>
    <n v="0"/>
    <n v="3.584047177245113E-3"/>
    <n v="32.943900709219854"/>
    <n v="9290.1799999999985"/>
    <n v="1"/>
    <x v="0"/>
    <m/>
    <n v="0"/>
    <x v="70"/>
    <d v="2020-05-04T00:00:00"/>
    <x v="1"/>
    <x v="2"/>
    <x v="0"/>
  </r>
  <r>
    <x v="489"/>
    <x v="11"/>
    <x v="0"/>
    <s v="【NDG】DV360"/>
    <n v="42634"/>
    <n v="203"/>
    <m/>
    <n v="4.7614579912745696E-3"/>
    <n v="158.83245622342363"/>
    <n v="32242.988613354999"/>
    <n v="0"/>
    <x v="0"/>
    <m/>
    <n v="0"/>
    <x v="70"/>
    <d v="2020-05-04T00:00:00"/>
    <x v="1"/>
    <x v="2"/>
    <x v="0"/>
  </r>
  <r>
    <x v="489"/>
    <x v="3"/>
    <x v="0"/>
    <s v="AFF"/>
    <m/>
    <m/>
    <m/>
    <m/>
    <m/>
    <m/>
    <m/>
    <x v="4"/>
    <n v="0"/>
    <m/>
    <x v="70"/>
    <d v="2020-05-04T00:00:00"/>
    <x v="1"/>
    <x v="2"/>
    <x v="0"/>
  </r>
  <r>
    <x v="490"/>
    <x v="0"/>
    <x v="0"/>
    <s v="指名：共通TOP（161228AM-170131）"/>
    <n v="7437"/>
    <n v="667"/>
    <m/>
    <n v="8.968670162700014E-2"/>
    <n v="21.442398800599701"/>
    <n v="14302.080000000002"/>
    <n v="24"/>
    <x v="0"/>
    <m/>
    <n v="0"/>
    <x v="70"/>
    <d v="2020-05-04T00:00:00"/>
    <x v="1"/>
    <x v="2"/>
    <x v="0"/>
  </r>
  <r>
    <x v="490"/>
    <x v="0"/>
    <x v="0"/>
    <s v="一般：バリスタ"/>
    <n v="10433"/>
    <n v="75"/>
    <m/>
    <n v="7.1887280743793735E-3"/>
    <n v="72.065066666666667"/>
    <n v="5404.88"/>
    <n v="3"/>
    <x v="0"/>
    <m/>
    <n v="0"/>
    <x v="70"/>
    <d v="2020-05-04T00:00:00"/>
    <x v="1"/>
    <x v="2"/>
    <x v="0"/>
  </r>
  <r>
    <x v="490"/>
    <x v="0"/>
    <x v="0"/>
    <s v="指名：ドルチェグスト（161228AM-170131）"/>
    <n v="17200"/>
    <n v="1432"/>
    <m/>
    <n v="8.325581395348837E-2"/>
    <n v="30.508603351955308"/>
    <n v="43688.32"/>
    <n v="46"/>
    <x v="6"/>
    <n v="8737.6640000000007"/>
    <n v="2.9069767441860465E-4"/>
    <x v="70"/>
    <d v="2020-05-04T00:00:00"/>
    <x v="1"/>
    <x v="2"/>
    <x v="0"/>
  </r>
  <r>
    <x v="490"/>
    <x v="0"/>
    <x v="0"/>
    <s v="指名：バリスタDuo"/>
    <n v="564"/>
    <n v="5"/>
    <m/>
    <n v="8.8652482269503553E-3"/>
    <n v="14.559999999999999"/>
    <n v="72.8"/>
    <n v="0"/>
    <x v="0"/>
    <m/>
    <n v="0"/>
    <x v="70"/>
    <d v="2020-05-04T00:00:00"/>
    <x v="1"/>
    <x v="2"/>
    <x v="0"/>
  </r>
  <r>
    <x v="490"/>
    <x v="0"/>
    <x v="0"/>
    <s v="指名：バリスタ（161228AM-170131）"/>
    <n v="8314"/>
    <n v="602"/>
    <m/>
    <n v="7.2407986528746693E-2"/>
    <n v="29.816212624584718"/>
    <n v="17949.36"/>
    <n v="8"/>
    <x v="0"/>
    <m/>
    <n v="0"/>
    <x v="70"/>
    <d v="2020-05-04T00:00:00"/>
    <x v="1"/>
    <x v="2"/>
    <x v="0"/>
  </r>
  <r>
    <x v="490"/>
    <x v="0"/>
    <x v="0"/>
    <s v="指名：製品KW"/>
    <n v="1074"/>
    <n v="46"/>
    <m/>
    <n v="4.2830540037243951E-2"/>
    <n v="20.845217391304349"/>
    <n v="958.88"/>
    <n v="0"/>
    <x v="0"/>
    <m/>
    <n v="0"/>
    <x v="70"/>
    <d v="2020-05-04T00:00:00"/>
    <x v="1"/>
    <x v="2"/>
    <x v="0"/>
  </r>
  <r>
    <x v="490"/>
    <x v="0"/>
    <x v="0"/>
    <s v="一般：バリスタDuo"/>
    <n v="36"/>
    <n v="2"/>
    <m/>
    <n v="5.5555555555555552E-2"/>
    <n v="51.48"/>
    <n v="102.96"/>
    <n v="0"/>
    <x v="0"/>
    <m/>
    <n v="0"/>
    <x v="70"/>
    <d v="2020-05-04T00:00:00"/>
    <x v="1"/>
    <x v="2"/>
    <x v="0"/>
  </r>
  <r>
    <x v="490"/>
    <x v="0"/>
    <x v="0"/>
    <s v="一般：ドルチェグスト"/>
    <n v="14266"/>
    <n v="118"/>
    <m/>
    <n v="8.2714145520818728E-3"/>
    <n v="67.265084745762721"/>
    <n v="7937.2800000000007"/>
    <n v="0"/>
    <x v="0"/>
    <m/>
    <n v="0"/>
    <x v="70"/>
    <d v="2020-05-04T00:00:00"/>
    <x v="1"/>
    <x v="2"/>
    <x v="0"/>
  </r>
  <r>
    <x v="490"/>
    <x v="3"/>
    <x v="0"/>
    <s v="PH AFF"/>
    <n v="595"/>
    <n v="322"/>
    <m/>
    <n v="0.54117647058823526"/>
    <n v="91.484472049689444"/>
    <n v="29458"/>
    <n v="2"/>
    <x v="0"/>
    <m/>
    <n v="0"/>
    <x v="70"/>
    <d v="2020-05-04T00:00:00"/>
    <x v="1"/>
    <x v="2"/>
    <x v="0"/>
  </r>
  <r>
    <x v="490"/>
    <x v="5"/>
    <x v="0"/>
    <s v="GDN_SDC_Direct"/>
    <n v="687200"/>
    <n v="1094"/>
    <n v="0"/>
    <n v="1.5919674039580908E-3"/>
    <n v="36.63168925219378"/>
    <n v="40075.068041899998"/>
    <n v="5"/>
    <x v="0"/>
    <m/>
    <n v="0"/>
    <x v="70"/>
    <d v="2020-05-04T00:00:00"/>
    <x v="1"/>
    <x v="2"/>
    <x v="0"/>
  </r>
  <r>
    <x v="490"/>
    <x v="5"/>
    <x v="0"/>
    <s v="GDN_Direct_RT_リターゲティング"/>
    <n v="202175"/>
    <n v="278"/>
    <n v="0"/>
    <n v="1.3750463707184371E-3"/>
    <n v="361.69200454005392"/>
    <n v="100550.37726213499"/>
    <n v="5"/>
    <x v="0"/>
    <m/>
    <n v="0"/>
    <x v="70"/>
    <d v="2020-05-04T00:00:00"/>
    <x v="1"/>
    <x v="2"/>
    <x v="0"/>
  </r>
  <r>
    <x v="490"/>
    <x v="5"/>
    <x v="0"/>
    <s v="GDN_Direct_AT_スタバ"/>
    <n v="432368"/>
    <n v="815"/>
    <n v="0"/>
    <n v="1.8849683602856825E-3"/>
    <n v="19.77177378059509"/>
    <n v="16113.995631185"/>
    <n v="1"/>
    <x v="0"/>
    <m/>
    <n v="0"/>
    <x v="70"/>
    <d v="2020-05-04T00:00:00"/>
    <x v="1"/>
    <x v="2"/>
    <x v="0"/>
  </r>
  <r>
    <x v="490"/>
    <x v="4"/>
    <x v="0"/>
    <s v="D&amp;E_DDTD_在宅LP検証（20200428）cookieベース"/>
    <n v="4487"/>
    <n v="819"/>
    <m/>
    <n v="0.18252730109204368"/>
    <n v="28.58157509157509"/>
    <n v="23408.309999999998"/>
    <n v="20.82"/>
    <x v="0"/>
    <m/>
    <n v="0"/>
    <x v="70"/>
    <d v="2020-05-04T00:00:00"/>
    <x v="1"/>
    <x v="2"/>
    <x v="0"/>
  </r>
  <r>
    <x v="490"/>
    <x v="4"/>
    <x v="0"/>
    <s v="指名：ドルチェグスト（170816-170916）"/>
    <n v="16450"/>
    <n v="3728"/>
    <n v="0"/>
    <n v="0.22662613981762919"/>
    <n v="34.008304721030051"/>
    <n v="126782.96000000002"/>
    <n v="32.480000000000004"/>
    <x v="1"/>
    <n v="18111.85142857143"/>
    <n v="4.2553191489361702E-4"/>
    <x v="70"/>
    <d v="2020-05-04T00:00:00"/>
    <x v="1"/>
    <x v="2"/>
    <x v="0"/>
  </r>
  <r>
    <x v="490"/>
    <x v="4"/>
    <x v="0"/>
    <s v="指名：バリスタ（170816-170916）"/>
    <n v="7979"/>
    <n v="1080"/>
    <m/>
    <n v="0.13535530768266701"/>
    <n v="68.148180555555555"/>
    <n v="73600.035000000003"/>
    <n v="8.3000000000000007"/>
    <x v="0"/>
    <m/>
    <n v="0"/>
    <x v="70"/>
    <d v="2020-05-04T00:00:00"/>
    <x v="1"/>
    <x v="2"/>
    <x v="0"/>
  </r>
  <r>
    <x v="490"/>
    <x v="4"/>
    <x v="0"/>
    <s v="一般：ドルチェグスト"/>
    <n v="4414"/>
    <n v="310"/>
    <n v="0"/>
    <n v="7.0231082917988213E-2"/>
    <n v="71.024629032258062"/>
    <n v="22017.634999999998"/>
    <n v="0"/>
    <x v="0"/>
    <m/>
    <n v="0"/>
    <x v="70"/>
    <d v="2020-05-04T00:00:00"/>
    <x v="1"/>
    <x v="2"/>
    <x v="0"/>
  </r>
  <r>
    <x v="490"/>
    <x v="4"/>
    <x v="0"/>
    <s v="一般：バリスタ"/>
    <n v="3155"/>
    <n v="121"/>
    <m/>
    <n v="3.8351822503961963E-2"/>
    <n v="110.49557851239669"/>
    <n v="13369.965"/>
    <n v="0"/>
    <x v="0"/>
    <m/>
    <n v="0"/>
    <x v="70"/>
    <d v="2020-05-04T00:00:00"/>
    <x v="1"/>
    <x v="2"/>
    <x v="0"/>
  </r>
  <r>
    <x v="490"/>
    <x v="4"/>
    <x v="0"/>
    <s v="指名：バリスタDuo"/>
    <n v="3253"/>
    <n v="86"/>
    <m/>
    <n v="2.6437134952351674E-2"/>
    <n v="108.31058139534885"/>
    <n v="9314.7100000000009"/>
    <n v="2.16"/>
    <x v="0"/>
    <m/>
    <n v="0"/>
    <x v="70"/>
    <d v="2020-05-04T00:00:00"/>
    <x v="1"/>
    <x v="2"/>
    <x v="0"/>
  </r>
  <r>
    <x v="490"/>
    <x v="4"/>
    <x v="0"/>
    <s v="指名：製品KW"/>
    <n v="82"/>
    <n v="5"/>
    <m/>
    <n v="6.097560975609756E-2"/>
    <n v="54.635000000000005"/>
    <n v="273.17500000000001"/>
    <n v="0"/>
    <x v="0"/>
    <m/>
    <n v="0"/>
    <x v="70"/>
    <d v="2020-05-04T00:00:00"/>
    <x v="1"/>
    <x v="2"/>
    <x v="0"/>
  </r>
  <r>
    <x v="490"/>
    <x v="4"/>
    <x v="0"/>
    <s v="一般：バリスタDuo"/>
    <n v="163"/>
    <n v="24"/>
    <m/>
    <n v="0.14723926380368099"/>
    <n v="86.737708333333316"/>
    <n v="2081.7049999999995"/>
    <n v="0"/>
    <x v="0"/>
    <m/>
    <n v="0"/>
    <x v="70"/>
    <d v="2020-05-04T00:00:00"/>
    <x v="1"/>
    <x v="2"/>
    <x v="0"/>
  </r>
  <r>
    <x v="490"/>
    <x v="4"/>
    <x v="0"/>
    <s v="指名：共通TOP（170816-170916）"/>
    <n v="4849"/>
    <n v="1028"/>
    <m/>
    <n v="0.21200247473705919"/>
    <n v="32.635442607003888"/>
    <n v="33549.235000000001"/>
    <n v="13.75"/>
    <x v="0"/>
    <m/>
    <n v="0"/>
    <x v="70"/>
    <d v="2020-05-04T00:00:00"/>
    <x v="1"/>
    <x v="2"/>
    <x v="0"/>
  </r>
  <r>
    <x v="490"/>
    <x v="7"/>
    <x v="0"/>
    <s v="NDG_Facebook_RM_18day（200203-200229）"/>
    <n v="21118"/>
    <n v="251"/>
    <n v="0"/>
    <n v="1.1885595226820722E-2"/>
    <n v="120.85089641434263"/>
    <n v="30333.575000000001"/>
    <n v="23"/>
    <x v="0"/>
    <m/>
    <n v="0"/>
    <x v="70"/>
    <d v="2020-05-04T00:00:00"/>
    <x v="1"/>
    <x v="2"/>
    <x v="0"/>
  </r>
  <r>
    <x v="490"/>
    <x v="7"/>
    <x v="0"/>
    <s v="NDG_Facebook_RM_180day（200203-200229）"/>
    <n v="32461"/>
    <n v="92"/>
    <n v="0"/>
    <n v="2.8341702350512922E-3"/>
    <n v="197.14896739130435"/>
    <n v="18137.705000000002"/>
    <n v="2"/>
    <x v="0"/>
    <m/>
    <n v="0"/>
    <x v="70"/>
    <d v="2020-05-04T00:00:00"/>
    <x v="1"/>
    <x v="2"/>
    <x v="0"/>
  </r>
  <r>
    <x v="490"/>
    <x v="7"/>
    <x v="0"/>
    <s v="NDG_Facebook_int_coffee（200110-200131）"/>
    <n v="79186"/>
    <n v="285"/>
    <n v="0"/>
    <n v="3.5991210567524563E-3"/>
    <n v="34.185508771929825"/>
    <n v="9742.8700000000008"/>
    <n v="0"/>
    <x v="0"/>
    <m/>
    <n v="0"/>
    <x v="70"/>
    <d v="2020-05-04T00:00:00"/>
    <x v="1"/>
    <x v="2"/>
    <x v="0"/>
  </r>
  <r>
    <x v="490"/>
    <x v="11"/>
    <x v="0"/>
    <s v="【NDG】DV360"/>
    <n v="42374"/>
    <n v="247"/>
    <m/>
    <n v="5.8290461131826118E-3"/>
    <n v="130.53153828570851"/>
    <n v="32241.289956569999"/>
    <n v="0"/>
    <x v="0"/>
    <m/>
    <n v="0"/>
    <x v="70"/>
    <d v="2020-05-04T00:00:00"/>
    <x v="1"/>
    <x v="2"/>
    <x v="0"/>
  </r>
  <r>
    <x v="490"/>
    <x v="3"/>
    <x v="0"/>
    <s v="AFF"/>
    <m/>
    <m/>
    <m/>
    <m/>
    <m/>
    <m/>
    <m/>
    <x v="16"/>
    <n v="0"/>
    <m/>
    <x v="70"/>
    <d v="2020-05-04T00:00:00"/>
    <x v="1"/>
    <x v="2"/>
    <x v="0"/>
  </r>
  <r>
    <x v="491"/>
    <x v="0"/>
    <x v="0"/>
    <s v="指名：共通TOP（161228AM-170131）"/>
    <n v="7584"/>
    <n v="732"/>
    <m/>
    <n v="9.6518987341772153E-2"/>
    <n v="17.518032786885243"/>
    <n v="12823.199999999999"/>
    <n v="37"/>
    <x v="0"/>
    <m/>
    <n v="0"/>
    <x v="70"/>
    <d v="2020-05-04T00:00:00"/>
    <x v="1"/>
    <x v="2"/>
    <x v="0"/>
  </r>
  <r>
    <x v="491"/>
    <x v="0"/>
    <x v="0"/>
    <s v="指名：バリスタDuo"/>
    <n v="574"/>
    <n v="6"/>
    <m/>
    <n v="1.0452961672473868E-2"/>
    <n v="19.066666666666666"/>
    <n v="114.4"/>
    <n v="0"/>
    <x v="0"/>
    <m/>
    <n v="0"/>
    <x v="70"/>
    <d v="2020-05-04T00:00:00"/>
    <x v="1"/>
    <x v="2"/>
    <x v="0"/>
  </r>
  <r>
    <x v="491"/>
    <x v="0"/>
    <x v="0"/>
    <s v="一般：ドルチェグスト"/>
    <n v="20288"/>
    <n v="232"/>
    <m/>
    <n v="1.1435331230283912E-2"/>
    <n v="98.441379310344828"/>
    <n v="22838.400000000001"/>
    <n v="6"/>
    <x v="0"/>
    <m/>
    <n v="0"/>
    <x v="70"/>
    <d v="2020-05-04T00:00:00"/>
    <x v="1"/>
    <x v="2"/>
    <x v="0"/>
  </r>
  <r>
    <x v="491"/>
    <x v="0"/>
    <x v="0"/>
    <s v="一般：バリスタDuo"/>
    <n v="38"/>
    <n v="0"/>
    <m/>
    <n v="0"/>
    <m/>
    <n v="0"/>
    <n v="0"/>
    <x v="0"/>
    <m/>
    <n v="0"/>
    <x v="70"/>
    <d v="2020-05-04T00:00:00"/>
    <x v="1"/>
    <x v="2"/>
    <x v="0"/>
  </r>
  <r>
    <x v="491"/>
    <x v="0"/>
    <x v="0"/>
    <s v="指名：バリスタ（161228AM-170131）"/>
    <n v="10466"/>
    <n v="710"/>
    <m/>
    <n v="6.7838715841773367E-2"/>
    <n v="31.232225352112678"/>
    <n v="22174.880000000001"/>
    <n v="11"/>
    <x v="0"/>
    <m/>
    <n v="0"/>
    <x v="70"/>
    <d v="2020-05-04T00:00:00"/>
    <x v="1"/>
    <x v="2"/>
    <x v="0"/>
  </r>
  <r>
    <x v="491"/>
    <x v="0"/>
    <x v="0"/>
    <s v="指名：製品KW"/>
    <n v="1168"/>
    <n v="56"/>
    <m/>
    <n v="4.7945205479452052E-2"/>
    <n v="19.592857142857138"/>
    <n v="1097.1999999999998"/>
    <n v="1"/>
    <x v="0"/>
    <m/>
    <n v="0"/>
    <x v="70"/>
    <d v="2020-05-04T00:00:00"/>
    <x v="1"/>
    <x v="2"/>
    <x v="0"/>
  </r>
  <r>
    <x v="491"/>
    <x v="0"/>
    <x v="0"/>
    <s v="一般：バリスタ"/>
    <n v="13599"/>
    <n v="138"/>
    <m/>
    <n v="1.0147804985660711E-2"/>
    <n v="67.042318840579711"/>
    <n v="9251.84"/>
    <n v="1"/>
    <x v="0"/>
    <m/>
    <n v="0"/>
    <x v="70"/>
    <d v="2020-05-04T00:00:00"/>
    <x v="1"/>
    <x v="2"/>
    <x v="0"/>
  </r>
  <r>
    <x v="491"/>
    <x v="0"/>
    <x v="0"/>
    <s v="指名：ドルチェグスト（161228AM-170131）"/>
    <n v="19402"/>
    <n v="1686"/>
    <m/>
    <n v="8.6898257911555504E-2"/>
    <n v="28.859691577698698"/>
    <n v="48657.440000000002"/>
    <n v="46"/>
    <x v="0"/>
    <m/>
    <n v="0"/>
    <x v="70"/>
    <d v="2020-05-04T00:00:00"/>
    <x v="1"/>
    <x v="2"/>
    <x v="0"/>
  </r>
  <r>
    <x v="491"/>
    <x v="3"/>
    <x v="0"/>
    <s v="PH AFF"/>
    <n v="627"/>
    <n v="299"/>
    <m/>
    <n v="0.47687400318979267"/>
    <n v="147.78260869565219"/>
    <n v="44187"/>
    <n v="3"/>
    <x v="0"/>
    <m/>
    <n v="0"/>
    <x v="70"/>
    <d v="2020-05-04T00:00:00"/>
    <x v="1"/>
    <x v="2"/>
    <x v="0"/>
  </r>
  <r>
    <x v="491"/>
    <x v="5"/>
    <x v="0"/>
    <s v="GDN_Direct_RT_リターゲティング"/>
    <n v="202084"/>
    <n v="279"/>
    <n v="0"/>
    <n v="1.3806140020981375E-3"/>
    <n v="203.55618649376342"/>
    <n v="56792.176031759991"/>
    <n v="4"/>
    <x v="0"/>
    <m/>
    <n v="0"/>
    <x v="70"/>
    <d v="2020-05-04T00:00:00"/>
    <x v="1"/>
    <x v="2"/>
    <x v="0"/>
  </r>
  <r>
    <x v="491"/>
    <x v="5"/>
    <x v="0"/>
    <s v="GDN_Direct_AT_スタバ"/>
    <n v="370248"/>
    <n v="721"/>
    <n v="0"/>
    <n v="1.9473434022601068E-3"/>
    <n v="21.224551946525658"/>
    <n v="15302.901953444998"/>
    <n v="2"/>
    <x v="0"/>
    <m/>
    <n v="0"/>
    <x v="70"/>
    <d v="2020-05-04T00:00:00"/>
    <x v="1"/>
    <x v="2"/>
    <x v="0"/>
  </r>
  <r>
    <x v="491"/>
    <x v="5"/>
    <x v="0"/>
    <s v="GDN_SDC_Direct"/>
    <n v="719290"/>
    <n v="1260"/>
    <n v="0"/>
    <n v="1.7517273978506582E-3"/>
    <n v="32.931089028805552"/>
    <n v="41493.172176294996"/>
    <n v="14"/>
    <x v="0"/>
    <m/>
    <n v="0"/>
    <x v="70"/>
    <d v="2020-05-04T00:00:00"/>
    <x v="1"/>
    <x v="2"/>
    <x v="0"/>
  </r>
  <r>
    <x v="491"/>
    <x v="4"/>
    <x v="0"/>
    <s v="一般：ドルチェグスト"/>
    <n v="6592"/>
    <n v="404"/>
    <n v="0"/>
    <n v="6.1286407766990292E-2"/>
    <n v="72.523217821782197"/>
    <n v="29299.380000000005"/>
    <n v="2.04"/>
    <x v="0"/>
    <m/>
    <n v="0"/>
    <x v="70"/>
    <d v="2020-05-04T00:00:00"/>
    <x v="1"/>
    <x v="2"/>
    <x v="0"/>
  </r>
  <r>
    <x v="491"/>
    <x v="4"/>
    <x v="0"/>
    <s v="指名：ドルチェグスト（170816-170916）"/>
    <n v="17154"/>
    <n v="4068"/>
    <n v="0"/>
    <n v="0.23714585519412382"/>
    <n v="31.90226401179941"/>
    <n v="129778.41"/>
    <n v="37.31"/>
    <x v="0"/>
    <m/>
    <n v="0"/>
    <x v="70"/>
    <d v="2020-05-04T00:00:00"/>
    <x v="1"/>
    <x v="2"/>
    <x v="0"/>
  </r>
  <r>
    <x v="491"/>
    <x v="4"/>
    <x v="0"/>
    <s v="指名：バリスタ（170816-170916）"/>
    <n v="6920"/>
    <n v="1000"/>
    <m/>
    <n v="0.14450867052023122"/>
    <n v="67.067250000000001"/>
    <n v="67067.25"/>
    <n v="4.7799999999999994"/>
    <x v="0"/>
    <m/>
    <n v="0"/>
    <x v="70"/>
    <d v="2020-05-04T00:00:00"/>
    <x v="1"/>
    <x v="2"/>
    <x v="0"/>
  </r>
  <r>
    <x v="491"/>
    <x v="4"/>
    <x v="0"/>
    <s v="指名：バリスタDuo"/>
    <n v="3926"/>
    <n v="126"/>
    <m/>
    <n v="3.2093734080489045E-2"/>
    <n v="160.18833333333333"/>
    <n v="20183.73"/>
    <n v="0"/>
    <x v="0"/>
    <m/>
    <n v="0"/>
    <x v="70"/>
    <d v="2020-05-04T00:00:00"/>
    <x v="1"/>
    <x v="2"/>
    <x v="0"/>
  </r>
  <r>
    <x v="491"/>
    <x v="4"/>
    <x v="0"/>
    <s v="指名：製品KW"/>
    <n v="121"/>
    <n v="8"/>
    <m/>
    <n v="6.6115702479338845E-2"/>
    <n v="77.353125000000006"/>
    <n v="618.82500000000005"/>
    <n v="0"/>
    <x v="0"/>
    <m/>
    <n v="0"/>
    <x v="70"/>
    <d v="2020-05-04T00:00:00"/>
    <x v="1"/>
    <x v="2"/>
    <x v="0"/>
  </r>
  <r>
    <x v="491"/>
    <x v="4"/>
    <x v="0"/>
    <s v="一般：バリスタ"/>
    <n v="3023"/>
    <n v="144"/>
    <m/>
    <n v="4.7634799867681113E-2"/>
    <n v="105.03454861111112"/>
    <n v="15124.975000000002"/>
    <n v="1.31"/>
    <x v="0"/>
    <m/>
    <n v="0"/>
    <x v="70"/>
    <d v="2020-05-04T00:00:00"/>
    <x v="1"/>
    <x v="2"/>
    <x v="0"/>
  </r>
  <r>
    <x v="491"/>
    <x v="4"/>
    <x v="0"/>
    <s v="指名：共通TOP（170816-170916）"/>
    <n v="5051"/>
    <n v="995"/>
    <m/>
    <n v="0.19699069491189863"/>
    <n v="28.055417085427134"/>
    <n v="27915.14"/>
    <n v="15.719999999999999"/>
    <x v="0"/>
    <m/>
    <n v="0"/>
    <x v="70"/>
    <d v="2020-05-04T00:00:00"/>
    <x v="1"/>
    <x v="2"/>
    <x v="0"/>
  </r>
  <r>
    <x v="491"/>
    <x v="4"/>
    <x v="0"/>
    <s v="D&amp;E_DDTD_在宅LP検証（20200428）cookieベース"/>
    <n v="4632"/>
    <n v="886"/>
    <m/>
    <n v="0.19127806563039723"/>
    <n v="26.7788769751693"/>
    <n v="23726.084999999999"/>
    <n v="15.86"/>
    <x v="0"/>
    <m/>
    <n v="0"/>
    <x v="70"/>
    <d v="2020-05-04T00:00:00"/>
    <x v="1"/>
    <x v="2"/>
    <x v="0"/>
  </r>
  <r>
    <x v="491"/>
    <x v="4"/>
    <x v="0"/>
    <s v="一般：バリスタDuo"/>
    <n v="287"/>
    <n v="28"/>
    <m/>
    <n v="9.7560975609756101E-2"/>
    <n v="76.616428571428557"/>
    <n v="2145.2599999999998"/>
    <n v="0"/>
    <x v="0"/>
    <m/>
    <n v="0"/>
    <x v="70"/>
    <d v="2020-05-04T00:00:00"/>
    <x v="1"/>
    <x v="2"/>
    <x v="0"/>
  </r>
  <r>
    <x v="491"/>
    <x v="7"/>
    <x v="0"/>
    <s v="NDG_Facebook_RM_18day（200203-200229）"/>
    <n v="19160"/>
    <n v="214"/>
    <n v="0"/>
    <n v="1.1169102296450939E-2"/>
    <n v="137.1814719626168"/>
    <n v="29356.834999999995"/>
    <n v="7"/>
    <x v="0"/>
    <m/>
    <n v="0"/>
    <x v="70"/>
    <d v="2020-05-04T00:00:00"/>
    <x v="1"/>
    <x v="2"/>
    <x v="0"/>
  </r>
  <r>
    <x v="491"/>
    <x v="7"/>
    <x v="0"/>
    <s v="NDG_Facebook_RM_180day（200203-200229）"/>
    <n v="30397"/>
    <n v="105"/>
    <n v="0"/>
    <n v="3.4542882521301443E-3"/>
    <n v="171.75247619047622"/>
    <n v="18034.010000000002"/>
    <n v="5"/>
    <x v="0"/>
    <m/>
    <n v="0"/>
    <x v="70"/>
    <d v="2020-05-04T00:00:00"/>
    <x v="1"/>
    <x v="2"/>
    <x v="0"/>
  </r>
  <r>
    <x v="491"/>
    <x v="7"/>
    <x v="0"/>
    <s v="NDG_Facebook_int_coffee（200110-200131）"/>
    <n v="84103"/>
    <n v="262"/>
    <n v="0"/>
    <n v="3.1152277564415061E-3"/>
    <n v="34.692671755725186"/>
    <n v="9089.48"/>
    <n v="1"/>
    <x v="0"/>
    <m/>
    <n v="0"/>
    <x v="70"/>
    <d v="2020-05-04T00:00:00"/>
    <x v="1"/>
    <x v="2"/>
    <x v="0"/>
  </r>
  <r>
    <x v="491"/>
    <x v="11"/>
    <x v="0"/>
    <s v="【NDG】DV360"/>
    <n v="42213"/>
    <n v="249"/>
    <m/>
    <n v="5.8986568118825954E-3"/>
    <n v="129.45481190823293"/>
    <n v="32234.248165150002"/>
    <n v="0"/>
    <x v="0"/>
    <m/>
    <n v="0"/>
    <x v="70"/>
    <d v="2020-05-04T00:00:00"/>
    <x v="1"/>
    <x v="2"/>
    <x v="0"/>
  </r>
  <r>
    <x v="491"/>
    <x v="3"/>
    <x v="0"/>
    <s v="AFF"/>
    <m/>
    <m/>
    <m/>
    <m/>
    <m/>
    <m/>
    <m/>
    <x v="1"/>
    <n v="0"/>
    <m/>
    <x v="70"/>
    <d v="2020-05-04T00:00:00"/>
    <x v="1"/>
    <x v="2"/>
    <x v="0"/>
  </r>
  <r>
    <x v="492"/>
    <x v="0"/>
    <x v="0"/>
    <s v="指名：バリスタDuo"/>
    <n v="502"/>
    <n v="11"/>
    <m/>
    <n v="2.1912350597609563E-2"/>
    <n v="15.221818181818181"/>
    <n v="167.44"/>
    <n v="0"/>
    <x v="0"/>
    <m/>
    <n v="0"/>
    <x v="70"/>
    <d v="2020-05-04T00:00:00"/>
    <x v="1"/>
    <x v="2"/>
    <x v="0"/>
  </r>
  <r>
    <x v="492"/>
    <x v="0"/>
    <x v="0"/>
    <s v="指名：ドルチェグスト（161228AM-170131）"/>
    <n v="17080"/>
    <n v="1484"/>
    <m/>
    <n v="8.6885245901639346E-2"/>
    <n v="25.802371967654988"/>
    <n v="38290.720000000001"/>
    <n v="20"/>
    <x v="5"/>
    <n v="38290.720000000001"/>
    <n v="5.8548009367681499E-5"/>
    <x v="70"/>
    <d v="2020-05-04T00:00:00"/>
    <x v="1"/>
    <x v="2"/>
    <x v="0"/>
  </r>
  <r>
    <x v="492"/>
    <x v="0"/>
    <x v="0"/>
    <s v="一般：ドルチェグスト"/>
    <n v="14228"/>
    <n v="146"/>
    <m/>
    <n v="1.0261456283384875E-2"/>
    <n v="80.322191780821925"/>
    <n v="11727.04"/>
    <n v="0"/>
    <x v="0"/>
    <m/>
    <n v="0"/>
    <x v="70"/>
    <d v="2020-05-04T00:00:00"/>
    <x v="1"/>
    <x v="2"/>
    <x v="0"/>
  </r>
  <r>
    <x v="492"/>
    <x v="0"/>
    <x v="0"/>
    <s v="指名：共通TOP（161228AM-170131）"/>
    <n v="7852"/>
    <n v="765"/>
    <m/>
    <n v="9.7427407030056035E-2"/>
    <n v="22.884078431372547"/>
    <n v="17506.32"/>
    <n v="40"/>
    <x v="0"/>
    <m/>
    <n v="0"/>
    <x v="70"/>
    <d v="2020-05-04T00:00:00"/>
    <x v="1"/>
    <x v="2"/>
    <x v="0"/>
  </r>
  <r>
    <x v="492"/>
    <x v="0"/>
    <x v="0"/>
    <s v="指名：製品KW"/>
    <n v="997"/>
    <n v="50"/>
    <m/>
    <n v="5.0150451354062188E-2"/>
    <n v="23.108799999999995"/>
    <n v="1155.4399999999998"/>
    <n v="0"/>
    <x v="0"/>
    <m/>
    <n v="0"/>
    <x v="70"/>
    <d v="2020-05-04T00:00:00"/>
    <x v="1"/>
    <x v="2"/>
    <x v="0"/>
  </r>
  <r>
    <x v="492"/>
    <x v="0"/>
    <x v="0"/>
    <s v="指名：バリスタ（161228AM-170131）"/>
    <n v="9239"/>
    <n v="665"/>
    <m/>
    <n v="7.1977486740989291E-2"/>
    <n v="39.179067669172937"/>
    <n v="26054.080000000002"/>
    <n v="5"/>
    <x v="0"/>
    <m/>
    <n v="0"/>
    <x v="70"/>
    <d v="2020-05-04T00:00:00"/>
    <x v="1"/>
    <x v="2"/>
    <x v="0"/>
  </r>
  <r>
    <x v="492"/>
    <x v="0"/>
    <x v="0"/>
    <s v="一般：バリスタ"/>
    <n v="10610"/>
    <n v="101"/>
    <m/>
    <n v="9.519321394910461E-3"/>
    <n v="62.019009900990099"/>
    <n v="6263.92"/>
    <n v="0"/>
    <x v="0"/>
    <m/>
    <n v="0"/>
    <x v="70"/>
    <d v="2020-05-04T00:00:00"/>
    <x v="1"/>
    <x v="2"/>
    <x v="0"/>
  </r>
  <r>
    <x v="492"/>
    <x v="0"/>
    <x v="0"/>
    <s v="一般：バリスタDuo"/>
    <n v="13"/>
    <n v="1"/>
    <m/>
    <n v="7.6923076923076927E-2"/>
    <n v="7.28"/>
    <n v="7.28"/>
    <n v="0"/>
    <x v="0"/>
    <m/>
    <n v="0"/>
    <x v="70"/>
    <d v="2020-05-04T00:00:00"/>
    <x v="1"/>
    <x v="2"/>
    <x v="0"/>
  </r>
  <r>
    <x v="492"/>
    <x v="3"/>
    <x v="0"/>
    <s v="PH AFF"/>
    <n v="500"/>
    <n v="264"/>
    <m/>
    <n v="0.52800000000000002"/>
    <n v="55.791666666666664"/>
    <n v="14729"/>
    <n v="1"/>
    <x v="0"/>
    <m/>
    <n v="0"/>
    <x v="70"/>
    <d v="2020-05-04T00:00:00"/>
    <x v="1"/>
    <x v="2"/>
    <x v="0"/>
  </r>
  <r>
    <x v="492"/>
    <x v="5"/>
    <x v="0"/>
    <s v="GDN_Direct_AT_スタバ"/>
    <n v="424762"/>
    <n v="785"/>
    <n v="0"/>
    <n v="1.8480937560327901E-3"/>
    <n v="19.323936637222928"/>
    <n v="15169.290260219999"/>
    <n v="1"/>
    <x v="0"/>
    <m/>
    <n v="0"/>
    <x v="70"/>
    <d v="2020-05-04T00:00:00"/>
    <x v="1"/>
    <x v="2"/>
    <x v="0"/>
  </r>
  <r>
    <x v="492"/>
    <x v="5"/>
    <x v="0"/>
    <s v="GDN_SDC_Direct"/>
    <n v="975505"/>
    <n v="1550"/>
    <n v="0"/>
    <n v="1.5889206103505363E-3"/>
    <n v="26.278073917341938"/>
    <n v="40731.014571880005"/>
    <n v="12"/>
    <x v="0"/>
    <m/>
    <n v="0"/>
    <x v="70"/>
    <d v="2020-05-04T00:00:00"/>
    <x v="1"/>
    <x v="2"/>
    <x v="0"/>
  </r>
  <r>
    <x v="492"/>
    <x v="5"/>
    <x v="0"/>
    <s v="GDN_Direct_RT_リターゲティング"/>
    <n v="209484"/>
    <n v="271"/>
    <n v="0"/>
    <n v="1.293654885337305E-3"/>
    <n v="217.42107429483394"/>
    <n v="58921.111133899998"/>
    <n v="3"/>
    <x v="0"/>
    <m/>
    <n v="0"/>
    <x v="70"/>
    <d v="2020-05-04T00:00:00"/>
    <x v="1"/>
    <x v="2"/>
    <x v="0"/>
  </r>
  <r>
    <x v="492"/>
    <x v="4"/>
    <x v="0"/>
    <s v="一般：ドルチェグスト"/>
    <n v="4140"/>
    <n v="270"/>
    <n v="0"/>
    <n v="6.5217391304347824E-2"/>
    <n v="79.032629629629639"/>
    <n v="21338.81"/>
    <n v="4"/>
    <x v="0"/>
    <m/>
    <n v="0"/>
    <x v="70"/>
    <d v="2020-05-04T00:00:00"/>
    <x v="1"/>
    <x v="2"/>
    <x v="0"/>
  </r>
  <r>
    <x v="492"/>
    <x v="4"/>
    <x v="0"/>
    <s v="指名：ドルチェグスト（170816-170916）"/>
    <n v="13774"/>
    <n v="3388"/>
    <n v="0"/>
    <n v="0.24597066937708725"/>
    <n v="32.950891381345926"/>
    <n v="111637.62"/>
    <n v="45.56"/>
    <x v="13"/>
    <n v="13954.702499999999"/>
    <n v="5.8080441411354725E-4"/>
    <x v="70"/>
    <d v="2020-05-04T00:00:00"/>
    <x v="1"/>
    <x v="2"/>
    <x v="0"/>
  </r>
  <r>
    <x v="492"/>
    <x v="4"/>
    <x v="0"/>
    <s v="一般：バリスタDuo"/>
    <n v="167"/>
    <n v="24"/>
    <m/>
    <n v="0.1437125748502994"/>
    <n v="100.21062499999999"/>
    <n v="2405.0549999999998"/>
    <n v="0"/>
    <x v="0"/>
    <m/>
    <n v="0"/>
    <x v="70"/>
    <d v="2020-05-04T00:00:00"/>
    <x v="1"/>
    <x v="2"/>
    <x v="0"/>
  </r>
  <r>
    <x v="492"/>
    <x v="4"/>
    <x v="0"/>
    <s v="指名：バリスタDuo"/>
    <n v="2847"/>
    <n v="77"/>
    <m/>
    <n v="2.704601334738321E-2"/>
    <n v="118.8561038961039"/>
    <n v="9151.92"/>
    <n v="0"/>
    <x v="0"/>
    <m/>
    <n v="0"/>
    <x v="70"/>
    <d v="2020-05-04T00:00:00"/>
    <x v="1"/>
    <x v="2"/>
    <x v="0"/>
  </r>
  <r>
    <x v="492"/>
    <x v="4"/>
    <x v="0"/>
    <s v="一般：バリスタ"/>
    <n v="1994"/>
    <n v="99"/>
    <m/>
    <n v="4.9648946840521561E-2"/>
    <n v="109.63040404040404"/>
    <n v="10853.41"/>
    <n v="1.25"/>
    <x v="0"/>
    <m/>
    <n v="0"/>
    <x v="70"/>
    <d v="2020-05-04T00:00:00"/>
    <x v="1"/>
    <x v="2"/>
    <x v="0"/>
  </r>
  <r>
    <x v="492"/>
    <x v="4"/>
    <x v="0"/>
    <s v="指名：バリスタ（170816-170916）"/>
    <n v="6647"/>
    <n v="922"/>
    <m/>
    <n v="0.1387091921167444"/>
    <n v="64.680883947939265"/>
    <n v="59635.775000000001"/>
    <n v="7.24"/>
    <x v="0"/>
    <m/>
    <n v="0"/>
    <x v="70"/>
    <d v="2020-05-04T00:00:00"/>
    <x v="1"/>
    <x v="2"/>
    <x v="0"/>
  </r>
  <r>
    <x v="492"/>
    <x v="4"/>
    <x v="0"/>
    <s v="指名：共通TOP（170816-170916）"/>
    <n v="4701"/>
    <n v="992"/>
    <m/>
    <n v="0.21101893214209744"/>
    <n v="24.743558467741938"/>
    <n v="24545.61"/>
    <n v="10.11"/>
    <x v="0"/>
    <m/>
    <n v="0"/>
    <x v="70"/>
    <d v="2020-05-04T00:00:00"/>
    <x v="1"/>
    <x v="2"/>
    <x v="0"/>
  </r>
  <r>
    <x v="492"/>
    <x v="4"/>
    <x v="0"/>
    <s v="D&amp;E_DDTD_在宅LP検証（20200428）cookieベース"/>
    <n v="4377"/>
    <n v="907"/>
    <m/>
    <n v="0.20721955677404616"/>
    <n v="23.963280044101435"/>
    <n v="21734.695"/>
    <n v="16.34"/>
    <x v="0"/>
    <m/>
    <n v="0"/>
    <x v="70"/>
    <d v="2020-05-04T00:00:00"/>
    <x v="1"/>
    <x v="2"/>
    <x v="0"/>
  </r>
  <r>
    <x v="492"/>
    <x v="4"/>
    <x v="0"/>
    <s v="指名：製品KW"/>
    <n v="86"/>
    <n v="6"/>
    <m/>
    <n v="6.9767441860465115E-2"/>
    <n v="46.830000000000005"/>
    <n v="280.98"/>
    <n v="0"/>
    <x v="0"/>
    <m/>
    <n v="0"/>
    <x v="70"/>
    <d v="2020-05-04T00:00:00"/>
    <x v="1"/>
    <x v="2"/>
    <x v="0"/>
  </r>
  <r>
    <x v="492"/>
    <x v="7"/>
    <x v="0"/>
    <s v="NDG_Facebook_int_coffee（200110-200131）"/>
    <n v="79309"/>
    <n v="256"/>
    <n v="0"/>
    <n v="3.2278808205878275E-3"/>
    <n v="37.570273437499999"/>
    <n v="9617.99"/>
    <n v="0"/>
    <x v="0"/>
    <m/>
    <n v="0"/>
    <x v="70"/>
    <d v="2020-05-04T00:00:00"/>
    <x v="1"/>
    <x v="2"/>
    <x v="0"/>
  </r>
  <r>
    <x v="492"/>
    <x v="7"/>
    <x v="0"/>
    <s v="NDG_Facebook_RM_180day（200203-200229）"/>
    <n v="26681"/>
    <n v="78"/>
    <n v="0"/>
    <n v="2.9234286570968106E-3"/>
    <n v="220.79858974358976"/>
    <n v="17222.29"/>
    <n v="9"/>
    <x v="0"/>
    <m/>
    <n v="0"/>
    <x v="70"/>
    <d v="2020-05-04T00:00:00"/>
    <x v="1"/>
    <x v="2"/>
    <x v="0"/>
  </r>
  <r>
    <x v="492"/>
    <x v="7"/>
    <x v="0"/>
    <s v="NDG_Facebook_RM_18day（200203-200229）"/>
    <n v="17910"/>
    <n v="180"/>
    <n v="0"/>
    <n v="1.0050251256281407E-2"/>
    <n v="161.27855555555556"/>
    <n v="29030.14"/>
    <n v="10"/>
    <x v="0"/>
    <m/>
    <n v="0"/>
    <x v="70"/>
    <d v="2020-05-04T00:00:00"/>
    <x v="1"/>
    <x v="2"/>
    <x v="0"/>
  </r>
  <r>
    <x v="492"/>
    <x v="11"/>
    <x v="0"/>
    <s v="【NDG】DV360"/>
    <n v="41550"/>
    <n v="270"/>
    <m/>
    <n v="6.4981949458483759E-3"/>
    <n v="119.42878431840741"/>
    <n v="32245.771765969999"/>
    <n v="0"/>
    <x v="0"/>
    <m/>
    <n v="0"/>
    <x v="70"/>
    <d v="2020-05-04T00:00:00"/>
    <x v="1"/>
    <x v="2"/>
    <x v="0"/>
  </r>
  <r>
    <x v="492"/>
    <x v="3"/>
    <x v="0"/>
    <s v="AFF"/>
    <m/>
    <m/>
    <m/>
    <m/>
    <m/>
    <m/>
    <m/>
    <x v="4"/>
    <n v="0"/>
    <m/>
    <x v="70"/>
    <d v="2020-05-04T00:00:00"/>
    <x v="1"/>
    <x v="2"/>
    <x v="0"/>
  </r>
  <r>
    <x v="493"/>
    <x v="0"/>
    <x v="0"/>
    <s v="指名：製品KW"/>
    <n v="1149"/>
    <n v="54"/>
    <m/>
    <n v="4.6997389033942558E-2"/>
    <n v="24.748148148148147"/>
    <n v="1336.3999999999999"/>
    <n v="1"/>
    <x v="0"/>
    <m/>
    <n v="0"/>
    <x v="70"/>
    <d v="2020-05-04T00:00:00"/>
    <x v="1"/>
    <x v="2"/>
    <x v="0"/>
  </r>
  <r>
    <x v="493"/>
    <x v="0"/>
    <x v="0"/>
    <s v="指名：共通TOP（161228AM-170131）"/>
    <n v="7301"/>
    <n v="718"/>
    <m/>
    <n v="9.8342692781810709E-2"/>
    <n v="27.536824512534821"/>
    <n v="19771.440000000002"/>
    <n v="31"/>
    <x v="0"/>
    <m/>
    <n v="0"/>
    <x v="70"/>
    <d v="2020-05-04T00:00:00"/>
    <x v="1"/>
    <x v="2"/>
    <x v="0"/>
  </r>
  <r>
    <x v="493"/>
    <x v="0"/>
    <x v="0"/>
    <s v="指名：バリスタDuo"/>
    <n v="375"/>
    <n v="5"/>
    <m/>
    <n v="1.3333333333333334E-2"/>
    <n v="18.096"/>
    <n v="90.48"/>
    <n v="0"/>
    <x v="0"/>
    <m/>
    <n v="0"/>
    <x v="70"/>
    <d v="2020-05-04T00:00:00"/>
    <x v="1"/>
    <x v="2"/>
    <x v="0"/>
  </r>
  <r>
    <x v="493"/>
    <x v="0"/>
    <x v="0"/>
    <s v="一般：バリスタ"/>
    <n v="8484"/>
    <n v="73"/>
    <m/>
    <n v="8.6044318717586037E-3"/>
    <n v="55.989041095890407"/>
    <n v="4087.2"/>
    <n v="0"/>
    <x v="0"/>
    <m/>
    <n v="0"/>
    <x v="70"/>
    <d v="2020-05-04T00:00:00"/>
    <x v="1"/>
    <x v="2"/>
    <x v="0"/>
  </r>
  <r>
    <x v="493"/>
    <x v="0"/>
    <x v="0"/>
    <s v="指名：バリスタ（161228AM-170131）"/>
    <n v="9408"/>
    <n v="687"/>
    <m/>
    <n v="7.3022959183673464E-2"/>
    <n v="49.150975254730717"/>
    <n v="33766.720000000001"/>
    <n v="12"/>
    <x v="0"/>
    <m/>
    <n v="0"/>
    <x v="70"/>
    <d v="2020-05-04T00:00:00"/>
    <x v="1"/>
    <x v="2"/>
    <x v="0"/>
  </r>
  <r>
    <x v="493"/>
    <x v="0"/>
    <x v="0"/>
    <s v="指名：ドルチェグスト（161228AM-170131）"/>
    <n v="16652"/>
    <n v="1442"/>
    <m/>
    <n v="8.6596204660100887E-2"/>
    <n v="35.411927877947292"/>
    <n v="51063.999999999993"/>
    <n v="44"/>
    <x v="8"/>
    <n v="17021.333333333332"/>
    <n v="1.80158539514773E-4"/>
    <x v="70"/>
    <d v="2020-05-04T00:00:00"/>
    <x v="1"/>
    <x v="2"/>
    <x v="0"/>
  </r>
  <r>
    <x v="493"/>
    <x v="0"/>
    <x v="0"/>
    <s v="一般：ドルチェグスト"/>
    <n v="11634"/>
    <n v="142"/>
    <m/>
    <n v="1.2205604263365996E-2"/>
    <n v="82.306478873239442"/>
    <n v="11687.52"/>
    <n v="2"/>
    <x v="0"/>
    <m/>
    <n v="0"/>
    <x v="70"/>
    <d v="2020-05-04T00:00:00"/>
    <x v="1"/>
    <x v="2"/>
    <x v="0"/>
  </r>
  <r>
    <x v="493"/>
    <x v="0"/>
    <x v="0"/>
    <s v="一般：バリスタDuo"/>
    <n v="25"/>
    <n v="6"/>
    <m/>
    <n v="0.24"/>
    <n v="14.56"/>
    <n v="87.36"/>
    <n v="0"/>
    <x v="0"/>
    <m/>
    <n v="0"/>
    <x v="70"/>
    <d v="2020-05-04T00:00:00"/>
    <x v="1"/>
    <x v="2"/>
    <x v="0"/>
  </r>
  <r>
    <x v="493"/>
    <x v="3"/>
    <x v="0"/>
    <s v="PH AFF"/>
    <n v="476"/>
    <n v="267"/>
    <m/>
    <n v="0.56092436974789917"/>
    <n v="0"/>
    <n v="0"/>
    <n v="0"/>
    <x v="0"/>
    <m/>
    <n v="0"/>
    <x v="70"/>
    <d v="2020-05-04T00:00:00"/>
    <x v="1"/>
    <x v="2"/>
    <x v="0"/>
  </r>
  <r>
    <x v="493"/>
    <x v="5"/>
    <x v="0"/>
    <s v="GDN_Direct_AT_スタバ"/>
    <n v="410593"/>
    <n v="771"/>
    <n v="0"/>
    <n v="1.8777719055122714E-3"/>
    <n v="19.976621068216602"/>
    <n v="15401.974843595"/>
    <n v="0"/>
    <x v="0"/>
    <m/>
    <n v="0"/>
    <x v="70"/>
    <d v="2020-05-04T00:00:00"/>
    <x v="1"/>
    <x v="2"/>
    <x v="0"/>
  </r>
  <r>
    <x v="493"/>
    <x v="5"/>
    <x v="0"/>
    <s v="GDN_Direct_RT_リターゲティング"/>
    <n v="214259"/>
    <n v="264"/>
    <n v="0"/>
    <n v="1.2321536084831909E-3"/>
    <n v="251.44630527113634"/>
    <n v="66381.824591579993"/>
    <n v="3"/>
    <x v="0"/>
    <m/>
    <n v="0"/>
    <x v="70"/>
    <d v="2020-05-04T00:00:00"/>
    <x v="1"/>
    <x v="2"/>
    <x v="0"/>
  </r>
  <r>
    <x v="493"/>
    <x v="5"/>
    <x v="0"/>
    <s v="GDN_SDC_Direct"/>
    <n v="979802"/>
    <n v="1526"/>
    <n v="0"/>
    <n v="1.5574575271330329E-3"/>
    <n v="25.822216078240501"/>
    <n v="39404.701735395007"/>
    <n v="2"/>
    <x v="0"/>
    <m/>
    <n v="0"/>
    <x v="70"/>
    <d v="2020-05-04T00:00:00"/>
    <x v="1"/>
    <x v="2"/>
    <x v="0"/>
  </r>
  <r>
    <x v="493"/>
    <x v="4"/>
    <x v="0"/>
    <s v="D&amp;E_DDTD_在宅LP検証（20200428）cookieベース"/>
    <n v="3879"/>
    <n v="757"/>
    <m/>
    <n v="0.19515339004898169"/>
    <n v="24.353249669749008"/>
    <n v="18435.41"/>
    <n v="11.780000000000001"/>
    <x v="0"/>
    <m/>
    <n v="0"/>
    <x v="70"/>
    <d v="2020-05-04T00:00:00"/>
    <x v="1"/>
    <x v="2"/>
    <x v="0"/>
  </r>
  <r>
    <x v="493"/>
    <x v="4"/>
    <x v="0"/>
    <s v="一般：ドルチェグスト"/>
    <n v="4278"/>
    <n v="322"/>
    <n v="0"/>
    <n v="7.5268817204301078E-2"/>
    <n v="75.639161490683236"/>
    <n v="24355.81"/>
    <n v="2.3600000000000003"/>
    <x v="0"/>
    <m/>
    <n v="0"/>
    <x v="70"/>
    <d v="2020-05-04T00:00:00"/>
    <x v="1"/>
    <x v="2"/>
    <x v="0"/>
  </r>
  <r>
    <x v="493"/>
    <x v="4"/>
    <x v="0"/>
    <s v="一般：バリスタ"/>
    <n v="2023"/>
    <n v="97"/>
    <m/>
    <n v="4.7948591201186358E-2"/>
    <n v="84.602061855670101"/>
    <n v="8206.4"/>
    <n v="0.13"/>
    <x v="0"/>
    <m/>
    <n v="0"/>
    <x v="70"/>
    <d v="2020-05-04T00:00:00"/>
    <x v="1"/>
    <x v="2"/>
    <x v="0"/>
  </r>
  <r>
    <x v="493"/>
    <x v="4"/>
    <x v="0"/>
    <s v="指名：バリスタDuo"/>
    <n v="2790"/>
    <n v="53"/>
    <m/>
    <n v="1.8996415770609319E-2"/>
    <n v="106.93481132075472"/>
    <n v="5667.5450000000001"/>
    <n v="0"/>
    <x v="0"/>
    <m/>
    <n v="0"/>
    <x v="70"/>
    <d v="2020-05-04T00:00:00"/>
    <x v="1"/>
    <x v="2"/>
    <x v="0"/>
  </r>
  <r>
    <x v="493"/>
    <x v="4"/>
    <x v="0"/>
    <s v="指名：ドルチェグスト（170816-170916）"/>
    <n v="13388"/>
    <n v="3252"/>
    <n v="0"/>
    <n v="0.24290409321780698"/>
    <n v="30.647784440344399"/>
    <n v="99666.594999999987"/>
    <n v="29.369999999999997"/>
    <x v="2"/>
    <n v="49833.297499999993"/>
    <n v="1.4938751120406333E-4"/>
    <x v="70"/>
    <d v="2020-05-04T00:00:00"/>
    <x v="1"/>
    <x v="2"/>
    <x v="0"/>
  </r>
  <r>
    <x v="493"/>
    <x v="4"/>
    <x v="0"/>
    <s v="指名：製品KW"/>
    <n v="64"/>
    <n v="9"/>
    <m/>
    <n v="0.140625"/>
    <n v="52.776666666666671"/>
    <n v="474.99"/>
    <n v="0"/>
    <x v="0"/>
    <m/>
    <n v="0"/>
    <x v="70"/>
    <d v="2020-05-04T00:00:00"/>
    <x v="1"/>
    <x v="2"/>
    <x v="0"/>
  </r>
  <r>
    <x v="493"/>
    <x v="4"/>
    <x v="0"/>
    <s v="指名：共通TOP（170816-170916）"/>
    <n v="4265"/>
    <n v="800"/>
    <m/>
    <n v="0.18757327080890973"/>
    <n v="22.4142875"/>
    <n v="17931.43"/>
    <n v="14.969999999999999"/>
    <x v="0"/>
    <m/>
    <n v="0"/>
    <x v="70"/>
    <d v="2020-05-04T00:00:00"/>
    <x v="1"/>
    <x v="2"/>
    <x v="0"/>
  </r>
  <r>
    <x v="493"/>
    <x v="4"/>
    <x v="0"/>
    <s v="一般：バリスタDuo"/>
    <n v="166"/>
    <n v="18"/>
    <m/>
    <n v="0.10843373493975904"/>
    <n v="80.09416666666668"/>
    <n v="1441.6950000000002"/>
    <n v="0"/>
    <x v="0"/>
    <m/>
    <n v="0"/>
    <x v="70"/>
    <d v="2020-05-04T00:00:00"/>
    <x v="1"/>
    <x v="2"/>
    <x v="0"/>
  </r>
  <r>
    <x v="493"/>
    <x v="4"/>
    <x v="0"/>
    <s v="指名：バリスタ（170816-170916）"/>
    <n v="6246"/>
    <n v="914"/>
    <m/>
    <n v="0.1463336535382645"/>
    <n v="56.575880743982509"/>
    <n v="51710.35500000001"/>
    <n v="8.620000000000001"/>
    <x v="0"/>
    <m/>
    <n v="0"/>
    <x v="70"/>
    <d v="2020-05-04T00:00:00"/>
    <x v="1"/>
    <x v="2"/>
    <x v="0"/>
  </r>
  <r>
    <x v="493"/>
    <x v="7"/>
    <x v="0"/>
    <s v="NDG_Facebook_int_coffee（200110-200131）"/>
    <n v="66652"/>
    <n v="221"/>
    <n v="0"/>
    <n v="3.3157294604813058E-3"/>
    <n v="40.160180995475109"/>
    <n v="8875.4"/>
    <n v="0"/>
    <x v="0"/>
    <m/>
    <n v="0"/>
    <x v="70"/>
    <d v="2020-05-04T00:00:00"/>
    <x v="1"/>
    <x v="2"/>
    <x v="0"/>
  </r>
  <r>
    <x v="493"/>
    <x v="7"/>
    <x v="0"/>
    <s v="NDG_Facebook_RM_180day（200203-200229）"/>
    <n v="22514"/>
    <n v="62"/>
    <n v="0"/>
    <n v="2.7538420538331704E-3"/>
    <n v="248.44717741935486"/>
    <n v="15403.725"/>
    <n v="3"/>
    <x v="0"/>
    <m/>
    <n v="0"/>
    <x v="70"/>
    <d v="2020-05-04T00:00:00"/>
    <x v="1"/>
    <x v="2"/>
    <x v="0"/>
  </r>
  <r>
    <x v="493"/>
    <x v="7"/>
    <x v="0"/>
    <s v="NDG_Facebook_RM_18day（200203-200229）"/>
    <n v="15011"/>
    <n v="158"/>
    <n v="0"/>
    <n v="1.0525614549330492E-2"/>
    <n v="152.63503164556963"/>
    <n v="24116.334999999999"/>
    <n v="6"/>
    <x v="0"/>
    <m/>
    <n v="0"/>
    <x v="70"/>
    <d v="2020-05-04T00:00:00"/>
    <x v="1"/>
    <x v="2"/>
    <x v="0"/>
  </r>
  <r>
    <x v="493"/>
    <x v="11"/>
    <x v="0"/>
    <s v="【NDG】DV360"/>
    <n v="42387"/>
    <n v="274"/>
    <m/>
    <n v="6.4642461131950834E-3"/>
    <n v="117.69105274375913"/>
    <n v="32247.34845179"/>
    <n v="0"/>
    <x v="0"/>
    <m/>
    <n v="0"/>
    <x v="70"/>
    <d v="2020-05-04T00:00:00"/>
    <x v="1"/>
    <x v="2"/>
    <x v="0"/>
  </r>
  <r>
    <x v="493"/>
    <x v="3"/>
    <x v="0"/>
    <s v="AFF"/>
    <m/>
    <m/>
    <m/>
    <m/>
    <m/>
    <m/>
    <m/>
    <x v="3"/>
    <n v="0"/>
    <m/>
    <x v="70"/>
    <d v="2020-05-04T00:00:00"/>
    <x v="1"/>
    <x v="2"/>
    <x v="0"/>
  </r>
  <r>
    <x v="494"/>
    <x v="0"/>
    <x v="0"/>
    <s v="指名：バリスタ（161228AM-170131）"/>
    <n v="11517"/>
    <n v="846"/>
    <m/>
    <n v="7.3456629330554829E-2"/>
    <n v="25.816832151300236"/>
    <n v="21841.040000000001"/>
    <n v="12"/>
    <x v="0"/>
    <m/>
    <n v="0"/>
    <x v="70"/>
    <d v="2020-05-04T00:00:00"/>
    <x v="1"/>
    <x v="2"/>
    <x v="0"/>
  </r>
  <r>
    <x v="494"/>
    <x v="0"/>
    <x v="0"/>
    <s v="一般：ドルチェグスト"/>
    <n v="15642"/>
    <n v="158"/>
    <m/>
    <n v="1.0101010101010102E-2"/>
    <n v="77.512911392405059"/>
    <n v="12247.039999999999"/>
    <n v="0"/>
    <x v="0"/>
    <m/>
    <n v="0"/>
    <x v="70"/>
    <d v="2020-05-04T00:00:00"/>
    <x v="1"/>
    <x v="2"/>
    <x v="0"/>
  </r>
  <r>
    <x v="494"/>
    <x v="0"/>
    <x v="0"/>
    <s v="指名：製品KW"/>
    <n v="1129"/>
    <n v="52"/>
    <m/>
    <n v="4.6058458813108945E-2"/>
    <n v="18.139999999999997"/>
    <n v="943.27999999999986"/>
    <n v="1"/>
    <x v="0"/>
    <m/>
    <n v="0"/>
    <x v="70"/>
    <d v="2020-05-04T00:00:00"/>
    <x v="1"/>
    <x v="2"/>
    <x v="0"/>
  </r>
  <r>
    <x v="494"/>
    <x v="0"/>
    <x v="0"/>
    <s v="一般：バリスタ"/>
    <n v="10017"/>
    <n v="93"/>
    <m/>
    <n v="9.2842168313866432E-3"/>
    <n v="70.507526881720437"/>
    <n v="6557.2000000000007"/>
    <n v="0"/>
    <x v="0"/>
    <m/>
    <n v="0"/>
    <x v="70"/>
    <d v="2020-05-04T00:00:00"/>
    <x v="1"/>
    <x v="2"/>
    <x v="0"/>
  </r>
  <r>
    <x v="494"/>
    <x v="0"/>
    <x v="0"/>
    <s v="指名：ドルチェグスト（161228AM-170131）"/>
    <n v="19634"/>
    <n v="1622"/>
    <m/>
    <n v="8.2611795864316995E-2"/>
    <n v="22.845376078914917"/>
    <n v="37055.199999999997"/>
    <n v="40"/>
    <x v="8"/>
    <n v="12351.733333333332"/>
    <n v="1.5279616990934093E-4"/>
    <x v="70"/>
    <d v="2020-05-04T00:00:00"/>
    <x v="1"/>
    <x v="2"/>
    <x v="0"/>
  </r>
  <r>
    <x v="494"/>
    <x v="0"/>
    <x v="0"/>
    <s v="一般：バリスタDuo"/>
    <n v="29"/>
    <n v="2"/>
    <m/>
    <n v="6.8965517241379309E-2"/>
    <n v="56.68"/>
    <n v="113.36"/>
    <n v="0"/>
    <x v="0"/>
    <m/>
    <n v="0"/>
    <x v="70"/>
    <d v="2020-05-04T00:00:00"/>
    <x v="1"/>
    <x v="2"/>
    <x v="0"/>
  </r>
  <r>
    <x v="494"/>
    <x v="0"/>
    <x v="0"/>
    <s v="指名：バリスタDuo"/>
    <n v="456"/>
    <n v="7"/>
    <m/>
    <n v="1.5350877192982455E-2"/>
    <n v="35.508571428571422"/>
    <n v="248.55999999999997"/>
    <n v="0"/>
    <x v="0"/>
    <m/>
    <n v="0"/>
    <x v="70"/>
    <d v="2020-05-04T00:00:00"/>
    <x v="1"/>
    <x v="2"/>
    <x v="0"/>
  </r>
  <r>
    <x v="494"/>
    <x v="0"/>
    <x v="0"/>
    <s v="指名：共通TOP（161228AM-170131）"/>
    <n v="7179"/>
    <n v="657"/>
    <m/>
    <n v="9.1516924362724614E-2"/>
    <n v="19.061917808219174"/>
    <n v="12523.679999999998"/>
    <n v="22"/>
    <x v="0"/>
    <m/>
    <n v="0"/>
    <x v="70"/>
    <d v="2020-05-04T00:00:00"/>
    <x v="1"/>
    <x v="2"/>
    <x v="0"/>
  </r>
  <r>
    <x v="494"/>
    <x v="3"/>
    <x v="0"/>
    <s v="PH AFF"/>
    <n v="592"/>
    <n v="339"/>
    <m/>
    <n v="0.57263513513513509"/>
    <n v="217.24188790560473"/>
    <n v="73645"/>
    <n v="5"/>
    <x v="0"/>
    <m/>
    <n v="0"/>
    <x v="70"/>
    <d v="2020-05-04T00:00:00"/>
    <x v="1"/>
    <x v="2"/>
    <x v="0"/>
  </r>
  <r>
    <x v="494"/>
    <x v="5"/>
    <x v="0"/>
    <s v="GDN_SDC_Direct"/>
    <n v="1111577"/>
    <n v="1808"/>
    <n v="0"/>
    <n v="1.6265180010021799E-3"/>
    <n v="22.695909213951875"/>
    <n v="41034.203858824992"/>
    <n v="10"/>
    <x v="0"/>
    <m/>
    <n v="0"/>
    <x v="70"/>
    <d v="2020-05-04T00:00:00"/>
    <x v="1"/>
    <x v="2"/>
    <x v="0"/>
  </r>
  <r>
    <x v="494"/>
    <x v="5"/>
    <x v="0"/>
    <s v="GDN_Direct_RT_リターゲティング"/>
    <n v="213734"/>
    <n v="289"/>
    <n v="0"/>
    <n v="1.3521479970430535E-3"/>
    <n v="180.78572576124566"/>
    <n v="52247.074744999998"/>
    <n v="5"/>
    <x v="0"/>
    <m/>
    <n v="0"/>
    <x v="70"/>
    <d v="2020-05-04T00:00:00"/>
    <x v="1"/>
    <x v="2"/>
    <x v="0"/>
  </r>
  <r>
    <x v="494"/>
    <x v="5"/>
    <x v="0"/>
    <s v="GDN_Direct_AT_スタバ"/>
    <n v="476515"/>
    <n v="792"/>
    <n v="0"/>
    <n v="1.6620673011342769E-3"/>
    <n v="19.923675141647728"/>
    <n v="15779.550712185001"/>
    <n v="1"/>
    <x v="0"/>
    <m/>
    <n v="0"/>
    <x v="70"/>
    <d v="2020-05-04T00:00:00"/>
    <x v="1"/>
    <x v="2"/>
    <x v="0"/>
  </r>
  <r>
    <x v="494"/>
    <x v="4"/>
    <x v="0"/>
    <s v="D&amp;E_DDTD_在宅LP検証（20200428）cookieベース"/>
    <n v="4082"/>
    <n v="814"/>
    <m/>
    <n v="0.19941205291523764"/>
    <n v="22.295890663390662"/>
    <n v="18148.855"/>
    <n v="16.34"/>
    <x v="0"/>
    <m/>
    <n v="0"/>
    <x v="70"/>
    <d v="2020-05-04T00:00:00"/>
    <x v="1"/>
    <x v="2"/>
    <x v="0"/>
  </r>
  <r>
    <x v="494"/>
    <x v="4"/>
    <x v="0"/>
    <s v="指名：バリスタ（170816-170916）"/>
    <n v="8094"/>
    <n v="1177"/>
    <m/>
    <n v="0.1454163577958982"/>
    <n v="53.74451571792693"/>
    <n v="63257.294999999998"/>
    <n v="7.39"/>
    <x v="0"/>
    <m/>
    <n v="0"/>
    <x v="70"/>
    <d v="2020-05-04T00:00:00"/>
    <x v="1"/>
    <x v="2"/>
    <x v="0"/>
  </r>
  <r>
    <x v="494"/>
    <x v="4"/>
    <x v="0"/>
    <s v="一般：バリスタDuo"/>
    <n v="242"/>
    <n v="25"/>
    <m/>
    <n v="0.10330578512396695"/>
    <n v="84.8292"/>
    <n v="2120.73"/>
    <n v="0"/>
    <x v="0"/>
    <m/>
    <n v="0"/>
    <x v="70"/>
    <d v="2020-05-04T00:00:00"/>
    <x v="1"/>
    <x v="2"/>
    <x v="0"/>
  </r>
  <r>
    <x v="494"/>
    <x v="4"/>
    <x v="0"/>
    <s v="指名：共通TOP（170816-170916）"/>
    <n v="4801"/>
    <n v="961"/>
    <m/>
    <n v="0.20016663195167672"/>
    <n v="25.267918834547345"/>
    <n v="24282.469999999998"/>
    <n v="10.58"/>
    <x v="0"/>
    <m/>
    <n v="0"/>
    <x v="70"/>
    <d v="2020-05-04T00:00:00"/>
    <x v="1"/>
    <x v="2"/>
    <x v="0"/>
  </r>
  <r>
    <x v="494"/>
    <x v="4"/>
    <x v="0"/>
    <s v="指名：ドルチェグスト（170816-170916）"/>
    <n v="18644"/>
    <n v="4243"/>
    <n v="0"/>
    <n v="0.22757991847243081"/>
    <n v="30.828470421871309"/>
    <n v="130805.19999999997"/>
    <n v="41.230000000000004"/>
    <x v="13"/>
    <n v="16350.649999999996"/>
    <n v="4.2909246942716153E-4"/>
    <x v="70"/>
    <d v="2020-05-04T00:00:00"/>
    <x v="1"/>
    <x v="2"/>
    <x v="0"/>
  </r>
  <r>
    <x v="494"/>
    <x v="4"/>
    <x v="0"/>
    <s v="指名：バリスタDuo"/>
    <n v="3900"/>
    <n v="94"/>
    <m/>
    <n v="2.4102564102564103E-2"/>
    <n v="146.97835106382982"/>
    <n v="13815.965000000002"/>
    <n v="0.54"/>
    <x v="0"/>
    <m/>
    <n v="0"/>
    <x v="70"/>
    <d v="2020-05-04T00:00:00"/>
    <x v="1"/>
    <x v="2"/>
    <x v="0"/>
  </r>
  <r>
    <x v="494"/>
    <x v="4"/>
    <x v="0"/>
    <s v="一般：バリスタ"/>
    <n v="3029"/>
    <n v="154"/>
    <m/>
    <n v="5.0841862000660286E-2"/>
    <n v="98.670259740259752"/>
    <n v="15195.220000000001"/>
    <n v="0"/>
    <x v="0"/>
    <m/>
    <n v="0"/>
    <x v="70"/>
    <d v="2020-05-04T00:00:00"/>
    <x v="1"/>
    <x v="2"/>
    <x v="0"/>
  </r>
  <r>
    <x v="494"/>
    <x v="4"/>
    <x v="0"/>
    <s v="指名：製品KW"/>
    <n v="76"/>
    <n v="12"/>
    <m/>
    <n v="0.15789473684210525"/>
    <n v="67.643333333333331"/>
    <n v="811.71999999999991"/>
    <n v="0"/>
    <x v="0"/>
    <m/>
    <n v="0"/>
    <x v="70"/>
    <d v="2020-05-04T00:00:00"/>
    <x v="1"/>
    <x v="2"/>
    <x v="0"/>
  </r>
  <r>
    <x v="494"/>
    <x v="4"/>
    <x v="0"/>
    <s v="一般：ドルチェグスト"/>
    <n v="4280"/>
    <n v="284"/>
    <n v="0"/>
    <n v="6.6355140186915892E-2"/>
    <n v="68.148080985915499"/>
    <n v="19354.055"/>
    <n v="0"/>
    <x v="0"/>
    <m/>
    <n v="0"/>
    <x v="70"/>
    <d v="2020-05-04T00:00:00"/>
    <x v="1"/>
    <x v="2"/>
    <x v="0"/>
  </r>
  <r>
    <x v="494"/>
    <x v="7"/>
    <x v="0"/>
    <s v="NDG_Facebook_RM_18day（200203-200229）"/>
    <n v="18969"/>
    <n v="215"/>
    <n v="0"/>
    <n v="1.1334282249986821E-2"/>
    <n v="145.83162790697673"/>
    <n v="31353.8"/>
    <n v="20"/>
    <x v="0"/>
    <m/>
    <n v="0"/>
    <x v="70"/>
    <d v="2020-05-04T00:00:00"/>
    <x v="1"/>
    <x v="2"/>
    <x v="0"/>
  </r>
  <r>
    <x v="494"/>
    <x v="7"/>
    <x v="0"/>
    <s v="NDG_Facebook_int_coffee（200110-200131）"/>
    <n v="76745"/>
    <n v="274"/>
    <n v="0"/>
    <n v="3.5702651638543229E-3"/>
    <n v="37.222281021897807"/>
    <n v="10198.904999999999"/>
    <n v="2"/>
    <x v="0"/>
    <m/>
    <n v="0"/>
    <x v="70"/>
    <d v="2020-05-04T00:00:00"/>
    <x v="1"/>
    <x v="2"/>
    <x v="0"/>
  </r>
  <r>
    <x v="494"/>
    <x v="7"/>
    <x v="0"/>
    <s v="NDG_Facebook_RM_180day（200203-200229）"/>
    <n v="28961"/>
    <n v="110"/>
    <n v="0"/>
    <n v="3.7982113877283244E-3"/>
    <n v="184.98863636363637"/>
    <n v="20348.75"/>
    <n v="7"/>
    <x v="5"/>
    <n v="20348.75"/>
    <n v="3.4529194433893859E-5"/>
    <x v="70"/>
    <d v="2020-05-04T00:00:00"/>
    <x v="1"/>
    <x v="2"/>
    <x v="0"/>
  </r>
  <r>
    <x v="494"/>
    <x v="11"/>
    <x v="0"/>
    <s v="【NDG】DV360"/>
    <n v="42733"/>
    <n v="275"/>
    <m/>
    <n v="6.4353076077036482E-3"/>
    <n v="117.25262276796364"/>
    <n v="32244.471261190003"/>
    <n v="2"/>
    <x v="0"/>
    <m/>
    <n v="0"/>
    <x v="70"/>
    <d v="2020-05-04T00:00:00"/>
    <x v="1"/>
    <x v="2"/>
    <x v="0"/>
  </r>
  <r>
    <x v="494"/>
    <x v="3"/>
    <x v="0"/>
    <s v="AFF"/>
    <m/>
    <m/>
    <m/>
    <m/>
    <m/>
    <m/>
    <m/>
    <x v="9"/>
    <n v="0"/>
    <m/>
    <x v="70"/>
    <d v="2020-05-04T00:00:00"/>
    <x v="1"/>
    <x v="2"/>
    <x v="0"/>
  </r>
  <r>
    <x v="495"/>
    <x v="0"/>
    <x v="0"/>
    <s v="一般：バリスタ"/>
    <n v="14295"/>
    <n v="131"/>
    <m/>
    <n v="9.1640433718083239E-3"/>
    <n v="57.525496183206108"/>
    <n v="7535.84"/>
    <n v="0"/>
    <x v="0"/>
    <m/>
    <n v="0"/>
    <x v="70"/>
    <d v="2020-05-04T00:00:00"/>
    <x v="1"/>
    <x v="2"/>
    <x v="0"/>
  </r>
  <r>
    <x v="495"/>
    <x v="0"/>
    <x v="0"/>
    <s v="指名：ドルチェグスト（161228AM-170131）"/>
    <n v="20558"/>
    <n v="1858"/>
    <m/>
    <n v="9.0378441482634492E-2"/>
    <n v="28.122540365984936"/>
    <n v="52251.680000000008"/>
    <n v="48"/>
    <x v="1"/>
    <n v="7464.5257142857154"/>
    <n v="3.4050004864286408E-4"/>
    <x v="70"/>
    <d v="2020-05-04T00:00:00"/>
    <x v="1"/>
    <x v="2"/>
    <x v="0"/>
  </r>
  <r>
    <x v="495"/>
    <x v="0"/>
    <x v="0"/>
    <s v="指名：共通TOP（161228AM-170131）"/>
    <n v="7560"/>
    <n v="686"/>
    <m/>
    <n v="9.0740740740740747E-2"/>
    <n v="21.034985422740526"/>
    <n v="14430"/>
    <n v="31"/>
    <x v="0"/>
    <m/>
    <n v="0"/>
    <x v="70"/>
    <d v="2020-05-04T00:00:00"/>
    <x v="1"/>
    <x v="2"/>
    <x v="0"/>
  </r>
  <r>
    <x v="495"/>
    <x v="0"/>
    <x v="0"/>
    <s v="一般：ドルチェグスト"/>
    <n v="13484"/>
    <n v="174"/>
    <m/>
    <n v="1.2904182735093445E-2"/>
    <n v="86.176551724137923"/>
    <n v="14994.72"/>
    <n v="0"/>
    <x v="0"/>
    <m/>
    <n v="0"/>
    <x v="70"/>
    <d v="2020-05-04T00:00:00"/>
    <x v="1"/>
    <x v="2"/>
    <x v="0"/>
  </r>
  <r>
    <x v="495"/>
    <x v="0"/>
    <x v="0"/>
    <s v="指名：バリスタ（161228AM-170131）"/>
    <n v="12230"/>
    <n v="872"/>
    <m/>
    <n v="7.1300081766148812E-2"/>
    <n v="26.832477064220178"/>
    <n v="23397.919999999995"/>
    <n v="6"/>
    <x v="0"/>
    <m/>
    <n v="0"/>
    <x v="70"/>
    <d v="2020-05-04T00:00:00"/>
    <x v="1"/>
    <x v="2"/>
    <x v="0"/>
  </r>
  <r>
    <x v="495"/>
    <x v="0"/>
    <x v="0"/>
    <s v="一般：バリスタDuo"/>
    <n v="36"/>
    <n v="1"/>
    <m/>
    <n v="2.7777777777777776E-2"/>
    <n v="15.6"/>
    <n v="15.6"/>
    <n v="0"/>
    <x v="0"/>
    <m/>
    <n v="0"/>
    <x v="70"/>
    <d v="2020-05-04T00:00:00"/>
    <x v="1"/>
    <x v="2"/>
    <x v="0"/>
  </r>
  <r>
    <x v="495"/>
    <x v="0"/>
    <x v="0"/>
    <s v="指名：製品KW"/>
    <n v="1146"/>
    <n v="57"/>
    <m/>
    <n v="4.9738219895287955E-2"/>
    <n v="20.964210526315789"/>
    <n v="1194.96"/>
    <n v="2"/>
    <x v="0"/>
    <m/>
    <n v="0"/>
    <x v="70"/>
    <d v="2020-05-04T00:00:00"/>
    <x v="1"/>
    <x v="2"/>
    <x v="0"/>
  </r>
  <r>
    <x v="495"/>
    <x v="0"/>
    <x v="0"/>
    <s v="指名：バリスタDuo"/>
    <n v="342"/>
    <n v="11"/>
    <m/>
    <n v="3.2163742690058478E-2"/>
    <n v="21.84"/>
    <n v="240.24"/>
    <n v="0"/>
    <x v="0"/>
    <m/>
    <n v="0"/>
    <x v="70"/>
    <d v="2020-05-04T00:00:00"/>
    <x v="1"/>
    <x v="2"/>
    <x v="0"/>
  </r>
  <r>
    <x v="495"/>
    <x v="3"/>
    <x v="0"/>
    <s v="PH AFF"/>
    <n v="597"/>
    <n v="406"/>
    <m/>
    <n v="0.68006700167504186"/>
    <n v="145.11330049261085"/>
    <n v="58916"/>
    <n v="4"/>
    <x v="0"/>
    <m/>
    <n v="0"/>
    <x v="70"/>
    <d v="2020-05-04T00:00:00"/>
    <x v="1"/>
    <x v="2"/>
    <x v="0"/>
  </r>
  <r>
    <x v="495"/>
    <x v="5"/>
    <x v="0"/>
    <s v="GDN_SDC_Direct"/>
    <n v="449500"/>
    <n v="821"/>
    <n v="0"/>
    <n v="1.8264738598442714E-3"/>
    <n v="25.553420640249694"/>
    <n v="20979.358345645"/>
    <n v="5"/>
    <x v="0"/>
    <m/>
    <n v="0"/>
    <x v="70"/>
    <d v="2020-05-04T00:00:00"/>
    <x v="1"/>
    <x v="2"/>
    <x v="0"/>
  </r>
  <r>
    <x v="495"/>
    <x v="5"/>
    <x v="0"/>
    <s v="GDN_Direct_RT_リターゲティング"/>
    <n v="216250"/>
    <n v="294"/>
    <n v="0"/>
    <n v="1.3595375722543354E-3"/>
    <n v="170.23218130585036"/>
    <n v="50048.261303920008"/>
    <n v="1"/>
    <x v="0"/>
    <m/>
    <n v="0"/>
    <x v="70"/>
    <d v="2020-05-04T00:00:00"/>
    <x v="1"/>
    <x v="2"/>
    <x v="0"/>
  </r>
  <r>
    <x v="495"/>
    <x v="5"/>
    <x v="0"/>
    <s v="GDN_Direct_AT_スタバ"/>
    <n v="471266"/>
    <n v="798"/>
    <n v="0"/>
    <n v="1.6933112085319119E-3"/>
    <n v="20.141383061497493"/>
    <n v="16072.823683074999"/>
    <n v="3"/>
    <x v="0"/>
    <m/>
    <n v="0"/>
    <x v="70"/>
    <d v="2020-05-04T00:00:00"/>
    <x v="1"/>
    <x v="2"/>
    <x v="0"/>
  </r>
  <r>
    <x v="495"/>
    <x v="4"/>
    <x v="0"/>
    <s v="一般：ドルチェグスト"/>
    <n v="5738"/>
    <n v="344"/>
    <n v="0"/>
    <n v="5.9951202509585223E-2"/>
    <n v="60.490348837209304"/>
    <n v="20808.68"/>
    <n v="3.44"/>
    <x v="0"/>
    <m/>
    <n v="0"/>
    <x v="70"/>
    <d v="2020-05-04T00:00:00"/>
    <x v="1"/>
    <x v="2"/>
    <x v="0"/>
  </r>
  <r>
    <x v="495"/>
    <x v="4"/>
    <x v="0"/>
    <s v="指名：製品KW"/>
    <n v="89"/>
    <n v="11"/>
    <m/>
    <n v="0.12359550561797752"/>
    <n v="40.038636363636364"/>
    <n v="440.42500000000001"/>
    <n v="0"/>
    <x v="0"/>
    <m/>
    <n v="0"/>
    <x v="70"/>
    <d v="2020-05-04T00:00:00"/>
    <x v="1"/>
    <x v="2"/>
    <x v="0"/>
  </r>
  <r>
    <x v="495"/>
    <x v="4"/>
    <x v="0"/>
    <s v="一般：バリスタ"/>
    <n v="2308"/>
    <n v="94"/>
    <m/>
    <n v="4.0727902946273833E-2"/>
    <n v="80.790053191489349"/>
    <n v="7594.2649999999994"/>
    <n v="0"/>
    <x v="0"/>
    <m/>
    <n v="0"/>
    <x v="70"/>
    <d v="2020-05-04T00:00:00"/>
    <x v="1"/>
    <x v="2"/>
    <x v="0"/>
  </r>
  <r>
    <x v="495"/>
    <x v="4"/>
    <x v="0"/>
    <s v="指名：バリスタDuo"/>
    <n v="3762"/>
    <n v="86"/>
    <m/>
    <n v="2.2860180754917598E-2"/>
    <n v="136.34116279069767"/>
    <n v="11725.34"/>
    <n v="0"/>
    <x v="0"/>
    <m/>
    <n v="0"/>
    <x v="70"/>
    <d v="2020-05-04T00:00:00"/>
    <x v="1"/>
    <x v="2"/>
    <x v="0"/>
  </r>
  <r>
    <x v="495"/>
    <x v="4"/>
    <x v="0"/>
    <s v="指名：共通TOP（170816-170916）"/>
    <n v="4831"/>
    <n v="904"/>
    <m/>
    <n v="0.18712481887807908"/>
    <n v="26.415879424778758"/>
    <n v="23879.954999999998"/>
    <n v="13.969999999999999"/>
    <x v="0"/>
    <m/>
    <n v="0"/>
    <x v="70"/>
    <d v="2020-05-04T00:00:00"/>
    <x v="1"/>
    <x v="2"/>
    <x v="0"/>
  </r>
  <r>
    <x v="495"/>
    <x v="4"/>
    <x v="0"/>
    <s v="D&amp;E_DDTD_在宅LP検証（20200428）cookieベース"/>
    <n v="4273"/>
    <n v="868"/>
    <m/>
    <n v="0.20313597004446524"/>
    <n v="19.980080645161291"/>
    <n v="17342.71"/>
    <n v="7.4"/>
    <x v="0"/>
    <m/>
    <n v="0"/>
    <x v="70"/>
    <d v="2020-05-04T00:00:00"/>
    <x v="1"/>
    <x v="2"/>
    <x v="0"/>
  </r>
  <r>
    <x v="495"/>
    <x v="4"/>
    <x v="0"/>
    <s v="一般：バリスタDuo"/>
    <n v="242"/>
    <n v="37"/>
    <m/>
    <n v="0.15289256198347106"/>
    <n v="86.517972972972984"/>
    <n v="3201.1650000000004"/>
    <n v="0"/>
    <x v="0"/>
    <m/>
    <n v="0"/>
    <x v="70"/>
    <d v="2020-05-04T00:00:00"/>
    <x v="1"/>
    <x v="2"/>
    <x v="0"/>
  </r>
  <r>
    <x v="495"/>
    <x v="4"/>
    <x v="0"/>
    <s v="指名：バリスタ（170816-170916）"/>
    <n v="8974"/>
    <n v="1317"/>
    <m/>
    <n v="0.1467572988633831"/>
    <n v="50.645721336370535"/>
    <n v="66700.414999999994"/>
    <n v="13.64"/>
    <x v="0"/>
    <m/>
    <n v="0"/>
    <x v="70"/>
    <d v="2020-05-04T00:00:00"/>
    <x v="1"/>
    <x v="2"/>
    <x v="0"/>
  </r>
  <r>
    <x v="495"/>
    <x v="4"/>
    <x v="0"/>
    <s v="指名：ドルチェグスト（170816-170916）"/>
    <n v="19436"/>
    <n v="4629"/>
    <n v="0"/>
    <n v="0.2381662893599506"/>
    <n v="28.288880967811622"/>
    <n v="130949.23"/>
    <n v="50.599999999999994"/>
    <x v="13"/>
    <n v="16368.653749999999"/>
    <n v="4.1160732661041366E-4"/>
    <x v="70"/>
    <d v="2020-05-04T00:00:00"/>
    <x v="1"/>
    <x v="2"/>
    <x v="0"/>
  </r>
  <r>
    <x v="495"/>
    <x v="7"/>
    <x v="0"/>
    <s v="NDG_Facebook_int_coffee（200110-200131）"/>
    <n v="82445"/>
    <n v="284"/>
    <n v="0"/>
    <n v="3.4447207229061799E-3"/>
    <n v="34.949753521126759"/>
    <n v="9925.73"/>
    <n v="5"/>
    <x v="0"/>
    <m/>
    <n v="0"/>
    <x v="70"/>
    <d v="2020-05-04T00:00:00"/>
    <x v="1"/>
    <x v="2"/>
    <x v="0"/>
  </r>
  <r>
    <x v="495"/>
    <x v="7"/>
    <x v="0"/>
    <s v="NDG_Facebook_RM_18day（200203-200229）"/>
    <n v="19128"/>
    <n v="251"/>
    <n v="0"/>
    <n v="1.3122124634044333E-2"/>
    <n v="134.92388446215142"/>
    <n v="33865.895000000004"/>
    <n v="20"/>
    <x v="0"/>
    <m/>
    <n v="0"/>
    <x v="70"/>
    <d v="2020-05-04T00:00:00"/>
    <x v="1"/>
    <x v="2"/>
    <x v="0"/>
  </r>
  <r>
    <x v="495"/>
    <x v="7"/>
    <x v="0"/>
    <s v="NDG_Facebook_RM_180day（200203-200229）"/>
    <n v="29159"/>
    <n v="84"/>
    <n v="0"/>
    <n v="2.8807572276141158E-3"/>
    <n v="201.19113095238095"/>
    <n v="16900.055"/>
    <n v="6"/>
    <x v="0"/>
    <m/>
    <n v="0"/>
    <x v="70"/>
    <d v="2020-05-04T00:00:00"/>
    <x v="1"/>
    <x v="2"/>
    <x v="0"/>
  </r>
  <r>
    <x v="495"/>
    <x v="11"/>
    <x v="0"/>
    <s v="【NDG】DV360"/>
    <n v="43227"/>
    <n v="248"/>
    <m/>
    <n v="5.7371550188539573E-3"/>
    <n v="130.01045698578631"/>
    <n v="32242.593332475"/>
    <n v="0"/>
    <x v="0"/>
    <m/>
    <n v="0"/>
    <x v="70"/>
    <d v="2020-05-04T00:00:00"/>
    <x v="1"/>
    <x v="2"/>
    <x v="0"/>
  </r>
  <r>
    <x v="495"/>
    <x v="3"/>
    <x v="0"/>
    <s v="AFF"/>
    <m/>
    <m/>
    <m/>
    <m/>
    <m/>
    <m/>
    <m/>
    <x v="15"/>
    <n v="0"/>
    <m/>
    <x v="70"/>
    <d v="2020-05-04T00:00:00"/>
    <x v="1"/>
    <x v="2"/>
    <x v="0"/>
  </r>
  <r>
    <x v="496"/>
    <x v="0"/>
    <x v="0"/>
    <s v="指名：製品KW"/>
    <n v="1048"/>
    <n v="49"/>
    <m/>
    <n v="4.6755725190839696E-2"/>
    <n v="20.524081632653061"/>
    <n v="1005.6800000000001"/>
    <n v="1"/>
    <x v="0"/>
    <m/>
    <n v="0"/>
    <x v="71"/>
    <d v="2020-05-11T00:00:00"/>
    <x v="1"/>
    <x v="2"/>
    <x v="0"/>
  </r>
  <r>
    <x v="496"/>
    <x v="0"/>
    <x v="0"/>
    <s v="指名：ドルチェグスト（161228AM-170131）"/>
    <n v="17782"/>
    <n v="1480"/>
    <m/>
    <n v="8.3230232819705319E-2"/>
    <n v="23.256648648648646"/>
    <n v="34419.839999999997"/>
    <n v="66"/>
    <x v="0"/>
    <m/>
    <n v="0"/>
    <x v="71"/>
    <d v="2020-05-11T00:00:00"/>
    <x v="1"/>
    <x v="2"/>
    <x v="0"/>
  </r>
  <r>
    <x v="496"/>
    <x v="0"/>
    <x v="0"/>
    <s v="一般：バリスタDuo"/>
    <n v="22"/>
    <n v="2"/>
    <m/>
    <n v="9.0909090909090912E-2"/>
    <n v="22.88"/>
    <n v="45.76"/>
    <n v="0"/>
    <x v="0"/>
    <m/>
    <n v="0"/>
    <x v="71"/>
    <d v="2020-05-11T00:00:00"/>
    <x v="1"/>
    <x v="2"/>
    <x v="0"/>
  </r>
  <r>
    <x v="496"/>
    <x v="0"/>
    <x v="0"/>
    <s v="指名：バリスタ（161228AM-170131）"/>
    <n v="10288"/>
    <n v="758"/>
    <m/>
    <n v="7.3678071539657858E-2"/>
    <n v="46.769815303430072"/>
    <n v="35451.519999999997"/>
    <n v="4"/>
    <x v="0"/>
    <m/>
    <n v="0"/>
    <x v="71"/>
    <d v="2020-05-11T00:00:00"/>
    <x v="1"/>
    <x v="2"/>
    <x v="0"/>
  </r>
  <r>
    <x v="496"/>
    <x v="0"/>
    <x v="0"/>
    <s v="一般：バリスタ"/>
    <n v="8629"/>
    <n v="78"/>
    <m/>
    <n v="9.039286128172442E-3"/>
    <n v="62.546666666666674"/>
    <n v="4878.6400000000003"/>
    <n v="0"/>
    <x v="0"/>
    <m/>
    <n v="0"/>
    <x v="71"/>
    <d v="2020-05-11T00:00:00"/>
    <x v="1"/>
    <x v="2"/>
    <x v="0"/>
  </r>
  <r>
    <x v="496"/>
    <x v="0"/>
    <x v="0"/>
    <s v="指名：バリスタDuo"/>
    <n v="440"/>
    <n v="7"/>
    <m/>
    <n v="1.5909090909090907E-2"/>
    <n v="30.902857142857147"/>
    <n v="216.32000000000002"/>
    <n v="0"/>
    <x v="0"/>
    <m/>
    <n v="0"/>
    <x v="71"/>
    <d v="2020-05-11T00:00:00"/>
    <x v="1"/>
    <x v="2"/>
    <x v="0"/>
  </r>
  <r>
    <x v="496"/>
    <x v="0"/>
    <x v="0"/>
    <s v="一般：ドルチェグスト"/>
    <n v="10020"/>
    <n v="94"/>
    <m/>
    <n v="9.3812375249500996E-3"/>
    <n v="65.232340425531916"/>
    <n v="6131.84"/>
    <n v="0"/>
    <x v="0"/>
    <m/>
    <n v="0"/>
    <x v="71"/>
    <d v="2020-05-11T00:00:00"/>
    <x v="1"/>
    <x v="2"/>
    <x v="0"/>
  </r>
  <r>
    <x v="496"/>
    <x v="0"/>
    <x v="0"/>
    <s v="指名：共通TOP（161228AM-170131）"/>
    <n v="7914"/>
    <n v="788"/>
    <m/>
    <n v="9.9570381602223909E-2"/>
    <n v="27.707817258883253"/>
    <n v="21833.760000000002"/>
    <n v="30"/>
    <x v="0"/>
    <m/>
    <n v="0"/>
    <x v="71"/>
    <d v="2020-05-11T00:00:00"/>
    <x v="1"/>
    <x v="2"/>
    <x v="0"/>
  </r>
  <r>
    <x v="496"/>
    <x v="3"/>
    <x v="0"/>
    <s v="PH AFF"/>
    <n v="460"/>
    <n v="202"/>
    <m/>
    <n v="0.43913043478260871"/>
    <n v="0"/>
    <n v="0"/>
    <n v="0"/>
    <x v="0"/>
    <m/>
    <n v="0"/>
    <x v="71"/>
    <d v="2020-05-11T00:00:00"/>
    <x v="1"/>
    <x v="2"/>
    <x v="0"/>
  </r>
  <r>
    <x v="496"/>
    <x v="5"/>
    <x v="0"/>
    <s v="GDN_Direct_AT_スタバ"/>
    <n v="468222"/>
    <n v="946"/>
    <n v="0"/>
    <n v="2.0204091221685439E-3"/>
    <n v="15.52966796509514"/>
    <n v="14691.065894980002"/>
    <n v="6"/>
    <x v="0"/>
    <m/>
    <n v="0"/>
    <x v="71"/>
    <d v="2020-05-11T00:00:00"/>
    <x v="1"/>
    <x v="2"/>
    <x v="0"/>
  </r>
  <r>
    <x v="496"/>
    <x v="5"/>
    <x v="0"/>
    <s v="GDN_SDC_Direct"/>
    <n v="649785"/>
    <n v="901"/>
    <n v="0"/>
    <n v="1.38661249490216E-3"/>
    <n v="53.527298827125414"/>
    <n v="48228.096243239997"/>
    <n v="4"/>
    <x v="0"/>
    <m/>
    <n v="0"/>
    <x v="71"/>
    <d v="2020-05-11T00:00:00"/>
    <x v="1"/>
    <x v="2"/>
    <x v="0"/>
  </r>
  <r>
    <x v="496"/>
    <x v="5"/>
    <x v="0"/>
    <s v="GDN_Direct_RT_リターゲティング"/>
    <n v="222859"/>
    <n v="291"/>
    <n v="0"/>
    <n v="1.3057583494496521E-3"/>
    <n v="206.41895405594502"/>
    <n v="60067.915630280004"/>
    <n v="6"/>
    <x v="0"/>
    <m/>
    <n v="0"/>
    <x v="71"/>
    <d v="2020-05-11T00:00:00"/>
    <x v="1"/>
    <x v="2"/>
    <x v="0"/>
  </r>
  <r>
    <x v="496"/>
    <x v="4"/>
    <x v="0"/>
    <s v="指名：ドルチェグスト（170816-170916）"/>
    <n v="11676"/>
    <n v="2924"/>
    <n v="0"/>
    <n v="0.25042822884549504"/>
    <n v="24.187737688098498"/>
    <n v="70724.945000000007"/>
    <n v="36.899999999999991"/>
    <x v="1"/>
    <n v="10103.563571428573"/>
    <n v="5.9952038369304552E-4"/>
    <x v="71"/>
    <d v="2020-05-11T00:00:00"/>
    <x v="1"/>
    <x v="2"/>
    <x v="0"/>
  </r>
  <r>
    <x v="496"/>
    <x v="4"/>
    <x v="0"/>
    <s v="一般：バリスタ"/>
    <n v="1658"/>
    <n v="77"/>
    <m/>
    <n v="4.6441495778045835E-2"/>
    <n v="93.645519480519482"/>
    <n v="7210.7049999999999"/>
    <n v="0.02"/>
    <x v="0"/>
    <m/>
    <n v="0"/>
    <x v="71"/>
    <d v="2020-05-11T00:00:00"/>
    <x v="1"/>
    <x v="2"/>
    <x v="0"/>
  </r>
  <r>
    <x v="496"/>
    <x v="4"/>
    <x v="0"/>
    <s v="指名：製品KW"/>
    <n v="51"/>
    <n v="4"/>
    <m/>
    <n v="7.8431372549019607E-2"/>
    <n v="42.64875"/>
    <n v="170.595"/>
    <n v="0"/>
    <x v="0"/>
    <m/>
    <n v="0"/>
    <x v="71"/>
    <d v="2020-05-11T00:00:00"/>
    <x v="1"/>
    <x v="2"/>
    <x v="0"/>
  </r>
  <r>
    <x v="496"/>
    <x v="4"/>
    <x v="0"/>
    <s v="指名：バリスタ（170816-170916）"/>
    <n v="5735"/>
    <n v="779"/>
    <m/>
    <n v="0.13583260680034873"/>
    <n v="53.177913992297832"/>
    <n v="41425.595000000008"/>
    <n v="3.5299999999999994"/>
    <x v="0"/>
    <m/>
    <n v="0"/>
    <x v="71"/>
    <d v="2020-05-11T00:00:00"/>
    <x v="1"/>
    <x v="2"/>
    <x v="0"/>
  </r>
  <r>
    <x v="496"/>
    <x v="4"/>
    <x v="0"/>
    <s v="一般：ドルチェグスト"/>
    <n v="3706"/>
    <n v="216"/>
    <n v="0"/>
    <n v="5.8283864004317322E-2"/>
    <n v="68.271597222222212"/>
    <n v="14746.664999999999"/>
    <n v="0"/>
    <x v="0"/>
    <m/>
    <n v="0"/>
    <x v="71"/>
    <d v="2020-05-11T00:00:00"/>
    <x v="1"/>
    <x v="2"/>
    <x v="0"/>
  </r>
  <r>
    <x v="496"/>
    <x v="4"/>
    <x v="0"/>
    <s v="指名：バリスタDuo"/>
    <n v="2913"/>
    <n v="89"/>
    <m/>
    <n v="3.0552694816340542E-2"/>
    <n v="150.77556179775283"/>
    <n v="13419.025000000001"/>
    <n v="0"/>
    <x v="0"/>
    <m/>
    <n v="0"/>
    <x v="71"/>
    <d v="2020-05-11T00:00:00"/>
    <x v="1"/>
    <x v="2"/>
    <x v="0"/>
  </r>
  <r>
    <x v="496"/>
    <x v="4"/>
    <x v="0"/>
    <s v="一般：バリスタDuo"/>
    <n v="193"/>
    <n v="28"/>
    <m/>
    <n v="0.14507772020725387"/>
    <n v="92.505178571428573"/>
    <n v="2590.145"/>
    <n v="0"/>
    <x v="0"/>
    <m/>
    <n v="0"/>
    <x v="71"/>
    <d v="2020-05-11T00:00:00"/>
    <x v="1"/>
    <x v="2"/>
    <x v="0"/>
  </r>
  <r>
    <x v="496"/>
    <x v="4"/>
    <x v="0"/>
    <s v="D&amp;E_DDTD_在宅LP検証（20200428）cookieベース"/>
    <n v="4097"/>
    <n v="832"/>
    <m/>
    <n v="0.20307542103978521"/>
    <n v="23.437782451923077"/>
    <n v="19500.235000000001"/>
    <n v="13.9"/>
    <x v="0"/>
    <m/>
    <n v="0"/>
    <x v="71"/>
    <d v="2020-05-11T00:00:00"/>
    <x v="1"/>
    <x v="2"/>
    <x v="0"/>
  </r>
  <r>
    <x v="496"/>
    <x v="4"/>
    <x v="0"/>
    <s v="指名：共通TOP（170816-170916）"/>
    <n v="4465"/>
    <n v="922"/>
    <m/>
    <n v="0.206494960806271"/>
    <n v="22.015808026030371"/>
    <n v="20298.575000000001"/>
    <n v="16.46"/>
    <x v="0"/>
    <m/>
    <n v="0"/>
    <x v="71"/>
    <d v="2020-05-11T00:00:00"/>
    <x v="1"/>
    <x v="2"/>
    <x v="0"/>
  </r>
  <r>
    <x v="496"/>
    <x v="7"/>
    <x v="0"/>
    <s v="NDG_Facebook_int_coffee（200110-200131）"/>
    <n v="78021"/>
    <n v="257"/>
    <n v="0"/>
    <n v="3.2939849527691264E-3"/>
    <n v="37.788521400778208"/>
    <n v="9711.65"/>
    <n v="2"/>
    <x v="0"/>
    <m/>
    <n v="0"/>
    <x v="71"/>
    <d v="2020-05-11T00:00:00"/>
    <x v="1"/>
    <x v="2"/>
    <x v="0"/>
  </r>
  <r>
    <x v="496"/>
    <x v="7"/>
    <x v="0"/>
    <s v="NDG_Facebook_RM_18day（200203-200229）"/>
    <n v="20279"/>
    <n v="209"/>
    <n v="0"/>
    <n v="1.0306228117757285E-2"/>
    <n v="149.63406698564594"/>
    <n v="31273.52"/>
    <n v="23"/>
    <x v="0"/>
    <m/>
    <n v="0"/>
    <x v="71"/>
    <d v="2020-05-11T00:00:00"/>
    <x v="1"/>
    <x v="2"/>
    <x v="0"/>
  </r>
  <r>
    <x v="496"/>
    <x v="7"/>
    <x v="0"/>
    <s v="NDG_Facebook_RM_180day（200203-200229）"/>
    <n v="35200"/>
    <n v="105"/>
    <n v="0"/>
    <n v="2.9829545454545456E-3"/>
    <n v="181.21404761904762"/>
    <n v="19027.474999999999"/>
    <n v="10"/>
    <x v="0"/>
    <m/>
    <n v="0"/>
    <x v="71"/>
    <d v="2020-05-11T00:00:00"/>
    <x v="1"/>
    <x v="2"/>
    <x v="0"/>
  </r>
  <r>
    <x v="496"/>
    <x v="11"/>
    <x v="0"/>
    <s v="【NDG】DV360"/>
    <n v="43473"/>
    <n v="233"/>
    <m/>
    <n v="5.3596485174706139E-3"/>
    <n v="138.43078747388412"/>
    <n v="32254.373481415001"/>
    <n v="0"/>
    <x v="0"/>
    <m/>
    <n v="0"/>
    <x v="71"/>
    <d v="2020-05-11T00:00:00"/>
    <x v="1"/>
    <x v="2"/>
    <x v="0"/>
  </r>
  <r>
    <x v="497"/>
    <x v="0"/>
    <x v="0"/>
    <s v="一般：バリスタ"/>
    <n v="6940"/>
    <n v="84"/>
    <m/>
    <n v="1.2103746397694525E-2"/>
    <n v="75.399999999999991"/>
    <n v="6333.5999999999995"/>
    <n v="0"/>
    <x v="0"/>
    <m/>
    <n v="0"/>
    <x v="71"/>
    <d v="2020-05-11T00:00:00"/>
    <x v="1"/>
    <x v="2"/>
    <x v="0"/>
  </r>
  <r>
    <x v="497"/>
    <x v="0"/>
    <x v="0"/>
    <s v="指名：共通TOP（161228AM-170131）"/>
    <n v="8361"/>
    <n v="808"/>
    <m/>
    <n v="9.6639157995455083E-2"/>
    <n v="25.13376237623762"/>
    <n v="20308.079999999998"/>
    <n v="42"/>
    <x v="0"/>
    <m/>
    <n v="0"/>
    <x v="71"/>
    <d v="2020-05-11T00:00:00"/>
    <x v="1"/>
    <x v="2"/>
    <x v="0"/>
  </r>
  <r>
    <x v="497"/>
    <x v="0"/>
    <x v="0"/>
    <s v="指名：バリスタ（161228AM-170131）"/>
    <n v="10660"/>
    <n v="790"/>
    <m/>
    <n v="7.410881801125703E-2"/>
    <n v="40.613974683544306"/>
    <n v="32085.040000000005"/>
    <n v="5"/>
    <x v="0"/>
    <m/>
    <n v="0"/>
    <x v="71"/>
    <d v="2020-05-11T00:00:00"/>
    <x v="1"/>
    <x v="2"/>
    <x v="0"/>
  </r>
  <r>
    <x v="497"/>
    <x v="0"/>
    <x v="0"/>
    <s v="一般：バリスタDuo"/>
    <n v="26"/>
    <n v="1"/>
    <m/>
    <n v="3.8461538461538464E-2"/>
    <n v="74.88"/>
    <n v="74.88"/>
    <n v="0"/>
    <x v="0"/>
    <m/>
    <n v="0"/>
    <x v="71"/>
    <d v="2020-05-11T00:00:00"/>
    <x v="1"/>
    <x v="2"/>
    <x v="0"/>
  </r>
  <r>
    <x v="497"/>
    <x v="0"/>
    <x v="0"/>
    <s v="指名：バリスタDuo"/>
    <n v="479"/>
    <n v="5"/>
    <m/>
    <n v="1.0438413361169102E-2"/>
    <n v="24.128"/>
    <n v="120.64"/>
    <n v="0"/>
    <x v="0"/>
    <m/>
    <n v="0"/>
    <x v="71"/>
    <d v="2020-05-11T00:00:00"/>
    <x v="1"/>
    <x v="2"/>
    <x v="0"/>
  </r>
  <r>
    <x v="497"/>
    <x v="0"/>
    <x v="0"/>
    <s v="一般：ドルチェグスト"/>
    <n v="12788"/>
    <n v="130"/>
    <m/>
    <n v="1.0165780419142947E-2"/>
    <n v="72.240000000000009"/>
    <n v="9391.2000000000007"/>
    <n v="0"/>
    <x v="0"/>
    <m/>
    <n v="0"/>
    <x v="71"/>
    <d v="2020-05-11T00:00:00"/>
    <x v="1"/>
    <x v="2"/>
    <x v="0"/>
  </r>
  <r>
    <x v="497"/>
    <x v="0"/>
    <x v="0"/>
    <s v="指名：製品KW"/>
    <n v="1017"/>
    <n v="44"/>
    <m/>
    <n v="4.3264503441494594E-2"/>
    <n v="24.203636363636363"/>
    <n v="1064.96"/>
    <n v="0"/>
    <x v="0"/>
    <m/>
    <n v="0"/>
    <x v="71"/>
    <d v="2020-05-11T00:00:00"/>
    <x v="1"/>
    <x v="2"/>
    <x v="0"/>
  </r>
  <r>
    <x v="497"/>
    <x v="0"/>
    <x v="0"/>
    <s v="指名：ドルチェグスト（161228AM-170131）"/>
    <n v="16718"/>
    <n v="1444"/>
    <m/>
    <n v="8.6373968178011726E-2"/>
    <n v="29.722105263157896"/>
    <n v="42918.720000000001"/>
    <n v="32"/>
    <x v="1"/>
    <n v="6131.2457142857147"/>
    <n v="4.1871037205407346E-4"/>
    <x v="71"/>
    <d v="2020-05-11T00:00:00"/>
    <x v="1"/>
    <x v="2"/>
    <x v="0"/>
  </r>
  <r>
    <x v="497"/>
    <x v="3"/>
    <x v="0"/>
    <s v="PH AFF"/>
    <n v="471"/>
    <n v="228"/>
    <m/>
    <n v="0.48407643312101911"/>
    <n v="0"/>
    <n v="0"/>
    <n v="0"/>
    <x v="0"/>
    <m/>
    <n v="0"/>
    <x v="71"/>
    <d v="2020-05-11T00:00:00"/>
    <x v="1"/>
    <x v="2"/>
    <x v="0"/>
  </r>
  <r>
    <x v="497"/>
    <x v="5"/>
    <x v="0"/>
    <s v="GDN_Direct_AT_スタバ"/>
    <n v="55107"/>
    <n v="146"/>
    <n v="0"/>
    <n v="2.6493911844230316E-3"/>
    <n v="16.619347869520546"/>
    <n v="2426.4247889499998"/>
    <n v="0"/>
    <x v="0"/>
    <m/>
    <n v="0"/>
    <x v="71"/>
    <d v="2020-05-11T00:00:00"/>
    <x v="1"/>
    <x v="2"/>
    <x v="0"/>
  </r>
  <r>
    <x v="497"/>
    <x v="5"/>
    <x v="0"/>
    <s v="GDN_SDC_Direct"/>
    <n v="602338"/>
    <n v="901"/>
    <n v="0"/>
    <n v="1.495837885041289E-3"/>
    <n v="45.286107011870143"/>
    <n v="40802.782417695002"/>
    <n v="21"/>
    <x v="0"/>
    <m/>
    <n v="0"/>
    <x v="71"/>
    <d v="2020-05-11T00:00:00"/>
    <x v="1"/>
    <x v="2"/>
    <x v="0"/>
  </r>
  <r>
    <x v="497"/>
    <x v="5"/>
    <x v="0"/>
    <s v="GDN_Direct_RT_リターゲティング"/>
    <n v="224330"/>
    <n v="273"/>
    <n v="0"/>
    <n v="1.216957161324834E-3"/>
    <n v="205.86263375445057"/>
    <n v="56200.499014965004"/>
    <n v="6"/>
    <x v="0"/>
    <m/>
    <n v="0"/>
    <x v="71"/>
    <d v="2020-05-11T00:00:00"/>
    <x v="1"/>
    <x v="2"/>
    <x v="0"/>
  </r>
  <r>
    <x v="497"/>
    <x v="4"/>
    <x v="0"/>
    <s v="指名：バリスタDuo"/>
    <n v="3201"/>
    <n v="72"/>
    <m/>
    <n v="2.2492970946579195E-2"/>
    <n v="145.77076388888887"/>
    <n v="10495.494999999999"/>
    <n v="1.04"/>
    <x v="0"/>
    <m/>
    <n v="0"/>
    <x v="71"/>
    <d v="2020-05-11T00:00:00"/>
    <x v="1"/>
    <x v="2"/>
    <x v="0"/>
  </r>
  <r>
    <x v="497"/>
    <x v="4"/>
    <x v="0"/>
    <s v="一般：バリスタ"/>
    <n v="2313"/>
    <n v="98"/>
    <m/>
    <n v="4.2369217466493733E-2"/>
    <n v="128.48668367346937"/>
    <n v="12591.695"/>
    <n v="0.02"/>
    <x v="0"/>
    <m/>
    <n v="0"/>
    <x v="71"/>
    <d v="2020-05-11T00:00:00"/>
    <x v="1"/>
    <x v="2"/>
    <x v="0"/>
  </r>
  <r>
    <x v="497"/>
    <x v="4"/>
    <x v="0"/>
    <s v="指名：ドルチェグスト（170816-170916）"/>
    <n v="12620"/>
    <n v="2930"/>
    <n v="0"/>
    <n v="0.23217115689381934"/>
    <n v="33.716556313993181"/>
    <n v="98789.510000000009"/>
    <n v="35.67"/>
    <x v="0"/>
    <m/>
    <n v="0"/>
    <x v="71"/>
    <d v="2020-05-11T00:00:00"/>
    <x v="1"/>
    <x v="2"/>
    <x v="0"/>
  </r>
  <r>
    <x v="497"/>
    <x v="4"/>
    <x v="0"/>
    <s v="一般：ドルチェグスト"/>
    <n v="5064"/>
    <n v="312"/>
    <n v="0"/>
    <n v="6.1611374407582936E-2"/>
    <n v="72.986810897435902"/>
    <n v="22771.885000000002"/>
    <n v="2"/>
    <x v="0"/>
    <m/>
    <n v="0"/>
    <x v="71"/>
    <d v="2020-05-11T00:00:00"/>
    <x v="1"/>
    <x v="2"/>
    <x v="0"/>
  </r>
  <r>
    <x v="497"/>
    <x v="4"/>
    <x v="0"/>
    <s v="指名：バリスタ（170816-170916）"/>
    <n v="7033"/>
    <n v="910"/>
    <m/>
    <n v="0.12939001848428835"/>
    <n v="65.258131868131883"/>
    <n v="59384.900000000016"/>
    <n v="7.129999999999999"/>
    <x v="0"/>
    <m/>
    <n v="0"/>
    <x v="71"/>
    <d v="2020-05-11T00:00:00"/>
    <x v="1"/>
    <x v="2"/>
    <x v="0"/>
  </r>
  <r>
    <x v="497"/>
    <x v="4"/>
    <x v="0"/>
    <s v="指名：共通TOP（170816-170916）"/>
    <n v="4562"/>
    <n v="882"/>
    <m/>
    <n v="0.19333625602805787"/>
    <n v="23.523718820861674"/>
    <n v="20747.919999999998"/>
    <n v="11.18"/>
    <x v="0"/>
    <m/>
    <n v="0"/>
    <x v="71"/>
    <d v="2020-05-11T00:00:00"/>
    <x v="1"/>
    <x v="2"/>
    <x v="0"/>
  </r>
  <r>
    <x v="497"/>
    <x v="4"/>
    <x v="0"/>
    <s v="一般：バリスタDuo"/>
    <n v="129"/>
    <n v="12"/>
    <m/>
    <n v="9.3023255813953487E-2"/>
    <n v="71.36"/>
    <n v="856.32"/>
    <n v="0"/>
    <x v="0"/>
    <m/>
    <n v="0"/>
    <x v="71"/>
    <d v="2020-05-11T00:00:00"/>
    <x v="1"/>
    <x v="2"/>
    <x v="0"/>
  </r>
  <r>
    <x v="497"/>
    <x v="4"/>
    <x v="0"/>
    <s v="指名：製品KW"/>
    <n v="69"/>
    <n v="10"/>
    <m/>
    <n v="0.14492753623188406"/>
    <n v="52.850999999999999"/>
    <n v="528.51"/>
    <n v="0"/>
    <x v="0"/>
    <m/>
    <n v="0"/>
    <x v="71"/>
    <d v="2020-05-11T00:00:00"/>
    <x v="1"/>
    <x v="2"/>
    <x v="0"/>
  </r>
  <r>
    <x v="497"/>
    <x v="4"/>
    <x v="0"/>
    <s v="D&amp;E_DDTD_在宅LP検証（20200428）cookieベース"/>
    <n v="4481"/>
    <n v="854"/>
    <m/>
    <n v="0.19058245927248382"/>
    <n v="21.295977751756443"/>
    <n v="18186.765000000003"/>
    <n v="8.64"/>
    <x v="0"/>
    <m/>
    <n v="0"/>
    <x v="71"/>
    <d v="2020-05-11T00:00:00"/>
    <x v="1"/>
    <x v="2"/>
    <x v="0"/>
  </r>
  <r>
    <x v="497"/>
    <x v="7"/>
    <x v="0"/>
    <s v="NDG_Facebook_int_coffee（200110-200131）"/>
    <n v="87380"/>
    <n v="269"/>
    <n v="0"/>
    <n v="3.078507667658503E-3"/>
    <n v="37.698605947955393"/>
    <n v="10140.925000000001"/>
    <n v="2"/>
    <x v="0"/>
    <m/>
    <n v="0"/>
    <x v="71"/>
    <d v="2020-05-11T00:00:00"/>
    <x v="1"/>
    <x v="2"/>
    <x v="0"/>
  </r>
  <r>
    <x v="497"/>
    <x v="7"/>
    <x v="0"/>
    <s v="NDG_Facebook_RM_180day（200203-200229）"/>
    <n v="34731"/>
    <n v="86"/>
    <n v="0"/>
    <n v="2.4761740232069332E-3"/>
    <n v="234.68156976744183"/>
    <n v="20182.614999999998"/>
    <n v="4"/>
    <x v="0"/>
    <m/>
    <n v="0"/>
    <x v="71"/>
    <d v="2020-05-11T00:00:00"/>
    <x v="1"/>
    <x v="2"/>
    <x v="0"/>
  </r>
  <r>
    <x v="497"/>
    <x v="7"/>
    <x v="0"/>
    <s v="NDG_Facebook_RM_18day（200203-200229）"/>
    <n v="19561"/>
    <n v="222"/>
    <n v="0"/>
    <n v="1.1349113031031133E-2"/>
    <n v="133.126981981982"/>
    <n v="29554.190000000002"/>
    <n v="22"/>
    <x v="0"/>
    <m/>
    <n v="0"/>
    <x v="71"/>
    <d v="2020-05-11T00:00:00"/>
    <x v="1"/>
    <x v="2"/>
    <x v="0"/>
  </r>
  <r>
    <x v="497"/>
    <x v="11"/>
    <x v="0"/>
    <s v="【NDG】DV360"/>
    <n v="43598"/>
    <n v="349"/>
    <m/>
    <n v="8.0049543557043894E-3"/>
    <n v="92.402628582865333"/>
    <n v="32248.51737542"/>
    <n v="0"/>
    <x v="0"/>
    <m/>
    <n v="0"/>
    <x v="71"/>
    <d v="2020-05-11T00:00:00"/>
    <x v="1"/>
    <x v="2"/>
    <x v="0"/>
  </r>
  <r>
    <x v="498"/>
    <x v="0"/>
    <x v="0"/>
    <s v="指名：共通TOP（161228AM-170131）"/>
    <n v="9970"/>
    <n v="871"/>
    <m/>
    <n v="8.7362086258776325E-2"/>
    <n v="28.321194029850741"/>
    <n v="24667.759999999995"/>
    <n v="33"/>
    <x v="0"/>
    <m/>
    <n v="0"/>
    <x v="71"/>
    <d v="2020-05-11T00:00:00"/>
    <x v="1"/>
    <x v="2"/>
    <x v="0"/>
  </r>
  <r>
    <x v="498"/>
    <x v="0"/>
    <x v="0"/>
    <s v="指名：ドルチェグスト（161228AM-170131）"/>
    <n v="16054"/>
    <n v="1396"/>
    <m/>
    <n v="8.6956521739130432E-2"/>
    <n v="30.894555873925494"/>
    <n v="43128.799999999988"/>
    <n v="30"/>
    <x v="1"/>
    <n v="6161.2571428571409"/>
    <n v="4.3602840413604086E-4"/>
    <x v="71"/>
    <d v="2020-05-11T00:00:00"/>
    <x v="1"/>
    <x v="2"/>
    <x v="0"/>
  </r>
  <r>
    <x v="498"/>
    <x v="0"/>
    <x v="0"/>
    <s v="一般：バリスタDuo"/>
    <n v="48"/>
    <n v="4"/>
    <m/>
    <n v="8.3333333333333329E-2"/>
    <n v="20.8"/>
    <n v="83.2"/>
    <n v="0"/>
    <x v="0"/>
    <m/>
    <n v="0"/>
    <x v="71"/>
    <d v="2020-05-11T00:00:00"/>
    <x v="1"/>
    <x v="2"/>
    <x v="0"/>
  </r>
  <r>
    <x v="498"/>
    <x v="0"/>
    <x v="0"/>
    <s v="一般：ドルチェグスト"/>
    <n v="13652"/>
    <n v="120"/>
    <m/>
    <n v="8.789920890711983E-3"/>
    <n v="75.833333333333329"/>
    <n v="9100"/>
    <n v="0"/>
    <x v="0"/>
    <m/>
    <n v="0"/>
    <x v="71"/>
    <d v="2020-05-11T00:00:00"/>
    <x v="1"/>
    <x v="2"/>
    <x v="0"/>
  </r>
  <r>
    <x v="498"/>
    <x v="0"/>
    <x v="0"/>
    <s v="指名：バリスタ（161228AM-170131）"/>
    <n v="9332"/>
    <n v="742"/>
    <m/>
    <n v="7.9511358765537929E-2"/>
    <n v="39.507385444743932"/>
    <n v="29314.48"/>
    <n v="10"/>
    <x v="0"/>
    <m/>
    <n v="0"/>
    <x v="71"/>
    <d v="2020-05-11T00:00:00"/>
    <x v="1"/>
    <x v="2"/>
    <x v="0"/>
  </r>
  <r>
    <x v="498"/>
    <x v="0"/>
    <x v="0"/>
    <s v="指名：製品KW"/>
    <n v="1095"/>
    <n v="51"/>
    <m/>
    <n v="4.6575342465753428E-2"/>
    <n v="19.352156862745101"/>
    <n v="986.96000000000015"/>
    <n v="0"/>
    <x v="0"/>
    <m/>
    <n v="0"/>
    <x v="71"/>
    <d v="2020-05-11T00:00:00"/>
    <x v="1"/>
    <x v="2"/>
    <x v="0"/>
  </r>
  <r>
    <x v="498"/>
    <x v="0"/>
    <x v="0"/>
    <s v="指名：バリスタDuo"/>
    <n v="494"/>
    <n v="8"/>
    <m/>
    <n v="1.6194331983805668E-2"/>
    <n v="12.870000000000001"/>
    <n v="102.96000000000001"/>
    <n v="1"/>
    <x v="0"/>
    <m/>
    <n v="0"/>
    <x v="71"/>
    <d v="2020-05-11T00:00:00"/>
    <x v="1"/>
    <x v="2"/>
    <x v="0"/>
  </r>
  <r>
    <x v="498"/>
    <x v="0"/>
    <x v="0"/>
    <s v="一般：バリスタ"/>
    <n v="7350"/>
    <n v="90"/>
    <m/>
    <n v="1.2244897959183673E-2"/>
    <n v="60.631999999999991"/>
    <n v="5456.8799999999992"/>
    <n v="0"/>
    <x v="0"/>
    <m/>
    <n v="0"/>
    <x v="71"/>
    <d v="2020-05-11T00:00:00"/>
    <x v="1"/>
    <x v="2"/>
    <x v="0"/>
  </r>
  <r>
    <x v="498"/>
    <x v="3"/>
    <x v="0"/>
    <s v="PH AFF"/>
    <n v="377"/>
    <n v="194"/>
    <m/>
    <n v="0.51458885941644561"/>
    <n v="227.76804123711341"/>
    <n v="44187"/>
    <n v="3"/>
    <x v="0"/>
    <m/>
    <n v="0"/>
    <x v="71"/>
    <d v="2020-05-11T00:00:00"/>
    <x v="1"/>
    <x v="2"/>
    <x v="0"/>
  </r>
  <r>
    <x v="498"/>
    <x v="5"/>
    <x v="0"/>
    <s v="GDN_SDC_Direct"/>
    <n v="735273"/>
    <n v="1169"/>
    <n v="0"/>
    <n v="1.5898856615161987E-3"/>
    <n v="34.501476147510687"/>
    <n v="40332.225616439995"/>
    <n v="11"/>
    <x v="0"/>
    <m/>
    <n v="0"/>
    <x v="71"/>
    <d v="2020-05-11T00:00:00"/>
    <x v="1"/>
    <x v="2"/>
    <x v="0"/>
  </r>
  <r>
    <x v="498"/>
    <x v="5"/>
    <x v="0"/>
    <s v="GDN_Direct_RT_リターゲティング"/>
    <n v="227148"/>
    <n v="303"/>
    <n v="0"/>
    <n v="1.3339320619155793E-3"/>
    <n v="233.83916792100661"/>
    <n v="70853.267880065003"/>
    <n v="3"/>
    <x v="0"/>
    <m/>
    <n v="0"/>
    <x v="71"/>
    <d v="2020-05-11T00:00:00"/>
    <x v="1"/>
    <x v="2"/>
    <x v="0"/>
  </r>
  <r>
    <x v="498"/>
    <x v="5"/>
    <x v="0"/>
    <s v="GDN_Direct_AT_スタバ"/>
    <n v="94078"/>
    <n v="203"/>
    <n v="0"/>
    <n v="2.1577839664958863E-3"/>
    <n v="17.690122869926107"/>
    <n v="3591.0949425949998"/>
    <n v="1"/>
    <x v="0"/>
    <m/>
    <n v="0"/>
    <x v="71"/>
    <d v="2020-05-11T00:00:00"/>
    <x v="1"/>
    <x v="2"/>
    <x v="0"/>
  </r>
  <r>
    <x v="498"/>
    <x v="4"/>
    <x v="0"/>
    <s v="指名：バリスタ（170816-170916）"/>
    <n v="7497"/>
    <n v="1022"/>
    <m/>
    <n v="0.13632119514472454"/>
    <n v="72.145518590998009"/>
    <n v="73732.719999999972"/>
    <n v="5"/>
    <x v="0"/>
    <m/>
    <n v="0"/>
    <x v="71"/>
    <d v="2020-05-11T00:00:00"/>
    <x v="1"/>
    <x v="2"/>
    <x v="0"/>
  </r>
  <r>
    <x v="498"/>
    <x v="4"/>
    <x v="0"/>
    <s v="一般：ドルチェグスト"/>
    <n v="5704"/>
    <n v="292"/>
    <n v="0"/>
    <n v="5.1192145862552593E-2"/>
    <n v="87.867910958904105"/>
    <n v="25657.429999999997"/>
    <n v="2"/>
    <x v="0"/>
    <m/>
    <n v="0"/>
    <x v="71"/>
    <d v="2020-05-11T00:00:00"/>
    <x v="1"/>
    <x v="2"/>
    <x v="0"/>
  </r>
  <r>
    <x v="498"/>
    <x v="4"/>
    <x v="0"/>
    <s v="指名：バリスタDuo"/>
    <n v="3204"/>
    <n v="78"/>
    <m/>
    <n v="2.4344569288389514E-2"/>
    <n v="147.23717948717947"/>
    <n v="11484.5"/>
    <n v="1"/>
    <x v="0"/>
    <m/>
    <n v="0"/>
    <x v="71"/>
    <d v="2020-05-11T00:00:00"/>
    <x v="1"/>
    <x v="2"/>
    <x v="0"/>
  </r>
  <r>
    <x v="498"/>
    <x v="4"/>
    <x v="0"/>
    <s v="指名：製品KW"/>
    <n v="79"/>
    <n v="5"/>
    <m/>
    <n v="6.3291139240506333E-2"/>
    <n v="65.338999999999999"/>
    <n v="326.69499999999999"/>
    <n v="0"/>
    <x v="0"/>
    <m/>
    <n v="0"/>
    <x v="71"/>
    <d v="2020-05-11T00:00:00"/>
    <x v="1"/>
    <x v="2"/>
    <x v="0"/>
  </r>
  <r>
    <x v="498"/>
    <x v="4"/>
    <x v="0"/>
    <s v="一般：バリスタ"/>
    <n v="2237"/>
    <n v="116"/>
    <m/>
    <n v="5.1855163164953061E-2"/>
    <n v="120.17008620689654"/>
    <n v="13939.73"/>
    <n v="0"/>
    <x v="0"/>
    <m/>
    <n v="0"/>
    <x v="71"/>
    <d v="2020-05-11T00:00:00"/>
    <x v="1"/>
    <x v="2"/>
    <x v="0"/>
  </r>
  <r>
    <x v="498"/>
    <x v="4"/>
    <x v="0"/>
    <s v="指名：共通TOP（170816-170916）"/>
    <n v="4899"/>
    <n v="898"/>
    <m/>
    <n v="0.18330271483976321"/>
    <n v="31.175300668151447"/>
    <n v="27995.42"/>
    <n v="18.36"/>
    <x v="0"/>
    <m/>
    <n v="0"/>
    <x v="71"/>
    <d v="2020-05-11T00:00:00"/>
    <x v="1"/>
    <x v="2"/>
    <x v="0"/>
  </r>
  <r>
    <x v="498"/>
    <x v="4"/>
    <x v="0"/>
    <s v="指名：ドルチェグスト（170816-170916）"/>
    <n v="13850"/>
    <n v="3160"/>
    <n v="0"/>
    <n v="0.22815884476534296"/>
    <n v="37.456764240506331"/>
    <n v="118363.375"/>
    <n v="19.779999999999998"/>
    <x v="1"/>
    <n v="16909.053571428572"/>
    <n v="5.0541516245487361E-4"/>
    <x v="71"/>
    <d v="2020-05-11T00:00:00"/>
    <x v="1"/>
    <x v="2"/>
    <x v="0"/>
  </r>
  <r>
    <x v="498"/>
    <x v="4"/>
    <x v="0"/>
    <s v="一般：バリスタDuo"/>
    <n v="146"/>
    <n v="11"/>
    <m/>
    <n v="7.5342465753424653E-2"/>
    <n v="84.537272727272722"/>
    <n v="929.91"/>
    <n v="0"/>
    <x v="0"/>
    <m/>
    <n v="0"/>
    <x v="71"/>
    <d v="2020-05-11T00:00:00"/>
    <x v="1"/>
    <x v="2"/>
    <x v="0"/>
  </r>
  <r>
    <x v="498"/>
    <x v="4"/>
    <x v="0"/>
    <s v="D&amp;E_DDTD_在宅LP検証（20200428）cookieベース"/>
    <n v="4581"/>
    <n v="877"/>
    <m/>
    <n v="0.19144291639380048"/>
    <n v="22.784395667046752"/>
    <n v="19981.915000000001"/>
    <n v="14.850000000000001"/>
    <x v="0"/>
    <m/>
    <n v="0"/>
    <x v="71"/>
    <d v="2020-05-11T00:00:00"/>
    <x v="1"/>
    <x v="2"/>
    <x v="0"/>
  </r>
  <r>
    <x v="498"/>
    <x v="7"/>
    <x v="0"/>
    <s v="NDG_Facebook_RM_180day（200203-200229）"/>
    <n v="28859"/>
    <n v="114"/>
    <n v="0"/>
    <n v="3.9502408260854499E-3"/>
    <n v="168.07157894736841"/>
    <n v="19160.16"/>
    <n v="5"/>
    <x v="0"/>
    <m/>
    <n v="0"/>
    <x v="71"/>
    <d v="2020-05-11T00:00:00"/>
    <x v="1"/>
    <x v="2"/>
    <x v="0"/>
  </r>
  <r>
    <x v="498"/>
    <x v="7"/>
    <x v="0"/>
    <s v="NDG_Facebook_RM_18day（200203-200229）"/>
    <n v="17783"/>
    <n v="157"/>
    <n v="0"/>
    <n v="8.8286565821290002E-3"/>
    <n v="187.59697452229298"/>
    <n v="29452.724999999999"/>
    <n v="12"/>
    <x v="0"/>
    <m/>
    <n v="0"/>
    <x v="71"/>
    <d v="2020-05-11T00:00:00"/>
    <x v="1"/>
    <x v="2"/>
    <x v="0"/>
  </r>
  <r>
    <x v="498"/>
    <x v="7"/>
    <x v="0"/>
    <s v="NDG_Facebook_int_coffee（200110-200131）"/>
    <n v="86835"/>
    <n v="250"/>
    <n v="0"/>
    <n v="2.879023435250763E-3"/>
    <n v="38.110700000000001"/>
    <n v="9527.6750000000011"/>
    <n v="2"/>
    <x v="0"/>
    <m/>
    <n v="0"/>
    <x v="71"/>
    <d v="2020-05-11T00:00:00"/>
    <x v="1"/>
    <x v="2"/>
    <x v="0"/>
  </r>
  <r>
    <x v="498"/>
    <x v="11"/>
    <x v="0"/>
    <s v="【NDG】DV360"/>
    <n v="37905"/>
    <n v="259"/>
    <m/>
    <n v="6.8328716528162515E-3"/>
    <n v="124.48938062934363"/>
    <n v="32242.749583000001"/>
    <n v="0"/>
    <x v="0"/>
    <m/>
    <n v="0"/>
    <x v="71"/>
    <d v="2020-05-11T00:00:00"/>
    <x v="1"/>
    <x v="2"/>
    <x v="0"/>
  </r>
  <r>
    <x v="498"/>
    <x v="3"/>
    <x v="0"/>
    <s v="AFF"/>
    <m/>
    <m/>
    <m/>
    <m/>
    <m/>
    <m/>
    <m/>
    <x v="1"/>
    <n v="0"/>
    <m/>
    <x v="71"/>
    <d v="2020-05-11T00:00:00"/>
    <x v="1"/>
    <x v="2"/>
    <x v="0"/>
  </r>
  <r>
    <x v="499"/>
    <x v="0"/>
    <x v="0"/>
    <s v="指名：製品KW"/>
    <n v="1050"/>
    <n v="55"/>
    <m/>
    <n v="5.2380952380952382E-2"/>
    <n v="18.039272727272724"/>
    <n v="992.15999999999985"/>
    <n v="0"/>
    <x v="0"/>
    <m/>
    <n v="0"/>
    <x v="71"/>
    <d v="2020-05-11T00:00:00"/>
    <x v="1"/>
    <x v="2"/>
    <x v="0"/>
  </r>
  <r>
    <x v="499"/>
    <x v="0"/>
    <x v="0"/>
    <s v="一般：バリスタ"/>
    <n v="7791"/>
    <n v="96"/>
    <m/>
    <n v="1.2321909896033885E-2"/>
    <n v="58.218333333333334"/>
    <n v="5588.96"/>
    <n v="0"/>
    <x v="0"/>
    <m/>
    <n v="0"/>
    <x v="71"/>
    <d v="2020-05-11T00:00:00"/>
    <x v="1"/>
    <x v="2"/>
    <x v="0"/>
  </r>
  <r>
    <x v="499"/>
    <x v="0"/>
    <x v="0"/>
    <s v="一般：バリスタDuo"/>
    <n v="45"/>
    <n v="3"/>
    <m/>
    <n v="6.6666666666666666E-2"/>
    <n v="14.213333333333333"/>
    <n v="42.64"/>
    <n v="1"/>
    <x v="0"/>
    <m/>
    <n v="0"/>
    <x v="71"/>
    <d v="2020-05-11T00:00:00"/>
    <x v="1"/>
    <x v="2"/>
    <x v="0"/>
  </r>
  <r>
    <x v="499"/>
    <x v="0"/>
    <x v="0"/>
    <s v="指名：共通TOP（161228AM-170131）"/>
    <n v="8583"/>
    <n v="808"/>
    <m/>
    <n v="9.4139578236048002E-2"/>
    <n v="30.880792079207922"/>
    <n v="24951.68"/>
    <n v="29"/>
    <x v="0"/>
    <m/>
    <n v="0"/>
    <x v="71"/>
    <d v="2020-05-11T00:00:00"/>
    <x v="1"/>
    <x v="2"/>
    <x v="0"/>
  </r>
  <r>
    <x v="499"/>
    <x v="0"/>
    <x v="0"/>
    <s v="指名：ドルチェグスト（161228AM-170131）"/>
    <n v="16676"/>
    <n v="1544"/>
    <m/>
    <n v="9.2588150635644045E-2"/>
    <n v="31.953056994818652"/>
    <n v="49335.519999999997"/>
    <n v="26"/>
    <x v="12"/>
    <n v="3523.9657142857141"/>
    <n v="8.3952986327656513E-4"/>
    <x v="71"/>
    <d v="2020-05-11T00:00:00"/>
    <x v="1"/>
    <x v="2"/>
    <x v="0"/>
  </r>
  <r>
    <x v="499"/>
    <x v="0"/>
    <x v="0"/>
    <s v="指名：バリスタDuo"/>
    <n v="607"/>
    <n v="11"/>
    <m/>
    <n v="1.8121911037891267E-2"/>
    <n v="20.421818181818182"/>
    <n v="224.64000000000001"/>
    <n v="0"/>
    <x v="0"/>
    <m/>
    <n v="0"/>
    <x v="71"/>
    <d v="2020-05-11T00:00:00"/>
    <x v="1"/>
    <x v="2"/>
    <x v="0"/>
  </r>
  <r>
    <x v="499"/>
    <x v="0"/>
    <x v="0"/>
    <s v="指名：バリスタ（161228AM-170131）"/>
    <n v="8157"/>
    <n v="560"/>
    <m/>
    <n v="6.8652690940296676E-2"/>
    <n v="43.453428571428574"/>
    <n v="24333.920000000002"/>
    <n v="12"/>
    <x v="0"/>
    <m/>
    <n v="0"/>
    <x v="71"/>
    <d v="2020-05-11T00:00:00"/>
    <x v="1"/>
    <x v="2"/>
    <x v="0"/>
  </r>
  <r>
    <x v="499"/>
    <x v="0"/>
    <x v="0"/>
    <s v="一般：ドルチェグスト"/>
    <n v="16070"/>
    <n v="164"/>
    <m/>
    <n v="1.0205351586807717E-2"/>
    <n v="74.867317073170739"/>
    <n v="12278.240000000002"/>
    <n v="0"/>
    <x v="0"/>
    <m/>
    <n v="0"/>
    <x v="71"/>
    <d v="2020-05-11T00:00:00"/>
    <x v="1"/>
    <x v="2"/>
    <x v="0"/>
  </r>
  <r>
    <x v="499"/>
    <x v="3"/>
    <x v="0"/>
    <s v="PH AFF"/>
    <n v="403"/>
    <n v="195"/>
    <m/>
    <n v="0.4838709677419355"/>
    <n v="302.13333333333333"/>
    <n v="58916"/>
    <n v="4"/>
    <x v="0"/>
    <m/>
    <n v="0"/>
    <x v="71"/>
    <d v="2020-05-11T00:00:00"/>
    <x v="1"/>
    <x v="2"/>
    <x v="0"/>
  </r>
  <r>
    <x v="499"/>
    <x v="5"/>
    <x v="0"/>
    <s v="GDN_Direct_AT_スタバ"/>
    <n v="110841"/>
    <n v="282"/>
    <n v="0"/>
    <n v="2.5441849135247789E-3"/>
    <n v="17.23268775062057"/>
    <n v="4859.6179456750006"/>
    <n v="3"/>
    <x v="0"/>
    <m/>
    <n v="0"/>
    <x v="71"/>
    <d v="2020-05-11T00:00:00"/>
    <x v="1"/>
    <x v="2"/>
    <x v="0"/>
  </r>
  <r>
    <x v="499"/>
    <x v="5"/>
    <x v="0"/>
    <s v="GDN_SDC_Direct"/>
    <n v="779035"/>
    <n v="1231"/>
    <n v="0"/>
    <n v="1.580160069829982E-3"/>
    <n v="32.597827436787171"/>
    <n v="40127.925574685003"/>
    <n v="6"/>
    <x v="0"/>
    <m/>
    <n v="0"/>
    <x v="71"/>
    <d v="2020-05-11T00:00:00"/>
    <x v="1"/>
    <x v="2"/>
    <x v="0"/>
  </r>
  <r>
    <x v="499"/>
    <x v="5"/>
    <x v="0"/>
    <s v="GDN_Direct_RT_リターゲティング"/>
    <n v="243169"/>
    <n v="307"/>
    <n v="0"/>
    <n v="1.2624964530840691E-3"/>
    <n v="204.77349246662862"/>
    <n v="62865.462187254991"/>
    <n v="6"/>
    <x v="0"/>
    <m/>
    <n v="0"/>
    <x v="71"/>
    <d v="2020-05-11T00:00:00"/>
    <x v="1"/>
    <x v="2"/>
    <x v="0"/>
  </r>
  <r>
    <x v="499"/>
    <x v="4"/>
    <x v="0"/>
    <s v="指名：ドルチェグスト（170816-170916）"/>
    <n v="14374"/>
    <n v="3119"/>
    <n v="0"/>
    <n v="0.21698900793098649"/>
    <n v="41.115432831035591"/>
    <n v="128239.035"/>
    <n v="37.410000000000004"/>
    <x v="1"/>
    <n v="18319.862142857142"/>
    <n v="4.8699039933212745E-4"/>
    <x v="71"/>
    <d v="2020-05-11T00:00:00"/>
    <x v="1"/>
    <x v="2"/>
    <x v="0"/>
  </r>
  <r>
    <x v="499"/>
    <x v="4"/>
    <x v="0"/>
    <s v="一般：ドルチェグスト"/>
    <n v="5848"/>
    <n v="268"/>
    <n v="0"/>
    <n v="4.5827633378932968E-2"/>
    <n v="90.815559701492532"/>
    <n v="24338.57"/>
    <n v="1"/>
    <x v="0"/>
    <m/>
    <n v="0"/>
    <x v="71"/>
    <d v="2020-05-11T00:00:00"/>
    <x v="1"/>
    <x v="2"/>
    <x v="0"/>
  </r>
  <r>
    <x v="499"/>
    <x v="4"/>
    <x v="0"/>
    <s v="一般：バリスタDuo"/>
    <n v="142"/>
    <n v="19"/>
    <m/>
    <n v="0.13380281690140844"/>
    <n v="86.852631578947381"/>
    <n v="1650.2000000000003"/>
    <n v="0"/>
    <x v="0"/>
    <m/>
    <n v="0"/>
    <x v="71"/>
    <d v="2020-05-11T00:00:00"/>
    <x v="1"/>
    <x v="2"/>
    <x v="0"/>
  </r>
  <r>
    <x v="499"/>
    <x v="4"/>
    <x v="0"/>
    <s v="一般：バリスタ"/>
    <n v="2360"/>
    <n v="97"/>
    <m/>
    <n v="4.1101694915254235E-2"/>
    <n v="99.212010309278355"/>
    <n v="9623.5650000000005"/>
    <n v="1"/>
    <x v="0"/>
    <m/>
    <n v="0"/>
    <x v="71"/>
    <d v="2020-05-11T00:00:00"/>
    <x v="1"/>
    <x v="2"/>
    <x v="0"/>
  </r>
  <r>
    <x v="499"/>
    <x v="4"/>
    <x v="0"/>
    <s v="指名：製品KW"/>
    <n v="49"/>
    <n v="8"/>
    <m/>
    <n v="0.16326530612244897"/>
    <n v="57.004375000000003"/>
    <n v="456.03500000000003"/>
    <n v="0"/>
    <x v="0"/>
    <m/>
    <n v="0"/>
    <x v="71"/>
    <d v="2020-05-11T00:00:00"/>
    <x v="1"/>
    <x v="2"/>
    <x v="0"/>
  </r>
  <r>
    <x v="499"/>
    <x v="4"/>
    <x v="0"/>
    <s v="指名：共通TOP（170816-170916）"/>
    <n v="4238"/>
    <n v="857"/>
    <m/>
    <n v="0.2022180273714016"/>
    <n v="25.674924154025671"/>
    <n v="22003.41"/>
    <n v="16.22"/>
    <x v="0"/>
    <m/>
    <n v="0"/>
    <x v="71"/>
    <d v="2020-05-11T00:00:00"/>
    <x v="1"/>
    <x v="2"/>
    <x v="0"/>
  </r>
  <r>
    <x v="499"/>
    <x v="4"/>
    <x v="0"/>
    <s v="指名：バリスタDuo"/>
    <n v="3521"/>
    <n v="76"/>
    <m/>
    <n v="2.1584777051973873E-2"/>
    <n v="144.20177631578949"/>
    <n v="10959.335000000001"/>
    <n v="0"/>
    <x v="0"/>
    <m/>
    <n v="0"/>
    <x v="71"/>
    <d v="2020-05-11T00:00:00"/>
    <x v="1"/>
    <x v="2"/>
    <x v="0"/>
  </r>
  <r>
    <x v="499"/>
    <x v="4"/>
    <x v="0"/>
    <s v="指名：バリスタ（170816-170916）"/>
    <n v="7658"/>
    <n v="992"/>
    <m/>
    <n v="0.12953773831287543"/>
    <n v="78.314138104838719"/>
    <n v="77687.625000000015"/>
    <n v="7.02"/>
    <x v="0"/>
    <m/>
    <n v="0"/>
    <x v="71"/>
    <d v="2020-05-11T00:00:00"/>
    <x v="1"/>
    <x v="2"/>
    <x v="0"/>
  </r>
  <r>
    <x v="499"/>
    <x v="4"/>
    <x v="0"/>
    <s v="D&amp;E_DDTD_在宅LP検証（20200428）cookieベース"/>
    <n v="3972"/>
    <n v="775"/>
    <m/>
    <n v="0.19511581067472306"/>
    <n v="22.848148387096778"/>
    <n v="17707.315000000002"/>
    <n v="8.82"/>
    <x v="0"/>
    <m/>
    <n v="0"/>
    <x v="71"/>
    <d v="2020-05-11T00:00:00"/>
    <x v="1"/>
    <x v="2"/>
    <x v="0"/>
  </r>
  <r>
    <x v="499"/>
    <x v="7"/>
    <x v="0"/>
    <s v="NDG_Facebook_RM_18day（200203-200229）"/>
    <n v="18714"/>
    <n v="189"/>
    <n v="0"/>
    <n v="1.0099390830394357E-2"/>
    <n v="164.7309259259259"/>
    <n v="31134.144999999997"/>
    <n v="21"/>
    <x v="0"/>
    <m/>
    <n v="0"/>
    <x v="71"/>
    <d v="2020-05-11T00:00:00"/>
    <x v="1"/>
    <x v="2"/>
    <x v="0"/>
  </r>
  <r>
    <x v="499"/>
    <x v="7"/>
    <x v="0"/>
    <s v="NDG_Facebook_int_coffee（200110-200131）"/>
    <n v="96123"/>
    <n v="253"/>
    <n v="0"/>
    <n v="2.6320443598306337E-3"/>
    <n v="40.519011857707511"/>
    <n v="10251.31"/>
    <n v="0"/>
    <x v="0"/>
    <m/>
    <n v="0"/>
    <x v="71"/>
    <d v="2020-05-11T00:00:00"/>
    <x v="1"/>
    <x v="2"/>
    <x v="0"/>
  </r>
  <r>
    <x v="499"/>
    <x v="7"/>
    <x v="0"/>
    <s v="NDG_Facebook_RM_180day（200203-200229）"/>
    <n v="32276"/>
    <n v="96"/>
    <n v="0"/>
    <n v="2.9743462634775064E-3"/>
    <n v="212.26812500000003"/>
    <n v="20377.740000000002"/>
    <n v="8"/>
    <x v="0"/>
    <m/>
    <n v="0"/>
    <x v="71"/>
    <d v="2020-05-11T00:00:00"/>
    <x v="1"/>
    <x v="2"/>
    <x v="0"/>
  </r>
  <r>
    <x v="499"/>
    <x v="11"/>
    <x v="0"/>
    <s v="【NDG】DV360"/>
    <n v="19705"/>
    <n v="631"/>
    <m/>
    <n v="3.2022329358030954E-2"/>
    <n v="51.053729232892231"/>
    <n v="32214.903145954999"/>
    <n v="0"/>
    <x v="0"/>
    <m/>
    <n v="0"/>
    <x v="71"/>
    <d v="2020-05-11T00:00:00"/>
    <x v="1"/>
    <x v="2"/>
    <x v="0"/>
  </r>
  <r>
    <x v="500"/>
    <x v="0"/>
    <x v="0"/>
    <s v="一般：ドルチェグスト"/>
    <n v="15550"/>
    <n v="170"/>
    <m/>
    <n v="1.0932475884244373E-2"/>
    <n v="102.05458823529413"/>
    <n v="17349.280000000002"/>
    <n v="0"/>
    <x v="0"/>
    <m/>
    <n v="0"/>
    <x v="71"/>
    <d v="2020-05-11T00:00:00"/>
    <x v="1"/>
    <x v="2"/>
    <x v="0"/>
  </r>
  <r>
    <x v="500"/>
    <x v="0"/>
    <x v="0"/>
    <s v="一般：バリスタDuo"/>
    <n v="23"/>
    <n v="1"/>
    <m/>
    <n v="4.3478260869565216E-2"/>
    <n v="17.68"/>
    <n v="17.68"/>
    <n v="1"/>
    <x v="0"/>
    <m/>
    <n v="0"/>
    <x v="71"/>
    <d v="2020-05-11T00:00:00"/>
    <x v="1"/>
    <x v="2"/>
    <x v="0"/>
  </r>
  <r>
    <x v="500"/>
    <x v="0"/>
    <x v="0"/>
    <s v="指名：製品KW"/>
    <n v="898"/>
    <n v="42"/>
    <m/>
    <n v="4.6770601336302897E-2"/>
    <n v="21.666666666666668"/>
    <n v="910"/>
    <n v="0"/>
    <x v="0"/>
    <m/>
    <n v="0"/>
    <x v="71"/>
    <d v="2020-05-11T00:00:00"/>
    <x v="1"/>
    <x v="2"/>
    <x v="0"/>
  </r>
  <r>
    <x v="500"/>
    <x v="0"/>
    <x v="0"/>
    <s v="一般：バリスタ"/>
    <n v="7003"/>
    <n v="67"/>
    <m/>
    <n v="9.5673282878766235E-3"/>
    <n v="54.887164179104481"/>
    <n v="3677.44"/>
    <n v="0"/>
    <x v="0"/>
    <m/>
    <n v="0"/>
    <x v="71"/>
    <d v="2020-05-11T00:00:00"/>
    <x v="1"/>
    <x v="2"/>
    <x v="0"/>
  </r>
  <r>
    <x v="500"/>
    <x v="0"/>
    <x v="0"/>
    <s v="指名：共通TOP（161228AM-170131）"/>
    <n v="8479"/>
    <n v="731"/>
    <m/>
    <n v="8.6212996815662218E-2"/>
    <n v="22.404815321477422"/>
    <n v="16377.919999999995"/>
    <n v="21"/>
    <x v="0"/>
    <m/>
    <n v="0"/>
    <x v="71"/>
    <d v="2020-05-11T00:00:00"/>
    <x v="1"/>
    <x v="2"/>
    <x v="0"/>
  </r>
  <r>
    <x v="500"/>
    <x v="0"/>
    <x v="0"/>
    <s v="指名：バリスタ（161228AM-170131）"/>
    <n v="7491"/>
    <n v="646"/>
    <m/>
    <n v="8.6236817514350556E-2"/>
    <n v="46.204334365325074"/>
    <n v="29848"/>
    <n v="5"/>
    <x v="0"/>
    <m/>
    <n v="0"/>
    <x v="71"/>
    <d v="2020-05-11T00:00:00"/>
    <x v="1"/>
    <x v="2"/>
    <x v="0"/>
  </r>
  <r>
    <x v="500"/>
    <x v="0"/>
    <x v="0"/>
    <s v="指名：バリスタDuo"/>
    <n v="1155"/>
    <n v="10"/>
    <m/>
    <n v="8.658008658008658E-3"/>
    <n v="53.872"/>
    <n v="538.72"/>
    <n v="0"/>
    <x v="0"/>
    <m/>
    <n v="0"/>
    <x v="71"/>
    <d v="2020-05-11T00:00:00"/>
    <x v="1"/>
    <x v="2"/>
    <x v="0"/>
  </r>
  <r>
    <x v="500"/>
    <x v="0"/>
    <x v="0"/>
    <s v="指名：ドルチェグスト（161228AM-170131）"/>
    <n v="16142"/>
    <n v="1430"/>
    <m/>
    <n v="8.8588774625201344E-2"/>
    <n v="24.938181818181821"/>
    <n v="35661.600000000006"/>
    <n v="32"/>
    <x v="0"/>
    <m/>
    <n v="0"/>
    <x v="71"/>
    <d v="2020-05-11T00:00:00"/>
    <x v="1"/>
    <x v="2"/>
    <x v="0"/>
  </r>
  <r>
    <x v="500"/>
    <x v="3"/>
    <x v="0"/>
    <s v="PH AFF"/>
    <n v="431"/>
    <n v="196"/>
    <m/>
    <n v="0.45475638051044082"/>
    <n v="75.147959183673464"/>
    <n v="14729"/>
    <n v="1"/>
    <x v="0"/>
    <m/>
    <n v="0"/>
    <x v="71"/>
    <d v="2020-05-11T00:00:00"/>
    <x v="1"/>
    <x v="2"/>
    <x v="0"/>
  </r>
  <r>
    <x v="500"/>
    <x v="5"/>
    <x v="0"/>
    <s v="GDN_Direct_RT_リターゲティング"/>
    <n v="218817"/>
    <n v="273"/>
    <n v="0"/>
    <n v="1.2476178724687753E-3"/>
    <n v="243.62983105249086"/>
    <n v="66510.943877330006"/>
    <n v="6"/>
    <x v="0"/>
    <m/>
    <n v="0"/>
    <x v="71"/>
    <d v="2020-05-11T00:00:00"/>
    <x v="1"/>
    <x v="2"/>
    <x v="0"/>
  </r>
  <r>
    <x v="500"/>
    <x v="5"/>
    <x v="0"/>
    <s v="GDN_Direct_AT_スタバ"/>
    <n v="405789"/>
    <n v="850"/>
    <n v="0"/>
    <n v="2.0946846760262106E-3"/>
    <n v="28.804530587800002"/>
    <n v="24483.850999630002"/>
    <n v="2"/>
    <x v="0"/>
    <m/>
    <n v="0"/>
    <x v="71"/>
    <d v="2020-05-11T00:00:00"/>
    <x v="1"/>
    <x v="2"/>
    <x v="0"/>
  </r>
  <r>
    <x v="500"/>
    <x v="5"/>
    <x v="0"/>
    <s v="GDN_SDC_Direct"/>
    <n v="856635"/>
    <n v="1508"/>
    <n v="0"/>
    <n v="1.7603763563244555E-3"/>
    <n v="26.44319101219164"/>
    <n v="39876.332046384996"/>
    <n v="6"/>
    <x v="0"/>
    <m/>
    <n v="0"/>
    <x v="71"/>
    <d v="2020-05-11T00:00:00"/>
    <x v="1"/>
    <x v="2"/>
    <x v="0"/>
  </r>
  <r>
    <x v="500"/>
    <x v="4"/>
    <x v="0"/>
    <s v="一般：バリスタ"/>
    <n v="2411"/>
    <n v="86"/>
    <m/>
    <n v="3.566984653670676E-2"/>
    <n v="113.78186046511628"/>
    <n v="9785.24"/>
    <n v="0"/>
    <x v="0"/>
    <m/>
    <n v="0"/>
    <x v="71"/>
    <d v="2020-05-11T00:00:00"/>
    <x v="1"/>
    <x v="2"/>
    <x v="0"/>
  </r>
  <r>
    <x v="500"/>
    <x v="4"/>
    <x v="0"/>
    <s v="指名：ドルチェグスト（170816-170916）"/>
    <n v="15362"/>
    <n v="3376"/>
    <n v="0"/>
    <n v="0.2197630516859784"/>
    <n v="40.78158767772512"/>
    <n v="137678.64000000001"/>
    <n v="11.74"/>
    <x v="1"/>
    <n v="19668.377142857145"/>
    <n v="4.5566983465694574E-4"/>
    <x v="71"/>
    <d v="2020-05-11T00:00:00"/>
    <x v="1"/>
    <x v="2"/>
    <x v="0"/>
  </r>
  <r>
    <x v="500"/>
    <x v="4"/>
    <x v="0"/>
    <s v="指名：共通TOP（170816-170916）"/>
    <n v="4182"/>
    <n v="876"/>
    <m/>
    <n v="0.20946915351506457"/>
    <n v="18.032197488584476"/>
    <n v="15796.205"/>
    <n v="0.96"/>
    <x v="0"/>
    <m/>
    <n v="0"/>
    <x v="71"/>
    <d v="2020-05-11T00:00:00"/>
    <x v="1"/>
    <x v="2"/>
    <x v="0"/>
  </r>
  <r>
    <x v="500"/>
    <x v="4"/>
    <x v="0"/>
    <s v="D&amp;E_DDTD_在宅LP検証（20200428）cookieベース"/>
    <n v="3999"/>
    <n v="758"/>
    <m/>
    <n v="0.18954738684671169"/>
    <n v="18.44604221635884"/>
    <n v="13982.1"/>
    <n v="4.29"/>
    <x v="0"/>
    <m/>
    <n v="0"/>
    <x v="71"/>
    <d v="2020-05-11T00:00:00"/>
    <x v="1"/>
    <x v="2"/>
    <x v="0"/>
  </r>
  <r>
    <x v="500"/>
    <x v="4"/>
    <x v="0"/>
    <s v="指名：バリスタDuo"/>
    <n v="3466"/>
    <n v="68"/>
    <m/>
    <n v="1.9619157530294286E-2"/>
    <n v="131.99632352941177"/>
    <n v="8975.75"/>
    <n v="0"/>
    <x v="0"/>
    <m/>
    <n v="0"/>
    <x v="71"/>
    <d v="2020-05-11T00:00:00"/>
    <x v="1"/>
    <x v="2"/>
    <x v="0"/>
  </r>
  <r>
    <x v="500"/>
    <x v="4"/>
    <x v="0"/>
    <s v="指名：バリスタ（170816-170916）"/>
    <n v="7436"/>
    <n v="1022"/>
    <m/>
    <n v="0.13743948359332975"/>
    <n v="79.128997064579266"/>
    <n v="80869.835000000006"/>
    <n v="1.62"/>
    <x v="0"/>
    <m/>
    <n v="0"/>
    <x v="71"/>
    <d v="2020-05-11T00:00:00"/>
    <x v="1"/>
    <x v="2"/>
    <x v="0"/>
  </r>
  <r>
    <x v="500"/>
    <x v="4"/>
    <x v="0"/>
    <s v="一般：バリスタDuo"/>
    <n v="94"/>
    <n v="7"/>
    <m/>
    <n v="7.4468085106382975E-2"/>
    <n v="74.227142857142866"/>
    <n v="519.59"/>
    <n v="0"/>
    <x v="0"/>
    <m/>
    <n v="0"/>
    <x v="71"/>
    <d v="2020-05-11T00:00:00"/>
    <x v="1"/>
    <x v="2"/>
    <x v="0"/>
  </r>
  <r>
    <x v="500"/>
    <x v="4"/>
    <x v="0"/>
    <s v="一般：ドルチェグスト"/>
    <n v="4732"/>
    <n v="258"/>
    <n v="0"/>
    <n v="5.4522400676246828E-2"/>
    <n v="76.510852713178295"/>
    <n v="19739.8"/>
    <n v="0"/>
    <x v="0"/>
    <m/>
    <n v="0"/>
    <x v="71"/>
    <d v="2020-05-11T00:00:00"/>
    <x v="1"/>
    <x v="2"/>
    <x v="0"/>
  </r>
  <r>
    <x v="500"/>
    <x v="4"/>
    <x v="0"/>
    <s v="指名：製品KW"/>
    <n v="95"/>
    <n v="5"/>
    <m/>
    <n v="5.2631578947368418E-2"/>
    <n v="36.572000000000003"/>
    <n v="182.86"/>
    <n v="0"/>
    <x v="0"/>
    <m/>
    <n v="0"/>
    <x v="71"/>
    <d v="2020-05-11T00:00:00"/>
    <x v="1"/>
    <x v="2"/>
    <x v="0"/>
  </r>
  <r>
    <x v="500"/>
    <x v="7"/>
    <x v="0"/>
    <s v="NDG_Facebook_RM_180day（200203-200229）"/>
    <n v="27919"/>
    <n v="86"/>
    <n v="0"/>
    <n v="3.0803395537089438E-3"/>
    <n v="240.3343604651163"/>
    <n v="20668.755000000001"/>
    <n v="7"/>
    <x v="0"/>
    <m/>
    <n v="0"/>
    <x v="71"/>
    <d v="2020-05-11T00:00:00"/>
    <x v="1"/>
    <x v="2"/>
    <x v="0"/>
  </r>
  <r>
    <x v="500"/>
    <x v="7"/>
    <x v="0"/>
    <s v="NDG_Facebook_int_coffee（200110-200131）"/>
    <n v="90750"/>
    <n v="237"/>
    <n v="0"/>
    <n v="2.6115702479338845E-3"/>
    <n v="41.184430379746843"/>
    <n v="9760.7100000000009"/>
    <n v="0"/>
    <x v="0"/>
    <m/>
    <n v="0"/>
    <x v="71"/>
    <d v="2020-05-11T00:00:00"/>
    <x v="1"/>
    <x v="2"/>
    <x v="0"/>
  </r>
  <r>
    <x v="500"/>
    <x v="7"/>
    <x v="0"/>
    <s v="NDG_Facebook_RM_18day（200203-200229）"/>
    <n v="16069"/>
    <n v="160"/>
    <n v="0"/>
    <n v="9.9570601779824502E-3"/>
    <n v="185.69628124999997"/>
    <n v="29711.404999999995"/>
    <n v="8"/>
    <x v="0"/>
    <m/>
    <n v="0"/>
    <x v="71"/>
    <d v="2020-05-11T00:00:00"/>
    <x v="1"/>
    <x v="2"/>
    <x v="0"/>
  </r>
  <r>
    <x v="500"/>
    <x v="11"/>
    <x v="0"/>
    <s v="【NDG】DV360"/>
    <n v="24273"/>
    <n v="961"/>
    <m/>
    <n v="3.9591315453384422E-2"/>
    <n v="33.541447815634754"/>
    <n v="32233.331350824999"/>
    <n v="0"/>
    <x v="0"/>
    <m/>
    <n v="0"/>
    <x v="71"/>
    <d v="2020-05-11T00:00:00"/>
    <x v="1"/>
    <x v="2"/>
    <x v="0"/>
  </r>
  <r>
    <x v="501"/>
    <x v="0"/>
    <x v="0"/>
    <s v="一般：バリスタ"/>
    <n v="11580"/>
    <n v="127"/>
    <m/>
    <n v="1.0967184801381693E-2"/>
    <n v="65.822992125984257"/>
    <n v="8359.52"/>
    <n v="1"/>
    <x v="0"/>
    <m/>
    <n v="0"/>
    <x v="71"/>
    <d v="2020-05-11T00:00:00"/>
    <x v="1"/>
    <x v="2"/>
    <x v="0"/>
  </r>
  <r>
    <x v="501"/>
    <x v="0"/>
    <x v="0"/>
    <s v="指名：ドルチェグスト（161228AM-170131）"/>
    <n v="18494"/>
    <n v="1562"/>
    <m/>
    <n v="8.4459824808045855E-2"/>
    <n v="22.615006402048657"/>
    <n v="35324.639999999999"/>
    <n v="20"/>
    <x v="0"/>
    <m/>
    <n v="0"/>
    <x v="71"/>
    <d v="2020-05-11T00:00:00"/>
    <x v="1"/>
    <x v="2"/>
    <x v="0"/>
  </r>
  <r>
    <x v="501"/>
    <x v="0"/>
    <x v="0"/>
    <s v="指名：製品KW"/>
    <n v="1140"/>
    <n v="49"/>
    <m/>
    <n v="4.2982456140350879E-2"/>
    <n v="17.573877551020409"/>
    <n v="861.12000000000012"/>
    <n v="0"/>
    <x v="0"/>
    <m/>
    <n v="0"/>
    <x v="71"/>
    <d v="2020-05-11T00:00:00"/>
    <x v="1"/>
    <x v="2"/>
    <x v="0"/>
  </r>
  <r>
    <x v="501"/>
    <x v="0"/>
    <x v="0"/>
    <s v="指名：共通TOP（161228AM-170131）"/>
    <n v="7975"/>
    <n v="695"/>
    <m/>
    <n v="8.7147335423197497E-2"/>
    <n v="12.870561151079135"/>
    <n v="8945.0399999999991"/>
    <n v="29"/>
    <x v="0"/>
    <m/>
    <n v="0"/>
    <x v="71"/>
    <d v="2020-05-11T00:00:00"/>
    <x v="1"/>
    <x v="2"/>
    <x v="0"/>
  </r>
  <r>
    <x v="501"/>
    <x v="0"/>
    <x v="0"/>
    <s v="指名：バリスタDuo"/>
    <n v="1375"/>
    <n v="12"/>
    <m/>
    <n v="8.7272727272727276E-3"/>
    <n v="28.86"/>
    <n v="346.32"/>
    <n v="0"/>
    <x v="0"/>
    <m/>
    <n v="0"/>
    <x v="71"/>
    <d v="2020-05-11T00:00:00"/>
    <x v="1"/>
    <x v="2"/>
    <x v="0"/>
  </r>
  <r>
    <x v="501"/>
    <x v="0"/>
    <x v="0"/>
    <s v="一般：ドルチェグスト"/>
    <n v="18842"/>
    <n v="232"/>
    <m/>
    <n v="1.2312917949262286E-2"/>
    <n v="80.510344827586209"/>
    <n v="18678.400000000001"/>
    <n v="0"/>
    <x v="0"/>
    <m/>
    <n v="0"/>
    <x v="71"/>
    <d v="2020-05-11T00:00:00"/>
    <x v="1"/>
    <x v="2"/>
    <x v="0"/>
  </r>
  <r>
    <x v="501"/>
    <x v="0"/>
    <x v="0"/>
    <s v="指名：バリスタ（161228AM-170131）"/>
    <n v="9171"/>
    <n v="678"/>
    <m/>
    <n v="7.3928688256460581E-2"/>
    <n v="34.41356932153392"/>
    <n v="23332.399999999998"/>
    <n v="14"/>
    <x v="0"/>
    <m/>
    <n v="0"/>
    <x v="71"/>
    <d v="2020-05-11T00:00:00"/>
    <x v="1"/>
    <x v="2"/>
    <x v="0"/>
  </r>
  <r>
    <x v="501"/>
    <x v="0"/>
    <x v="0"/>
    <s v="一般：バリスタDuo"/>
    <n v="43"/>
    <n v="0"/>
    <m/>
    <n v="0"/>
    <m/>
    <n v="0"/>
    <n v="0"/>
    <x v="0"/>
    <m/>
    <n v="0"/>
    <x v="71"/>
    <d v="2020-05-11T00:00:00"/>
    <x v="1"/>
    <x v="2"/>
    <x v="0"/>
  </r>
  <r>
    <x v="501"/>
    <x v="3"/>
    <x v="0"/>
    <s v="PH AFF"/>
    <n v="565"/>
    <n v="271"/>
    <m/>
    <n v="0.47964601769911502"/>
    <n v="135.87638376383765"/>
    <n v="36822.5"/>
    <n v="3"/>
    <x v="5"/>
    <n v="36822.5"/>
    <n v="1.7699115044247787E-3"/>
    <x v="71"/>
    <d v="2020-05-11T00:00:00"/>
    <x v="1"/>
    <x v="2"/>
    <x v="0"/>
  </r>
  <r>
    <x v="501"/>
    <x v="5"/>
    <x v="0"/>
    <s v="GDN_Direct_RT_リターゲティング"/>
    <n v="227505"/>
    <n v="310"/>
    <n v="0"/>
    <n v="1.3626074152216436E-3"/>
    <n v="212.05555578903224"/>
    <n v="65737.222294599997"/>
    <n v="4"/>
    <x v="0"/>
    <m/>
    <n v="0"/>
    <x v="71"/>
    <d v="2020-05-11T00:00:00"/>
    <x v="1"/>
    <x v="2"/>
    <x v="0"/>
  </r>
  <r>
    <x v="501"/>
    <x v="5"/>
    <x v="0"/>
    <s v="GDN_SDC_Direct"/>
    <n v="961694"/>
    <n v="1859"/>
    <n v="0"/>
    <n v="1.9330473102670911E-3"/>
    <n v="19.11492225838623"/>
    <n v="35534.640478339999"/>
    <n v="18"/>
    <x v="0"/>
    <m/>
    <n v="0"/>
    <x v="71"/>
    <d v="2020-05-11T00:00:00"/>
    <x v="1"/>
    <x v="2"/>
    <x v="0"/>
  </r>
  <r>
    <x v="501"/>
    <x v="5"/>
    <x v="0"/>
    <s v="GDN_Direct_AT_スタバ"/>
    <n v="399581"/>
    <n v="813"/>
    <n v="0"/>
    <n v="2.0346312762618843E-3"/>
    <n v="35.753812078376384"/>
    <n v="29067.849219720003"/>
    <n v="1"/>
    <x v="0"/>
    <m/>
    <n v="0"/>
    <x v="71"/>
    <d v="2020-05-11T00:00:00"/>
    <x v="1"/>
    <x v="2"/>
    <x v="0"/>
  </r>
  <r>
    <x v="501"/>
    <x v="4"/>
    <x v="0"/>
    <s v="一般：ドルチェグスト"/>
    <n v="6456"/>
    <n v="344"/>
    <n v="0"/>
    <n v="5.3283767038413879E-2"/>
    <n v="78.601119186046517"/>
    <n v="27038.785"/>
    <n v="0"/>
    <x v="0"/>
    <m/>
    <n v="0"/>
    <x v="71"/>
    <d v="2020-05-11T00:00:00"/>
    <x v="1"/>
    <x v="2"/>
    <x v="0"/>
  </r>
  <r>
    <x v="501"/>
    <x v="4"/>
    <x v="0"/>
    <s v="指名：バリスタ（170816-170916）"/>
    <n v="9448"/>
    <n v="1274"/>
    <m/>
    <n v="0.13484335309060119"/>
    <n v="73.8788147566719"/>
    <n v="94121.61"/>
    <n v="1.8699999999999999"/>
    <x v="0"/>
    <m/>
    <n v="0"/>
    <x v="71"/>
    <d v="2020-05-11T00:00:00"/>
    <x v="1"/>
    <x v="2"/>
    <x v="0"/>
  </r>
  <r>
    <x v="501"/>
    <x v="4"/>
    <x v="0"/>
    <s v="一般：バリスタDuo"/>
    <n v="199"/>
    <n v="30"/>
    <m/>
    <n v="0.15075376884422109"/>
    <n v="74.407666666666671"/>
    <n v="2232.23"/>
    <n v="0"/>
    <x v="0"/>
    <m/>
    <n v="0"/>
    <x v="71"/>
    <d v="2020-05-11T00:00:00"/>
    <x v="1"/>
    <x v="2"/>
    <x v="0"/>
  </r>
  <r>
    <x v="501"/>
    <x v="4"/>
    <x v="0"/>
    <s v="指名：共通TOP（170816-170916）"/>
    <n v="4304"/>
    <n v="867"/>
    <m/>
    <n v="0.20144052044609664"/>
    <n v="16.641407151095731"/>
    <n v="14428.099999999999"/>
    <n v="4.0199999999999996"/>
    <x v="0"/>
    <m/>
    <n v="0"/>
    <x v="71"/>
    <d v="2020-05-11T00:00:00"/>
    <x v="1"/>
    <x v="2"/>
    <x v="0"/>
  </r>
  <r>
    <x v="501"/>
    <x v="4"/>
    <x v="0"/>
    <s v="一般：バリスタ"/>
    <n v="3531"/>
    <n v="124"/>
    <m/>
    <n v="3.5117530444633248E-2"/>
    <n v="94.792983870967745"/>
    <n v="11754.33"/>
    <n v="0.46"/>
    <x v="0"/>
    <m/>
    <n v="0"/>
    <x v="71"/>
    <d v="2020-05-11T00:00:00"/>
    <x v="1"/>
    <x v="2"/>
    <x v="0"/>
  </r>
  <r>
    <x v="501"/>
    <x v="4"/>
    <x v="0"/>
    <s v="指名：製品KW"/>
    <n v="54"/>
    <n v="4"/>
    <m/>
    <n v="7.407407407407407E-2"/>
    <n v="25.087499999999999"/>
    <n v="100.35"/>
    <n v="0"/>
    <x v="0"/>
    <m/>
    <n v="0"/>
    <x v="71"/>
    <d v="2020-05-11T00:00:00"/>
    <x v="1"/>
    <x v="2"/>
    <x v="0"/>
  </r>
  <r>
    <x v="501"/>
    <x v="4"/>
    <x v="0"/>
    <s v="指名：ドルチェグスト（170816-170916）"/>
    <n v="18770"/>
    <n v="4026"/>
    <n v="0"/>
    <n v="0.21449120937666488"/>
    <n v="45.848079980129157"/>
    <n v="184584.37"/>
    <n v="23.36"/>
    <x v="3"/>
    <n v="46146.092499999999"/>
    <n v="2.1310602024507191E-4"/>
    <x v="71"/>
    <d v="2020-05-11T00:00:00"/>
    <x v="1"/>
    <x v="2"/>
    <x v="0"/>
  </r>
  <r>
    <x v="501"/>
    <x v="4"/>
    <x v="0"/>
    <s v="D&amp;E_DDTD_在宅LP検証（20200428）cookieベース"/>
    <n v="4201"/>
    <n v="872"/>
    <m/>
    <n v="0.20756962627945727"/>
    <n v="14.895223623853209"/>
    <n v="12988.634999999998"/>
    <n v="4.0599999999999996"/>
    <x v="0"/>
    <m/>
    <n v="0"/>
    <x v="71"/>
    <d v="2020-05-11T00:00:00"/>
    <x v="1"/>
    <x v="2"/>
    <x v="0"/>
  </r>
  <r>
    <x v="501"/>
    <x v="4"/>
    <x v="0"/>
    <s v="指名：バリスタDuo"/>
    <n v="4002"/>
    <n v="98"/>
    <m/>
    <n v="2.4487756121939031E-2"/>
    <n v="136.49647959183673"/>
    <n v="13376.655000000001"/>
    <n v="0.19"/>
    <x v="0"/>
    <m/>
    <n v="0"/>
    <x v="71"/>
    <d v="2020-05-11T00:00:00"/>
    <x v="1"/>
    <x v="2"/>
    <x v="0"/>
  </r>
  <r>
    <x v="501"/>
    <x v="7"/>
    <x v="0"/>
    <s v="NDG_Facebook_int_coffee（200110-200131）"/>
    <n v="98758"/>
    <n v="255"/>
    <n v="0"/>
    <n v="2.582069300714879E-3"/>
    <n v="40.078784313725492"/>
    <n v="10220.09"/>
    <n v="0"/>
    <x v="0"/>
    <m/>
    <n v="0"/>
    <x v="71"/>
    <d v="2020-05-11T00:00:00"/>
    <x v="1"/>
    <x v="2"/>
    <x v="0"/>
  </r>
  <r>
    <x v="501"/>
    <x v="7"/>
    <x v="0"/>
    <s v="NDG_Facebook_RM_18day（200203-200229）"/>
    <n v="16939"/>
    <n v="213"/>
    <n v="0"/>
    <n v="1.2574532144754708E-2"/>
    <n v="136.65816901408448"/>
    <n v="29108.189999999995"/>
    <n v="16"/>
    <x v="0"/>
    <m/>
    <n v="0"/>
    <x v="71"/>
    <d v="2020-05-11T00:00:00"/>
    <x v="1"/>
    <x v="2"/>
    <x v="0"/>
  </r>
  <r>
    <x v="501"/>
    <x v="7"/>
    <x v="0"/>
    <s v="NDG_Facebook_RM_180day（200203-200229）"/>
    <n v="30582"/>
    <n v="84"/>
    <n v="0"/>
    <n v="2.7467137531881499E-3"/>
    <n v="220.78327380952382"/>
    <n v="18545.795000000002"/>
    <n v="4"/>
    <x v="0"/>
    <m/>
    <n v="0"/>
    <x v="71"/>
    <d v="2020-05-11T00:00:00"/>
    <x v="1"/>
    <x v="2"/>
    <x v="0"/>
  </r>
  <r>
    <x v="501"/>
    <x v="11"/>
    <x v="0"/>
    <s v="【NDG】DV360"/>
    <n v="28892"/>
    <n v="1222"/>
    <m/>
    <n v="4.2295445105911669E-2"/>
    <n v="26.382813508801146"/>
    <n v="32239.798107754999"/>
    <n v="0"/>
    <x v="0"/>
    <m/>
    <n v="0"/>
    <x v="71"/>
    <d v="2020-05-11T00:00:00"/>
    <x v="1"/>
    <x v="2"/>
    <x v="0"/>
  </r>
  <r>
    <x v="502"/>
    <x v="0"/>
    <x v="0"/>
    <s v="指名：バリスタDuo"/>
    <n v="1174"/>
    <n v="10"/>
    <m/>
    <n v="8.5178875638841564E-3"/>
    <n v="42.120000000000005"/>
    <n v="421.20000000000005"/>
    <n v="0"/>
    <x v="0"/>
    <m/>
    <n v="0"/>
    <x v="71"/>
    <d v="2020-05-11T00:00:00"/>
    <x v="1"/>
    <x v="2"/>
    <x v="0"/>
  </r>
  <r>
    <x v="502"/>
    <x v="0"/>
    <x v="0"/>
    <s v="一般：ドルチェグスト"/>
    <n v="12136"/>
    <n v="126"/>
    <m/>
    <n v="1.0382333553065261E-2"/>
    <n v="65.024761904761917"/>
    <n v="8193.1200000000008"/>
    <n v="0"/>
    <x v="0"/>
    <m/>
    <n v="0"/>
    <x v="71"/>
    <d v="2020-05-11T00:00:00"/>
    <x v="1"/>
    <x v="2"/>
    <x v="0"/>
  </r>
  <r>
    <x v="502"/>
    <x v="0"/>
    <x v="0"/>
    <s v="指名：バリスタ（161228AM-170131）"/>
    <n v="8466"/>
    <n v="615"/>
    <m/>
    <n v="7.264351523742027E-2"/>
    <n v="27.970081300813007"/>
    <n v="17201.599999999999"/>
    <n v="5"/>
    <x v="0"/>
    <m/>
    <n v="0"/>
    <x v="71"/>
    <d v="2020-05-11T00:00:00"/>
    <x v="1"/>
    <x v="2"/>
    <x v="0"/>
  </r>
  <r>
    <x v="502"/>
    <x v="0"/>
    <x v="0"/>
    <s v="一般：バリスタ"/>
    <n v="11027"/>
    <n v="112"/>
    <m/>
    <n v="1.0156887639430489E-2"/>
    <n v="65.408571428571435"/>
    <n v="7325.76"/>
    <n v="0"/>
    <x v="0"/>
    <m/>
    <n v="0"/>
    <x v="71"/>
    <d v="2020-05-11T00:00:00"/>
    <x v="1"/>
    <x v="2"/>
    <x v="0"/>
  </r>
  <r>
    <x v="502"/>
    <x v="0"/>
    <x v="0"/>
    <s v="指名：製品KW"/>
    <n v="929"/>
    <n v="39"/>
    <m/>
    <n v="4.1980624327233582E-2"/>
    <n v="20.613333333333337"/>
    <n v="803.92000000000007"/>
    <n v="0"/>
    <x v="0"/>
    <m/>
    <n v="0"/>
    <x v="71"/>
    <d v="2020-05-11T00:00:00"/>
    <x v="1"/>
    <x v="2"/>
    <x v="0"/>
  </r>
  <r>
    <x v="502"/>
    <x v="0"/>
    <x v="0"/>
    <s v="指名：ドルチェグスト（161228AM-170131）"/>
    <n v="17754"/>
    <n v="1452"/>
    <m/>
    <n v="8.1784386617100371E-2"/>
    <n v="21.672396694214875"/>
    <n v="31468.32"/>
    <n v="32"/>
    <x v="0"/>
    <m/>
    <n v="0"/>
    <x v="71"/>
    <d v="2020-05-11T00:00:00"/>
    <x v="1"/>
    <x v="2"/>
    <x v="0"/>
  </r>
  <r>
    <x v="502"/>
    <x v="0"/>
    <x v="0"/>
    <s v="一般：バリスタDuo"/>
    <n v="27"/>
    <n v="0"/>
    <m/>
    <n v="0"/>
    <m/>
    <n v="0"/>
    <n v="0"/>
    <x v="0"/>
    <m/>
    <n v="0"/>
    <x v="71"/>
    <d v="2020-05-11T00:00:00"/>
    <x v="1"/>
    <x v="2"/>
    <x v="0"/>
  </r>
  <r>
    <x v="502"/>
    <x v="0"/>
    <x v="0"/>
    <s v="指名：共通TOP（161228AM-170131）"/>
    <n v="8016"/>
    <n v="597"/>
    <m/>
    <n v="7.4476047904191614E-2"/>
    <n v="14.293467336683415"/>
    <n v="8533.1999999999989"/>
    <n v="16"/>
    <x v="0"/>
    <m/>
    <n v="0"/>
    <x v="71"/>
    <d v="2020-05-11T00:00:00"/>
    <x v="1"/>
    <x v="2"/>
    <x v="0"/>
  </r>
  <r>
    <x v="502"/>
    <x v="3"/>
    <x v="0"/>
    <s v="PH AFF"/>
    <n v="572"/>
    <n v="276"/>
    <m/>
    <n v="0.4825174825174825"/>
    <n v="144.08804347826089"/>
    <n v="39768.300000000003"/>
    <n v="3"/>
    <x v="0"/>
    <m/>
    <n v="0"/>
    <x v="71"/>
    <d v="2020-05-11T00:00:00"/>
    <x v="1"/>
    <x v="2"/>
    <x v="0"/>
  </r>
  <r>
    <x v="502"/>
    <x v="5"/>
    <x v="0"/>
    <s v="GDN_Direct_RT_リターゲティング"/>
    <n v="222960"/>
    <n v="289"/>
    <n v="0"/>
    <n v="1.2961966271977036E-3"/>
    <n v="219.31549714932524"/>
    <n v="63382.178676154996"/>
    <n v="7"/>
    <x v="0"/>
    <m/>
    <n v="0"/>
    <x v="71"/>
    <d v="2020-05-11T00:00:00"/>
    <x v="1"/>
    <x v="2"/>
    <x v="0"/>
  </r>
  <r>
    <x v="502"/>
    <x v="5"/>
    <x v="0"/>
    <s v="GDN_Direct_AT_スタバ"/>
    <n v="372150"/>
    <n v="681"/>
    <n v="0"/>
    <n v="1.8299072954453849E-3"/>
    <n v="34.534475571710722"/>
    <n v="23517.977864335"/>
    <n v="3"/>
    <x v="0"/>
    <m/>
    <n v="0"/>
    <x v="71"/>
    <d v="2020-05-11T00:00:00"/>
    <x v="1"/>
    <x v="2"/>
    <x v="0"/>
  </r>
  <r>
    <x v="502"/>
    <x v="5"/>
    <x v="0"/>
    <s v="GDN_SDC_Direct"/>
    <n v="1036740"/>
    <n v="1898"/>
    <n v="0"/>
    <n v="1.8307386615737794E-3"/>
    <n v="22.365830005347735"/>
    <n v="42450.345350150004"/>
    <n v="11"/>
    <x v="0"/>
    <m/>
    <n v="0"/>
    <x v="71"/>
    <d v="2020-05-11T00:00:00"/>
    <x v="1"/>
    <x v="2"/>
    <x v="0"/>
  </r>
  <r>
    <x v="502"/>
    <x v="4"/>
    <x v="0"/>
    <s v="指名：バリスタDuo"/>
    <n v="3013"/>
    <n v="78"/>
    <m/>
    <n v="2.5887819449054099E-2"/>
    <n v="91.229871794871798"/>
    <n v="7115.93"/>
    <n v="0"/>
    <x v="0"/>
    <m/>
    <n v="0"/>
    <x v="71"/>
    <d v="2020-05-11T00:00:00"/>
    <x v="1"/>
    <x v="2"/>
    <x v="0"/>
  </r>
  <r>
    <x v="502"/>
    <x v="4"/>
    <x v="0"/>
    <s v="指名：製品KW"/>
    <n v="33"/>
    <n v="4"/>
    <m/>
    <n v="0.12121212121212122"/>
    <n v="47.945"/>
    <n v="191.78"/>
    <n v="0"/>
    <x v="0"/>
    <m/>
    <n v="0"/>
    <x v="71"/>
    <d v="2020-05-11T00:00:00"/>
    <x v="1"/>
    <x v="2"/>
    <x v="0"/>
  </r>
  <r>
    <x v="502"/>
    <x v="4"/>
    <x v="0"/>
    <s v="指名：共通TOP（170816-170916）"/>
    <n v="4028"/>
    <n v="774"/>
    <m/>
    <n v="0.19215491559086395"/>
    <n v="18.609263565891471"/>
    <n v="14403.57"/>
    <n v="2"/>
    <x v="0"/>
    <m/>
    <n v="0"/>
    <x v="71"/>
    <d v="2020-05-11T00:00:00"/>
    <x v="1"/>
    <x v="2"/>
    <x v="0"/>
  </r>
  <r>
    <x v="502"/>
    <x v="4"/>
    <x v="0"/>
    <s v="一般：バリスタDuo"/>
    <n v="218"/>
    <n v="24"/>
    <m/>
    <n v="0.11009174311926606"/>
    <n v="81.348541666666662"/>
    <n v="1952.365"/>
    <n v="0"/>
    <x v="0"/>
    <m/>
    <n v="0"/>
    <x v="71"/>
    <d v="2020-05-11T00:00:00"/>
    <x v="1"/>
    <x v="2"/>
    <x v="0"/>
  </r>
  <r>
    <x v="502"/>
    <x v="4"/>
    <x v="0"/>
    <s v="一般：ドルチェグスト"/>
    <n v="4348"/>
    <n v="212"/>
    <n v="0"/>
    <n v="4.875804967801288E-2"/>
    <n v="86.606603773584922"/>
    <n v="18360.600000000002"/>
    <n v="0"/>
    <x v="0"/>
    <m/>
    <n v="0"/>
    <x v="71"/>
    <d v="2020-05-11T00:00:00"/>
    <x v="1"/>
    <x v="2"/>
    <x v="0"/>
  </r>
  <r>
    <x v="502"/>
    <x v="4"/>
    <x v="0"/>
    <s v="指名：バリスタ（170816-170916）"/>
    <n v="8198"/>
    <n v="1093"/>
    <m/>
    <n v="0.13332520126860209"/>
    <n v="68.312877401646858"/>
    <n v="74665.97500000002"/>
    <n v="2.3899999999999997"/>
    <x v="0"/>
    <m/>
    <n v="0"/>
    <x v="71"/>
    <d v="2020-05-11T00:00:00"/>
    <x v="1"/>
    <x v="2"/>
    <x v="0"/>
  </r>
  <r>
    <x v="502"/>
    <x v="4"/>
    <x v="0"/>
    <s v="指名：ドルチェグスト（170816-170916）"/>
    <n v="17668"/>
    <n v="3888"/>
    <n v="0"/>
    <n v="0.22005886348200135"/>
    <n v="42.336770833333333"/>
    <n v="164605.36499999999"/>
    <n v="4.42"/>
    <x v="12"/>
    <n v="11757.526071428571"/>
    <n v="7.9239302694136295E-4"/>
    <x v="71"/>
    <d v="2020-05-11T00:00:00"/>
    <x v="1"/>
    <x v="2"/>
    <x v="0"/>
  </r>
  <r>
    <x v="502"/>
    <x v="4"/>
    <x v="0"/>
    <s v="D&amp;E_DDTD_在宅LP検証（20200428）cookieベース"/>
    <n v="3780"/>
    <n v="658"/>
    <m/>
    <n v="0.17407407407407408"/>
    <n v="23.376025835866262"/>
    <n v="15381.424999999999"/>
    <n v="3.0300000000000002"/>
    <x v="0"/>
    <m/>
    <n v="0"/>
    <x v="71"/>
    <d v="2020-05-11T00:00:00"/>
    <x v="1"/>
    <x v="2"/>
    <x v="0"/>
  </r>
  <r>
    <x v="502"/>
    <x v="4"/>
    <x v="0"/>
    <s v="一般：バリスタ"/>
    <n v="2602"/>
    <n v="103"/>
    <m/>
    <n v="3.9584934665641815E-2"/>
    <n v="99.483980582524254"/>
    <n v="10246.849999999999"/>
    <n v="0"/>
    <x v="0"/>
    <m/>
    <n v="0"/>
    <x v="71"/>
    <d v="2020-05-11T00:00:00"/>
    <x v="1"/>
    <x v="2"/>
    <x v="0"/>
  </r>
  <r>
    <x v="502"/>
    <x v="7"/>
    <x v="0"/>
    <s v="NDG_Facebook_RM_18day（200203-200229）"/>
    <n v="18666"/>
    <n v="224"/>
    <n v="0"/>
    <n v="1.2000428586735241E-2"/>
    <n v="130.44504464285714"/>
    <n v="29219.690000000002"/>
    <n v="10"/>
    <x v="0"/>
    <m/>
    <n v="0"/>
    <x v="71"/>
    <d v="2020-05-11T00:00:00"/>
    <x v="1"/>
    <x v="2"/>
    <x v="0"/>
  </r>
  <r>
    <x v="502"/>
    <x v="7"/>
    <x v="0"/>
    <s v="NDG_Facebook_RM_180day（200203-200229）"/>
    <n v="34843"/>
    <n v="58"/>
    <n v="0"/>
    <n v="1.664609821197945E-3"/>
    <n v="297.43586206896555"/>
    <n v="17251.280000000002"/>
    <n v="2"/>
    <x v="0"/>
    <m/>
    <n v="0"/>
    <x v="71"/>
    <d v="2020-05-11T00:00:00"/>
    <x v="1"/>
    <x v="2"/>
    <x v="0"/>
  </r>
  <r>
    <x v="502"/>
    <x v="7"/>
    <x v="0"/>
    <s v="NDG_Facebook_int_coffee（200110-200131）"/>
    <n v="102408"/>
    <n v="262"/>
    <n v="0"/>
    <n v="2.5583938754784783E-3"/>
    <n v="39.118625954198464"/>
    <n v="10249.079999999998"/>
    <n v="2"/>
    <x v="0"/>
    <m/>
    <n v="0"/>
    <x v="71"/>
    <d v="2020-05-11T00:00:00"/>
    <x v="1"/>
    <x v="2"/>
    <x v="0"/>
  </r>
  <r>
    <x v="502"/>
    <x v="11"/>
    <x v="0"/>
    <s v="【NDG】DV360"/>
    <n v="35756"/>
    <n v="1516"/>
    <m/>
    <n v="4.2398478577022038E-2"/>
    <n v="21.290179266523747"/>
    <n v="32275.911768049998"/>
    <n v="0"/>
    <x v="0"/>
    <m/>
    <n v="0"/>
    <x v="71"/>
    <d v="2020-05-11T00:00:00"/>
    <x v="1"/>
    <x v="2"/>
    <x v="0"/>
  </r>
  <r>
    <x v="503"/>
    <x v="0"/>
    <x v="0"/>
    <s v="指名：共通TOP（161228AM-170131）"/>
    <n v="8461"/>
    <n v="786"/>
    <m/>
    <n v="9.2896820706772243E-2"/>
    <n v="21.969669211195932"/>
    <n v="17268.160000000003"/>
    <n v="31"/>
    <x v="0"/>
    <m/>
    <n v="0"/>
    <x v="72"/>
    <d v="2020-05-18T00:00:00"/>
    <x v="1"/>
    <x v="2"/>
    <x v="0"/>
  </r>
  <r>
    <x v="503"/>
    <x v="0"/>
    <x v="0"/>
    <s v="指名：製品KW"/>
    <n v="980"/>
    <n v="43"/>
    <m/>
    <n v="4.3877551020408162E-2"/>
    <n v="16.56744186046512"/>
    <n v="712.40000000000009"/>
    <n v="3"/>
    <x v="0"/>
    <m/>
    <n v="0"/>
    <x v="72"/>
    <d v="2020-05-18T00:00:00"/>
    <x v="1"/>
    <x v="2"/>
    <x v="0"/>
  </r>
  <r>
    <x v="503"/>
    <x v="0"/>
    <x v="0"/>
    <s v="一般：バリスタDuo"/>
    <n v="22"/>
    <n v="0"/>
    <m/>
    <n v="0"/>
    <m/>
    <n v="0"/>
    <n v="0"/>
    <x v="0"/>
    <m/>
    <n v="0"/>
    <x v="72"/>
    <d v="2020-05-18T00:00:00"/>
    <x v="1"/>
    <x v="2"/>
    <x v="0"/>
  </r>
  <r>
    <x v="503"/>
    <x v="0"/>
    <x v="0"/>
    <s v="一般：バリスタ"/>
    <n v="9466"/>
    <n v="100"/>
    <m/>
    <n v="1.0564124234100993E-2"/>
    <n v="68.536000000000001"/>
    <n v="6853.6"/>
    <n v="1"/>
    <x v="0"/>
    <m/>
    <n v="0"/>
    <x v="72"/>
    <d v="2020-05-18T00:00:00"/>
    <x v="1"/>
    <x v="2"/>
    <x v="0"/>
  </r>
  <r>
    <x v="503"/>
    <x v="0"/>
    <x v="0"/>
    <s v="指名：バリスタ（161228AM-170131）"/>
    <n v="8183"/>
    <n v="636"/>
    <m/>
    <n v="7.7722106806794575E-2"/>
    <n v="43.037358490566028"/>
    <n v="27371.759999999995"/>
    <n v="9"/>
    <x v="0"/>
    <m/>
    <n v="0"/>
    <x v="72"/>
    <d v="2020-05-18T00:00:00"/>
    <x v="1"/>
    <x v="2"/>
    <x v="0"/>
  </r>
  <r>
    <x v="503"/>
    <x v="0"/>
    <x v="0"/>
    <s v="一般：ドルチェグスト"/>
    <n v="12616"/>
    <n v="130"/>
    <m/>
    <n v="1.0304375396322131E-2"/>
    <n v="86.559999999999988"/>
    <n v="11252.8"/>
    <n v="0"/>
    <x v="0"/>
    <m/>
    <n v="0"/>
    <x v="72"/>
    <d v="2020-05-18T00:00:00"/>
    <x v="1"/>
    <x v="2"/>
    <x v="0"/>
  </r>
  <r>
    <x v="503"/>
    <x v="0"/>
    <x v="0"/>
    <s v="指名：ドルチェグスト（161228AM-170131）"/>
    <n v="16064"/>
    <n v="1554"/>
    <m/>
    <n v="9.6738047808764938E-2"/>
    <n v="32.420694980694975"/>
    <n v="50381.759999999995"/>
    <n v="14"/>
    <x v="0"/>
    <m/>
    <n v="0"/>
    <x v="72"/>
    <d v="2020-05-18T00:00:00"/>
    <x v="1"/>
    <x v="2"/>
    <x v="0"/>
  </r>
  <r>
    <x v="503"/>
    <x v="0"/>
    <x v="0"/>
    <s v="指名：バリスタDuo"/>
    <n v="896"/>
    <n v="4"/>
    <m/>
    <n v="4.464285714285714E-3"/>
    <n v="44.46"/>
    <n v="177.84"/>
    <n v="1"/>
    <x v="0"/>
    <m/>
    <n v="0"/>
    <x v="72"/>
    <d v="2020-05-18T00:00:00"/>
    <x v="1"/>
    <x v="2"/>
    <x v="0"/>
  </r>
  <r>
    <x v="503"/>
    <x v="3"/>
    <x v="0"/>
    <s v="PH AFF"/>
    <n v="417"/>
    <n v="229"/>
    <m/>
    <n v="0.54916067146282976"/>
    <n v="0"/>
    <n v="0"/>
    <n v="0"/>
    <x v="0"/>
    <m/>
    <n v="0"/>
    <x v="72"/>
    <d v="2020-05-18T00:00:00"/>
    <x v="1"/>
    <x v="2"/>
    <x v="0"/>
  </r>
  <r>
    <x v="503"/>
    <x v="5"/>
    <x v="0"/>
    <s v="GDN_SDC_Direct"/>
    <n v="999520"/>
    <n v="1960"/>
    <n v="0"/>
    <n v="1.9609412518008643E-3"/>
    <n v="20.324742064048472"/>
    <n v="39836.494445535005"/>
    <n v="13"/>
    <x v="0"/>
    <m/>
    <n v="0"/>
    <x v="72"/>
    <d v="2020-05-18T00:00:00"/>
    <x v="1"/>
    <x v="2"/>
    <x v="0"/>
  </r>
  <r>
    <x v="503"/>
    <x v="5"/>
    <x v="0"/>
    <s v="GDN_Direct_AT_スタバ"/>
    <n v="288716"/>
    <n v="526"/>
    <n v="0"/>
    <n v="1.8218595436345752E-3"/>
    <n v="33.066433142538024"/>
    <n v="17392.943832975001"/>
    <n v="0"/>
    <x v="0"/>
    <m/>
    <n v="0"/>
    <x v="72"/>
    <d v="2020-05-18T00:00:00"/>
    <x v="1"/>
    <x v="2"/>
    <x v="0"/>
  </r>
  <r>
    <x v="503"/>
    <x v="5"/>
    <x v="0"/>
    <s v="GDN_Direct_RT_リターゲティング"/>
    <n v="248076"/>
    <n v="301"/>
    <n v="0"/>
    <n v="1.2133378480788145E-3"/>
    <n v="210.89216604372092"/>
    <n v="63478.54197916"/>
    <n v="5"/>
    <x v="0"/>
    <m/>
    <n v="0"/>
    <x v="72"/>
    <d v="2020-05-18T00:00:00"/>
    <x v="1"/>
    <x v="2"/>
    <x v="0"/>
  </r>
  <r>
    <x v="503"/>
    <x v="4"/>
    <x v="0"/>
    <s v="一般：ドルチェグスト"/>
    <n v="2488"/>
    <n v="136"/>
    <n v="0"/>
    <n v="5.4662379421221867E-2"/>
    <n v="74.442573529411774"/>
    <n v="10124.19"/>
    <n v="0"/>
    <x v="0"/>
    <m/>
    <n v="0"/>
    <x v="72"/>
    <d v="2020-05-18T00:00:00"/>
    <x v="1"/>
    <x v="2"/>
    <x v="0"/>
  </r>
  <r>
    <x v="503"/>
    <x v="4"/>
    <x v="0"/>
    <s v="指名：共通TOP（170816-170916）"/>
    <n v="4083"/>
    <n v="835"/>
    <m/>
    <n v="0.20450649032574086"/>
    <n v="17.622341317365269"/>
    <n v="14714.654999999999"/>
    <n v="7.15"/>
    <x v="0"/>
    <m/>
    <n v="0"/>
    <x v="72"/>
    <d v="2020-05-18T00:00:00"/>
    <x v="1"/>
    <x v="2"/>
    <x v="0"/>
  </r>
  <r>
    <x v="503"/>
    <x v="4"/>
    <x v="0"/>
    <s v="指名：ドルチェグスト（170816-170916）"/>
    <n v="13982"/>
    <n v="2996"/>
    <n v="0"/>
    <n v="0.21427549706765842"/>
    <n v="38.395108477970624"/>
    <n v="115031.745"/>
    <n v="11.87"/>
    <x v="0"/>
    <m/>
    <n v="0"/>
    <x v="72"/>
    <d v="2020-05-18T00:00:00"/>
    <x v="1"/>
    <x v="2"/>
    <x v="0"/>
  </r>
  <r>
    <x v="503"/>
    <x v="4"/>
    <x v="0"/>
    <s v="指名：製品KW"/>
    <n v="39"/>
    <n v="3"/>
    <m/>
    <n v="7.6923076923076927E-2"/>
    <n v="12.636666666666668"/>
    <n v="37.910000000000004"/>
    <n v="0"/>
    <x v="0"/>
    <m/>
    <n v="0"/>
    <x v="72"/>
    <d v="2020-05-18T00:00:00"/>
    <x v="1"/>
    <x v="2"/>
    <x v="0"/>
  </r>
  <r>
    <x v="503"/>
    <x v="4"/>
    <x v="0"/>
    <s v="指名：バリスタDuo"/>
    <n v="2788"/>
    <n v="63"/>
    <m/>
    <n v="2.259684361549498E-2"/>
    <n v="124.04817460317462"/>
    <n v="7815.0350000000008"/>
    <n v="0"/>
    <x v="0"/>
    <m/>
    <n v="0"/>
    <x v="72"/>
    <d v="2020-05-18T00:00:00"/>
    <x v="1"/>
    <x v="2"/>
    <x v="0"/>
  </r>
  <r>
    <x v="503"/>
    <x v="4"/>
    <x v="0"/>
    <s v="D&amp;E_DDTD_在宅LP検証（20200428）cookieベース"/>
    <n v="4095"/>
    <n v="750"/>
    <m/>
    <n v="0.18315018315018314"/>
    <n v="18.175986666666667"/>
    <n v="13631.99"/>
    <n v="1.32"/>
    <x v="0"/>
    <m/>
    <n v="0"/>
    <x v="72"/>
    <d v="2020-05-18T00:00:00"/>
    <x v="1"/>
    <x v="2"/>
    <x v="0"/>
  </r>
  <r>
    <x v="503"/>
    <x v="4"/>
    <x v="0"/>
    <s v="指名：バリスタ（170816-170916）"/>
    <n v="6052"/>
    <n v="793"/>
    <m/>
    <n v="0.13103106411103768"/>
    <n v="66.436002522068094"/>
    <n v="52683.75"/>
    <n v="2.21"/>
    <x v="0"/>
    <m/>
    <n v="0"/>
    <x v="72"/>
    <d v="2020-05-18T00:00:00"/>
    <x v="1"/>
    <x v="2"/>
    <x v="0"/>
  </r>
  <r>
    <x v="503"/>
    <x v="4"/>
    <x v="0"/>
    <s v="一般：バリスタ"/>
    <n v="2129"/>
    <n v="99"/>
    <m/>
    <n v="4.6500704556129639E-2"/>
    <n v="97.083838383838383"/>
    <n v="9611.2999999999993"/>
    <n v="0"/>
    <x v="0"/>
    <m/>
    <n v="0"/>
    <x v="72"/>
    <d v="2020-05-18T00:00:00"/>
    <x v="1"/>
    <x v="2"/>
    <x v="0"/>
  </r>
  <r>
    <x v="503"/>
    <x v="4"/>
    <x v="0"/>
    <s v="一般：バリスタDuo"/>
    <n v="187"/>
    <n v="22"/>
    <m/>
    <n v="0.11764705882352941"/>
    <n v="79.16500000000002"/>
    <n v="1741.6300000000003"/>
    <n v="0"/>
    <x v="0"/>
    <m/>
    <n v="0"/>
    <x v="72"/>
    <d v="2020-05-18T00:00:00"/>
    <x v="1"/>
    <x v="2"/>
    <x v="0"/>
  </r>
  <r>
    <x v="503"/>
    <x v="7"/>
    <x v="0"/>
    <s v="NDG_Facebook_int_coffee（200110-200131）"/>
    <n v="86137"/>
    <n v="237"/>
    <n v="0"/>
    <n v="2.7514308601414026E-3"/>
    <n v="40.31407172995781"/>
    <n v="9554.4350000000013"/>
    <n v="0"/>
    <x v="0"/>
    <m/>
    <n v="0"/>
    <x v="72"/>
    <d v="2020-05-18T00:00:00"/>
    <x v="1"/>
    <x v="2"/>
    <x v="0"/>
  </r>
  <r>
    <x v="503"/>
    <x v="7"/>
    <x v="0"/>
    <s v="NDG_Facebook_RM_180day（200203-200229）"/>
    <n v="32428"/>
    <n v="77"/>
    <n v="0"/>
    <n v="2.3744911804613297E-3"/>
    <n v="262.01051948051946"/>
    <n v="20174.809999999998"/>
    <n v="4"/>
    <x v="0"/>
    <m/>
    <n v="0"/>
    <x v="72"/>
    <d v="2020-05-18T00:00:00"/>
    <x v="1"/>
    <x v="2"/>
    <x v="0"/>
  </r>
  <r>
    <x v="503"/>
    <x v="7"/>
    <x v="0"/>
    <s v="NDG_Facebook_RM_18day（200203-200229）"/>
    <n v="18708"/>
    <n v="189"/>
    <n v="0"/>
    <n v="1.0102629890955742E-2"/>
    <n v="154.58383597883599"/>
    <n v="29216.345000000001"/>
    <n v="26"/>
    <x v="0"/>
    <m/>
    <n v="0"/>
    <x v="72"/>
    <d v="2020-05-18T00:00:00"/>
    <x v="1"/>
    <x v="2"/>
    <x v="0"/>
  </r>
  <r>
    <x v="503"/>
    <x v="11"/>
    <x v="0"/>
    <s v="【NDG】DV360"/>
    <n v="39605"/>
    <n v="939"/>
    <m/>
    <n v="2.370912763539957E-2"/>
    <n v="32.440590277949944"/>
    <n v="30461.714270994999"/>
    <n v="0"/>
    <x v="0"/>
    <m/>
    <n v="0"/>
    <x v="72"/>
    <d v="2020-05-18T00:00:00"/>
    <x v="1"/>
    <x v="2"/>
    <x v="0"/>
  </r>
  <r>
    <x v="503"/>
    <x v="3"/>
    <x v="0"/>
    <s v="AFF"/>
    <m/>
    <m/>
    <m/>
    <m/>
    <m/>
    <m/>
    <m/>
    <x v="12"/>
    <n v="0"/>
    <m/>
    <x v="72"/>
    <d v="2020-05-18T00:00:00"/>
    <x v="1"/>
    <x v="2"/>
    <x v="0"/>
  </r>
  <r>
    <x v="504"/>
    <x v="0"/>
    <x v="0"/>
    <s v="指名：製品KW"/>
    <n v="1120"/>
    <n v="67"/>
    <m/>
    <n v="5.9821428571428574E-2"/>
    <n v="19.635820895522386"/>
    <n v="1315.6"/>
    <n v="1"/>
    <x v="0"/>
    <m/>
    <n v="0"/>
    <x v="72"/>
    <d v="2020-05-18T00:00:00"/>
    <x v="1"/>
    <x v="2"/>
    <x v="0"/>
  </r>
  <r>
    <x v="504"/>
    <x v="0"/>
    <x v="0"/>
    <s v="一般：バリスタDuo"/>
    <n v="16"/>
    <n v="0"/>
    <m/>
    <n v="0"/>
    <m/>
    <n v="0"/>
    <n v="0"/>
    <x v="0"/>
    <m/>
    <n v="0"/>
    <x v="72"/>
    <d v="2020-05-18T00:00:00"/>
    <x v="1"/>
    <x v="2"/>
    <x v="0"/>
  </r>
  <r>
    <x v="504"/>
    <x v="0"/>
    <x v="0"/>
    <s v="指名：ドルチェグスト（161228AM-170131）"/>
    <n v="16678"/>
    <n v="1554"/>
    <m/>
    <n v="9.3176639884878287E-2"/>
    <n v="26.691994851994853"/>
    <n v="41479.360000000001"/>
    <n v="30"/>
    <x v="0"/>
    <m/>
    <n v="0"/>
    <x v="72"/>
    <d v="2020-05-18T00:00:00"/>
    <x v="1"/>
    <x v="2"/>
    <x v="0"/>
  </r>
  <r>
    <x v="504"/>
    <x v="0"/>
    <x v="0"/>
    <s v="一般：ドルチェグスト"/>
    <n v="13662"/>
    <n v="132"/>
    <m/>
    <n v="9.6618357487922701E-3"/>
    <n v="87.044848484848487"/>
    <n v="11489.92"/>
    <n v="0"/>
    <x v="0"/>
    <m/>
    <n v="0"/>
    <x v="72"/>
    <d v="2020-05-18T00:00:00"/>
    <x v="1"/>
    <x v="2"/>
    <x v="0"/>
  </r>
  <r>
    <x v="504"/>
    <x v="0"/>
    <x v="0"/>
    <s v="一般：バリスタ"/>
    <n v="9627"/>
    <n v="118"/>
    <m/>
    <n v="1.2257193310480939E-2"/>
    <n v="64.788474576271199"/>
    <n v="7645.0400000000009"/>
    <n v="1"/>
    <x v="0"/>
    <m/>
    <n v="0"/>
    <x v="72"/>
    <d v="2020-05-18T00:00:00"/>
    <x v="1"/>
    <x v="2"/>
    <x v="0"/>
  </r>
  <r>
    <x v="504"/>
    <x v="0"/>
    <x v="0"/>
    <s v="指名：バリスタ（161228AM-170131）"/>
    <n v="8596"/>
    <n v="685"/>
    <m/>
    <n v="7.9688227082363894E-2"/>
    <n v="45.459386861313867"/>
    <n v="31139.679999999997"/>
    <n v="10"/>
    <x v="0"/>
    <m/>
    <n v="0"/>
    <x v="72"/>
    <d v="2020-05-18T00:00:00"/>
    <x v="1"/>
    <x v="2"/>
    <x v="0"/>
  </r>
  <r>
    <x v="504"/>
    <x v="0"/>
    <x v="0"/>
    <s v="指名：共通TOP（161228AM-170131）"/>
    <n v="8221"/>
    <n v="716"/>
    <m/>
    <n v="8.709402749057292E-2"/>
    <n v="20.849385474860334"/>
    <n v="14928.16"/>
    <n v="23"/>
    <x v="0"/>
    <m/>
    <n v="0"/>
    <x v="72"/>
    <d v="2020-05-18T00:00:00"/>
    <x v="1"/>
    <x v="2"/>
    <x v="0"/>
  </r>
  <r>
    <x v="504"/>
    <x v="0"/>
    <x v="0"/>
    <s v="指名：バリスタDuo"/>
    <n v="982"/>
    <n v="5"/>
    <m/>
    <n v="5.0916496945010185E-3"/>
    <n v="70.72"/>
    <n v="353.6"/>
    <n v="0"/>
    <x v="0"/>
    <m/>
    <n v="0"/>
    <x v="72"/>
    <d v="2020-05-18T00:00:00"/>
    <x v="1"/>
    <x v="2"/>
    <x v="0"/>
  </r>
  <r>
    <x v="504"/>
    <x v="3"/>
    <x v="0"/>
    <s v="PH AFF"/>
    <n v="417"/>
    <n v="223"/>
    <m/>
    <n v="0.53477218225419665"/>
    <n v="198.14798206278027"/>
    <n v="44187"/>
    <n v="3"/>
    <x v="0"/>
    <m/>
    <n v="0"/>
    <x v="72"/>
    <d v="2020-05-18T00:00:00"/>
    <x v="1"/>
    <x v="2"/>
    <x v="0"/>
  </r>
  <r>
    <x v="504"/>
    <x v="5"/>
    <x v="0"/>
    <s v="GDN_Direct_RT_リターゲティング"/>
    <n v="247430"/>
    <n v="289"/>
    <n v="0"/>
    <n v="1.1680071131229034E-3"/>
    <n v="235.83397586550177"/>
    <n v="68156.019025130008"/>
    <n v="3"/>
    <x v="0"/>
    <m/>
    <n v="0"/>
    <x v="72"/>
    <d v="2020-05-18T00:00:00"/>
    <x v="1"/>
    <x v="2"/>
    <x v="0"/>
  </r>
  <r>
    <x v="504"/>
    <x v="5"/>
    <x v="0"/>
    <s v="GDN_SDC_Direct"/>
    <n v="718447"/>
    <n v="1715"/>
    <n v="0"/>
    <n v="2.3870932720158897E-3"/>
    <n v="17.792974108478134"/>
    <n v="30514.950596039998"/>
    <n v="13"/>
    <x v="0"/>
    <m/>
    <n v="0"/>
    <x v="72"/>
    <d v="2020-05-18T00:00:00"/>
    <x v="1"/>
    <x v="2"/>
    <x v="0"/>
  </r>
  <r>
    <x v="504"/>
    <x v="5"/>
    <x v="0"/>
    <s v="GDN_Direct_AT_スタバ"/>
    <n v="221387"/>
    <n v="473"/>
    <n v="0"/>
    <n v="2.1365301485633753E-3"/>
    <n v="36.387129032674416"/>
    <n v="17211.112032454999"/>
    <n v="1"/>
    <x v="0"/>
    <m/>
    <n v="0"/>
    <x v="72"/>
    <d v="2020-05-18T00:00:00"/>
    <x v="1"/>
    <x v="2"/>
    <x v="0"/>
  </r>
  <r>
    <x v="504"/>
    <x v="4"/>
    <x v="0"/>
    <s v="指名：ドルチェグスト（170816-170916）"/>
    <n v="14284"/>
    <n v="3144"/>
    <n v="0"/>
    <n v="0.22010641276953236"/>
    <n v="40.327425254452919"/>
    <n v="126789.42499999999"/>
    <n v="7.95"/>
    <x v="1"/>
    <n v="18112.774999999998"/>
    <n v="4.9005880705684684E-4"/>
    <x v="72"/>
    <d v="2020-05-18T00:00:00"/>
    <x v="1"/>
    <x v="2"/>
    <x v="0"/>
  </r>
  <r>
    <x v="504"/>
    <x v="4"/>
    <x v="0"/>
    <s v="指名：製品KW"/>
    <n v="42"/>
    <n v="0"/>
    <m/>
    <n v="0"/>
    <m/>
    <n v="0"/>
    <n v="0"/>
    <x v="0"/>
    <m/>
    <n v="0"/>
    <x v="72"/>
    <d v="2020-05-18T00:00:00"/>
    <x v="1"/>
    <x v="2"/>
    <x v="0"/>
  </r>
  <r>
    <x v="504"/>
    <x v="4"/>
    <x v="0"/>
    <s v="指名：共通TOP（170816-170916）"/>
    <n v="3846"/>
    <n v="815"/>
    <m/>
    <n v="0.21190847633905358"/>
    <n v="15.0449754601227"/>
    <n v="12261.655000000001"/>
    <n v="8.98"/>
    <x v="0"/>
    <m/>
    <n v="0"/>
    <x v="72"/>
    <d v="2020-05-18T00:00:00"/>
    <x v="1"/>
    <x v="2"/>
    <x v="0"/>
  </r>
  <r>
    <x v="504"/>
    <x v="4"/>
    <x v="0"/>
    <s v="D&amp;E_DDTD_在宅LP検証（20200428）cookieベース"/>
    <n v="3792"/>
    <n v="821"/>
    <m/>
    <n v="0.21650843881856541"/>
    <n v="16.708702801461634"/>
    <n v="13717.845000000001"/>
    <n v="4.53"/>
    <x v="0"/>
    <m/>
    <n v="0"/>
    <x v="72"/>
    <d v="2020-05-18T00:00:00"/>
    <x v="1"/>
    <x v="2"/>
    <x v="0"/>
  </r>
  <r>
    <x v="504"/>
    <x v="4"/>
    <x v="0"/>
    <s v="一般：バリスタDuo"/>
    <n v="178"/>
    <n v="30"/>
    <m/>
    <n v="0.16853932584269662"/>
    <n v="72.21483333333336"/>
    <n v="2166.4450000000006"/>
    <n v="0.04"/>
    <x v="0"/>
    <m/>
    <n v="0"/>
    <x v="72"/>
    <d v="2020-05-18T00:00:00"/>
    <x v="1"/>
    <x v="2"/>
    <x v="0"/>
  </r>
  <r>
    <x v="504"/>
    <x v="4"/>
    <x v="0"/>
    <s v="一般：ドルチェグスト"/>
    <n v="4748"/>
    <n v="248"/>
    <n v="0"/>
    <n v="5.2232518955349617E-2"/>
    <n v="83.280322580645162"/>
    <n v="20653.52"/>
    <n v="0"/>
    <x v="0"/>
    <m/>
    <n v="0"/>
    <x v="72"/>
    <d v="2020-05-18T00:00:00"/>
    <x v="1"/>
    <x v="2"/>
    <x v="0"/>
  </r>
  <r>
    <x v="504"/>
    <x v="4"/>
    <x v="0"/>
    <s v="指名：バリスタDuo"/>
    <n v="3335"/>
    <n v="83"/>
    <m/>
    <n v="2.4887556221889054E-2"/>
    <n v="145.86349397590362"/>
    <n v="12106.67"/>
    <n v="0"/>
    <x v="0"/>
    <m/>
    <n v="0"/>
    <x v="72"/>
    <d v="2020-05-18T00:00:00"/>
    <x v="1"/>
    <x v="2"/>
    <x v="0"/>
  </r>
  <r>
    <x v="504"/>
    <x v="4"/>
    <x v="0"/>
    <s v="一般：バリスタ"/>
    <n v="2280"/>
    <n v="87"/>
    <m/>
    <n v="3.8157894736842106E-2"/>
    <n v="98.414770114942513"/>
    <n v="8562.0849999999991"/>
    <n v="0"/>
    <x v="0"/>
    <m/>
    <n v="0"/>
    <x v="72"/>
    <d v="2020-05-18T00:00:00"/>
    <x v="1"/>
    <x v="2"/>
    <x v="0"/>
  </r>
  <r>
    <x v="504"/>
    <x v="4"/>
    <x v="0"/>
    <s v="指名：バリスタ（170816-170916）"/>
    <n v="6421"/>
    <n v="858"/>
    <m/>
    <n v="0.13362404609873851"/>
    <n v="62.984504662004653"/>
    <n v="54040.704999999994"/>
    <n v="0.04"/>
    <x v="0"/>
    <m/>
    <n v="0"/>
    <x v="72"/>
    <d v="2020-05-18T00:00:00"/>
    <x v="1"/>
    <x v="2"/>
    <x v="0"/>
  </r>
  <r>
    <x v="504"/>
    <x v="7"/>
    <x v="0"/>
    <s v="NDG_Facebook_RM_180day（200203-200229）"/>
    <n v="28218"/>
    <n v="62"/>
    <n v="0"/>
    <n v="2.1971791055354736E-3"/>
    <n v="268.69701612903225"/>
    <n v="16659.215"/>
    <n v="5"/>
    <x v="0"/>
    <m/>
    <n v="0"/>
    <x v="72"/>
    <d v="2020-05-18T00:00:00"/>
    <x v="1"/>
    <x v="2"/>
    <x v="0"/>
  </r>
  <r>
    <x v="504"/>
    <x v="7"/>
    <x v="0"/>
    <s v="NDG_Facebook_int_coffee（200110-200131）"/>
    <n v="70606"/>
    <n v="210"/>
    <n v="0"/>
    <n v="2.9742514800441887E-3"/>
    <n v="38.456880952380949"/>
    <n v="8075.9449999999997"/>
    <n v="0"/>
    <x v="0"/>
    <m/>
    <n v="0"/>
    <x v="72"/>
    <d v="2020-05-18T00:00:00"/>
    <x v="1"/>
    <x v="2"/>
    <x v="0"/>
  </r>
  <r>
    <x v="504"/>
    <x v="7"/>
    <x v="0"/>
    <s v="NDG_Facebook_RM_18day（200203-200229）"/>
    <n v="16767"/>
    <n v="145"/>
    <n v="0"/>
    <n v="8.6479394047832055E-3"/>
    <n v="195.40951724137935"/>
    <n v="28334.380000000005"/>
    <n v="12"/>
    <x v="0"/>
    <m/>
    <n v="0"/>
    <x v="72"/>
    <d v="2020-05-18T00:00:00"/>
    <x v="1"/>
    <x v="2"/>
    <x v="0"/>
  </r>
  <r>
    <x v="504"/>
    <x v="11"/>
    <x v="0"/>
    <s v="【NDG】DV360"/>
    <n v="37053"/>
    <n v="818"/>
    <m/>
    <n v="2.2076485034949935E-2"/>
    <n v="34.780242506088022"/>
    <n v="28450.238369980001"/>
    <n v="0"/>
    <x v="0"/>
    <m/>
    <n v="0"/>
    <x v="72"/>
    <d v="2020-05-18T00:00:00"/>
    <x v="1"/>
    <x v="2"/>
    <x v="0"/>
  </r>
  <r>
    <x v="505"/>
    <x v="0"/>
    <x v="0"/>
    <s v="指名：製品KW"/>
    <n v="1142"/>
    <n v="58"/>
    <m/>
    <n v="5.0788091068301226E-2"/>
    <n v="20.297931034482755"/>
    <n v="1177.2799999999997"/>
    <n v="0"/>
    <x v="0"/>
    <m/>
    <n v="0"/>
    <x v="72"/>
    <d v="2020-05-18T00:00:00"/>
    <x v="1"/>
    <x v="2"/>
    <x v="0"/>
  </r>
  <r>
    <x v="505"/>
    <x v="0"/>
    <x v="0"/>
    <s v="指名：共通TOP（161228AM-170131）"/>
    <n v="7444"/>
    <n v="702"/>
    <m/>
    <n v="9.4304137560451376E-2"/>
    <n v="21.340740740740742"/>
    <n v="14981.2"/>
    <n v="34"/>
    <x v="0"/>
    <m/>
    <n v="0"/>
    <x v="72"/>
    <d v="2020-05-18T00:00:00"/>
    <x v="1"/>
    <x v="2"/>
    <x v="0"/>
  </r>
  <r>
    <x v="505"/>
    <x v="0"/>
    <x v="0"/>
    <s v="指名：バリスタDuo"/>
    <n v="1061"/>
    <n v="9"/>
    <m/>
    <n v="8.4825636192271438E-3"/>
    <n v="64.017777777777781"/>
    <n v="576.16000000000008"/>
    <n v="0"/>
    <x v="0"/>
    <m/>
    <n v="0"/>
    <x v="72"/>
    <d v="2020-05-18T00:00:00"/>
    <x v="1"/>
    <x v="2"/>
    <x v="0"/>
  </r>
  <r>
    <x v="505"/>
    <x v="0"/>
    <x v="0"/>
    <s v="指名：ドルチェグスト（161228AM-170131）"/>
    <n v="16522"/>
    <n v="1526"/>
    <m/>
    <n v="9.2361699552112334E-2"/>
    <n v="27.025006553079951"/>
    <n v="41240.160000000003"/>
    <n v="50"/>
    <x v="1"/>
    <n v="5891.4514285714295"/>
    <n v="4.2367752088124923E-4"/>
    <x v="72"/>
    <d v="2020-05-18T00:00:00"/>
    <x v="1"/>
    <x v="2"/>
    <x v="0"/>
  </r>
  <r>
    <x v="505"/>
    <x v="0"/>
    <x v="0"/>
    <s v="一般：バリスタDuo"/>
    <n v="44"/>
    <n v="2"/>
    <m/>
    <n v="4.5454545454545456E-2"/>
    <n v="21.84"/>
    <n v="43.68"/>
    <n v="0"/>
    <x v="0"/>
    <m/>
    <n v="0"/>
    <x v="72"/>
    <d v="2020-05-18T00:00:00"/>
    <x v="1"/>
    <x v="2"/>
    <x v="0"/>
  </r>
  <r>
    <x v="505"/>
    <x v="0"/>
    <x v="0"/>
    <s v="指名：バリスタ（161228AM-170131）"/>
    <n v="8184"/>
    <n v="643"/>
    <m/>
    <n v="7.856793743890518E-2"/>
    <n v="45.709860031104192"/>
    <n v="29391.439999999995"/>
    <n v="6"/>
    <x v="0"/>
    <m/>
    <n v="0"/>
    <x v="72"/>
    <d v="2020-05-18T00:00:00"/>
    <x v="1"/>
    <x v="2"/>
    <x v="0"/>
  </r>
  <r>
    <x v="505"/>
    <x v="0"/>
    <x v="0"/>
    <s v="一般：バリスタ"/>
    <n v="6718"/>
    <n v="84"/>
    <m/>
    <n v="1.2503721345638583E-2"/>
    <n v="60.431428571428569"/>
    <n v="5076.24"/>
    <n v="3"/>
    <x v="0"/>
    <m/>
    <n v="0"/>
    <x v="72"/>
    <d v="2020-05-18T00:00:00"/>
    <x v="1"/>
    <x v="2"/>
    <x v="0"/>
  </r>
  <r>
    <x v="505"/>
    <x v="0"/>
    <x v="0"/>
    <s v="一般：ドルチェグスト"/>
    <n v="14314"/>
    <n v="152"/>
    <m/>
    <n v="1.0618974430627358E-2"/>
    <n v="83.076842105263154"/>
    <n v="12627.679999999998"/>
    <n v="0"/>
    <x v="0"/>
    <m/>
    <n v="0"/>
    <x v="72"/>
    <d v="2020-05-18T00:00:00"/>
    <x v="1"/>
    <x v="2"/>
    <x v="0"/>
  </r>
  <r>
    <x v="505"/>
    <x v="3"/>
    <x v="0"/>
    <s v="PH AFF"/>
    <n v="420"/>
    <n v="207"/>
    <m/>
    <n v="0.49285714285714288"/>
    <n v="142.30917874396135"/>
    <n v="29458"/>
    <n v="2"/>
    <x v="0"/>
    <m/>
    <n v="0"/>
    <x v="72"/>
    <d v="2020-05-18T00:00:00"/>
    <x v="1"/>
    <x v="2"/>
    <x v="0"/>
  </r>
  <r>
    <x v="505"/>
    <x v="5"/>
    <x v="0"/>
    <s v="GDN_SDC_Direct"/>
    <n v="696756"/>
    <n v="1392"/>
    <n v="0"/>
    <n v="1.9978299433374095E-3"/>
    <n v="27.562595040251438"/>
    <n v="38367.132296030002"/>
    <n v="11"/>
    <x v="0"/>
    <m/>
    <n v="0"/>
    <x v="72"/>
    <d v="2020-05-18T00:00:00"/>
    <x v="1"/>
    <x v="2"/>
    <x v="0"/>
  </r>
  <r>
    <x v="505"/>
    <x v="5"/>
    <x v="0"/>
    <s v="GDN_Direct_AT_スタバ"/>
    <n v="234233"/>
    <n v="440"/>
    <n v="0"/>
    <n v="1.8784714365610311E-3"/>
    <n v="38.262261070670455"/>
    <n v="16835.394871094999"/>
    <n v="6"/>
    <x v="0"/>
    <m/>
    <n v="0"/>
    <x v="72"/>
    <d v="2020-05-18T00:00:00"/>
    <x v="1"/>
    <x v="2"/>
    <x v="0"/>
  </r>
  <r>
    <x v="505"/>
    <x v="5"/>
    <x v="0"/>
    <s v="GDN_Direct_RT_リターゲティング"/>
    <n v="230049"/>
    <n v="285"/>
    <n v="0"/>
    <n v="1.2388665023538464E-3"/>
    <n v="212.06441238736841"/>
    <n v="60438.357530399997"/>
    <n v="2"/>
    <x v="0"/>
    <m/>
    <n v="0"/>
    <x v="72"/>
    <d v="2020-05-18T00:00:00"/>
    <x v="1"/>
    <x v="2"/>
    <x v="0"/>
  </r>
  <r>
    <x v="505"/>
    <x v="4"/>
    <x v="0"/>
    <s v="指名：バリスタDuo"/>
    <n v="3320"/>
    <n v="72"/>
    <m/>
    <n v="2.1686746987951807E-2"/>
    <n v="134.97694444444443"/>
    <n v="9718.3399999999983"/>
    <n v="0"/>
    <x v="0"/>
    <m/>
    <n v="0"/>
    <x v="72"/>
    <d v="2020-05-18T00:00:00"/>
    <x v="1"/>
    <x v="2"/>
    <x v="0"/>
  </r>
  <r>
    <x v="505"/>
    <x v="4"/>
    <x v="0"/>
    <s v="指名：共通TOP（170816-170916）"/>
    <n v="3579"/>
    <n v="814"/>
    <m/>
    <n v="0.22743783179659122"/>
    <n v="11.98830466830467"/>
    <n v="9758.4800000000014"/>
    <n v="3.71"/>
    <x v="0"/>
    <m/>
    <n v="0"/>
    <x v="72"/>
    <d v="2020-05-18T00:00:00"/>
    <x v="1"/>
    <x v="2"/>
    <x v="0"/>
  </r>
  <r>
    <x v="505"/>
    <x v="4"/>
    <x v="0"/>
    <s v="一般：ドルチェグスト"/>
    <n v="3204"/>
    <n v="184"/>
    <n v="0"/>
    <n v="5.742821473158552E-2"/>
    <n v="76.338532608695644"/>
    <n v="14046.289999999999"/>
    <n v="0"/>
    <x v="0"/>
    <m/>
    <n v="0"/>
    <x v="72"/>
    <d v="2020-05-18T00:00:00"/>
    <x v="1"/>
    <x v="2"/>
    <x v="0"/>
  </r>
  <r>
    <x v="505"/>
    <x v="4"/>
    <x v="0"/>
    <s v="指名：ドルチェグスト（170816-170916）"/>
    <n v="13664"/>
    <n v="2943"/>
    <n v="0"/>
    <n v="0.21538348946135832"/>
    <n v="37.280932721712553"/>
    <n v="109717.78500000003"/>
    <n v="8.5599999999999987"/>
    <x v="0"/>
    <m/>
    <n v="0"/>
    <x v="72"/>
    <d v="2020-05-18T00:00:00"/>
    <x v="1"/>
    <x v="2"/>
    <x v="0"/>
  </r>
  <r>
    <x v="505"/>
    <x v="4"/>
    <x v="0"/>
    <s v="指名：製品KW"/>
    <n v="36"/>
    <n v="2"/>
    <m/>
    <n v="5.5555555555555552E-2"/>
    <n v="21.184999999999999"/>
    <n v="42.37"/>
    <n v="0"/>
    <x v="0"/>
    <m/>
    <n v="0"/>
    <x v="72"/>
    <d v="2020-05-18T00:00:00"/>
    <x v="1"/>
    <x v="2"/>
    <x v="0"/>
  </r>
  <r>
    <x v="505"/>
    <x v="4"/>
    <x v="0"/>
    <s v="一般：バリスタ"/>
    <n v="2641"/>
    <n v="101"/>
    <m/>
    <n v="3.8243089738735331E-2"/>
    <n v="115.90480198019802"/>
    <n v="11706.385"/>
    <n v="0"/>
    <x v="0"/>
    <m/>
    <n v="0"/>
    <x v="72"/>
    <d v="2020-05-18T00:00:00"/>
    <x v="1"/>
    <x v="2"/>
    <x v="0"/>
  </r>
  <r>
    <x v="505"/>
    <x v="4"/>
    <x v="0"/>
    <s v="D&amp;E_DDTD_在宅LP検証（20200428）cookieベース"/>
    <n v="3454"/>
    <n v="722"/>
    <m/>
    <n v="0.20903300521134915"/>
    <n v="11.721398891966759"/>
    <n v="8462.85"/>
    <n v="3"/>
    <x v="0"/>
    <m/>
    <n v="0"/>
    <x v="72"/>
    <d v="2020-05-18T00:00:00"/>
    <x v="1"/>
    <x v="2"/>
    <x v="0"/>
  </r>
  <r>
    <x v="505"/>
    <x v="4"/>
    <x v="0"/>
    <s v="一般：バリスタDuo"/>
    <n v="164"/>
    <n v="11"/>
    <m/>
    <n v="6.7073170731707321E-2"/>
    <n v="85.855000000000004"/>
    <n v="944.40499999999997"/>
    <n v="0"/>
    <x v="0"/>
    <m/>
    <n v="0"/>
    <x v="72"/>
    <d v="2020-05-18T00:00:00"/>
    <x v="1"/>
    <x v="2"/>
    <x v="0"/>
  </r>
  <r>
    <x v="505"/>
    <x v="4"/>
    <x v="0"/>
    <s v="指名：バリスタ（170816-170916）"/>
    <n v="5779"/>
    <n v="832"/>
    <m/>
    <n v="0.14396954490396263"/>
    <n v="64.33898437500001"/>
    <n v="53530.035000000003"/>
    <n v="0.82000000000000006"/>
    <x v="0"/>
    <m/>
    <n v="0"/>
    <x v="72"/>
    <d v="2020-05-18T00:00:00"/>
    <x v="1"/>
    <x v="2"/>
    <x v="0"/>
  </r>
  <r>
    <x v="505"/>
    <x v="7"/>
    <x v="0"/>
    <s v="NDG_Facebook_int_coffee（200110-200131）"/>
    <n v="72007"/>
    <n v="243"/>
    <n v="0"/>
    <n v="3.3746719068979405E-3"/>
    <n v="41.53030864197531"/>
    <n v="10091.865"/>
    <n v="1"/>
    <x v="0"/>
    <m/>
    <n v="0"/>
    <x v="72"/>
    <d v="2020-05-18T00:00:00"/>
    <x v="1"/>
    <x v="2"/>
    <x v="0"/>
  </r>
  <r>
    <x v="505"/>
    <x v="7"/>
    <x v="0"/>
    <s v="NDG_Facebook_RM_18day（200203-200229）"/>
    <n v="19887"/>
    <n v="195"/>
    <n v="0"/>
    <n v="9.8054005128978723E-3"/>
    <n v="176.35869230769231"/>
    <n v="34389.945"/>
    <n v="16"/>
    <x v="0"/>
    <m/>
    <n v="0"/>
    <x v="72"/>
    <d v="2020-05-18T00:00:00"/>
    <x v="1"/>
    <x v="2"/>
    <x v="0"/>
  </r>
  <r>
    <x v="505"/>
    <x v="7"/>
    <x v="0"/>
    <s v="NDG_Facebook_RM_180day（200203-200229）"/>
    <n v="31425"/>
    <n v="75"/>
    <n v="0"/>
    <n v="2.3866348448687352E-3"/>
    <n v="242.5942666666667"/>
    <n v="18194.570000000003"/>
    <n v="9"/>
    <x v="0"/>
    <m/>
    <n v="0"/>
    <x v="72"/>
    <d v="2020-05-18T00:00:00"/>
    <x v="1"/>
    <x v="2"/>
    <x v="0"/>
  </r>
  <r>
    <x v="505"/>
    <x v="11"/>
    <x v="0"/>
    <s v="【NDG】DV360"/>
    <n v="41317"/>
    <n v="931"/>
    <m/>
    <n v="2.2533097756371471E-2"/>
    <n v="35.117865886342642"/>
    <n v="32694.733140184999"/>
    <n v="0"/>
    <x v="0"/>
    <m/>
    <n v="0"/>
    <x v="72"/>
    <d v="2020-05-18T00:00:00"/>
    <x v="1"/>
    <x v="2"/>
    <x v="0"/>
  </r>
  <r>
    <x v="506"/>
    <x v="0"/>
    <x v="0"/>
    <s v="一般：ドルチェグスト"/>
    <n v="13072"/>
    <n v="156"/>
    <m/>
    <n v="1.1933904528763769E-2"/>
    <n v="83.6"/>
    <n v="13041.599999999999"/>
    <n v="0"/>
    <x v="0"/>
    <m/>
    <n v="0"/>
    <x v="72"/>
    <d v="2020-05-18T00:00:00"/>
    <x v="1"/>
    <x v="2"/>
    <x v="0"/>
  </r>
  <r>
    <x v="506"/>
    <x v="0"/>
    <x v="0"/>
    <s v="一般：バリスタDuo"/>
    <n v="42"/>
    <n v="3"/>
    <m/>
    <n v="7.1428571428571425E-2"/>
    <n v="43.333333333333336"/>
    <n v="130"/>
    <n v="0"/>
    <x v="0"/>
    <m/>
    <n v="0"/>
    <x v="72"/>
    <d v="2020-05-18T00:00:00"/>
    <x v="1"/>
    <x v="2"/>
    <x v="0"/>
  </r>
  <r>
    <x v="506"/>
    <x v="0"/>
    <x v="0"/>
    <s v="指名：製品KW"/>
    <n v="1188"/>
    <n v="53"/>
    <m/>
    <n v="4.4612794612794611E-2"/>
    <n v="19.701132075471694"/>
    <n v="1044.1599999999999"/>
    <n v="1"/>
    <x v="0"/>
    <m/>
    <n v="0"/>
    <x v="72"/>
    <d v="2020-05-18T00:00:00"/>
    <x v="1"/>
    <x v="2"/>
    <x v="0"/>
  </r>
  <r>
    <x v="506"/>
    <x v="0"/>
    <x v="0"/>
    <s v="指名：バリスタDuo"/>
    <n v="1103"/>
    <n v="8"/>
    <m/>
    <n v="7.2529465095194923E-3"/>
    <n v="57.330000000000005"/>
    <n v="458.64000000000004"/>
    <n v="0"/>
    <x v="0"/>
    <m/>
    <n v="0"/>
    <x v="72"/>
    <d v="2020-05-18T00:00:00"/>
    <x v="1"/>
    <x v="2"/>
    <x v="0"/>
  </r>
  <r>
    <x v="506"/>
    <x v="0"/>
    <x v="0"/>
    <s v="指名：共通TOP（161228AM-170131）"/>
    <n v="8089"/>
    <n v="857"/>
    <m/>
    <n v="0.10594634689083941"/>
    <n v="19.144737456242705"/>
    <n v="16407.039999999997"/>
    <n v="90"/>
    <x v="0"/>
    <m/>
    <n v="0"/>
    <x v="72"/>
    <d v="2020-05-18T00:00:00"/>
    <x v="1"/>
    <x v="2"/>
    <x v="0"/>
  </r>
  <r>
    <x v="506"/>
    <x v="0"/>
    <x v="0"/>
    <s v="一般：バリスタ"/>
    <n v="8148"/>
    <n v="76"/>
    <m/>
    <n v="9.3274423171330386E-3"/>
    <n v="64.014736842105265"/>
    <n v="4865.12"/>
    <n v="0"/>
    <x v="0"/>
    <m/>
    <n v="0"/>
    <x v="72"/>
    <d v="2020-05-18T00:00:00"/>
    <x v="1"/>
    <x v="2"/>
    <x v="0"/>
  </r>
  <r>
    <x v="506"/>
    <x v="0"/>
    <x v="0"/>
    <s v="指名：バリスタ（161228AM-170131）"/>
    <n v="8099"/>
    <n v="673"/>
    <m/>
    <n v="8.3096678602296581E-2"/>
    <n v="43.516196136701332"/>
    <n v="29286.399999999998"/>
    <n v="9"/>
    <x v="0"/>
    <m/>
    <n v="0"/>
    <x v="72"/>
    <d v="2020-05-18T00:00:00"/>
    <x v="1"/>
    <x v="2"/>
    <x v="0"/>
  </r>
  <r>
    <x v="506"/>
    <x v="0"/>
    <x v="0"/>
    <s v="指名：ドルチェグスト（161228AM-170131）"/>
    <n v="16496"/>
    <n v="1574"/>
    <m/>
    <n v="9.5417070805043649E-2"/>
    <n v="31.377077509529862"/>
    <n v="49387.520000000004"/>
    <n v="40"/>
    <x v="0"/>
    <m/>
    <n v="0"/>
    <x v="72"/>
    <d v="2020-05-18T00:00:00"/>
    <x v="1"/>
    <x v="2"/>
    <x v="0"/>
  </r>
  <r>
    <x v="506"/>
    <x v="3"/>
    <x v="0"/>
    <s v="PH AFF"/>
    <n v="424"/>
    <n v="208"/>
    <m/>
    <n v="0.49056603773584906"/>
    <n v="70.8125"/>
    <n v="14729"/>
    <n v="1"/>
    <x v="0"/>
    <m/>
    <n v="0"/>
    <x v="72"/>
    <d v="2020-05-18T00:00:00"/>
    <x v="1"/>
    <x v="2"/>
    <x v="0"/>
  </r>
  <r>
    <x v="506"/>
    <x v="5"/>
    <x v="0"/>
    <s v="GDN_Direct_AT_スタバ"/>
    <n v="183335"/>
    <n v="373"/>
    <n v="0"/>
    <n v="2.0345269588458287E-3"/>
    <n v="39.024921704879354"/>
    <n v="14556.295795919999"/>
    <n v="2"/>
    <x v="0"/>
    <m/>
    <n v="0"/>
    <x v="72"/>
    <d v="2020-05-18T00:00:00"/>
    <x v="1"/>
    <x v="2"/>
    <x v="0"/>
  </r>
  <r>
    <x v="506"/>
    <x v="5"/>
    <x v="0"/>
    <s v="GDN_SDC_Direct"/>
    <n v="430150"/>
    <n v="964"/>
    <n v="0"/>
    <n v="2.2410786934790191E-3"/>
    <n v="29.269155891229254"/>
    <n v="28215.466279144999"/>
    <n v="5"/>
    <x v="0"/>
    <m/>
    <n v="0"/>
    <x v="72"/>
    <d v="2020-05-18T00:00:00"/>
    <x v="1"/>
    <x v="2"/>
    <x v="0"/>
  </r>
  <r>
    <x v="506"/>
    <x v="5"/>
    <x v="0"/>
    <s v="GDN_Direct_RT_リターゲティング"/>
    <n v="190538"/>
    <n v="207"/>
    <n v="0"/>
    <n v="1.0863974640229245E-3"/>
    <n v="261.08798603335748"/>
    <n v="54045.213108905002"/>
    <n v="3"/>
    <x v="0"/>
    <m/>
    <n v="0"/>
    <x v="72"/>
    <d v="2020-05-18T00:00:00"/>
    <x v="1"/>
    <x v="2"/>
    <x v="0"/>
  </r>
  <r>
    <x v="506"/>
    <x v="4"/>
    <x v="0"/>
    <s v="一般：ドルチェグスト"/>
    <n v="5024"/>
    <n v="234"/>
    <n v="0"/>
    <n v="4.6576433121019105E-2"/>
    <n v="82.847777777777765"/>
    <n v="19386.379999999997"/>
    <n v="0.76"/>
    <x v="0"/>
    <m/>
    <n v="0"/>
    <x v="72"/>
    <d v="2020-05-18T00:00:00"/>
    <x v="1"/>
    <x v="2"/>
    <x v="0"/>
  </r>
  <r>
    <x v="506"/>
    <x v="4"/>
    <x v="0"/>
    <s v="一般：バリスタDuo"/>
    <n v="129"/>
    <n v="21"/>
    <m/>
    <n v="0.16279069767441862"/>
    <n v="78.10309523809525"/>
    <n v="1640.1650000000002"/>
    <n v="0"/>
    <x v="0"/>
    <m/>
    <n v="0"/>
    <x v="72"/>
    <d v="2020-05-18T00:00:00"/>
    <x v="1"/>
    <x v="2"/>
    <x v="0"/>
  </r>
  <r>
    <x v="506"/>
    <x v="4"/>
    <x v="0"/>
    <s v="一般：バリスタ"/>
    <n v="2355"/>
    <n v="127"/>
    <m/>
    <n v="5.3927813163481955E-2"/>
    <n v="106.65370078740158"/>
    <n v="13545.02"/>
    <n v="0"/>
    <x v="0"/>
    <m/>
    <n v="0"/>
    <x v="72"/>
    <d v="2020-05-18T00:00:00"/>
    <x v="1"/>
    <x v="2"/>
    <x v="0"/>
  </r>
  <r>
    <x v="506"/>
    <x v="4"/>
    <x v="0"/>
    <s v="D&amp;E_DDTD_在宅LP検証（20200428）cookieベース"/>
    <n v="3537"/>
    <n v="840"/>
    <m/>
    <n v="0.23748939779474132"/>
    <n v="11.47255357142857"/>
    <n v="9636.9449999999979"/>
    <n v="7.9399999999999995"/>
    <x v="0"/>
    <m/>
    <n v="0"/>
    <x v="72"/>
    <d v="2020-05-18T00:00:00"/>
    <x v="1"/>
    <x v="2"/>
    <x v="0"/>
  </r>
  <r>
    <x v="506"/>
    <x v="4"/>
    <x v="0"/>
    <s v="指名：ドルチェグスト（170816-170916）"/>
    <n v="14640"/>
    <n v="3012"/>
    <n v="0"/>
    <n v="0.20573770491803278"/>
    <n v="42.057558100929612"/>
    <n v="126677.36499999999"/>
    <n v="10.3"/>
    <x v="0"/>
    <m/>
    <n v="0"/>
    <x v="72"/>
    <d v="2020-05-18T00:00:00"/>
    <x v="1"/>
    <x v="2"/>
    <x v="0"/>
  </r>
  <r>
    <x v="506"/>
    <x v="4"/>
    <x v="0"/>
    <s v="指名：共通TOP（170816-170916）"/>
    <n v="3526"/>
    <n v="810"/>
    <m/>
    <n v="0.22972206466250708"/>
    <n v="10.881574074074072"/>
    <n v="8814.0749999999989"/>
    <n v="6.54"/>
    <x v="0"/>
    <m/>
    <n v="0"/>
    <x v="72"/>
    <d v="2020-05-18T00:00:00"/>
    <x v="1"/>
    <x v="2"/>
    <x v="0"/>
  </r>
  <r>
    <x v="506"/>
    <x v="4"/>
    <x v="0"/>
    <s v="指名：バリスタDuo"/>
    <n v="3292"/>
    <n v="79"/>
    <m/>
    <n v="2.399756986634265E-2"/>
    <n v="147.23645569620254"/>
    <n v="11631.68"/>
    <n v="0"/>
    <x v="0"/>
    <m/>
    <n v="0"/>
    <x v="72"/>
    <d v="2020-05-18T00:00:00"/>
    <x v="1"/>
    <x v="2"/>
    <x v="0"/>
  </r>
  <r>
    <x v="506"/>
    <x v="4"/>
    <x v="0"/>
    <s v="指名：製品KW"/>
    <n v="37"/>
    <n v="3"/>
    <m/>
    <n v="8.1081081081081086E-2"/>
    <n v="36.794999999999995"/>
    <n v="110.38499999999999"/>
    <n v="0"/>
    <x v="0"/>
    <m/>
    <n v="0"/>
    <x v="72"/>
    <d v="2020-05-18T00:00:00"/>
    <x v="1"/>
    <x v="2"/>
    <x v="0"/>
  </r>
  <r>
    <x v="506"/>
    <x v="4"/>
    <x v="0"/>
    <s v="指名：バリスタ（170816-170916）"/>
    <n v="6098"/>
    <n v="764"/>
    <m/>
    <n v="0.1252869793374877"/>
    <n v="67.529011780104724"/>
    <n v="51592.165000000008"/>
    <n v="0.95"/>
    <x v="0"/>
    <m/>
    <n v="0"/>
    <x v="72"/>
    <d v="2020-05-18T00:00:00"/>
    <x v="1"/>
    <x v="2"/>
    <x v="0"/>
  </r>
  <r>
    <x v="506"/>
    <x v="7"/>
    <x v="0"/>
    <s v="NDG_Facebook_RM_180day（200203-200229）"/>
    <n v="14356"/>
    <n v="31"/>
    <n v="0"/>
    <n v="2.1593758707160768E-3"/>
    <n v="375.50322580645161"/>
    <n v="11640.6"/>
    <n v="10"/>
    <x v="0"/>
    <m/>
    <n v="0"/>
    <x v="72"/>
    <d v="2020-05-18T00:00:00"/>
    <x v="1"/>
    <x v="2"/>
    <x v="0"/>
  </r>
  <r>
    <x v="506"/>
    <x v="7"/>
    <x v="0"/>
    <s v="NDG_Facebook_RM_18day（200203-200229）"/>
    <n v="8039"/>
    <n v="75"/>
    <n v="0"/>
    <n v="9.3295185968404037E-3"/>
    <n v="249.89380000000006"/>
    <n v="18742.035000000003"/>
    <n v="16"/>
    <x v="0"/>
    <m/>
    <n v="0"/>
    <x v="72"/>
    <d v="2020-05-18T00:00:00"/>
    <x v="1"/>
    <x v="2"/>
    <x v="0"/>
  </r>
  <r>
    <x v="506"/>
    <x v="7"/>
    <x v="0"/>
    <s v="NDG_Facebook_int_coffee（200110-200131）"/>
    <n v="87856"/>
    <n v="239"/>
    <n v="0"/>
    <n v="2.7203605900564562E-3"/>
    <n v="42.32801255230126"/>
    <n v="10116.395"/>
    <n v="1"/>
    <x v="0"/>
    <m/>
    <n v="0"/>
    <x v="72"/>
    <d v="2020-05-18T00:00:00"/>
    <x v="1"/>
    <x v="2"/>
    <x v="0"/>
  </r>
  <r>
    <x v="506"/>
    <x v="11"/>
    <x v="0"/>
    <s v="【NDG】DV360"/>
    <n v="14061"/>
    <n v="250"/>
    <m/>
    <n v="1.7779674276367258E-2"/>
    <n v="42.616898584419999"/>
    <n v="10654.224646105"/>
    <n v="0"/>
    <x v="0"/>
    <m/>
    <n v="0"/>
    <x v="72"/>
    <d v="2020-05-18T00:00:00"/>
    <x v="1"/>
    <x v="2"/>
    <x v="0"/>
  </r>
  <r>
    <x v="507"/>
    <x v="0"/>
    <x v="0"/>
    <s v="一般：ドルチェグスト"/>
    <n v="11742"/>
    <n v="154"/>
    <m/>
    <n v="1.311531255322773E-2"/>
    <n v="70.179740259740257"/>
    <n v="10807.68"/>
    <n v="0"/>
    <x v="0"/>
    <m/>
    <n v="0"/>
    <x v="72"/>
    <d v="2020-05-18T00:00:00"/>
    <x v="1"/>
    <x v="2"/>
    <x v="0"/>
  </r>
  <r>
    <x v="507"/>
    <x v="0"/>
    <x v="0"/>
    <s v="指名：ドルチェグスト（161228AM-170131）"/>
    <n v="16064"/>
    <n v="1476"/>
    <m/>
    <n v="9.1882470119521914E-2"/>
    <n v="28.904390243902434"/>
    <n v="42662.87999999999"/>
    <n v="44"/>
    <x v="2"/>
    <n v="21331.439999999995"/>
    <n v="1.2450199203187251E-4"/>
    <x v="72"/>
    <d v="2020-05-18T00:00:00"/>
    <x v="1"/>
    <x v="2"/>
    <x v="0"/>
  </r>
  <r>
    <x v="507"/>
    <x v="0"/>
    <x v="0"/>
    <s v="指名：共通TOP（161228AM-170131）"/>
    <n v="9060"/>
    <n v="1292"/>
    <m/>
    <n v="0.14260485651214128"/>
    <n v="13.896718266253869"/>
    <n v="17954.559999999998"/>
    <n v="181"/>
    <x v="0"/>
    <m/>
    <n v="0"/>
    <x v="72"/>
    <d v="2020-05-18T00:00:00"/>
    <x v="1"/>
    <x v="2"/>
    <x v="0"/>
  </r>
  <r>
    <x v="507"/>
    <x v="0"/>
    <x v="0"/>
    <s v="一般：バリスタ"/>
    <n v="7747"/>
    <n v="106"/>
    <m/>
    <n v="1.3682715890021945E-2"/>
    <n v="63.489056603773584"/>
    <n v="6729.84"/>
    <n v="0"/>
    <x v="0"/>
    <m/>
    <n v="0"/>
    <x v="72"/>
    <d v="2020-05-18T00:00:00"/>
    <x v="1"/>
    <x v="2"/>
    <x v="0"/>
  </r>
  <r>
    <x v="507"/>
    <x v="0"/>
    <x v="0"/>
    <s v="指名：製品KW"/>
    <n v="1108"/>
    <n v="69"/>
    <m/>
    <n v="6.2274368231046928E-2"/>
    <n v="23.558260869565217"/>
    <n v="1625.52"/>
    <n v="1"/>
    <x v="0"/>
    <m/>
    <n v="0"/>
    <x v="72"/>
    <d v="2020-05-18T00:00:00"/>
    <x v="1"/>
    <x v="2"/>
    <x v="0"/>
  </r>
  <r>
    <x v="507"/>
    <x v="0"/>
    <x v="0"/>
    <s v="一般：バリスタDuo"/>
    <n v="23"/>
    <n v="1"/>
    <m/>
    <n v="4.3478260869565216E-2"/>
    <n v="44.72"/>
    <n v="44.72"/>
    <n v="0"/>
    <x v="0"/>
    <m/>
    <n v="0"/>
    <x v="72"/>
    <d v="2020-05-18T00:00:00"/>
    <x v="1"/>
    <x v="2"/>
    <x v="0"/>
  </r>
  <r>
    <x v="507"/>
    <x v="0"/>
    <x v="0"/>
    <s v="指名：バリスタ（161228AM-170131）"/>
    <n v="7384"/>
    <n v="609"/>
    <m/>
    <n v="8.2475622968580714E-2"/>
    <n v="44.851494252873565"/>
    <n v="27314.560000000001"/>
    <n v="8"/>
    <x v="0"/>
    <m/>
    <n v="0"/>
    <x v="72"/>
    <d v="2020-05-18T00:00:00"/>
    <x v="1"/>
    <x v="2"/>
    <x v="0"/>
  </r>
  <r>
    <x v="507"/>
    <x v="0"/>
    <x v="0"/>
    <s v="指名：バリスタDuo"/>
    <n v="974"/>
    <n v="8"/>
    <m/>
    <n v="8.2135523613963042E-3"/>
    <n v="56.290000000000006"/>
    <n v="450.32000000000005"/>
    <n v="0"/>
    <x v="0"/>
    <m/>
    <n v="0"/>
    <x v="72"/>
    <d v="2020-05-18T00:00:00"/>
    <x v="1"/>
    <x v="2"/>
    <x v="0"/>
  </r>
  <r>
    <x v="507"/>
    <x v="3"/>
    <x v="0"/>
    <s v="PH AFF"/>
    <n v="385"/>
    <n v="199"/>
    <m/>
    <n v="0.51688311688311683"/>
    <n v="222.04522613065328"/>
    <n v="44187"/>
    <n v="3"/>
    <x v="5"/>
    <n v="44187"/>
    <n v="2.5974025974025974E-3"/>
    <x v="72"/>
    <d v="2020-05-18T00:00:00"/>
    <x v="1"/>
    <x v="2"/>
    <x v="0"/>
  </r>
  <r>
    <x v="507"/>
    <x v="5"/>
    <x v="0"/>
    <s v="GDN_SDC_Direct"/>
    <n v="65677"/>
    <n v="172"/>
    <n v="0"/>
    <n v="2.6188772325167107E-3"/>
    <n v="28.215386661947672"/>
    <n v="4853.0465058549999"/>
    <n v="3"/>
    <x v="0"/>
    <m/>
    <n v="0"/>
    <x v="72"/>
    <d v="2020-05-18T00:00:00"/>
    <x v="1"/>
    <x v="2"/>
    <x v="0"/>
  </r>
  <r>
    <x v="507"/>
    <x v="5"/>
    <x v="0"/>
    <s v="GDN_Direct_RT_リターゲティング"/>
    <n v="145635"/>
    <n v="189"/>
    <n v="0"/>
    <n v="1.2977649603460708E-3"/>
    <n v="237.27970015460318"/>
    <n v="44845.863329220003"/>
    <n v="6"/>
    <x v="0"/>
    <m/>
    <n v="0"/>
    <x v="72"/>
    <d v="2020-05-18T00:00:00"/>
    <x v="1"/>
    <x v="2"/>
    <x v="0"/>
  </r>
  <r>
    <x v="507"/>
    <x v="5"/>
    <x v="0"/>
    <s v="GDN_Direct_AT_スタバ"/>
    <n v="48670"/>
    <n v="119"/>
    <n v="0"/>
    <n v="2.4450380110951305E-3"/>
    <n v="15.570992146638654"/>
    <n v="1852.9480654499998"/>
    <n v="1"/>
    <x v="0"/>
    <m/>
    <n v="0"/>
    <x v="72"/>
    <d v="2020-05-18T00:00:00"/>
    <x v="1"/>
    <x v="2"/>
    <x v="0"/>
  </r>
  <r>
    <x v="507"/>
    <x v="4"/>
    <x v="0"/>
    <s v="一般：バリスタ"/>
    <n v="1670"/>
    <n v="88"/>
    <m/>
    <n v="5.2694610778443111E-2"/>
    <n v="104.01176136363637"/>
    <n v="9153.0349999999999"/>
    <n v="0.5"/>
    <x v="0"/>
    <m/>
    <n v="0"/>
    <x v="72"/>
    <d v="2020-05-18T00:00:00"/>
    <x v="1"/>
    <x v="2"/>
    <x v="0"/>
  </r>
  <r>
    <x v="507"/>
    <x v="4"/>
    <x v="0"/>
    <s v="指名：共通TOP（170816-170916）"/>
    <n v="6751"/>
    <n v="1791"/>
    <m/>
    <n v="0.26529403051399791"/>
    <n v="8.5670100502512572"/>
    <n v="15343.515000000001"/>
    <n v="215.3"/>
    <x v="0"/>
    <m/>
    <n v="0"/>
    <x v="72"/>
    <d v="2020-05-18T00:00:00"/>
    <x v="1"/>
    <x v="2"/>
    <x v="0"/>
  </r>
  <r>
    <x v="507"/>
    <x v="4"/>
    <x v="0"/>
    <s v="一般：ドルチェグスト"/>
    <n v="5922"/>
    <n v="330"/>
    <n v="0"/>
    <n v="5.5724417426545089E-2"/>
    <n v="91.463424242424253"/>
    <n v="30182.930000000004"/>
    <n v="1.1600000000000001"/>
    <x v="0"/>
    <m/>
    <n v="0"/>
    <x v="72"/>
    <d v="2020-05-18T00:00:00"/>
    <x v="1"/>
    <x v="2"/>
    <x v="0"/>
  </r>
  <r>
    <x v="507"/>
    <x v="4"/>
    <x v="0"/>
    <s v="指名：バリスタDuo"/>
    <n v="3559"/>
    <n v="82"/>
    <m/>
    <n v="2.3040179825793761E-2"/>
    <n v="135.7444512195122"/>
    <n v="11131.045"/>
    <n v="0"/>
    <x v="0"/>
    <m/>
    <n v="0"/>
    <x v="72"/>
    <d v="2020-05-18T00:00:00"/>
    <x v="1"/>
    <x v="2"/>
    <x v="0"/>
  </r>
  <r>
    <x v="507"/>
    <x v="4"/>
    <x v="0"/>
    <s v="指名：バリスタ（170816-170916）"/>
    <n v="5584"/>
    <n v="784"/>
    <m/>
    <n v="0.14040114613180515"/>
    <n v="68.905293367346943"/>
    <n v="54021.75"/>
    <n v="7.76"/>
    <x v="0"/>
    <m/>
    <n v="0"/>
    <x v="72"/>
    <d v="2020-05-18T00:00:00"/>
    <x v="1"/>
    <x v="2"/>
    <x v="0"/>
  </r>
  <r>
    <x v="507"/>
    <x v="4"/>
    <x v="0"/>
    <s v="D&amp;E_DDTD_在宅LP検証（20200428）cookieベース"/>
    <n v="1606"/>
    <n v="385"/>
    <m/>
    <n v="0.23972602739726026"/>
    <n v="9.4441948051948064"/>
    <n v="3636.0150000000003"/>
    <n v="18.07"/>
    <x v="0"/>
    <m/>
    <n v="0"/>
    <x v="72"/>
    <d v="2020-05-18T00:00:00"/>
    <x v="1"/>
    <x v="2"/>
    <x v="0"/>
  </r>
  <r>
    <x v="507"/>
    <x v="4"/>
    <x v="0"/>
    <s v="指名：ドルチェグスト（170816-170916）"/>
    <n v="12938"/>
    <n v="2682"/>
    <n v="0"/>
    <n v="0.2072963363734735"/>
    <n v="40.184884414615965"/>
    <n v="107775.86000000002"/>
    <n v="28.17"/>
    <x v="9"/>
    <n v="11975.095555555557"/>
    <n v="6.9562528984387076E-4"/>
    <x v="72"/>
    <d v="2020-05-18T00:00:00"/>
    <x v="1"/>
    <x v="2"/>
    <x v="0"/>
  </r>
  <r>
    <x v="507"/>
    <x v="4"/>
    <x v="0"/>
    <s v="指名：製品KW"/>
    <n v="37"/>
    <n v="2"/>
    <m/>
    <n v="5.4054054054054057E-2"/>
    <n v="63.555000000000007"/>
    <n v="127.11000000000001"/>
    <n v="0"/>
    <x v="0"/>
    <m/>
    <n v="0"/>
    <x v="72"/>
    <d v="2020-05-18T00:00:00"/>
    <x v="1"/>
    <x v="2"/>
    <x v="0"/>
  </r>
  <r>
    <x v="507"/>
    <x v="4"/>
    <x v="0"/>
    <s v="一般：バリスタDuo"/>
    <n v="148"/>
    <n v="26"/>
    <m/>
    <n v="0.17567567567567569"/>
    <n v="71.917500000000004"/>
    <n v="1869.855"/>
    <n v="0"/>
    <x v="0"/>
    <m/>
    <n v="0"/>
    <x v="72"/>
    <d v="2020-05-18T00:00:00"/>
    <x v="1"/>
    <x v="2"/>
    <x v="0"/>
  </r>
  <r>
    <x v="507"/>
    <x v="7"/>
    <x v="0"/>
    <s v="NDG_Facebook_RM_18day（200203-200229）"/>
    <n v="7323"/>
    <n v="155"/>
    <n v="0"/>
    <n v="2.1166188720469752E-2"/>
    <n v="86.703838709677413"/>
    <n v="13439.094999999999"/>
    <n v="16"/>
    <x v="0"/>
    <m/>
    <n v="0"/>
    <x v="72"/>
    <d v="2020-05-18T00:00:00"/>
    <x v="1"/>
    <x v="2"/>
    <x v="0"/>
  </r>
  <r>
    <x v="507"/>
    <x v="7"/>
    <x v="0"/>
    <s v="NDG_Facebook_int_coffee（200110-200131）"/>
    <n v="79742"/>
    <n v="211"/>
    <n v="0"/>
    <n v="2.6460334579017329E-3"/>
    <n v="46.803578199052133"/>
    <n v="9875.5550000000003"/>
    <n v="0"/>
    <x v="0"/>
    <m/>
    <n v="0"/>
    <x v="72"/>
    <d v="2020-05-18T00:00:00"/>
    <x v="1"/>
    <x v="2"/>
    <x v="0"/>
  </r>
  <r>
    <x v="507"/>
    <x v="7"/>
    <x v="0"/>
    <s v="NDG_Facebook_RM_180day（200203-200229）"/>
    <n v="7059"/>
    <n v="51"/>
    <n v="0"/>
    <n v="7.2248193795155123E-3"/>
    <n v="155.13803921568626"/>
    <n v="7912.04"/>
    <n v="10"/>
    <x v="2"/>
    <n v="3956.02"/>
    <n v="2.833262501770789E-4"/>
    <x v="72"/>
    <d v="2020-05-18T00:00:00"/>
    <x v="1"/>
    <x v="2"/>
    <x v="0"/>
  </r>
  <r>
    <x v="507"/>
    <x v="11"/>
    <x v="0"/>
    <s v="【NDG】DV360"/>
    <n v="29204"/>
    <n v="845"/>
    <m/>
    <n v="2.8934392548965897E-2"/>
    <n v="29.511559855325444"/>
    <n v="24937.268077749999"/>
    <n v="0"/>
    <x v="0"/>
    <m/>
    <n v="0"/>
    <x v="72"/>
    <d v="2020-05-18T00:00:00"/>
    <x v="1"/>
    <x v="2"/>
    <x v="0"/>
  </r>
  <r>
    <x v="507"/>
    <x v="3"/>
    <x v="0"/>
    <s v="AFF"/>
    <m/>
    <m/>
    <m/>
    <m/>
    <m/>
    <m/>
    <m/>
    <x v="2"/>
    <n v="0"/>
    <m/>
    <x v="72"/>
    <d v="2020-05-18T00:00:00"/>
    <x v="1"/>
    <x v="2"/>
    <x v="0"/>
  </r>
  <r>
    <x v="508"/>
    <x v="0"/>
    <x v="0"/>
    <s v="一般：バリスタDuo"/>
    <n v="31"/>
    <n v="1"/>
    <m/>
    <n v="3.2258064516129031E-2"/>
    <n v="33.28"/>
    <n v="33.28"/>
    <n v="0"/>
    <x v="0"/>
    <m/>
    <n v="0"/>
    <x v="72"/>
    <d v="2020-05-18T00:00:00"/>
    <x v="1"/>
    <x v="2"/>
    <x v="0"/>
  </r>
  <r>
    <x v="508"/>
    <x v="0"/>
    <x v="0"/>
    <s v="指名：ドルチェグスト（161228AM-170131）"/>
    <n v="17042"/>
    <n v="1486"/>
    <m/>
    <n v="8.7196338457927472E-2"/>
    <n v="25.101372812920591"/>
    <n v="37300.639999999999"/>
    <n v="60"/>
    <x v="0"/>
    <m/>
    <n v="0"/>
    <x v="72"/>
    <d v="2020-05-18T00:00:00"/>
    <x v="1"/>
    <x v="2"/>
    <x v="0"/>
  </r>
  <r>
    <x v="508"/>
    <x v="0"/>
    <x v="0"/>
    <s v="指名：共通TOP（161228AM-170131）"/>
    <n v="8928"/>
    <n v="1527"/>
    <m/>
    <n v="0.17103494623655913"/>
    <n v="7.0497969875573014"/>
    <n v="10765.039999999999"/>
    <n v="239"/>
    <x v="0"/>
    <m/>
    <n v="0"/>
    <x v="72"/>
    <d v="2020-05-18T00:00:00"/>
    <x v="1"/>
    <x v="2"/>
    <x v="0"/>
  </r>
  <r>
    <x v="508"/>
    <x v="0"/>
    <x v="0"/>
    <s v="指名：バリスタDuo"/>
    <n v="1137"/>
    <n v="8"/>
    <m/>
    <n v="7.0360598065083556E-3"/>
    <n v="46.15"/>
    <n v="369.2"/>
    <n v="0"/>
    <x v="0"/>
    <m/>
    <n v="0"/>
    <x v="72"/>
    <d v="2020-05-18T00:00:00"/>
    <x v="1"/>
    <x v="2"/>
    <x v="0"/>
  </r>
  <r>
    <x v="508"/>
    <x v="0"/>
    <x v="0"/>
    <s v="指名：バリスタ（161228AM-170131）"/>
    <n v="7280"/>
    <n v="576"/>
    <m/>
    <n v="7.9120879120879117E-2"/>
    <n v="29.923472222222212"/>
    <n v="17235.919999999995"/>
    <n v="5"/>
    <x v="0"/>
    <m/>
    <n v="0"/>
    <x v="72"/>
    <d v="2020-05-18T00:00:00"/>
    <x v="1"/>
    <x v="2"/>
    <x v="0"/>
  </r>
  <r>
    <x v="508"/>
    <x v="0"/>
    <x v="0"/>
    <s v="指名：製品KW"/>
    <n v="1126"/>
    <n v="66"/>
    <m/>
    <n v="5.8614564831261103E-2"/>
    <n v="20.957575757575757"/>
    <n v="1383.2"/>
    <n v="0"/>
    <x v="0"/>
    <m/>
    <n v="0"/>
    <x v="72"/>
    <d v="2020-05-18T00:00:00"/>
    <x v="1"/>
    <x v="2"/>
    <x v="0"/>
  </r>
  <r>
    <x v="508"/>
    <x v="0"/>
    <x v="0"/>
    <s v="一般：ドルチェグスト"/>
    <n v="13338"/>
    <n v="162"/>
    <m/>
    <n v="1.2145748987854251E-2"/>
    <n v="83.867654320987668"/>
    <n v="13586.560000000001"/>
    <n v="0"/>
    <x v="0"/>
    <m/>
    <n v="0"/>
    <x v="72"/>
    <d v="2020-05-18T00:00:00"/>
    <x v="1"/>
    <x v="2"/>
    <x v="0"/>
  </r>
  <r>
    <x v="508"/>
    <x v="0"/>
    <x v="0"/>
    <s v="一般：バリスタ"/>
    <n v="9768"/>
    <n v="122"/>
    <m/>
    <n v="1.2489762489762489E-2"/>
    <n v="65.298360655737696"/>
    <n v="7966.4"/>
    <n v="2"/>
    <x v="0"/>
    <m/>
    <n v="0"/>
    <x v="72"/>
    <d v="2020-05-18T00:00:00"/>
    <x v="1"/>
    <x v="2"/>
    <x v="0"/>
  </r>
  <r>
    <x v="508"/>
    <x v="3"/>
    <x v="0"/>
    <s v="PH AFF"/>
    <n v="407"/>
    <n v="238"/>
    <m/>
    <n v="0.58476658476658472"/>
    <n v="185.65966386554621"/>
    <n v="44187"/>
    <n v="3"/>
    <x v="0"/>
    <m/>
    <n v="0"/>
    <x v="72"/>
    <d v="2020-05-18T00:00:00"/>
    <x v="1"/>
    <x v="2"/>
    <x v="0"/>
  </r>
  <r>
    <x v="508"/>
    <x v="5"/>
    <x v="0"/>
    <s v="GDN_Direct_RT_リターゲティング"/>
    <n v="186406"/>
    <n v="260"/>
    <n v="0"/>
    <n v="1.3948048882546698E-3"/>
    <n v="176.66595954340386"/>
    <n v="45933.149481285"/>
    <n v="4"/>
    <x v="0"/>
    <m/>
    <n v="0"/>
    <x v="72"/>
    <d v="2020-05-18T00:00:00"/>
    <x v="1"/>
    <x v="2"/>
    <x v="0"/>
  </r>
  <r>
    <x v="508"/>
    <x v="5"/>
    <x v="0"/>
    <s v="GDN_Direct_AT_スタバ"/>
    <n v="97994"/>
    <n v="193"/>
    <n v="0"/>
    <n v="1.9695083372451377E-3"/>
    <n v="12.784587510025906"/>
    <n v="2467.4253894349999"/>
    <n v="1"/>
    <x v="0"/>
    <m/>
    <n v="0"/>
    <x v="72"/>
    <d v="2020-05-18T00:00:00"/>
    <x v="1"/>
    <x v="2"/>
    <x v="0"/>
  </r>
  <r>
    <x v="508"/>
    <x v="5"/>
    <x v="0"/>
    <s v="GDN_SDC_Direct"/>
    <n v="435535"/>
    <n v="775"/>
    <n v="0"/>
    <n v="1.779420712457093E-3"/>
    <n v="41.465776724019349"/>
    <n v="32135.976961114997"/>
    <n v="6"/>
    <x v="0"/>
    <m/>
    <n v="0"/>
    <x v="72"/>
    <d v="2020-05-18T00:00:00"/>
    <x v="1"/>
    <x v="2"/>
    <x v="0"/>
  </r>
  <r>
    <x v="508"/>
    <x v="4"/>
    <x v="0"/>
    <s v="指名：製品KW"/>
    <n v="17"/>
    <n v="2"/>
    <m/>
    <n v="0.11764705882352941"/>
    <n v="39.025000000000006"/>
    <n v="78.050000000000011"/>
    <n v="0"/>
    <x v="0"/>
    <m/>
    <n v="0"/>
    <x v="72"/>
    <d v="2020-05-18T00:00:00"/>
    <x v="1"/>
    <x v="2"/>
    <x v="0"/>
  </r>
  <r>
    <x v="508"/>
    <x v="4"/>
    <x v="0"/>
    <s v="一般：ドルチェグスト"/>
    <n v="5478"/>
    <n v="254"/>
    <n v="0"/>
    <n v="4.6367287331142752E-2"/>
    <n v="79.030807086614175"/>
    <n v="20073.825000000001"/>
    <n v="0"/>
    <x v="0"/>
    <m/>
    <n v="0"/>
    <x v="72"/>
    <d v="2020-05-18T00:00:00"/>
    <x v="1"/>
    <x v="2"/>
    <x v="0"/>
  </r>
  <r>
    <x v="508"/>
    <x v="4"/>
    <x v="0"/>
    <s v="指名：バリスタ（170816-170916）"/>
    <n v="6175"/>
    <n v="879"/>
    <m/>
    <n v="0.14234817813765183"/>
    <n v="59.863703071672354"/>
    <n v="52620.195"/>
    <n v="8.69"/>
    <x v="0"/>
    <m/>
    <n v="0"/>
    <x v="72"/>
    <d v="2020-05-18T00:00:00"/>
    <x v="1"/>
    <x v="2"/>
    <x v="0"/>
  </r>
  <r>
    <x v="508"/>
    <x v="4"/>
    <x v="0"/>
    <s v="指名：ドルチェグスト（170816-170916）"/>
    <n v="14148"/>
    <n v="3128"/>
    <n v="0"/>
    <n v="0.22109132032796155"/>
    <n v="35.19029571611253"/>
    <n v="110075.245"/>
    <n v="62.89"/>
    <x v="12"/>
    <n v="7862.5174999999999"/>
    <n v="9.8953915747808873E-4"/>
    <x v="72"/>
    <d v="2020-05-18T00:00:00"/>
    <x v="1"/>
    <x v="2"/>
    <x v="0"/>
  </r>
  <r>
    <x v="508"/>
    <x v="4"/>
    <x v="0"/>
    <s v="一般：バリスタDuo"/>
    <n v="163"/>
    <n v="32"/>
    <m/>
    <n v="0.19631901840490798"/>
    <n v="74.948906249999993"/>
    <n v="2398.3649999999998"/>
    <n v="0"/>
    <x v="0"/>
    <m/>
    <n v="0"/>
    <x v="72"/>
    <d v="2020-05-18T00:00:00"/>
    <x v="1"/>
    <x v="2"/>
    <x v="0"/>
  </r>
  <r>
    <x v="508"/>
    <x v="4"/>
    <x v="0"/>
    <s v="指名：バリスタDuo"/>
    <n v="3213"/>
    <n v="93"/>
    <m/>
    <n v="2.8944911297852476E-2"/>
    <n v="133.14059139784945"/>
    <n v="12382.074999999999"/>
    <n v="0"/>
    <x v="0"/>
    <m/>
    <n v="0"/>
    <x v="72"/>
    <d v="2020-05-18T00:00:00"/>
    <x v="1"/>
    <x v="2"/>
    <x v="0"/>
  </r>
  <r>
    <x v="508"/>
    <x v="4"/>
    <x v="0"/>
    <s v="指名：共通TOP（170816-170916）"/>
    <n v="9444"/>
    <n v="2709"/>
    <m/>
    <n v="0.28684879288437104"/>
    <n v="7.3431949058693231"/>
    <n v="19892.714999999997"/>
    <n v="289.59000000000003"/>
    <x v="0"/>
    <m/>
    <n v="0"/>
    <x v="72"/>
    <d v="2020-05-18T00:00:00"/>
    <x v="1"/>
    <x v="2"/>
    <x v="0"/>
  </r>
  <r>
    <x v="508"/>
    <x v="4"/>
    <x v="0"/>
    <s v="一般：バリスタ"/>
    <n v="2391"/>
    <n v="101"/>
    <m/>
    <n v="4.2241739857800081E-2"/>
    <n v="104.75480198019802"/>
    <n v="10580.235000000001"/>
    <n v="0.1"/>
    <x v="0"/>
    <m/>
    <n v="0"/>
    <x v="72"/>
    <d v="2020-05-18T00:00:00"/>
    <x v="1"/>
    <x v="2"/>
    <x v="0"/>
  </r>
  <r>
    <x v="508"/>
    <x v="7"/>
    <x v="0"/>
    <s v="NDG_Facebook_int_coffee（200110-200131）"/>
    <n v="92059"/>
    <n v="245"/>
    <n v="0"/>
    <n v="2.6613367514311476E-3"/>
    <n v="42.979836734693876"/>
    <n v="10530.06"/>
    <n v="1"/>
    <x v="0"/>
    <m/>
    <n v="0"/>
    <x v="72"/>
    <d v="2020-05-18T00:00:00"/>
    <x v="1"/>
    <x v="2"/>
    <x v="0"/>
  </r>
  <r>
    <x v="508"/>
    <x v="7"/>
    <x v="0"/>
    <s v="NDG_Facebook_RM_18day（200203-200229）"/>
    <n v="8403"/>
    <n v="179"/>
    <n v="0"/>
    <n v="2.1301915982387242E-2"/>
    <n v="100.368687150838"/>
    <n v="17965.995000000003"/>
    <n v="21"/>
    <x v="0"/>
    <m/>
    <n v="0"/>
    <x v="72"/>
    <d v="2020-05-18T00:00:00"/>
    <x v="1"/>
    <x v="2"/>
    <x v="0"/>
  </r>
  <r>
    <x v="508"/>
    <x v="7"/>
    <x v="0"/>
    <s v="NDG_Facebook_RM_180day（200203-200229）"/>
    <n v="6003"/>
    <n v="42"/>
    <n v="0"/>
    <n v="6.9965017491254375E-3"/>
    <n v="155.75488095238094"/>
    <n v="6541.7049999999999"/>
    <n v="10"/>
    <x v="0"/>
    <m/>
    <n v="0"/>
    <x v="72"/>
    <d v="2020-05-18T00:00:00"/>
    <x v="1"/>
    <x v="2"/>
    <x v="0"/>
  </r>
  <r>
    <x v="508"/>
    <x v="11"/>
    <x v="0"/>
    <s v="【NDG】DV360"/>
    <n v="31523"/>
    <n v="852"/>
    <m/>
    <n v="2.7027884401865303E-2"/>
    <n v="29.27552727754108"/>
    <n v="24942.749240465"/>
    <n v="0"/>
    <x v="0"/>
    <m/>
    <n v="0"/>
    <x v="72"/>
    <d v="2020-05-18T00:00:00"/>
    <x v="1"/>
    <x v="2"/>
    <x v="0"/>
  </r>
  <r>
    <x v="509"/>
    <x v="0"/>
    <x v="0"/>
    <s v="指名：製品KW"/>
    <n v="1130"/>
    <n v="59"/>
    <m/>
    <n v="5.2212389380530973E-2"/>
    <n v="19.760000000000002"/>
    <n v="1165.8400000000001"/>
    <n v="0"/>
    <x v="0"/>
    <m/>
    <n v="0"/>
    <x v="72"/>
    <d v="2020-05-18T00:00:00"/>
    <x v="1"/>
    <x v="2"/>
    <x v="0"/>
  </r>
  <r>
    <x v="509"/>
    <x v="0"/>
    <x v="0"/>
    <s v="一般：バリスタ"/>
    <n v="8247"/>
    <n v="81"/>
    <m/>
    <n v="9.8217533648599486E-3"/>
    <n v="66.200493827160486"/>
    <n v="5362.24"/>
    <n v="0"/>
    <x v="0"/>
    <m/>
    <n v="0"/>
    <x v="72"/>
    <d v="2020-05-18T00:00:00"/>
    <x v="1"/>
    <x v="2"/>
    <x v="0"/>
  </r>
  <r>
    <x v="509"/>
    <x v="0"/>
    <x v="0"/>
    <s v="指名：ドルチェグスト（161228AM-170131）"/>
    <n v="15484"/>
    <n v="1342"/>
    <m/>
    <n v="8.6670111082407644E-2"/>
    <n v="20.891445603576752"/>
    <n v="28036.320000000003"/>
    <n v="34"/>
    <x v="0"/>
    <m/>
    <n v="0"/>
    <x v="72"/>
    <d v="2020-05-18T00:00:00"/>
    <x v="1"/>
    <x v="2"/>
    <x v="0"/>
  </r>
  <r>
    <x v="509"/>
    <x v="0"/>
    <x v="0"/>
    <s v="指名：共通TOP（161228AM-170131）"/>
    <n v="7703"/>
    <n v="1062"/>
    <m/>
    <n v="0.13786836297546409"/>
    <n v="5.5760451977401129"/>
    <n v="5921.76"/>
    <n v="142"/>
    <x v="0"/>
    <m/>
    <n v="0"/>
    <x v="72"/>
    <d v="2020-05-18T00:00:00"/>
    <x v="1"/>
    <x v="2"/>
    <x v="0"/>
  </r>
  <r>
    <x v="509"/>
    <x v="0"/>
    <x v="0"/>
    <s v="一般：ドルチェグスト"/>
    <n v="12442"/>
    <n v="124"/>
    <m/>
    <n v="9.9662433692332426E-3"/>
    <n v="65.318709677419349"/>
    <n v="8099.5199999999995"/>
    <n v="2"/>
    <x v="0"/>
    <m/>
    <n v="0"/>
    <x v="72"/>
    <d v="2020-05-18T00:00:00"/>
    <x v="1"/>
    <x v="2"/>
    <x v="0"/>
  </r>
  <r>
    <x v="509"/>
    <x v="0"/>
    <x v="0"/>
    <s v="指名：バリスタ（161228AM-170131）"/>
    <n v="7239"/>
    <n v="604"/>
    <m/>
    <n v="8.3436938803702163E-2"/>
    <n v="20.738013245033112"/>
    <n v="12525.76"/>
    <n v="10"/>
    <x v="0"/>
    <m/>
    <n v="0"/>
    <x v="72"/>
    <d v="2020-05-18T00:00:00"/>
    <x v="1"/>
    <x v="2"/>
    <x v="0"/>
  </r>
  <r>
    <x v="509"/>
    <x v="0"/>
    <x v="0"/>
    <s v="一般：バリスタDuo"/>
    <n v="54"/>
    <n v="3"/>
    <m/>
    <n v="5.5555555555555552E-2"/>
    <n v="50.613333333333337"/>
    <n v="151.84"/>
    <n v="0"/>
    <x v="0"/>
    <m/>
    <n v="0"/>
    <x v="72"/>
    <d v="2020-05-18T00:00:00"/>
    <x v="1"/>
    <x v="2"/>
    <x v="0"/>
  </r>
  <r>
    <x v="509"/>
    <x v="0"/>
    <x v="0"/>
    <s v="指名：バリスタDuo"/>
    <n v="1236"/>
    <n v="14"/>
    <m/>
    <n v="1.1326860841423949E-2"/>
    <n v="43.977142857142844"/>
    <n v="615.67999999999984"/>
    <n v="0"/>
    <x v="0"/>
    <m/>
    <n v="0"/>
    <x v="72"/>
    <d v="2020-05-18T00:00:00"/>
    <x v="1"/>
    <x v="2"/>
    <x v="0"/>
  </r>
  <r>
    <x v="509"/>
    <x v="3"/>
    <x v="0"/>
    <s v="PH AFF"/>
    <n v="425"/>
    <n v="233"/>
    <m/>
    <n v="0.54823529411764704"/>
    <n v="189.64377682403435"/>
    <n v="44187"/>
    <n v="3"/>
    <x v="0"/>
    <m/>
    <n v="0"/>
    <x v="72"/>
    <d v="2020-05-18T00:00:00"/>
    <x v="1"/>
    <x v="2"/>
    <x v="0"/>
  </r>
  <r>
    <x v="509"/>
    <x v="5"/>
    <x v="0"/>
    <s v="GDN_SDC_Direct"/>
    <n v="416669"/>
    <n v="782"/>
    <n v="0"/>
    <n v="1.8767894899788561E-3"/>
    <n v="23.278093609999999"/>
    <n v="18203.469203019999"/>
    <n v="4"/>
    <x v="0"/>
    <m/>
    <n v="0"/>
    <x v="72"/>
    <d v="2020-05-18T00:00:00"/>
    <x v="1"/>
    <x v="2"/>
    <x v="0"/>
  </r>
  <r>
    <x v="509"/>
    <x v="5"/>
    <x v="0"/>
    <s v="GDN_Direct_AT_スタバ"/>
    <n v="113768"/>
    <n v="206"/>
    <n v="0"/>
    <n v="1.8107024822445678E-3"/>
    <n v="11.988496752063105"/>
    <n v="2469.6303309249997"/>
    <n v="0"/>
    <x v="0"/>
    <m/>
    <n v="0"/>
    <x v="72"/>
    <d v="2020-05-18T00:00:00"/>
    <x v="1"/>
    <x v="2"/>
    <x v="0"/>
  </r>
  <r>
    <x v="509"/>
    <x v="5"/>
    <x v="0"/>
    <s v="GDN_Direct_RT_リターゲティング"/>
    <n v="181459"/>
    <n v="248"/>
    <n v="0"/>
    <n v="1.3666999156834326E-3"/>
    <n v="186.82367463685483"/>
    <n v="46332.271309939999"/>
    <n v="5"/>
    <x v="0"/>
    <m/>
    <n v="0"/>
    <x v="72"/>
    <d v="2020-05-18T00:00:00"/>
    <x v="1"/>
    <x v="2"/>
    <x v="0"/>
  </r>
  <r>
    <x v="509"/>
    <x v="4"/>
    <x v="0"/>
    <s v="指名：バリスタDuo"/>
    <n v="3448"/>
    <n v="78"/>
    <m/>
    <n v="2.2621809744779581E-2"/>
    <n v="150.41064102564104"/>
    <n v="11732.03"/>
    <n v="0"/>
    <x v="0"/>
    <m/>
    <n v="0"/>
    <x v="72"/>
    <d v="2020-05-18T00:00:00"/>
    <x v="1"/>
    <x v="2"/>
    <x v="0"/>
  </r>
  <r>
    <x v="509"/>
    <x v="4"/>
    <x v="0"/>
    <s v="一般：バリスタDuo"/>
    <n v="200"/>
    <n v="46"/>
    <m/>
    <n v="0.23"/>
    <n v="71.941739130434783"/>
    <n v="3309.3199999999997"/>
    <n v="0.51"/>
    <x v="0"/>
    <m/>
    <n v="0"/>
    <x v="72"/>
    <d v="2020-05-18T00:00:00"/>
    <x v="1"/>
    <x v="2"/>
    <x v="0"/>
  </r>
  <r>
    <x v="509"/>
    <x v="4"/>
    <x v="0"/>
    <s v="指名：製品KW"/>
    <n v="21"/>
    <n v="2"/>
    <m/>
    <n v="9.5238095238095233E-2"/>
    <n v="42.927499999999995"/>
    <n v="85.85499999999999"/>
    <n v="0"/>
    <x v="0"/>
    <m/>
    <n v="0"/>
    <x v="72"/>
    <d v="2020-05-18T00:00:00"/>
    <x v="1"/>
    <x v="2"/>
    <x v="0"/>
  </r>
  <r>
    <x v="509"/>
    <x v="4"/>
    <x v="0"/>
    <s v="一般：バリスタ"/>
    <n v="3085"/>
    <n v="121"/>
    <m/>
    <n v="3.9222042139384114E-2"/>
    <n v="127.51545454545455"/>
    <n v="15429.37"/>
    <n v="0"/>
    <x v="0"/>
    <m/>
    <n v="0"/>
    <x v="72"/>
    <d v="2020-05-18T00:00:00"/>
    <x v="1"/>
    <x v="2"/>
    <x v="0"/>
  </r>
  <r>
    <x v="509"/>
    <x v="4"/>
    <x v="0"/>
    <s v="指名：共通TOP（170816-170916）"/>
    <n v="8182"/>
    <n v="2288"/>
    <m/>
    <n v="0.27963823026154977"/>
    <n v="8.5871569055944068"/>
    <n v="19647.415000000001"/>
    <n v="194.92000000000002"/>
    <x v="0"/>
    <m/>
    <n v="0"/>
    <x v="72"/>
    <d v="2020-05-18T00:00:00"/>
    <x v="1"/>
    <x v="2"/>
    <x v="0"/>
  </r>
  <r>
    <x v="509"/>
    <x v="4"/>
    <x v="0"/>
    <s v="指名：バリスタ（170816-170916）"/>
    <n v="6642"/>
    <n v="882"/>
    <m/>
    <n v="0.13279132791327913"/>
    <n v="58.246740362811799"/>
    <n v="51373.625000000007"/>
    <n v="5.14"/>
    <x v="0"/>
    <m/>
    <n v="0"/>
    <x v="72"/>
    <d v="2020-05-18T00:00:00"/>
    <x v="1"/>
    <x v="2"/>
    <x v="0"/>
  </r>
  <r>
    <x v="509"/>
    <x v="4"/>
    <x v="0"/>
    <s v="一般：ドルチェグスト"/>
    <n v="5318"/>
    <n v="364"/>
    <n v="0"/>
    <n v="6.8446784505453176E-2"/>
    <n v="92.765645604395601"/>
    <n v="33766.695"/>
    <n v="4"/>
    <x v="0"/>
    <m/>
    <n v="0"/>
    <x v="72"/>
    <d v="2020-05-18T00:00:00"/>
    <x v="1"/>
    <x v="2"/>
    <x v="0"/>
  </r>
  <r>
    <x v="509"/>
    <x v="4"/>
    <x v="0"/>
    <s v="指名：ドルチェグスト（170816-170916）"/>
    <n v="13396"/>
    <n v="3086"/>
    <n v="0"/>
    <n v="0.23036727381307853"/>
    <n v="32.945802009073233"/>
    <n v="101670.745"/>
    <n v="37.28"/>
    <x v="21"/>
    <n v="3631.0980357142857"/>
    <n v="2.0901761719916393E-3"/>
    <x v="72"/>
    <d v="2020-05-18T00:00:00"/>
    <x v="1"/>
    <x v="2"/>
    <x v="0"/>
  </r>
  <r>
    <x v="509"/>
    <x v="7"/>
    <x v="0"/>
    <s v="NDG_Facebook_int_coffee（200110-200131）"/>
    <n v="102035"/>
    <n v="252"/>
    <n v="0"/>
    <n v="2.4697407752241876E-3"/>
    <n v="40.808115079365081"/>
    <n v="10283.645"/>
    <n v="1"/>
    <x v="0"/>
    <m/>
    <n v="0"/>
    <x v="72"/>
    <d v="2020-05-18T00:00:00"/>
    <x v="1"/>
    <x v="2"/>
    <x v="0"/>
  </r>
  <r>
    <x v="509"/>
    <x v="7"/>
    <x v="0"/>
    <s v="NDG_Facebook_RM_180day（200203-200229）"/>
    <n v="5913"/>
    <n v="35"/>
    <n v="0"/>
    <n v="5.9191611703027225E-3"/>
    <n v="160.87857142857143"/>
    <n v="5630.75"/>
    <n v="5"/>
    <x v="0"/>
    <m/>
    <n v="0"/>
    <x v="72"/>
    <d v="2020-05-18T00:00:00"/>
    <x v="1"/>
    <x v="2"/>
    <x v="0"/>
  </r>
  <r>
    <x v="509"/>
    <x v="7"/>
    <x v="0"/>
    <s v="NDG_Facebook_RM_18day（200203-200229）"/>
    <n v="7850"/>
    <n v="154"/>
    <n v="0"/>
    <n v="1.9617834394904457E-2"/>
    <n v="105.22993506493508"/>
    <n v="16205.410000000002"/>
    <n v="14"/>
    <x v="0"/>
    <m/>
    <n v="0"/>
    <x v="72"/>
    <d v="2020-05-18T00:00:00"/>
    <x v="1"/>
    <x v="2"/>
    <x v="0"/>
  </r>
  <r>
    <x v="509"/>
    <x v="11"/>
    <x v="0"/>
    <s v="【NDG】DV360"/>
    <n v="26557"/>
    <n v="789"/>
    <m/>
    <n v="2.9709681063373121E-2"/>
    <n v="25.288762960532321"/>
    <n v="19952.833975860001"/>
    <n v="0"/>
    <x v="0"/>
    <m/>
    <n v="0"/>
    <x v="72"/>
    <d v="2020-05-18T00:00:00"/>
    <x v="1"/>
    <x v="2"/>
    <x v="0"/>
  </r>
  <r>
    <x v="510"/>
    <x v="0"/>
    <x v="0"/>
    <s v="一般：バリスタ"/>
    <n v="6339"/>
    <n v="91"/>
    <m/>
    <n v="1.4355576589367407E-2"/>
    <n v="59.942857142857143"/>
    <n v="5454.8"/>
    <n v="0"/>
    <x v="0"/>
    <m/>
    <n v="0"/>
    <x v="73"/>
    <d v="2020-05-25T00:00:00"/>
    <x v="1"/>
    <x v="2"/>
    <x v="0"/>
  </r>
  <r>
    <x v="510"/>
    <x v="0"/>
    <x v="0"/>
    <s v="指名：共通TOP（161228AM-170131）"/>
    <n v="11780"/>
    <n v="1854"/>
    <m/>
    <n v="0.15738539898132428"/>
    <n v="11.708133764832793"/>
    <n v="21706.879999999997"/>
    <n v="440"/>
    <x v="0"/>
    <m/>
    <n v="0"/>
    <x v="73"/>
    <d v="2020-05-25T00:00:00"/>
    <x v="1"/>
    <x v="2"/>
    <x v="0"/>
  </r>
  <r>
    <x v="510"/>
    <x v="0"/>
    <x v="0"/>
    <s v="指名：バリスタDuo"/>
    <n v="1213"/>
    <n v="14"/>
    <m/>
    <n v="1.1541632316570486E-2"/>
    <n v="47.691428571428567"/>
    <n v="667.68"/>
    <n v="0"/>
    <x v="0"/>
    <m/>
    <n v="0"/>
    <x v="73"/>
    <d v="2020-05-25T00:00:00"/>
    <x v="1"/>
    <x v="2"/>
    <x v="0"/>
  </r>
  <r>
    <x v="510"/>
    <x v="0"/>
    <x v="0"/>
    <s v="指名：ドルチェグスト（161228AM-170131）"/>
    <n v="15244"/>
    <n v="1386"/>
    <m/>
    <n v="9.0921018105484128E-2"/>
    <n v="30.22753246753247"/>
    <n v="41895.360000000001"/>
    <n v="48"/>
    <x v="0"/>
    <m/>
    <n v="0"/>
    <x v="73"/>
    <d v="2020-05-25T00:00:00"/>
    <x v="1"/>
    <x v="2"/>
    <x v="0"/>
  </r>
  <r>
    <x v="510"/>
    <x v="0"/>
    <x v="0"/>
    <s v="一般：ドルチェグスト"/>
    <n v="11130"/>
    <n v="116"/>
    <m/>
    <n v="1.0422282120395327E-2"/>
    <n v="78.053793103448271"/>
    <n v="9054.24"/>
    <n v="0"/>
    <x v="0"/>
    <m/>
    <n v="0"/>
    <x v="73"/>
    <d v="2020-05-25T00:00:00"/>
    <x v="1"/>
    <x v="2"/>
    <x v="0"/>
  </r>
  <r>
    <x v="510"/>
    <x v="0"/>
    <x v="0"/>
    <s v="指名：製品KW"/>
    <n v="1055"/>
    <n v="56"/>
    <m/>
    <n v="5.3080568720379147E-2"/>
    <n v="21.858571428571423"/>
    <n v="1224.0799999999997"/>
    <n v="0"/>
    <x v="0"/>
    <m/>
    <n v="0"/>
    <x v="73"/>
    <d v="2020-05-25T00:00:00"/>
    <x v="1"/>
    <x v="2"/>
    <x v="0"/>
  </r>
  <r>
    <x v="510"/>
    <x v="0"/>
    <x v="0"/>
    <s v="指名：バリスタ（161228AM-170131）"/>
    <n v="6843"/>
    <n v="592"/>
    <m/>
    <n v="8.6511763846266257E-2"/>
    <n v="42.613648648648649"/>
    <n v="25227.279999999999"/>
    <n v="10"/>
    <x v="0"/>
    <m/>
    <n v="0"/>
    <x v="73"/>
    <d v="2020-05-25T00:00:00"/>
    <x v="1"/>
    <x v="2"/>
    <x v="0"/>
  </r>
  <r>
    <x v="510"/>
    <x v="0"/>
    <x v="0"/>
    <s v="一般：バリスタDuo"/>
    <n v="24"/>
    <n v="5"/>
    <m/>
    <n v="0.20833333333333334"/>
    <n v="37.231999999999999"/>
    <n v="186.16"/>
    <n v="1"/>
    <x v="0"/>
    <m/>
    <n v="0"/>
    <x v="73"/>
    <d v="2020-05-25T00:00:00"/>
    <x v="1"/>
    <x v="2"/>
    <x v="0"/>
  </r>
  <r>
    <x v="510"/>
    <x v="3"/>
    <x v="0"/>
    <s v="PH AFF"/>
    <n v="381"/>
    <n v="127"/>
    <m/>
    <n v="0.33333333333333331"/>
    <n v="139.17165354330709"/>
    <n v="17674.8"/>
    <n v="1"/>
    <x v="0"/>
    <m/>
    <n v="0"/>
    <x v="73"/>
    <d v="2020-05-25T00:00:00"/>
    <x v="1"/>
    <x v="2"/>
    <x v="0"/>
  </r>
  <r>
    <x v="510"/>
    <x v="5"/>
    <x v="0"/>
    <s v="GDN_SDC_Direct"/>
    <n v="311164"/>
    <n v="605"/>
    <n v="0"/>
    <n v="1.944312324047769E-3"/>
    <n v="28.253597052066116"/>
    <n v="17093.4262165"/>
    <n v="8"/>
    <x v="0"/>
    <m/>
    <n v="0"/>
    <x v="73"/>
    <d v="2020-05-25T00:00:00"/>
    <x v="1"/>
    <x v="2"/>
    <x v="0"/>
  </r>
  <r>
    <x v="510"/>
    <x v="5"/>
    <x v="0"/>
    <s v="GDN_Direct_AT_スタバ"/>
    <n v="179348"/>
    <n v="336"/>
    <n v="0"/>
    <n v="1.8734527287731116E-3"/>
    <n v="13.449727872291668"/>
    <n v="4519.1085650900004"/>
    <n v="2"/>
    <x v="0"/>
    <m/>
    <n v="0"/>
    <x v="73"/>
    <d v="2020-05-25T00:00:00"/>
    <x v="1"/>
    <x v="2"/>
    <x v="0"/>
  </r>
  <r>
    <x v="510"/>
    <x v="5"/>
    <x v="0"/>
    <s v="GDN_Direct_RT_リターゲティング"/>
    <n v="175888"/>
    <n v="218"/>
    <n v="0"/>
    <n v="1.2394250886928046E-3"/>
    <n v="195.71825417818806"/>
    <n v="42666.579410844999"/>
    <n v="1"/>
    <x v="0"/>
    <m/>
    <n v="0"/>
    <x v="73"/>
    <d v="2020-05-25T00:00:00"/>
    <x v="1"/>
    <x v="2"/>
    <x v="0"/>
  </r>
  <r>
    <x v="510"/>
    <x v="4"/>
    <x v="0"/>
    <s v="一般：バリスタ"/>
    <n v="1771"/>
    <n v="75"/>
    <m/>
    <n v="4.2348955392433656E-2"/>
    <n v="147.65573333333333"/>
    <n v="11074.18"/>
    <n v="1.18"/>
    <x v="0"/>
    <m/>
    <n v="0"/>
    <x v="73"/>
    <d v="2020-05-25T00:00:00"/>
    <x v="1"/>
    <x v="2"/>
    <x v="0"/>
  </r>
  <r>
    <x v="510"/>
    <x v="4"/>
    <x v="0"/>
    <s v="指名：バリスタ（170816-170916）"/>
    <n v="5420"/>
    <n v="691"/>
    <m/>
    <n v="0.12749077490774907"/>
    <n v="64.671613603473233"/>
    <n v="44688.084999999999"/>
    <n v="6.1499999999999995"/>
    <x v="0"/>
    <m/>
    <n v="0"/>
    <x v="73"/>
    <d v="2020-05-25T00:00:00"/>
    <x v="1"/>
    <x v="2"/>
    <x v="0"/>
  </r>
  <r>
    <x v="510"/>
    <x v="4"/>
    <x v="0"/>
    <s v="指名：製品KW"/>
    <n v="43"/>
    <n v="2"/>
    <m/>
    <n v="4.6511627906976744E-2"/>
    <n v="86.97"/>
    <n v="173.94"/>
    <n v="0"/>
    <x v="0"/>
    <m/>
    <n v="0"/>
    <x v="73"/>
    <d v="2020-05-25T00:00:00"/>
    <x v="1"/>
    <x v="2"/>
    <x v="0"/>
  </r>
  <r>
    <x v="510"/>
    <x v="4"/>
    <x v="0"/>
    <s v="指名：バリスタDuo"/>
    <n v="3706"/>
    <n v="65"/>
    <m/>
    <n v="1.7539125742039936E-2"/>
    <n v="195.46807692307692"/>
    <n v="12705.424999999999"/>
    <n v="0"/>
    <x v="0"/>
    <m/>
    <n v="0"/>
    <x v="73"/>
    <d v="2020-05-25T00:00:00"/>
    <x v="1"/>
    <x v="2"/>
    <x v="0"/>
  </r>
  <r>
    <x v="510"/>
    <x v="4"/>
    <x v="0"/>
    <s v="一般：バリスタDuo"/>
    <n v="124"/>
    <n v="17"/>
    <m/>
    <n v="0.13709677419354838"/>
    <n v="70.638529411764722"/>
    <n v="1200.8550000000002"/>
    <n v="0"/>
    <x v="0"/>
    <m/>
    <n v="0"/>
    <x v="73"/>
    <d v="2020-05-25T00:00:00"/>
    <x v="1"/>
    <x v="2"/>
    <x v="0"/>
  </r>
  <r>
    <x v="510"/>
    <x v="4"/>
    <x v="0"/>
    <s v="一般：ドルチェグスト"/>
    <n v="3050"/>
    <n v="156"/>
    <n v="0"/>
    <n v="5.1147540983606556E-2"/>
    <n v="79.251506410256411"/>
    <n v="12363.235000000001"/>
    <n v="2"/>
    <x v="0"/>
    <m/>
    <n v="0"/>
    <x v="73"/>
    <d v="2020-05-25T00:00:00"/>
    <x v="1"/>
    <x v="2"/>
    <x v="0"/>
  </r>
  <r>
    <x v="510"/>
    <x v="4"/>
    <x v="0"/>
    <s v="指名：ドルチェグスト（170816-170916）"/>
    <n v="9610"/>
    <n v="2148"/>
    <n v="0"/>
    <n v="0.22351716961498438"/>
    <n v="40.25877094972067"/>
    <n v="86475.839999999997"/>
    <n v="44.11"/>
    <x v="1"/>
    <n v="12353.691428571428"/>
    <n v="7.2840790842872009E-4"/>
    <x v="73"/>
    <d v="2020-05-25T00:00:00"/>
    <x v="1"/>
    <x v="2"/>
    <x v="0"/>
  </r>
  <r>
    <x v="510"/>
    <x v="4"/>
    <x v="0"/>
    <s v="指名：共通TOP（170816-170916）"/>
    <n v="10984"/>
    <n v="2845"/>
    <m/>
    <n v="0.25901310997815002"/>
    <n v="12.365330404217925"/>
    <n v="35179.364999999998"/>
    <n v="317.37"/>
    <x v="0"/>
    <m/>
    <n v="0"/>
    <x v="73"/>
    <d v="2020-05-25T00:00:00"/>
    <x v="1"/>
    <x v="2"/>
    <x v="0"/>
  </r>
  <r>
    <x v="510"/>
    <x v="7"/>
    <x v="0"/>
    <s v="NDG_Facebook_RM_18day（200203-200229）"/>
    <n v="6522"/>
    <n v="95"/>
    <n v="0"/>
    <n v="1.4566084023305734E-2"/>
    <n v="148.01331578947364"/>
    <n v="14061.264999999996"/>
    <n v="13"/>
    <x v="0"/>
    <m/>
    <n v="0"/>
    <x v="73"/>
    <d v="2020-05-25T00:00:00"/>
    <x v="1"/>
    <x v="2"/>
    <x v="0"/>
  </r>
  <r>
    <x v="510"/>
    <x v="7"/>
    <x v="0"/>
    <s v="NDG_Facebook_int_coffee（200110-200131）"/>
    <n v="98738"/>
    <n v="212"/>
    <n v="0"/>
    <n v="2.1470963560128826E-3"/>
    <n v="44.810377358490562"/>
    <n v="9499.7999999999993"/>
    <n v="2"/>
    <x v="0"/>
    <m/>
    <n v="0"/>
    <x v="73"/>
    <d v="2020-05-25T00:00:00"/>
    <x v="1"/>
    <x v="2"/>
    <x v="0"/>
  </r>
  <r>
    <x v="510"/>
    <x v="7"/>
    <x v="0"/>
    <s v="NDG_Facebook_RM_180day（200203-200229）"/>
    <n v="5321"/>
    <n v="31"/>
    <n v="0"/>
    <n v="5.8259725615485815E-3"/>
    <n v="177.86048387096776"/>
    <n v="5513.6750000000002"/>
    <n v="6"/>
    <x v="0"/>
    <m/>
    <n v="0"/>
    <x v="73"/>
    <d v="2020-05-25T00:00:00"/>
    <x v="1"/>
    <x v="2"/>
    <x v="0"/>
  </r>
  <r>
    <x v="510"/>
    <x v="11"/>
    <x v="0"/>
    <s v="【NDG】DV360"/>
    <n v="32278"/>
    <n v="730"/>
    <m/>
    <n v="2.2616023297602081E-2"/>
    <n v="35.145124240472605"/>
    <n v="25655.940695544999"/>
    <n v="0"/>
    <x v="0"/>
    <m/>
    <n v="0"/>
    <x v="73"/>
    <d v="2020-05-25T00:00:00"/>
    <x v="1"/>
    <x v="2"/>
    <x v="0"/>
  </r>
  <r>
    <x v="511"/>
    <x v="0"/>
    <x v="0"/>
    <s v="指名：バリスタDuo"/>
    <n v="1424"/>
    <n v="19"/>
    <m/>
    <n v="1.3342696629213483E-2"/>
    <n v="47.51157894736842"/>
    <n v="902.72"/>
    <n v="0"/>
    <x v="0"/>
    <m/>
    <n v="0"/>
    <x v="73"/>
    <d v="2020-05-25T00:00:00"/>
    <x v="1"/>
    <x v="2"/>
    <x v="0"/>
  </r>
  <r>
    <x v="511"/>
    <x v="0"/>
    <x v="0"/>
    <s v="指名：ドルチェグスト（161228AM-170131）"/>
    <n v="8804"/>
    <n v="882"/>
    <m/>
    <n v="0.10018173557473875"/>
    <n v="42.161269841269842"/>
    <n v="37186.239999999998"/>
    <n v="30"/>
    <x v="1"/>
    <n v="5312.32"/>
    <n v="7.9509313948205359E-4"/>
    <x v="73"/>
    <d v="2020-05-25T00:00:00"/>
    <x v="1"/>
    <x v="2"/>
    <x v="0"/>
  </r>
  <r>
    <x v="511"/>
    <x v="0"/>
    <x v="0"/>
    <s v="指名：製品KW"/>
    <n v="1019"/>
    <n v="54"/>
    <m/>
    <n v="5.2993130520117761E-2"/>
    <n v="27.001481481481481"/>
    <n v="1458.08"/>
    <n v="0"/>
    <x v="0"/>
    <m/>
    <n v="0"/>
    <x v="73"/>
    <d v="2020-05-25T00:00:00"/>
    <x v="1"/>
    <x v="2"/>
    <x v="0"/>
  </r>
  <r>
    <x v="511"/>
    <x v="0"/>
    <x v="0"/>
    <s v="指名：バリスタ（161228AM-170131）"/>
    <n v="5228"/>
    <n v="412"/>
    <m/>
    <n v="7.8806426931905121E-2"/>
    <n v="45.467184466019418"/>
    <n v="18732.48"/>
    <n v="7"/>
    <x v="0"/>
    <m/>
    <n v="0"/>
    <x v="73"/>
    <d v="2020-05-25T00:00:00"/>
    <x v="1"/>
    <x v="2"/>
    <x v="0"/>
  </r>
  <r>
    <x v="511"/>
    <x v="0"/>
    <x v="0"/>
    <s v="一般：ドルチェグスト"/>
    <n v="7308"/>
    <n v="70"/>
    <m/>
    <n v="9.5785440613026813E-3"/>
    <n v="93.867428571428562"/>
    <n v="6570.7199999999993"/>
    <n v="0"/>
    <x v="0"/>
    <m/>
    <n v="0"/>
    <x v="73"/>
    <d v="2020-05-25T00:00:00"/>
    <x v="1"/>
    <x v="2"/>
    <x v="0"/>
  </r>
  <r>
    <x v="511"/>
    <x v="0"/>
    <x v="0"/>
    <s v="一般：バリスタDuo"/>
    <n v="54"/>
    <n v="3"/>
    <m/>
    <n v="5.5555555555555552E-2"/>
    <n v="15.6"/>
    <n v="46.8"/>
    <n v="0"/>
    <x v="0"/>
    <m/>
    <n v="0"/>
    <x v="73"/>
    <d v="2020-05-25T00:00:00"/>
    <x v="1"/>
    <x v="2"/>
    <x v="0"/>
  </r>
  <r>
    <x v="511"/>
    <x v="0"/>
    <x v="0"/>
    <s v="指名：共通TOP（161228AM-170131）"/>
    <n v="11022"/>
    <n v="1443"/>
    <m/>
    <n v="0.13091997822536744"/>
    <n v="16.07135135135135"/>
    <n v="23190.959999999995"/>
    <n v="152"/>
    <x v="0"/>
    <m/>
    <n v="0"/>
    <x v="73"/>
    <d v="2020-05-25T00:00:00"/>
    <x v="1"/>
    <x v="2"/>
    <x v="0"/>
  </r>
  <r>
    <x v="511"/>
    <x v="0"/>
    <x v="0"/>
    <s v="一般：バリスタ"/>
    <n v="4037"/>
    <n v="60"/>
    <m/>
    <n v="1.4862521674510775E-2"/>
    <n v="55.275999999999996"/>
    <n v="3316.56"/>
    <n v="1"/>
    <x v="0"/>
    <m/>
    <n v="0"/>
    <x v="73"/>
    <d v="2020-05-25T00:00:00"/>
    <x v="1"/>
    <x v="2"/>
    <x v="0"/>
  </r>
  <r>
    <x v="511"/>
    <x v="3"/>
    <x v="0"/>
    <s v="PH AFF"/>
    <n v="397"/>
    <n v="164"/>
    <m/>
    <n v="0.41309823677581864"/>
    <n v="269.4329268292683"/>
    <n v="44187"/>
    <n v="3"/>
    <x v="0"/>
    <m/>
    <n v="0"/>
    <x v="73"/>
    <d v="2020-05-25T00:00:00"/>
    <x v="1"/>
    <x v="2"/>
    <x v="0"/>
  </r>
  <r>
    <x v="511"/>
    <x v="5"/>
    <x v="0"/>
    <s v="GDN_Direct_AT_スタバ"/>
    <n v="304036"/>
    <n v="608"/>
    <n v="0"/>
    <n v="1.9997631859385071E-3"/>
    <n v="18.496338712861842"/>
    <n v="11245.773937420001"/>
    <n v="0"/>
    <x v="0"/>
    <m/>
    <n v="0"/>
    <x v="73"/>
    <d v="2020-05-25T00:00:00"/>
    <x v="1"/>
    <x v="2"/>
    <x v="0"/>
  </r>
  <r>
    <x v="511"/>
    <x v="5"/>
    <x v="0"/>
    <s v="GDN_SDC_Direct"/>
    <n v="465936"/>
    <n v="1080"/>
    <n v="0"/>
    <n v="2.3179149067683114E-3"/>
    <n v="13.376491030990742"/>
    <n v="14446.610313470001"/>
    <n v="4"/>
    <x v="0"/>
    <m/>
    <n v="0"/>
    <x v="73"/>
    <d v="2020-05-25T00:00:00"/>
    <x v="1"/>
    <x v="2"/>
    <x v="0"/>
  </r>
  <r>
    <x v="511"/>
    <x v="5"/>
    <x v="0"/>
    <s v="GDN_Direct_RT_リターゲティング"/>
    <n v="210334"/>
    <n v="241"/>
    <n v="0"/>
    <n v="1.145796685271996E-3"/>
    <n v="162.85423000064316"/>
    <n v="39247.869430154999"/>
    <n v="4"/>
    <x v="0"/>
    <m/>
    <n v="0"/>
    <x v="73"/>
    <d v="2020-05-25T00:00:00"/>
    <x v="1"/>
    <x v="2"/>
    <x v="0"/>
  </r>
  <r>
    <x v="511"/>
    <x v="4"/>
    <x v="0"/>
    <s v="指名：ドルチェグスト（170816-170916）"/>
    <n v="10850"/>
    <n v="2394"/>
    <n v="0"/>
    <n v="0.22064516129032258"/>
    <n v="33.190960735171259"/>
    <n v="79459.16"/>
    <n v="24.270000000000003"/>
    <x v="0"/>
    <m/>
    <n v="0"/>
    <x v="73"/>
    <d v="2020-05-25T00:00:00"/>
    <x v="1"/>
    <x v="2"/>
    <x v="0"/>
  </r>
  <r>
    <x v="511"/>
    <x v="4"/>
    <x v="0"/>
    <s v="指名：製品KW"/>
    <n v="55"/>
    <n v="5"/>
    <m/>
    <n v="9.0909090909090912E-2"/>
    <n v="41.923999999999999"/>
    <n v="209.62"/>
    <n v="0"/>
    <x v="0"/>
    <m/>
    <n v="0"/>
    <x v="73"/>
    <d v="2020-05-25T00:00:00"/>
    <x v="1"/>
    <x v="2"/>
    <x v="0"/>
  </r>
  <r>
    <x v="511"/>
    <x v="4"/>
    <x v="0"/>
    <s v="指名：共通TOP（170816-170916）"/>
    <n v="11000"/>
    <n v="2457"/>
    <m/>
    <n v="0.22336363636363638"/>
    <n v="19.011271876271874"/>
    <n v="46710.694999999992"/>
    <n v="125.19"/>
    <x v="0"/>
    <m/>
    <n v="0"/>
    <x v="73"/>
    <d v="2020-05-25T00:00:00"/>
    <x v="1"/>
    <x v="2"/>
    <x v="0"/>
  </r>
  <r>
    <x v="511"/>
    <x v="4"/>
    <x v="0"/>
    <s v="一般：バリスタDuo"/>
    <n v="102"/>
    <n v="22"/>
    <m/>
    <n v="0.21568627450980393"/>
    <n v="74.198181818181823"/>
    <n v="1632.3600000000001"/>
    <n v="0"/>
    <x v="0"/>
    <m/>
    <n v="0"/>
    <x v="73"/>
    <d v="2020-05-25T00:00:00"/>
    <x v="1"/>
    <x v="2"/>
    <x v="0"/>
  </r>
  <r>
    <x v="511"/>
    <x v="4"/>
    <x v="0"/>
    <s v="一般：バリスタ"/>
    <n v="1312"/>
    <n v="47"/>
    <m/>
    <n v="3.5823170731707314E-2"/>
    <n v="120.53861702127661"/>
    <n v="5665.3150000000005"/>
    <n v="0"/>
    <x v="0"/>
    <m/>
    <n v="0"/>
    <x v="73"/>
    <d v="2020-05-25T00:00:00"/>
    <x v="1"/>
    <x v="2"/>
    <x v="0"/>
  </r>
  <r>
    <x v="511"/>
    <x v="4"/>
    <x v="0"/>
    <s v="指名：バリスタDuo"/>
    <n v="2831"/>
    <n v="55"/>
    <m/>
    <n v="1.9427764040974922E-2"/>
    <n v="291.94754545454543"/>
    <n v="16057.115"/>
    <n v="0"/>
    <x v="0"/>
    <m/>
    <n v="0"/>
    <x v="73"/>
    <d v="2020-05-25T00:00:00"/>
    <x v="1"/>
    <x v="2"/>
    <x v="0"/>
  </r>
  <r>
    <x v="511"/>
    <x v="4"/>
    <x v="0"/>
    <s v="指名：バリスタ（170816-170916）"/>
    <n v="5308"/>
    <n v="733"/>
    <m/>
    <n v="0.13809344385832706"/>
    <n v="60.967530695770812"/>
    <n v="44689.200000000004"/>
    <n v="6.07"/>
    <x v="0"/>
    <m/>
    <n v="0"/>
    <x v="73"/>
    <d v="2020-05-25T00:00:00"/>
    <x v="1"/>
    <x v="2"/>
    <x v="0"/>
  </r>
  <r>
    <x v="511"/>
    <x v="4"/>
    <x v="0"/>
    <s v="一般：ドルチェグスト"/>
    <n v="2298"/>
    <n v="106"/>
    <n v="0"/>
    <n v="4.6127067014795471E-2"/>
    <n v="90.022075471698116"/>
    <n v="9542.34"/>
    <n v="0"/>
    <x v="0"/>
    <m/>
    <n v="0"/>
    <x v="73"/>
    <d v="2020-05-25T00:00:00"/>
    <x v="1"/>
    <x v="2"/>
    <x v="0"/>
  </r>
  <r>
    <x v="511"/>
    <x v="7"/>
    <x v="0"/>
    <s v="NDG_Facebook_RM_180day（200203-200229）"/>
    <n v="7418"/>
    <n v="40"/>
    <n v="0"/>
    <n v="5.3922890266918308E-3"/>
    <n v="205.299375"/>
    <n v="8211.9750000000004"/>
    <n v="4"/>
    <x v="0"/>
    <m/>
    <n v="0"/>
    <x v="73"/>
    <d v="2020-05-25T00:00:00"/>
    <x v="1"/>
    <x v="2"/>
    <x v="0"/>
  </r>
  <r>
    <x v="511"/>
    <x v="7"/>
    <x v="0"/>
    <s v="NDG_Facebook_RM_18day（200203-200229）"/>
    <n v="7600"/>
    <n v="108"/>
    <n v="0"/>
    <n v="1.4210526315789474E-2"/>
    <n v="150.28754629629631"/>
    <n v="16231.055"/>
    <n v="11"/>
    <x v="0"/>
    <m/>
    <n v="0"/>
    <x v="73"/>
    <d v="2020-05-25T00:00:00"/>
    <x v="1"/>
    <x v="2"/>
    <x v="0"/>
  </r>
  <r>
    <x v="511"/>
    <x v="7"/>
    <x v="0"/>
    <s v="NDG_Facebook_int_coffee（200110-200131）"/>
    <n v="78361"/>
    <n v="216"/>
    <n v="0"/>
    <n v="2.756473245619632E-3"/>
    <n v="47.624953703703703"/>
    <n v="10286.99"/>
    <n v="0"/>
    <x v="0"/>
    <m/>
    <n v="0"/>
    <x v="73"/>
    <d v="2020-05-25T00:00:00"/>
    <x v="1"/>
    <x v="2"/>
    <x v="0"/>
  </r>
  <r>
    <x v="511"/>
    <x v="11"/>
    <x v="0"/>
    <s v="【NDG】DV360"/>
    <n v="33283"/>
    <n v="850"/>
    <m/>
    <n v="2.5538563230478022E-2"/>
    <n v="30.182736932923529"/>
    <n v="25655.326392985"/>
    <n v="0"/>
    <x v="0"/>
    <m/>
    <n v="0"/>
    <x v="73"/>
    <d v="2020-05-25T00:00:00"/>
    <x v="1"/>
    <x v="2"/>
    <x v="0"/>
  </r>
  <r>
    <x v="512"/>
    <x v="0"/>
    <x v="0"/>
    <s v="指名：バリスタ（161228AM-170131）"/>
    <n v="5156"/>
    <n v="423"/>
    <m/>
    <n v="8.2040341349883625E-2"/>
    <n v="43.402174940898341"/>
    <n v="18359.12"/>
    <n v="6"/>
    <x v="0"/>
    <m/>
    <n v="0"/>
    <x v="73"/>
    <d v="2020-05-25T00:00:00"/>
    <x v="1"/>
    <x v="2"/>
    <x v="0"/>
  </r>
  <r>
    <x v="512"/>
    <x v="0"/>
    <x v="0"/>
    <s v="指名：ドルチェグスト（161228AM-170131）"/>
    <n v="14652"/>
    <n v="1320"/>
    <m/>
    <n v="9.0090090090090086E-2"/>
    <n v="27.708121212121213"/>
    <n v="36574.720000000001"/>
    <n v="34"/>
    <x v="1"/>
    <n v="5224.96"/>
    <n v="4.7775047775047773E-4"/>
    <x v="73"/>
    <d v="2020-05-25T00:00:00"/>
    <x v="1"/>
    <x v="2"/>
    <x v="0"/>
  </r>
  <r>
    <x v="512"/>
    <x v="0"/>
    <x v="0"/>
    <s v="一般：ドルチェグスト"/>
    <n v="8430"/>
    <n v="80"/>
    <m/>
    <n v="9.4899169632265724E-3"/>
    <n v="62.998000000000005"/>
    <n v="5039.84"/>
    <n v="0"/>
    <x v="0"/>
    <m/>
    <n v="0"/>
    <x v="73"/>
    <d v="2020-05-25T00:00:00"/>
    <x v="1"/>
    <x v="2"/>
    <x v="0"/>
  </r>
  <r>
    <x v="512"/>
    <x v="0"/>
    <x v="0"/>
    <s v="一般：バリスタDuo"/>
    <n v="98"/>
    <n v="8"/>
    <m/>
    <n v="8.1632653061224483E-2"/>
    <n v="48.750000000000007"/>
    <n v="390.00000000000006"/>
    <n v="0"/>
    <x v="0"/>
    <m/>
    <n v="0"/>
    <x v="73"/>
    <d v="2020-05-25T00:00:00"/>
    <x v="1"/>
    <x v="2"/>
    <x v="0"/>
  </r>
  <r>
    <x v="512"/>
    <x v="0"/>
    <x v="0"/>
    <s v="指名：共通TOP（161228AM-170131）"/>
    <n v="9721"/>
    <n v="1191"/>
    <m/>
    <n v="0.12251825943832939"/>
    <n v="14.201981528127622"/>
    <n v="16914.559999999998"/>
    <n v="85"/>
    <x v="0"/>
    <m/>
    <n v="0"/>
    <x v="73"/>
    <d v="2020-05-25T00:00:00"/>
    <x v="1"/>
    <x v="2"/>
    <x v="0"/>
  </r>
  <r>
    <x v="512"/>
    <x v="0"/>
    <x v="0"/>
    <s v="指名：製品KW"/>
    <n v="840"/>
    <n v="57"/>
    <m/>
    <n v="6.7857142857142852E-2"/>
    <n v="25.032982456140349"/>
    <n v="1426.8799999999999"/>
    <n v="0"/>
    <x v="0"/>
    <m/>
    <n v="0"/>
    <x v="73"/>
    <d v="2020-05-25T00:00:00"/>
    <x v="1"/>
    <x v="2"/>
    <x v="0"/>
  </r>
  <r>
    <x v="512"/>
    <x v="0"/>
    <x v="0"/>
    <s v="指名：バリスタDuo"/>
    <n v="1668"/>
    <n v="17"/>
    <m/>
    <n v="1.0191846522781775E-2"/>
    <n v="49.247058823529414"/>
    <n v="837.2"/>
    <n v="0"/>
    <x v="0"/>
    <m/>
    <n v="0"/>
    <x v="73"/>
    <d v="2020-05-25T00:00:00"/>
    <x v="1"/>
    <x v="2"/>
    <x v="0"/>
  </r>
  <r>
    <x v="512"/>
    <x v="0"/>
    <x v="0"/>
    <s v="一般：バリスタ"/>
    <n v="3994"/>
    <n v="45"/>
    <m/>
    <n v="1.1266900350525789E-2"/>
    <n v="50.382222222222218"/>
    <n v="2267.1999999999998"/>
    <n v="1"/>
    <x v="0"/>
    <m/>
    <n v="0"/>
    <x v="73"/>
    <d v="2020-05-25T00:00:00"/>
    <x v="1"/>
    <x v="2"/>
    <x v="0"/>
  </r>
  <r>
    <x v="512"/>
    <x v="3"/>
    <x v="0"/>
    <s v="PH AFF"/>
    <n v="318"/>
    <n v="137"/>
    <m/>
    <n v="0.4308176100628931"/>
    <n v="322.53284671532845"/>
    <n v="44187"/>
    <n v="3"/>
    <x v="0"/>
    <m/>
    <n v="0"/>
    <x v="73"/>
    <d v="2020-05-25T00:00:00"/>
    <x v="1"/>
    <x v="2"/>
    <x v="0"/>
  </r>
  <r>
    <x v="512"/>
    <x v="5"/>
    <x v="0"/>
    <s v="GDN_SDC_Direct"/>
    <n v="376961"/>
    <n v="923"/>
    <n v="0"/>
    <n v="2.4485291581887781E-3"/>
    <n v="18.474310639447452"/>
    <n v="17051.788720209999"/>
    <n v="9"/>
    <x v="0"/>
    <m/>
    <n v="0"/>
    <x v="73"/>
    <d v="2020-05-25T00:00:00"/>
    <x v="1"/>
    <x v="2"/>
    <x v="0"/>
  </r>
  <r>
    <x v="512"/>
    <x v="5"/>
    <x v="0"/>
    <s v="GDN_Direct_AT_スタバ"/>
    <n v="327827"/>
    <n v="574"/>
    <n v="0"/>
    <n v="1.7509235053854624E-3"/>
    <n v="19.483501043092339"/>
    <n v="11183.529598735002"/>
    <n v="3"/>
    <x v="0"/>
    <m/>
    <n v="0"/>
    <x v="73"/>
    <d v="2020-05-25T00:00:00"/>
    <x v="1"/>
    <x v="2"/>
    <x v="0"/>
  </r>
  <r>
    <x v="512"/>
    <x v="5"/>
    <x v="0"/>
    <s v="GDN_Direct_RT_リターゲティング"/>
    <n v="178683"/>
    <n v="213"/>
    <n v="0"/>
    <n v="1.1920552039085979E-3"/>
    <n v="182.95118019288731"/>
    <n v="38968.601381084998"/>
    <n v="3"/>
    <x v="0"/>
    <m/>
    <n v="0"/>
    <x v="73"/>
    <d v="2020-05-25T00:00:00"/>
    <x v="1"/>
    <x v="2"/>
    <x v="0"/>
  </r>
  <r>
    <x v="512"/>
    <x v="4"/>
    <x v="0"/>
    <s v="一般：ドルチェグスト"/>
    <n v="2302"/>
    <n v="144"/>
    <n v="0"/>
    <n v="6.2554300608166816E-2"/>
    <n v="83.401493055555562"/>
    <n v="12009.815000000001"/>
    <n v="0.04"/>
    <x v="0"/>
    <m/>
    <n v="0"/>
    <x v="73"/>
    <d v="2020-05-25T00:00:00"/>
    <x v="1"/>
    <x v="2"/>
    <x v="0"/>
  </r>
  <r>
    <x v="512"/>
    <x v="4"/>
    <x v="0"/>
    <s v="指名：バリスタDuo"/>
    <n v="3464"/>
    <n v="60"/>
    <m/>
    <n v="1.7321016166281754E-2"/>
    <n v="202.22383333333335"/>
    <n v="12133.43"/>
    <n v="0"/>
    <x v="0"/>
    <m/>
    <n v="0"/>
    <x v="73"/>
    <d v="2020-05-25T00:00:00"/>
    <x v="1"/>
    <x v="2"/>
    <x v="0"/>
  </r>
  <r>
    <x v="512"/>
    <x v="4"/>
    <x v="0"/>
    <s v="指名：製品KW"/>
    <n v="41"/>
    <n v="5"/>
    <m/>
    <n v="0.12195121951219512"/>
    <n v="52.182000000000002"/>
    <n v="260.91000000000003"/>
    <n v="0"/>
    <x v="0"/>
    <m/>
    <n v="0"/>
    <x v="73"/>
    <d v="2020-05-25T00:00:00"/>
    <x v="1"/>
    <x v="2"/>
    <x v="0"/>
  </r>
  <r>
    <x v="512"/>
    <x v="4"/>
    <x v="0"/>
    <s v="一般：バリスタ"/>
    <n v="1221"/>
    <n v="44"/>
    <m/>
    <n v="3.6036036036036036E-2"/>
    <n v="85.981704545454534"/>
    <n v="3783.1949999999997"/>
    <n v="1"/>
    <x v="0"/>
    <m/>
    <n v="0"/>
    <x v="73"/>
    <d v="2020-05-25T00:00:00"/>
    <x v="1"/>
    <x v="2"/>
    <x v="0"/>
  </r>
  <r>
    <x v="512"/>
    <x v="4"/>
    <x v="0"/>
    <s v="一般：バリスタDuo"/>
    <n v="169"/>
    <n v="21"/>
    <m/>
    <n v="0.1242603550295858"/>
    <n v="55.378333333333345"/>
    <n v="1162.9450000000002"/>
    <n v="0"/>
    <x v="0"/>
    <m/>
    <n v="0"/>
    <x v="73"/>
    <d v="2020-05-25T00:00:00"/>
    <x v="1"/>
    <x v="2"/>
    <x v="0"/>
  </r>
  <r>
    <x v="512"/>
    <x v="4"/>
    <x v="0"/>
    <s v="指名：共通TOP（170816-170916）"/>
    <n v="9396"/>
    <n v="2204"/>
    <m/>
    <n v="0.23456790123456789"/>
    <n v="14.936649274047188"/>
    <n v="32920.375"/>
    <n v="46.370000000000005"/>
    <x v="0"/>
    <m/>
    <n v="0"/>
    <x v="73"/>
    <d v="2020-05-25T00:00:00"/>
    <x v="1"/>
    <x v="2"/>
    <x v="0"/>
  </r>
  <r>
    <x v="512"/>
    <x v="4"/>
    <x v="0"/>
    <s v="指名：ドルチェグスト（170816-170916）"/>
    <n v="10754"/>
    <n v="2468"/>
    <n v="0"/>
    <n v="0.22949600148781849"/>
    <n v="36.904811588330624"/>
    <n v="91081.074999999983"/>
    <n v="33.120000000000005"/>
    <x v="0"/>
    <m/>
    <n v="0"/>
    <x v="73"/>
    <d v="2020-05-25T00:00:00"/>
    <x v="1"/>
    <x v="2"/>
    <x v="0"/>
  </r>
  <r>
    <x v="512"/>
    <x v="4"/>
    <x v="0"/>
    <s v="指名：バリスタ（170816-170916）"/>
    <n v="4876"/>
    <n v="683"/>
    <m/>
    <n v="0.14007383100902379"/>
    <n v="65.344224011713024"/>
    <n v="44630.104999999996"/>
    <n v="3.7"/>
    <x v="0"/>
    <m/>
    <n v="0"/>
    <x v="73"/>
    <d v="2020-05-25T00:00:00"/>
    <x v="1"/>
    <x v="2"/>
    <x v="0"/>
  </r>
  <r>
    <x v="512"/>
    <x v="7"/>
    <x v="0"/>
    <s v="NDG_Facebook_int_coffee（200110-200131）"/>
    <n v="56063"/>
    <n v="190"/>
    <n v="0"/>
    <n v="3.389044467830833E-3"/>
    <n v="46.278368421052626"/>
    <n v="8792.89"/>
    <n v="1"/>
    <x v="0"/>
    <m/>
    <n v="0"/>
    <x v="73"/>
    <d v="2020-05-25T00:00:00"/>
    <x v="1"/>
    <x v="2"/>
    <x v="0"/>
  </r>
  <r>
    <x v="512"/>
    <x v="7"/>
    <x v="0"/>
    <s v="NDG_Facebook_RM_18day（200203-200229）"/>
    <n v="7723"/>
    <n v="125"/>
    <n v="0"/>
    <n v="1.6185420173507704E-2"/>
    <n v="131.59676000000002"/>
    <n v="16449.595000000001"/>
    <n v="9"/>
    <x v="0"/>
    <m/>
    <n v="0"/>
    <x v="73"/>
    <d v="2020-05-25T00:00:00"/>
    <x v="1"/>
    <x v="2"/>
    <x v="0"/>
  </r>
  <r>
    <x v="512"/>
    <x v="7"/>
    <x v="0"/>
    <s v="NDG_Facebook_RM_180day（200203-200229）"/>
    <n v="6406"/>
    <n v="43"/>
    <n v="0"/>
    <n v="6.7124570714954734E-3"/>
    <n v="159.88581395348837"/>
    <n v="6875.09"/>
    <n v="1"/>
    <x v="0"/>
    <m/>
    <n v="0"/>
    <x v="73"/>
    <d v="2020-05-25T00:00:00"/>
    <x v="1"/>
    <x v="2"/>
    <x v="0"/>
  </r>
  <r>
    <x v="512"/>
    <x v="11"/>
    <x v="0"/>
    <s v="【NDG】DV360"/>
    <n v="17761"/>
    <n v="392"/>
    <m/>
    <n v="2.2070829345194526E-2"/>
    <n v="32.607484388341838"/>
    <n v="12782.13388023"/>
    <n v="0"/>
    <x v="0"/>
    <m/>
    <n v="0"/>
    <x v="73"/>
    <d v="2020-05-25T00:00:00"/>
    <x v="1"/>
    <x v="2"/>
    <x v="0"/>
  </r>
  <r>
    <x v="513"/>
    <x v="0"/>
    <x v="0"/>
    <s v="指名：製品KW"/>
    <n v="830"/>
    <n v="43"/>
    <m/>
    <n v="5.1807228915662654E-2"/>
    <n v="25.61302325581395"/>
    <n v="1101.3599999999999"/>
    <n v="1"/>
    <x v="0"/>
    <m/>
    <n v="0"/>
    <x v="73"/>
    <d v="2020-05-25T00:00:00"/>
    <x v="1"/>
    <x v="2"/>
    <x v="0"/>
  </r>
  <r>
    <x v="513"/>
    <x v="0"/>
    <x v="0"/>
    <s v="一般：バリスタDuo"/>
    <n v="44"/>
    <n v="1"/>
    <m/>
    <n v="2.2727272727272728E-2"/>
    <n v="47.84"/>
    <n v="47.84"/>
    <n v="0"/>
    <x v="0"/>
    <m/>
    <n v="0"/>
    <x v="73"/>
    <d v="2020-05-25T00:00:00"/>
    <x v="1"/>
    <x v="2"/>
    <x v="0"/>
  </r>
  <r>
    <x v="513"/>
    <x v="0"/>
    <x v="0"/>
    <s v="指名：バリスタDuo"/>
    <n v="1449"/>
    <n v="10"/>
    <m/>
    <n v="6.901311249137336E-3"/>
    <n v="43.991999999999997"/>
    <n v="439.91999999999996"/>
    <n v="0"/>
    <x v="0"/>
    <m/>
    <n v="0"/>
    <x v="73"/>
    <d v="2020-05-25T00:00:00"/>
    <x v="1"/>
    <x v="2"/>
    <x v="0"/>
  </r>
  <r>
    <x v="513"/>
    <x v="0"/>
    <x v="0"/>
    <s v="指名：バリスタ（161228AM-170131）"/>
    <n v="5046"/>
    <n v="400"/>
    <m/>
    <n v="7.9270709472849782E-2"/>
    <n v="38.581399999999995"/>
    <n v="15432.559999999998"/>
    <n v="6"/>
    <x v="0"/>
    <m/>
    <n v="0"/>
    <x v="73"/>
    <d v="2020-05-25T00:00:00"/>
    <x v="1"/>
    <x v="2"/>
    <x v="0"/>
  </r>
  <r>
    <x v="513"/>
    <x v="0"/>
    <x v="0"/>
    <s v="指名：ドルチェグスト（161228AM-170131）"/>
    <n v="13652"/>
    <n v="1114"/>
    <m/>
    <n v="8.1599765602109575E-2"/>
    <n v="25.18032315978456"/>
    <n v="28050.880000000001"/>
    <n v="36"/>
    <x v="0"/>
    <m/>
    <n v="0"/>
    <x v="73"/>
    <d v="2020-05-25T00:00:00"/>
    <x v="1"/>
    <x v="2"/>
    <x v="0"/>
  </r>
  <r>
    <x v="513"/>
    <x v="0"/>
    <x v="0"/>
    <s v="指名：共通TOP（161228AM-170131）"/>
    <n v="8602"/>
    <n v="1015"/>
    <m/>
    <n v="0.11799581492676121"/>
    <n v="16.273182266009851"/>
    <n v="16517.28"/>
    <n v="60"/>
    <x v="0"/>
    <m/>
    <n v="0"/>
    <x v="73"/>
    <d v="2020-05-25T00:00:00"/>
    <x v="1"/>
    <x v="2"/>
    <x v="0"/>
  </r>
  <r>
    <x v="513"/>
    <x v="0"/>
    <x v="0"/>
    <s v="一般：ドルチェグスト"/>
    <n v="8274"/>
    <n v="96"/>
    <m/>
    <n v="1.1602610587382161E-2"/>
    <n v="55.055"/>
    <n v="5285.28"/>
    <n v="0"/>
    <x v="0"/>
    <m/>
    <n v="0"/>
    <x v="73"/>
    <d v="2020-05-25T00:00:00"/>
    <x v="1"/>
    <x v="2"/>
    <x v="0"/>
  </r>
  <r>
    <x v="513"/>
    <x v="0"/>
    <x v="0"/>
    <s v="一般：バリスタ"/>
    <n v="4379"/>
    <n v="55"/>
    <m/>
    <n v="1.255994519296643E-2"/>
    <n v="50.846545454545456"/>
    <n v="2796.56"/>
    <n v="0"/>
    <x v="0"/>
    <m/>
    <n v="0"/>
    <x v="73"/>
    <d v="2020-05-25T00:00:00"/>
    <x v="1"/>
    <x v="2"/>
    <x v="0"/>
  </r>
  <r>
    <x v="513"/>
    <x v="3"/>
    <x v="0"/>
    <s v="PH AFF"/>
    <n v="336"/>
    <n v="143"/>
    <m/>
    <n v="0.42559523809523808"/>
    <n v="0"/>
    <n v="0"/>
    <n v="0"/>
    <x v="0"/>
    <m/>
    <n v="0"/>
    <x v="73"/>
    <d v="2020-05-25T00:00:00"/>
    <x v="1"/>
    <x v="2"/>
    <x v="0"/>
  </r>
  <r>
    <x v="513"/>
    <x v="5"/>
    <x v="0"/>
    <s v="GDN_SDC_Direct"/>
    <n v="356199"/>
    <n v="898"/>
    <n v="0"/>
    <n v="2.5210626644095015E-3"/>
    <n v="15.257230769699335"/>
    <n v="13700.993231190003"/>
    <n v="4"/>
    <x v="0"/>
    <m/>
    <n v="0"/>
    <x v="73"/>
    <d v="2020-05-25T00:00:00"/>
    <x v="1"/>
    <x v="2"/>
    <x v="0"/>
  </r>
  <r>
    <x v="513"/>
    <x v="5"/>
    <x v="0"/>
    <s v="GDN_Direct_AT_スタバ"/>
    <n v="79412"/>
    <n v="182"/>
    <n v="0"/>
    <n v="2.2918450611998185E-3"/>
    <n v="14.008515121923075"/>
    <n v="2549.5497521899997"/>
    <n v="0"/>
    <x v="0"/>
    <m/>
    <n v="0"/>
    <x v="73"/>
    <d v="2020-05-25T00:00:00"/>
    <x v="1"/>
    <x v="2"/>
    <x v="0"/>
  </r>
  <r>
    <x v="513"/>
    <x v="5"/>
    <x v="0"/>
    <s v="GDN_Direct_RT_リターゲティング"/>
    <n v="174486"/>
    <n v="221"/>
    <n v="0"/>
    <n v="1.2665772612129339E-3"/>
    <n v="175.37987934610859"/>
    <n v="38758.953335489998"/>
    <n v="1"/>
    <x v="0"/>
    <m/>
    <n v="0"/>
    <x v="73"/>
    <d v="2020-05-25T00:00:00"/>
    <x v="1"/>
    <x v="2"/>
    <x v="0"/>
  </r>
  <r>
    <x v="513"/>
    <x v="4"/>
    <x v="0"/>
    <s v="指名：共通TOP（170816-170916）"/>
    <n v="8288"/>
    <n v="1794"/>
    <m/>
    <n v="0.21645752895752896"/>
    <n v="14.381262541806018"/>
    <n v="25799.984999999997"/>
    <n v="46.36"/>
    <x v="0"/>
    <m/>
    <n v="0"/>
    <x v="73"/>
    <d v="2020-05-25T00:00:00"/>
    <x v="1"/>
    <x v="2"/>
    <x v="0"/>
  </r>
  <r>
    <x v="513"/>
    <x v="4"/>
    <x v="0"/>
    <s v="一般：バリスタ"/>
    <n v="911"/>
    <n v="27"/>
    <m/>
    <n v="2.9637760702524697E-2"/>
    <n v="86.350555555555545"/>
    <n v="2331.4649999999997"/>
    <n v="0"/>
    <x v="0"/>
    <m/>
    <n v="0"/>
    <x v="73"/>
    <d v="2020-05-25T00:00:00"/>
    <x v="1"/>
    <x v="2"/>
    <x v="0"/>
  </r>
  <r>
    <x v="513"/>
    <x v="4"/>
    <x v="0"/>
    <s v="一般：ドルチェグスト"/>
    <n v="2060"/>
    <n v="126"/>
    <n v="0"/>
    <n v="6.1165048543689322E-2"/>
    <n v="86.661785714285699"/>
    <n v="10919.384999999998"/>
    <n v="0"/>
    <x v="0"/>
    <m/>
    <n v="0"/>
    <x v="73"/>
    <d v="2020-05-25T00:00:00"/>
    <x v="1"/>
    <x v="2"/>
    <x v="0"/>
  </r>
  <r>
    <x v="513"/>
    <x v="4"/>
    <x v="0"/>
    <s v="指名：バリスタ（170816-170916）"/>
    <n v="5214"/>
    <n v="736"/>
    <m/>
    <n v="0.14115841963943229"/>
    <n v="62.090047554347819"/>
    <n v="45698.274999999994"/>
    <n v="6.73"/>
    <x v="0"/>
    <m/>
    <n v="0"/>
    <x v="73"/>
    <d v="2020-05-25T00:00:00"/>
    <x v="1"/>
    <x v="2"/>
    <x v="0"/>
  </r>
  <r>
    <x v="513"/>
    <x v="4"/>
    <x v="0"/>
    <s v="一般：バリスタDuo"/>
    <n v="97"/>
    <n v="19"/>
    <m/>
    <n v="0.19587628865979381"/>
    <n v="86.676578947368426"/>
    <n v="1646.855"/>
    <n v="0.67"/>
    <x v="0"/>
    <m/>
    <n v="0"/>
    <x v="73"/>
    <d v="2020-05-25T00:00:00"/>
    <x v="1"/>
    <x v="2"/>
    <x v="0"/>
  </r>
  <r>
    <x v="513"/>
    <x v="4"/>
    <x v="0"/>
    <s v="指名：バリスタDuo"/>
    <n v="2768"/>
    <n v="69"/>
    <m/>
    <n v="2.4927745664739886E-2"/>
    <n v="120.87246376811592"/>
    <n v="8340.1999999999989"/>
    <n v="0"/>
    <x v="0"/>
    <m/>
    <n v="0"/>
    <x v="73"/>
    <d v="2020-05-25T00:00:00"/>
    <x v="1"/>
    <x v="2"/>
    <x v="0"/>
  </r>
  <r>
    <x v="513"/>
    <x v="4"/>
    <x v="0"/>
    <s v="指名：製品KW"/>
    <n v="24"/>
    <n v="3"/>
    <m/>
    <n v="0.125"/>
    <n v="47.573333333333331"/>
    <n v="142.72"/>
    <n v="0"/>
    <x v="0"/>
    <m/>
    <n v="0"/>
    <x v="73"/>
    <d v="2020-05-25T00:00:00"/>
    <x v="1"/>
    <x v="2"/>
    <x v="0"/>
  </r>
  <r>
    <x v="513"/>
    <x v="4"/>
    <x v="0"/>
    <s v="指名：ドルチェグスト（170816-170916）"/>
    <n v="11646"/>
    <n v="2563"/>
    <n v="0"/>
    <n v="0.22007556242486689"/>
    <n v="43.23116269996099"/>
    <n v="110801.47000000002"/>
    <n v="20.83"/>
    <x v="0"/>
    <m/>
    <n v="0"/>
    <x v="73"/>
    <d v="2020-05-25T00:00:00"/>
    <x v="1"/>
    <x v="2"/>
    <x v="0"/>
  </r>
  <r>
    <x v="513"/>
    <x v="7"/>
    <x v="0"/>
    <s v="NDG_Facebook_int_coffee（200110-200131）"/>
    <n v="84621"/>
    <n v="222"/>
    <n v="0"/>
    <n v="2.6234622611408516E-3"/>
    <n v="47.814414414414408"/>
    <n v="10614.8"/>
    <n v="1"/>
    <x v="0"/>
    <m/>
    <n v="0"/>
    <x v="73"/>
    <d v="2020-05-25T00:00:00"/>
    <x v="1"/>
    <x v="2"/>
    <x v="0"/>
  </r>
  <r>
    <x v="513"/>
    <x v="7"/>
    <x v="0"/>
    <s v="NDG_Facebook_RM_18day（200203-200229）"/>
    <n v="7526"/>
    <n v="103"/>
    <n v="0"/>
    <n v="1.3685888918416158E-2"/>
    <n v="133.16131067961166"/>
    <n v="13715.615"/>
    <n v="4"/>
    <x v="0"/>
    <m/>
    <n v="0"/>
    <x v="73"/>
    <d v="2020-05-25T00:00:00"/>
    <x v="1"/>
    <x v="2"/>
    <x v="0"/>
  </r>
  <r>
    <x v="513"/>
    <x v="7"/>
    <x v="0"/>
    <s v="NDG_Facebook_RM_180day（200203-200229）"/>
    <n v="7739"/>
    <n v="40"/>
    <n v="0"/>
    <n v="5.1686264375242277E-3"/>
    <n v="181.21537499999999"/>
    <n v="7248.6149999999998"/>
    <n v="1"/>
    <x v="0"/>
    <m/>
    <n v="0"/>
    <x v="73"/>
    <d v="2020-05-25T00:00:00"/>
    <x v="1"/>
    <x v="2"/>
    <x v="0"/>
  </r>
  <r>
    <x v="513"/>
    <x v="11"/>
    <x v="0"/>
    <s v="【NDG】DV360"/>
    <n v="27373"/>
    <n v="388"/>
    <m/>
    <n v="1.4174551565411172E-2"/>
    <n v="74.493954323067015"/>
    <n v="28903.65427735"/>
    <n v="0"/>
    <x v="0"/>
    <m/>
    <n v="0"/>
    <x v="73"/>
    <d v="2020-05-25T00:00:00"/>
    <x v="1"/>
    <x v="2"/>
    <x v="0"/>
  </r>
  <r>
    <x v="514"/>
    <x v="0"/>
    <x v="0"/>
    <s v="一般：ドルチェグスト"/>
    <n v="8934"/>
    <n v="72"/>
    <m/>
    <n v="8.0591000671591667E-3"/>
    <n v="62.775555555555556"/>
    <n v="4519.84"/>
    <n v="0"/>
    <x v="0"/>
    <m/>
    <n v="0"/>
    <x v="73"/>
    <d v="2020-05-25T00:00:00"/>
    <x v="1"/>
    <x v="2"/>
    <x v="0"/>
  </r>
  <r>
    <x v="514"/>
    <x v="0"/>
    <x v="0"/>
    <s v="指名：製品KW"/>
    <n v="944"/>
    <n v="59"/>
    <m/>
    <n v="6.25E-2"/>
    <n v="31.376271186440679"/>
    <n v="1851.2"/>
    <n v="0"/>
    <x v="0"/>
    <m/>
    <n v="0"/>
    <x v="73"/>
    <d v="2020-05-25T00:00:00"/>
    <x v="1"/>
    <x v="2"/>
    <x v="0"/>
  </r>
  <r>
    <x v="514"/>
    <x v="0"/>
    <x v="0"/>
    <s v="一般：バリスタDuo"/>
    <n v="75"/>
    <n v="4"/>
    <m/>
    <n v="5.3333333333333337E-2"/>
    <n v="62.66"/>
    <n v="250.64"/>
    <n v="0"/>
    <x v="0"/>
    <m/>
    <n v="0"/>
    <x v="73"/>
    <d v="2020-05-25T00:00:00"/>
    <x v="1"/>
    <x v="2"/>
    <x v="0"/>
  </r>
  <r>
    <x v="514"/>
    <x v="0"/>
    <x v="0"/>
    <s v="一般：バリスタ"/>
    <n v="4009"/>
    <n v="67"/>
    <m/>
    <n v="1.6712397106510353E-2"/>
    <n v="53.583283582089564"/>
    <n v="3590.0800000000008"/>
    <n v="0"/>
    <x v="0"/>
    <m/>
    <n v="0"/>
    <x v="73"/>
    <d v="2020-05-25T00:00:00"/>
    <x v="1"/>
    <x v="2"/>
    <x v="0"/>
  </r>
  <r>
    <x v="514"/>
    <x v="0"/>
    <x v="0"/>
    <s v="指名：ドルチェグスト（161228AM-170131）"/>
    <n v="13036"/>
    <n v="1172"/>
    <m/>
    <n v="8.9904878797177054E-2"/>
    <n v="25.062935153583616"/>
    <n v="29373.759999999998"/>
    <n v="24"/>
    <x v="0"/>
    <m/>
    <n v="0"/>
    <x v="73"/>
    <d v="2020-05-25T00:00:00"/>
    <x v="1"/>
    <x v="2"/>
    <x v="0"/>
  </r>
  <r>
    <x v="514"/>
    <x v="0"/>
    <x v="0"/>
    <s v="指名：共通TOP（161228AM-170131）"/>
    <n v="7861"/>
    <n v="866"/>
    <m/>
    <n v="0.11016410125938175"/>
    <n v="15.493117782909932"/>
    <n v="13417.04"/>
    <n v="104"/>
    <x v="0"/>
    <m/>
    <n v="0"/>
    <x v="73"/>
    <d v="2020-05-25T00:00:00"/>
    <x v="1"/>
    <x v="2"/>
    <x v="0"/>
  </r>
  <r>
    <x v="514"/>
    <x v="0"/>
    <x v="0"/>
    <s v="指名：バリスタ（161228AM-170131）"/>
    <n v="4466"/>
    <n v="358"/>
    <m/>
    <n v="8.0161218092252573E-2"/>
    <n v="47.232849162011163"/>
    <n v="16909.359999999997"/>
    <n v="6"/>
    <x v="0"/>
    <m/>
    <n v="0"/>
    <x v="73"/>
    <d v="2020-05-25T00:00:00"/>
    <x v="1"/>
    <x v="2"/>
    <x v="0"/>
  </r>
  <r>
    <x v="514"/>
    <x v="0"/>
    <x v="0"/>
    <s v="指名：バリスタDuo"/>
    <n v="1469"/>
    <n v="22"/>
    <m/>
    <n v="1.4976174268209666E-2"/>
    <n v="52.850909090909092"/>
    <n v="1162.72"/>
    <n v="0"/>
    <x v="0"/>
    <m/>
    <n v="0"/>
    <x v="73"/>
    <d v="2020-05-25T00:00:00"/>
    <x v="1"/>
    <x v="2"/>
    <x v="0"/>
  </r>
  <r>
    <x v="514"/>
    <x v="3"/>
    <x v="0"/>
    <s v="PH AFF"/>
    <n v="280"/>
    <n v="128"/>
    <m/>
    <n v="0.45714285714285713"/>
    <n v="230.140625"/>
    <n v="29458"/>
    <n v="2"/>
    <x v="0"/>
    <m/>
    <n v="0"/>
    <x v="73"/>
    <d v="2020-05-25T00:00:00"/>
    <x v="1"/>
    <x v="2"/>
    <x v="0"/>
  </r>
  <r>
    <x v="514"/>
    <x v="5"/>
    <x v="0"/>
    <s v="GDN_Direct_AT_スタバ"/>
    <n v="30626"/>
    <n v="75"/>
    <n v="0"/>
    <n v="2.4488996277672566E-3"/>
    <n v="17.209373973799998"/>
    <n v="1290.7030480349999"/>
    <n v="0"/>
    <x v="0"/>
    <m/>
    <n v="0"/>
    <x v="73"/>
    <d v="2020-05-25T00:00:00"/>
    <x v="1"/>
    <x v="2"/>
    <x v="0"/>
  </r>
  <r>
    <x v="514"/>
    <x v="5"/>
    <x v="0"/>
    <s v="GDN_SDC_Direct"/>
    <n v="297125"/>
    <n v="786"/>
    <n v="0"/>
    <n v="2.6453512831299958E-3"/>
    <n v="13.950598883816793"/>
    <n v="10965.170722679999"/>
    <n v="8"/>
    <x v="0"/>
    <m/>
    <n v="0"/>
    <x v="73"/>
    <d v="2020-05-25T00:00:00"/>
    <x v="1"/>
    <x v="2"/>
    <x v="0"/>
  </r>
  <r>
    <x v="514"/>
    <x v="5"/>
    <x v="0"/>
    <s v="GDN_Direct_RT_リターゲティング"/>
    <n v="223325"/>
    <n v="252"/>
    <n v="0"/>
    <n v="1.1284003134445315E-3"/>
    <n v="155.64657802904762"/>
    <n v="39222.937663320001"/>
    <n v="3"/>
    <x v="0"/>
    <m/>
    <n v="0"/>
    <x v="73"/>
    <d v="2020-05-25T00:00:00"/>
    <x v="1"/>
    <x v="2"/>
    <x v="0"/>
  </r>
  <r>
    <x v="514"/>
    <x v="4"/>
    <x v="0"/>
    <s v="指名：バリスタ（170816-170916）"/>
    <n v="5099"/>
    <n v="654"/>
    <m/>
    <n v="0.12826044322416161"/>
    <n v="62.625833333333333"/>
    <n v="40957.294999999998"/>
    <n v="1.08"/>
    <x v="0"/>
    <m/>
    <n v="0"/>
    <x v="73"/>
    <d v="2020-05-25T00:00:00"/>
    <x v="1"/>
    <x v="2"/>
    <x v="0"/>
  </r>
  <r>
    <x v="514"/>
    <x v="4"/>
    <x v="0"/>
    <s v="一般：ドルチェグスト"/>
    <n v="2672"/>
    <n v="170"/>
    <n v="0"/>
    <n v="6.3622754491017966E-2"/>
    <n v="102.93294117647058"/>
    <n v="17498.599999999999"/>
    <n v="0"/>
    <x v="0"/>
    <m/>
    <n v="0"/>
    <x v="73"/>
    <d v="2020-05-25T00:00:00"/>
    <x v="1"/>
    <x v="2"/>
    <x v="0"/>
  </r>
  <r>
    <x v="514"/>
    <x v="4"/>
    <x v="0"/>
    <s v="指名：バリスタDuo"/>
    <n v="3263"/>
    <n v="63"/>
    <m/>
    <n v="1.9307385841250382E-2"/>
    <n v="177.63896825396824"/>
    <n v="11191.254999999999"/>
    <n v="0"/>
    <x v="0"/>
    <m/>
    <n v="0"/>
    <x v="73"/>
    <d v="2020-05-25T00:00:00"/>
    <x v="1"/>
    <x v="2"/>
    <x v="0"/>
  </r>
  <r>
    <x v="514"/>
    <x v="4"/>
    <x v="0"/>
    <s v="指名：共通TOP（170816-170916）"/>
    <n v="7582"/>
    <n v="1680"/>
    <m/>
    <n v="0.22157742020575047"/>
    <n v="14.923080357142858"/>
    <n v="25070.775000000001"/>
    <n v="74.8"/>
    <x v="0"/>
    <m/>
    <n v="0"/>
    <x v="73"/>
    <d v="2020-05-25T00:00:00"/>
    <x v="1"/>
    <x v="2"/>
    <x v="0"/>
  </r>
  <r>
    <x v="514"/>
    <x v="4"/>
    <x v="0"/>
    <s v="一般：バリスタ"/>
    <n v="1402"/>
    <n v="80"/>
    <m/>
    <n v="5.7061340941512127E-2"/>
    <n v="117.521"/>
    <n v="9401.68"/>
    <n v="1"/>
    <x v="0"/>
    <m/>
    <n v="0"/>
    <x v="73"/>
    <d v="2020-05-25T00:00:00"/>
    <x v="1"/>
    <x v="2"/>
    <x v="0"/>
  </r>
  <r>
    <x v="514"/>
    <x v="4"/>
    <x v="0"/>
    <s v="指名：製品KW"/>
    <n v="26"/>
    <n v="4"/>
    <m/>
    <n v="0.15384615384615385"/>
    <n v="28.990000000000002"/>
    <n v="115.96000000000001"/>
    <n v="0"/>
    <x v="0"/>
    <m/>
    <n v="0"/>
    <x v="73"/>
    <d v="2020-05-25T00:00:00"/>
    <x v="1"/>
    <x v="2"/>
    <x v="0"/>
  </r>
  <r>
    <x v="514"/>
    <x v="4"/>
    <x v="0"/>
    <s v="一般：バリスタDuo"/>
    <n v="105"/>
    <n v="16"/>
    <m/>
    <n v="0.15238095238095239"/>
    <n v="75.262500000000003"/>
    <n v="1204.2"/>
    <n v="0"/>
    <x v="0"/>
    <m/>
    <n v="0"/>
    <x v="73"/>
    <d v="2020-05-25T00:00:00"/>
    <x v="1"/>
    <x v="2"/>
    <x v="0"/>
  </r>
  <r>
    <x v="514"/>
    <x v="4"/>
    <x v="0"/>
    <s v="指名：ドルチェグスト（170816-170916）"/>
    <n v="10550"/>
    <n v="2342"/>
    <n v="0"/>
    <n v="0.22199052132701422"/>
    <n v="42.966577711357814"/>
    <n v="100627.72500000001"/>
    <n v="43.03"/>
    <x v="0"/>
    <m/>
    <n v="0"/>
    <x v="73"/>
    <d v="2020-05-25T00:00:00"/>
    <x v="1"/>
    <x v="2"/>
    <x v="0"/>
  </r>
  <r>
    <x v="514"/>
    <x v="7"/>
    <x v="0"/>
    <s v="NDG_Facebook_int_coffee（200110-200131）"/>
    <n v="68804"/>
    <n v="196"/>
    <n v="0"/>
    <n v="2.8486715888611128E-3"/>
    <n v="50.789387755102048"/>
    <n v="9954.7200000000012"/>
    <n v="0"/>
    <x v="0"/>
    <m/>
    <n v="0"/>
    <x v="73"/>
    <d v="2020-05-25T00:00:00"/>
    <x v="1"/>
    <x v="2"/>
    <x v="0"/>
  </r>
  <r>
    <x v="514"/>
    <x v="7"/>
    <x v="0"/>
    <s v="NDG_Facebook_RM_18day（200203-200229）"/>
    <n v="7447"/>
    <n v="109"/>
    <n v="0"/>
    <n v="1.4636766483147576E-2"/>
    <n v="128.94105504587156"/>
    <n v="14054.575000000001"/>
    <n v="10"/>
    <x v="0"/>
    <m/>
    <n v="0"/>
    <x v="73"/>
    <d v="2020-05-25T00:00:00"/>
    <x v="1"/>
    <x v="2"/>
    <x v="0"/>
  </r>
  <r>
    <x v="514"/>
    <x v="7"/>
    <x v="0"/>
    <s v="NDG_Facebook_RM_180day（200203-200229）"/>
    <n v="7258"/>
    <n v="31"/>
    <n v="0"/>
    <n v="4.2711490768806834E-3"/>
    <n v="239.7609677419355"/>
    <n v="7432.59"/>
    <n v="1"/>
    <x v="0"/>
    <m/>
    <n v="0"/>
    <x v="73"/>
    <d v="2020-05-25T00:00:00"/>
    <x v="1"/>
    <x v="2"/>
    <x v="0"/>
  </r>
  <r>
    <x v="514"/>
    <x v="11"/>
    <x v="0"/>
    <s v="【NDG】DV360"/>
    <n v="35207"/>
    <n v="556"/>
    <m/>
    <n v="1.579231402846025E-2"/>
    <n v="49.39590078492806"/>
    <n v="27464.120836419999"/>
    <n v="0"/>
    <x v="0"/>
    <m/>
    <n v="0"/>
    <x v="73"/>
    <d v="2020-05-25T00:00:00"/>
    <x v="1"/>
    <x v="2"/>
    <x v="0"/>
  </r>
  <r>
    <x v="515"/>
    <x v="0"/>
    <x v="0"/>
    <s v="指名：共通TOP（161228AM-170131）"/>
    <n v="6552"/>
    <n v="642"/>
    <m/>
    <n v="9.7985347985347984E-2"/>
    <n v="11.686230529595015"/>
    <n v="7502.5599999999995"/>
    <n v="78"/>
    <x v="0"/>
    <m/>
    <n v="0"/>
    <x v="73"/>
    <d v="2020-05-25T00:00:00"/>
    <x v="1"/>
    <x v="2"/>
    <x v="0"/>
  </r>
  <r>
    <x v="515"/>
    <x v="0"/>
    <x v="0"/>
    <s v="指名：製品KW"/>
    <n v="1190"/>
    <n v="56"/>
    <m/>
    <n v="4.7058823529411764E-2"/>
    <n v="35.248571428571424"/>
    <n v="1973.9199999999998"/>
    <n v="0"/>
    <x v="0"/>
    <m/>
    <n v="0"/>
    <x v="73"/>
    <d v="2020-05-25T00:00:00"/>
    <x v="1"/>
    <x v="2"/>
    <x v="0"/>
  </r>
  <r>
    <x v="515"/>
    <x v="0"/>
    <x v="0"/>
    <s v="一般：バリスタDuo"/>
    <n v="42"/>
    <n v="4"/>
    <m/>
    <n v="9.5238095238095233E-2"/>
    <n v="27.04"/>
    <n v="108.16"/>
    <n v="0"/>
    <x v="0"/>
    <m/>
    <n v="0"/>
    <x v="73"/>
    <d v="2020-05-25T00:00:00"/>
    <x v="1"/>
    <x v="2"/>
    <x v="0"/>
  </r>
  <r>
    <x v="515"/>
    <x v="0"/>
    <x v="0"/>
    <s v="一般：ドルチェグスト"/>
    <n v="14316"/>
    <n v="130"/>
    <m/>
    <n v="9.0807488125174626E-3"/>
    <n v="79.583999999999989"/>
    <n v="10345.919999999998"/>
    <n v="0"/>
    <x v="0"/>
    <m/>
    <n v="0"/>
    <x v="73"/>
    <d v="2020-05-25T00:00:00"/>
    <x v="1"/>
    <x v="2"/>
    <x v="0"/>
  </r>
  <r>
    <x v="515"/>
    <x v="0"/>
    <x v="0"/>
    <s v="指名：バリスタ（161228AM-170131）"/>
    <n v="5662"/>
    <n v="445"/>
    <m/>
    <n v="7.8594136347580362E-2"/>
    <n v="33.85725842696629"/>
    <n v="15066.48"/>
    <n v="5"/>
    <x v="0"/>
    <m/>
    <n v="0"/>
    <x v="73"/>
    <d v="2020-05-25T00:00:00"/>
    <x v="1"/>
    <x v="2"/>
    <x v="0"/>
  </r>
  <r>
    <x v="515"/>
    <x v="0"/>
    <x v="0"/>
    <s v="指名：ドルチェグスト（161228AM-170131）"/>
    <n v="13050"/>
    <n v="1230"/>
    <m/>
    <n v="9.4252873563218389E-2"/>
    <n v="30.332487804878042"/>
    <n v="37308.959999999992"/>
    <n v="20"/>
    <x v="12"/>
    <n v="2664.9257142857136"/>
    <n v="1.0727969348659004E-3"/>
    <x v="73"/>
    <d v="2020-05-25T00:00:00"/>
    <x v="1"/>
    <x v="2"/>
    <x v="0"/>
  </r>
  <r>
    <x v="515"/>
    <x v="0"/>
    <x v="0"/>
    <s v="一般：バリスタ"/>
    <n v="3421"/>
    <n v="51"/>
    <m/>
    <n v="1.4907921660333235E-2"/>
    <n v="75.532549019607842"/>
    <n v="3852.16"/>
    <n v="0"/>
    <x v="0"/>
    <m/>
    <n v="0"/>
    <x v="73"/>
    <d v="2020-05-25T00:00:00"/>
    <x v="1"/>
    <x v="2"/>
    <x v="0"/>
  </r>
  <r>
    <x v="515"/>
    <x v="0"/>
    <x v="0"/>
    <s v="指名：バリスタDuo"/>
    <n v="1663"/>
    <n v="18"/>
    <m/>
    <n v="1.0823812387251955E-2"/>
    <n v="41.888888888888886"/>
    <n v="754"/>
    <n v="0"/>
    <x v="0"/>
    <m/>
    <n v="0"/>
    <x v="73"/>
    <d v="2020-05-25T00:00:00"/>
    <x v="1"/>
    <x v="2"/>
    <x v="0"/>
  </r>
  <r>
    <x v="515"/>
    <x v="3"/>
    <x v="0"/>
    <s v="PH AFF"/>
    <n v="315"/>
    <n v="146"/>
    <m/>
    <n v="0.46349206349206351"/>
    <n v="100.88356164383562"/>
    <n v="14729"/>
    <n v="1"/>
    <x v="0"/>
    <m/>
    <n v="0"/>
    <x v="73"/>
    <d v="2020-05-25T00:00:00"/>
    <x v="1"/>
    <x v="2"/>
    <x v="0"/>
  </r>
  <r>
    <x v="515"/>
    <x v="5"/>
    <x v="0"/>
    <s v="GDN_Direct_RT_リターゲティング"/>
    <n v="205018"/>
    <n v="264"/>
    <n v="0"/>
    <n v="1.287691812426226E-3"/>
    <n v="144.87242866020836"/>
    <n v="38246.321166295005"/>
    <n v="6"/>
    <x v="0"/>
    <m/>
    <n v="0"/>
    <x v="73"/>
    <d v="2020-05-25T00:00:00"/>
    <x v="1"/>
    <x v="2"/>
    <x v="0"/>
  </r>
  <r>
    <x v="515"/>
    <x v="5"/>
    <x v="0"/>
    <s v="GDN_SDC_Direct"/>
    <n v="271434"/>
    <n v="770"/>
    <n v="0"/>
    <n v="2.8367853695557667E-3"/>
    <n v="20.466706739103895"/>
    <n v="15759.364189109998"/>
    <n v="1"/>
    <x v="0"/>
    <m/>
    <n v="0"/>
    <x v="73"/>
    <d v="2020-05-25T00:00:00"/>
    <x v="1"/>
    <x v="2"/>
    <x v="0"/>
  </r>
  <r>
    <x v="515"/>
    <x v="5"/>
    <x v="0"/>
    <s v="GDN_Direct_AT_スタバ"/>
    <n v="77056"/>
    <n v="200"/>
    <n v="0"/>
    <n v="2.595514950166113E-3"/>
    <n v="11.174651200499998"/>
    <n v="2234.9302400999995"/>
    <n v="0"/>
    <x v="0"/>
    <m/>
    <n v="0"/>
    <x v="73"/>
    <d v="2020-05-25T00:00:00"/>
    <x v="1"/>
    <x v="2"/>
    <x v="0"/>
  </r>
  <r>
    <x v="515"/>
    <x v="4"/>
    <x v="0"/>
    <s v="指名：バリスタ（170816-170916）"/>
    <n v="6853"/>
    <n v="962"/>
    <m/>
    <n v="0.14037647745512913"/>
    <n v="69.2018607068607"/>
    <n v="66572.189999999988"/>
    <n v="6.6900000000000013"/>
    <x v="0"/>
    <m/>
    <n v="0"/>
    <x v="73"/>
    <d v="2020-05-25T00:00:00"/>
    <x v="1"/>
    <x v="2"/>
    <x v="0"/>
  </r>
  <r>
    <x v="515"/>
    <x v="4"/>
    <x v="0"/>
    <s v="指名：ドルチェグスト（170816-170916）"/>
    <n v="14404"/>
    <n v="2948"/>
    <n v="0"/>
    <n v="0.20466537073035268"/>
    <n v="51.564296132971513"/>
    <n v="152011.54500000001"/>
    <n v="20.71"/>
    <x v="0"/>
    <m/>
    <n v="0"/>
    <x v="73"/>
    <d v="2020-05-25T00:00:00"/>
    <x v="1"/>
    <x v="2"/>
    <x v="0"/>
  </r>
  <r>
    <x v="515"/>
    <x v="4"/>
    <x v="0"/>
    <s v="指名：バリスタDuo"/>
    <n v="3295"/>
    <n v="77"/>
    <m/>
    <n v="2.3368740515933233E-2"/>
    <n v="159.05402597402596"/>
    <n v="12247.159999999998"/>
    <n v="0"/>
    <x v="0"/>
    <m/>
    <n v="0"/>
    <x v="73"/>
    <d v="2020-05-25T00:00:00"/>
    <x v="1"/>
    <x v="2"/>
    <x v="0"/>
  </r>
  <r>
    <x v="515"/>
    <x v="4"/>
    <x v="0"/>
    <s v="一般：ドルチェグスト"/>
    <n v="3590"/>
    <n v="176"/>
    <n v="0"/>
    <n v="4.9025069637883008E-2"/>
    <n v="84.510284090909082"/>
    <n v="14873.81"/>
    <n v="0"/>
    <x v="0"/>
    <m/>
    <n v="0"/>
    <x v="73"/>
    <d v="2020-05-25T00:00:00"/>
    <x v="1"/>
    <x v="2"/>
    <x v="0"/>
  </r>
  <r>
    <x v="515"/>
    <x v="4"/>
    <x v="0"/>
    <s v="一般：バリスタDuo"/>
    <n v="92"/>
    <n v="8"/>
    <m/>
    <n v="8.6956521739130432E-2"/>
    <n v="76.238125000000011"/>
    <n v="609.90500000000009"/>
    <n v="0"/>
    <x v="0"/>
    <m/>
    <n v="0"/>
    <x v="73"/>
    <d v="2020-05-25T00:00:00"/>
    <x v="1"/>
    <x v="2"/>
    <x v="0"/>
  </r>
  <r>
    <x v="515"/>
    <x v="4"/>
    <x v="0"/>
    <s v="一般：バリスタ"/>
    <n v="1021"/>
    <n v="40"/>
    <m/>
    <n v="3.9177277179236046E-2"/>
    <n v="97.172250000000005"/>
    <n v="3886.8900000000003"/>
    <n v="0"/>
    <x v="0"/>
    <m/>
    <n v="0"/>
    <x v="73"/>
    <d v="2020-05-25T00:00:00"/>
    <x v="1"/>
    <x v="2"/>
    <x v="0"/>
  </r>
  <r>
    <x v="515"/>
    <x v="4"/>
    <x v="0"/>
    <s v="指名：共通TOP（170816-170916）"/>
    <n v="7217"/>
    <n v="1464"/>
    <m/>
    <n v="0.20285437162255784"/>
    <n v="14.431786202185794"/>
    <n v="21128.135000000002"/>
    <n v="77.02"/>
    <x v="0"/>
    <m/>
    <n v="0"/>
    <x v="73"/>
    <d v="2020-05-25T00:00:00"/>
    <x v="1"/>
    <x v="2"/>
    <x v="0"/>
  </r>
  <r>
    <x v="515"/>
    <x v="4"/>
    <x v="0"/>
    <s v="指名：製品KW"/>
    <n v="32"/>
    <n v="2"/>
    <m/>
    <n v="6.25E-2"/>
    <n v="20.07"/>
    <n v="40.14"/>
    <n v="0"/>
    <x v="0"/>
    <m/>
    <n v="0"/>
    <x v="73"/>
    <d v="2020-05-25T00:00:00"/>
    <x v="1"/>
    <x v="2"/>
    <x v="0"/>
  </r>
  <r>
    <x v="515"/>
    <x v="7"/>
    <x v="0"/>
    <s v="NDG_Facebook_RM_180day（200203-200229）"/>
    <n v="7742"/>
    <n v="40"/>
    <n v="0"/>
    <n v="5.1666236114699046E-3"/>
    <n v="193.20162500000001"/>
    <n v="7728.0650000000005"/>
    <n v="4"/>
    <x v="0"/>
    <m/>
    <n v="0"/>
    <x v="73"/>
    <d v="2020-05-25T00:00:00"/>
    <x v="1"/>
    <x v="2"/>
    <x v="0"/>
  </r>
  <r>
    <x v="515"/>
    <x v="7"/>
    <x v="0"/>
    <s v="NDG_Facebook_int_coffee（200110-200131）"/>
    <n v="83321"/>
    <n v="224"/>
    <n v="0"/>
    <n v="2.6883978828866673E-3"/>
    <n v="48.522410714285719"/>
    <n v="10869.02"/>
    <n v="0"/>
    <x v="0"/>
    <m/>
    <n v="0"/>
    <x v="73"/>
    <d v="2020-05-25T00:00:00"/>
    <x v="1"/>
    <x v="2"/>
    <x v="0"/>
  </r>
  <r>
    <x v="515"/>
    <x v="7"/>
    <x v="0"/>
    <s v="NDG_Facebook_RM_18day（200203-200229）"/>
    <n v="7760"/>
    <n v="113"/>
    <n v="0"/>
    <n v="1.4561855670103093E-2"/>
    <n v="134.86566371681417"/>
    <n v="15239.82"/>
    <n v="2"/>
    <x v="0"/>
    <m/>
    <n v="0"/>
    <x v="73"/>
    <d v="2020-05-25T00:00:00"/>
    <x v="1"/>
    <x v="2"/>
    <x v="0"/>
  </r>
  <r>
    <x v="515"/>
    <x v="11"/>
    <x v="0"/>
    <s v="【NDG】DV360"/>
    <n v="36878"/>
    <n v="762"/>
    <m/>
    <n v="2.0662725744346223E-2"/>
    <n v="38.879284432513124"/>
    <n v="29626.014737574998"/>
    <n v="0"/>
    <x v="0"/>
    <m/>
    <n v="0"/>
    <x v="73"/>
    <d v="2020-05-25T00:00:00"/>
    <x v="1"/>
    <x v="2"/>
    <x v="0"/>
  </r>
  <r>
    <x v="516"/>
    <x v="0"/>
    <x v="0"/>
    <s v="指名：製品KW"/>
    <n v="1343"/>
    <n v="57"/>
    <m/>
    <n v="4.244229337304542E-2"/>
    <n v="27.112982456140351"/>
    <n v="1545.44"/>
    <n v="0"/>
    <x v="0"/>
    <m/>
    <n v="0"/>
    <x v="73"/>
    <d v="2020-05-25T00:00:00"/>
    <x v="1"/>
    <x v="2"/>
    <x v="0"/>
  </r>
  <r>
    <x v="516"/>
    <x v="0"/>
    <x v="0"/>
    <s v="指名：バリスタDuo"/>
    <n v="1902"/>
    <n v="15"/>
    <m/>
    <n v="7.8864353312302835E-3"/>
    <n v="46.314666666666668"/>
    <n v="694.72"/>
    <n v="0"/>
    <x v="0"/>
    <m/>
    <n v="0"/>
    <x v="73"/>
    <d v="2020-05-25T00:00:00"/>
    <x v="1"/>
    <x v="2"/>
    <x v="0"/>
  </r>
  <r>
    <x v="516"/>
    <x v="0"/>
    <x v="0"/>
    <s v="一般：バリスタDuo"/>
    <n v="77"/>
    <n v="7"/>
    <m/>
    <n v="9.0909090909090912E-2"/>
    <n v="36.548571428571428"/>
    <n v="255.84"/>
    <n v="0"/>
    <x v="0"/>
    <m/>
    <n v="0"/>
    <x v="73"/>
    <d v="2020-05-25T00:00:00"/>
    <x v="1"/>
    <x v="2"/>
    <x v="0"/>
  </r>
  <r>
    <x v="516"/>
    <x v="0"/>
    <x v="0"/>
    <s v="指名：バリスタ（161228AM-170131）"/>
    <n v="6227"/>
    <n v="559"/>
    <m/>
    <n v="8.9770354906054284E-2"/>
    <n v="26.82046511627907"/>
    <n v="14992.64"/>
    <n v="2"/>
    <x v="0"/>
    <m/>
    <n v="0"/>
    <x v="73"/>
    <d v="2020-05-25T00:00:00"/>
    <x v="1"/>
    <x v="2"/>
    <x v="0"/>
  </r>
  <r>
    <x v="516"/>
    <x v="0"/>
    <x v="0"/>
    <s v="一般：バリスタ"/>
    <n v="3527"/>
    <n v="50"/>
    <m/>
    <n v="1.4176353841791891E-2"/>
    <n v="43.68"/>
    <n v="2184"/>
    <n v="0"/>
    <x v="0"/>
    <m/>
    <n v="0"/>
    <x v="73"/>
    <d v="2020-05-25T00:00:00"/>
    <x v="1"/>
    <x v="2"/>
    <x v="0"/>
  </r>
  <r>
    <x v="516"/>
    <x v="0"/>
    <x v="0"/>
    <s v="指名：共通TOP（161228AM-170131）"/>
    <n v="7373"/>
    <n v="668"/>
    <m/>
    <n v="9.0600840906008409E-2"/>
    <n v="10.80634730538922"/>
    <n v="7218.6399999999994"/>
    <n v="67"/>
    <x v="0"/>
    <m/>
    <n v="0"/>
    <x v="73"/>
    <d v="2020-05-25T00:00:00"/>
    <x v="1"/>
    <x v="2"/>
    <x v="0"/>
  </r>
  <r>
    <x v="516"/>
    <x v="0"/>
    <x v="0"/>
    <s v="指名：ドルチェグスト（161228AM-170131）"/>
    <n v="13896"/>
    <n v="1262"/>
    <m/>
    <n v="9.0817501439263093E-2"/>
    <n v="23.844183835182253"/>
    <n v="30091.360000000004"/>
    <n v="46"/>
    <x v="0"/>
    <m/>
    <n v="0"/>
    <x v="73"/>
    <d v="2020-05-25T00:00:00"/>
    <x v="1"/>
    <x v="2"/>
    <x v="0"/>
  </r>
  <r>
    <x v="516"/>
    <x v="0"/>
    <x v="0"/>
    <s v="一般：ドルチェグスト"/>
    <n v="6322"/>
    <n v="66"/>
    <m/>
    <n v="1.0439734261309713E-2"/>
    <n v="88.998787878787866"/>
    <n v="5873.9199999999992"/>
    <n v="0"/>
    <x v="0"/>
    <m/>
    <n v="0"/>
    <x v="73"/>
    <d v="2020-05-25T00:00:00"/>
    <x v="1"/>
    <x v="2"/>
    <x v="0"/>
  </r>
  <r>
    <x v="516"/>
    <x v="3"/>
    <x v="0"/>
    <s v="PH AFF"/>
    <n v="360"/>
    <n v="197"/>
    <m/>
    <n v="0.54722222222222228"/>
    <n v="74.766497461928935"/>
    <n v="14729"/>
    <n v="1"/>
    <x v="0"/>
    <m/>
    <n v="0"/>
    <x v="73"/>
    <d v="2020-05-25T00:00:00"/>
    <x v="1"/>
    <x v="2"/>
    <x v="0"/>
  </r>
  <r>
    <x v="516"/>
    <x v="5"/>
    <x v="0"/>
    <s v="GDN_Direct_AT_スタバ"/>
    <n v="100879"/>
    <n v="295"/>
    <n v="0"/>
    <n v="2.9242954430555418E-3"/>
    <n v="11.446091700830511"/>
    <n v="3376.5970517450005"/>
    <n v="1"/>
    <x v="0"/>
    <m/>
    <n v="0"/>
    <x v="73"/>
    <d v="2020-05-25T00:00:00"/>
    <x v="1"/>
    <x v="2"/>
    <x v="0"/>
  </r>
  <r>
    <x v="516"/>
    <x v="5"/>
    <x v="0"/>
    <s v="GDN_SDC_Direct"/>
    <n v="229682"/>
    <n v="599"/>
    <n v="0"/>
    <n v="2.6079536054196672E-3"/>
    <n v="21.830800626853087"/>
    <n v="13076.649575484998"/>
    <n v="17"/>
    <x v="0"/>
    <m/>
    <n v="0"/>
    <x v="73"/>
    <d v="2020-05-25T00:00:00"/>
    <x v="1"/>
    <x v="2"/>
    <x v="0"/>
  </r>
  <r>
    <x v="516"/>
    <x v="5"/>
    <x v="0"/>
    <s v="GDN_Direct_RT_リターゲティング"/>
    <n v="212115"/>
    <n v="271"/>
    <n v="0"/>
    <n v="1.2776088442590105E-3"/>
    <n v="145.51518904822876"/>
    <n v="39434.616232069995"/>
    <n v="3"/>
    <x v="0"/>
    <m/>
    <n v="0"/>
    <x v="73"/>
    <d v="2020-05-25T00:00:00"/>
    <x v="1"/>
    <x v="2"/>
    <x v="0"/>
  </r>
  <r>
    <x v="516"/>
    <x v="4"/>
    <x v="0"/>
    <s v="指名：バリスタDuo"/>
    <n v="3213"/>
    <n v="63"/>
    <m/>
    <n v="1.9607843137254902E-2"/>
    <n v="148.87904761904764"/>
    <n v="9379.380000000001"/>
    <n v="0"/>
    <x v="0"/>
    <m/>
    <n v="0"/>
    <x v="73"/>
    <d v="2020-05-25T00:00:00"/>
    <x v="1"/>
    <x v="2"/>
    <x v="0"/>
  </r>
  <r>
    <x v="516"/>
    <x v="4"/>
    <x v="0"/>
    <s v="一般：バリスタ"/>
    <n v="1179"/>
    <n v="52"/>
    <m/>
    <n v="4.4105173876166241E-2"/>
    <n v="90.50798076923077"/>
    <n v="4706.415"/>
    <n v="1"/>
    <x v="0"/>
    <m/>
    <n v="0"/>
    <x v="73"/>
    <d v="2020-05-25T00:00:00"/>
    <x v="1"/>
    <x v="2"/>
    <x v="0"/>
  </r>
  <r>
    <x v="516"/>
    <x v="4"/>
    <x v="0"/>
    <s v="一般：バリスタDuo"/>
    <n v="135"/>
    <n v="18"/>
    <m/>
    <n v="0.13333333333333333"/>
    <n v="100.59777777777776"/>
    <n v="1810.7599999999998"/>
    <n v="2"/>
    <x v="0"/>
    <m/>
    <n v="0"/>
    <x v="73"/>
    <d v="2020-05-25T00:00:00"/>
    <x v="1"/>
    <x v="2"/>
    <x v="0"/>
  </r>
  <r>
    <x v="516"/>
    <x v="4"/>
    <x v="0"/>
    <s v="一般：ドルチェグスト"/>
    <n v="5776"/>
    <n v="218"/>
    <n v="0"/>
    <n v="3.7742382271468145E-2"/>
    <n v="73.41827981651376"/>
    <n v="16005.184999999999"/>
    <n v="2"/>
    <x v="0"/>
    <m/>
    <n v="0"/>
    <x v="73"/>
    <d v="2020-05-25T00:00:00"/>
    <x v="1"/>
    <x v="2"/>
    <x v="0"/>
  </r>
  <r>
    <x v="516"/>
    <x v="4"/>
    <x v="0"/>
    <s v="指名：製品KW"/>
    <n v="35"/>
    <n v="5"/>
    <m/>
    <n v="0.14285714285714285"/>
    <n v="36.349000000000004"/>
    <n v="181.745"/>
    <n v="0.01"/>
    <x v="0"/>
    <m/>
    <n v="0"/>
    <x v="73"/>
    <d v="2020-05-25T00:00:00"/>
    <x v="1"/>
    <x v="2"/>
    <x v="0"/>
  </r>
  <r>
    <x v="516"/>
    <x v="4"/>
    <x v="0"/>
    <s v="指名：バリスタ（170816-170916）"/>
    <n v="8179"/>
    <n v="1087"/>
    <m/>
    <n v="0.13290133268125687"/>
    <n v="73.107893284268599"/>
    <n v="79468.27999999997"/>
    <n v="7.8599999999999994"/>
    <x v="0"/>
    <m/>
    <n v="0"/>
    <x v="73"/>
    <d v="2020-05-25T00:00:00"/>
    <x v="1"/>
    <x v="2"/>
    <x v="0"/>
  </r>
  <r>
    <x v="516"/>
    <x v="4"/>
    <x v="0"/>
    <s v="指名：共通TOP（170816-170916）"/>
    <n v="7632"/>
    <n v="1535"/>
    <m/>
    <n v="0.20112683438155135"/>
    <n v="15.881667752442997"/>
    <n v="24378.36"/>
    <n v="69.31"/>
    <x v="0"/>
    <m/>
    <n v="0"/>
    <x v="73"/>
    <d v="2020-05-25T00:00:00"/>
    <x v="1"/>
    <x v="2"/>
    <x v="0"/>
  </r>
  <r>
    <x v="516"/>
    <x v="4"/>
    <x v="0"/>
    <s v="指名：ドルチェグスト（170816-170916）"/>
    <n v="17566"/>
    <n v="3508"/>
    <n v="0"/>
    <n v="0.19970397358533531"/>
    <n v="57.621677594070704"/>
    <n v="202136.84500000003"/>
    <n v="34.099999999999994"/>
    <x v="1"/>
    <n v="28876.692142857148"/>
    <n v="3.9849709666401001E-4"/>
    <x v="73"/>
    <d v="2020-05-25T00:00:00"/>
    <x v="1"/>
    <x v="2"/>
    <x v="0"/>
  </r>
  <r>
    <x v="516"/>
    <x v="7"/>
    <x v="0"/>
    <s v="NDG_Facebook_RM_180day（200203-200229）"/>
    <n v="7523"/>
    <n v="41"/>
    <n v="0"/>
    <n v="5.4499534760069123E-3"/>
    <n v="182.18012195121958"/>
    <n v="7469.385000000002"/>
    <n v="5"/>
    <x v="0"/>
    <m/>
    <n v="0"/>
    <x v="73"/>
    <d v="2020-05-25T00:00:00"/>
    <x v="1"/>
    <x v="2"/>
    <x v="0"/>
  </r>
  <r>
    <x v="516"/>
    <x v="7"/>
    <x v="0"/>
    <s v="NDG_Facebook_RM_18day（200203-200229）"/>
    <n v="6967"/>
    <n v="138"/>
    <n v="0"/>
    <n v="1.9807664705038038E-2"/>
    <n v="101.3195652173913"/>
    <n v="13982.1"/>
    <n v="12"/>
    <x v="0"/>
    <m/>
    <n v="0"/>
    <x v="73"/>
    <d v="2020-05-25T00:00:00"/>
    <x v="1"/>
    <x v="2"/>
    <x v="0"/>
  </r>
  <r>
    <x v="516"/>
    <x v="7"/>
    <x v="0"/>
    <s v="NDG_Facebook_int_coffee（200110-200131）"/>
    <n v="80543"/>
    <n v="215"/>
    <n v="0"/>
    <n v="2.6693815725761395E-3"/>
    <n v="43.241255813953501"/>
    <n v="9296.8700000000026"/>
    <n v="0"/>
    <x v="0"/>
    <m/>
    <n v="0"/>
    <x v="73"/>
    <d v="2020-05-25T00:00:00"/>
    <x v="1"/>
    <x v="2"/>
    <x v="0"/>
  </r>
  <r>
    <x v="516"/>
    <x v="11"/>
    <x v="0"/>
    <s v="【NDG】DV360"/>
    <n v="29860"/>
    <n v="616"/>
    <m/>
    <n v="2.0629604822505022E-2"/>
    <n v="37.42727387297078"/>
    <n v="23055.200705750001"/>
    <n v="1"/>
    <x v="0"/>
    <m/>
    <n v="0"/>
    <x v="73"/>
    <d v="2020-05-25T00:00:00"/>
    <x v="1"/>
    <x v="2"/>
    <x v="0"/>
  </r>
  <r>
    <x v="517"/>
    <x v="0"/>
    <x v="0"/>
    <s v="指名：バリスタDuo"/>
    <n v="1588"/>
    <n v="15"/>
    <m/>
    <n v="9.4458438287153661E-3"/>
    <n v="48.394666666666673"/>
    <n v="725.92000000000007"/>
    <n v="0"/>
    <x v="0"/>
    <m/>
    <n v="0"/>
    <x v="74"/>
    <d v="2020-06-01T00:00:00"/>
    <x v="1"/>
    <x v="2"/>
    <x v="0"/>
  </r>
  <r>
    <x v="517"/>
    <x v="0"/>
    <x v="0"/>
    <s v="指名：製品KW"/>
    <n v="1163"/>
    <n v="50"/>
    <m/>
    <n v="4.2992261392949267E-2"/>
    <n v="30.888000000000002"/>
    <n v="1544.4"/>
    <n v="2"/>
    <x v="0"/>
    <m/>
    <n v="0"/>
    <x v="74"/>
    <d v="2020-06-01T00:00:00"/>
    <x v="1"/>
    <x v="2"/>
    <x v="0"/>
  </r>
  <r>
    <x v="517"/>
    <x v="0"/>
    <x v="0"/>
    <s v="一般：バリスタ"/>
    <n v="7321"/>
    <n v="81"/>
    <m/>
    <n v="1.1064062286572873E-2"/>
    <n v="57.264197530864195"/>
    <n v="4638.3999999999996"/>
    <n v="0"/>
    <x v="0"/>
    <m/>
    <n v="0"/>
    <x v="74"/>
    <d v="2020-06-01T00:00:00"/>
    <x v="1"/>
    <x v="2"/>
    <x v="0"/>
  </r>
  <r>
    <x v="517"/>
    <x v="0"/>
    <x v="0"/>
    <s v="指名：共通TOP（161228AM-170131）"/>
    <n v="8413"/>
    <n v="843"/>
    <m/>
    <n v="0.10020206822774277"/>
    <n v="17.488778173190987"/>
    <n v="14743.04"/>
    <n v="80"/>
    <x v="0"/>
    <m/>
    <n v="0"/>
    <x v="74"/>
    <d v="2020-06-01T00:00:00"/>
    <x v="1"/>
    <x v="2"/>
    <x v="0"/>
  </r>
  <r>
    <x v="517"/>
    <x v="0"/>
    <x v="0"/>
    <s v="指名：バリスタ（161228AM-170131）"/>
    <n v="6779"/>
    <n v="558"/>
    <m/>
    <n v="8.2313025519988203E-2"/>
    <n v="43.948387096774198"/>
    <n v="24523.200000000001"/>
    <n v="10"/>
    <x v="0"/>
    <m/>
    <n v="0"/>
    <x v="74"/>
    <d v="2020-06-01T00:00:00"/>
    <x v="1"/>
    <x v="2"/>
    <x v="0"/>
  </r>
  <r>
    <x v="517"/>
    <x v="3"/>
    <x v="0"/>
    <s v="PH AFF"/>
    <n v="296"/>
    <n v="143"/>
    <m/>
    <n v="0.48310810810810811"/>
    <n v="515"/>
    <n v="73645"/>
    <n v="5"/>
    <x v="0"/>
    <m/>
    <n v="0"/>
    <x v="74"/>
    <d v="2020-06-01T00:00:00"/>
    <x v="1"/>
    <x v="2"/>
    <x v="0"/>
  </r>
  <r>
    <x v="517"/>
    <x v="4"/>
    <x v="0"/>
    <s v="指名：バリスタDuo"/>
    <n v="2536"/>
    <n v="64"/>
    <m/>
    <n v="2.5236593059936908E-2"/>
    <n v="98.973671874999994"/>
    <n v="6334.3149999999996"/>
    <n v="0"/>
    <x v="0"/>
    <m/>
    <n v="0"/>
    <x v="74"/>
    <d v="2020-06-01T00:00:00"/>
    <x v="1"/>
    <x v="2"/>
    <x v="0"/>
  </r>
  <r>
    <x v="517"/>
    <x v="4"/>
    <x v="0"/>
    <s v="指名：製品KW"/>
    <n v="21"/>
    <n v="1"/>
    <m/>
    <n v="4.7619047619047616E-2"/>
    <n v="76.935000000000002"/>
    <n v="76.935000000000002"/>
    <n v="0"/>
    <x v="0"/>
    <m/>
    <n v="0"/>
    <x v="74"/>
    <d v="2020-06-01T00:00:00"/>
    <x v="1"/>
    <x v="2"/>
    <x v="0"/>
  </r>
  <r>
    <x v="517"/>
    <x v="4"/>
    <x v="0"/>
    <s v="一般：バリスタ"/>
    <n v="1519"/>
    <n v="73"/>
    <m/>
    <n v="4.8057932850559579E-2"/>
    <n v="83.716643835616438"/>
    <n v="6111.3149999999996"/>
    <n v="0"/>
    <x v="0"/>
    <m/>
    <n v="0"/>
    <x v="74"/>
    <d v="2020-06-01T00:00:00"/>
    <x v="1"/>
    <x v="2"/>
    <x v="0"/>
  </r>
  <r>
    <x v="517"/>
    <x v="4"/>
    <x v="0"/>
    <s v="指名：共通TOP（170816-170916）"/>
    <n v="8051"/>
    <n v="1557"/>
    <m/>
    <n v="0.19339212520183829"/>
    <n v="20.597064868336542"/>
    <n v="32069.629999999997"/>
    <n v="50.269999999999996"/>
    <x v="0"/>
    <m/>
    <n v="0"/>
    <x v="74"/>
    <d v="2020-06-01T00:00:00"/>
    <x v="1"/>
    <x v="2"/>
    <x v="0"/>
  </r>
  <r>
    <x v="517"/>
    <x v="4"/>
    <x v="0"/>
    <s v="指名：バリスタ（170816-170916）"/>
    <n v="5580"/>
    <n v="800"/>
    <m/>
    <n v="0.14336917562724014"/>
    <n v="69.659625000000005"/>
    <n v="55727.700000000004"/>
    <n v="5.07"/>
    <x v="0"/>
    <m/>
    <n v="0"/>
    <x v="74"/>
    <d v="2020-06-01T00:00:00"/>
    <x v="1"/>
    <x v="2"/>
    <x v="0"/>
  </r>
  <r>
    <x v="518"/>
    <x v="0"/>
    <x v="0"/>
    <s v="指名：バリスタDuo"/>
    <n v="1415"/>
    <n v="11"/>
    <m/>
    <n v="7.7738515901060075E-3"/>
    <n v="39.709090909090904"/>
    <n v="436.79999999999995"/>
    <n v="0"/>
    <x v="0"/>
    <m/>
    <n v="0"/>
    <x v="74"/>
    <d v="2020-06-01T00:00:00"/>
    <x v="1"/>
    <x v="2"/>
    <x v="0"/>
  </r>
  <r>
    <x v="518"/>
    <x v="0"/>
    <x v="0"/>
    <s v="指名：ドルチェグスト（161228AM-170131）"/>
    <m/>
    <m/>
    <m/>
    <m/>
    <m/>
    <m/>
    <m/>
    <x v="2"/>
    <n v="0"/>
    <m/>
    <x v="74"/>
    <d v="2020-06-01T00:00:00"/>
    <x v="1"/>
    <x v="2"/>
    <x v="0"/>
  </r>
  <r>
    <x v="518"/>
    <x v="0"/>
    <x v="0"/>
    <s v="指名：製品KW"/>
    <n v="1108"/>
    <n v="66"/>
    <m/>
    <n v="5.9566787003610108E-2"/>
    <n v="29.135757575757577"/>
    <n v="1922.96"/>
    <n v="1"/>
    <x v="0"/>
    <m/>
    <n v="0"/>
    <x v="74"/>
    <d v="2020-06-01T00:00:00"/>
    <x v="1"/>
    <x v="2"/>
    <x v="0"/>
  </r>
  <r>
    <x v="518"/>
    <x v="0"/>
    <x v="0"/>
    <s v="一般：バリスタ"/>
    <n v="11248"/>
    <n v="147"/>
    <m/>
    <n v="1.3068990042674254E-2"/>
    <n v="81.410068027210883"/>
    <n v="11967.28"/>
    <n v="0"/>
    <x v="0"/>
    <m/>
    <n v="0"/>
    <x v="74"/>
    <d v="2020-06-01T00:00:00"/>
    <x v="1"/>
    <x v="2"/>
    <x v="0"/>
  </r>
  <r>
    <x v="518"/>
    <x v="0"/>
    <x v="0"/>
    <s v="指名：共通TOP（161228AM-170131）"/>
    <n v="8418"/>
    <n v="912"/>
    <m/>
    <n v="0.1083392729864576"/>
    <n v="20.108947368421052"/>
    <n v="18339.36"/>
    <n v="80"/>
    <x v="0"/>
    <m/>
    <n v="0"/>
    <x v="74"/>
    <d v="2020-06-01T00:00:00"/>
    <x v="1"/>
    <x v="2"/>
    <x v="0"/>
  </r>
  <r>
    <x v="518"/>
    <x v="0"/>
    <x v="0"/>
    <s v="指名：バリスタ（161228AM-170131）"/>
    <n v="7384"/>
    <n v="604"/>
    <m/>
    <n v="8.1798483206933906E-2"/>
    <n v="47.16503311258279"/>
    <n v="28487.680000000004"/>
    <n v="7"/>
    <x v="0"/>
    <m/>
    <n v="0"/>
    <x v="74"/>
    <d v="2020-06-01T00:00:00"/>
    <x v="1"/>
    <x v="2"/>
    <x v="0"/>
  </r>
  <r>
    <x v="518"/>
    <x v="3"/>
    <x v="0"/>
    <s v="PH AFF"/>
    <n v="254"/>
    <n v="142"/>
    <m/>
    <n v="0.55905511811023623"/>
    <n v="0"/>
    <n v="0"/>
    <n v="0"/>
    <x v="0"/>
    <m/>
    <n v="0"/>
    <x v="74"/>
    <d v="2020-06-01T00:00:00"/>
    <x v="1"/>
    <x v="2"/>
    <x v="0"/>
  </r>
  <r>
    <x v="518"/>
    <x v="4"/>
    <x v="0"/>
    <s v="指名：ドルチェグスト（170816-170916）"/>
    <m/>
    <m/>
    <m/>
    <m/>
    <m/>
    <m/>
    <m/>
    <x v="5"/>
    <n v="0"/>
    <m/>
    <x v="74"/>
    <d v="2020-06-01T00:00:00"/>
    <x v="1"/>
    <x v="2"/>
    <x v="0"/>
  </r>
  <r>
    <x v="518"/>
    <x v="4"/>
    <x v="0"/>
    <s v="指名：バリスタDuo"/>
    <n v="2943"/>
    <n v="62"/>
    <m/>
    <n v="2.1066938498131158E-2"/>
    <n v="145.41758064516128"/>
    <n v="9015.89"/>
    <n v="0"/>
    <x v="0"/>
    <m/>
    <n v="0"/>
    <x v="74"/>
    <d v="2020-06-01T00:00:00"/>
    <x v="1"/>
    <x v="2"/>
    <x v="0"/>
  </r>
  <r>
    <x v="518"/>
    <x v="4"/>
    <x v="0"/>
    <s v="指名：製品KW"/>
    <n v="28"/>
    <n v="4"/>
    <m/>
    <n v="0.14285714285714285"/>
    <n v="18.67625"/>
    <n v="74.704999999999998"/>
    <n v="0"/>
    <x v="0"/>
    <m/>
    <n v="0"/>
    <x v="74"/>
    <d v="2020-06-01T00:00:00"/>
    <x v="1"/>
    <x v="2"/>
    <x v="0"/>
  </r>
  <r>
    <x v="518"/>
    <x v="4"/>
    <x v="0"/>
    <s v="指名：共通TOP（170816-170916）"/>
    <n v="8817"/>
    <n v="1707"/>
    <m/>
    <n v="0.1936032664171487"/>
    <n v="21.768301113063856"/>
    <n v="37158.490000000005"/>
    <n v="53.29"/>
    <x v="0"/>
    <m/>
    <n v="0"/>
    <x v="74"/>
    <d v="2020-06-01T00:00:00"/>
    <x v="1"/>
    <x v="2"/>
    <x v="0"/>
  </r>
  <r>
    <x v="518"/>
    <x v="4"/>
    <x v="0"/>
    <s v="指名：バリスタ（170816-170916）"/>
    <n v="5721"/>
    <n v="804"/>
    <m/>
    <n v="0.14053487152595701"/>
    <n v="68.088501243781081"/>
    <n v="54743.154999999984"/>
    <n v="15.920000000000002"/>
    <x v="0"/>
    <m/>
    <n v="0"/>
    <x v="74"/>
    <d v="2020-06-01T00:00:00"/>
    <x v="1"/>
    <x v="2"/>
    <x v="0"/>
  </r>
  <r>
    <x v="518"/>
    <x v="4"/>
    <x v="0"/>
    <s v="一般：バリスタ"/>
    <n v="2036"/>
    <n v="82"/>
    <m/>
    <n v="4.0275049115913557E-2"/>
    <n v="88.792073170731712"/>
    <n v="7280.95"/>
    <n v="0"/>
    <x v="0"/>
    <m/>
    <n v="0"/>
    <x v="74"/>
    <d v="2020-06-01T00:00:00"/>
    <x v="1"/>
    <x v="2"/>
    <x v="0"/>
  </r>
  <r>
    <x v="519"/>
    <x v="0"/>
    <x v="0"/>
    <s v="指名：製品KW"/>
    <n v="1121"/>
    <n v="58"/>
    <m/>
    <n v="5.1739518287243533E-2"/>
    <n v="31.361379310344823"/>
    <n v="1818.9599999999998"/>
    <n v="0"/>
    <x v="0"/>
    <m/>
    <n v="0"/>
    <x v="74"/>
    <d v="2020-06-01T00:00:00"/>
    <x v="1"/>
    <x v="2"/>
    <x v="0"/>
  </r>
  <r>
    <x v="519"/>
    <x v="0"/>
    <x v="0"/>
    <s v="指名：バリスタ（161228AM-170131）"/>
    <n v="6224"/>
    <n v="553"/>
    <m/>
    <n v="8.8849614395886886E-2"/>
    <n v="48.691934900542492"/>
    <n v="26926.639999999999"/>
    <n v="8"/>
    <x v="0"/>
    <m/>
    <n v="0"/>
    <x v="74"/>
    <d v="2020-06-01T00:00:00"/>
    <x v="1"/>
    <x v="2"/>
    <x v="0"/>
  </r>
  <r>
    <x v="519"/>
    <x v="0"/>
    <x v="0"/>
    <s v="指名：共通TOP（161228AM-170131）"/>
    <n v="8400"/>
    <n v="845"/>
    <m/>
    <n v="0.1005952380952381"/>
    <n v="19.035076923076922"/>
    <n v="16084.64"/>
    <n v="57"/>
    <x v="0"/>
    <m/>
    <n v="0"/>
    <x v="74"/>
    <d v="2020-06-01T00:00:00"/>
    <x v="1"/>
    <x v="2"/>
    <x v="0"/>
  </r>
  <r>
    <x v="519"/>
    <x v="0"/>
    <x v="0"/>
    <s v="一般：バリスタ"/>
    <n v="16656"/>
    <n v="194"/>
    <m/>
    <n v="1.1647454370797311E-2"/>
    <n v="58.952989690721644"/>
    <n v="11436.88"/>
    <n v="1"/>
    <x v="0"/>
    <m/>
    <n v="0"/>
    <x v="74"/>
    <d v="2020-06-01T00:00:00"/>
    <x v="1"/>
    <x v="2"/>
    <x v="0"/>
  </r>
  <r>
    <x v="519"/>
    <x v="0"/>
    <x v="0"/>
    <s v="指名：バリスタDuo"/>
    <n v="1537"/>
    <n v="7"/>
    <m/>
    <n v="4.554326610279766E-3"/>
    <n v="70.868571428571428"/>
    <n v="496.08000000000004"/>
    <n v="0"/>
    <x v="0"/>
    <m/>
    <n v="0"/>
    <x v="74"/>
    <d v="2020-06-01T00:00:00"/>
    <x v="1"/>
    <x v="2"/>
    <x v="0"/>
  </r>
  <r>
    <x v="519"/>
    <x v="3"/>
    <x v="0"/>
    <s v="PH AFF"/>
    <n v="313"/>
    <n v="156"/>
    <m/>
    <n v="0.49840255591054311"/>
    <n v="0"/>
    <n v="0"/>
    <n v="0"/>
    <x v="0"/>
    <m/>
    <n v="0"/>
    <x v="74"/>
    <d v="2020-06-01T00:00:00"/>
    <x v="1"/>
    <x v="2"/>
    <x v="0"/>
  </r>
  <r>
    <x v="519"/>
    <x v="4"/>
    <x v="0"/>
    <s v="指名：ドルチェグスト（170816-170916）"/>
    <m/>
    <m/>
    <m/>
    <m/>
    <m/>
    <m/>
    <m/>
    <x v="2"/>
    <n v="0"/>
    <m/>
    <x v="74"/>
    <d v="2020-06-01T00:00:00"/>
    <x v="1"/>
    <x v="2"/>
    <x v="0"/>
  </r>
  <r>
    <x v="519"/>
    <x v="4"/>
    <x v="0"/>
    <s v="指名：共通TOP（170816-170916）"/>
    <n v="8888"/>
    <n v="1716"/>
    <m/>
    <n v="0.19306930693069307"/>
    <n v="25.456567599067597"/>
    <n v="43683.469999999994"/>
    <n v="56.82"/>
    <x v="0"/>
    <m/>
    <n v="0"/>
    <x v="74"/>
    <d v="2020-06-01T00:00:00"/>
    <x v="1"/>
    <x v="2"/>
    <x v="0"/>
  </r>
  <r>
    <x v="519"/>
    <x v="4"/>
    <x v="0"/>
    <s v="指名：バリスタ（170816-170916）"/>
    <n v="6186"/>
    <n v="792"/>
    <m/>
    <n v="0.12803103782735209"/>
    <n v="69.438314393939393"/>
    <n v="54995.145000000004"/>
    <n v="7.21"/>
    <x v="0"/>
    <m/>
    <n v="0"/>
    <x v="74"/>
    <d v="2020-06-01T00:00:00"/>
    <x v="1"/>
    <x v="2"/>
    <x v="0"/>
  </r>
  <r>
    <x v="519"/>
    <x v="4"/>
    <x v="0"/>
    <s v="指名：製品KW"/>
    <n v="44"/>
    <n v="4"/>
    <m/>
    <n v="9.0909090909090912E-2"/>
    <n v="45.715000000000003"/>
    <n v="182.86"/>
    <n v="0"/>
    <x v="0"/>
    <m/>
    <n v="0"/>
    <x v="74"/>
    <d v="2020-06-01T00:00:00"/>
    <x v="1"/>
    <x v="2"/>
    <x v="0"/>
  </r>
  <r>
    <x v="519"/>
    <x v="4"/>
    <x v="0"/>
    <s v="指名：バリスタDuo"/>
    <n v="3466"/>
    <n v="84"/>
    <m/>
    <n v="2.4235429890363532E-2"/>
    <n v="154.0425595238095"/>
    <n v="12939.574999999999"/>
    <n v="0"/>
    <x v="0"/>
    <m/>
    <n v="0"/>
    <x v="74"/>
    <d v="2020-06-01T00:00:00"/>
    <x v="1"/>
    <x v="2"/>
    <x v="0"/>
  </r>
  <r>
    <x v="519"/>
    <x v="4"/>
    <x v="0"/>
    <s v="一般：バリスタ"/>
    <n v="3153"/>
    <n v="138"/>
    <m/>
    <n v="4.3767840152235969E-2"/>
    <n v="87.810289855072469"/>
    <n v="12117.820000000002"/>
    <n v="1"/>
    <x v="0"/>
    <m/>
    <n v="0"/>
    <x v="74"/>
    <d v="2020-06-01T00:00:00"/>
    <x v="1"/>
    <x v="2"/>
    <x v="0"/>
  </r>
  <r>
    <x v="520"/>
    <x v="0"/>
    <x v="0"/>
    <s v="一般：バリスタ"/>
    <n v="19042"/>
    <n v="208"/>
    <m/>
    <n v="1.0923222350593426E-2"/>
    <n v="70.19"/>
    <n v="14599.52"/>
    <n v="1"/>
    <x v="0"/>
    <m/>
    <n v="0"/>
    <x v="74"/>
    <d v="2020-06-01T00:00:00"/>
    <x v="1"/>
    <x v="2"/>
    <x v="0"/>
  </r>
  <r>
    <x v="520"/>
    <x v="0"/>
    <x v="0"/>
    <s v="指名：バリスタ（161228AM-170131）"/>
    <n v="6027"/>
    <n v="518"/>
    <m/>
    <n v="8.5946573751451802E-2"/>
    <n v="50.598610038610033"/>
    <n v="26210.079999999998"/>
    <n v="10"/>
    <x v="0"/>
    <m/>
    <n v="0"/>
    <x v="74"/>
    <d v="2020-06-01T00:00:00"/>
    <x v="1"/>
    <x v="2"/>
    <x v="0"/>
  </r>
  <r>
    <x v="520"/>
    <x v="0"/>
    <x v="0"/>
    <s v="指名：共通TOP（161228AM-170131）"/>
    <n v="7949"/>
    <n v="903"/>
    <m/>
    <n v="0.1135991948672789"/>
    <n v="21.517519379844963"/>
    <n v="19430.32"/>
    <n v="73"/>
    <x v="0"/>
    <m/>
    <n v="0"/>
    <x v="74"/>
    <d v="2020-06-01T00:00:00"/>
    <x v="1"/>
    <x v="2"/>
    <x v="0"/>
  </r>
  <r>
    <x v="520"/>
    <x v="0"/>
    <x v="0"/>
    <s v="指名：製品KW"/>
    <n v="1184"/>
    <n v="73"/>
    <m/>
    <n v="6.1655405405405407E-2"/>
    <n v="31.114520547945201"/>
    <n v="2271.3599999999997"/>
    <n v="0"/>
    <x v="0"/>
    <m/>
    <n v="0"/>
    <x v="74"/>
    <d v="2020-06-01T00:00:00"/>
    <x v="1"/>
    <x v="2"/>
    <x v="0"/>
  </r>
  <r>
    <x v="520"/>
    <x v="0"/>
    <x v="0"/>
    <s v="指名：バリスタDuo"/>
    <n v="1425"/>
    <n v="6"/>
    <m/>
    <n v="4.2105263157894736E-3"/>
    <n v="67.773333333333326"/>
    <n v="406.64"/>
    <n v="0"/>
    <x v="0"/>
    <m/>
    <n v="0"/>
    <x v="74"/>
    <d v="2020-06-01T00:00:00"/>
    <x v="1"/>
    <x v="2"/>
    <x v="0"/>
  </r>
  <r>
    <x v="520"/>
    <x v="3"/>
    <x v="0"/>
    <s v="PH AFF"/>
    <n v="280"/>
    <n v="129"/>
    <m/>
    <n v="0.46071428571428569"/>
    <n v="0"/>
    <n v="0"/>
    <n v="0"/>
    <x v="0"/>
    <m/>
    <n v="0"/>
    <x v="74"/>
    <d v="2020-06-01T00:00:00"/>
    <x v="1"/>
    <x v="2"/>
    <x v="0"/>
  </r>
  <r>
    <x v="520"/>
    <x v="4"/>
    <x v="0"/>
    <s v="一般：バリスタ"/>
    <n v="3554"/>
    <n v="151"/>
    <m/>
    <n v="4.2487338210467081E-2"/>
    <n v="100.66751655629136"/>
    <n v="15200.794999999996"/>
    <n v="0"/>
    <x v="0"/>
    <m/>
    <n v="0"/>
    <x v="74"/>
    <d v="2020-06-01T00:00:00"/>
    <x v="1"/>
    <x v="2"/>
    <x v="0"/>
  </r>
  <r>
    <x v="520"/>
    <x v="4"/>
    <x v="0"/>
    <s v="指名：バリスタDuo"/>
    <n v="3973"/>
    <n v="90"/>
    <m/>
    <n v="2.2652907123080795E-2"/>
    <n v="190.54111111111109"/>
    <n v="17148.699999999997"/>
    <n v="1"/>
    <x v="0"/>
    <m/>
    <n v="0"/>
    <x v="74"/>
    <d v="2020-06-01T00:00:00"/>
    <x v="1"/>
    <x v="2"/>
    <x v="0"/>
  </r>
  <r>
    <x v="520"/>
    <x v="4"/>
    <x v="0"/>
    <s v="指名：バリスタ（170816-170916）"/>
    <n v="6400"/>
    <n v="825"/>
    <m/>
    <n v="0.12890625"/>
    <n v="71.641115151515137"/>
    <n v="59103.919999999991"/>
    <n v="3"/>
    <x v="0"/>
    <m/>
    <n v="0"/>
    <x v="74"/>
    <d v="2020-06-01T00:00:00"/>
    <x v="1"/>
    <x v="2"/>
    <x v="0"/>
  </r>
  <r>
    <x v="520"/>
    <x v="4"/>
    <x v="0"/>
    <s v="指名：製品KW"/>
    <n v="42"/>
    <n v="7"/>
    <m/>
    <n v="0.16666666666666666"/>
    <n v="68.652142857142863"/>
    <n v="480.565"/>
    <n v="0"/>
    <x v="0"/>
    <m/>
    <n v="0"/>
    <x v="74"/>
    <d v="2020-06-01T00:00:00"/>
    <x v="1"/>
    <x v="2"/>
    <x v="0"/>
  </r>
  <r>
    <x v="520"/>
    <x v="4"/>
    <x v="0"/>
    <s v="指名：共通TOP（170816-170916）"/>
    <n v="8728"/>
    <n v="1585"/>
    <m/>
    <n v="0.1815994500458295"/>
    <n v="22.368236593059937"/>
    <n v="35453.654999999999"/>
    <n v="49.92"/>
    <x v="0"/>
    <m/>
    <n v="0"/>
    <x v="74"/>
    <d v="2020-06-01T00:00:00"/>
    <x v="1"/>
    <x v="2"/>
    <x v="0"/>
  </r>
  <r>
    <x v="521"/>
    <x v="0"/>
    <x v="0"/>
    <s v="一般：バリスタ"/>
    <n v="18077"/>
    <n v="219"/>
    <m/>
    <n v="1.2114842064501852E-2"/>
    <n v="80.227214611872142"/>
    <n v="17569.759999999998"/>
    <n v="1"/>
    <x v="0"/>
    <m/>
    <n v="0"/>
    <x v="74"/>
    <d v="2020-06-01T00:00:00"/>
    <x v="1"/>
    <x v="2"/>
    <x v="0"/>
  </r>
  <r>
    <x v="521"/>
    <x v="0"/>
    <x v="0"/>
    <s v="指名：製品KW"/>
    <n v="1467"/>
    <n v="87"/>
    <m/>
    <n v="5.9304703476482618E-2"/>
    <n v="29.072183908045975"/>
    <n v="2529.2799999999997"/>
    <n v="0"/>
    <x v="0"/>
    <m/>
    <n v="0"/>
    <x v="74"/>
    <d v="2020-06-01T00:00:00"/>
    <x v="1"/>
    <x v="2"/>
    <x v="0"/>
  </r>
  <r>
    <x v="521"/>
    <x v="0"/>
    <x v="0"/>
    <s v="指名：共通TOP（161228AM-170131）"/>
    <n v="7020"/>
    <n v="707"/>
    <m/>
    <n v="0.10071225071225071"/>
    <n v="17.678528995756718"/>
    <n v="12498.72"/>
    <n v="40"/>
    <x v="0"/>
    <m/>
    <n v="0"/>
    <x v="74"/>
    <d v="2020-06-01T00:00:00"/>
    <x v="1"/>
    <x v="2"/>
    <x v="0"/>
  </r>
  <r>
    <x v="521"/>
    <x v="0"/>
    <x v="0"/>
    <s v="指名：バリスタDuo"/>
    <n v="1195"/>
    <n v="7"/>
    <m/>
    <n v="5.8577405857740588E-3"/>
    <n v="57.497142857142862"/>
    <n v="402.48"/>
    <n v="0"/>
    <x v="0"/>
    <m/>
    <n v="0"/>
    <x v="74"/>
    <d v="2020-06-01T00:00:00"/>
    <x v="1"/>
    <x v="2"/>
    <x v="0"/>
  </r>
  <r>
    <x v="521"/>
    <x v="0"/>
    <x v="0"/>
    <s v="指名：バリスタ（161228AM-170131）"/>
    <n v="6281"/>
    <n v="528"/>
    <m/>
    <n v="8.4063047285464099E-2"/>
    <n v="46.224848484848486"/>
    <n v="24406.720000000001"/>
    <n v="8"/>
    <x v="0"/>
    <m/>
    <n v="0"/>
    <x v="74"/>
    <d v="2020-06-01T00:00:00"/>
    <x v="1"/>
    <x v="2"/>
    <x v="0"/>
  </r>
  <r>
    <x v="521"/>
    <x v="3"/>
    <x v="0"/>
    <s v="PH AFF"/>
    <n v="299"/>
    <n v="129"/>
    <m/>
    <n v="0.43143812709030099"/>
    <n v="114.17829457364341"/>
    <n v="14729"/>
    <n v="1"/>
    <x v="0"/>
    <m/>
    <n v="0"/>
    <x v="74"/>
    <d v="2020-06-01T00:00:00"/>
    <x v="1"/>
    <x v="2"/>
    <x v="0"/>
  </r>
  <r>
    <x v="521"/>
    <x v="4"/>
    <x v="0"/>
    <s v="指名：バリスタ（170816-170916）"/>
    <n v="7267"/>
    <n v="875"/>
    <m/>
    <n v="0.12040732076510252"/>
    <n v="96.429022857142868"/>
    <n v="84375.395000000004"/>
    <n v="3.8"/>
    <x v="0"/>
    <m/>
    <n v="0"/>
    <x v="74"/>
    <d v="2020-06-01T00:00:00"/>
    <x v="1"/>
    <x v="2"/>
    <x v="0"/>
  </r>
  <r>
    <x v="521"/>
    <x v="4"/>
    <x v="0"/>
    <s v="指名：製品KW"/>
    <n v="54"/>
    <n v="1"/>
    <m/>
    <n v="1.8518518518518517E-2"/>
    <n v="18.954999999999998"/>
    <n v="18.954999999999998"/>
    <n v="0"/>
    <x v="0"/>
    <m/>
    <n v="0"/>
    <x v="74"/>
    <d v="2020-06-01T00:00:00"/>
    <x v="1"/>
    <x v="2"/>
    <x v="0"/>
  </r>
  <r>
    <x v="521"/>
    <x v="4"/>
    <x v="0"/>
    <s v="指名：共通TOP（170816-170916）"/>
    <n v="7624"/>
    <n v="1448"/>
    <m/>
    <n v="0.18992654774396642"/>
    <n v="23.517413674033147"/>
    <n v="34053.214999999997"/>
    <n v="39.67"/>
    <x v="0"/>
    <m/>
    <n v="0"/>
    <x v="74"/>
    <d v="2020-06-01T00:00:00"/>
    <x v="1"/>
    <x v="2"/>
    <x v="0"/>
  </r>
  <r>
    <x v="521"/>
    <x v="4"/>
    <x v="0"/>
    <s v="一般：バリスタ"/>
    <n v="3462"/>
    <n v="164"/>
    <m/>
    <n v="4.7371461582900058E-2"/>
    <n v="86.446493902439016"/>
    <n v="14177.224999999999"/>
    <n v="1.3"/>
    <x v="0"/>
    <m/>
    <n v="0"/>
    <x v="74"/>
    <d v="2020-06-01T00:00:00"/>
    <x v="1"/>
    <x v="2"/>
    <x v="0"/>
  </r>
  <r>
    <x v="521"/>
    <x v="4"/>
    <x v="0"/>
    <s v="指名：バリスタDuo"/>
    <n v="3217"/>
    <n v="79"/>
    <m/>
    <n v="2.455704072116879E-2"/>
    <n v="179.86784810126582"/>
    <n v="14209.56"/>
    <n v="0"/>
    <x v="0"/>
    <m/>
    <n v="0"/>
    <x v="74"/>
    <d v="2020-06-01T00:00:00"/>
    <x v="1"/>
    <x v="2"/>
    <x v="0"/>
  </r>
  <r>
    <x v="521"/>
    <x v="7"/>
    <x v="0"/>
    <s v="NDG_Brand(CR：A)_Facebook AT_FB_Traffic"/>
    <n v="41772"/>
    <n v="99"/>
    <n v="0"/>
    <n v="2.3700086182131572E-3"/>
    <n v="57.067727272727275"/>
    <n v="5649.7049999999999"/>
    <n v="0"/>
    <x v="0"/>
    <m/>
    <n v="0"/>
    <x v="74"/>
    <d v="2020-06-01T00:00:00"/>
    <x v="1"/>
    <x v="2"/>
    <x v="0"/>
  </r>
  <r>
    <x v="521"/>
    <x v="7"/>
    <x v="0"/>
    <s v="NDG_Brand(CR：C)_Facebook AT_FB_Traffic"/>
    <n v="19666"/>
    <n v="259"/>
    <n v="0"/>
    <n v="1.316993796399878E-2"/>
    <n v="22.1665444015444"/>
    <n v="5741.1349999999993"/>
    <n v="0"/>
    <x v="0"/>
    <m/>
    <n v="0"/>
    <x v="74"/>
    <d v="2020-06-01T00:00:00"/>
    <x v="1"/>
    <x v="2"/>
    <x v="0"/>
  </r>
  <r>
    <x v="521"/>
    <x v="7"/>
    <x v="0"/>
    <s v="NDG_Brand(CR：B)_Facebook AT_FB_Traffic"/>
    <n v="29259"/>
    <n v="184"/>
    <n v="0"/>
    <n v="6.2886633172698995E-3"/>
    <n v="30.959429347826084"/>
    <n v="5696.5349999999999"/>
    <n v="0"/>
    <x v="0"/>
    <m/>
    <n v="0"/>
    <x v="74"/>
    <d v="2020-06-01T00:00:00"/>
    <x v="1"/>
    <x v="2"/>
    <x v="0"/>
  </r>
  <r>
    <x v="522"/>
    <x v="0"/>
    <x v="0"/>
    <s v="指名：バリスタ（161228AM-170131）"/>
    <n v="6972"/>
    <n v="558"/>
    <m/>
    <n v="8.0034423407917388E-2"/>
    <n v="34.508243727598561"/>
    <n v="19255.599999999999"/>
    <n v="5"/>
    <x v="0"/>
    <m/>
    <n v="0"/>
    <x v="74"/>
    <d v="2020-06-01T00:00:00"/>
    <x v="1"/>
    <x v="2"/>
    <x v="0"/>
  </r>
  <r>
    <x v="522"/>
    <x v="0"/>
    <x v="0"/>
    <s v="指名：ドルチェグスト（161228AM-170131）"/>
    <m/>
    <m/>
    <m/>
    <m/>
    <m/>
    <m/>
    <m/>
    <x v="1"/>
    <n v="0"/>
    <m/>
    <x v="74"/>
    <d v="2020-06-01T00:00:00"/>
    <x v="1"/>
    <x v="2"/>
    <x v="0"/>
  </r>
  <r>
    <x v="522"/>
    <x v="0"/>
    <x v="0"/>
    <s v="一般：バリスタ"/>
    <n v="24219"/>
    <n v="249"/>
    <m/>
    <n v="1.0281184194227673E-2"/>
    <n v="82.58184738955822"/>
    <n v="20562.879999999997"/>
    <n v="0"/>
    <x v="0"/>
    <m/>
    <n v="0"/>
    <x v="74"/>
    <d v="2020-06-01T00:00:00"/>
    <x v="1"/>
    <x v="2"/>
    <x v="0"/>
  </r>
  <r>
    <x v="522"/>
    <x v="0"/>
    <x v="0"/>
    <s v="指名：バリスタDuo"/>
    <n v="1375"/>
    <n v="9"/>
    <m/>
    <n v="6.5454545454545453E-3"/>
    <n v="52.924444444444447"/>
    <n v="476.32"/>
    <n v="2"/>
    <x v="0"/>
    <m/>
    <n v="0"/>
    <x v="74"/>
    <d v="2020-06-01T00:00:00"/>
    <x v="1"/>
    <x v="2"/>
    <x v="0"/>
  </r>
  <r>
    <x v="522"/>
    <x v="0"/>
    <x v="0"/>
    <s v="指名：共通TOP（161228AM-170131）"/>
    <n v="7005"/>
    <n v="680"/>
    <m/>
    <n v="9.7073518915060678E-2"/>
    <n v="15.702470588235295"/>
    <n v="10677.68"/>
    <n v="61"/>
    <x v="0"/>
    <m/>
    <n v="0"/>
    <x v="74"/>
    <d v="2020-06-01T00:00:00"/>
    <x v="1"/>
    <x v="2"/>
    <x v="0"/>
  </r>
  <r>
    <x v="522"/>
    <x v="0"/>
    <x v="0"/>
    <s v="指名：製品KW"/>
    <n v="1617"/>
    <n v="98"/>
    <m/>
    <n v="6.0606060606060608E-2"/>
    <n v="29.576326530612249"/>
    <n v="2898.4800000000005"/>
    <n v="1"/>
    <x v="0"/>
    <m/>
    <n v="0"/>
    <x v="74"/>
    <d v="2020-06-01T00:00:00"/>
    <x v="1"/>
    <x v="2"/>
    <x v="0"/>
  </r>
  <r>
    <x v="522"/>
    <x v="3"/>
    <x v="0"/>
    <s v="PH AFF"/>
    <n v="321"/>
    <n v="144"/>
    <m/>
    <n v="0.44859813084112149"/>
    <n v="0"/>
    <n v="0"/>
    <n v="0"/>
    <x v="0"/>
    <m/>
    <n v="0"/>
    <x v="74"/>
    <d v="2020-06-01T00:00:00"/>
    <x v="1"/>
    <x v="2"/>
    <x v="0"/>
  </r>
  <r>
    <x v="522"/>
    <x v="4"/>
    <x v="0"/>
    <s v="一般：バリスタ"/>
    <n v="3162"/>
    <n v="134"/>
    <m/>
    <n v="4.2378241619228339E-2"/>
    <n v="95.282574626865667"/>
    <n v="12767.865"/>
    <n v="0"/>
    <x v="0"/>
    <m/>
    <n v="0"/>
    <x v="74"/>
    <d v="2020-06-01T00:00:00"/>
    <x v="1"/>
    <x v="2"/>
    <x v="0"/>
  </r>
  <r>
    <x v="522"/>
    <x v="4"/>
    <x v="0"/>
    <s v="指名：製品KW"/>
    <n v="28"/>
    <n v="2"/>
    <m/>
    <n v="7.1428571428571425E-2"/>
    <n v="62.44"/>
    <n v="124.88"/>
    <n v="0"/>
    <x v="0"/>
    <m/>
    <n v="0"/>
    <x v="74"/>
    <d v="2020-06-01T00:00:00"/>
    <x v="1"/>
    <x v="2"/>
    <x v="0"/>
  </r>
  <r>
    <x v="522"/>
    <x v="4"/>
    <x v="0"/>
    <s v="指名：バリスタ（170816-170916）"/>
    <n v="9421"/>
    <n v="1064"/>
    <m/>
    <n v="0.11293917843116442"/>
    <n v="90.871452067669168"/>
    <n v="96687.224999999991"/>
    <n v="8"/>
    <x v="0"/>
    <m/>
    <n v="0"/>
    <x v="74"/>
    <d v="2020-06-01T00:00:00"/>
    <x v="1"/>
    <x v="2"/>
    <x v="0"/>
  </r>
  <r>
    <x v="522"/>
    <x v="4"/>
    <x v="0"/>
    <s v="指名：共通TOP（170816-170916）"/>
    <n v="7996"/>
    <n v="1553"/>
    <m/>
    <n v="0.19422211105552775"/>
    <n v="21.127562781712811"/>
    <n v="32811.104999999996"/>
    <n v="54.46"/>
    <x v="0"/>
    <m/>
    <n v="0"/>
    <x v="74"/>
    <d v="2020-06-01T00:00:00"/>
    <x v="1"/>
    <x v="2"/>
    <x v="0"/>
  </r>
  <r>
    <x v="522"/>
    <x v="4"/>
    <x v="0"/>
    <s v="指名：バリスタDuo"/>
    <n v="3518"/>
    <n v="77"/>
    <m/>
    <n v="2.1887436043206369E-2"/>
    <n v="151.56759740259741"/>
    <n v="11670.705"/>
    <n v="0"/>
    <x v="0"/>
    <m/>
    <n v="0"/>
    <x v="74"/>
    <d v="2020-06-01T00:00:00"/>
    <x v="1"/>
    <x v="2"/>
    <x v="0"/>
  </r>
  <r>
    <x v="522"/>
    <x v="4"/>
    <x v="0"/>
    <s v="指名：ドルチェグスト（170816-170916）"/>
    <m/>
    <m/>
    <m/>
    <m/>
    <m/>
    <m/>
    <m/>
    <x v="1"/>
    <n v="0"/>
    <m/>
    <x v="74"/>
    <d v="2020-06-01T00:00:00"/>
    <x v="1"/>
    <x v="2"/>
    <x v="0"/>
  </r>
  <r>
    <x v="522"/>
    <x v="7"/>
    <x v="0"/>
    <s v="NDG_Brand(CR：B)_Facebook AT_FB_Traffic"/>
    <n v="27404"/>
    <n v="170"/>
    <n v="0"/>
    <n v="6.2034739454094297E-3"/>
    <n v="34.807676470588234"/>
    <n v="5917.3050000000003"/>
    <n v="0"/>
    <x v="0"/>
    <m/>
    <n v="0"/>
    <x v="74"/>
    <d v="2020-06-01T00:00:00"/>
    <x v="1"/>
    <x v="2"/>
    <x v="0"/>
  </r>
  <r>
    <x v="522"/>
    <x v="7"/>
    <x v="0"/>
    <s v="NDG_Brand(CR：A)_Facebook AT_FB_Traffic"/>
    <n v="56469"/>
    <n v="129"/>
    <n v="0"/>
    <n v="2.284439249853902E-3"/>
    <n v="43.856666666666669"/>
    <n v="5657.51"/>
    <n v="0"/>
    <x v="0"/>
    <m/>
    <n v="0"/>
    <x v="74"/>
    <d v="2020-06-01T00:00:00"/>
    <x v="1"/>
    <x v="2"/>
    <x v="0"/>
  </r>
  <r>
    <x v="522"/>
    <x v="7"/>
    <x v="0"/>
    <s v="NDG_Brand(CR：C)_Facebook AT_FB_Traffic"/>
    <n v="18370"/>
    <n v="271"/>
    <n v="0"/>
    <n v="1.4752313554708765E-2"/>
    <n v="22.246512915129152"/>
    <n v="6028.8050000000003"/>
    <n v="0"/>
    <x v="0"/>
    <m/>
    <n v="0"/>
    <x v="74"/>
    <d v="2020-06-01T00:00:00"/>
    <x v="1"/>
    <x v="2"/>
    <x v="0"/>
  </r>
  <r>
    <x v="523"/>
    <x v="0"/>
    <x v="0"/>
    <s v="指名：共通TOP（161228AM-170131）"/>
    <n v="6945"/>
    <n v="680"/>
    <m/>
    <n v="9.7912167026637867E-2"/>
    <n v="18.371294117647061"/>
    <n v="12492.480000000001"/>
    <n v="44"/>
    <x v="0"/>
    <m/>
    <n v="0"/>
    <x v="74"/>
    <d v="2020-06-01T00:00:00"/>
    <x v="1"/>
    <x v="2"/>
    <x v="0"/>
  </r>
  <r>
    <x v="523"/>
    <x v="0"/>
    <x v="0"/>
    <s v="指名：バリスタDuo"/>
    <n v="1359"/>
    <n v="12"/>
    <m/>
    <n v="8.8300220750551876E-3"/>
    <n v="40.82"/>
    <n v="489.84"/>
    <n v="0"/>
    <x v="0"/>
    <m/>
    <n v="0"/>
    <x v="74"/>
    <d v="2020-06-01T00:00:00"/>
    <x v="1"/>
    <x v="2"/>
    <x v="0"/>
  </r>
  <r>
    <x v="523"/>
    <x v="0"/>
    <x v="0"/>
    <s v="一般：バリスタ"/>
    <n v="16683"/>
    <n v="176"/>
    <m/>
    <n v="1.0549661331894743E-2"/>
    <n v="80.517272727272726"/>
    <n v="14171.04"/>
    <n v="0"/>
    <x v="0"/>
    <m/>
    <n v="0"/>
    <x v="74"/>
    <d v="2020-06-01T00:00:00"/>
    <x v="1"/>
    <x v="2"/>
    <x v="0"/>
  </r>
  <r>
    <x v="523"/>
    <x v="0"/>
    <x v="0"/>
    <s v="指名：バリスタ（161228AM-170131）"/>
    <n v="7310"/>
    <n v="578"/>
    <m/>
    <n v="7.9069767441860464E-2"/>
    <n v="33.294394463667821"/>
    <n v="19244.16"/>
    <n v="7"/>
    <x v="0"/>
    <m/>
    <n v="0"/>
    <x v="74"/>
    <d v="2020-06-01T00:00:00"/>
    <x v="1"/>
    <x v="2"/>
    <x v="0"/>
  </r>
  <r>
    <x v="523"/>
    <x v="0"/>
    <x v="0"/>
    <s v="指名：製品KW"/>
    <n v="1674"/>
    <n v="99"/>
    <m/>
    <n v="5.9139784946236562E-2"/>
    <n v="27.1240404040404"/>
    <n v="2685.2799999999997"/>
    <n v="0"/>
    <x v="0"/>
    <m/>
    <n v="0"/>
    <x v="74"/>
    <d v="2020-06-01T00:00:00"/>
    <x v="1"/>
    <x v="2"/>
    <x v="0"/>
  </r>
  <r>
    <x v="523"/>
    <x v="3"/>
    <x v="0"/>
    <s v="PH AFF"/>
    <n v="358"/>
    <n v="167"/>
    <m/>
    <n v="0.46648044692737428"/>
    <n v="264.59281437125748"/>
    <n v="44187"/>
    <n v="3"/>
    <x v="0"/>
    <m/>
    <n v="0"/>
    <x v="74"/>
    <d v="2020-06-01T00:00:00"/>
    <x v="1"/>
    <x v="2"/>
    <x v="0"/>
  </r>
  <r>
    <x v="523"/>
    <x v="4"/>
    <x v="0"/>
    <s v="指名：バリスタ（170816-170916）"/>
    <n v="9487"/>
    <n v="1107"/>
    <m/>
    <n v="0.11668599135659323"/>
    <n v="92.639679313459808"/>
    <n v="102552.12500000001"/>
    <n v="4.6400000000000006"/>
    <x v="0"/>
    <m/>
    <n v="0"/>
    <x v="74"/>
    <d v="2020-06-01T00:00:00"/>
    <x v="1"/>
    <x v="2"/>
    <x v="0"/>
  </r>
  <r>
    <x v="523"/>
    <x v="4"/>
    <x v="0"/>
    <s v="指名：製品KW"/>
    <n v="37"/>
    <n v="3"/>
    <m/>
    <n v="8.1081081081081086E-2"/>
    <n v="30.47666666666667"/>
    <n v="91.43"/>
    <n v="0"/>
    <x v="0"/>
    <m/>
    <n v="0"/>
    <x v="74"/>
    <d v="2020-06-01T00:00:00"/>
    <x v="1"/>
    <x v="2"/>
    <x v="0"/>
  </r>
  <r>
    <x v="523"/>
    <x v="4"/>
    <x v="0"/>
    <s v="指名：バリスタDuo"/>
    <n v="3445"/>
    <n v="75"/>
    <m/>
    <n v="2.1770682148040638E-2"/>
    <n v="98.134866666666682"/>
    <n v="7360.1150000000007"/>
    <n v="0"/>
    <x v="0"/>
    <m/>
    <n v="0"/>
    <x v="74"/>
    <d v="2020-06-01T00:00:00"/>
    <x v="1"/>
    <x v="2"/>
    <x v="0"/>
  </r>
  <r>
    <x v="523"/>
    <x v="4"/>
    <x v="0"/>
    <s v="一般：バリスタ"/>
    <n v="2621"/>
    <n v="125"/>
    <m/>
    <n v="4.7691720717283483E-2"/>
    <n v="82.287000000000006"/>
    <n v="10285.875"/>
    <n v="0"/>
    <x v="0"/>
    <m/>
    <n v="0"/>
    <x v="74"/>
    <d v="2020-06-01T00:00:00"/>
    <x v="1"/>
    <x v="2"/>
    <x v="0"/>
  </r>
  <r>
    <x v="523"/>
    <x v="4"/>
    <x v="0"/>
    <s v="指名：共通TOP（170816-170916）"/>
    <n v="8424"/>
    <n v="1573"/>
    <m/>
    <n v="0.18672839506172839"/>
    <n v="25.881042593769859"/>
    <n v="40710.87999999999"/>
    <n v="29.939999999999998"/>
    <x v="0"/>
    <m/>
    <n v="0"/>
    <x v="74"/>
    <d v="2020-06-01T00:00:00"/>
    <x v="1"/>
    <x v="2"/>
    <x v="0"/>
  </r>
  <r>
    <x v="523"/>
    <x v="7"/>
    <x v="0"/>
    <s v="NDG_Brand(CR：C)_Facebook AT_FB_Traffic"/>
    <n v="25443"/>
    <n v="292"/>
    <n v="0"/>
    <n v="1.147663404472743E-2"/>
    <n v="20.577859589041093"/>
    <n v="6008.7349999999997"/>
    <n v="0"/>
    <x v="0"/>
    <m/>
    <n v="0"/>
    <x v="74"/>
    <d v="2020-06-01T00:00:00"/>
    <x v="1"/>
    <x v="2"/>
    <x v="0"/>
  </r>
  <r>
    <x v="523"/>
    <x v="7"/>
    <x v="0"/>
    <s v="NDG_Brand(CR：A)_Facebook AT_FB_Traffic"/>
    <n v="51789"/>
    <n v="142"/>
    <n v="0"/>
    <n v="2.7418949970070866E-3"/>
    <n v="41.192183098591549"/>
    <n v="5849.29"/>
    <n v="0"/>
    <x v="0"/>
    <m/>
    <n v="0"/>
    <x v="74"/>
    <d v="2020-06-01T00:00:00"/>
    <x v="1"/>
    <x v="2"/>
    <x v="0"/>
  </r>
  <r>
    <x v="523"/>
    <x v="7"/>
    <x v="0"/>
    <s v="NDG_Brand(CR：B)_Facebook AT_FB_Traffic"/>
    <n v="36645"/>
    <n v="173"/>
    <n v="0"/>
    <n v="4.7209714831491336E-3"/>
    <n v="33.340433526011559"/>
    <n v="5767.8949999999995"/>
    <n v="0"/>
    <x v="0"/>
    <m/>
    <n v="0"/>
    <x v="74"/>
    <d v="2020-06-01T00:00:00"/>
    <x v="1"/>
    <x v="2"/>
    <x v="0"/>
  </r>
  <r>
    <x v="524"/>
    <x v="0"/>
    <x v="0"/>
    <s v="一般：バリスタ"/>
    <n v="13499"/>
    <n v="141"/>
    <m/>
    <n v="1.0445218164308467E-2"/>
    <n v="87.455886524822688"/>
    <n v="12331.279999999999"/>
    <n v="1"/>
    <x v="0"/>
    <m/>
    <n v="0"/>
    <x v="75"/>
    <d v="2020-06-08T00:00:00"/>
    <x v="1"/>
    <x v="2"/>
    <x v="0"/>
  </r>
  <r>
    <x v="524"/>
    <x v="0"/>
    <x v="0"/>
    <s v="指名：バリスタDuo"/>
    <n v="1044"/>
    <n v="8"/>
    <m/>
    <n v="7.6628352490421452E-3"/>
    <n v="26.65"/>
    <n v="213.2"/>
    <n v="0"/>
    <x v="0"/>
    <m/>
    <n v="0"/>
    <x v="75"/>
    <d v="2020-06-08T00:00:00"/>
    <x v="1"/>
    <x v="2"/>
    <x v="0"/>
  </r>
  <r>
    <x v="524"/>
    <x v="0"/>
    <x v="0"/>
    <s v="指名：バリスタ（161228AM-170131）"/>
    <n v="7069"/>
    <n v="568"/>
    <m/>
    <n v="8.0350827556938745E-2"/>
    <n v="53.539859154929573"/>
    <n v="30410.639999999996"/>
    <n v="15"/>
    <x v="0"/>
    <m/>
    <n v="0"/>
    <x v="75"/>
    <d v="2020-06-08T00:00:00"/>
    <x v="1"/>
    <x v="2"/>
    <x v="0"/>
  </r>
  <r>
    <x v="524"/>
    <x v="0"/>
    <x v="0"/>
    <s v="指名：共通TOP（161228AM-170131）"/>
    <n v="8594"/>
    <n v="831"/>
    <m/>
    <n v="9.6695368861996742E-2"/>
    <n v="25.679614921780981"/>
    <n v="21339.759999999995"/>
    <n v="60"/>
    <x v="0"/>
    <m/>
    <n v="0"/>
    <x v="75"/>
    <d v="2020-06-08T00:00:00"/>
    <x v="1"/>
    <x v="2"/>
    <x v="0"/>
  </r>
  <r>
    <x v="524"/>
    <x v="0"/>
    <x v="0"/>
    <s v="指名：製品KW"/>
    <n v="1538"/>
    <n v="103"/>
    <m/>
    <n v="6.6970091027308193E-2"/>
    <n v="26.494757281553397"/>
    <n v="2728.96"/>
    <n v="1"/>
    <x v="0"/>
    <m/>
    <n v="0"/>
    <x v="75"/>
    <d v="2020-06-08T00:00:00"/>
    <x v="1"/>
    <x v="2"/>
    <x v="0"/>
  </r>
  <r>
    <x v="524"/>
    <x v="3"/>
    <x v="0"/>
    <s v="PH AFF"/>
    <n v="336"/>
    <n v="135"/>
    <m/>
    <n v="0.4017857142857143"/>
    <n v="0"/>
    <n v="0"/>
    <n v="0"/>
    <x v="1"/>
    <n v="0"/>
    <n v="2.0833333333333332E-2"/>
    <x v="75"/>
    <d v="2020-06-08T00:00:00"/>
    <x v="1"/>
    <x v="2"/>
    <x v="0"/>
  </r>
  <r>
    <x v="524"/>
    <x v="4"/>
    <x v="0"/>
    <s v="指名：ドルチェグスト（170816-170916）"/>
    <m/>
    <m/>
    <m/>
    <m/>
    <m/>
    <m/>
    <m/>
    <x v="1"/>
    <n v="0"/>
    <m/>
    <x v="75"/>
    <d v="2020-06-08T00:00:00"/>
    <x v="1"/>
    <x v="2"/>
    <x v="0"/>
  </r>
  <r>
    <x v="524"/>
    <x v="4"/>
    <x v="0"/>
    <s v="指名：バリスタDuo"/>
    <n v="2892"/>
    <n v="67"/>
    <m/>
    <n v="2.3167358229598894E-2"/>
    <n v="133.86656716417909"/>
    <n v="8969.06"/>
    <n v="0"/>
    <x v="0"/>
    <m/>
    <n v="0"/>
    <x v="75"/>
    <d v="2020-06-08T00:00:00"/>
    <x v="1"/>
    <x v="2"/>
    <x v="0"/>
  </r>
  <r>
    <x v="524"/>
    <x v="4"/>
    <x v="0"/>
    <s v="指名：製品KW"/>
    <n v="45"/>
    <n v="6"/>
    <m/>
    <n v="0.13333333333333333"/>
    <n v="54.077500000000008"/>
    <n v="324.46500000000003"/>
    <n v="0"/>
    <x v="0"/>
    <m/>
    <n v="0"/>
    <x v="75"/>
    <d v="2020-06-08T00:00:00"/>
    <x v="1"/>
    <x v="2"/>
    <x v="0"/>
  </r>
  <r>
    <x v="524"/>
    <x v="4"/>
    <x v="0"/>
    <s v="指名：共通TOP（170816-170916）"/>
    <n v="10519"/>
    <n v="1783"/>
    <m/>
    <n v="0.16950280444909213"/>
    <n v="38.904932697700502"/>
    <n v="69367.494999999995"/>
    <n v="58.39"/>
    <x v="0"/>
    <m/>
    <n v="0"/>
    <x v="75"/>
    <d v="2020-06-08T00:00:00"/>
    <x v="1"/>
    <x v="2"/>
    <x v="0"/>
  </r>
  <r>
    <x v="524"/>
    <x v="4"/>
    <x v="0"/>
    <s v="一般：バリスタ"/>
    <n v="2022"/>
    <n v="91"/>
    <m/>
    <n v="4.500494559841741E-2"/>
    <n v="92.949340659340649"/>
    <n v="8458.39"/>
    <n v="0"/>
    <x v="0"/>
    <m/>
    <n v="0"/>
    <x v="75"/>
    <d v="2020-06-08T00:00:00"/>
    <x v="1"/>
    <x v="2"/>
    <x v="0"/>
  </r>
  <r>
    <x v="524"/>
    <x v="4"/>
    <x v="0"/>
    <s v="指名：バリスタ（170816-170916）"/>
    <n v="6805"/>
    <n v="846"/>
    <m/>
    <n v="0.12432035268185158"/>
    <n v="89.758817966903081"/>
    <n v="75935.960000000006"/>
    <n v="4.01"/>
    <x v="0"/>
    <m/>
    <n v="0"/>
    <x v="75"/>
    <d v="2020-06-08T00:00:00"/>
    <x v="1"/>
    <x v="2"/>
    <x v="0"/>
  </r>
  <r>
    <x v="524"/>
    <x v="7"/>
    <x v="0"/>
    <s v="NDG_Brand(CR：B)_Facebook AT_FB_Traffic"/>
    <n v="18723"/>
    <n v="107"/>
    <n v="0"/>
    <n v="5.7148961170752554E-3"/>
    <n v="56.083457943925225"/>
    <n v="6000.9299999999994"/>
    <n v="0"/>
    <x v="0"/>
    <m/>
    <n v="0"/>
    <x v="75"/>
    <d v="2020-06-08T00:00:00"/>
    <x v="1"/>
    <x v="2"/>
    <x v="0"/>
  </r>
  <r>
    <x v="524"/>
    <x v="7"/>
    <x v="0"/>
    <s v="NDG_Brand(CR：A)_Facebook AT_FB_Traffic"/>
    <n v="45474"/>
    <n v="101"/>
    <n v="0"/>
    <n v="2.2210493908607115E-3"/>
    <n v="59.757376237623774"/>
    <n v="6035.4950000000008"/>
    <n v="0"/>
    <x v="0"/>
    <m/>
    <n v="0"/>
    <x v="75"/>
    <d v="2020-06-08T00:00:00"/>
    <x v="1"/>
    <x v="2"/>
    <x v="0"/>
  </r>
  <r>
    <x v="524"/>
    <x v="7"/>
    <x v="0"/>
    <s v="NDG_Brand(CR：C)_Facebook AT_FB_Traffic"/>
    <n v="19004"/>
    <n v="231"/>
    <n v="0"/>
    <n v="1.2155335718796043E-2"/>
    <n v="25.92495670995671"/>
    <n v="5988.665"/>
    <n v="0"/>
    <x v="0"/>
    <m/>
    <n v="0"/>
    <x v="75"/>
    <d v="2020-06-08T00:00:00"/>
    <x v="1"/>
    <x v="2"/>
    <x v="0"/>
  </r>
  <r>
    <x v="525"/>
    <x v="0"/>
    <x v="0"/>
    <s v="指名：製品KW"/>
    <n v="1548"/>
    <n v="90"/>
    <m/>
    <n v="5.8139534883720929E-2"/>
    <n v="27.952888888888893"/>
    <n v="2515.7600000000002"/>
    <n v="0"/>
    <x v="0"/>
    <m/>
    <n v="0"/>
    <x v="75"/>
    <d v="2020-06-08T00:00:00"/>
    <x v="1"/>
    <x v="2"/>
    <x v="0"/>
  </r>
  <r>
    <x v="525"/>
    <x v="0"/>
    <x v="0"/>
    <s v="指名：共通TOP（161228AM-170131）"/>
    <n v="9088"/>
    <n v="881"/>
    <m/>
    <n v="9.6941021126760563E-2"/>
    <n v="30.553098751418844"/>
    <n v="26917.280000000002"/>
    <n v="74"/>
    <x v="0"/>
    <m/>
    <n v="0"/>
    <x v="75"/>
    <d v="2020-06-08T00:00:00"/>
    <x v="1"/>
    <x v="2"/>
    <x v="0"/>
  </r>
  <r>
    <x v="525"/>
    <x v="0"/>
    <x v="0"/>
    <s v="一般：バリスタ"/>
    <n v="14206"/>
    <n v="174"/>
    <m/>
    <n v="1.2248345769393215E-2"/>
    <n v="86.242298850574713"/>
    <n v="15006.16"/>
    <n v="3"/>
    <x v="0"/>
    <m/>
    <n v="0"/>
    <x v="75"/>
    <d v="2020-06-08T00:00:00"/>
    <x v="1"/>
    <x v="2"/>
    <x v="0"/>
  </r>
  <r>
    <x v="525"/>
    <x v="0"/>
    <x v="0"/>
    <s v="指名：バリスタ（161228AM-170131）"/>
    <n v="6064"/>
    <n v="493"/>
    <m/>
    <n v="8.1299472295514513E-2"/>
    <n v="52.32486815415821"/>
    <n v="25796.159999999996"/>
    <n v="13"/>
    <x v="0"/>
    <m/>
    <n v="0"/>
    <x v="75"/>
    <d v="2020-06-08T00:00:00"/>
    <x v="1"/>
    <x v="2"/>
    <x v="0"/>
  </r>
  <r>
    <x v="525"/>
    <x v="0"/>
    <x v="0"/>
    <s v="指名：バリスタDuo"/>
    <n v="1191"/>
    <n v="8"/>
    <m/>
    <n v="6.7170445004198151E-3"/>
    <n v="44.98"/>
    <n v="359.84"/>
    <n v="0"/>
    <x v="0"/>
    <m/>
    <n v="0"/>
    <x v="75"/>
    <d v="2020-06-08T00:00:00"/>
    <x v="1"/>
    <x v="2"/>
    <x v="0"/>
  </r>
  <r>
    <x v="525"/>
    <x v="3"/>
    <x v="0"/>
    <s v="PH AFF"/>
    <n v="280"/>
    <n v="120"/>
    <m/>
    <n v="0.42857142857142855"/>
    <n v="122.74166666666666"/>
    <n v="14729"/>
    <n v="1"/>
    <x v="0"/>
    <m/>
    <n v="0"/>
    <x v="75"/>
    <d v="2020-06-08T00:00:00"/>
    <x v="1"/>
    <x v="2"/>
    <x v="0"/>
  </r>
  <r>
    <x v="525"/>
    <x v="4"/>
    <x v="0"/>
    <s v="指名：バリスタ（170816-170916）"/>
    <n v="6291"/>
    <n v="704"/>
    <m/>
    <n v="0.11190589731362263"/>
    <n v="84.850866477272746"/>
    <n v="59735.010000000009"/>
    <n v="3.5"/>
    <x v="0"/>
    <m/>
    <n v="0"/>
    <x v="75"/>
    <d v="2020-06-08T00:00:00"/>
    <x v="1"/>
    <x v="2"/>
    <x v="0"/>
  </r>
  <r>
    <x v="525"/>
    <x v="4"/>
    <x v="0"/>
    <s v="一般：バリスタ"/>
    <n v="2522"/>
    <n v="98"/>
    <m/>
    <n v="3.8858049167327519E-2"/>
    <n v="95.51454081632653"/>
    <n v="9360.4249999999993"/>
    <n v="0"/>
    <x v="0"/>
    <m/>
    <n v="0"/>
    <x v="75"/>
    <d v="2020-06-08T00:00:00"/>
    <x v="1"/>
    <x v="2"/>
    <x v="0"/>
  </r>
  <r>
    <x v="525"/>
    <x v="4"/>
    <x v="0"/>
    <s v="指名：共通TOP（170816-170916）"/>
    <n v="11809"/>
    <n v="1658"/>
    <m/>
    <n v="0.14040138877127614"/>
    <n v="57.70562123039808"/>
    <n v="95675.920000000013"/>
    <n v="36.870000000000005"/>
    <x v="0"/>
    <m/>
    <n v="0"/>
    <x v="75"/>
    <d v="2020-06-08T00:00:00"/>
    <x v="1"/>
    <x v="2"/>
    <x v="0"/>
  </r>
  <r>
    <x v="525"/>
    <x v="4"/>
    <x v="0"/>
    <s v="指名：バリスタDuo"/>
    <n v="3418"/>
    <n v="74"/>
    <m/>
    <n v="2.1650087770626096E-2"/>
    <n v="126.53743243243244"/>
    <n v="9363.77"/>
    <n v="0"/>
    <x v="0"/>
    <m/>
    <n v="0"/>
    <x v="75"/>
    <d v="2020-06-08T00:00:00"/>
    <x v="1"/>
    <x v="2"/>
    <x v="0"/>
  </r>
  <r>
    <x v="525"/>
    <x v="4"/>
    <x v="0"/>
    <s v="指名：製品KW"/>
    <n v="55"/>
    <n v="6"/>
    <m/>
    <n v="0.10909090909090909"/>
    <n v="44.414166666666667"/>
    <n v="266.48500000000001"/>
    <n v="0"/>
    <x v="0"/>
    <m/>
    <n v="0"/>
    <x v="75"/>
    <d v="2020-06-08T00:00:00"/>
    <x v="1"/>
    <x v="2"/>
    <x v="0"/>
  </r>
  <r>
    <x v="525"/>
    <x v="7"/>
    <x v="0"/>
    <s v="NDG_Brand(CR：C)_Facebook AT_FB_Traffic"/>
    <n v="17226"/>
    <n v="224"/>
    <n v="0"/>
    <n v="1.3003599210495763E-2"/>
    <n v="26.983995535714286"/>
    <n v="6044.415"/>
    <n v="0"/>
    <x v="0"/>
    <m/>
    <n v="0"/>
    <x v="75"/>
    <d v="2020-06-08T00:00:00"/>
    <x v="1"/>
    <x v="2"/>
    <x v="0"/>
  </r>
  <r>
    <x v="525"/>
    <x v="7"/>
    <x v="0"/>
    <s v="NDG_Brand(CR：A)_Facebook AT_FB_Traffic"/>
    <n v="44963"/>
    <n v="107"/>
    <n v="0"/>
    <n v="2.3797344483241778E-3"/>
    <n v="55.843785046728968"/>
    <n v="5975.2849999999999"/>
    <n v="0"/>
    <x v="0"/>
    <m/>
    <n v="0"/>
    <x v="75"/>
    <d v="2020-06-08T00:00:00"/>
    <x v="1"/>
    <x v="2"/>
    <x v="0"/>
  </r>
  <r>
    <x v="525"/>
    <x v="7"/>
    <x v="0"/>
    <s v="NDG_Brand(CR：B)_Facebook AT_FB_Traffic"/>
    <n v="28163"/>
    <n v="116"/>
    <n v="0"/>
    <n v="4.1188793807477898E-3"/>
    <n v="49.511767241379317"/>
    <n v="5743.3650000000007"/>
    <n v="0"/>
    <x v="0"/>
    <m/>
    <n v="0"/>
    <x v="75"/>
    <d v="2020-06-08T00:00:00"/>
    <x v="1"/>
    <x v="2"/>
    <x v="0"/>
  </r>
  <r>
    <x v="526"/>
    <x v="0"/>
    <x v="0"/>
    <s v="指名：共通TOP（161228AM-170131）"/>
    <n v="9148"/>
    <n v="760"/>
    <m/>
    <n v="8.3078268473983391E-2"/>
    <n v="27.922631578947364"/>
    <n v="21221.199999999997"/>
    <n v="56"/>
    <x v="0"/>
    <m/>
    <n v="0"/>
    <x v="75"/>
    <d v="2020-06-08T00:00:00"/>
    <x v="1"/>
    <x v="2"/>
    <x v="0"/>
  </r>
  <r>
    <x v="526"/>
    <x v="0"/>
    <x v="0"/>
    <s v="指名：製品KW"/>
    <n v="1416"/>
    <n v="72"/>
    <m/>
    <n v="5.0847457627118647E-2"/>
    <n v="28.311111111111117"/>
    <n v="2038.4000000000005"/>
    <n v="0"/>
    <x v="0"/>
    <m/>
    <n v="0"/>
    <x v="75"/>
    <d v="2020-06-08T00:00:00"/>
    <x v="1"/>
    <x v="2"/>
    <x v="0"/>
  </r>
  <r>
    <x v="526"/>
    <x v="0"/>
    <x v="0"/>
    <s v="指名：バリスタ（161228AM-170131）"/>
    <n v="6047"/>
    <n v="491"/>
    <m/>
    <n v="8.1197287911361007E-2"/>
    <n v="53.275112016293292"/>
    <n v="26158.080000000005"/>
    <n v="9"/>
    <x v="0"/>
    <m/>
    <n v="0"/>
    <x v="75"/>
    <d v="2020-06-08T00:00:00"/>
    <x v="1"/>
    <x v="2"/>
    <x v="0"/>
  </r>
  <r>
    <x v="526"/>
    <x v="0"/>
    <x v="0"/>
    <s v="指名：バリスタDuo"/>
    <n v="1282"/>
    <n v="7"/>
    <m/>
    <n v="5.4602184087363496E-3"/>
    <n v="54.674285714285716"/>
    <n v="382.72"/>
    <n v="0"/>
    <x v="0"/>
    <m/>
    <n v="0"/>
    <x v="75"/>
    <d v="2020-06-08T00:00:00"/>
    <x v="1"/>
    <x v="2"/>
    <x v="0"/>
  </r>
  <r>
    <x v="526"/>
    <x v="0"/>
    <x v="0"/>
    <s v="一般：バリスタ"/>
    <n v="13857"/>
    <n v="133"/>
    <m/>
    <n v="9.5980370931659093E-3"/>
    <n v="70.42285714285714"/>
    <n v="9366.24"/>
    <n v="2"/>
    <x v="0"/>
    <m/>
    <n v="0"/>
    <x v="75"/>
    <d v="2020-06-08T00:00:00"/>
    <x v="1"/>
    <x v="2"/>
    <x v="0"/>
  </r>
  <r>
    <x v="526"/>
    <x v="3"/>
    <x v="0"/>
    <s v="PH AFF"/>
    <n v="270"/>
    <n v="106"/>
    <m/>
    <n v="0.3925925925925926"/>
    <n v="138.95283018867926"/>
    <n v="14729"/>
    <n v="1"/>
    <x v="0"/>
    <m/>
    <n v="0"/>
    <x v="75"/>
    <d v="2020-06-08T00:00:00"/>
    <x v="1"/>
    <x v="2"/>
    <x v="0"/>
  </r>
  <r>
    <x v="526"/>
    <x v="4"/>
    <x v="0"/>
    <s v="一般：バリスタ"/>
    <n v="3173"/>
    <n v="112"/>
    <m/>
    <n v="3.5297825401827923E-2"/>
    <n v="87.965535714285707"/>
    <n v="9852.14"/>
    <n v="0"/>
    <x v="0"/>
    <m/>
    <n v="0"/>
    <x v="75"/>
    <d v="2020-06-08T00:00:00"/>
    <x v="1"/>
    <x v="2"/>
    <x v="0"/>
  </r>
  <r>
    <x v="526"/>
    <x v="4"/>
    <x v="0"/>
    <s v="指名：製品KW"/>
    <n v="74"/>
    <n v="8"/>
    <m/>
    <n v="0.10810810810810811"/>
    <n v="53.380625000000002"/>
    <n v="427.04500000000002"/>
    <n v="0"/>
    <x v="0"/>
    <m/>
    <n v="0"/>
    <x v="75"/>
    <d v="2020-06-08T00:00:00"/>
    <x v="1"/>
    <x v="2"/>
    <x v="0"/>
  </r>
  <r>
    <x v="526"/>
    <x v="4"/>
    <x v="0"/>
    <s v="指名：バリスタDuo"/>
    <n v="3360"/>
    <n v="59"/>
    <m/>
    <n v="1.755952380952381E-2"/>
    <n v="148.06822033898308"/>
    <n v="8736.0250000000015"/>
    <n v="0.2"/>
    <x v="0"/>
    <m/>
    <n v="0"/>
    <x v="75"/>
    <d v="2020-06-08T00:00:00"/>
    <x v="1"/>
    <x v="2"/>
    <x v="0"/>
  </r>
  <r>
    <x v="526"/>
    <x v="4"/>
    <x v="0"/>
    <s v="指名：共通TOP（170816-170916）"/>
    <n v="11771"/>
    <n v="1555"/>
    <m/>
    <n v="0.13210432418656018"/>
    <n v="50.805279742765258"/>
    <n v="79002.209999999977"/>
    <n v="39.479999999999997"/>
    <x v="0"/>
    <m/>
    <n v="0"/>
    <x v="75"/>
    <d v="2020-06-08T00:00:00"/>
    <x v="1"/>
    <x v="2"/>
    <x v="0"/>
  </r>
  <r>
    <x v="526"/>
    <x v="4"/>
    <x v="0"/>
    <s v="指名：バリスタ（170816-170916）"/>
    <n v="6772"/>
    <n v="736"/>
    <m/>
    <n v="0.10868281157708211"/>
    <n v="91.825400815217378"/>
    <n v="67583.494999999995"/>
    <n v="4.33"/>
    <x v="0"/>
    <m/>
    <n v="0"/>
    <x v="75"/>
    <d v="2020-06-08T00:00:00"/>
    <x v="1"/>
    <x v="2"/>
    <x v="0"/>
  </r>
  <r>
    <x v="526"/>
    <x v="7"/>
    <x v="0"/>
    <s v="NDG_Brand(CR：A)_Facebook AT_FB_Traffic"/>
    <n v="47046"/>
    <n v="102"/>
    <n v="0"/>
    <n v="2.168090804744293E-3"/>
    <n v="56.810343137254911"/>
    <n v="5794.6550000000007"/>
    <n v="0"/>
    <x v="0"/>
    <m/>
    <n v="0"/>
    <x v="75"/>
    <d v="2020-06-08T00:00:00"/>
    <x v="1"/>
    <x v="2"/>
    <x v="0"/>
  </r>
  <r>
    <x v="526"/>
    <x v="7"/>
    <x v="0"/>
    <s v="NDG_Brand(CR：C)_Facebook AT_FB_Traffic"/>
    <n v="23441"/>
    <n v="177"/>
    <n v="0"/>
    <n v="7.5508724030544771E-3"/>
    <n v="31.408983050847461"/>
    <n v="5559.39"/>
    <n v="0"/>
    <x v="0"/>
    <m/>
    <n v="0"/>
    <x v="75"/>
    <d v="2020-06-08T00:00:00"/>
    <x v="1"/>
    <x v="2"/>
    <x v="0"/>
  </r>
  <r>
    <x v="526"/>
    <x v="7"/>
    <x v="0"/>
    <s v="NDG_Brand(CR：B)_Facebook AT_FB_Traffic"/>
    <n v="40564"/>
    <n v="144"/>
    <n v="0"/>
    <n v="3.5499457647174834E-3"/>
    <n v="39.791562499999998"/>
    <n v="5729.9849999999997"/>
    <n v="0"/>
    <x v="0"/>
    <m/>
    <n v="0"/>
    <x v="75"/>
    <d v="2020-06-08T00:00:00"/>
    <x v="1"/>
    <x v="2"/>
    <x v="0"/>
  </r>
  <r>
    <x v="527"/>
    <x v="0"/>
    <x v="0"/>
    <s v="指名：バリスタDuo"/>
    <n v="1205"/>
    <n v="8"/>
    <m/>
    <n v="6.6390041493775932E-3"/>
    <n v="59.669999999999995"/>
    <n v="477.35999999999996"/>
    <n v="0"/>
    <x v="0"/>
    <m/>
    <n v="0"/>
    <x v="75"/>
    <d v="2020-06-08T00:00:00"/>
    <x v="1"/>
    <x v="2"/>
    <x v="0"/>
  </r>
  <r>
    <x v="527"/>
    <x v="0"/>
    <x v="0"/>
    <s v="指名：ドルチェグスト（161228AM-170131）"/>
    <m/>
    <m/>
    <m/>
    <m/>
    <m/>
    <m/>
    <m/>
    <x v="1"/>
    <n v="0"/>
    <m/>
    <x v="75"/>
    <d v="2020-06-08T00:00:00"/>
    <x v="1"/>
    <x v="2"/>
    <x v="0"/>
  </r>
  <r>
    <x v="527"/>
    <x v="0"/>
    <x v="0"/>
    <s v="一般：バリスタ"/>
    <n v="17844"/>
    <n v="183"/>
    <m/>
    <n v="1.0255548083389375E-2"/>
    <n v="83.580765027322414"/>
    <n v="15295.280000000002"/>
    <n v="0"/>
    <x v="0"/>
    <m/>
    <n v="0"/>
    <x v="75"/>
    <d v="2020-06-08T00:00:00"/>
    <x v="1"/>
    <x v="2"/>
    <x v="0"/>
  </r>
  <r>
    <x v="527"/>
    <x v="0"/>
    <x v="0"/>
    <s v="指名：共通TOP（161228AM-170131）"/>
    <n v="8591"/>
    <n v="742"/>
    <m/>
    <n v="8.6369456407868694E-2"/>
    <n v="25.491212938005386"/>
    <n v="18914.479999999996"/>
    <n v="43"/>
    <x v="0"/>
    <m/>
    <n v="0"/>
    <x v="75"/>
    <d v="2020-06-08T00:00:00"/>
    <x v="1"/>
    <x v="2"/>
    <x v="0"/>
  </r>
  <r>
    <x v="527"/>
    <x v="0"/>
    <x v="0"/>
    <s v="指名：製品KW"/>
    <n v="1591"/>
    <n v="103"/>
    <m/>
    <n v="6.4739157762413582E-2"/>
    <n v="24.535922330097087"/>
    <n v="2527.1999999999998"/>
    <n v="1"/>
    <x v="0"/>
    <m/>
    <n v="0"/>
    <x v="75"/>
    <d v="2020-06-08T00:00:00"/>
    <x v="1"/>
    <x v="2"/>
    <x v="0"/>
  </r>
  <r>
    <x v="527"/>
    <x v="0"/>
    <x v="0"/>
    <s v="指名：バリスタ（161228AM-170131）"/>
    <n v="6380"/>
    <n v="500"/>
    <m/>
    <n v="7.8369905956112859E-2"/>
    <n v="48.736480000000022"/>
    <n v="24368.240000000013"/>
    <n v="3"/>
    <x v="0"/>
    <m/>
    <n v="0"/>
    <x v="75"/>
    <d v="2020-06-08T00:00:00"/>
    <x v="1"/>
    <x v="2"/>
    <x v="0"/>
  </r>
  <r>
    <x v="527"/>
    <x v="3"/>
    <x v="0"/>
    <s v="PH AFF"/>
    <n v="278"/>
    <n v="123"/>
    <m/>
    <n v="0.44244604316546765"/>
    <n v="119.7479674796748"/>
    <n v="14729"/>
    <n v="1"/>
    <x v="0"/>
    <m/>
    <n v="0"/>
    <x v="75"/>
    <d v="2020-06-08T00:00:00"/>
    <x v="1"/>
    <x v="2"/>
    <x v="0"/>
  </r>
  <r>
    <x v="527"/>
    <x v="4"/>
    <x v="0"/>
    <s v="指名：共通TOP（170816-170916）"/>
    <n v="10460"/>
    <n v="1489"/>
    <m/>
    <n v="0.14235181644359465"/>
    <n v="42.519016118200128"/>
    <n v="63310.814999999995"/>
    <n v="32.700000000000003"/>
    <x v="0"/>
    <m/>
    <n v="0"/>
    <x v="75"/>
    <d v="2020-06-08T00:00:00"/>
    <x v="1"/>
    <x v="2"/>
    <x v="0"/>
  </r>
  <r>
    <x v="527"/>
    <x v="4"/>
    <x v="0"/>
    <s v="指名：バリスタ（170816-170916）"/>
    <n v="7323"/>
    <n v="836"/>
    <m/>
    <n v="0.11416086303427557"/>
    <n v="95.168450956937818"/>
    <n v="79560.825000000012"/>
    <n v="3.62"/>
    <x v="0"/>
    <m/>
    <n v="0"/>
    <x v="75"/>
    <d v="2020-06-08T00:00:00"/>
    <x v="1"/>
    <x v="2"/>
    <x v="0"/>
  </r>
  <r>
    <x v="527"/>
    <x v="4"/>
    <x v="0"/>
    <s v="指名：バリスタDuo"/>
    <n v="3639"/>
    <n v="87"/>
    <m/>
    <n v="2.3907666941467436E-2"/>
    <n v="142.70718390804598"/>
    <n v="12415.525"/>
    <n v="0"/>
    <x v="0"/>
    <m/>
    <n v="0"/>
    <x v="75"/>
    <d v="2020-06-08T00:00:00"/>
    <x v="1"/>
    <x v="2"/>
    <x v="0"/>
  </r>
  <r>
    <x v="527"/>
    <x v="4"/>
    <x v="0"/>
    <s v="一般：バリスタ"/>
    <n v="3467"/>
    <n v="120"/>
    <m/>
    <n v="3.4612056533025667E-2"/>
    <n v="105.30245833333335"/>
    <n v="12636.295000000002"/>
    <n v="0.36"/>
    <x v="0"/>
    <m/>
    <n v="0"/>
    <x v="75"/>
    <d v="2020-06-08T00:00:00"/>
    <x v="1"/>
    <x v="2"/>
    <x v="0"/>
  </r>
  <r>
    <x v="527"/>
    <x v="4"/>
    <x v="0"/>
    <s v="指名：製品KW"/>
    <n v="49"/>
    <n v="1"/>
    <m/>
    <n v="2.0408163265306121E-2"/>
    <n v="15.61"/>
    <n v="15.61"/>
    <n v="0"/>
    <x v="0"/>
    <m/>
    <n v="0"/>
    <x v="75"/>
    <d v="2020-06-08T00:00:00"/>
    <x v="1"/>
    <x v="2"/>
    <x v="0"/>
  </r>
  <r>
    <x v="527"/>
    <x v="7"/>
    <x v="0"/>
    <s v="NDG_Brand(CR：A)_Facebook AT_FB_Traffic"/>
    <n v="57133"/>
    <n v="132"/>
    <n v="0"/>
    <n v="2.3103985437487968E-3"/>
    <n v="45.782575757575749"/>
    <n v="6043.2999999999993"/>
    <n v="0"/>
    <x v="0"/>
    <m/>
    <n v="0"/>
    <x v="75"/>
    <d v="2020-06-08T00:00:00"/>
    <x v="1"/>
    <x v="2"/>
    <x v="0"/>
  </r>
  <r>
    <x v="527"/>
    <x v="7"/>
    <x v="0"/>
    <s v="NDG_Brand(CR：B)_Facebook AT_FB_Traffic"/>
    <n v="42583"/>
    <n v="121"/>
    <n v="0"/>
    <n v="2.8415095225794332E-3"/>
    <n v="49.787975206611563"/>
    <n v="6024.3449999999993"/>
    <n v="0"/>
    <x v="0"/>
    <m/>
    <n v="0"/>
    <x v="75"/>
    <d v="2020-06-08T00:00:00"/>
    <x v="1"/>
    <x v="2"/>
    <x v="0"/>
  </r>
  <r>
    <x v="527"/>
    <x v="7"/>
    <x v="0"/>
    <s v="NDG_Brand(CR：C)_Facebook AT_FB_Traffic"/>
    <n v="24093"/>
    <n v="218"/>
    <n v="0"/>
    <n v="9.0482712821151369E-3"/>
    <n v="27.624380733944953"/>
    <n v="6022.1149999999998"/>
    <n v="0"/>
    <x v="0"/>
    <m/>
    <n v="0"/>
    <x v="75"/>
    <d v="2020-06-08T00:00:00"/>
    <x v="1"/>
    <x v="2"/>
    <x v="0"/>
  </r>
  <r>
    <x v="528"/>
    <x v="0"/>
    <x v="0"/>
    <s v="一般：バリスタ"/>
    <n v="16611"/>
    <n v="195"/>
    <m/>
    <n v="1.1739208957919451E-2"/>
    <n v="82.506666666666675"/>
    <n v="16088.800000000001"/>
    <n v="0"/>
    <x v="0"/>
    <m/>
    <n v="0"/>
    <x v="75"/>
    <d v="2020-06-08T00:00:00"/>
    <x v="1"/>
    <x v="2"/>
    <x v="0"/>
  </r>
  <r>
    <x v="528"/>
    <x v="0"/>
    <x v="0"/>
    <s v="指名：製品KW"/>
    <n v="1600"/>
    <n v="91"/>
    <m/>
    <n v="5.6875000000000002E-2"/>
    <n v="22.96"/>
    <n v="2089.36"/>
    <n v="0"/>
    <x v="0"/>
    <m/>
    <n v="0"/>
    <x v="75"/>
    <d v="2020-06-08T00:00:00"/>
    <x v="1"/>
    <x v="2"/>
    <x v="0"/>
  </r>
  <r>
    <x v="528"/>
    <x v="0"/>
    <x v="0"/>
    <s v="指名：バリスタDuo"/>
    <n v="1214"/>
    <n v="12"/>
    <m/>
    <n v="9.8846787479406912E-3"/>
    <n v="66.213333333333324"/>
    <n v="794.56"/>
    <n v="0"/>
    <x v="0"/>
    <m/>
    <n v="0"/>
    <x v="75"/>
    <d v="2020-06-08T00:00:00"/>
    <x v="1"/>
    <x v="2"/>
    <x v="0"/>
  </r>
  <r>
    <x v="528"/>
    <x v="0"/>
    <x v="0"/>
    <s v="指名：共通TOP（161228AM-170131）"/>
    <n v="7857"/>
    <n v="680"/>
    <m/>
    <n v="8.6547028127784142E-2"/>
    <n v="24.462941176470594"/>
    <n v="16634.800000000003"/>
    <n v="31"/>
    <x v="0"/>
    <m/>
    <n v="0"/>
    <x v="75"/>
    <d v="2020-06-08T00:00:00"/>
    <x v="1"/>
    <x v="2"/>
    <x v="0"/>
  </r>
  <r>
    <x v="528"/>
    <x v="0"/>
    <x v="0"/>
    <s v="指名：バリスタ（161228AM-170131）"/>
    <n v="6390"/>
    <n v="499"/>
    <m/>
    <n v="7.8090766823161184E-2"/>
    <n v="50.880801603206407"/>
    <n v="25389.519999999997"/>
    <n v="7"/>
    <x v="0"/>
    <m/>
    <n v="0"/>
    <x v="75"/>
    <d v="2020-06-08T00:00:00"/>
    <x v="1"/>
    <x v="2"/>
    <x v="0"/>
  </r>
  <r>
    <x v="528"/>
    <x v="3"/>
    <x v="0"/>
    <s v="PH AFF"/>
    <n v="265"/>
    <n v="124"/>
    <m/>
    <n v="0.4679245283018868"/>
    <n v="0"/>
    <n v="0"/>
    <n v="0"/>
    <x v="0"/>
    <m/>
    <n v="0"/>
    <x v="75"/>
    <d v="2020-06-08T00:00:00"/>
    <x v="1"/>
    <x v="2"/>
    <x v="0"/>
  </r>
  <r>
    <x v="528"/>
    <x v="4"/>
    <x v="0"/>
    <s v="一般：バリスタ"/>
    <n v="3411"/>
    <n v="122"/>
    <m/>
    <n v="3.5766637349750809E-2"/>
    <n v="121.10545081967213"/>
    <n v="14774.865"/>
    <n v="1"/>
    <x v="0"/>
    <m/>
    <n v="0"/>
    <x v="75"/>
    <d v="2020-06-08T00:00:00"/>
    <x v="1"/>
    <x v="2"/>
    <x v="0"/>
  </r>
  <r>
    <x v="528"/>
    <x v="4"/>
    <x v="0"/>
    <s v="指名：製品KW"/>
    <n v="40"/>
    <n v="4"/>
    <m/>
    <n v="0.1"/>
    <n v="51.568750000000001"/>
    <n v="206.27500000000001"/>
    <n v="0"/>
    <x v="0"/>
    <m/>
    <n v="0"/>
    <x v="75"/>
    <d v="2020-06-08T00:00:00"/>
    <x v="1"/>
    <x v="2"/>
    <x v="0"/>
  </r>
  <r>
    <x v="528"/>
    <x v="4"/>
    <x v="0"/>
    <s v="指名：共通TOP（170816-170916）"/>
    <n v="10369"/>
    <n v="1491"/>
    <m/>
    <n v="0.14379400135017842"/>
    <n v="49.203581488933594"/>
    <n v="73362.539999999994"/>
    <n v="49.5"/>
    <x v="0"/>
    <m/>
    <n v="0"/>
    <x v="75"/>
    <d v="2020-06-08T00:00:00"/>
    <x v="1"/>
    <x v="2"/>
    <x v="0"/>
  </r>
  <r>
    <x v="528"/>
    <x v="4"/>
    <x v="0"/>
    <s v="指名：バリスタ（170816-170916）"/>
    <n v="7431"/>
    <n v="807"/>
    <m/>
    <n v="0.10859911182882519"/>
    <n v="99.508568773234217"/>
    <n v="80303.415000000008"/>
    <n v="3.66"/>
    <x v="0"/>
    <m/>
    <n v="0"/>
    <x v="75"/>
    <d v="2020-06-08T00:00:00"/>
    <x v="1"/>
    <x v="2"/>
    <x v="0"/>
  </r>
  <r>
    <x v="528"/>
    <x v="4"/>
    <x v="0"/>
    <s v="指名：バリスタDuo"/>
    <n v="1866"/>
    <n v="32"/>
    <m/>
    <n v="1.7148981779206859E-2"/>
    <n v="154.95015624999999"/>
    <n v="4958.4049999999997"/>
    <n v="0"/>
    <x v="0"/>
    <m/>
    <n v="0"/>
    <x v="75"/>
    <d v="2020-06-08T00:00:00"/>
    <x v="1"/>
    <x v="2"/>
    <x v="0"/>
  </r>
  <r>
    <x v="528"/>
    <x v="7"/>
    <x v="0"/>
    <s v="NDG_Brand(CR：B)_Facebook AT_FB_Traffic"/>
    <n v="27711"/>
    <n v="191"/>
    <n v="0"/>
    <n v="6.8925697376493091E-3"/>
    <n v="29.036701570680631"/>
    <n v="5546.01"/>
    <n v="0"/>
    <x v="0"/>
    <m/>
    <n v="0"/>
    <x v="75"/>
    <d v="2020-06-08T00:00:00"/>
    <x v="1"/>
    <x v="2"/>
    <x v="0"/>
  </r>
  <r>
    <x v="528"/>
    <x v="7"/>
    <x v="0"/>
    <s v="NDG_Brand(CR：A)_Facebook AT_FB_Traffic"/>
    <n v="47304"/>
    <n v="182"/>
    <n v="0"/>
    <n v="3.8474547606967696E-3"/>
    <n v="30.595109890109892"/>
    <n v="5568.31"/>
    <n v="0"/>
    <x v="0"/>
    <m/>
    <n v="0"/>
    <x v="75"/>
    <d v="2020-06-08T00:00:00"/>
    <x v="1"/>
    <x v="2"/>
    <x v="0"/>
  </r>
  <r>
    <x v="528"/>
    <x v="7"/>
    <x v="0"/>
    <s v="NDG_Brand(CR：C)_Facebook AT_FB_Traffic"/>
    <n v="18611"/>
    <n v="374"/>
    <n v="0"/>
    <n v="2.0095642362043954E-2"/>
    <n v="15.049518716577541"/>
    <n v="5628.52"/>
    <n v="0"/>
    <x v="0"/>
    <m/>
    <n v="0"/>
    <x v="75"/>
    <d v="2020-06-08T00:00:00"/>
    <x v="1"/>
    <x v="2"/>
    <x v="0"/>
  </r>
  <r>
    <x v="529"/>
    <x v="0"/>
    <x v="0"/>
    <s v="指名：バリスタ（161228AM-170131）"/>
    <n v="7151"/>
    <n v="517"/>
    <m/>
    <n v="7.229758075793595E-2"/>
    <n v="34.750483558994198"/>
    <n v="17966"/>
    <n v="5"/>
    <x v="0"/>
    <m/>
    <n v="0"/>
    <x v="75"/>
    <d v="2020-06-08T00:00:00"/>
    <x v="1"/>
    <x v="2"/>
    <x v="0"/>
  </r>
  <r>
    <x v="529"/>
    <x v="0"/>
    <x v="0"/>
    <s v="一般：バリスタ"/>
    <n v="15859"/>
    <n v="188"/>
    <m/>
    <n v="1.1854467494797906E-2"/>
    <n v="86.895319148936167"/>
    <n v="16336.32"/>
    <n v="1"/>
    <x v="0"/>
    <m/>
    <n v="0"/>
    <x v="75"/>
    <d v="2020-06-08T00:00:00"/>
    <x v="1"/>
    <x v="2"/>
    <x v="0"/>
  </r>
  <r>
    <x v="529"/>
    <x v="0"/>
    <x v="0"/>
    <s v="指名：ドルチェグスト（161228AM-170131）"/>
    <m/>
    <m/>
    <m/>
    <m/>
    <m/>
    <m/>
    <m/>
    <x v="2"/>
    <n v="0"/>
    <m/>
    <x v="75"/>
    <d v="2020-06-08T00:00:00"/>
    <x v="1"/>
    <x v="2"/>
    <x v="0"/>
  </r>
  <r>
    <x v="529"/>
    <x v="0"/>
    <x v="0"/>
    <s v="指名：バリスタDuo"/>
    <n v="1608"/>
    <n v="20"/>
    <m/>
    <n v="1.2437810945273632E-2"/>
    <n v="49.192"/>
    <n v="983.84"/>
    <n v="0"/>
    <x v="0"/>
    <m/>
    <n v="0"/>
    <x v="75"/>
    <d v="2020-06-08T00:00:00"/>
    <x v="1"/>
    <x v="2"/>
    <x v="0"/>
  </r>
  <r>
    <x v="529"/>
    <x v="0"/>
    <x v="0"/>
    <s v="指名：共通TOP（161228AM-170131）"/>
    <n v="7366"/>
    <n v="605"/>
    <m/>
    <n v="8.2134129785500956E-2"/>
    <n v="24.968595041322313"/>
    <n v="15106"/>
    <n v="32"/>
    <x v="0"/>
    <m/>
    <n v="0"/>
    <x v="75"/>
    <d v="2020-06-08T00:00:00"/>
    <x v="1"/>
    <x v="2"/>
    <x v="0"/>
  </r>
  <r>
    <x v="529"/>
    <x v="0"/>
    <x v="0"/>
    <s v="指名：製品KW"/>
    <n v="1614"/>
    <n v="89"/>
    <m/>
    <n v="5.5142503097893432E-2"/>
    <n v="22.879999999999995"/>
    <n v="2036.3199999999997"/>
    <n v="1"/>
    <x v="0"/>
    <m/>
    <n v="0"/>
    <x v="75"/>
    <d v="2020-06-08T00:00:00"/>
    <x v="1"/>
    <x v="2"/>
    <x v="0"/>
  </r>
  <r>
    <x v="529"/>
    <x v="3"/>
    <x v="0"/>
    <s v="PH AFF"/>
    <n v="344"/>
    <n v="168"/>
    <m/>
    <n v="0.48837209302325579"/>
    <n v="0"/>
    <n v="0"/>
    <n v="0"/>
    <x v="2"/>
    <n v="0"/>
    <n v="5.8139534883720929E-3"/>
    <x v="75"/>
    <d v="2020-06-08T00:00:00"/>
    <x v="1"/>
    <x v="2"/>
    <x v="0"/>
  </r>
  <r>
    <x v="529"/>
    <x v="4"/>
    <x v="0"/>
    <s v="指名：ドルチェグスト（170816-170916）"/>
    <m/>
    <m/>
    <m/>
    <m/>
    <m/>
    <m/>
    <m/>
    <x v="3"/>
    <n v="0"/>
    <m/>
    <x v="75"/>
    <d v="2020-06-08T00:00:00"/>
    <x v="1"/>
    <x v="2"/>
    <x v="0"/>
  </r>
  <r>
    <x v="529"/>
    <x v="4"/>
    <x v="0"/>
    <s v="指名：製品KW"/>
    <n v="62"/>
    <n v="6"/>
    <m/>
    <n v="9.6774193548387094E-2"/>
    <n v="39.582500000000003"/>
    <n v="237.495"/>
    <n v="0"/>
    <x v="0"/>
    <m/>
    <n v="0"/>
    <x v="75"/>
    <d v="2020-06-08T00:00:00"/>
    <x v="1"/>
    <x v="2"/>
    <x v="0"/>
  </r>
  <r>
    <x v="529"/>
    <x v="4"/>
    <x v="0"/>
    <s v="指名：バリスタDuo"/>
    <n v="4640"/>
    <n v="88"/>
    <m/>
    <n v="1.896551724137931E-2"/>
    <n v="156.18869318181819"/>
    <n v="13744.605000000001"/>
    <n v="0"/>
    <x v="0"/>
    <m/>
    <n v="0"/>
    <x v="75"/>
    <d v="2020-06-08T00:00:00"/>
    <x v="1"/>
    <x v="2"/>
    <x v="0"/>
  </r>
  <r>
    <x v="529"/>
    <x v="4"/>
    <x v="0"/>
    <s v="指名：共通TOP（170816-170916）"/>
    <n v="10855"/>
    <n v="1500"/>
    <m/>
    <n v="0.13818516812528789"/>
    <n v="51.370280000000001"/>
    <n v="77055.42"/>
    <n v="22.65"/>
    <x v="0"/>
    <m/>
    <n v="0"/>
    <x v="75"/>
    <d v="2020-06-08T00:00:00"/>
    <x v="1"/>
    <x v="2"/>
    <x v="0"/>
  </r>
  <r>
    <x v="529"/>
    <x v="4"/>
    <x v="0"/>
    <s v="一般：バリスタ"/>
    <n v="3983"/>
    <n v="145"/>
    <m/>
    <n v="3.6404720060256086E-2"/>
    <n v="86.59320689655172"/>
    <n v="12556.014999999999"/>
    <n v="0.47"/>
    <x v="0"/>
    <m/>
    <n v="0"/>
    <x v="75"/>
    <d v="2020-06-08T00:00:00"/>
    <x v="1"/>
    <x v="2"/>
    <x v="0"/>
  </r>
  <r>
    <x v="529"/>
    <x v="4"/>
    <x v="0"/>
    <s v="指名：バリスタ（170816-170916）"/>
    <n v="8920"/>
    <n v="1068"/>
    <m/>
    <n v="0.11973094170403588"/>
    <n v="90.286811797752847"/>
    <n v="96426.315000000046"/>
    <n v="5"/>
    <x v="0"/>
    <m/>
    <n v="0"/>
    <x v="75"/>
    <d v="2020-06-08T00:00:00"/>
    <x v="1"/>
    <x v="2"/>
    <x v="0"/>
  </r>
  <r>
    <x v="529"/>
    <x v="7"/>
    <x v="0"/>
    <s v="NDG_Brand(CR：B)_Facebook AT_FB_Traffic"/>
    <n v="15704"/>
    <n v="143"/>
    <n v="0"/>
    <n v="9.1059602649006619E-3"/>
    <n v="42.48695804195804"/>
    <n v="6075.6350000000002"/>
    <n v="0"/>
    <x v="0"/>
    <m/>
    <n v="0"/>
    <x v="75"/>
    <d v="2020-06-08T00:00:00"/>
    <x v="1"/>
    <x v="2"/>
    <x v="0"/>
  </r>
  <r>
    <x v="529"/>
    <x v="7"/>
    <x v="0"/>
    <s v="NDG_Brand(CR：C)_Facebook AT_FB_Traffic"/>
    <n v="14645"/>
    <n v="209"/>
    <n v="0"/>
    <n v="1.4271082280641858E-2"/>
    <n v="28.845956937799045"/>
    <n v="6028.8050000000003"/>
    <n v="0"/>
    <x v="0"/>
    <m/>
    <n v="0"/>
    <x v="75"/>
    <d v="2020-06-08T00:00:00"/>
    <x v="1"/>
    <x v="2"/>
    <x v="0"/>
  </r>
  <r>
    <x v="529"/>
    <x v="7"/>
    <x v="0"/>
    <s v="NDG_Brand(CR：A)_Facebook AT_FB_Traffic"/>
    <n v="24286"/>
    <n v="99"/>
    <n v="0"/>
    <n v="4.0764226303219965E-3"/>
    <n v="61.437626262626267"/>
    <n v="6082.3250000000007"/>
    <n v="0"/>
    <x v="0"/>
    <m/>
    <n v="0"/>
    <x v="75"/>
    <d v="2020-06-08T00:00:00"/>
    <x v="1"/>
    <x v="2"/>
    <x v="0"/>
  </r>
  <r>
    <x v="530"/>
    <x v="0"/>
    <x v="0"/>
    <s v="指名：製品KW"/>
    <n v="1685"/>
    <n v="96"/>
    <m/>
    <n v="5.6973293768545992E-2"/>
    <n v="27.234999999999999"/>
    <n v="2614.56"/>
    <n v="0"/>
    <x v="0"/>
    <m/>
    <n v="0"/>
    <x v="75"/>
    <d v="2020-06-08T00:00:00"/>
    <x v="1"/>
    <x v="2"/>
    <x v="0"/>
  </r>
  <r>
    <x v="530"/>
    <x v="0"/>
    <x v="0"/>
    <s v="一般：バリスタ"/>
    <n v="17572"/>
    <n v="195"/>
    <m/>
    <n v="1.1097200091053949E-2"/>
    <n v="69.73866666666666"/>
    <n v="13599.039999999999"/>
    <n v="0"/>
    <x v="0"/>
    <m/>
    <n v="0"/>
    <x v="75"/>
    <d v="2020-06-08T00:00:00"/>
    <x v="1"/>
    <x v="2"/>
    <x v="0"/>
  </r>
  <r>
    <x v="530"/>
    <x v="0"/>
    <x v="0"/>
    <s v="指名：バリスタ（161228AM-170131）"/>
    <n v="8286"/>
    <n v="687"/>
    <m/>
    <n v="8.2910934105720493E-2"/>
    <n v="32.972692867540026"/>
    <n v="22652.239999999998"/>
    <n v="3"/>
    <x v="0"/>
    <m/>
    <n v="0"/>
    <x v="75"/>
    <d v="2020-06-08T00:00:00"/>
    <x v="1"/>
    <x v="2"/>
    <x v="0"/>
  </r>
  <r>
    <x v="530"/>
    <x v="0"/>
    <x v="0"/>
    <s v="指名：バリスタDuo"/>
    <n v="1780"/>
    <n v="13"/>
    <m/>
    <n v="7.3033707865168543E-3"/>
    <n v="54.24"/>
    <n v="705.12"/>
    <n v="0"/>
    <x v="0"/>
    <m/>
    <n v="0"/>
    <x v="75"/>
    <d v="2020-06-08T00:00:00"/>
    <x v="1"/>
    <x v="2"/>
    <x v="0"/>
  </r>
  <r>
    <x v="530"/>
    <x v="0"/>
    <x v="0"/>
    <s v="指名：共通TOP（161228AM-170131）"/>
    <n v="7824"/>
    <n v="626"/>
    <m/>
    <n v="8.0010224948875261E-2"/>
    <n v="21.457891373801917"/>
    <n v="13432.64"/>
    <n v="35"/>
    <x v="0"/>
    <m/>
    <n v="0"/>
    <x v="75"/>
    <d v="2020-06-08T00:00:00"/>
    <x v="1"/>
    <x v="2"/>
    <x v="0"/>
  </r>
  <r>
    <x v="530"/>
    <x v="0"/>
    <x v="0"/>
    <s v="指名：ドルチェグスト（161228AM-170131）"/>
    <m/>
    <m/>
    <m/>
    <m/>
    <m/>
    <m/>
    <m/>
    <x v="5"/>
    <n v="0"/>
    <m/>
    <x v="75"/>
    <d v="2020-06-08T00:00:00"/>
    <x v="1"/>
    <x v="2"/>
    <x v="0"/>
  </r>
  <r>
    <x v="530"/>
    <x v="3"/>
    <x v="0"/>
    <s v="PH AFF"/>
    <n v="327"/>
    <n v="199"/>
    <m/>
    <n v="0.60856269113149852"/>
    <n v="148.03015075376885"/>
    <n v="29458"/>
    <n v="2"/>
    <x v="0"/>
    <m/>
    <n v="0"/>
    <x v="75"/>
    <d v="2020-06-08T00:00:00"/>
    <x v="1"/>
    <x v="2"/>
    <x v="0"/>
  </r>
  <r>
    <x v="530"/>
    <x v="4"/>
    <x v="0"/>
    <s v="指名：バリスタDuo"/>
    <n v="5013"/>
    <n v="115"/>
    <m/>
    <n v="2.2940355076800319E-2"/>
    <n v="192.83682608695651"/>
    <n v="22176.234999999997"/>
    <n v="0"/>
    <x v="0"/>
    <m/>
    <n v="0"/>
    <x v="75"/>
    <d v="2020-06-08T00:00:00"/>
    <x v="1"/>
    <x v="2"/>
    <x v="0"/>
  </r>
  <r>
    <x v="530"/>
    <x v="4"/>
    <x v="0"/>
    <s v="指名：製品KW"/>
    <n v="63"/>
    <n v="8"/>
    <m/>
    <n v="0.12698412698412698"/>
    <n v="47.526874999999997"/>
    <n v="380.21499999999997"/>
    <n v="0"/>
    <x v="0"/>
    <m/>
    <n v="0"/>
    <x v="75"/>
    <d v="2020-06-08T00:00:00"/>
    <x v="1"/>
    <x v="2"/>
    <x v="0"/>
  </r>
  <r>
    <x v="530"/>
    <x v="4"/>
    <x v="0"/>
    <s v="一般：バリスタ"/>
    <n v="3629"/>
    <n v="155"/>
    <m/>
    <n v="4.2711490768806835E-2"/>
    <n v="81.114451612903224"/>
    <n v="12572.74"/>
    <n v="1"/>
    <x v="0"/>
    <m/>
    <n v="0"/>
    <x v="75"/>
    <d v="2020-06-08T00:00:00"/>
    <x v="1"/>
    <x v="2"/>
    <x v="0"/>
  </r>
  <r>
    <x v="530"/>
    <x v="4"/>
    <x v="0"/>
    <s v="指名：ドルチェグスト（170816-170916）"/>
    <m/>
    <m/>
    <m/>
    <m/>
    <m/>
    <m/>
    <m/>
    <x v="8"/>
    <n v="0"/>
    <m/>
    <x v="75"/>
    <d v="2020-06-08T00:00:00"/>
    <x v="1"/>
    <x v="2"/>
    <x v="0"/>
  </r>
  <r>
    <x v="530"/>
    <x v="4"/>
    <x v="0"/>
    <s v="指名：共通TOP（170816-170916）"/>
    <n v="11280"/>
    <n v="1625"/>
    <m/>
    <n v="0.14406028368794327"/>
    <n v="52.961470769230779"/>
    <n v="86062.390000000014"/>
    <n v="28.47"/>
    <x v="0"/>
    <m/>
    <n v="0"/>
    <x v="75"/>
    <d v="2020-06-08T00:00:00"/>
    <x v="1"/>
    <x v="2"/>
    <x v="0"/>
  </r>
  <r>
    <x v="530"/>
    <x v="4"/>
    <x v="0"/>
    <s v="指名：バリスタ（170816-170916）"/>
    <n v="8771"/>
    <n v="1007"/>
    <m/>
    <n v="0.11481016987800707"/>
    <n v="91.976981132075466"/>
    <n v="92620.819999999992"/>
    <n v="6"/>
    <x v="0"/>
    <m/>
    <n v="0"/>
    <x v="75"/>
    <d v="2020-06-08T00:00:00"/>
    <x v="1"/>
    <x v="2"/>
    <x v="0"/>
  </r>
  <r>
    <x v="530"/>
    <x v="7"/>
    <x v="0"/>
    <s v="NDG_Brand(CR：A)_Facebook AT_FB_Traffic"/>
    <n v="17665"/>
    <n v="63"/>
    <n v="0"/>
    <n v="3.5663741862439853E-3"/>
    <n v="93.075952380952373"/>
    <n v="5863.7849999999999"/>
    <n v="0"/>
    <x v="0"/>
    <m/>
    <n v="0"/>
    <x v="75"/>
    <d v="2020-06-08T00:00:00"/>
    <x v="1"/>
    <x v="2"/>
    <x v="0"/>
  </r>
  <r>
    <x v="530"/>
    <x v="7"/>
    <x v="0"/>
    <s v="NDG_Brand(CR：B)_Facebook AT_FB_Traffic"/>
    <n v="11790"/>
    <n v="78"/>
    <n v="0"/>
    <n v="6.6157760814249365E-3"/>
    <n v="75.762820512820511"/>
    <n v="5909.5"/>
    <n v="0"/>
    <x v="0"/>
    <m/>
    <n v="0"/>
    <x v="75"/>
    <d v="2020-06-08T00:00:00"/>
    <x v="1"/>
    <x v="2"/>
    <x v="0"/>
  </r>
  <r>
    <x v="530"/>
    <x v="7"/>
    <x v="0"/>
    <s v="NDG_Brand(CR：C)_Facebook AT_FB_Traffic"/>
    <n v="16187"/>
    <n v="186"/>
    <n v="0"/>
    <n v="1.1490702415518627E-2"/>
    <n v="31.861424731182797"/>
    <n v="5926.2250000000004"/>
    <n v="0"/>
    <x v="0"/>
    <m/>
    <n v="0"/>
    <x v="75"/>
    <d v="2020-06-08T00:00:00"/>
    <x v="1"/>
    <x v="2"/>
    <x v="0"/>
  </r>
  <r>
    <x v="531"/>
    <x v="0"/>
    <x v="0"/>
    <s v="指名：共通TOP（161228AM-170131）"/>
    <n v="8561"/>
    <n v="843"/>
    <m/>
    <n v="9.846980492933069E-2"/>
    <n v="25.523795966785293"/>
    <n v="21516.560000000001"/>
    <n v="44"/>
    <x v="0"/>
    <m/>
    <n v="0"/>
    <x v="76"/>
    <d v="2020-06-15T00:00:00"/>
    <x v="1"/>
    <x v="2"/>
    <x v="0"/>
  </r>
  <r>
    <x v="531"/>
    <x v="0"/>
    <x v="0"/>
    <s v="指名：製品KW"/>
    <n v="1670"/>
    <n v="103"/>
    <m/>
    <n v="6.1676646706586825E-2"/>
    <n v="24.031067961165046"/>
    <n v="2475.1999999999998"/>
    <n v="1"/>
    <x v="0"/>
    <m/>
    <n v="0"/>
    <x v="76"/>
    <d v="2020-06-15T00:00:00"/>
    <x v="1"/>
    <x v="2"/>
    <x v="0"/>
  </r>
  <r>
    <x v="531"/>
    <x v="0"/>
    <x v="0"/>
    <s v="指名：バリスタ（161228AM-170131）"/>
    <n v="12514"/>
    <n v="832"/>
    <m/>
    <n v="6.6485536199456602E-2"/>
    <n v="45.268750000000004"/>
    <n v="37663.600000000006"/>
    <n v="8"/>
    <x v="0"/>
    <m/>
    <n v="0"/>
    <x v="76"/>
    <d v="2020-06-15T00:00:00"/>
    <x v="1"/>
    <x v="2"/>
    <x v="0"/>
  </r>
  <r>
    <x v="531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1"/>
    <x v="0"/>
    <x v="0"/>
    <s v="指名：バリスタDuo"/>
    <n v="1607"/>
    <n v="14"/>
    <m/>
    <n v="8.7118855009334171E-3"/>
    <n v="58.314285714285724"/>
    <n v="816.40000000000009"/>
    <n v="0"/>
    <x v="0"/>
    <m/>
    <n v="0"/>
    <x v="76"/>
    <d v="2020-06-15T00:00:00"/>
    <x v="1"/>
    <x v="2"/>
    <x v="0"/>
  </r>
  <r>
    <x v="531"/>
    <x v="0"/>
    <x v="0"/>
    <s v="一般：バリスタ"/>
    <n v="17492"/>
    <n v="192"/>
    <m/>
    <n v="1.0976446375485937E-2"/>
    <n v="70.140416666666667"/>
    <n v="13466.960000000001"/>
    <n v="0"/>
    <x v="0"/>
    <m/>
    <n v="0"/>
    <x v="76"/>
    <d v="2020-06-15T00:00:00"/>
    <x v="1"/>
    <x v="2"/>
    <x v="0"/>
  </r>
  <r>
    <x v="531"/>
    <x v="3"/>
    <x v="0"/>
    <s v="PH AFF"/>
    <n v="333"/>
    <n v="131"/>
    <m/>
    <n v="0.39339339339339341"/>
    <n v="562.17557251908397"/>
    <n v="73645"/>
    <n v="5"/>
    <x v="5"/>
    <n v="73645"/>
    <n v="3.003003003003003E-3"/>
    <x v="76"/>
    <d v="2020-06-15T00:00:00"/>
    <x v="1"/>
    <x v="2"/>
    <x v="0"/>
  </r>
  <r>
    <x v="531"/>
    <x v="4"/>
    <x v="0"/>
    <s v="指名：共通TOP（170816-170916）"/>
    <n v="11068"/>
    <n v="1688"/>
    <m/>
    <n v="0.15251174557282254"/>
    <n v="51.830325829383895"/>
    <n v="87489.590000000011"/>
    <n v="37.129999999999995"/>
    <x v="0"/>
    <m/>
    <n v="0"/>
    <x v="76"/>
    <d v="2020-06-15T00:00:00"/>
    <x v="1"/>
    <x v="2"/>
    <x v="0"/>
  </r>
  <r>
    <x v="531"/>
    <x v="4"/>
    <x v="0"/>
    <s v="一般：バリスタ"/>
    <n v="2722"/>
    <n v="121"/>
    <m/>
    <n v="4.4452608376193976E-2"/>
    <n v="80.482727272727274"/>
    <n v="9738.41"/>
    <n v="1.53"/>
    <x v="0"/>
    <m/>
    <n v="0"/>
    <x v="76"/>
    <d v="2020-06-15T00:00:00"/>
    <x v="1"/>
    <x v="2"/>
    <x v="0"/>
  </r>
  <r>
    <x v="531"/>
    <x v="4"/>
    <x v="0"/>
    <s v="指名：製品KW"/>
    <n v="43"/>
    <n v="3"/>
    <m/>
    <n v="6.9767441860465115E-2"/>
    <n v="104.06666666666666"/>
    <n v="312.2"/>
    <n v="0"/>
    <x v="0"/>
    <m/>
    <n v="0"/>
    <x v="76"/>
    <d v="2020-06-15T00:00:00"/>
    <x v="1"/>
    <x v="2"/>
    <x v="0"/>
  </r>
  <r>
    <x v="531"/>
    <x v="4"/>
    <x v="0"/>
    <s v="指名：バリスタ（170816-170916）"/>
    <n v="10067"/>
    <n v="1199"/>
    <m/>
    <n v="0.11910201648952022"/>
    <n v="74.893778148457045"/>
    <n v="89797.64"/>
    <n v="4.99"/>
    <x v="0"/>
    <m/>
    <n v="0"/>
    <x v="76"/>
    <d v="2020-06-15T00:00:00"/>
    <x v="1"/>
    <x v="2"/>
    <x v="0"/>
  </r>
  <r>
    <x v="531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1"/>
    <x v="4"/>
    <x v="0"/>
    <s v="指名：バリスタDuo"/>
    <n v="3435"/>
    <n v="63"/>
    <m/>
    <n v="1.8340611353711789E-2"/>
    <n v="124.38444444444445"/>
    <n v="7836.22"/>
    <n v="0"/>
    <x v="0"/>
    <m/>
    <n v="0"/>
    <x v="76"/>
    <d v="2020-06-15T00:00:00"/>
    <x v="1"/>
    <x v="2"/>
    <x v="0"/>
  </r>
  <r>
    <x v="531"/>
    <x v="7"/>
    <x v="0"/>
    <s v="NDG_Brand(CR：A)_Facebook AT_FB_Traffic"/>
    <n v="18806"/>
    <n v="51"/>
    <n v="0"/>
    <n v="2.7119004573008614E-3"/>
    <n v="112.0028431372549"/>
    <n v="5712.1449999999995"/>
    <n v="0"/>
    <x v="0"/>
    <m/>
    <n v="0"/>
    <x v="76"/>
    <d v="2020-06-15T00:00:00"/>
    <x v="1"/>
    <x v="2"/>
    <x v="0"/>
  </r>
  <r>
    <x v="531"/>
    <x v="7"/>
    <x v="0"/>
    <s v="NDG_Brand(CR：C)_Facebook AT_FB_Traffic"/>
    <n v="14313"/>
    <n v="175"/>
    <n v="0"/>
    <n v="1.2226647104031299E-2"/>
    <n v="32.870199999999997"/>
    <n v="5752.2849999999999"/>
    <n v="0"/>
    <x v="0"/>
    <m/>
    <n v="0"/>
    <x v="76"/>
    <d v="2020-06-15T00:00:00"/>
    <x v="1"/>
    <x v="2"/>
    <x v="0"/>
  </r>
  <r>
    <x v="531"/>
    <x v="7"/>
    <x v="0"/>
    <s v="NDG_Brand(CR：B)_Facebook AT_FB_Traffic"/>
    <n v="10390"/>
    <n v="61"/>
    <n v="0"/>
    <n v="5.8710298363811361E-3"/>
    <n v="92.307377049180332"/>
    <n v="5630.75"/>
    <n v="0"/>
    <x v="0"/>
    <m/>
    <n v="0"/>
    <x v="76"/>
    <d v="2020-06-15T00:00:00"/>
    <x v="1"/>
    <x v="2"/>
    <x v="0"/>
  </r>
  <r>
    <x v="532"/>
    <x v="0"/>
    <x v="0"/>
    <s v="指名：製品KW"/>
    <n v="1619"/>
    <n v="96"/>
    <m/>
    <n v="5.92958616429895E-2"/>
    <n v="24.245000000000001"/>
    <n v="2327.52"/>
    <n v="1"/>
    <x v="0"/>
    <m/>
    <n v="0"/>
    <x v="76"/>
    <d v="2020-06-15T00:00:00"/>
    <x v="1"/>
    <x v="2"/>
    <x v="0"/>
  </r>
  <r>
    <x v="532"/>
    <x v="0"/>
    <x v="0"/>
    <s v="一般：バリスタ"/>
    <n v="15518"/>
    <n v="176"/>
    <m/>
    <n v="1.1341667740688233E-2"/>
    <n v="72.8"/>
    <n v="12812.8"/>
    <n v="2"/>
    <x v="0"/>
    <m/>
    <n v="0"/>
    <x v="76"/>
    <d v="2020-06-15T00:00:00"/>
    <x v="1"/>
    <x v="2"/>
    <x v="0"/>
  </r>
  <r>
    <x v="532"/>
    <x v="0"/>
    <x v="0"/>
    <s v="指名：バリスタDuo"/>
    <n v="642"/>
    <n v="6"/>
    <m/>
    <n v="9.3457943925233638E-3"/>
    <n v="63.96"/>
    <n v="383.76"/>
    <n v="0"/>
    <x v="0"/>
    <m/>
    <n v="0"/>
    <x v="76"/>
    <d v="2020-06-15T00:00:00"/>
    <x v="1"/>
    <x v="2"/>
    <x v="0"/>
  </r>
  <r>
    <x v="532"/>
    <x v="0"/>
    <x v="0"/>
    <s v="指名：バリスタ（161228AM-170131）"/>
    <n v="8940"/>
    <n v="643"/>
    <m/>
    <n v="7.1923937360178977E-2"/>
    <n v="49.606220839813375"/>
    <n v="31896.799999999999"/>
    <n v="10"/>
    <x v="0"/>
    <m/>
    <n v="0"/>
    <x v="76"/>
    <d v="2020-06-15T00:00:00"/>
    <x v="1"/>
    <x v="2"/>
    <x v="0"/>
  </r>
  <r>
    <x v="532"/>
    <x v="0"/>
    <x v="0"/>
    <s v="指名：共通TOP（161228AM-170131）"/>
    <n v="7985"/>
    <n v="763"/>
    <m/>
    <n v="9.5554164057608013E-2"/>
    <n v="22.135779816513761"/>
    <n v="16889.599999999999"/>
    <n v="44"/>
    <x v="0"/>
    <m/>
    <n v="0"/>
    <x v="76"/>
    <d v="2020-06-15T00:00:00"/>
    <x v="1"/>
    <x v="2"/>
    <x v="0"/>
  </r>
  <r>
    <x v="532"/>
    <x v="3"/>
    <x v="0"/>
    <s v="PH AFF"/>
    <n v="298"/>
    <n v="108"/>
    <m/>
    <n v="0.36241610738255031"/>
    <n v="0"/>
    <n v="0"/>
    <n v="0"/>
    <x v="0"/>
    <m/>
    <n v="0"/>
    <x v="76"/>
    <d v="2020-06-15T00:00:00"/>
    <x v="1"/>
    <x v="2"/>
    <x v="0"/>
  </r>
  <r>
    <x v="532"/>
    <x v="4"/>
    <x v="0"/>
    <s v="指名：製品KW"/>
    <n v="47"/>
    <n v="12"/>
    <m/>
    <n v="0.25531914893617019"/>
    <n v="48.595416666666665"/>
    <n v="583.14499999999998"/>
    <n v="0"/>
    <x v="0"/>
    <m/>
    <n v="0"/>
    <x v="76"/>
    <d v="2020-06-15T00:00:00"/>
    <x v="1"/>
    <x v="2"/>
    <x v="0"/>
  </r>
  <r>
    <x v="532"/>
    <x v="4"/>
    <x v="0"/>
    <s v="指名：バリスタ（170816-170916）"/>
    <n v="7236"/>
    <n v="809"/>
    <m/>
    <n v="0.11180210060807076"/>
    <n v="80.682447466007417"/>
    <n v="65272.1"/>
    <n v="3.31"/>
    <x v="0"/>
    <m/>
    <n v="0"/>
    <x v="76"/>
    <d v="2020-06-15T00:00:00"/>
    <x v="1"/>
    <x v="2"/>
    <x v="0"/>
  </r>
  <r>
    <x v="532"/>
    <x v="4"/>
    <x v="0"/>
    <s v="指名：共通TOP（170816-170916）"/>
    <n v="10408"/>
    <n v="1542"/>
    <m/>
    <n v="0.1481552651806303"/>
    <n v="49.38828145265888"/>
    <n v="76156.73"/>
    <n v="32.93"/>
    <x v="0"/>
    <m/>
    <n v="0"/>
    <x v="76"/>
    <d v="2020-06-15T00:00:00"/>
    <x v="1"/>
    <x v="2"/>
    <x v="0"/>
  </r>
  <r>
    <x v="532"/>
    <x v="4"/>
    <x v="0"/>
    <s v="一般：バリスタ"/>
    <n v="2579"/>
    <n v="112"/>
    <m/>
    <n v="4.342768514928267E-2"/>
    <n v="107.52781250000001"/>
    <n v="12043.115000000002"/>
    <n v="0"/>
    <x v="0"/>
    <m/>
    <n v="0"/>
    <x v="76"/>
    <d v="2020-06-15T00:00:00"/>
    <x v="1"/>
    <x v="2"/>
    <x v="0"/>
  </r>
  <r>
    <x v="532"/>
    <x v="4"/>
    <x v="0"/>
    <s v="指名：バリスタDuo"/>
    <n v="1753"/>
    <n v="32"/>
    <m/>
    <n v="1.825442099258414E-2"/>
    <n v="210.2471875"/>
    <n v="6727.91"/>
    <n v="0"/>
    <x v="0"/>
    <m/>
    <n v="0"/>
    <x v="76"/>
    <d v="2020-06-15T00:00:00"/>
    <x v="1"/>
    <x v="2"/>
    <x v="0"/>
  </r>
  <r>
    <x v="532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2"/>
    <x v="7"/>
    <x v="0"/>
    <s v="NDG_Brand(CR：B)_Facebook AT_FB_Traffic"/>
    <n v="31487"/>
    <n v="105"/>
    <n v="0"/>
    <n v="3.3347095626766604E-3"/>
    <n v="54.560666666666663"/>
    <n v="5728.87"/>
    <n v="0"/>
    <x v="0"/>
    <m/>
    <n v="0"/>
    <x v="76"/>
    <d v="2020-06-15T00:00:00"/>
    <x v="1"/>
    <x v="2"/>
    <x v="0"/>
  </r>
  <r>
    <x v="532"/>
    <x v="7"/>
    <x v="0"/>
    <s v="NDG_Brand(CR：A)_Facebook AT_FB_Traffic"/>
    <n v="41908"/>
    <n v="100"/>
    <n v="0"/>
    <n v="2.3861792497852437E-3"/>
    <n v="59.674799999999998"/>
    <n v="5967.48"/>
    <n v="0"/>
    <x v="0"/>
    <m/>
    <n v="0"/>
    <x v="76"/>
    <d v="2020-06-15T00:00:00"/>
    <x v="1"/>
    <x v="2"/>
    <x v="0"/>
  </r>
  <r>
    <x v="532"/>
    <x v="7"/>
    <x v="0"/>
    <s v="NDG_Brand(CR：C)_Facebook AT_FB_Traffic"/>
    <n v="25219"/>
    <n v="137"/>
    <n v="0"/>
    <n v="5.4324120702644828E-3"/>
    <n v="39.781897810218979"/>
    <n v="5450.12"/>
    <n v="0"/>
    <x v="0"/>
    <m/>
    <n v="0"/>
    <x v="76"/>
    <d v="2020-06-15T00:00:00"/>
    <x v="1"/>
    <x v="2"/>
    <x v="0"/>
  </r>
  <r>
    <x v="533"/>
    <x v="0"/>
    <x v="0"/>
    <s v="一般：バリスタ"/>
    <n v="14290"/>
    <n v="184"/>
    <m/>
    <n v="1.2876137158852344E-2"/>
    <n v="73.319999999999993"/>
    <n v="13490.88"/>
    <n v="0"/>
    <x v="0"/>
    <m/>
    <n v="0"/>
    <x v="76"/>
    <d v="2020-06-15T00:00:00"/>
    <x v="1"/>
    <x v="2"/>
    <x v="0"/>
  </r>
  <r>
    <x v="533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3"/>
    <x v="0"/>
    <x v="0"/>
    <s v="指名：共通TOP（161228AM-170131）"/>
    <n v="7975"/>
    <n v="748"/>
    <m/>
    <n v="9.3793103448275864E-2"/>
    <n v="21.317219251336898"/>
    <n v="15945.28"/>
    <n v="44"/>
    <x v="0"/>
    <m/>
    <n v="0"/>
    <x v="76"/>
    <d v="2020-06-15T00:00:00"/>
    <x v="1"/>
    <x v="2"/>
    <x v="0"/>
  </r>
  <r>
    <x v="533"/>
    <x v="0"/>
    <x v="0"/>
    <s v="指名：バリスタ（161228AM-170131）"/>
    <n v="7440"/>
    <n v="538"/>
    <m/>
    <n v="7.2311827956989247E-2"/>
    <n v="51.331152416356886"/>
    <n v="27616.160000000003"/>
    <n v="11"/>
    <x v="0"/>
    <m/>
    <n v="0"/>
    <x v="76"/>
    <d v="2020-06-15T00:00:00"/>
    <x v="1"/>
    <x v="2"/>
    <x v="0"/>
  </r>
  <r>
    <x v="533"/>
    <x v="0"/>
    <x v="0"/>
    <s v="指名：製品KW"/>
    <n v="3078"/>
    <n v="112"/>
    <m/>
    <n v="3.6387264457439894E-2"/>
    <n v="27.234999999999992"/>
    <n v="3050.3199999999993"/>
    <n v="0"/>
    <x v="0"/>
    <m/>
    <n v="0"/>
    <x v="76"/>
    <d v="2020-06-15T00:00:00"/>
    <x v="1"/>
    <x v="2"/>
    <x v="0"/>
  </r>
  <r>
    <x v="533"/>
    <x v="3"/>
    <x v="0"/>
    <s v="PH AFF"/>
    <n v="463"/>
    <n v="95"/>
    <m/>
    <n v="0.20518358531317496"/>
    <n v="155.04210526315791"/>
    <n v="14729"/>
    <n v="1"/>
    <x v="0"/>
    <m/>
    <n v="0"/>
    <x v="76"/>
    <d v="2020-06-15T00:00:00"/>
    <x v="1"/>
    <x v="2"/>
    <x v="0"/>
  </r>
  <r>
    <x v="533"/>
    <x v="4"/>
    <x v="0"/>
    <s v="指名：バリスタ（170816-170916）"/>
    <n v="6115"/>
    <n v="723"/>
    <m/>
    <n v="0.11823385118560915"/>
    <n v="82.456023513139698"/>
    <n v="59615.705000000002"/>
    <n v="2.54"/>
    <x v="0"/>
    <m/>
    <n v="0"/>
    <x v="76"/>
    <d v="2020-06-15T00:00:00"/>
    <x v="1"/>
    <x v="2"/>
    <x v="0"/>
  </r>
  <r>
    <x v="533"/>
    <x v="4"/>
    <x v="0"/>
    <s v="指名：共通TOP（170816-170916）"/>
    <n v="10219"/>
    <n v="1514"/>
    <m/>
    <n v="0.14815539680986398"/>
    <n v="48.820650594451784"/>
    <n v="73914.464999999997"/>
    <n v="24.67"/>
    <x v="0"/>
    <m/>
    <n v="0"/>
    <x v="76"/>
    <d v="2020-06-15T00:00:00"/>
    <x v="1"/>
    <x v="2"/>
    <x v="0"/>
  </r>
  <r>
    <x v="533"/>
    <x v="4"/>
    <x v="0"/>
    <s v="一般：バリスタ"/>
    <n v="2152"/>
    <n v="91"/>
    <m/>
    <n v="4.2286245353159849E-2"/>
    <n v="100.59505494505495"/>
    <n v="9154.1500000000015"/>
    <n v="0"/>
    <x v="0"/>
    <m/>
    <n v="0"/>
    <x v="76"/>
    <d v="2020-06-15T00:00:00"/>
    <x v="1"/>
    <x v="2"/>
    <x v="0"/>
  </r>
  <r>
    <x v="533"/>
    <x v="4"/>
    <x v="0"/>
    <s v="指名：製品KW"/>
    <n v="44"/>
    <n v="2"/>
    <m/>
    <n v="4.5454545454545456E-2"/>
    <n v="45.714999999999996"/>
    <n v="91.429999999999993"/>
    <n v="0"/>
    <x v="0"/>
    <m/>
    <n v="0"/>
    <x v="76"/>
    <d v="2020-06-15T00:00:00"/>
    <x v="1"/>
    <x v="2"/>
    <x v="0"/>
  </r>
  <r>
    <x v="533"/>
    <x v="4"/>
    <x v="0"/>
    <s v="指名：ドルチェグスト（170816-170916）"/>
    <m/>
    <m/>
    <m/>
    <m/>
    <m/>
    <m/>
    <m/>
    <x v="8"/>
    <n v="0"/>
    <m/>
    <x v="76"/>
    <d v="2020-06-15T00:00:00"/>
    <x v="1"/>
    <x v="2"/>
    <x v="0"/>
  </r>
  <r>
    <x v="533"/>
    <x v="7"/>
    <x v="0"/>
    <s v="NDG_Brand(CR：C)_Facebook AT_FB_Traffic"/>
    <n v="32453"/>
    <n v="184"/>
    <n v="0"/>
    <n v="5.6697377746279237E-3"/>
    <n v="41.091385869565222"/>
    <n v="7560.8150000000005"/>
    <n v="0"/>
    <x v="0"/>
    <m/>
    <n v="0"/>
    <x v="76"/>
    <d v="2020-06-15T00:00:00"/>
    <x v="1"/>
    <x v="2"/>
    <x v="0"/>
  </r>
  <r>
    <x v="533"/>
    <x v="7"/>
    <x v="0"/>
    <s v="NDG_Brand(CR：A)_Facebook AT_FB_Traffic"/>
    <n v="22547"/>
    <n v="64"/>
    <n v="0"/>
    <n v="2.8385151017873774E-3"/>
    <n v="61.377265625"/>
    <n v="3928.145"/>
    <n v="0"/>
    <x v="0"/>
    <m/>
    <n v="0"/>
    <x v="76"/>
    <d v="2020-06-15T00:00:00"/>
    <x v="1"/>
    <x v="2"/>
    <x v="0"/>
  </r>
  <r>
    <x v="533"/>
    <x v="7"/>
    <x v="0"/>
    <s v="NDG_Brand(CR：B)_Facebook AT_FB_Traffic"/>
    <n v="19188"/>
    <n v="84"/>
    <n v="0"/>
    <n v="4.3777360850531582E-3"/>
    <n v="56.48005952380953"/>
    <n v="4744.3250000000007"/>
    <n v="0"/>
    <x v="0"/>
    <m/>
    <n v="0"/>
    <x v="76"/>
    <d v="2020-06-15T00:00:00"/>
    <x v="1"/>
    <x v="2"/>
    <x v="0"/>
  </r>
  <r>
    <x v="534"/>
    <x v="0"/>
    <x v="0"/>
    <s v="指名：共通TOP（161228AM-170131）"/>
    <n v="9047"/>
    <n v="989"/>
    <m/>
    <n v="0.10931800596882944"/>
    <n v="20.205864509605664"/>
    <n v="19983.600000000002"/>
    <n v="62"/>
    <x v="0"/>
    <m/>
    <n v="0"/>
    <x v="76"/>
    <d v="2020-06-15T00:00:00"/>
    <x v="1"/>
    <x v="2"/>
    <x v="0"/>
  </r>
  <r>
    <x v="534"/>
    <x v="0"/>
    <x v="0"/>
    <s v="指名：バリスタ（161228AM-170131）"/>
    <n v="7592"/>
    <n v="621"/>
    <m/>
    <n v="8.1796628029504742E-2"/>
    <n v="53.673043478260865"/>
    <n v="33330.959999999999"/>
    <n v="7"/>
    <x v="0"/>
    <m/>
    <n v="0"/>
    <x v="76"/>
    <d v="2020-06-15T00:00:00"/>
    <x v="1"/>
    <x v="2"/>
    <x v="0"/>
  </r>
  <r>
    <x v="534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4"/>
    <x v="0"/>
    <x v="0"/>
    <s v="指名：製品KW"/>
    <n v="2153"/>
    <n v="92"/>
    <m/>
    <n v="4.2731072921504874E-2"/>
    <n v="29.346086956521741"/>
    <n v="2699.84"/>
    <n v="0"/>
    <x v="0"/>
    <m/>
    <n v="0"/>
    <x v="76"/>
    <d v="2020-06-15T00:00:00"/>
    <x v="1"/>
    <x v="2"/>
    <x v="0"/>
  </r>
  <r>
    <x v="534"/>
    <x v="0"/>
    <x v="0"/>
    <s v="一般：バリスタ"/>
    <n v="13557"/>
    <n v="162"/>
    <m/>
    <n v="1.1949546359814118E-2"/>
    <n v="71.920493827160485"/>
    <n v="11651.119999999999"/>
    <n v="1"/>
    <x v="0"/>
    <m/>
    <n v="0"/>
    <x v="76"/>
    <d v="2020-06-15T00:00:00"/>
    <x v="1"/>
    <x v="2"/>
    <x v="0"/>
  </r>
  <r>
    <x v="534"/>
    <x v="3"/>
    <x v="0"/>
    <s v="PH AFF"/>
    <n v="650"/>
    <n v="100"/>
    <m/>
    <n v="0.15384615384615385"/>
    <n v="0"/>
    <n v="0"/>
    <n v="0"/>
    <x v="5"/>
    <n v="0"/>
    <n v="1.5384615384615385E-3"/>
    <x v="76"/>
    <d v="2020-06-15T00:00:00"/>
    <x v="1"/>
    <x v="2"/>
    <x v="0"/>
  </r>
  <r>
    <x v="534"/>
    <x v="4"/>
    <x v="0"/>
    <s v="指名：共通TOP（170816-170916）"/>
    <n v="11427"/>
    <n v="1769"/>
    <m/>
    <n v="0.15480878620810362"/>
    <n v="46.867817976257768"/>
    <n v="82909.17"/>
    <n v="40.9"/>
    <x v="0"/>
    <m/>
    <n v="0"/>
    <x v="76"/>
    <d v="2020-06-15T00:00:00"/>
    <x v="1"/>
    <x v="2"/>
    <x v="0"/>
  </r>
  <r>
    <x v="534"/>
    <x v="4"/>
    <x v="0"/>
    <s v="指名：製品KW"/>
    <n v="42"/>
    <n v="7"/>
    <m/>
    <n v="0.16666666666666666"/>
    <n v="30.105"/>
    <n v="210.73500000000001"/>
    <n v="0"/>
    <x v="0"/>
    <m/>
    <n v="0"/>
    <x v="76"/>
    <d v="2020-06-15T00:00:00"/>
    <x v="1"/>
    <x v="2"/>
    <x v="0"/>
  </r>
  <r>
    <x v="534"/>
    <x v="4"/>
    <x v="0"/>
    <s v="指名：バリスタ（170816-170916）"/>
    <n v="6075"/>
    <n v="773"/>
    <m/>
    <n v="0.12724279835390948"/>
    <n v="79.208272962483832"/>
    <n v="61227.995000000003"/>
    <n v="4.5"/>
    <x v="0"/>
    <m/>
    <n v="0"/>
    <x v="76"/>
    <d v="2020-06-15T00:00:00"/>
    <x v="1"/>
    <x v="2"/>
    <x v="0"/>
  </r>
  <r>
    <x v="534"/>
    <x v="4"/>
    <x v="0"/>
    <s v="指名：ドルチェグスト（170816-170916）"/>
    <m/>
    <m/>
    <m/>
    <m/>
    <m/>
    <m/>
    <m/>
    <x v="8"/>
    <n v="0"/>
    <m/>
    <x v="76"/>
    <d v="2020-06-15T00:00:00"/>
    <x v="1"/>
    <x v="2"/>
    <x v="0"/>
  </r>
  <r>
    <x v="534"/>
    <x v="4"/>
    <x v="0"/>
    <s v="一般：バリスタ"/>
    <n v="2618"/>
    <n v="106"/>
    <m/>
    <n v="4.048892284186402E-2"/>
    <n v="85.823443396226438"/>
    <n v="9097.2850000000017"/>
    <n v="1"/>
    <x v="0"/>
    <m/>
    <n v="0"/>
    <x v="76"/>
    <d v="2020-06-15T00:00:00"/>
    <x v="1"/>
    <x v="2"/>
    <x v="0"/>
  </r>
  <r>
    <x v="534"/>
    <x v="7"/>
    <x v="0"/>
    <s v="NDG_Brand(CR：B)_Facebook AT_FB_Traffic"/>
    <n v="23892"/>
    <n v="84"/>
    <n v="0"/>
    <n v="3.5158211953792064E-3"/>
    <n v="52.776666666666664"/>
    <n v="4433.24"/>
    <n v="0"/>
    <x v="0"/>
    <m/>
    <n v="0"/>
    <x v="76"/>
    <d v="2020-06-15T00:00:00"/>
    <x v="1"/>
    <x v="2"/>
    <x v="0"/>
  </r>
  <r>
    <x v="534"/>
    <x v="7"/>
    <x v="0"/>
    <s v="NDG_Brand(CR：A)_Facebook AT_FB_Traffic"/>
    <n v="21862"/>
    <n v="51"/>
    <n v="0"/>
    <n v="2.3328149300155523E-3"/>
    <n v="72.518725490196076"/>
    <n v="3698.4549999999999"/>
    <n v="0"/>
    <x v="0"/>
    <m/>
    <n v="0"/>
    <x v="76"/>
    <d v="2020-06-15T00:00:00"/>
    <x v="1"/>
    <x v="2"/>
    <x v="0"/>
  </r>
  <r>
    <x v="534"/>
    <x v="7"/>
    <x v="0"/>
    <s v="NDG_Brand(CR：C)_Facebook AT_FB_Traffic"/>
    <n v="37891"/>
    <n v="216"/>
    <n v="0"/>
    <n v="5.700562138766462E-3"/>
    <n v="44.847777777777779"/>
    <n v="9687.1200000000008"/>
    <n v="0"/>
    <x v="0"/>
    <m/>
    <n v="0"/>
    <x v="76"/>
    <d v="2020-06-15T00:00:00"/>
    <x v="1"/>
    <x v="2"/>
    <x v="0"/>
  </r>
  <r>
    <x v="535"/>
    <x v="0"/>
    <x v="0"/>
    <s v="指名：共通TOP（161228AM-170131）"/>
    <n v="8050"/>
    <n v="802"/>
    <m/>
    <n v="9.962732919254659E-2"/>
    <n v="19.560299251870326"/>
    <n v="15687.36"/>
    <n v="42"/>
    <x v="0"/>
    <m/>
    <n v="0"/>
    <x v="76"/>
    <d v="2020-06-15T00:00:00"/>
    <x v="1"/>
    <x v="2"/>
    <x v="0"/>
  </r>
  <r>
    <x v="535"/>
    <x v="0"/>
    <x v="0"/>
    <s v="指名：製品KW"/>
    <n v="1788"/>
    <n v="115"/>
    <m/>
    <n v="6.4317673378076062E-2"/>
    <n v="28.052869565217392"/>
    <n v="3226.08"/>
    <n v="0"/>
    <x v="0"/>
    <m/>
    <n v="0"/>
    <x v="76"/>
    <d v="2020-06-15T00:00:00"/>
    <x v="1"/>
    <x v="2"/>
    <x v="0"/>
  </r>
  <r>
    <x v="535"/>
    <x v="0"/>
    <x v="0"/>
    <s v="指名：バリスタ（161228AM-170131）"/>
    <n v="7011"/>
    <n v="542"/>
    <m/>
    <n v="7.7307088860362291E-2"/>
    <n v="53.180073800738015"/>
    <n v="28823.600000000002"/>
    <n v="7"/>
    <x v="0"/>
    <m/>
    <n v="0"/>
    <x v="76"/>
    <d v="2020-06-15T00:00:00"/>
    <x v="1"/>
    <x v="2"/>
    <x v="0"/>
  </r>
  <r>
    <x v="535"/>
    <x v="0"/>
    <x v="0"/>
    <s v="指名：ドルチェグスト（161228AM-170131）"/>
    <m/>
    <m/>
    <m/>
    <m/>
    <m/>
    <m/>
    <m/>
    <x v="2"/>
    <n v="0"/>
    <m/>
    <x v="76"/>
    <d v="2020-06-15T00:00:00"/>
    <x v="1"/>
    <x v="2"/>
    <x v="0"/>
  </r>
  <r>
    <x v="535"/>
    <x v="0"/>
    <x v="0"/>
    <s v="一般：バリスタ"/>
    <n v="13940"/>
    <n v="154"/>
    <m/>
    <n v="1.1047345767575323E-2"/>
    <n v="71.861298701298693"/>
    <n v="11066.64"/>
    <n v="0"/>
    <x v="0"/>
    <m/>
    <n v="0"/>
    <x v="76"/>
    <d v="2020-06-15T00:00:00"/>
    <x v="1"/>
    <x v="2"/>
    <x v="0"/>
  </r>
  <r>
    <x v="535"/>
    <x v="3"/>
    <x v="0"/>
    <s v="PH AFF"/>
    <n v="677"/>
    <n v="90"/>
    <m/>
    <n v="0.13293943870014771"/>
    <n v="163.65555555555557"/>
    <n v="14729"/>
    <n v="1"/>
    <x v="0"/>
    <m/>
    <n v="0"/>
    <x v="76"/>
    <d v="2020-06-15T00:00:00"/>
    <x v="1"/>
    <x v="2"/>
    <x v="0"/>
  </r>
  <r>
    <x v="535"/>
    <x v="4"/>
    <x v="0"/>
    <s v="一般：バリスタ"/>
    <n v="3104"/>
    <n v="125"/>
    <m/>
    <n v="4.0270618556701034E-2"/>
    <n v="84.570520000000002"/>
    <n v="10571.315000000001"/>
    <n v="0"/>
    <x v="0"/>
    <m/>
    <n v="0"/>
    <x v="76"/>
    <d v="2020-06-15T00:00:00"/>
    <x v="1"/>
    <x v="2"/>
    <x v="0"/>
  </r>
  <r>
    <x v="535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5"/>
    <x v="4"/>
    <x v="0"/>
    <s v="指名：バリスタ（170816-170916）"/>
    <n v="5609"/>
    <n v="718"/>
    <m/>
    <n v="0.12800855767516492"/>
    <n v="76.787472144846788"/>
    <n v="55133.404999999992"/>
    <n v="3.9299999999999997"/>
    <x v="0"/>
    <m/>
    <n v="0"/>
    <x v="76"/>
    <d v="2020-06-15T00:00:00"/>
    <x v="1"/>
    <x v="2"/>
    <x v="0"/>
  </r>
  <r>
    <x v="535"/>
    <x v="4"/>
    <x v="0"/>
    <s v="指名：共通TOP（170816-170916）"/>
    <n v="9854"/>
    <n v="1484"/>
    <m/>
    <n v="0.15059874162776538"/>
    <n v="43.313692722371968"/>
    <n v="64277.52"/>
    <n v="43.56"/>
    <x v="0"/>
    <m/>
    <n v="0"/>
    <x v="76"/>
    <d v="2020-06-15T00:00:00"/>
    <x v="1"/>
    <x v="2"/>
    <x v="0"/>
  </r>
  <r>
    <x v="535"/>
    <x v="4"/>
    <x v="0"/>
    <s v="指名：製品KW"/>
    <n v="29"/>
    <n v="5"/>
    <m/>
    <n v="0.17241379310344829"/>
    <n v="39.917000000000002"/>
    <n v="199.58500000000001"/>
    <n v="0"/>
    <x v="0"/>
    <m/>
    <n v="0"/>
    <x v="76"/>
    <d v="2020-06-15T00:00:00"/>
    <x v="1"/>
    <x v="2"/>
    <x v="0"/>
  </r>
  <r>
    <x v="535"/>
    <x v="7"/>
    <x v="0"/>
    <s v="NDG_Brand(CR：A)_Facebook AT_FB_Traffic"/>
    <n v="9450"/>
    <n v="47"/>
    <n v="0"/>
    <n v="4.9735449735449737E-3"/>
    <n v="77.575531914893617"/>
    <n v="3646.05"/>
    <n v="0"/>
    <x v="0"/>
    <m/>
    <n v="0"/>
    <x v="76"/>
    <d v="2020-06-15T00:00:00"/>
    <x v="1"/>
    <x v="2"/>
    <x v="0"/>
  </r>
  <r>
    <x v="535"/>
    <x v="7"/>
    <x v="0"/>
    <s v="NDG_Brand(CR：C)_Facebook AT_FB_Traffic"/>
    <n v="30290"/>
    <n v="198"/>
    <n v="0"/>
    <n v="6.536810828656322E-3"/>
    <n v="46.998939393939388"/>
    <n v="9305.7899999999991"/>
    <n v="0"/>
    <x v="0"/>
    <m/>
    <n v="0"/>
    <x v="76"/>
    <d v="2020-06-15T00:00:00"/>
    <x v="1"/>
    <x v="2"/>
    <x v="0"/>
  </r>
  <r>
    <x v="535"/>
    <x v="7"/>
    <x v="0"/>
    <s v="NDG_Brand(CR：B)_Facebook AT_FB_Traffic"/>
    <n v="12558"/>
    <n v="70"/>
    <n v="0"/>
    <n v="5.5741360089186179E-3"/>
    <n v="64.144357142857146"/>
    <n v="4490.1050000000005"/>
    <n v="0"/>
    <x v="0"/>
    <m/>
    <n v="0"/>
    <x v="76"/>
    <d v="2020-06-15T00:00:00"/>
    <x v="1"/>
    <x v="2"/>
    <x v="0"/>
  </r>
  <r>
    <x v="536"/>
    <x v="0"/>
    <x v="0"/>
    <s v="指名：製品KW"/>
    <n v="1784"/>
    <n v="76"/>
    <m/>
    <n v="4.2600896860986545E-2"/>
    <n v="27.587368421052631"/>
    <n v="2096.64"/>
    <n v="0"/>
    <x v="0"/>
    <m/>
    <n v="0"/>
    <x v="76"/>
    <d v="2020-06-15T00:00:00"/>
    <x v="1"/>
    <x v="2"/>
    <x v="0"/>
  </r>
  <r>
    <x v="536"/>
    <x v="0"/>
    <x v="0"/>
    <s v="一般：バリスタ"/>
    <n v="12690"/>
    <n v="158"/>
    <m/>
    <n v="1.2450748620961388E-2"/>
    <n v="80.72506329113925"/>
    <n v="12754.560000000001"/>
    <n v="0"/>
    <x v="0"/>
    <m/>
    <n v="0"/>
    <x v="76"/>
    <d v="2020-06-15T00:00:00"/>
    <x v="1"/>
    <x v="2"/>
    <x v="0"/>
  </r>
  <r>
    <x v="536"/>
    <x v="0"/>
    <x v="0"/>
    <s v="指名：共通TOP（161228AM-170131）"/>
    <n v="6509"/>
    <n v="608"/>
    <m/>
    <n v="9.340912582577969E-2"/>
    <n v="17.305394736842107"/>
    <n v="10521.68"/>
    <n v="28"/>
    <x v="0"/>
    <m/>
    <n v="0"/>
    <x v="76"/>
    <d v="2020-06-15T00:00:00"/>
    <x v="1"/>
    <x v="2"/>
    <x v="0"/>
  </r>
  <r>
    <x v="536"/>
    <x v="0"/>
    <x v="0"/>
    <s v="指名：バリスタ（161228AM-170131）"/>
    <n v="6928"/>
    <n v="507"/>
    <m/>
    <n v="7.3181293302540418E-2"/>
    <n v="37.803076923076922"/>
    <n v="19166.16"/>
    <n v="7"/>
    <x v="0"/>
    <m/>
    <n v="0"/>
    <x v="76"/>
    <d v="2020-06-15T00:00:00"/>
    <x v="1"/>
    <x v="2"/>
    <x v="0"/>
  </r>
  <r>
    <x v="536"/>
    <x v="3"/>
    <x v="0"/>
    <s v="PH AFF"/>
    <n v="741"/>
    <n v="144"/>
    <m/>
    <n v="0.19433198380566802"/>
    <n v="204.56944444444446"/>
    <n v="29458"/>
    <n v="2"/>
    <x v="0"/>
    <m/>
    <n v="0"/>
    <x v="76"/>
    <d v="2020-06-15T00:00:00"/>
    <x v="1"/>
    <x v="2"/>
    <x v="0"/>
  </r>
  <r>
    <x v="536"/>
    <x v="4"/>
    <x v="0"/>
    <s v="指名：ドルチェグスト（170816-170916）"/>
    <m/>
    <m/>
    <m/>
    <m/>
    <m/>
    <m/>
    <m/>
    <x v="5"/>
    <n v="0"/>
    <m/>
    <x v="76"/>
    <d v="2020-06-15T00:00:00"/>
    <x v="1"/>
    <x v="2"/>
    <x v="0"/>
  </r>
  <r>
    <x v="536"/>
    <x v="4"/>
    <x v="0"/>
    <s v="一般：バリスタ"/>
    <n v="3336"/>
    <n v="128"/>
    <m/>
    <n v="3.8369304556354913E-2"/>
    <n v="88.024023437499991"/>
    <n v="11267.074999999999"/>
    <n v="0"/>
    <x v="0"/>
    <m/>
    <n v="0"/>
    <x v="76"/>
    <d v="2020-06-15T00:00:00"/>
    <x v="1"/>
    <x v="2"/>
    <x v="0"/>
  </r>
  <r>
    <x v="536"/>
    <x v="4"/>
    <x v="0"/>
    <s v="指名：バリスタ（170816-170916）"/>
    <n v="6406"/>
    <n v="773"/>
    <m/>
    <n v="0.12066812363409304"/>
    <n v="74.433822768434666"/>
    <n v="57537.345000000001"/>
    <n v="7"/>
    <x v="0"/>
    <m/>
    <n v="0"/>
    <x v="76"/>
    <d v="2020-06-15T00:00:00"/>
    <x v="1"/>
    <x v="2"/>
    <x v="0"/>
  </r>
  <r>
    <x v="536"/>
    <x v="4"/>
    <x v="0"/>
    <s v="指名：製品KW"/>
    <n v="23"/>
    <n v="2"/>
    <m/>
    <n v="8.6956521739130432E-2"/>
    <n v="31.22"/>
    <n v="62.44"/>
    <n v="0"/>
    <x v="0"/>
    <m/>
    <n v="0"/>
    <x v="76"/>
    <d v="2020-06-15T00:00:00"/>
    <x v="1"/>
    <x v="2"/>
    <x v="0"/>
  </r>
  <r>
    <x v="536"/>
    <x v="4"/>
    <x v="0"/>
    <s v="指名：共通TOP（170816-170916）"/>
    <n v="9052"/>
    <n v="1460"/>
    <m/>
    <n v="0.16129032258064516"/>
    <n v="36.950794520547944"/>
    <n v="53948.159999999996"/>
    <n v="34.19"/>
    <x v="0"/>
    <m/>
    <n v="0"/>
    <x v="76"/>
    <d v="2020-06-15T00:00:00"/>
    <x v="1"/>
    <x v="2"/>
    <x v="0"/>
  </r>
  <r>
    <x v="536"/>
    <x v="7"/>
    <x v="0"/>
    <s v="NDG_Brand(CR：A)_Facebook AT_FB_Traffic"/>
    <n v="21000"/>
    <n v="67"/>
    <n v="0"/>
    <n v="3.1904761904761906E-3"/>
    <n v="55.566940298507461"/>
    <n v="3722.9850000000001"/>
    <n v="0"/>
    <x v="0"/>
    <m/>
    <n v="0"/>
    <x v="76"/>
    <d v="2020-06-15T00:00:00"/>
    <x v="1"/>
    <x v="2"/>
    <x v="0"/>
  </r>
  <r>
    <x v="536"/>
    <x v="7"/>
    <x v="0"/>
    <s v="NDG_Brand(CR：B)_Facebook AT_FB_Traffic"/>
    <n v="20564"/>
    <n v="82"/>
    <n v="0"/>
    <n v="3.9875510601050379E-3"/>
    <n v="54.648597560975603"/>
    <n v="4481.1849999999995"/>
    <n v="0"/>
    <x v="0"/>
    <m/>
    <n v="0"/>
    <x v="76"/>
    <d v="2020-06-15T00:00:00"/>
    <x v="1"/>
    <x v="2"/>
    <x v="0"/>
  </r>
  <r>
    <x v="536"/>
    <x v="7"/>
    <x v="0"/>
    <s v="NDG_Brand(CR：C)_Facebook AT_FB_Traffic"/>
    <n v="59055"/>
    <n v="228"/>
    <n v="0"/>
    <n v="3.8608077216154431E-3"/>
    <n v="43.005745614035085"/>
    <n v="9805.31"/>
    <n v="0"/>
    <x v="0"/>
    <m/>
    <n v="0"/>
    <x v="76"/>
    <d v="2020-06-15T00:00:00"/>
    <x v="1"/>
    <x v="2"/>
    <x v="0"/>
  </r>
  <r>
    <x v="537"/>
    <x v="0"/>
    <x v="0"/>
    <s v="指名：ドルチェグスト（161228AM-170131）"/>
    <m/>
    <m/>
    <m/>
    <m/>
    <m/>
    <m/>
    <m/>
    <x v="5"/>
    <n v="0"/>
    <m/>
    <x v="76"/>
    <d v="2020-06-15T00:00:00"/>
    <x v="1"/>
    <x v="2"/>
    <x v="0"/>
  </r>
  <r>
    <x v="537"/>
    <x v="0"/>
    <x v="0"/>
    <s v="一般：バリスタ"/>
    <n v="15371"/>
    <n v="181"/>
    <m/>
    <n v="1.1775421247804306E-2"/>
    <n v="73.087292817679568"/>
    <n v="13228.800000000001"/>
    <n v="0"/>
    <x v="0"/>
    <m/>
    <n v="0"/>
    <x v="76"/>
    <d v="2020-06-15T00:00:00"/>
    <x v="1"/>
    <x v="2"/>
    <x v="0"/>
  </r>
  <r>
    <x v="537"/>
    <x v="0"/>
    <x v="0"/>
    <s v="指名：製品KW"/>
    <n v="1667"/>
    <n v="67"/>
    <m/>
    <n v="4.0191961607678461E-2"/>
    <n v="29.942686567164184"/>
    <n v="2006.1600000000003"/>
    <n v="0"/>
    <x v="0"/>
    <m/>
    <n v="0"/>
    <x v="76"/>
    <d v="2020-06-15T00:00:00"/>
    <x v="1"/>
    <x v="2"/>
    <x v="0"/>
  </r>
  <r>
    <x v="537"/>
    <x v="0"/>
    <x v="0"/>
    <s v="指名：バリスタ（161228AM-170131）"/>
    <n v="7919"/>
    <n v="633"/>
    <m/>
    <n v="7.993433514332618E-2"/>
    <n v="40.717725118483408"/>
    <n v="25774.319999999996"/>
    <n v="9"/>
    <x v="0"/>
    <m/>
    <n v="0"/>
    <x v="76"/>
    <d v="2020-06-15T00:00:00"/>
    <x v="1"/>
    <x v="2"/>
    <x v="0"/>
  </r>
  <r>
    <x v="537"/>
    <x v="0"/>
    <x v="0"/>
    <s v="指名：共通TOP（161228AM-170131）"/>
    <n v="6402"/>
    <n v="605"/>
    <m/>
    <n v="9.4501718213058417E-2"/>
    <n v="17.982545454545455"/>
    <n v="10879.44"/>
    <n v="33"/>
    <x v="0"/>
    <m/>
    <n v="0"/>
    <x v="76"/>
    <d v="2020-06-15T00:00:00"/>
    <x v="1"/>
    <x v="2"/>
    <x v="0"/>
  </r>
  <r>
    <x v="537"/>
    <x v="3"/>
    <x v="0"/>
    <s v="PH AFF"/>
    <n v="910"/>
    <n v="187"/>
    <m/>
    <n v="0.20549450549450549"/>
    <n v="157.52941176470588"/>
    <n v="29458"/>
    <n v="2"/>
    <x v="5"/>
    <n v="29458"/>
    <n v="1.0989010989010989E-3"/>
    <x v="76"/>
    <d v="2020-06-15T00:00:00"/>
    <x v="1"/>
    <x v="2"/>
    <x v="0"/>
  </r>
  <r>
    <x v="537"/>
    <x v="4"/>
    <x v="0"/>
    <s v="指名：製品KW"/>
    <n v="31"/>
    <n v="0"/>
    <m/>
    <n v="0"/>
    <m/>
    <n v="0"/>
    <n v="0"/>
    <x v="0"/>
    <m/>
    <n v="0"/>
    <x v="76"/>
    <d v="2020-06-15T00:00:00"/>
    <x v="1"/>
    <x v="2"/>
    <x v="0"/>
  </r>
  <r>
    <x v="537"/>
    <x v="4"/>
    <x v="0"/>
    <s v="指名：ドルチェグスト（170816-170916）"/>
    <m/>
    <m/>
    <m/>
    <m/>
    <m/>
    <m/>
    <m/>
    <x v="4"/>
    <n v="0"/>
    <m/>
    <x v="76"/>
    <d v="2020-06-15T00:00:00"/>
    <x v="1"/>
    <x v="2"/>
    <x v="0"/>
  </r>
  <r>
    <x v="537"/>
    <x v="4"/>
    <x v="0"/>
    <s v="指名：共通TOP（170816-170916）"/>
    <n v="8905"/>
    <n v="1358"/>
    <m/>
    <n v="0.15249859629421672"/>
    <n v="31.468781296023561"/>
    <n v="42734.604999999996"/>
    <n v="37.17"/>
    <x v="0"/>
    <m/>
    <n v="0"/>
    <x v="76"/>
    <d v="2020-06-15T00:00:00"/>
    <x v="1"/>
    <x v="2"/>
    <x v="0"/>
  </r>
  <r>
    <x v="537"/>
    <x v="4"/>
    <x v="0"/>
    <s v="指名：バリスタ（170816-170916）"/>
    <n v="6998"/>
    <n v="902"/>
    <m/>
    <n v="0.12889396970563019"/>
    <n v="68.348758314855885"/>
    <n v="61650.580000000009"/>
    <n v="6.41"/>
    <x v="0"/>
    <m/>
    <n v="0"/>
    <x v="76"/>
    <d v="2020-06-15T00:00:00"/>
    <x v="1"/>
    <x v="2"/>
    <x v="0"/>
  </r>
  <r>
    <x v="537"/>
    <x v="4"/>
    <x v="0"/>
    <s v="一般：バリスタ"/>
    <n v="3007"/>
    <n v="109"/>
    <m/>
    <n v="3.6248752909876954E-2"/>
    <n v="88.156605504587148"/>
    <n v="9609.07"/>
    <n v="1"/>
    <x v="0"/>
    <m/>
    <n v="0"/>
    <x v="76"/>
    <d v="2020-06-15T00:00:00"/>
    <x v="1"/>
    <x v="2"/>
    <x v="0"/>
  </r>
  <r>
    <x v="537"/>
    <x v="7"/>
    <x v="0"/>
    <s v="NDG_Brand(CR：A)_Facebook AT_FB_Traffic"/>
    <n v="13677"/>
    <n v="42"/>
    <n v="0"/>
    <n v="3.0708488703663083E-3"/>
    <n v="84.660357142857137"/>
    <n v="3555.7349999999997"/>
    <n v="0"/>
    <x v="0"/>
    <m/>
    <n v="0"/>
    <x v="76"/>
    <d v="2020-06-15T00:00:00"/>
    <x v="1"/>
    <x v="2"/>
    <x v="0"/>
  </r>
  <r>
    <x v="537"/>
    <x v="7"/>
    <x v="0"/>
    <s v="NDG_Brand(CR：C)_Facebook AT_FB_Traffic"/>
    <n v="42334"/>
    <n v="219"/>
    <n v="0"/>
    <n v="5.1731468795766997E-3"/>
    <n v="43.785388127853878"/>
    <n v="9589"/>
    <n v="0"/>
    <x v="0"/>
    <m/>
    <n v="0"/>
    <x v="76"/>
    <d v="2020-06-15T00:00:00"/>
    <x v="1"/>
    <x v="2"/>
    <x v="0"/>
  </r>
  <r>
    <x v="537"/>
    <x v="7"/>
    <x v="0"/>
    <s v="NDG_Brand(CR：B)_Facebook AT_FB_Traffic"/>
    <n v="15446"/>
    <n v="95"/>
    <n v="0"/>
    <n v="6.1504596659329273E-3"/>
    <n v="46.02015789473684"/>
    <n v="4371.915"/>
    <n v="0"/>
    <x v="0"/>
    <m/>
    <n v="0"/>
    <x v="76"/>
    <d v="2020-06-15T00:00:00"/>
    <x v="1"/>
    <x v="2"/>
    <x v="0"/>
  </r>
  <r>
    <x v="538"/>
    <x v="0"/>
    <x v="0"/>
    <s v="指名：共通TOP（161228AM-170131）"/>
    <n v="8428"/>
    <n v="827"/>
    <m/>
    <n v="9.8125296630280023E-2"/>
    <n v="17.87617896009673"/>
    <n v="14783.599999999995"/>
    <n v="55"/>
    <x v="0"/>
    <m/>
    <n v="0"/>
    <x v="77"/>
    <d v="2020-06-22T00:00:00"/>
    <x v="1"/>
    <x v="2"/>
    <x v="0"/>
  </r>
  <r>
    <x v="538"/>
    <x v="0"/>
    <x v="0"/>
    <s v="一般：バリスタ"/>
    <n v="13067"/>
    <n v="153"/>
    <m/>
    <n v="1.1708884977424045E-2"/>
    <n v="81.323921568627455"/>
    <n v="12442.560000000001"/>
    <n v="2"/>
    <x v="0"/>
    <m/>
    <n v="0"/>
    <x v="77"/>
    <d v="2020-06-22T00:00:00"/>
    <x v="1"/>
    <x v="2"/>
    <x v="0"/>
  </r>
  <r>
    <x v="538"/>
    <x v="0"/>
    <x v="0"/>
    <s v="指名：製品KW"/>
    <n v="1894"/>
    <n v="97"/>
    <m/>
    <n v="5.1214361140443504E-2"/>
    <n v="24.992164948453606"/>
    <n v="2424.2399999999998"/>
    <n v="0"/>
    <x v="0"/>
    <m/>
    <n v="0"/>
    <x v="77"/>
    <d v="2020-06-22T00:00:00"/>
    <x v="1"/>
    <x v="2"/>
    <x v="0"/>
  </r>
  <r>
    <x v="538"/>
    <x v="0"/>
    <x v="0"/>
    <s v="指名：ドルチェグスト（161228AM-170131）"/>
    <m/>
    <m/>
    <m/>
    <m/>
    <m/>
    <m/>
    <m/>
    <x v="5"/>
    <n v="0"/>
    <m/>
    <x v="77"/>
    <d v="2020-06-22T00:00:00"/>
    <x v="1"/>
    <x v="2"/>
    <x v="0"/>
  </r>
  <r>
    <x v="538"/>
    <x v="0"/>
    <x v="0"/>
    <s v="指名：バリスタ（161228AM-170131）"/>
    <n v="7361"/>
    <n v="537"/>
    <m/>
    <n v="7.2952044559163154E-2"/>
    <n v="60.813854748603347"/>
    <n v="32657.039999999997"/>
    <n v="9"/>
    <x v="0"/>
    <m/>
    <n v="0"/>
    <x v="77"/>
    <d v="2020-06-22T00:00:00"/>
    <x v="1"/>
    <x v="2"/>
    <x v="0"/>
  </r>
  <r>
    <x v="538"/>
    <x v="3"/>
    <x v="0"/>
    <s v="PH AFF"/>
    <n v="696"/>
    <n v="159"/>
    <m/>
    <n v="0.22844827586206898"/>
    <n v="92.635220125786162"/>
    <n v="14729"/>
    <n v="1"/>
    <x v="5"/>
    <n v="14729"/>
    <n v="1.4367816091954023E-3"/>
    <x v="77"/>
    <d v="2020-06-22T00:00:00"/>
    <x v="1"/>
    <x v="2"/>
    <x v="0"/>
  </r>
  <r>
    <x v="538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38"/>
    <x v="4"/>
    <x v="0"/>
    <s v="指名：バリスタ（170816-170916）"/>
    <n v="7267"/>
    <n v="843"/>
    <m/>
    <n v="0.11600385303426448"/>
    <n v="78.889887307236052"/>
    <n v="66504.174999999988"/>
    <n v="8.07"/>
    <x v="0"/>
    <m/>
    <n v="0"/>
    <x v="77"/>
    <d v="2020-06-22T00:00:00"/>
    <x v="1"/>
    <x v="2"/>
    <x v="0"/>
  </r>
  <r>
    <x v="538"/>
    <x v="4"/>
    <x v="0"/>
    <s v="一般：バリスタ"/>
    <n v="2434"/>
    <n v="97"/>
    <m/>
    <n v="3.9852095316351685E-2"/>
    <n v="88.326391752577322"/>
    <n v="8567.66"/>
    <n v="1.07"/>
    <x v="0"/>
    <m/>
    <n v="0"/>
    <x v="77"/>
    <d v="2020-06-22T00:00:00"/>
    <x v="1"/>
    <x v="2"/>
    <x v="0"/>
  </r>
  <r>
    <x v="538"/>
    <x v="4"/>
    <x v="0"/>
    <s v="指名：共通TOP（170816-170916）"/>
    <n v="9991"/>
    <n v="1673"/>
    <m/>
    <n v="0.16745070563507156"/>
    <n v="35.292115959354447"/>
    <n v="59043.709999999992"/>
    <n v="36.15"/>
    <x v="0"/>
    <m/>
    <n v="0"/>
    <x v="77"/>
    <d v="2020-06-22T00:00:00"/>
    <x v="1"/>
    <x v="2"/>
    <x v="0"/>
  </r>
  <r>
    <x v="538"/>
    <x v="4"/>
    <x v="0"/>
    <s v="指名：製品KW"/>
    <n v="34"/>
    <n v="2"/>
    <m/>
    <n v="5.8823529411764705E-2"/>
    <n v="49.6175"/>
    <n v="99.234999999999999"/>
    <n v="0"/>
    <x v="0"/>
    <m/>
    <n v="0"/>
    <x v="77"/>
    <d v="2020-06-22T00:00:00"/>
    <x v="1"/>
    <x v="2"/>
    <x v="0"/>
  </r>
  <r>
    <x v="538"/>
    <x v="7"/>
    <x v="0"/>
    <s v="NDG_Brand(CR：C)_Facebook AT_FB_Traffic"/>
    <n v="34505"/>
    <n v="183"/>
    <n v="0"/>
    <n v="5.3035791914215332E-3"/>
    <n v="52.075983606557379"/>
    <n v="9529.9050000000007"/>
    <n v="0"/>
    <x v="0"/>
    <m/>
    <n v="0"/>
    <x v="77"/>
    <d v="2020-06-22T00:00:00"/>
    <x v="1"/>
    <x v="2"/>
    <x v="0"/>
  </r>
  <r>
    <x v="538"/>
    <x v="7"/>
    <x v="0"/>
    <s v="NDG_Brand(CR：B)_Facebook AT_FB_Traffic"/>
    <n v="9893"/>
    <n v="70"/>
    <n v="0"/>
    <n v="7.0757100980491259E-3"/>
    <n v="61.293142857142861"/>
    <n v="4290.5200000000004"/>
    <n v="0"/>
    <x v="0"/>
    <m/>
    <n v="0"/>
    <x v="77"/>
    <d v="2020-06-22T00:00:00"/>
    <x v="1"/>
    <x v="2"/>
    <x v="0"/>
  </r>
  <r>
    <x v="538"/>
    <x v="7"/>
    <x v="0"/>
    <s v="NDG_Brand(CR：A)_Facebook AT_FB_Traffic"/>
    <n v="9945"/>
    <n v="40"/>
    <n v="0"/>
    <n v="4.0221216691804923E-3"/>
    <n v="86.301000000000002"/>
    <n v="3452.04"/>
    <n v="0"/>
    <x v="0"/>
    <m/>
    <n v="0"/>
    <x v="77"/>
    <d v="2020-06-22T00:00:00"/>
    <x v="1"/>
    <x v="2"/>
    <x v="0"/>
  </r>
  <r>
    <x v="539"/>
    <x v="0"/>
    <x v="0"/>
    <s v="指名：共通TOP（161228AM-170131）"/>
    <n v="8128"/>
    <n v="791"/>
    <m/>
    <n v="9.7317913385826765E-2"/>
    <n v="18.81466498103666"/>
    <n v="14882.399999999998"/>
    <n v="41"/>
    <x v="0"/>
    <m/>
    <n v="0"/>
    <x v="77"/>
    <d v="2020-06-22T00:00:00"/>
    <x v="1"/>
    <x v="2"/>
    <x v="0"/>
  </r>
  <r>
    <x v="539"/>
    <x v="0"/>
    <x v="0"/>
    <s v="一般：バリスタ"/>
    <n v="13498"/>
    <n v="183"/>
    <m/>
    <n v="1.3557564083567937E-2"/>
    <n v="73.118251366120219"/>
    <n v="13380.64"/>
    <n v="0"/>
    <x v="0"/>
    <m/>
    <n v="0"/>
    <x v="77"/>
    <d v="2020-06-22T00:00:00"/>
    <x v="1"/>
    <x v="2"/>
    <x v="0"/>
  </r>
  <r>
    <x v="539"/>
    <x v="0"/>
    <x v="0"/>
    <s v="指名：ドルチェグスト（161228AM-170131）"/>
    <m/>
    <m/>
    <m/>
    <m/>
    <m/>
    <m/>
    <m/>
    <x v="4"/>
    <n v="0"/>
    <m/>
    <x v="77"/>
    <d v="2020-06-22T00:00:00"/>
    <x v="1"/>
    <x v="2"/>
    <x v="0"/>
  </r>
  <r>
    <x v="539"/>
    <x v="0"/>
    <x v="0"/>
    <s v="指名：バリスタ（161228AM-170131）"/>
    <n v="6264"/>
    <n v="536"/>
    <m/>
    <n v="8.5568326947637288E-2"/>
    <n v="58.583432835820894"/>
    <n v="31400.719999999998"/>
    <n v="7"/>
    <x v="0"/>
    <m/>
    <n v="0"/>
    <x v="77"/>
    <d v="2020-06-22T00:00:00"/>
    <x v="1"/>
    <x v="2"/>
    <x v="0"/>
  </r>
  <r>
    <x v="539"/>
    <x v="0"/>
    <x v="0"/>
    <s v="指名：製品KW"/>
    <n v="1635"/>
    <n v="77"/>
    <m/>
    <n v="4.7094801223241591E-2"/>
    <n v="31.456623376623376"/>
    <n v="2422.16"/>
    <n v="0"/>
    <x v="0"/>
    <m/>
    <n v="0"/>
    <x v="77"/>
    <d v="2020-06-22T00:00:00"/>
    <x v="1"/>
    <x v="2"/>
    <x v="0"/>
  </r>
  <r>
    <x v="539"/>
    <x v="3"/>
    <x v="0"/>
    <s v="PH AFF"/>
    <n v="525"/>
    <n v="142"/>
    <m/>
    <n v="0.27047619047619048"/>
    <n v="0"/>
    <n v="0"/>
    <n v="0"/>
    <x v="0"/>
    <m/>
    <n v="0"/>
    <x v="77"/>
    <d v="2020-06-22T00:00:00"/>
    <x v="1"/>
    <x v="2"/>
    <x v="0"/>
  </r>
  <r>
    <x v="539"/>
    <x v="4"/>
    <x v="0"/>
    <s v="指名：ドルチェグスト（170816-170916）"/>
    <m/>
    <m/>
    <m/>
    <m/>
    <m/>
    <m/>
    <m/>
    <x v="4"/>
    <n v="0"/>
    <m/>
    <x v="77"/>
    <d v="2020-06-22T00:00:00"/>
    <x v="1"/>
    <x v="2"/>
    <x v="0"/>
  </r>
  <r>
    <x v="539"/>
    <x v="4"/>
    <x v="0"/>
    <s v="指名：共通TOP（170816-170916）"/>
    <n v="9899"/>
    <n v="1489"/>
    <m/>
    <n v="0.15041923426608747"/>
    <n v="45.399744795164544"/>
    <n v="67600.22"/>
    <n v="46.31"/>
    <x v="0"/>
    <m/>
    <n v="0"/>
    <x v="77"/>
    <d v="2020-06-22T00:00:00"/>
    <x v="1"/>
    <x v="2"/>
    <x v="0"/>
  </r>
  <r>
    <x v="539"/>
    <x v="4"/>
    <x v="0"/>
    <s v="指名：バリスタ（170816-170916）"/>
    <n v="5800"/>
    <n v="657"/>
    <m/>
    <n v="0.11327586206896552"/>
    <n v="89.965395738203966"/>
    <n v="59107.265000000007"/>
    <n v="6.74"/>
    <x v="0"/>
    <m/>
    <n v="0"/>
    <x v="77"/>
    <d v="2020-06-22T00:00:00"/>
    <x v="1"/>
    <x v="2"/>
    <x v="0"/>
  </r>
  <r>
    <x v="539"/>
    <x v="4"/>
    <x v="0"/>
    <s v="一般：バリスタ"/>
    <n v="3032"/>
    <n v="121"/>
    <m/>
    <n v="3.9907651715039578E-2"/>
    <n v="97.742190082644626"/>
    <n v="11826.805"/>
    <n v="0"/>
    <x v="0"/>
    <m/>
    <n v="0"/>
    <x v="77"/>
    <d v="2020-06-22T00:00:00"/>
    <x v="1"/>
    <x v="2"/>
    <x v="0"/>
  </r>
  <r>
    <x v="539"/>
    <x v="4"/>
    <x v="0"/>
    <s v="指名：製品KW"/>
    <n v="27"/>
    <n v="2"/>
    <m/>
    <n v="7.407407407407407E-2"/>
    <n v="119.30500000000001"/>
    <n v="238.61"/>
    <n v="0"/>
    <x v="0"/>
    <m/>
    <n v="0"/>
    <x v="77"/>
    <d v="2020-06-22T00:00:00"/>
    <x v="1"/>
    <x v="2"/>
    <x v="0"/>
  </r>
  <r>
    <x v="539"/>
    <x v="7"/>
    <x v="0"/>
    <s v="NDG_Brand(CR：C)_Facebook AT_FB_Traffic"/>
    <n v="35681"/>
    <n v="189"/>
    <n v="0"/>
    <n v="5.2969367450463834E-3"/>
    <n v="50.617460317460321"/>
    <n v="9566.7000000000007"/>
    <n v="0"/>
    <x v="0"/>
    <m/>
    <n v="0"/>
    <x v="77"/>
    <d v="2020-06-22T00:00:00"/>
    <x v="1"/>
    <x v="2"/>
    <x v="0"/>
  </r>
  <r>
    <x v="539"/>
    <x v="7"/>
    <x v="0"/>
    <s v="NDG_Brand(CR：B)_Facebook AT_FB_Traffic"/>
    <n v="13778"/>
    <n v="72"/>
    <n v="0"/>
    <n v="5.2257221657715201E-3"/>
    <n v="59.884791666666665"/>
    <n v="4311.7049999999999"/>
    <n v="0"/>
    <x v="0"/>
    <m/>
    <n v="0"/>
    <x v="77"/>
    <d v="2020-06-22T00:00:00"/>
    <x v="1"/>
    <x v="2"/>
    <x v="0"/>
  </r>
  <r>
    <x v="539"/>
    <x v="7"/>
    <x v="0"/>
    <s v="NDG_Brand(CR：A)_Facebook AT_FB_Traffic"/>
    <n v="12178"/>
    <n v="38"/>
    <n v="0"/>
    <n v="3.1203810149449829E-3"/>
    <n v="92.339605263157893"/>
    <n v="3508.9049999999997"/>
    <n v="0"/>
    <x v="0"/>
    <m/>
    <n v="0"/>
    <x v="77"/>
    <d v="2020-06-22T00:00:00"/>
    <x v="1"/>
    <x v="2"/>
    <x v="0"/>
  </r>
  <r>
    <x v="540"/>
    <x v="0"/>
    <x v="0"/>
    <s v="指名：バリスタ（161228AM-170131）"/>
    <n v="6456"/>
    <n v="562"/>
    <m/>
    <n v="8.7050805452292435E-2"/>
    <n v="49.388896797153016"/>
    <n v="27756.559999999994"/>
    <n v="8"/>
    <x v="0"/>
    <m/>
    <n v="0"/>
    <x v="77"/>
    <d v="2020-06-22T00:00:00"/>
    <x v="1"/>
    <x v="2"/>
    <x v="0"/>
  </r>
  <r>
    <x v="540"/>
    <x v="0"/>
    <x v="0"/>
    <s v="指名：共通TOP（161228AM-170131）"/>
    <n v="7264"/>
    <n v="833"/>
    <m/>
    <n v="0.11467511013215859"/>
    <n v="21.295654261704684"/>
    <n v="17739.280000000002"/>
    <n v="42"/>
    <x v="0"/>
    <m/>
    <n v="0"/>
    <x v="77"/>
    <d v="2020-06-22T00:00:00"/>
    <x v="1"/>
    <x v="2"/>
    <x v="0"/>
  </r>
  <r>
    <x v="540"/>
    <x v="0"/>
    <x v="0"/>
    <s v="指名：ドルチェグスト（161228AM-170131）"/>
    <m/>
    <m/>
    <m/>
    <m/>
    <m/>
    <m/>
    <m/>
    <x v="2"/>
    <n v="0"/>
    <m/>
    <x v="77"/>
    <d v="2020-06-22T00:00:00"/>
    <x v="1"/>
    <x v="2"/>
    <x v="0"/>
  </r>
  <r>
    <x v="540"/>
    <x v="0"/>
    <x v="0"/>
    <s v="指名：製品KW"/>
    <n v="2214"/>
    <n v="83"/>
    <m/>
    <n v="3.7488708220415536E-2"/>
    <n v="25.198072289156627"/>
    <n v="2091.44"/>
    <n v="1"/>
    <x v="0"/>
    <m/>
    <n v="0"/>
    <x v="77"/>
    <d v="2020-06-22T00:00:00"/>
    <x v="1"/>
    <x v="2"/>
    <x v="0"/>
  </r>
  <r>
    <x v="540"/>
    <x v="0"/>
    <x v="0"/>
    <s v="一般：バリスタ"/>
    <n v="13666"/>
    <n v="179"/>
    <m/>
    <n v="1.3098199912190838E-2"/>
    <n v="66.577430167597768"/>
    <n v="11917.36"/>
    <n v="0"/>
    <x v="0"/>
    <m/>
    <n v="0"/>
    <x v="77"/>
    <d v="2020-06-22T00:00:00"/>
    <x v="1"/>
    <x v="2"/>
    <x v="0"/>
  </r>
  <r>
    <x v="540"/>
    <x v="3"/>
    <x v="0"/>
    <s v="PH AFF"/>
    <n v="291"/>
    <n v="127"/>
    <m/>
    <n v="0.43642611683848798"/>
    <n v="0"/>
    <n v="0"/>
    <n v="0"/>
    <x v="0"/>
    <m/>
    <n v="0"/>
    <x v="77"/>
    <d v="2020-06-22T00:00:00"/>
    <x v="1"/>
    <x v="2"/>
    <x v="0"/>
  </r>
  <r>
    <x v="540"/>
    <x v="4"/>
    <x v="0"/>
    <s v="指名：共通TOP（170816-170916）"/>
    <n v="9415"/>
    <n v="1369"/>
    <m/>
    <n v="0.14540626659585767"/>
    <n v="39.765346968590208"/>
    <n v="54438.759999999995"/>
    <n v="31.1"/>
    <x v="0"/>
    <m/>
    <n v="0"/>
    <x v="77"/>
    <d v="2020-06-22T00:00:00"/>
    <x v="1"/>
    <x v="2"/>
    <x v="0"/>
  </r>
  <r>
    <x v="540"/>
    <x v="4"/>
    <x v="0"/>
    <s v="指名：バリスタ（170816-170916）"/>
    <n v="6039"/>
    <n v="713"/>
    <m/>
    <n v="0.11806590495115085"/>
    <n v="85.474992987377291"/>
    <n v="60943.670000000013"/>
    <n v="3.13"/>
    <x v="0"/>
    <m/>
    <n v="0"/>
    <x v="77"/>
    <d v="2020-06-22T00:00:00"/>
    <x v="1"/>
    <x v="2"/>
    <x v="0"/>
  </r>
  <r>
    <x v="540"/>
    <x v="4"/>
    <x v="0"/>
    <s v="指名：製品KW"/>
    <n v="24"/>
    <n v="3"/>
    <m/>
    <n v="0.125"/>
    <n v="51.661666666666669"/>
    <n v="154.98500000000001"/>
    <n v="0"/>
    <x v="0"/>
    <m/>
    <n v="0"/>
    <x v="77"/>
    <d v="2020-06-22T00:00:00"/>
    <x v="1"/>
    <x v="2"/>
    <x v="0"/>
  </r>
  <r>
    <x v="540"/>
    <x v="4"/>
    <x v="0"/>
    <s v="一般：バリスタ"/>
    <n v="3063"/>
    <n v="133"/>
    <m/>
    <n v="4.3421482206986613E-2"/>
    <n v="98.027781954887217"/>
    <n v="13037.695"/>
    <n v="0"/>
    <x v="0"/>
    <m/>
    <n v="0"/>
    <x v="77"/>
    <d v="2020-06-22T00:00:00"/>
    <x v="1"/>
    <x v="2"/>
    <x v="0"/>
  </r>
  <r>
    <x v="540"/>
    <x v="7"/>
    <x v="0"/>
    <s v="NDG_Brand(CR：C)_Facebook AT_FB_Traffic"/>
    <n v="45054"/>
    <n v="195"/>
    <n v="0"/>
    <n v="4.3281395658543078E-3"/>
    <n v="49.014256410256401"/>
    <n v="9557.7799999999988"/>
    <n v="0"/>
    <x v="0"/>
    <m/>
    <n v="0"/>
    <x v="77"/>
    <d v="2020-06-22T00:00:00"/>
    <x v="1"/>
    <x v="2"/>
    <x v="0"/>
  </r>
  <r>
    <x v="540"/>
    <x v="7"/>
    <x v="0"/>
    <s v="NDG_Brand(CR：B)_Facebook AT_FB_Traffic"/>
    <n v="19665"/>
    <n v="79"/>
    <n v="0"/>
    <n v="4.0172896008136283E-3"/>
    <n v="55.453607594936706"/>
    <n v="4380.835"/>
    <n v="0"/>
    <x v="0"/>
    <m/>
    <n v="0"/>
    <x v="77"/>
    <d v="2020-06-22T00:00:00"/>
    <x v="1"/>
    <x v="2"/>
    <x v="0"/>
  </r>
  <r>
    <x v="540"/>
    <x v="7"/>
    <x v="0"/>
    <s v="NDG_Brand(CR：A)_Facebook AT_FB_Traffic"/>
    <n v="14157"/>
    <n v="49"/>
    <n v="0"/>
    <n v="3.4611852793670975E-3"/>
    <n v="75.319387755102028"/>
    <n v="3690.6499999999996"/>
    <n v="0"/>
    <x v="0"/>
    <m/>
    <n v="0"/>
    <x v="77"/>
    <d v="2020-06-22T00:00:00"/>
    <x v="1"/>
    <x v="2"/>
    <x v="0"/>
  </r>
  <r>
    <x v="541"/>
    <x v="0"/>
    <x v="0"/>
    <s v="指名：製品KW"/>
    <n v="2169"/>
    <n v="115"/>
    <m/>
    <n v="5.3019824804057168E-2"/>
    <n v="28.170434782608694"/>
    <n v="3239.6"/>
    <n v="0"/>
    <x v="0"/>
    <m/>
    <n v="0"/>
    <x v="77"/>
    <d v="2020-06-22T00:00:00"/>
    <x v="1"/>
    <x v="2"/>
    <x v="0"/>
  </r>
  <r>
    <x v="541"/>
    <x v="0"/>
    <x v="0"/>
    <s v="指名：ドルチェグスト（161228AM-170131）"/>
    <m/>
    <m/>
    <m/>
    <m/>
    <m/>
    <m/>
    <m/>
    <x v="5"/>
    <n v="0"/>
    <m/>
    <x v="77"/>
    <d v="2020-06-22T00:00:00"/>
    <x v="1"/>
    <x v="2"/>
    <x v="0"/>
  </r>
  <r>
    <x v="541"/>
    <x v="0"/>
    <x v="0"/>
    <s v="指名：共通TOP（161228AM-170131）"/>
    <n v="7574"/>
    <n v="797"/>
    <m/>
    <n v="0.1052284129918141"/>
    <n v="21.331091593475531"/>
    <n v="17000.879999999997"/>
    <n v="38"/>
    <x v="0"/>
    <m/>
    <n v="0"/>
    <x v="77"/>
    <d v="2020-06-22T00:00:00"/>
    <x v="1"/>
    <x v="2"/>
    <x v="0"/>
  </r>
  <r>
    <x v="541"/>
    <x v="0"/>
    <x v="0"/>
    <s v="指名：バリスタ（161228AM-170131）"/>
    <n v="5448"/>
    <n v="491"/>
    <m/>
    <n v="9.0124816446402356E-2"/>
    <n v="56.170590631364568"/>
    <n v="27579.760000000002"/>
    <n v="6"/>
    <x v="0"/>
    <m/>
    <n v="0"/>
    <x v="77"/>
    <d v="2020-06-22T00:00:00"/>
    <x v="1"/>
    <x v="2"/>
    <x v="0"/>
  </r>
  <r>
    <x v="541"/>
    <x v="0"/>
    <x v="0"/>
    <s v="一般：バリスタ"/>
    <n v="15911"/>
    <n v="204"/>
    <m/>
    <n v="1.2821318584626987E-2"/>
    <n v="77.745098039215677"/>
    <n v="15859.999999999998"/>
    <n v="0"/>
    <x v="0"/>
    <m/>
    <n v="0"/>
    <x v="77"/>
    <d v="2020-06-22T00:00:00"/>
    <x v="1"/>
    <x v="2"/>
    <x v="0"/>
  </r>
  <r>
    <x v="541"/>
    <x v="3"/>
    <x v="0"/>
    <s v="PH AFF"/>
    <n v="277"/>
    <n v="99"/>
    <m/>
    <n v="0.35740072202166068"/>
    <n v="0"/>
    <n v="0"/>
    <n v="0"/>
    <x v="5"/>
    <n v="0"/>
    <n v="3.6101083032490976E-3"/>
    <x v="77"/>
    <d v="2020-06-22T00:00:00"/>
    <x v="1"/>
    <x v="2"/>
    <x v="0"/>
  </r>
  <r>
    <x v="541"/>
    <x v="4"/>
    <x v="0"/>
    <s v="指名：バリスタ（170816-170916）"/>
    <n v="6905"/>
    <n v="808"/>
    <m/>
    <n v="0.1170166545981173"/>
    <n v="89.543607673267331"/>
    <n v="72351.235000000001"/>
    <n v="6.02"/>
    <x v="0"/>
    <m/>
    <n v="0"/>
    <x v="77"/>
    <d v="2020-06-22T00:00:00"/>
    <x v="1"/>
    <x v="2"/>
    <x v="0"/>
  </r>
  <r>
    <x v="541"/>
    <x v="4"/>
    <x v="0"/>
    <s v="指名：製品KW"/>
    <n v="32"/>
    <n v="3"/>
    <m/>
    <n v="9.375E-2"/>
    <n v="19.698333333333334"/>
    <n v="59.094999999999999"/>
    <n v="0"/>
    <x v="0"/>
    <m/>
    <n v="0"/>
    <x v="77"/>
    <d v="2020-06-22T00:00:00"/>
    <x v="1"/>
    <x v="2"/>
    <x v="0"/>
  </r>
  <r>
    <x v="541"/>
    <x v="4"/>
    <x v="0"/>
    <s v="一般：バリスタ"/>
    <n v="3266"/>
    <n v="113"/>
    <m/>
    <n v="3.4598897734231478E-2"/>
    <n v="97.518097345132745"/>
    <n v="11019.545"/>
    <n v="0"/>
    <x v="0"/>
    <m/>
    <n v="0"/>
    <x v="77"/>
    <d v="2020-06-22T00:00:00"/>
    <x v="1"/>
    <x v="2"/>
    <x v="0"/>
  </r>
  <r>
    <x v="541"/>
    <x v="4"/>
    <x v="0"/>
    <s v="指名：共通TOP（170816-170916）"/>
    <n v="9599"/>
    <n v="1449"/>
    <m/>
    <n v="0.1509532242941973"/>
    <n v="45.828115942028987"/>
    <n v="66404.94"/>
    <n v="40.369999999999997"/>
    <x v="0"/>
    <m/>
    <n v="0"/>
    <x v="77"/>
    <d v="2020-06-22T00:00:00"/>
    <x v="1"/>
    <x v="2"/>
    <x v="0"/>
  </r>
  <r>
    <x v="541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41"/>
    <x v="7"/>
    <x v="0"/>
    <s v="NDG_Brand(CR：C)_Facebook AT_FB_Traffic"/>
    <n v="28889"/>
    <n v="182"/>
    <n v="0"/>
    <n v="6.2999757693239641E-3"/>
    <n v="51.945521978021986"/>
    <n v="9454.0850000000009"/>
    <n v="0"/>
    <x v="0"/>
    <m/>
    <n v="0"/>
    <x v="77"/>
    <d v="2020-06-22T00:00:00"/>
    <x v="1"/>
    <x v="2"/>
    <x v="0"/>
  </r>
  <r>
    <x v="541"/>
    <x v="7"/>
    <x v="0"/>
    <s v="NDG_Brand(CR：A)_Facebook AT_FB_Traffic"/>
    <n v="16551"/>
    <n v="53"/>
    <n v="0"/>
    <n v="3.2022234306084223E-3"/>
    <n v="68.330566037735849"/>
    <n v="3621.52"/>
    <n v="0"/>
    <x v="0"/>
    <m/>
    <n v="0"/>
    <x v="77"/>
    <d v="2020-06-22T00:00:00"/>
    <x v="1"/>
    <x v="2"/>
    <x v="0"/>
  </r>
  <r>
    <x v="541"/>
    <x v="7"/>
    <x v="0"/>
    <s v="NDG_Brand(CR：B)_Facebook AT_FB_Traffic"/>
    <n v="20265"/>
    <n v="81"/>
    <n v="0"/>
    <n v="3.9970392301998522E-3"/>
    <n v="52.831728395061724"/>
    <n v="4279.37"/>
    <n v="0"/>
    <x v="0"/>
    <m/>
    <n v="0"/>
    <x v="77"/>
    <d v="2020-06-22T00:00:00"/>
    <x v="1"/>
    <x v="2"/>
    <x v="0"/>
  </r>
  <r>
    <x v="542"/>
    <x v="0"/>
    <x v="0"/>
    <s v="指名：製品KW"/>
    <n v="1701"/>
    <n v="74"/>
    <m/>
    <n v="4.3503821281599062E-2"/>
    <n v="30.637837837837836"/>
    <n v="2267.1999999999998"/>
    <n v="0"/>
    <x v="0"/>
    <m/>
    <n v="0"/>
    <x v="77"/>
    <d v="2020-06-22T00:00:00"/>
    <x v="1"/>
    <x v="2"/>
    <x v="0"/>
  </r>
  <r>
    <x v="542"/>
    <x v="0"/>
    <x v="0"/>
    <s v="指名：共通TOP（161228AM-170131）"/>
    <n v="7257"/>
    <n v="724"/>
    <m/>
    <n v="9.9765743420146061E-2"/>
    <n v="16.868397790055251"/>
    <n v="12212.720000000001"/>
    <n v="35"/>
    <x v="0"/>
    <m/>
    <n v="0"/>
    <x v="77"/>
    <d v="2020-06-22T00:00:00"/>
    <x v="1"/>
    <x v="2"/>
    <x v="0"/>
  </r>
  <r>
    <x v="542"/>
    <x v="0"/>
    <x v="0"/>
    <s v="指名：バリスタ（161228AM-170131）"/>
    <n v="5202"/>
    <n v="514"/>
    <m/>
    <n v="9.8808150711264892E-2"/>
    <n v="49.576031128404658"/>
    <n v="25482.079999999994"/>
    <n v="12"/>
    <x v="0"/>
    <m/>
    <n v="0"/>
    <x v="77"/>
    <d v="2020-06-22T00:00:00"/>
    <x v="1"/>
    <x v="2"/>
    <x v="0"/>
  </r>
  <r>
    <x v="542"/>
    <x v="0"/>
    <x v="0"/>
    <s v="一般：バリスタ"/>
    <n v="15321"/>
    <n v="220"/>
    <m/>
    <n v="1.4359376019842046E-2"/>
    <n v="73.504363636363635"/>
    <n v="16170.96"/>
    <n v="0"/>
    <x v="0"/>
    <m/>
    <n v="0"/>
    <x v="77"/>
    <d v="2020-06-22T00:00:00"/>
    <x v="1"/>
    <x v="2"/>
    <x v="0"/>
  </r>
  <r>
    <x v="542"/>
    <x v="0"/>
    <x v="0"/>
    <s v="指名：ドルチェグスト（161228AM-170131）"/>
    <m/>
    <m/>
    <m/>
    <m/>
    <m/>
    <m/>
    <m/>
    <x v="8"/>
    <n v="0"/>
    <m/>
    <x v="77"/>
    <d v="2020-06-22T00:00:00"/>
    <x v="1"/>
    <x v="2"/>
    <x v="0"/>
  </r>
  <r>
    <x v="542"/>
    <x v="3"/>
    <x v="0"/>
    <s v="PH AFF"/>
    <n v="284"/>
    <n v="90"/>
    <m/>
    <n v="0.31690140845070425"/>
    <n v="163.65555555555557"/>
    <n v="14729"/>
    <n v="1"/>
    <x v="5"/>
    <n v="14729"/>
    <n v="3.5211267605633804E-3"/>
    <x v="77"/>
    <d v="2020-06-22T00:00:00"/>
    <x v="1"/>
    <x v="2"/>
    <x v="0"/>
  </r>
  <r>
    <x v="542"/>
    <x v="4"/>
    <x v="0"/>
    <s v="指名：ドルチェグスト（170816-170916）"/>
    <m/>
    <m/>
    <m/>
    <m/>
    <m/>
    <m/>
    <m/>
    <x v="2"/>
    <n v="0"/>
    <m/>
    <x v="77"/>
    <d v="2020-06-22T00:00:00"/>
    <x v="1"/>
    <x v="2"/>
    <x v="0"/>
  </r>
  <r>
    <x v="542"/>
    <x v="4"/>
    <x v="0"/>
    <s v="一般：バリスタ"/>
    <n v="2933"/>
    <n v="109"/>
    <m/>
    <n v="3.7163314012956021E-2"/>
    <n v="100.85123853211009"/>
    <n v="10992.785"/>
    <n v="1"/>
    <x v="0"/>
    <m/>
    <n v="0"/>
    <x v="77"/>
    <d v="2020-06-22T00:00:00"/>
    <x v="1"/>
    <x v="2"/>
    <x v="0"/>
  </r>
  <r>
    <x v="542"/>
    <x v="4"/>
    <x v="0"/>
    <s v="指名：共通TOP（170816-170916）"/>
    <n v="8393"/>
    <n v="1143"/>
    <m/>
    <n v="0.13618491600142976"/>
    <n v="42.327077865266837"/>
    <n v="48379.849999999991"/>
    <n v="20.79"/>
    <x v="0"/>
    <m/>
    <n v="0"/>
    <x v="77"/>
    <d v="2020-06-22T00:00:00"/>
    <x v="1"/>
    <x v="2"/>
    <x v="0"/>
  </r>
  <r>
    <x v="542"/>
    <x v="4"/>
    <x v="0"/>
    <s v="指名：製品KW"/>
    <n v="24"/>
    <n v="0"/>
    <m/>
    <n v="0"/>
    <m/>
    <n v="0"/>
    <n v="0"/>
    <x v="0"/>
    <m/>
    <n v="0"/>
    <x v="77"/>
    <d v="2020-06-22T00:00:00"/>
    <x v="1"/>
    <x v="2"/>
    <x v="0"/>
  </r>
  <r>
    <x v="542"/>
    <x v="4"/>
    <x v="0"/>
    <s v="指名：バリスタ（170816-170916）"/>
    <n v="6648"/>
    <n v="763"/>
    <m/>
    <n v="0.11477135980746089"/>
    <n v="97.29288335517694"/>
    <n v="74234.47"/>
    <n v="4.5"/>
    <x v="0"/>
    <m/>
    <n v="0"/>
    <x v="77"/>
    <d v="2020-06-22T00:00:00"/>
    <x v="1"/>
    <x v="2"/>
    <x v="0"/>
  </r>
  <r>
    <x v="542"/>
    <x v="7"/>
    <x v="0"/>
    <s v="NDG_Brand(CR：C)_Facebook AT_FB_Traffic"/>
    <n v="18768"/>
    <n v="200"/>
    <n v="0"/>
    <n v="1.0656436487638534E-2"/>
    <n v="47.309450000000005"/>
    <n v="9461.8900000000012"/>
    <n v="0"/>
    <x v="0"/>
    <m/>
    <n v="0"/>
    <x v="77"/>
    <d v="2020-06-22T00:00:00"/>
    <x v="1"/>
    <x v="2"/>
    <x v="0"/>
  </r>
  <r>
    <x v="542"/>
    <x v="7"/>
    <x v="0"/>
    <s v="NDG_Brand(CR：B)_Facebook AT_FB_Traffic"/>
    <n v="24760"/>
    <n v="97"/>
    <n v="0"/>
    <n v="3.9176090468497574E-3"/>
    <n v="44.439072164948456"/>
    <n v="4310.59"/>
    <n v="0"/>
    <x v="0"/>
    <m/>
    <n v="0"/>
    <x v="77"/>
    <d v="2020-06-22T00:00:00"/>
    <x v="1"/>
    <x v="2"/>
    <x v="0"/>
  </r>
  <r>
    <x v="542"/>
    <x v="7"/>
    <x v="0"/>
    <s v="NDG_Brand(CR：A)_Facebook AT_FB_Traffic"/>
    <n v="16297"/>
    <n v="47"/>
    <n v="0"/>
    <n v="2.8839663741792969E-3"/>
    <n v="76.484255319148943"/>
    <n v="3594.76"/>
    <n v="0"/>
    <x v="0"/>
    <m/>
    <n v="0"/>
    <x v="77"/>
    <d v="2020-06-22T00:00:00"/>
    <x v="1"/>
    <x v="2"/>
    <x v="0"/>
  </r>
  <r>
    <x v="543"/>
    <x v="0"/>
    <x v="0"/>
    <s v="指名：バリスタ（161228AM-170131）"/>
    <n v="7057"/>
    <n v="646"/>
    <m/>
    <n v="9.1540314581266824E-2"/>
    <n v="37.647678018575853"/>
    <n v="24320.400000000001"/>
    <n v="17"/>
    <x v="0"/>
    <m/>
    <n v="0"/>
    <x v="77"/>
    <d v="2020-06-22T00:00:00"/>
    <x v="1"/>
    <x v="2"/>
    <x v="0"/>
  </r>
  <r>
    <x v="543"/>
    <x v="0"/>
    <x v="0"/>
    <s v="一般：バリスタ"/>
    <n v="16831"/>
    <n v="243"/>
    <m/>
    <n v="1.4437644822054542E-2"/>
    <n v="67.2319341563786"/>
    <n v="16337.36"/>
    <n v="0"/>
    <x v="0"/>
    <m/>
    <n v="0"/>
    <x v="77"/>
    <d v="2020-06-22T00:00:00"/>
    <x v="1"/>
    <x v="2"/>
    <x v="0"/>
  </r>
  <r>
    <x v="543"/>
    <x v="0"/>
    <x v="0"/>
    <s v="指名：ドルチェグスト（161228AM-170131）"/>
    <m/>
    <m/>
    <m/>
    <m/>
    <m/>
    <m/>
    <m/>
    <x v="2"/>
    <n v="0"/>
    <m/>
    <x v="77"/>
    <d v="2020-06-22T00:00:00"/>
    <x v="1"/>
    <x v="2"/>
    <x v="0"/>
  </r>
  <r>
    <x v="543"/>
    <x v="0"/>
    <x v="0"/>
    <s v="指名：共通TOP（161228AM-170131）"/>
    <n v="6643"/>
    <n v="578"/>
    <m/>
    <n v="8.7008881529429469E-2"/>
    <n v="17.276955017301042"/>
    <n v="9986.0800000000017"/>
    <n v="26"/>
    <x v="0"/>
    <m/>
    <n v="0"/>
    <x v="77"/>
    <d v="2020-06-22T00:00:00"/>
    <x v="1"/>
    <x v="2"/>
    <x v="0"/>
  </r>
  <r>
    <x v="543"/>
    <x v="0"/>
    <x v="0"/>
    <s v="指名：製品KW"/>
    <n v="1964"/>
    <n v="96"/>
    <m/>
    <n v="4.8879837067209775E-2"/>
    <n v="30.810000000000002"/>
    <n v="2957.76"/>
    <n v="1"/>
    <x v="0"/>
    <m/>
    <n v="0"/>
    <x v="77"/>
    <d v="2020-06-22T00:00:00"/>
    <x v="1"/>
    <x v="2"/>
    <x v="0"/>
  </r>
  <r>
    <x v="543"/>
    <x v="3"/>
    <x v="0"/>
    <s v="PH AFF"/>
    <n v="283"/>
    <n v="109"/>
    <m/>
    <n v="0.38515901060070673"/>
    <n v="0"/>
    <n v="0"/>
    <n v="0"/>
    <x v="5"/>
    <n v="0"/>
    <n v="3.5335689045936395E-3"/>
    <x v="77"/>
    <d v="2020-06-22T00:00:00"/>
    <x v="1"/>
    <x v="2"/>
    <x v="0"/>
  </r>
  <r>
    <x v="543"/>
    <x v="4"/>
    <x v="0"/>
    <s v="指名：バリスタ（170816-170916）"/>
    <n v="9213"/>
    <n v="973"/>
    <m/>
    <n v="0.10561163573211765"/>
    <n v="108.21458890030831"/>
    <n v="105292.79499999998"/>
    <n v="6.5"/>
    <x v="0"/>
    <m/>
    <n v="0"/>
    <x v="77"/>
    <d v="2020-06-22T00:00:00"/>
    <x v="1"/>
    <x v="2"/>
    <x v="0"/>
  </r>
  <r>
    <x v="543"/>
    <x v="4"/>
    <x v="0"/>
    <s v="指名：製品KW"/>
    <n v="43"/>
    <n v="4"/>
    <m/>
    <n v="9.3023255813953487E-2"/>
    <n v="83.067499999999995"/>
    <n v="332.27"/>
    <n v="0"/>
    <x v="0"/>
    <m/>
    <n v="0"/>
    <x v="77"/>
    <d v="2020-06-22T00:00:00"/>
    <x v="1"/>
    <x v="2"/>
    <x v="0"/>
  </r>
  <r>
    <x v="543"/>
    <x v="4"/>
    <x v="0"/>
    <s v="一般：バリスタ"/>
    <n v="3571"/>
    <n v="147"/>
    <m/>
    <n v="4.1164939792775135E-2"/>
    <n v="112.50880952380953"/>
    <n v="16538.795000000002"/>
    <n v="1"/>
    <x v="0"/>
    <m/>
    <n v="0"/>
    <x v="77"/>
    <d v="2020-06-22T00:00:00"/>
    <x v="1"/>
    <x v="2"/>
    <x v="0"/>
  </r>
  <r>
    <x v="543"/>
    <x v="4"/>
    <x v="0"/>
    <s v="指名：共通TOP（170816-170916）"/>
    <n v="9105"/>
    <n v="1238"/>
    <m/>
    <n v="0.13596924766611751"/>
    <n v="59.982136510500801"/>
    <n v="74257.884999999995"/>
    <n v="29"/>
    <x v="0"/>
    <m/>
    <n v="0"/>
    <x v="77"/>
    <d v="2020-06-22T00:00:00"/>
    <x v="1"/>
    <x v="2"/>
    <x v="0"/>
  </r>
  <r>
    <x v="543"/>
    <x v="4"/>
    <x v="0"/>
    <s v="指名：ドルチェグスト（170816-170916）"/>
    <m/>
    <m/>
    <m/>
    <m/>
    <m/>
    <m/>
    <m/>
    <x v="3"/>
    <n v="0"/>
    <m/>
    <x v="77"/>
    <d v="2020-06-22T00:00:00"/>
    <x v="1"/>
    <x v="2"/>
    <x v="0"/>
  </r>
  <r>
    <x v="543"/>
    <x v="7"/>
    <x v="0"/>
    <s v="NDG_Brand(CR：A)_Facebook AT_FB_Traffic"/>
    <n v="14514"/>
    <n v="42"/>
    <n v="0"/>
    <n v="2.8937577511368336E-3"/>
    <n v="85.005476190476188"/>
    <n v="3570.23"/>
    <n v="0"/>
    <x v="0"/>
    <m/>
    <n v="0"/>
    <x v="77"/>
    <d v="2020-06-22T00:00:00"/>
    <x v="1"/>
    <x v="2"/>
    <x v="0"/>
  </r>
  <r>
    <x v="543"/>
    <x v="7"/>
    <x v="0"/>
    <s v="NDG_Brand(CR：C)_Facebook AT_FB_Traffic"/>
    <n v="17988"/>
    <n v="209"/>
    <n v="0"/>
    <n v="1.1618857015788303E-2"/>
    <n v="45.437583732057419"/>
    <n v="9496.4549999999999"/>
    <n v="0"/>
    <x v="0"/>
    <m/>
    <n v="0"/>
    <x v="77"/>
    <d v="2020-06-22T00:00:00"/>
    <x v="1"/>
    <x v="2"/>
    <x v="0"/>
  </r>
  <r>
    <x v="543"/>
    <x v="7"/>
    <x v="0"/>
    <s v="NDG_Brand(CR：B)_Facebook AT_FB_Traffic"/>
    <n v="26644"/>
    <n v="92"/>
    <n v="0"/>
    <n v="3.4529349947455337E-3"/>
    <n v="46.527010869565224"/>
    <n v="4280.4850000000006"/>
    <n v="0"/>
    <x v="0"/>
    <m/>
    <n v="0"/>
    <x v="77"/>
    <d v="2020-06-22T00:00:00"/>
    <x v="1"/>
    <x v="2"/>
    <x v="0"/>
  </r>
  <r>
    <x v="544"/>
    <x v="0"/>
    <x v="0"/>
    <s v="指名：ドルチェグスト（161228AM-170131）"/>
    <m/>
    <m/>
    <m/>
    <m/>
    <m/>
    <m/>
    <m/>
    <x v="8"/>
    <n v="0"/>
    <m/>
    <x v="77"/>
    <d v="2020-06-22T00:00:00"/>
    <x v="1"/>
    <x v="2"/>
    <x v="0"/>
  </r>
  <r>
    <x v="544"/>
    <x v="0"/>
    <x v="0"/>
    <s v="指名：共通TOP（161228AM-170131）"/>
    <n v="6881"/>
    <n v="648"/>
    <m/>
    <n v="9.417235866879814E-2"/>
    <n v="19.334691358024688"/>
    <n v="12528.88"/>
    <n v="33"/>
    <x v="0"/>
    <m/>
    <n v="0"/>
    <x v="77"/>
    <d v="2020-06-22T00:00:00"/>
    <x v="1"/>
    <x v="2"/>
    <x v="0"/>
  </r>
  <r>
    <x v="544"/>
    <x v="0"/>
    <x v="0"/>
    <s v="指名：バリスタ（161228AM-170131）"/>
    <n v="7432"/>
    <n v="660"/>
    <m/>
    <n v="8.8805166846071038E-2"/>
    <n v="36.032848484848486"/>
    <n v="23781.68"/>
    <n v="3"/>
    <x v="0"/>
    <m/>
    <n v="0"/>
    <x v="77"/>
    <d v="2020-06-22T00:00:00"/>
    <x v="1"/>
    <x v="2"/>
    <x v="0"/>
  </r>
  <r>
    <x v="544"/>
    <x v="0"/>
    <x v="0"/>
    <s v="一般：バリスタ"/>
    <n v="17626"/>
    <n v="257"/>
    <m/>
    <n v="1.458073300805628E-2"/>
    <n v="60.158132295719845"/>
    <n v="15460.64"/>
    <n v="2"/>
    <x v="0"/>
    <m/>
    <n v="0"/>
    <x v="77"/>
    <d v="2020-06-22T00:00:00"/>
    <x v="1"/>
    <x v="2"/>
    <x v="0"/>
  </r>
  <r>
    <x v="544"/>
    <x v="0"/>
    <x v="0"/>
    <s v="指名：製品KW"/>
    <n v="2085"/>
    <n v="111"/>
    <m/>
    <n v="5.3237410071942444E-2"/>
    <n v="26.983783783783785"/>
    <n v="2995.2000000000003"/>
    <n v="0"/>
    <x v="0"/>
    <m/>
    <n v="0"/>
    <x v="77"/>
    <d v="2020-06-22T00:00:00"/>
    <x v="1"/>
    <x v="2"/>
    <x v="0"/>
  </r>
  <r>
    <x v="544"/>
    <x v="3"/>
    <x v="0"/>
    <s v="PH AFF"/>
    <n v="334"/>
    <n v="159"/>
    <m/>
    <n v="0.47604790419161674"/>
    <n v="92.635220125786162"/>
    <n v="14729"/>
    <n v="1"/>
    <x v="8"/>
    <n v="4909.666666666667"/>
    <n v="8.9820359281437123E-3"/>
    <x v="77"/>
    <d v="2020-06-22T00:00:00"/>
    <x v="1"/>
    <x v="2"/>
    <x v="0"/>
  </r>
  <r>
    <x v="544"/>
    <x v="4"/>
    <x v="0"/>
    <s v="一般：バリスタ"/>
    <n v="3730"/>
    <n v="145"/>
    <m/>
    <n v="3.8873994638069703E-2"/>
    <n v="95.474758620689656"/>
    <n v="13843.84"/>
    <n v="0"/>
    <x v="0"/>
    <m/>
    <n v="0"/>
    <x v="77"/>
    <d v="2020-06-22T00:00:00"/>
    <x v="1"/>
    <x v="2"/>
    <x v="0"/>
  </r>
  <r>
    <x v="544"/>
    <x v="4"/>
    <x v="0"/>
    <s v="指名：製品KW"/>
    <n v="47"/>
    <n v="10"/>
    <m/>
    <n v="0.21276595744680851"/>
    <n v="74.259"/>
    <n v="742.59"/>
    <n v="0"/>
    <x v="0"/>
    <m/>
    <n v="0"/>
    <x v="77"/>
    <d v="2020-06-22T00:00:00"/>
    <x v="1"/>
    <x v="2"/>
    <x v="0"/>
  </r>
  <r>
    <x v="544"/>
    <x v="4"/>
    <x v="0"/>
    <s v="指名：ドルチェグスト（170816-170916）"/>
    <m/>
    <m/>
    <m/>
    <m/>
    <m/>
    <m/>
    <m/>
    <x v="2"/>
    <n v="0"/>
    <m/>
    <x v="77"/>
    <d v="2020-06-22T00:00:00"/>
    <x v="1"/>
    <x v="2"/>
    <x v="0"/>
  </r>
  <r>
    <x v="544"/>
    <x v="4"/>
    <x v="0"/>
    <s v="指名：バリスタ（170816-170916）"/>
    <n v="10757"/>
    <n v="1165"/>
    <m/>
    <n v="0.10830157107000093"/>
    <n v="105.88863090128756"/>
    <n v="123360.255"/>
    <n v="9"/>
    <x v="0"/>
    <m/>
    <n v="0"/>
    <x v="77"/>
    <d v="2020-06-22T00:00:00"/>
    <x v="1"/>
    <x v="2"/>
    <x v="0"/>
  </r>
  <r>
    <x v="544"/>
    <x v="4"/>
    <x v="0"/>
    <s v="指名：共通TOP（170816-170916）"/>
    <n v="9845"/>
    <n v="1372"/>
    <m/>
    <n v="0.13936008125952259"/>
    <n v="47.164012390670557"/>
    <n v="64709.025000000009"/>
    <n v="32.659999999999997"/>
    <x v="0"/>
    <m/>
    <n v="0"/>
    <x v="77"/>
    <d v="2020-06-22T00:00:00"/>
    <x v="1"/>
    <x v="2"/>
    <x v="0"/>
  </r>
  <r>
    <x v="544"/>
    <x v="7"/>
    <x v="0"/>
    <s v="NDG_Brand(CR：C)_Facebook AT_FB_Traffic"/>
    <n v="20306"/>
    <n v="194"/>
    <n v="0"/>
    <n v="9.5538264552349067E-3"/>
    <n v="47.479458762886594"/>
    <n v="9211.0149999999994"/>
    <n v="0"/>
    <x v="0"/>
    <m/>
    <n v="0"/>
    <x v="77"/>
    <d v="2020-06-22T00:00:00"/>
    <x v="1"/>
    <x v="2"/>
    <x v="0"/>
  </r>
  <r>
    <x v="544"/>
    <x v="7"/>
    <x v="0"/>
    <s v="NDG_Brand(CR：B)_Facebook AT_FB_Traffic"/>
    <n v="16948"/>
    <n v="84"/>
    <n v="0"/>
    <n v="4.9563370309181022E-3"/>
    <n v="49.498035714285713"/>
    <n v="4157.835"/>
    <n v="0"/>
    <x v="0"/>
    <m/>
    <n v="0"/>
    <x v="77"/>
    <d v="2020-06-22T00:00:00"/>
    <x v="1"/>
    <x v="2"/>
    <x v="0"/>
  </r>
  <r>
    <x v="544"/>
    <x v="7"/>
    <x v="0"/>
    <s v="NDG_Brand(CR：A)_Facebook AT_FB_Traffic"/>
    <n v="14345"/>
    <n v="68"/>
    <n v="0"/>
    <n v="4.7403276402927848E-3"/>
    <n v="50.945661764705889"/>
    <n v="3464.3050000000003"/>
    <n v="0"/>
    <x v="0"/>
    <m/>
    <n v="0"/>
    <x v="77"/>
    <d v="2020-06-22T00:00:00"/>
    <x v="1"/>
    <x v="2"/>
    <x v="0"/>
  </r>
  <r>
    <x v="545"/>
    <x v="0"/>
    <x v="0"/>
    <s v="一般：バリスタ"/>
    <n v="10436"/>
    <n v="179"/>
    <m/>
    <n v="1.7152165580682253E-2"/>
    <n v="56.95597765363128"/>
    <n v="10195.119999999999"/>
    <n v="0"/>
    <x v="0"/>
    <m/>
    <n v="0"/>
    <x v="78"/>
    <s v="Out of modelling period"/>
    <x v="1"/>
    <x v="1"/>
    <x v="0"/>
  </r>
  <r>
    <x v="545"/>
    <x v="0"/>
    <x v="0"/>
    <s v="指名：製品KW"/>
    <n v="1822"/>
    <n v="111"/>
    <m/>
    <n v="6.092206366630077E-2"/>
    <n v="29.569729729729733"/>
    <n v="3282.2400000000002"/>
    <n v="0"/>
    <x v="0"/>
    <m/>
    <n v="0"/>
    <x v="78"/>
    <s v="Out of modelling period"/>
    <x v="1"/>
    <x v="1"/>
    <x v="0"/>
  </r>
  <r>
    <x v="545"/>
    <x v="0"/>
    <x v="0"/>
    <s v="指名：バリスタ（161228AM-170131）"/>
    <n v="4079"/>
    <n v="398"/>
    <m/>
    <n v="9.7572934542780099E-2"/>
    <n v="39.731658291457286"/>
    <n v="15813.199999999999"/>
    <n v="6"/>
    <x v="0"/>
    <m/>
    <n v="0"/>
    <x v="78"/>
    <s v="Out of modelling period"/>
    <x v="1"/>
    <x v="1"/>
    <x v="0"/>
  </r>
  <r>
    <x v="545"/>
    <x v="0"/>
    <x v="0"/>
    <s v="指名：共通TOP（161228AM-170131）"/>
    <n v="7444"/>
    <n v="808"/>
    <m/>
    <n v="0.10854379365932294"/>
    <n v="18.493465346534656"/>
    <n v="14942.720000000003"/>
    <n v="38"/>
    <x v="0"/>
    <m/>
    <n v="0"/>
    <x v="78"/>
    <s v="Out of modelling period"/>
    <x v="1"/>
    <x v="1"/>
    <x v="0"/>
  </r>
  <r>
    <x v="545"/>
    <x v="3"/>
    <x v="0"/>
    <s v="PH AFF"/>
    <n v="280"/>
    <n v="117"/>
    <m/>
    <n v="0.41785714285714287"/>
    <n v="251.77777777777777"/>
    <n v="29458"/>
    <n v="2"/>
    <x v="8"/>
    <n v="9819.3333333333339"/>
    <n v="1.0714285714285714E-2"/>
    <x v="78"/>
    <s v="Out of modelling period"/>
    <x v="1"/>
    <x v="1"/>
    <x v="0"/>
  </r>
  <r>
    <x v="545"/>
    <x v="4"/>
    <x v="0"/>
    <s v="指名：ドルチェグスト（170816-170916）"/>
    <m/>
    <m/>
    <m/>
    <m/>
    <m/>
    <m/>
    <m/>
    <x v="8"/>
    <n v="0"/>
    <m/>
    <x v="78"/>
    <s v="Out of modelling period"/>
    <x v="1"/>
    <x v="1"/>
    <x v="0"/>
  </r>
  <r>
    <x v="545"/>
    <x v="4"/>
    <x v="0"/>
    <s v="一般：バリスタ"/>
    <n v="1188"/>
    <n v="58"/>
    <m/>
    <n v="4.8821548821548821E-2"/>
    <n v="95.467068965517242"/>
    <n v="5537.09"/>
    <n v="1"/>
    <x v="0"/>
    <m/>
    <n v="0"/>
    <x v="78"/>
    <s v="Out of modelling period"/>
    <x v="1"/>
    <x v="1"/>
    <x v="0"/>
  </r>
  <r>
    <x v="545"/>
    <x v="4"/>
    <x v="0"/>
    <s v="指名：共通TOP（170816-170916）"/>
    <n v="9406"/>
    <n v="1354"/>
    <m/>
    <n v="0.14395066978524346"/>
    <n v="44.602470457902513"/>
    <n v="60391.745000000003"/>
    <n v="31"/>
    <x v="0"/>
    <m/>
    <n v="0"/>
    <x v="78"/>
    <s v="Out of modelling period"/>
    <x v="1"/>
    <x v="1"/>
    <x v="0"/>
  </r>
  <r>
    <x v="545"/>
    <x v="4"/>
    <x v="0"/>
    <s v="指名：バリスタ（170816-170916）"/>
    <n v="4431"/>
    <n v="500"/>
    <m/>
    <n v="0.11284134506883323"/>
    <n v="90.847970000000018"/>
    <n v="45423.985000000008"/>
    <n v="5"/>
    <x v="0"/>
    <m/>
    <n v="0"/>
    <x v="78"/>
    <s v="Out of modelling period"/>
    <x v="1"/>
    <x v="1"/>
    <x v="0"/>
  </r>
  <r>
    <x v="545"/>
    <x v="4"/>
    <x v="0"/>
    <s v="指名：製品KW"/>
    <n v="33"/>
    <n v="4"/>
    <m/>
    <n v="0.12121212121212122"/>
    <n v="48.78125"/>
    <n v="195.125"/>
    <n v="0"/>
    <x v="0"/>
    <m/>
    <n v="0"/>
    <x v="78"/>
    <s v="Out of modelling period"/>
    <x v="1"/>
    <x v="1"/>
    <x v="0"/>
  </r>
  <r>
    <x v="545"/>
    <x v="7"/>
    <x v="0"/>
    <s v="NDG_Brand(CR：C)_Facebook AT_FB_Traffic"/>
    <n v="20379"/>
    <n v="174"/>
    <n v="0"/>
    <n v="8.5382010893566909E-3"/>
    <n v="51.655258620689665"/>
    <n v="8988.0150000000012"/>
    <n v="0"/>
    <x v="0"/>
    <m/>
    <n v="0"/>
    <x v="78"/>
    <s v="Out of modelling period"/>
    <x v="1"/>
    <x v="1"/>
    <x v="0"/>
  </r>
  <r>
    <x v="545"/>
    <x v="7"/>
    <x v="0"/>
    <s v="NDG_Brand(CR：A)_Facebook AT_FB_Traffic"/>
    <n v="14991"/>
    <n v="31"/>
    <n v="0"/>
    <n v="2.0679074111133347E-3"/>
    <n v="103.65903225806451"/>
    <n v="3213.43"/>
    <n v="0"/>
    <x v="0"/>
    <m/>
    <n v="0"/>
    <x v="78"/>
    <s v="Out of modelling period"/>
    <x v="1"/>
    <x v="1"/>
    <x v="0"/>
  </r>
  <r>
    <x v="545"/>
    <x v="7"/>
    <x v="0"/>
    <s v="NDG_Brand(CR：B)_Facebook AT_FB_Traffic"/>
    <n v="18016"/>
    <n v="66"/>
    <n v="0"/>
    <n v="3.6634103019538189E-3"/>
    <n v="59.061212121212122"/>
    <n v="3898.04"/>
    <n v="0"/>
    <x v="0"/>
    <m/>
    <n v="0"/>
    <x v="78"/>
    <s v="Out of modelling period"/>
    <x v="1"/>
    <x v="1"/>
    <x v="0"/>
  </r>
  <r>
    <x v="546"/>
    <x v="0"/>
    <x v="0"/>
    <s v="指名：製品KW"/>
    <n v="1741"/>
    <n v="90"/>
    <m/>
    <n v="5.1694428489373924E-2"/>
    <n v="23.700444444444443"/>
    <n v="2133.04"/>
    <n v="1"/>
    <x v="0"/>
    <m/>
    <n v="0"/>
    <x v="78"/>
    <s v="Out of modelling period"/>
    <x v="1"/>
    <x v="1"/>
    <x v="0"/>
  </r>
  <r>
    <x v="546"/>
    <x v="0"/>
    <x v="0"/>
    <s v="一般：バリスタ"/>
    <n v="11944"/>
    <n v="173"/>
    <m/>
    <n v="1.4484259879437375E-2"/>
    <n v="47.827976878612724"/>
    <n v="8274.2400000000016"/>
    <n v="1"/>
    <x v="0"/>
    <m/>
    <n v="0"/>
    <x v="78"/>
    <s v="Out of modelling period"/>
    <x v="1"/>
    <x v="1"/>
    <x v="0"/>
  </r>
  <r>
    <x v="546"/>
    <x v="0"/>
    <x v="0"/>
    <s v="指名：バリスタ（161228AM-170131）"/>
    <n v="5225"/>
    <n v="455"/>
    <m/>
    <n v="8.7081339712918662E-2"/>
    <n v="34.022857142857148"/>
    <n v="15480.400000000001"/>
    <n v="9"/>
    <x v="0"/>
    <m/>
    <n v="0"/>
    <x v="78"/>
    <s v="Out of modelling period"/>
    <x v="1"/>
    <x v="1"/>
    <x v="0"/>
  </r>
  <r>
    <x v="546"/>
    <x v="0"/>
    <x v="0"/>
    <s v="指名：共通TOP（161228AM-170131）"/>
    <n v="6780"/>
    <n v="689"/>
    <m/>
    <n v="0.10162241887905604"/>
    <n v="21.418867924528303"/>
    <n v="14757.6"/>
    <n v="22"/>
    <x v="0"/>
    <m/>
    <n v="0"/>
    <x v="78"/>
    <s v="Out of modelling period"/>
    <x v="1"/>
    <x v="1"/>
    <x v="0"/>
  </r>
  <r>
    <x v="546"/>
    <x v="3"/>
    <x v="0"/>
    <s v="PH AFF"/>
    <n v="196"/>
    <n v="94"/>
    <m/>
    <n v="0.47959183673469385"/>
    <n v="156.69148936170214"/>
    <n v="14729"/>
    <n v="1"/>
    <x v="0"/>
    <m/>
    <n v="0"/>
    <x v="78"/>
    <s v="Out of modelling period"/>
    <x v="1"/>
    <x v="1"/>
    <x v="0"/>
  </r>
  <r>
    <x v="546"/>
    <x v="4"/>
    <x v="0"/>
    <s v="指名：共通TOP（170816-170916）"/>
    <n v="8464"/>
    <n v="1232"/>
    <m/>
    <n v="0.14555765595463138"/>
    <n v="50.755125811688316"/>
    <n v="62530.315000000002"/>
    <n v="31"/>
    <x v="0"/>
    <m/>
    <n v="0"/>
    <x v="78"/>
    <s v="Out of modelling period"/>
    <x v="1"/>
    <x v="1"/>
    <x v="0"/>
  </r>
  <r>
    <x v="546"/>
    <x v="4"/>
    <x v="0"/>
    <s v="一般：バリスタ"/>
    <n v="1198"/>
    <n v="55"/>
    <m/>
    <n v="4.5909849749582635E-2"/>
    <n v="94.369545454545445"/>
    <n v="5190.3249999999998"/>
    <n v="0"/>
    <x v="0"/>
    <m/>
    <n v="0"/>
    <x v="78"/>
    <s v="Out of modelling period"/>
    <x v="1"/>
    <x v="1"/>
    <x v="0"/>
  </r>
  <r>
    <x v="546"/>
    <x v="4"/>
    <x v="0"/>
    <s v="指名：バリスタ（170816-170916）"/>
    <n v="3921"/>
    <n v="454"/>
    <m/>
    <n v="0.11578678908441724"/>
    <n v="73.62438325991188"/>
    <n v="33425.469999999994"/>
    <n v="2.62"/>
    <x v="0"/>
    <m/>
    <n v="0"/>
    <x v="78"/>
    <s v="Out of modelling period"/>
    <x v="1"/>
    <x v="1"/>
    <x v="0"/>
  </r>
  <r>
    <x v="546"/>
    <x v="4"/>
    <x v="0"/>
    <s v="指名：製品KW"/>
    <n v="66"/>
    <n v="18"/>
    <m/>
    <n v="0.27272727272727271"/>
    <n v="50.794444444444444"/>
    <n v="914.3"/>
    <n v="1"/>
    <x v="0"/>
    <m/>
    <n v="0"/>
    <x v="78"/>
    <s v="Out of modelling period"/>
    <x v="1"/>
    <x v="1"/>
    <x v="0"/>
  </r>
  <r>
    <x v="546"/>
    <x v="7"/>
    <x v="0"/>
    <s v="NDG_Brand(CR：C)_Facebook AT_FB_Traffic"/>
    <n v="22377"/>
    <n v="156"/>
    <n v="0"/>
    <n v="6.9714438932832823E-3"/>
    <n v="55.028108974358979"/>
    <n v="8584.3850000000002"/>
    <n v="0"/>
    <x v="0"/>
    <m/>
    <n v="0"/>
    <x v="78"/>
    <s v="Out of modelling period"/>
    <x v="1"/>
    <x v="1"/>
    <x v="0"/>
  </r>
  <r>
    <x v="546"/>
    <x v="7"/>
    <x v="0"/>
    <s v="NDG_Brand(CR：B)_Facebook AT_FB_Traffic"/>
    <n v="17779"/>
    <n v="65"/>
    <n v="0"/>
    <n v="3.6559986500928061E-3"/>
    <n v="58.305923076923079"/>
    <n v="3789.8850000000002"/>
    <n v="0"/>
    <x v="0"/>
    <m/>
    <n v="0"/>
    <x v="78"/>
    <s v="Out of modelling period"/>
    <x v="1"/>
    <x v="1"/>
    <x v="0"/>
  </r>
  <r>
    <x v="546"/>
    <x v="7"/>
    <x v="0"/>
    <s v="NDG_Brand(CR：A)_Facebook AT_FB_Traffic"/>
    <n v="14560"/>
    <n v="28"/>
    <n v="0"/>
    <n v="1.9230769230769232E-3"/>
    <n v="110.9425"/>
    <n v="3106.39"/>
    <n v="0"/>
    <x v="0"/>
    <m/>
    <n v="0"/>
    <x v="78"/>
    <s v="Out of modelling period"/>
    <x v="1"/>
    <x v="1"/>
    <x v="0"/>
  </r>
  <r>
    <x v="547"/>
    <x v="7"/>
    <x v="0"/>
    <s v="NDG_Facebook_RT_ec（210210-210228）"/>
    <n v="19"/>
    <m/>
    <m/>
    <m/>
    <m/>
    <n v="18.954999999999998"/>
    <m/>
    <x v="0"/>
    <m/>
    <m/>
    <x v="79"/>
    <m/>
    <x v="2"/>
    <x v="3"/>
    <x v="0"/>
  </r>
  <r>
    <x v="547"/>
    <x v="7"/>
    <x v="0"/>
    <s v="NDG_Facebook_RT_ec（210210-210228）"/>
    <n v="149"/>
    <m/>
    <m/>
    <m/>
    <m/>
    <n v="127.11"/>
    <m/>
    <x v="0"/>
    <m/>
    <m/>
    <x v="79"/>
    <m/>
    <x v="2"/>
    <x v="3"/>
    <x v="0"/>
  </r>
  <r>
    <x v="547"/>
    <x v="7"/>
    <x v="0"/>
    <s v="NDG_Facebook_RT_brand（210210-210228）"/>
    <n v="1748"/>
    <m/>
    <m/>
    <m/>
    <m/>
    <n v="1262.18"/>
    <m/>
    <x v="0"/>
    <m/>
    <m/>
    <x v="79"/>
    <m/>
    <x v="2"/>
    <x v="3"/>
    <x v="0"/>
  </r>
  <r>
    <x v="547"/>
    <x v="7"/>
    <x v="0"/>
    <s v="NDG_Facebook_int_coffee（210210-210228）"/>
    <n v="2315"/>
    <m/>
    <m/>
    <m/>
    <m/>
    <n v="2030.415"/>
    <m/>
    <x v="0"/>
    <m/>
    <m/>
    <x v="79"/>
    <m/>
    <x v="2"/>
    <x v="3"/>
    <x v="0"/>
  </r>
  <r>
    <x v="547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7"/>
    <x v="7"/>
    <x v="0"/>
    <s v="NDG_Facebook_RT_brand（210210-210228）"/>
    <n v="19"/>
    <m/>
    <m/>
    <m/>
    <m/>
    <n v="6.69"/>
    <m/>
    <x v="0"/>
    <m/>
    <m/>
    <x v="79"/>
    <m/>
    <x v="2"/>
    <x v="3"/>
    <x v="0"/>
  </r>
  <r>
    <x v="547"/>
    <x v="7"/>
    <x v="0"/>
    <s v="NDG_Facebook_RT_ec（210210-210228）"/>
    <n v="234"/>
    <m/>
    <m/>
    <m/>
    <m/>
    <n v="398.05500000000001"/>
    <m/>
    <x v="0"/>
    <m/>
    <m/>
    <x v="79"/>
    <m/>
    <x v="2"/>
    <x v="3"/>
    <x v="0"/>
  </r>
  <r>
    <x v="547"/>
    <x v="7"/>
    <x v="0"/>
    <s v="NDG_Facebook_RT_brand（210210-210228）"/>
    <n v="178"/>
    <m/>
    <m/>
    <m/>
    <m/>
    <n v="119.30500000000001"/>
    <m/>
    <x v="0"/>
    <m/>
    <m/>
    <x v="79"/>
    <m/>
    <x v="2"/>
    <x v="3"/>
    <x v="0"/>
  </r>
  <r>
    <x v="547"/>
    <x v="7"/>
    <x v="0"/>
    <s v="NDG_Facebook_RT_brand（210210-210228）"/>
    <n v="102"/>
    <m/>
    <m/>
    <m/>
    <m/>
    <n v="131.57"/>
    <m/>
    <x v="0"/>
    <m/>
    <m/>
    <x v="79"/>
    <m/>
    <x v="2"/>
    <x v="3"/>
    <x v="0"/>
  </r>
  <r>
    <x v="547"/>
    <x v="7"/>
    <x v="0"/>
    <s v="NDG_Facebook_RT_brand（210210-210228）"/>
    <n v="91"/>
    <m/>
    <m/>
    <m/>
    <m/>
    <n v="45.715000000000003"/>
    <m/>
    <x v="0"/>
    <m/>
    <m/>
    <x v="79"/>
    <m/>
    <x v="2"/>
    <x v="3"/>
    <x v="0"/>
  </r>
  <r>
    <x v="547"/>
    <x v="7"/>
    <x v="0"/>
    <s v="NDG_Facebook_RT_brand（210210-210228）"/>
    <n v="478"/>
    <m/>
    <m/>
    <m/>
    <m/>
    <n v="582.03"/>
    <m/>
    <x v="0"/>
    <m/>
    <m/>
    <x v="79"/>
    <m/>
    <x v="2"/>
    <x v="3"/>
    <x v="0"/>
  </r>
  <r>
    <x v="547"/>
    <x v="7"/>
    <x v="0"/>
    <s v="NDG_Facebook_int_nestle（210210-210228）"/>
    <n v="11841"/>
    <m/>
    <m/>
    <m/>
    <m/>
    <n v="5512.56"/>
    <m/>
    <x v="0"/>
    <m/>
    <m/>
    <x v="79"/>
    <m/>
    <x v="2"/>
    <x v="3"/>
    <x v="0"/>
  </r>
  <r>
    <x v="547"/>
    <x v="7"/>
    <x v="0"/>
    <s v="NDG_Facebook_RT_ec（210210-210228）"/>
    <n v="3704"/>
    <m/>
    <m/>
    <m/>
    <m/>
    <n v="3612.6"/>
    <m/>
    <x v="0"/>
    <m/>
    <m/>
    <x v="79"/>
    <m/>
    <x v="2"/>
    <x v="3"/>
    <x v="0"/>
  </r>
  <r>
    <x v="547"/>
    <x v="7"/>
    <x v="0"/>
    <s v="NDG_Facebook_RT_ec（210210-210228）"/>
    <n v="130"/>
    <m/>
    <m/>
    <m/>
    <m/>
    <n v="168.36500000000001"/>
    <m/>
    <x v="0"/>
    <m/>
    <m/>
    <x v="79"/>
    <m/>
    <x v="2"/>
    <x v="3"/>
    <x v="0"/>
  </r>
  <r>
    <x v="547"/>
    <x v="7"/>
    <x v="0"/>
    <s v="NDG_Facebook_RT_ec（210210-210228）"/>
    <n v="738"/>
    <m/>
    <m/>
    <m/>
    <m/>
    <n v="902.03499999999997"/>
    <m/>
    <x v="0"/>
    <m/>
    <m/>
    <x v="79"/>
    <m/>
    <x v="2"/>
    <x v="3"/>
    <x v="0"/>
  </r>
  <r>
    <x v="547"/>
    <x v="7"/>
    <x v="0"/>
    <s v="NDG_Facebook_int_nestle（210210-210228）"/>
    <n v="2962"/>
    <m/>
    <m/>
    <m/>
    <m/>
    <n v="2138.5700000000002"/>
    <m/>
    <x v="0"/>
    <m/>
    <m/>
    <x v="79"/>
    <m/>
    <x v="2"/>
    <x v="3"/>
    <x v="0"/>
  </r>
  <r>
    <x v="547"/>
    <x v="7"/>
    <x v="0"/>
    <s v="NDG_Facebook_int_coffee（210210-210228）"/>
    <n v="12300"/>
    <m/>
    <m/>
    <m/>
    <m/>
    <n v="5878.28"/>
    <m/>
    <x v="0"/>
    <m/>
    <m/>
    <x v="79"/>
    <m/>
    <x v="2"/>
    <x v="3"/>
    <x v="0"/>
  </r>
  <r>
    <x v="547"/>
    <x v="7"/>
    <x v="0"/>
    <s v="NDG_Facebook_RT_ec（210210-210228）"/>
    <n v="329"/>
    <m/>
    <m/>
    <m/>
    <m/>
    <n v="241.95500000000001"/>
    <m/>
    <x v="0"/>
    <m/>
    <m/>
    <x v="79"/>
    <m/>
    <x v="2"/>
    <x v="3"/>
    <x v="0"/>
  </r>
  <r>
    <x v="547"/>
    <x v="7"/>
    <x v="0"/>
    <s v="NDG_Facebook_RT_brand（210210-210228）"/>
    <n v="56"/>
    <m/>
    <m/>
    <m/>
    <m/>
    <n v="40.14"/>
    <m/>
    <x v="0"/>
    <m/>
    <m/>
    <x v="79"/>
    <m/>
    <x v="2"/>
    <x v="3"/>
    <x v="0"/>
  </r>
  <r>
    <x v="548"/>
    <x v="7"/>
    <x v="0"/>
    <s v="NDG_Facebook_RT_brand（210210-210228）"/>
    <n v="279"/>
    <m/>
    <m/>
    <m/>
    <m/>
    <n v="379.1"/>
    <m/>
    <x v="0"/>
    <m/>
    <m/>
    <x v="79"/>
    <m/>
    <x v="2"/>
    <x v="3"/>
    <x v="0"/>
  </r>
  <r>
    <x v="548"/>
    <x v="7"/>
    <x v="0"/>
    <s v="NDG_Facebook_RT_ec（210210-210228）"/>
    <n v="1050"/>
    <m/>
    <m/>
    <m/>
    <m/>
    <n v="1108.31"/>
    <m/>
    <x v="0"/>
    <m/>
    <m/>
    <x v="79"/>
    <m/>
    <x v="2"/>
    <x v="3"/>
    <x v="0"/>
  </r>
  <r>
    <x v="548"/>
    <x v="7"/>
    <x v="0"/>
    <s v="NDG_Facebook_RT_ec（210210-210228）"/>
    <n v="542"/>
    <m/>
    <m/>
    <m/>
    <m/>
    <n v="851.86"/>
    <m/>
    <x v="0"/>
    <m/>
    <m/>
    <x v="79"/>
    <m/>
    <x v="2"/>
    <x v="3"/>
    <x v="0"/>
  </r>
  <r>
    <x v="548"/>
    <x v="7"/>
    <x v="0"/>
    <s v="NDG_Facebook_RT_brand（210210-210228）"/>
    <n v="178"/>
    <m/>
    <m/>
    <m/>
    <m/>
    <n v="114.845"/>
    <m/>
    <x v="0"/>
    <m/>
    <m/>
    <x v="79"/>
    <m/>
    <x v="2"/>
    <x v="3"/>
    <x v="0"/>
  </r>
  <r>
    <x v="548"/>
    <x v="7"/>
    <x v="0"/>
    <s v="NDG_Facebook_int_coffee（210210-210228）"/>
    <n v="4429"/>
    <m/>
    <m/>
    <m/>
    <m/>
    <n v="4481.1850000000004"/>
    <m/>
    <x v="0"/>
    <m/>
    <m/>
    <x v="79"/>
    <m/>
    <x v="2"/>
    <x v="3"/>
    <x v="0"/>
  </r>
  <r>
    <x v="548"/>
    <x v="7"/>
    <x v="0"/>
    <s v="NDG_Facebook_int_coffee（210210-210228）"/>
    <n v="36221"/>
    <m/>
    <m/>
    <m/>
    <m/>
    <n v="19577.169999999998"/>
    <m/>
    <x v="0"/>
    <m/>
    <m/>
    <x v="79"/>
    <m/>
    <x v="2"/>
    <x v="3"/>
    <x v="0"/>
  </r>
  <r>
    <x v="548"/>
    <x v="7"/>
    <x v="0"/>
    <s v="NDG_Facebook_RT_ec（210210-210228）"/>
    <n v="343"/>
    <m/>
    <m/>
    <m/>
    <m/>
    <n v="326.69499999999999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int_coffee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brand（210210-210228）"/>
    <n v="8326"/>
    <m/>
    <m/>
    <m/>
    <m/>
    <n v="7593.15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ec（210210-210228）"/>
    <n v="13149"/>
    <m/>
    <m/>
    <m/>
    <m/>
    <n v="14535.14"/>
    <m/>
    <x v="0"/>
    <m/>
    <m/>
    <x v="79"/>
    <m/>
    <x v="2"/>
    <x v="3"/>
    <x v="0"/>
  </r>
  <r>
    <x v="548"/>
    <x v="7"/>
    <x v="0"/>
    <s v="NDG_Facebook_RT_brand（210210-210228）"/>
    <n v="1239"/>
    <m/>
    <m/>
    <m/>
    <m/>
    <n v="1549.85"/>
    <m/>
    <x v="0"/>
    <m/>
    <m/>
    <x v="79"/>
    <m/>
    <x v="2"/>
    <x v="3"/>
    <x v="0"/>
  </r>
  <r>
    <x v="548"/>
    <x v="7"/>
    <x v="0"/>
    <s v="NDG_Facebook_RT_brand（210210-210228）"/>
    <n v="23"/>
    <m/>
    <m/>
    <m/>
    <m/>
    <n v="12.265000000000001"/>
    <m/>
    <x v="0"/>
    <m/>
    <m/>
    <x v="79"/>
    <m/>
    <x v="2"/>
    <x v="3"/>
    <x v="0"/>
  </r>
  <r>
    <x v="548"/>
    <x v="7"/>
    <x v="0"/>
    <s v="NDG_Facebook_RT_brand（210210-210228）"/>
    <n v="382"/>
    <m/>
    <m/>
    <m/>
    <m/>
    <n v="389.13499999999999"/>
    <m/>
    <x v="0"/>
    <m/>
    <m/>
    <x v="79"/>
    <m/>
    <x v="2"/>
    <x v="3"/>
    <x v="0"/>
  </r>
  <r>
    <x v="548"/>
    <x v="7"/>
    <x v="0"/>
    <s v="NDG_Facebook_RT_brand（210210-210228）"/>
    <n v="899"/>
    <m/>
    <m/>
    <m/>
    <m/>
    <n v="759.31500000000005"/>
    <m/>
    <x v="0"/>
    <m/>
    <m/>
    <x v="79"/>
    <m/>
    <x v="2"/>
    <x v="3"/>
    <x v="0"/>
  </r>
  <r>
    <x v="548"/>
    <x v="7"/>
    <x v="0"/>
    <s v="NDG_Facebook_RT_ec（210210-210228）"/>
    <n v="1565"/>
    <m/>
    <m/>
    <m/>
    <m/>
    <n v="1699.26"/>
    <m/>
    <x v="0"/>
    <m/>
    <m/>
    <x v="79"/>
    <m/>
    <x v="2"/>
    <x v="3"/>
    <x v="0"/>
  </r>
  <r>
    <x v="548"/>
    <x v="7"/>
    <x v="0"/>
    <s v="NDG_Facebook_int_nestle（210210-210228）"/>
    <n v="3788"/>
    <m/>
    <m/>
    <m/>
    <m/>
    <n v="3308.2049999999999"/>
    <m/>
    <x v="0"/>
    <m/>
    <m/>
    <x v="79"/>
    <m/>
    <x v="2"/>
    <x v="3"/>
    <x v="0"/>
  </r>
  <r>
    <x v="548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int_nestle（210210-210228）"/>
    <n v="57009"/>
    <m/>
    <m/>
    <m/>
    <m/>
    <n v="21426.955000000002"/>
    <m/>
    <x v="0"/>
    <m/>
    <m/>
    <x v="79"/>
    <m/>
    <x v="2"/>
    <x v="3"/>
    <x v="0"/>
  </r>
  <r>
    <x v="548"/>
    <x v="7"/>
    <x v="0"/>
    <s v="NDG_Facebook_RT_ec（210210-210228）"/>
    <n v="51"/>
    <m/>
    <m/>
    <m/>
    <m/>
    <n v="46.83"/>
    <m/>
    <x v="0"/>
    <m/>
    <m/>
    <x v="79"/>
    <m/>
    <x v="2"/>
    <x v="3"/>
    <x v="0"/>
  </r>
  <r>
    <x v="548"/>
    <x v="7"/>
    <x v="0"/>
    <s v="NDG_Facebook_RT_ec（210210-210228）"/>
    <n v="426"/>
    <m/>
    <m/>
    <m/>
    <m/>
    <n v="495.06"/>
    <m/>
    <x v="0"/>
    <m/>
    <m/>
    <x v="79"/>
    <m/>
    <x v="2"/>
    <x v="3"/>
    <x v="0"/>
  </r>
  <r>
    <x v="548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8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int_nestle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ec（210210-210228）"/>
    <n v="276"/>
    <m/>
    <m/>
    <m/>
    <m/>
    <n v="440.42500000000001"/>
    <m/>
    <x v="0"/>
    <m/>
    <m/>
    <x v="79"/>
    <m/>
    <x v="2"/>
    <x v="3"/>
    <x v="0"/>
  </r>
  <r>
    <x v="549"/>
    <x v="7"/>
    <x v="0"/>
    <s v="NDG_Facebook_RT_ec（210210-210228）"/>
    <n v="214"/>
    <m/>
    <m/>
    <m/>
    <m/>
    <n v="221.88499999999999"/>
    <m/>
    <x v="0"/>
    <m/>
    <m/>
    <x v="79"/>
    <m/>
    <x v="2"/>
    <x v="3"/>
    <x v="0"/>
  </r>
  <r>
    <x v="549"/>
    <x v="7"/>
    <x v="0"/>
    <s v="NDG_Facebook_RT_ec（210210-210228）"/>
    <n v="152"/>
    <m/>
    <m/>
    <m/>
    <m/>
    <n v="137.14500000000001"/>
    <m/>
    <x v="0"/>
    <m/>
    <m/>
    <x v="79"/>
    <m/>
    <x v="2"/>
    <x v="3"/>
    <x v="0"/>
  </r>
  <r>
    <x v="549"/>
    <x v="7"/>
    <x v="0"/>
    <s v="NDG_Facebook_RT_brand（210210-210228）"/>
    <n v="8835"/>
    <m/>
    <m/>
    <m/>
    <m/>
    <n v="8171.835"/>
    <m/>
    <x v="0"/>
    <m/>
    <m/>
    <x v="79"/>
    <m/>
    <x v="2"/>
    <x v="3"/>
    <x v="0"/>
  </r>
  <r>
    <x v="549"/>
    <x v="7"/>
    <x v="0"/>
    <s v="NDG_Facebook_RT_brand（210210-210228）"/>
    <n v="610"/>
    <m/>
    <m/>
    <m/>
    <m/>
    <n v="700.22"/>
    <m/>
    <x v="0"/>
    <m/>
    <m/>
    <x v="79"/>
    <m/>
    <x v="2"/>
    <x v="3"/>
    <x v="0"/>
  </r>
  <r>
    <x v="549"/>
    <x v="7"/>
    <x v="0"/>
    <s v="NDG_Facebook_RT_ec（210210-210228）"/>
    <n v="1970"/>
    <m/>
    <m/>
    <m/>
    <m/>
    <n v="2708.335"/>
    <m/>
    <x v="0"/>
    <m/>
    <m/>
    <x v="79"/>
    <m/>
    <x v="2"/>
    <x v="3"/>
    <x v="0"/>
  </r>
  <r>
    <x v="549"/>
    <x v="7"/>
    <x v="0"/>
    <s v="NDG_Facebook_int_coffee（210210-210228）"/>
    <n v="1991"/>
    <m/>
    <m/>
    <m/>
    <m/>
    <n v="2032.645"/>
    <m/>
    <x v="0"/>
    <m/>
    <m/>
    <x v="79"/>
    <m/>
    <x v="2"/>
    <x v="3"/>
    <x v="0"/>
  </r>
  <r>
    <x v="549"/>
    <x v="7"/>
    <x v="0"/>
    <s v="NDG_Facebook_int_nestle（210210-210228）"/>
    <n v="57332"/>
    <m/>
    <m/>
    <m/>
    <m/>
    <n v="18656.18"/>
    <m/>
    <x v="0"/>
    <m/>
    <m/>
    <x v="79"/>
    <m/>
    <x v="2"/>
    <x v="3"/>
    <x v="0"/>
  </r>
  <r>
    <x v="549"/>
    <x v="7"/>
    <x v="0"/>
    <s v="NDG_Facebook_RT_brand（210210-210228）"/>
    <n v="221"/>
    <m/>
    <m/>
    <m/>
    <m/>
    <n v="265.37"/>
    <m/>
    <x v="0"/>
    <m/>
    <m/>
    <x v="79"/>
    <m/>
    <x v="2"/>
    <x v="3"/>
    <x v="0"/>
  </r>
  <r>
    <x v="549"/>
    <x v="7"/>
    <x v="0"/>
    <s v="NDG_Facebook_RT_brand（210210-210228）"/>
    <n v="1080"/>
    <m/>
    <m/>
    <m/>
    <m/>
    <n v="1166.29"/>
    <m/>
    <x v="0"/>
    <m/>
    <m/>
    <x v="79"/>
    <m/>
    <x v="2"/>
    <x v="3"/>
    <x v="0"/>
  </r>
  <r>
    <x v="549"/>
    <x v="7"/>
    <x v="0"/>
    <s v="NDG_Facebook_RT_ec（210210-210228）"/>
    <n v="10115"/>
    <m/>
    <m/>
    <m/>
    <m/>
    <n v="11311.674999999999"/>
    <m/>
    <x v="0"/>
    <m/>
    <m/>
    <x v="79"/>
    <m/>
    <x v="2"/>
    <x v="3"/>
    <x v="0"/>
  </r>
  <r>
    <x v="549"/>
    <x v="7"/>
    <x v="0"/>
    <s v="NDG_Facebook_RT_ec（210210-210228）"/>
    <n v="41"/>
    <m/>
    <m/>
    <m/>
    <m/>
    <n v="52.405000000000001"/>
    <m/>
    <x v="0"/>
    <m/>
    <m/>
    <x v="79"/>
    <m/>
    <x v="2"/>
    <x v="3"/>
    <x v="0"/>
  </r>
  <r>
    <x v="549"/>
    <x v="7"/>
    <x v="0"/>
    <s v="NDG_Facebook_int_nestle（210210-210228）"/>
    <n v="9323"/>
    <m/>
    <m/>
    <m/>
    <m/>
    <n v="4437.7"/>
    <m/>
    <x v="0"/>
    <m/>
    <m/>
    <x v="79"/>
    <m/>
    <x v="2"/>
    <x v="3"/>
    <x v="0"/>
  </r>
  <r>
    <x v="549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26"/>
    <m/>
    <m/>
    <m/>
    <m/>
    <n v="10.035"/>
    <m/>
    <x v="0"/>
    <m/>
    <m/>
    <x v="79"/>
    <m/>
    <x v="2"/>
    <x v="3"/>
    <x v="0"/>
  </r>
  <r>
    <x v="549"/>
    <x v="7"/>
    <x v="0"/>
    <s v="NDG_Facebook_RT_ec（210210-210228）"/>
    <n v="1013"/>
    <m/>
    <m/>
    <m/>
    <m/>
    <n v="1435.0050000000001"/>
    <m/>
    <x v="0"/>
    <m/>
    <m/>
    <x v="79"/>
    <m/>
    <x v="2"/>
    <x v="3"/>
    <x v="0"/>
  </r>
  <r>
    <x v="549"/>
    <x v="7"/>
    <x v="0"/>
    <s v="NDG_Facebook_int_coffee（210210-210228）"/>
    <n v="48449"/>
    <m/>
    <m/>
    <m/>
    <m/>
    <n v="23128.445"/>
    <m/>
    <x v="0"/>
    <m/>
    <m/>
    <x v="79"/>
    <m/>
    <x v="2"/>
    <x v="3"/>
    <x v="0"/>
  </r>
  <r>
    <x v="549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49"/>
    <x v="7"/>
    <x v="0"/>
    <s v="NDG_Facebook_RT_brand（210210-210228）"/>
    <n v="207"/>
    <m/>
    <m/>
    <m/>
    <m/>
    <n v="172.82499999999999"/>
    <m/>
    <x v="0"/>
    <m/>
    <m/>
    <x v="79"/>
    <m/>
    <x v="2"/>
    <x v="3"/>
    <x v="0"/>
  </r>
  <r>
    <x v="549"/>
    <x v="7"/>
    <x v="0"/>
    <s v="NDG_Facebook_RT_brand（210210-210228）"/>
    <n v="96"/>
    <m/>
    <m/>
    <m/>
    <m/>
    <n v="95.89"/>
    <m/>
    <x v="0"/>
    <m/>
    <m/>
    <x v="79"/>
    <m/>
    <x v="2"/>
    <x v="3"/>
    <x v="0"/>
  </r>
  <r>
    <x v="550"/>
    <x v="7"/>
    <x v="0"/>
    <s v="NDG_Facebook_int_coffee（210210-210228）"/>
    <n v="55078"/>
    <m/>
    <m/>
    <m/>
    <m/>
    <n v="27976.465"/>
    <m/>
    <x v="0"/>
    <m/>
    <m/>
    <x v="79"/>
    <m/>
    <x v="2"/>
    <x v="3"/>
    <x v="0"/>
  </r>
  <r>
    <x v="550"/>
    <x v="7"/>
    <x v="0"/>
    <s v="NDG_Facebook_RT_ec（210210-210228）"/>
    <n v="90"/>
    <m/>
    <m/>
    <m/>
    <m/>
    <n v="123.765"/>
    <m/>
    <x v="0"/>
    <m/>
    <m/>
    <x v="79"/>
    <m/>
    <x v="2"/>
    <x v="3"/>
    <x v="0"/>
  </r>
  <r>
    <x v="550"/>
    <x v="7"/>
    <x v="0"/>
    <s v="NDG_Facebook_RT_ec（210210-210228）"/>
    <n v="119"/>
    <m/>
    <m/>
    <m/>
    <m/>
    <n v="110.38500000000001"/>
    <m/>
    <x v="0"/>
    <m/>
    <m/>
    <x v="79"/>
    <m/>
    <x v="2"/>
    <x v="3"/>
    <x v="0"/>
  </r>
  <r>
    <x v="550"/>
    <x v="7"/>
    <x v="0"/>
    <s v="NDG_Facebook_RT_ec（210210-210228）"/>
    <n v="7861"/>
    <m/>
    <m/>
    <m/>
    <m/>
    <n v="9423.98"/>
    <m/>
    <x v="0"/>
    <m/>
    <m/>
    <x v="79"/>
    <m/>
    <x v="2"/>
    <x v="3"/>
    <x v="0"/>
  </r>
  <r>
    <x v="550"/>
    <x v="7"/>
    <x v="0"/>
    <s v="NDG_Facebook_RT_brand（210210-210228）"/>
    <n v="1117"/>
    <m/>
    <m/>
    <m/>
    <m/>
    <n v="1107.1949999999999"/>
    <m/>
    <x v="0"/>
    <m/>
    <m/>
    <x v="79"/>
    <m/>
    <x v="2"/>
    <x v="3"/>
    <x v="0"/>
  </r>
  <r>
    <x v="550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brand（210210-210228）"/>
    <n v="8489"/>
    <m/>
    <m/>
    <m/>
    <m/>
    <n v="8302.2900000000009"/>
    <m/>
    <x v="0"/>
    <m/>
    <m/>
    <x v="79"/>
    <m/>
    <x v="2"/>
    <x v="3"/>
    <x v="0"/>
  </r>
  <r>
    <x v="550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brand（210210-210228）"/>
    <n v="114"/>
    <m/>
    <m/>
    <m/>
    <m/>
    <n v="69.13"/>
    <m/>
    <x v="0"/>
    <m/>
    <m/>
    <x v="79"/>
    <m/>
    <x v="2"/>
    <x v="3"/>
    <x v="0"/>
  </r>
  <r>
    <x v="550"/>
    <x v="7"/>
    <x v="0"/>
    <s v="NDG_Facebook_RT_brand（210210-210228）"/>
    <n v="115"/>
    <m/>
    <m/>
    <m/>
    <m/>
    <n v="104.81"/>
    <m/>
    <x v="0"/>
    <m/>
    <m/>
    <x v="79"/>
    <m/>
    <x v="2"/>
    <x v="3"/>
    <x v="0"/>
  </r>
  <r>
    <x v="550"/>
    <x v="7"/>
    <x v="0"/>
    <s v="NDG_Facebook_RT_ec（210210-210228）"/>
    <n v="2228"/>
    <m/>
    <m/>
    <m/>
    <m/>
    <n v="2587.915"/>
    <m/>
    <x v="0"/>
    <m/>
    <m/>
    <x v="79"/>
    <m/>
    <x v="2"/>
    <x v="3"/>
    <x v="0"/>
  </r>
  <r>
    <x v="550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0"/>
    <x v="7"/>
    <x v="0"/>
    <s v="NDG_Facebook_RT_ec（210210-210228）"/>
    <n v="167"/>
    <m/>
    <m/>
    <m/>
    <m/>
    <n v="246.41499999999999"/>
    <m/>
    <x v="0"/>
    <m/>
    <m/>
    <x v="79"/>
    <m/>
    <x v="2"/>
    <x v="3"/>
    <x v="0"/>
  </r>
  <r>
    <x v="550"/>
    <x v="7"/>
    <x v="0"/>
    <s v="NDG_Facebook_RT_ec（210210-210228）"/>
    <n v="2478"/>
    <m/>
    <m/>
    <m/>
    <m/>
    <n v="3334.9650000000001"/>
    <m/>
    <x v="0"/>
    <m/>
    <m/>
    <x v="79"/>
    <m/>
    <x v="2"/>
    <x v="3"/>
    <x v="0"/>
  </r>
  <r>
    <x v="550"/>
    <x v="7"/>
    <x v="0"/>
    <s v="NDG_Facebook_int_nestle（210210-210228）"/>
    <n v="77335"/>
    <m/>
    <m/>
    <m/>
    <m/>
    <n v="27243.91"/>
    <m/>
    <x v="0"/>
    <m/>
    <m/>
    <x v="79"/>
    <m/>
    <x v="2"/>
    <x v="3"/>
    <x v="0"/>
  </r>
  <r>
    <x v="550"/>
    <x v="7"/>
    <x v="0"/>
    <s v="NDG_Facebook_RT_brand（210210-210228）"/>
    <n v="51"/>
    <m/>
    <m/>
    <m/>
    <m/>
    <n v="42.37"/>
    <m/>
    <x v="0"/>
    <m/>
    <m/>
    <x v="79"/>
    <m/>
    <x v="2"/>
    <x v="3"/>
    <x v="0"/>
  </r>
  <r>
    <x v="550"/>
    <x v="7"/>
    <x v="0"/>
    <s v="NDG_Facebook_RT_brand（210210-210228）"/>
    <n v="1338"/>
    <m/>
    <m/>
    <m/>
    <m/>
    <n v="1686.9949999999999"/>
    <m/>
    <x v="0"/>
    <m/>
    <m/>
    <x v="79"/>
    <m/>
    <x v="2"/>
    <x v="3"/>
    <x v="0"/>
  </r>
  <r>
    <x v="550"/>
    <x v="7"/>
    <x v="0"/>
    <s v="NDG_Facebook_RT_brand（210210-210228）"/>
    <n v="166"/>
    <m/>
    <m/>
    <m/>
    <m/>
    <n v="262.02499999999998"/>
    <m/>
    <x v="0"/>
    <m/>
    <m/>
    <x v="79"/>
    <m/>
    <x v="2"/>
    <x v="3"/>
    <x v="0"/>
  </r>
  <r>
    <x v="550"/>
    <x v="7"/>
    <x v="0"/>
    <s v="NDG_Facebook_RT_ec（210210-210228）"/>
    <n v="323"/>
    <m/>
    <m/>
    <m/>
    <m/>
    <n v="497.29"/>
    <m/>
    <x v="0"/>
    <m/>
    <m/>
    <x v="79"/>
    <m/>
    <x v="2"/>
    <x v="3"/>
    <x v="0"/>
  </r>
  <r>
    <x v="551"/>
    <x v="7"/>
    <x v="0"/>
    <s v="NDG_Facebook_RT_brand（210210-210228）"/>
    <n v="83"/>
    <m/>
    <m/>
    <m/>
    <m/>
    <n v="57.98"/>
    <m/>
    <x v="0"/>
    <m/>
    <m/>
    <x v="79"/>
    <m/>
    <x v="2"/>
    <x v="3"/>
    <x v="0"/>
  </r>
  <r>
    <x v="551"/>
    <x v="7"/>
    <x v="0"/>
    <s v="NDG_Facebook_RT_brand（210210-210228）"/>
    <n v="10261"/>
    <m/>
    <m/>
    <m/>
    <m/>
    <n v="9321.4"/>
    <m/>
    <x v="0"/>
    <m/>
    <m/>
    <x v="79"/>
    <m/>
    <x v="2"/>
    <x v="3"/>
    <x v="0"/>
  </r>
  <r>
    <x v="551"/>
    <x v="7"/>
    <x v="0"/>
    <s v="NDG_Facebook_RT_ec（210210-210228）"/>
    <n v="389"/>
    <m/>
    <m/>
    <m/>
    <m/>
    <n v="547.46500000000003"/>
    <m/>
    <x v="0"/>
    <m/>
    <m/>
    <x v="79"/>
    <m/>
    <x v="2"/>
    <x v="3"/>
    <x v="0"/>
  </r>
  <r>
    <x v="551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brand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ec（210210-210228）"/>
    <n v="0"/>
    <m/>
    <m/>
    <m/>
    <m/>
    <n v="0"/>
    <m/>
    <x v="0"/>
    <m/>
    <m/>
    <x v="79"/>
    <m/>
    <x v="2"/>
    <x v="3"/>
    <x v="0"/>
  </r>
  <r>
    <x v="551"/>
    <x v="7"/>
    <x v="0"/>
    <s v="NDG_Facebook_RT_brand（210210-210228）"/>
    <n v="124"/>
    <m/>
    <m/>
    <m/>
    <m/>
    <n v="93.66"/>
    <m/>
    <x v="0"/>
    <m/>
    <m/>
    <x v="79"/>
    <m/>
    <x v="2"/>
    <x v="3"/>
    <x v="0"/>
  </r>
  <r>
    <x v="551"/>
    <x v="7"/>
    <x v="0"/>
    <s v="NDG_Facebook_int_coffee（210210-210228）"/>
    <n v="53332"/>
    <m/>
    <m/>
    <m/>
    <m/>
    <n v="25871.345000000001"/>
    <m/>
    <x v="0"/>
    <m/>
    <m/>
    <x v="79"/>
    <m/>
    <x v="2"/>
    <x v="3"/>
    <x v="0"/>
  </r>
  <r>
    <x v="551"/>
    <x v="7"/>
    <x v="0"/>
    <s v="NDG_Facebook_RT_ec（210210-210228）"/>
    <n v="258"/>
    <m/>
    <m/>
    <m/>
    <m/>
    <n v="305.51"/>
    <m/>
    <x v="0"/>
    <m/>
    <m/>
    <x v="79"/>
    <m/>
    <x v="2"/>
    <x v="3"/>
    <x v="0"/>
  </r>
  <r>
    <x v="551"/>
    <x v="7"/>
    <x v="0"/>
    <s v="NDG_Facebook_RT_ec（210210-210228）"/>
    <n v="8943"/>
    <m/>
    <m/>
    <m/>
    <m/>
    <n v="9420.6350000000002"/>
    <m/>
    <x v="0"/>
    <m/>
    <m/>
    <x v="79"/>
    <m/>
    <x v="2"/>
    <x v="3"/>
    <x v="0"/>
  </r>
  <r>
    <x v="551"/>
    <x v="7"/>
    <x v="0"/>
    <s v="NDG_Facebook_RT_ec（210210-210228）"/>
    <n v="2058"/>
    <m/>
    <m/>
    <m/>
    <m/>
    <n v="2515.44"/>
    <m/>
    <x v="0"/>
    <m/>
    <m/>
    <x v="79"/>
    <m/>
    <x v="2"/>
    <x v="3"/>
    <x v="0"/>
  </r>
  <r>
    <x v="551"/>
    <x v="7"/>
    <x v="0"/>
    <s v="NDG_Facebook_RT_brand（210210-210228）"/>
    <n v="96"/>
    <m/>
    <m/>
    <m/>
    <m/>
    <n v="76.935000000000002"/>
    <m/>
    <x v="0"/>
    <m/>
    <m/>
    <x v="79"/>
    <m/>
    <x v="2"/>
    <x v="3"/>
    <x v="0"/>
  </r>
  <r>
    <x v="551"/>
    <x v="7"/>
    <x v="0"/>
    <s v="NDG_Facebook_RT_brand（210210-210228）"/>
    <n v="129"/>
    <m/>
    <m/>
    <m/>
    <m/>
    <n v="133.80000000000001"/>
    <m/>
    <x v="0"/>
    <m/>
    <m/>
    <x v="79"/>
    <m/>
    <x v="2"/>
    <x v="3"/>
    <x v="0"/>
  </r>
  <r>
    <x v="551"/>
    <x v="7"/>
    <x v="0"/>
    <s v="NDG_Facebook_RT_brand（210210-210228）"/>
    <n v="822"/>
    <m/>
    <m/>
    <m/>
    <m/>
    <n v="722.52"/>
    <m/>
    <x v="0"/>
    <m/>
    <m/>
    <x v="79"/>
    <m/>
    <x v="2"/>
    <x v="3"/>
    <x v="0"/>
  </r>
  <r>
    <x v="551"/>
    <x v="7"/>
    <x v="0"/>
    <s v="NDG_Facebook_RT_ec（210210-210228）"/>
    <n v="132"/>
    <m/>
    <m/>
    <m/>
    <m/>
    <n v="117.075"/>
    <m/>
    <x v="0"/>
    <m/>
    <m/>
    <x v="79"/>
    <m/>
    <x v="2"/>
    <x v="3"/>
    <x v="0"/>
  </r>
  <r>
    <x v="551"/>
    <x v="7"/>
    <x v="0"/>
    <s v="NDG_Facebook_RT_ec（210210-210228）"/>
    <n v="164"/>
    <m/>
    <m/>
    <m/>
    <m/>
    <n v="139.375"/>
    <m/>
    <x v="0"/>
    <m/>
    <m/>
    <x v="79"/>
    <m/>
    <x v="2"/>
    <x v="3"/>
    <x v="0"/>
  </r>
  <r>
    <x v="551"/>
    <x v="7"/>
    <x v="0"/>
    <s v="NDG_Facebook_RT_ec（210210-210228）"/>
    <n v="1459"/>
    <m/>
    <m/>
    <m/>
    <m/>
    <n v="1219.81"/>
    <m/>
    <x v="0"/>
    <m/>
    <m/>
    <x v="79"/>
    <m/>
    <x v="2"/>
    <x v="3"/>
    <x v="0"/>
  </r>
  <r>
    <x v="551"/>
    <x v="7"/>
    <x v="0"/>
    <s v="NDG_Facebook_int_nestle（210210-210228）"/>
    <n v="72521"/>
    <m/>
    <m/>
    <m/>
    <m/>
    <n v="25211.264999999999"/>
    <m/>
    <x v="0"/>
    <m/>
    <m/>
    <x v="79"/>
    <m/>
    <x v="2"/>
    <x v="3"/>
    <x v="0"/>
  </r>
  <r>
    <x v="551"/>
    <x v="7"/>
    <x v="0"/>
    <s v="NDG_Facebook_RT_brand（210210-210228）"/>
    <n v="1353"/>
    <m/>
    <m/>
    <m/>
    <m/>
    <n v="1720.4449999999999"/>
    <m/>
    <x v="0"/>
    <m/>
    <m/>
    <x v="79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3616"/>
    <m/>
    <m/>
    <m/>
    <m/>
    <n v="4172.33"/>
    <m/>
    <x v="0"/>
    <m/>
    <m/>
    <x v="80"/>
    <m/>
    <x v="2"/>
    <x v="3"/>
    <x v="0"/>
  </r>
  <r>
    <x v="552"/>
    <x v="7"/>
    <x v="0"/>
    <s v="NDG_Facebook_int_nestle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int_coffee（210210-210228）"/>
    <n v="35228"/>
    <m/>
    <m/>
    <m/>
    <m/>
    <n v="24240.1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1018"/>
    <m/>
    <m/>
    <m/>
    <m/>
    <n v="1424.97"/>
    <m/>
    <x v="0"/>
    <m/>
    <m/>
    <x v="80"/>
    <m/>
    <x v="2"/>
    <x v="3"/>
    <x v="0"/>
  </r>
  <r>
    <x v="552"/>
    <x v="7"/>
    <x v="0"/>
    <s v="NDG_Facebook_RT_ec（210210-210228）"/>
    <n v="251"/>
    <m/>
    <m/>
    <m/>
    <m/>
    <n v="462.72500000000002"/>
    <m/>
    <x v="0"/>
    <m/>
    <m/>
    <x v="80"/>
    <m/>
    <x v="2"/>
    <x v="3"/>
    <x v="0"/>
  </r>
  <r>
    <x v="552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int_nestle（210210-210228）"/>
    <n v="39086"/>
    <m/>
    <m/>
    <m/>
    <m/>
    <n v="25490.014999999999"/>
    <m/>
    <x v="0"/>
    <m/>
    <m/>
    <x v="80"/>
    <m/>
    <x v="2"/>
    <x v="3"/>
    <x v="0"/>
  </r>
  <r>
    <x v="552"/>
    <x v="7"/>
    <x v="0"/>
    <s v="NDG_Facebook_RT_ec（210210-210228）"/>
    <n v="386"/>
    <m/>
    <m/>
    <m/>
    <m/>
    <n v="539.66"/>
    <m/>
    <x v="0"/>
    <m/>
    <m/>
    <x v="80"/>
    <m/>
    <x v="2"/>
    <x v="3"/>
    <x v="0"/>
  </r>
  <r>
    <x v="552"/>
    <x v="7"/>
    <x v="0"/>
    <s v="NDG_Facebook_RT_brand（210210-210228）"/>
    <n v="2375"/>
    <m/>
    <m/>
    <m/>
    <m/>
    <n v="2318.085"/>
    <m/>
    <x v="0"/>
    <m/>
    <m/>
    <x v="80"/>
    <m/>
    <x v="2"/>
    <x v="3"/>
    <x v="0"/>
  </r>
  <r>
    <x v="552"/>
    <x v="7"/>
    <x v="0"/>
    <s v="NDG_Facebook_RT_brand（210210-210228）"/>
    <n v="179"/>
    <m/>
    <m/>
    <m/>
    <m/>
    <n v="150.52500000000001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brand（210210-210228）"/>
    <n v="350"/>
    <m/>
    <m/>
    <m/>
    <m/>
    <n v="394.71"/>
    <m/>
    <x v="0"/>
    <m/>
    <m/>
    <x v="80"/>
    <m/>
    <x v="2"/>
    <x v="3"/>
    <x v="0"/>
  </r>
  <r>
    <x v="552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2"/>
    <x v="7"/>
    <x v="0"/>
    <s v="NDG_Facebook_RT_brand（210210-210228）"/>
    <n v="282"/>
    <m/>
    <m/>
    <m/>
    <m/>
    <n v="392.48"/>
    <m/>
    <x v="0"/>
    <m/>
    <m/>
    <x v="80"/>
    <m/>
    <x v="2"/>
    <x v="3"/>
    <x v="0"/>
  </r>
  <r>
    <x v="552"/>
    <x v="7"/>
    <x v="0"/>
    <s v="NDG_Facebook_RT_brand（210210-210228）"/>
    <n v="10554"/>
    <m/>
    <m/>
    <m/>
    <m/>
    <n v="9429.5550000000003"/>
    <m/>
    <x v="0"/>
    <m/>
    <m/>
    <x v="80"/>
    <m/>
    <x v="2"/>
    <x v="3"/>
    <x v="0"/>
  </r>
  <r>
    <x v="552"/>
    <x v="7"/>
    <x v="0"/>
    <s v="NDG_Facebook_RT_brand（210210-210228）"/>
    <n v="33"/>
    <m/>
    <m/>
    <m/>
    <m/>
    <n v="24.53"/>
    <m/>
    <x v="0"/>
    <m/>
    <m/>
    <x v="80"/>
    <m/>
    <x v="2"/>
    <x v="3"/>
    <x v="0"/>
  </r>
  <r>
    <x v="552"/>
    <x v="7"/>
    <x v="0"/>
    <s v="NDG_Facebook_RT_ec（210210-210228）"/>
    <n v="8504"/>
    <m/>
    <m/>
    <m/>
    <m/>
    <n v="8643.48"/>
    <m/>
    <x v="0"/>
    <m/>
    <m/>
    <x v="80"/>
    <m/>
    <x v="2"/>
    <x v="3"/>
    <x v="0"/>
  </r>
  <r>
    <x v="552"/>
    <x v="7"/>
    <x v="0"/>
    <s v="NDG_Facebook_RT_ec（210210-210228）"/>
    <n v="314"/>
    <m/>
    <m/>
    <m/>
    <m/>
    <n v="403.63"/>
    <m/>
    <x v="0"/>
    <m/>
    <m/>
    <x v="80"/>
    <m/>
    <x v="2"/>
    <x v="3"/>
    <x v="0"/>
  </r>
  <r>
    <x v="552"/>
    <x v="7"/>
    <x v="0"/>
    <s v="NDG_Facebook_RT_brand（210210-210228）"/>
    <n v="33"/>
    <m/>
    <m/>
    <m/>
    <m/>
    <n v="25.645"/>
    <m/>
    <x v="0"/>
    <m/>
    <m/>
    <x v="80"/>
    <m/>
    <x v="2"/>
    <x v="3"/>
    <x v="0"/>
  </r>
  <r>
    <x v="552"/>
    <x v="7"/>
    <x v="0"/>
    <s v="NDG_Facebook_RT_ec（210210-210228）"/>
    <n v="48"/>
    <m/>
    <m/>
    <m/>
    <m/>
    <n v="50.174999999999997"/>
    <m/>
    <x v="0"/>
    <m/>
    <m/>
    <x v="80"/>
    <m/>
    <x v="2"/>
    <x v="3"/>
    <x v="0"/>
  </r>
  <r>
    <x v="553"/>
    <x v="7"/>
    <x v="0"/>
    <s v="NDG_Facebook_int_coffee（210210-210228）"/>
    <n v="38890"/>
    <m/>
    <m/>
    <m/>
    <m/>
    <n v="26190.235000000001"/>
    <m/>
    <x v="0"/>
    <m/>
    <m/>
    <x v="80"/>
    <m/>
    <x v="2"/>
    <x v="3"/>
    <x v="0"/>
  </r>
  <r>
    <x v="553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brand（210210-210228）"/>
    <n v="2415"/>
    <m/>
    <m/>
    <m/>
    <m/>
    <n v="2092.855"/>
    <m/>
    <x v="0"/>
    <m/>
    <m/>
    <x v="80"/>
    <m/>
    <x v="2"/>
    <x v="3"/>
    <x v="0"/>
  </r>
  <r>
    <x v="553"/>
    <x v="7"/>
    <x v="0"/>
    <s v="NDG_Facebook_RT_brand（210210-210228）"/>
    <n v="49"/>
    <m/>
    <m/>
    <m/>
    <m/>
    <n v="41.255000000000003"/>
    <m/>
    <x v="0"/>
    <m/>
    <m/>
    <x v="80"/>
    <m/>
    <x v="2"/>
    <x v="3"/>
    <x v="0"/>
  </r>
  <r>
    <x v="553"/>
    <x v="7"/>
    <x v="0"/>
    <s v="NDG_Facebook_RT_brand（210210-210228）"/>
    <n v="33"/>
    <m/>
    <m/>
    <m/>
    <m/>
    <n v="24.53"/>
    <m/>
    <x v="0"/>
    <m/>
    <m/>
    <x v="80"/>
    <m/>
    <x v="2"/>
    <x v="3"/>
    <x v="0"/>
  </r>
  <r>
    <x v="553"/>
    <x v="7"/>
    <x v="0"/>
    <s v="NDG_Facebook_RT_brand（210210-210228）"/>
    <n v="189"/>
    <m/>
    <m/>
    <m/>
    <m/>
    <n v="137.14500000000001"/>
    <m/>
    <x v="0"/>
    <m/>
    <m/>
    <x v="80"/>
    <m/>
    <x v="2"/>
    <x v="3"/>
    <x v="0"/>
  </r>
  <r>
    <x v="553"/>
    <x v="7"/>
    <x v="0"/>
    <s v="NDG_Facebook_RT_ec（210210-210228）"/>
    <n v="4162"/>
    <m/>
    <m/>
    <m/>
    <m/>
    <n v="4346.2700000000004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9091"/>
    <m/>
    <m/>
    <m/>
    <m/>
    <n v="8174.0649999999996"/>
    <m/>
    <x v="0"/>
    <m/>
    <m/>
    <x v="80"/>
    <m/>
    <x v="2"/>
    <x v="3"/>
    <x v="0"/>
  </r>
  <r>
    <x v="553"/>
    <x v="7"/>
    <x v="0"/>
    <s v="NDG_Facebook_RT_brand（210210-210228）"/>
    <n v="342"/>
    <m/>
    <m/>
    <m/>
    <m/>
    <n v="412.55"/>
    <m/>
    <x v="0"/>
    <m/>
    <m/>
    <x v="80"/>
    <m/>
    <x v="2"/>
    <x v="3"/>
    <x v="0"/>
  </r>
  <r>
    <x v="553"/>
    <x v="7"/>
    <x v="0"/>
    <s v="NDG_Facebook_RT_brand（210210-210228）"/>
    <n v="828"/>
    <m/>
    <m/>
    <m/>
    <m/>
    <n v="782.73"/>
    <m/>
    <x v="0"/>
    <m/>
    <m/>
    <x v="80"/>
    <m/>
    <x v="2"/>
    <x v="3"/>
    <x v="0"/>
  </r>
  <r>
    <x v="553"/>
    <x v="7"/>
    <x v="0"/>
    <s v="NDG_Facebook_RT_ec（210210-210228）"/>
    <n v="880"/>
    <m/>
    <m/>
    <m/>
    <m/>
    <n v="933.255"/>
    <m/>
    <x v="0"/>
    <m/>
    <m/>
    <x v="80"/>
    <m/>
    <x v="2"/>
    <x v="3"/>
    <x v="0"/>
  </r>
  <r>
    <x v="553"/>
    <x v="7"/>
    <x v="0"/>
    <s v="NDG_Facebook_RT_ec（210210-210228）"/>
    <n v="377"/>
    <m/>
    <m/>
    <m/>
    <m/>
    <n v="554.15499999999997"/>
    <m/>
    <x v="0"/>
    <m/>
    <m/>
    <x v="80"/>
    <m/>
    <x v="2"/>
    <x v="3"/>
    <x v="0"/>
  </r>
  <r>
    <x v="553"/>
    <x v="7"/>
    <x v="0"/>
    <s v="NDG_Facebook_RT_ec（210210-210228）"/>
    <n v="74"/>
    <m/>
    <m/>
    <m/>
    <m/>
    <n v="75.819999999999993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3"/>
    <x v="7"/>
    <x v="0"/>
    <s v="NDG_Facebook_RT_ec（210210-210228）"/>
    <n v="711"/>
    <m/>
    <m/>
    <m/>
    <m/>
    <n v="820.64"/>
    <m/>
    <x v="0"/>
    <m/>
    <m/>
    <x v="80"/>
    <m/>
    <x v="2"/>
    <x v="3"/>
    <x v="0"/>
  </r>
  <r>
    <x v="553"/>
    <x v="7"/>
    <x v="0"/>
    <s v="NDG_Facebook_RT_ec（210210-210228）"/>
    <n v="528"/>
    <m/>
    <m/>
    <m/>
    <m/>
    <n v="674.57500000000005"/>
    <m/>
    <x v="0"/>
    <m/>
    <m/>
    <x v="80"/>
    <m/>
    <x v="2"/>
    <x v="3"/>
    <x v="0"/>
  </r>
  <r>
    <x v="553"/>
    <x v="7"/>
    <x v="0"/>
    <s v="NDG_Facebook_int_nestle（210210-210228）"/>
    <n v="36869"/>
    <m/>
    <m/>
    <m/>
    <m/>
    <n v="26098.805"/>
    <m/>
    <x v="0"/>
    <m/>
    <m/>
    <x v="80"/>
    <m/>
    <x v="2"/>
    <x v="3"/>
    <x v="0"/>
  </r>
  <r>
    <x v="553"/>
    <x v="7"/>
    <x v="0"/>
    <s v="NDG_Facebook_RT_brand（210210-210228）"/>
    <n v="10676"/>
    <m/>
    <m/>
    <m/>
    <m/>
    <n v="8264.3799999999992"/>
    <m/>
    <x v="0"/>
    <m/>
    <m/>
    <x v="80"/>
    <m/>
    <x v="2"/>
    <x v="3"/>
    <x v="0"/>
  </r>
  <r>
    <x v="554"/>
    <x v="7"/>
    <x v="0"/>
    <s v="NDG_Facebook_RT_ec（210210-210228）"/>
    <n v="117"/>
    <m/>
    <m/>
    <m/>
    <m/>
    <n v="127.11"/>
    <m/>
    <x v="0"/>
    <m/>
    <m/>
    <x v="80"/>
    <m/>
    <x v="2"/>
    <x v="3"/>
    <x v="0"/>
  </r>
  <r>
    <x v="554"/>
    <x v="7"/>
    <x v="0"/>
    <s v="NDG_Facebook_int_nestle（210210-210228）"/>
    <n v="33557"/>
    <m/>
    <m/>
    <m/>
    <m/>
    <n v="24495.435000000001"/>
    <m/>
    <x v="0"/>
    <m/>
    <m/>
    <x v="80"/>
    <m/>
    <x v="2"/>
    <x v="3"/>
    <x v="0"/>
  </r>
  <r>
    <x v="554"/>
    <x v="7"/>
    <x v="0"/>
    <s v="NDG_Facebook_RT_ec（210210-210228）"/>
    <n v="327"/>
    <m/>
    <m/>
    <m/>
    <m/>
    <n v="433.73500000000001"/>
    <m/>
    <x v="0"/>
    <m/>
    <m/>
    <x v="80"/>
    <m/>
    <x v="2"/>
    <x v="3"/>
    <x v="0"/>
  </r>
  <r>
    <x v="554"/>
    <x v="7"/>
    <x v="0"/>
    <s v="NDG_Facebook_RT_ec（210210-210228）"/>
    <n v="467"/>
    <m/>
    <m/>
    <m/>
    <m/>
    <n v="503.98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1131"/>
    <m/>
    <m/>
    <m/>
    <m/>
    <n v="1068.17"/>
    <m/>
    <x v="0"/>
    <m/>
    <m/>
    <x v="80"/>
    <m/>
    <x v="2"/>
    <x v="3"/>
    <x v="0"/>
  </r>
  <r>
    <x v="554"/>
    <x v="7"/>
    <x v="0"/>
    <s v="NDG_Facebook_RT_brand（210210-210228）"/>
    <n v="9281"/>
    <m/>
    <m/>
    <m/>
    <m/>
    <n v="9215.4750000000004"/>
    <m/>
    <x v="0"/>
    <m/>
    <m/>
    <x v="80"/>
    <m/>
    <x v="2"/>
    <x v="3"/>
    <x v="0"/>
  </r>
  <r>
    <x v="554"/>
    <x v="7"/>
    <x v="0"/>
    <s v="NDG_Facebook_RT_ec（210210-210228）"/>
    <n v="8589"/>
    <m/>
    <m/>
    <m/>
    <m/>
    <n v="10135.35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154"/>
    <m/>
    <m/>
    <m/>
    <m/>
    <n v="178.4"/>
    <m/>
    <x v="0"/>
    <m/>
    <m/>
    <x v="80"/>
    <m/>
    <x v="2"/>
    <x v="3"/>
    <x v="0"/>
  </r>
  <r>
    <x v="554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int_coffee（210210-210228）"/>
    <n v="36114"/>
    <m/>
    <m/>
    <m/>
    <m/>
    <n v="24671.605"/>
    <m/>
    <x v="0"/>
    <m/>
    <m/>
    <x v="80"/>
    <m/>
    <x v="2"/>
    <x v="3"/>
    <x v="0"/>
  </r>
  <r>
    <x v="554"/>
    <x v="7"/>
    <x v="0"/>
    <s v="NDG_Facebook_RT_ec（210210-210228）"/>
    <n v="2008"/>
    <m/>
    <m/>
    <m/>
    <m/>
    <n v="2164.2150000000001"/>
    <m/>
    <x v="0"/>
    <m/>
    <m/>
    <x v="80"/>
    <m/>
    <x v="2"/>
    <x v="3"/>
    <x v="0"/>
  </r>
  <r>
    <x v="554"/>
    <x v="7"/>
    <x v="0"/>
    <s v="NDG_Facebook_RT_ec（210210-210228）"/>
    <n v="232"/>
    <m/>
    <m/>
    <m/>
    <m/>
    <n v="379.1"/>
    <m/>
    <x v="0"/>
    <m/>
    <m/>
    <x v="80"/>
    <m/>
    <x v="2"/>
    <x v="3"/>
    <x v="0"/>
  </r>
  <r>
    <x v="554"/>
    <x v="7"/>
    <x v="0"/>
    <s v="NDG_Facebook_RT_brand（210210-210228）"/>
    <n v="87"/>
    <m/>
    <m/>
    <m/>
    <m/>
    <n v="78.05"/>
    <m/>
    <x v="0"/>
    <m/>
    <m/>
    <x v="80"/>
    <m/>
    <x v="2"/>
    <x v="3"/>
    <x v="0"/>
  </r>
  <r>
    <x v="554"/>
    <x v="7"/>
    <x v="0"/>
    <s v="NDG_Facebook_RT_ec（210210-210228）"/>
    <n v="1088"/>
    <m/>
    <m/>
    <m/>
    <m/>
    <n v="1127.2650000000001"/>
    <m/>
    <x v="0"/>
    <m/>
    <m/>
    <x v="80"/>
    <m/>
    <x v="2"/>
    <x v="3"/>
    <x v="0"/>
  </r>
  <r>
    <x v="554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4"/>
    <x v="7"/>
    <x v="0"/>
    <s v="NDG_Facebook_RT_brand（210210-210228）"/>
    <n v="72"/>
    <m/>
    <m/>
    <m/>
    <m/>
    <n v="68.015000000000001"/>
    <m/>
    <x v="0"/>
    <m/>
    <m/>
    <x v="80"/>
    <m/>
    <x v="2"/>
    <x v="3"/>
    <x v="0"/>
  </r>
  <r>
    <x v="554"/>
    <x v="7"/>
    <x v="0"/>
    <s v="NDG_Facebook_RT_brand（210210-210228）"/>
    <n v="855"/>
    <m/>
    <m/>
    <m/>
    <m/>
    <n v="749.28"/>
    <m/>
    <x v="0"/>
    <m/>
    <m/>
    <x v="80"/>
    <m/>
    <x v="2"/>
    <x v="3"/>
    <x v="0"/>
  </r>
  <r>
    <x v="554"/>
    <x v="7"/>
    <x v="0"/>
    <s v="NDG_Facebook_RT_brand（210210-210228）"/>
    <n v="60"/>
    <m/>
    <m/>
    <m/>
    <m/>
    <n v="74.704999999999998"/>
    <m/>
    <x v="0"/>
    <m/>
    <m/>
    <x v="80"/>
    <m/>
    <x v="2"/>
    <x v="3"/>
    <x v="0"/>
  </r>
  <r>
    <x v="555"/>
    <x v="7"/>
    <x v="0"/>
    <s v="NDG_Facebook_RT_ec（210210-210228）"/>
    <n v="7374"/>
    <m/>
    <m/>
    <m/>
    <m/>
    <n v="12781.245000000001"/>
    <m/>
    <x v="0"/>
    <m/>
    <m/>
    <x v="80"/>
    <m/>
    <x v="2"/>
    <x v="3"/>
    <x v="0"/>
  </r>
  <r>
    <x v="555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5"/>
    <x v="7"/>
    <x v="0"/>
    <s v="NDG_Facebook_RT_brand（210210-210228）"/>
    <n v="95"/>
    <m/>
    <m/>
    <m/>
    <m/>
    <n v="151.63999999999999"/>
    <m/>
    <x v="0"/>
    <m/>
    <m/>
    <x v="80"/>
    <m/>
    <x v="2"/>
    <x v="3"/>
    <x v="0"/>
  </r>
  <r>
    <x v="555"/>
    <x v="7"/>
    <x v="0"/>
    <s v="NDG_Facebook_RT_brand（210210-210228）"/>
    <n v="25"/>
    <m/>
    <m/>
    <m/>
    <m/>
    <n v="51.29"/>
    <m/>
    <x v="0"/>
    <m/>
    <m/>
    <x v="80"/>
    <m/>
    <x v="2"/>
    <x v="3"/>
    <x v="0"/>
  </r>
  <r>
    <x v="555"/>
    <x v="7"/>
    <x v="0"/>
    <s v="NDG_Facebook_RT_brand（210210-210228）"/>
    <n v="1179"/>
    <m/>
    <m/>
    <m/>
    <m/>
    <n v="1576.61"/>
    <m/>
    <x v="0"/>
    <m/>
    <m/>
    <x v="80"/>
    <m/>
    <x v="2"/>
    <x v="3"/>
    <x v="0"/>
  </r>
  <r>
    <x v="555"/>
    <x v="7"/>
    <x v="0"/>
    <s v="NDG_Facebook_int_coffee（210210-210228）"/>
    <n v="25894"/>
    <m/>
    <m/>
    <m/>
    <m/>
    <n v="18378.544999999998"/>
    <m/>
    <x v="0"/>
    <m/>
    <m/>
    <x v="80"/>
    <m/>
    <x v="2"/>
    <x v="3"/>
    <x v="0"/>
  </r>
  <r>
    <x v="555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5"/>
    <x v="7"/>
    <x v="0"/>
    <s v="NDG_Facebook_RT_ec（210210-210228）"/>
    <n v="80"/>
    <m/>
    <m/>
    <m/>
    <m/>
    <n v="115.96"/>
    <m/>
    <x v="0"/>
    <m/>
    <m/>
    <x v="80"/>
    <m/>
    <x v="2"/>
    <x v="3"/>
    <x v="0"/>
  </r>
  <r>
    <x v="555"/>
    <x v="7"/>
    <x v="0"/>
    <s v="NDG_Facebook_RT_brand（210210-210228）"/>
    <n v="7176"/>
    <m/>
    <m/>
    <m/>
    <m/>
    <n v="10774.245000000001"/>
    <m/>
    <x v="0"/>
    <m/>
    <m/>
    <x v="80"/>
    <m/>
    <x v="2"/>
    <x v="3"/>
    <x v="0"/>
  </r>
  <r>
    <x v="555"/>
    <x v="7"/>
    <x v="0"/>
    <s v="NDG_Facebook_RT_ec（210210-210228）"/>
    <n v="163"/>
    <m/>
    <m/>
    <m/>
    <m/>
    <n v="323.35000000000002"/>
    <m/>
    <x v="0"/>
    <m/>
    <m/>
    <x v="80"/>
    <m/>
    <x v="2"/>
    <x v="3"/>
    <x v="0"/>
  </r>
  <r>
    <x v="555"/>
    <x v="7"/>
    <x v="0"/>
    <s v="NDG_Facebook_RT_ec（210210-210228）"/>
    <n v="389"/>
    <m/>
    <m/>
    <m/>
    <m/>
    <n v="616.59500000000003"/>
    <m/>
    <x v="0"/>
    <m/>
    <m/>
    <x v="80"/>
    <m/>
    <x v="2"/>
    <x v="3"/>
    <x v="0"/>
  </r>
  <r>
    <x v="555"/>
    <x v="7"/>
    <x v="0"/>
    <s v="NDG_Facebook_RT_ec（210210-210228）"/>
    <n v="962"/>
    <m/>
    <m/>
    <m/>
    <m/>
    <n v="1281.135"/>
    <m/>
    <x v="0"/>
    <m/>
    <m/>
    <x v="80"/>
    <m/>
    <x v="2"/>
    <x v="3"/>
    <x v="0"/>
  </r>
  <r>
    <x v="555"/>
    <x v="7"/>
    <x v="0"/>
    <s v="NDG_Facebook_RT_ec（210210-210228）"/>
    <n v="156"/>
    <m/>
    <m/>
    <m/>
    <m/>
    <n v="212.965"/>
    <m/>
    <x v="0"/>
    <m/>
    <m/>
    <x v="80"/>
    <m/>
    <x v="2"/>
    <x v="3"/>
    <x v="0"/>
  </r>
  <r>
    <x v="555"/>
    <x v="7"/>
    <x v="0"/>
    <s v="NDG_Facebook_int_nestle（210210-210228）"/>
    <n v="25462"/>
    <m/>
    <m/>
    <m/>
    <m/>
    <n v="18612.695"/>
    <m/>
    <x v="0"/>
    <m/>
    <m/>
    <x v="80"/>
    <m/>
    <x v="2"/>
    <x v="3"/>
    <x v="0"/>
  </r>
  <r>
    <x v="555"/>
    <x v="7"/>
    <x v="0"/>
    <s v="NDG_Facebook_RT_ec（210210-210228）"/>
    <n v="1943"/>
    <m/>
    <m/>
    <m/>
    <m/>
    <n v="2883.39"/>
    <m/>
    <x v="0"/>
    <m/>
    <m/>
    <x v="80"/>
    <m/>
    <x v="2"/>
    <x v="3"/>
    <x v="0"/>
  </r>
  <r>
    <x v="555"/>
    <x v="7"/>
    <x v="0"/>
    <s v="NDG_Facebook_RT_brand（210210-210228）"/>
    <n v="552"/>
    <m/>
    <m/>
    <m/>
    <m/>
    <n v="612.13499999999999"/>
    <m/>
    <x v="0"/>
    <m/>
    <m/>
    <x v="80"/>
    <m/>
    <x v="2"/>
    <x v="3"/>
    <x v="0"/>
  </r>
  <r>
    <x v="555"/>
    <x v="7"/>
    <x v="0"/>
    <s v="NDG_Facebook_RT_brand（210210-210228）"/>
    <n v="61"/>
    <m/>
    <m/>
    <m/>
    <m/>
    <n v="71.36"/>
    <m/>
    <x v="0"/>
    <m/>
    <m/>
    <x v="80"/>
    <m/>
    <x v="2"/>
    <x v="3"/>
    <x v="0"/>
  </r>
  <r>
    <x v="555"/>
    <x v="7"/>
    <x v="0"/>
    <s v="NDG_Facebook_RT_brand（210210-210228）"/>
    <n v="209"/>
    <m/>
    <m/>
    <m/>
    <m/>
    <n v="374.64"/>
    <m/>
    <x v="0"/>
    <m/>
    <m/>
    <x v="80"/>
    <m/>
    <x v="2"/>
    <x v="3"/>
    <x v="0"/>
  </r>
  <r>
    <x v="556"/>
    <x v="7"/>
    <x v="0"/>
    <s v="NDG_Facebook_int_coffee_2（210210-210228）"/>
    <n v="15176"/>
    <m/>
    <m/>
    <m/>
    <m/>
    <n v="7022.27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int_coffee_2（210210-210228）"/>
    <n v="1382"/>
    <m/>
    <m/>
    <m/>
    <m/>
    <n v="687.95500000000004"/>
    <m/>
    <x v="0"/>
    <m/>
    <m/>
    <x v="80"/>
    <m/>
    <x v="2"/>
    <x v="3"/>
    <x v="0"/>
  </r>
  <r>
    <x v="556"/>
    <x v="7"/>
    <x v="0"/>
    <s v="NDG_Facebook_RT_ec（210210-210228）"/>
    <n v="5523"/>
    <m/>
    <m/>
    <m/>
    <m/>
    <n v="10801.004999999999"/>
    <m/>
    <x v="0"/>
    <m/>
    <m/>
    <x v="80"/>
    <m/>
    <x v="2"/>
    <x v="3"/>
    <x v="0"/>
  </r>
  <r>
    <x v="556"/>
    <x v="7"/>
    <x v="0"/>
    <s v="NDG_Facebook_int_coffee（210210-210228）"/>
    <n v="14426"/>
    <m/>
    <m/>
    <m/>
    <m/>
    <n v="9232.2000000000007"/>
    <m/>
    <x v="0"/>
    <m/>
    <m/>
    <x v="80"/>
    <m/>
    <x v="2"/>
    <x v="3"/>
    <x v="0"/>
  </r>
  <r>
    <x v="556"/>
    <x v="7"/>
    <x v="0"/>
    <s v="NDG_Facebook_RT_ec（210210-210228）"/>
    <n v="551"/>
    <m/>
    <m/>
    <m/>
    <m/>
    <n v="1002.385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6"/>
    <x v="7"/>
    <x v="0"/>
    <s v="NDG_Facebook_RT_brand（210210-210228）"/>
    <n v="71"/>
    <m/>
    <m/>
    <m/>
    <m/>
    <n v="113.73"/>
    <m/>
    <x v="0"/>
    <m/>
    <m/>
    <x v="80"/>
    <m/>
    <x v="2"/>
    <x v="3"/>
    <x v="0"/>
  </r>
  <r>
    <x v="556"/>
    <x v="7"/>
    <x v="0"/>
    <s v="NDG_Facebook_int_coffee（210210-210228）"/>
    <n v="9678"/>
    <m/>
    <m/>
    <m/>
    <m/>
    <n v="8170.72"/>
    <m/>
    <x v="0"/>
    <m/>
    <m/>
    <x v="80"/>
    <m/>
    <x v="2"/>
    <x v="3"/>
    <x v="0"/>
  </r>
  <r>
    <x v="556"/>
    <x v="7"/>
    <x v="0"/>
    <s v="NDG_Facebook_RT_ec（210210-210228）"/>
    <n v="263"/>
    <m/>
    <m/>
    <m/>
    <m/>
    <n v="432.62"/>
    <m/>
    <x v="0"/>
    <m/>
    <m/>
    <x v="80"/>
    <m/>
    <x v="2"/>
    <x v="3"/>
    <x v="0"/>
  </r>
  <r>
    <x v="556"/>
    <x v="7"/>
    <x v="0"/>
    <s v="NDG_Facebook_RT_ec（210210-210228）"/>
    <n v="919"/>
    <m/>
    <m/>
    <m/>
    <m/>
    <n v="1315.7"/>
    <m/>
    <x v="0"/>
    <m/>
    <m/>
    <x v="80"/>
    <m/>
    <x v="2"/>
    <x v="3"/>
    <x v="0"/>
  </r>
  <r>
    <x v="556"/>
    <x v="7"/>
    <x v="0"/>
    <s v="NDG_Facebook_RT_ec（210210-210228）"/>
    <n v="175"/>
    <m/>
    <m/>
    <m/>
    <m/>
    <n v="230.80500000000001"/>
    <m/>
    <x v="0"/>
    <m/>
    <m/>
    <x v="80"/>
    <m/>
    <x v="2"/>
    <x v="3"/>
    <x v="0"/>
  </r>
  <r>
    <x v="556"/>
    <x v="7"/>
    <x v="0"/>
    <s v="NDG_Facebook_RT_brand（210210-210228）"/>
    <n v="121"/>
    <m/>
    <m/>
    <m/>
    <m/>
    <n v="139.375"/>
    <m/>
    <x v="0"/>
    <m/>
    <m/>
    <x v="80"/>
    <m/>
    <x v="2"/>
    <x v="3"/>
    <x v="0"/>
  </r>
  <r>
    <x v="556"/>
    <x v="7"/>
    <x v="0"/>
    <s v="NDG_Facebook_RT_brand（210210-210228）"/>
    <n v="623"/>
    <m/>
    <m/>
    <m/>
    <m/>
    <n v="773.81"/>
    <m/>
    <x v="0"/>
    <m/>
    <m/>
    <x v="80"/>
    <m/>
    <x v="2"/>
    <x v="3"/>
    <x v="0"/>
  </r>
  <r>
    <x v="556"/>
    <x v="7"/>
    <x v="0"/>
    <s v="NDG_Facebook_RT_brand（210210-210228）"/>
    <n v="81"/>
    <m/>
    <m/>
    <m/>
    <m/>
    <n v="104.81"/>
    <m/>
    <x v="0"/>
    <m/>
    <m/>
    <x v="80"/>
    <m/>
    <x v="2"/>
    <x v="3"/>
    <x v="0"/>
  </r>
  <r>
    <x v="556"/>
    <x v="7"/>
    <x v="0"/>
    <s v="NDG_Facebook_int_coffee（210210-210228）"/>
    <n v="541"/>
    <m/>
    <m/>
    <m/>
    <m/>
    <n v="424.815"/>
    <m/>
    <x v="0"/>
    <m/>
    <m/>
    <x v="80"/>
    <m/>
    <x v="2"/>
    <x v="3"/>
    <x v="0"/>
  </r>
  <r>
    <x v="556"/>
    <x v="7"/>
    <x v="0"/>
    <s v="NDG_Facebook_RT_brand（210210-210228）"/>
    <n v="5314"/>
    <m/>
    <m/>
    <m/>
    <m/>
    <n v="8360.27"/>
    <m/>
    <x v="0"/>
    <m/>
    <m/>
    <x v="80"/>
    <m/>
    <x v="2"/>
    <x v="3"/>
    <x v="0"/>
  </r>
  <r>
    <x v="556"/>
    <x v="7"/>
    <x v="0"/>
    <s v="NDG_Facebook_RT_brand（210210-210228）"/>
    <n v="230"/>
    <m/>
    <m/>
    <m/>
    <m/>
    <n v="372.41"/>
    <m/>
    <x v="0"/>
    <m/>
    <m/>
    <x v="80"/>
    <m/>
    <x v="2"/>
    <x v="3"/>
    <x v="0"/>
  </r>
  <r>
    <x v="556"/>
    <x v="7"/>
    <x v="0"/>
    <s v="NDG_Facebook_int_nestle（210210-210228）"/>
    <n v="1729"/>
    <m/>
    <m/>
    <m/>
    <m/>
    <n v="1654.66"/>
    <m/>
    <x v="0"/>
    <m/>
    <m/>
    <x v="80"/>
    <m/>
    <x v="2"/>
    <x v="3"/>
    <x v="0"/>
  </r>
  <r>
    <x v="556"/>
    <x v="7"/>
    <x v="0"/>
    <s v="NDG_Facebook_int_nestle（210210-210228）"/>
    <n v="7525"/>
    <m/>
    <m/>
    <m/>
    <m/>
    <n v="6074.52"/>
    <m/>
    <x v="0"/>
    <m/>
    <m/>
    <x v="80"/>
    <m/>
    <x v="2"/>
    <x v="3"/>
    <x v="0"/>
  </r>
  <r>
    <x v="556"/>
    <x v="7"/>
    <x v="0"/>
    <s v="NDG_Facebook_RT_brand（210210-210228）"/>
    <n v="1514"/>
    <m/>
    <m/>
    <m/>
    <m/>
    <n v="2020.38"/>
    <m/>
    <x v="0"/>
    <m/>
    <m/>
    <x v="80"/>
    <m/>
    <x v="2"/>
    <x v="3"/>
    <x v="0"/>
  </r>
  <r>
    <x v="556"/>
    <x v="7"/>
    <x v="0"/>
    <s v="NDG_Facebook_RT_brand（210210-210228）"/>
    <n v="3110"/>
    <m/>
    <m/>
    <m/>
    <m/>
    <n v="4807.88"/>
    <m/>
    <x v="0"/>
    <m/>
    <m/>
    <x v="80"/>
    <m/>
    <x v="2"/>
    <x v="3"/>
    <x v="0"/>
  </r>
  <r>
    <x v="556"/>
    <x v="7"/>
    <x v="0"/>
    <s v="NDG_Facebook_RT_ec（210210-210228）"/>
    <n v="122"/>
    <m/>
    <m/>
    <m/>
    <m/>
    <n v="192.89500000000001"/>
    <m/>
    <x v="0"/>
    <m/>
    <m/>
    <x v="80"/>
    <m/>
    <x v="2"/>
    <x v="3"/>
    <x v="0"/>
  </r>
  <r>
    <x v="556"/>
    <x v="7"/>
    <x v="0"/>
    <s v="NDG_Facebook_RT_brand（210210-210228）"/>
    <n v="373"/>
    <m/>
    <m/>
    <m/>
    <m/>
    <n v="706.91"/>
    <m/>
    <x v="0"/>
    <m/>
    <m/>
    <x v="80"/>
    <m/>
    <x v="2"/>
    <x v="3"/>
    <x v="0"/>
  </r>
  <r>
    <x v="556"/>
    <x v="7"/>
    <x v="0"/>
    <s v="NDG_Facebook_RT_ec（210210-210228）"/>
    <n v="2437"/>
    <m/>
    <m/>
    <m/>
    <m/>
    <n v="3568"/>
    <m/>
    <x v="0"/>
    <m/>
    <m/>
    <x v="80"/>
    <m/>
    <x v="2"/>
    <x v="3"/>
    <x v="0"/>
  </r>
  <r>
    <x v="556"/>
    <x v="7"/>
    <x v="0"/>
    <s v="NDG_Facebook_RT_ec（210210-210228）"/>
    <n v="361"/>
    <m/>
    <m/>
    <m/>
    <m/>
    <n v="516.245"/>
    <m/>
    <x v="0"/>
    <m/>
    <m/>
    <x v="80"/>
    <m/>
    <x v="2"/>
    <x v="3"/>
    <x v="0"/>
  </r>
  <r>
    <x v="556"/>
    <x v="7"/>
    <x v="0"/>
    <s v="NDG_Facebook_RT_ec（210210-210228）"/>
    <n v="4923"/>
    <m/>
    <m/>
    <m/>
    <m/>
    <n v="8952.3349999999991"/>
    <m/>
    <x v="0"/>
    <m/>
    <m/>
    <x v="80"/>
    <m/>
    <x v="2"/>
    <x v="3"/>
    <x v="0"/>
  </r>
  <r>
    <x v="556"/>
    <x v="7"/>
    <x v="0"/>
    <s v="NDG_Facebook_int_nestle（210210-210228）"/>
    <n v="12185"/>
    <m/>
    <m/>
    <m/>
    <m/>
    <n v="8313.44"/>
    <m/>
    <x v="0"/>
    <m/>
    <m/>
    <x v="80"/>
    <m/>
    <x v="2"/>
    <x v="3"/>
    <x v="0"/>
  </r>
  <r>
    <x v="557"/>
    <x v="7"/>
    <x v="0"/>
    <s v="NDG_Facebook_int_coffee（210210-210228）"/>
    <n v="355"/>
    <m/>
    <m/>
    <m/>
    <m/>
    <n v="219.655"/>
    <m/>
    <x v="0"/>
    <m/>
    <m/>
    <x v="80"/>
    <m/>
    <x v="2"/>
    <x v="3"/>
    <x v="0"/>
  </r>
  <r>
    <x v="557"/>
    <x v="7"/>
    <x v="0"/>
    <s v="NDG_Facebook_RT_ec（210210-210228）"/>
    <n v="47"/>
    <m/>
    <m/>
    <m/>
    <m/>
    <n v="69.13"/>
    <m/>
    <x v="0"/>
    <m/>
    <m/>
    <x v="80"/>
    <m/>
    <x v="2"/>
    <x v="3"/>
    <x v="0"/>
  </r>
  <r>
    <x v="557"/>
    <x v="7"/>
    <x v="0"/>
    <s v="NDG_Facebook_RT_ec（210210-210228）"/>
    <n v="3017"/>
    <m/>
    <m/>
    <m/>
    <m/>
    <n v="4849.1350000000002"/>
    <m/>
    <x v="0"/>
    <m/>
    <m/>
    <x v="80"/>
    <m/>
    <x v="2"/>
    <x v="3"/>
    <x v="0"/>
  </r>
  <r>
    <x v="557"/>
    <x v="7"/>
    <x v="0"/>
    <s v="NDG_Facebook_RT_ec（210210-210228）"/>
    <n v="625"/>
    <m/>
    <m/>
    <m/>
    <m/>
    <n v="1002.385"/>
    <m/>
    <x v="0"/>
    <m/>
    <m/>
    <x v="80"/>
    <m/>
    <x v="2"/>
    <x v="3"/>
    <x v="0"/>
  </r>
  <r>
    <x v="557"/>
    <x v="7"/>
    <x v="0"/>
    <s v="NDG_Facebook_int_coffee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ec（210210-210228）"/>
    <n v="98"/>
    <m/>
    <m/>
    <m/>
    <m/>
    <n v="180.63"/>
    <m/>
    <x v="0"/>
    <m/>
    <m/>
    <x v="80"/>
    <m/>
    <x v="2"/>
    <x v="3"/>
    <x v="0"/>
  </r>
  <r>
    <x v="557"/>
    <x v="7"/>
    <x v="0"/>
    <s v="NDG_Facebook_RT_ec（210210-210228）"/>
    <n v="556"/>
    <m/>
    <m/>
    <m/>
    <m/>
    <n v="840.71"/>
    <m/>
    <x v="0"/>
    <m/>
    <m/>
    <x v="80"/>
    <m/>
    <x v="2"/>
    <x v="3"/>
    <x v="0"/>
  </r>
  <r>
    <x v="557"/>
    <x v="7"/>
    <x v="0"/>
    <s v="NDG_Facebook_int_coffee（210210-210228）"/>
    <n v="20189"/>
    <m/>
    <m/>
    <m/>
    <m/>
    <n v="15655.715"/>
    <m/>
    <x v="0"/>
    <m/>
    <m/>
    <x v="80"/>
    <m/>
    <x v="2"/>
    <x v="3"/>
    <x v="0"/>
  </r>
  <r>
    <x v="557"/>
    <x v="7"/>
    <x v="0"/>
    <s v="NDG_Facebook_RT_brand（210210-210228）"/>
    <n v="6867"/>
    <m/>
    <m/>
    <m/>
    <m/>
    <n v="11604.92"/>
    <m/>
    <x v="0"/>
    <m/>
    <m/>
    <x v="80"/>
    <m/>
    <x v="2"/>
    <x v="3"/>
    <x v="0"/>
  </r>
  <r>
    <x v="557"/>
    <x v="7"/>
    <x v="0"/>
    <s v="NDG_Facebook_RT_ec（210210-210228）"/>
    <n v="88"/>
    <m/>
    <m/>
    <m/>
    <m/>
    <n v="136.03"/>
    <m/>
    <x v="0"/>
    <m/>
    <m/>
    <x v="80"/>
    <m/>
    <x v="2"/>
    <x v="3"/>
    <x v="0"/>
  </r>
  <r>
    <x v="557"/>
    <x v="7"/>
    <x v="0"/>
    <s v="NDG_Facebook_RT_ec（210210-210228）"/>
    <n v="12079"/>
    <m/>
    <m/>
    <m/>
    <m/>
    <n v="25752.04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481"/>
    <m/>
    <m/>
    <m/>
    <m/>
    <n v="624.4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1063"/>
    <m/>
    <m/>
    <m/>
    <m/>
    <n v="1516.4"/>
    <m/>
    <x v="0"/>
    <m/>
    <m/>
    <x v="80"/>
    <m/>
    <x v="2"/>
    <x v="3"/>
    <x v="0"/>
  </r>
  <r>
    <x v="557"/>
    <x v="7"/>
    <x v="0"/>
    <s v="NDG_Facebook_int_coffee_2（210210-210228）"/>
    <n v="41414"/>
    <m/>
    <m/>
    <m/>
    <m/>
    <n v="20439.064999999999"/>
    <m/>
    <x v="0"/>
    <m/>
    <m/>
    <x v="80"/>
    <m/>
    <x v="2"/>
    <x v="3"/>
    <x v="0"/>
  </r>
  <r>
    <x v="557"/>
    <x v="7"/>
    <x v="0"/>
    <s v="NDG_Facebook_int_nestle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int_coffee_2（210210-210228）"/>
    <n v="969"/>
    <m/>
    <m/>
    <m/>
    <m/>
    <n v="413.66500000000002"/>
    <m/>
    <x v="0"/>
    <m/>
    <m/>
    <x v="80"/>
    <m/>
    <x v="2"/>
    <x v="3"/>
    <x v="0"/>
  </r>
  <r>
    <x v="557"/>
    <x v="7"/>
    <x v="0"/>
    <s v="NDG_Facebook_RT_brand（210210-210228）"/>
    <n v="24"/>
    <m/>
    <m/>
    <m/>
    <m/>
    <n v="32.335000000000001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brand（210210-210228）"/>
    <n v="3009"/>
    <m/>
    <m/>
    <m/>
    <m/>
    <n v="3773.16"/>
    <m/>
    <x v="0"/>
    <m/>
    <m/>
    <x v="80"/>
    <m/>
    <x v="2"/>
    <x v="3"/>
    <x v="0"/>
  </r>
  <r>
    <x v="557"/>
    <x v="7"/>
    <x v="0"/>
    <s v="NDG_Facebook_int_nestle（210210-210228）"/>
    <n v="438"/>
    <m/>
    <m/>
    <m/>
    <m/>
    <n v="313.315"/>
    <m/>
    <x v="0"/>
    <m/>
    <m/>
    <x v="80"/>
    <m/>
    <x v="2"/>
    <x v="3"/>
    <x v="0"/>
  </r>
  <r>
    <x v="557"/>
    <x v="7"/>
    <x v="0"/>
    <s v="NDG_Facebook_RT_brand（210210-210228）"/>
    <n v="23"/>
    <m/>
    <m/>
    <m/>
    <m/>
    <n v="45.715000000000003"/>
    <m/>
    <x v="0"/>
    <m/>
    <m/>
    <x v="80"/>
    <m/>
    <x v="2"/>
    <x v="3"/>
    <x v="0"/>
  </r>
  <r>
    <x v="557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7"/>
    <x v="7"/>
    <x v="0"/>
    <s v="NDG_Facebook_RT_ec（210210-210228）"/>
    <n v="55"/>
    <m/>
    <m/>
    <m/>
    <m/>
    <n v="129.34"/>
    <m/>
    <x v="0"/>
    <m/>
    <m/>
    <x v="80"/>
    <m/>
    <x v="2"/>
    <x v="3"/>
    <x v="0"/>
  </r>
  <r>
    <x v="557"/>
    <x v="7"/>
    <x v="0"/>
    <s v="NDG_Facebook_RT_brand（210210-210228）"/>
    <n v="311"/>
    <m/>
    <m/>
    <m/>
    <m/>
    <n v="361.26"/>
    <m/>
    <x v="0"/>
    <m/>
    <m/>
    <x v="80"/>
    <m/>
    <x v="2"/>
    <x v="3"/>
    <x v="0"/>
  </r>
  <r>
    <x v="557"/>
    <x v="7"/>
    <x v="0"/>
    <s v="NDG_Facebook_RT_brand（210210-210228）"/>
    <n v="24"/>
    <m/>
    <m/>
    <m/>
    <m/>
    <n v="39.024999999999999"/>
    <m/>
    <x v="0"/>
    <m/>
    <m/>
    <x v="80"/>
    <m/>
    <x v="2"/>
    <x v="3"/>
    <x v="0"/>
  </r>
  <r>
    <x v="557"/>
    <x v="7"/>
    <x v="0"/>
    <s v="NDG_Facebook_RT_brand（210210-210228）"/>
    <n v="106"/>
    <m/>
    <m/>
    <m/>
    <m/>
    <n v="256.45"/>
    <m/>
    <x v="0"/>
    <m/>
    <m/>
    <x v="80"/>
    <m/>
    <x v="2"/>
    <x v="3"/>
    <x v="0"/>
  </r>
  <r>
    <x v="557"/>
    <x v="7"/>
    <x v="0"/>
    <s v="NDG_Facebook_int_nestle（210210-210228）"/>
    <n v="18188"/>
    <m/>
    <m/>
    <m/>
    <m/>
    <n v="16064.92"/>
    <m/>
    <x v="0"/>
    <m/>
    <m/>
    <x v="80"/>
    <m/>
    <x v="2"/>
    <x v="3"/>
    <x v="0"/>
  </r>
  <r>
    <x v="557"/>
    <x v="7"/>
    <x v="0"/>
    <s v="NDG_Facebook_RT_ec（210210-210228）"/>
    <n v="1466"/>
    <m/>
    <m/>
    <m/>
    <m/>
    <n v="2557.81"/>
    <m/>
    <x v="0"/>
    <m/>
    <m/>
    <x v="80"/>
    <m/>
    <x v="2"/>
    <x v="3"/>
    <x v="0"/>
  </r>
  <r>
    <x v="558"/>
    <x v="7"/>
    <x v="0"/>
    <s v="NDG_Facebook_int_coffee_2（210210-210228）"/>
    <n v="43469"/>
    <m/>
    <m/>
    <m/>
    <m/>
    <n v="21564.1"/>
    <m/>
    <x v="0"/>
    <m/>
    <m/>
    <x v="80"/>
    <m/>
    <x v="2"/>
    <x v="3"/>
    <x v="0"/>
  </r>
  <r>
    <x v="558"/>
    <x v="7"/>
    <x v="0"/>
    <s v="NDG_Facebook_RT_brand（210210-210228）"/>
    <n v="4548"/>
    <m/>
    <m/>
    <m/>
    <m/>
    <n v="6968.75"/>
    <m/>
    <x v="0"/>
    <m/>
    <m/>
    <x v="80"/>
    <m/>
    <x v="2"/>
    <x v="3"/>
    <x v="0"/>
  </r>
  <r>
    <x v="558"/>
    <x v="7"/>
    <x v="0"/>
    <s v="NDG_Facebook_RT_ec（210210-210228）"/>
    <n v="7083"/>
    <m/>
    <m/>
    <m/>
    <m/>
    <n v="17038.314999999999"/>
    <m/>
    <x v="0"/>
    <m/>
    <m/>
    <x v="80"/>
    <m/>
    <x v="2"/>
    <x v="3"/>
    <x v="0"/>
  </r>
  <r>
    <x v="558"/>
    <x v="7"/>
    <x v="0"/>
    <s v="NDG_Facebook_RT_ec（210210-210228）"/>
    <n v="665"/>
    <m/>
    <m/>
    <m/>
    <m/>
    <n v="1091.585"/>
    <m/>
    <x v="0"/>
    <m/>
    <m/>
    <x v="80"/>
    <m/>
    <x v="2"/>
    <x v="3"/>
    <x v="0"/>
  </r>
  <r>
    <x v="558"/>
    <x v="7"/>
    <x v="0"/>
    <s v="NDG_Facebook_RT_ec（210210-210228）"/>
    <n v="85"/>
    <m/>
    <m/>
    <m/>
    <m/>
    <n v="134.91499999999999"/>
    <m/>
    <x v="0"/>
    <m/>
    <m/>
    <x v="80"/>
    <m/>
    <x v="2"/>
    <x v="3"/>
    <x v="0"/>
  </r>
  <r>
    <x v="558"/>
    <x v="7"/>
    <x v="0"/>
    <s v="NDG_Facebook_RT_ec（210210-210228）"/>
    <n v="254"/>
    <m/>
    <m/>
    <m/>
    <m/>
    <n v="526.28"/>
    <m/>
    <x v="0"/>
    <m/>
    <m/>
    <x v="80"/>
    <m/>
    <x v="2"/>
    <x v="3"/>
    <x v="0"/>
  </r>
  <r>
    <x v="558"/>
    <x v="7"/>
    <x v="0"/>
    <s v="NDG_Facebook_RT_brand（210210-210228）"/>
    <n v="403"/>
    <m/>
    <m/>
    <m/>
    <m/>
    <n v="890.88499999999999"/>
    <m/>
    <x v="0"/>
    <m/>
    <m/>
    <x v="80"/>
    <m/>
    <x v="2"/>
    <x v="3"/>
    <x v="0"/>
  </r>
  <r>
    <x v="558"/>
    <x v="7"/>
    <x v="0"/>
    <s v="NDG_Facebook_int_nestle（210210-210228）"/>
    <n v="19521"/>
    <m/>
    <m/>
    <m/>
    <m/>
    <n v="16122.9"/>
    <m/>
    <x v="0"/>
    <m/>
    <m/>
    <x v="80"/>
    <m/>
    <x v="2"/>
    <x v="3"/>
    <x v="0"/>
  </r>
  <r>
    <x v="558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brand（210210-210228）"/>
    <n v="36"/>
    <m/>
    <m/>
    <m/>
    <m/>
    <n v="60.21"/>
    <m/>
    <x v="0"/>
    <m/>
    <m/>
    <x v="80"/>
    <m/>
    <x v="2"/>
    <x v="3"/>
    <x v="0"/>
  </r>
  <r>
    <x v="558"/>
    <x v="7"/>
    <x v="0"/>
    <s v="NDG_Facebook_RT_brand（210210-210228）"/>
    <n v="43"/>
    <m/>
    <m/>
    <m/>
    <m/>
    <n v="60.21"/>
    <m/>
    <x v="0"/>
    <m/>
    <m/>
    <x v="80"/>
    <m/>
    <x v="2"/>
    <x v="3"/>
    <x v="0"/>
  </r>
  <r>
    <x v="558"/>
    <x v="7"/>
    <x v="0"/>
    <s v="NDG_Facebook_RT_brand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int_coffee（210210-210228）"/>
    <n v="21151"/>
    <m/>
    <m/>
    <m/>
    <m/>
    <n v="16429.525000000001"/>
    <m/>
    <x v="0"/>
    <m/>
    <m/>
    <x v="80"/>
    <m/>
    <x v="2"/>
    <x v="3"/>
    <x v="0"/>
  </r>
  <r>
    <x v="558"/>
    <x v="7"/>
    <x v="0"/>
    <s v="NDG_Facebook_RT_ec（210210-210228）"/>
    <n v="1471"/>
    <m/>
    <m/>
    <m/>
    <m/>
    <n v="2880.0450000000001"/>
    <m/>
    <x v="0"/>
    <m/>
    <m/>
    <x v="80"/>
    <m/>
    <x v="2"/>
    <x v="3"/>
    <x v="0"/>
  </r>
  <r>
    <x v="558"/>
    <x v="7"/>
    <x v="0"/>
    <s v="NDG_Facebook_RT_ec（210210-210228）"/>
    <n v="93"/>
    <m/>
    <m/>
    <m/>
    <m/>
    <n v="229.69"/>
    <m/>
    <x v="0"/>
    <m/>
    <m/>
    <x v="80"/>
    <m/>
    <x v="2"/>
    <x v="3"/>
    <x v="0"/>
  </r>
  <r>
    <x v="558"/>
    <x v="7"/>
    <x v="0"/>
    <s v="NDG_Facebook_RT_ec（210210-210228）"/>
    <n v="57"/>
    <m/>
    <m/>
    <m/>
    <m/>
    <n v="143.83500000000001"/>
    <m/>
    <x v="0"/>
    <m/>
    <m/>
    <x v="80"/>
    <m/>
    <x v="2"/>
    <x v="3"/>
    <x v="0"/>
  </r>
  <r>
    <x v="558"/>
    <x v="7"/>
    <x v="0"/>
    <s v="NDG_Facebook_RT_ec（210210-210228）"/>
    <n v="668"/>
    <m/>
    <m/>
    <m/>
    <m/>
    <n v="1519.7449999999999"/>
    <m/>
    <x v="0"/>
    <m/>
    <m/>
    <x v="80"/>
    <m/>
    <x v="2"/>
    <x v="3"/>
    <x v="0"/>
  </r>
  <r>
    <x v="558"/>
    <x v="7"/>
    <x v="0"/>
    <s v="NDG_Facebook_int_nestle（210210-210228）"/>
    <n v="428"/>
    <m/>
    <m/>
    <m/>
    <m/>
    <n v="328.92500000000001"/>
    <m/>
    <x v="0"/>
    <m/>
    <m/>
    <x v="80"/>
    <m/>
    <x v="2"/>
    <x v="3"/>
    <x v="0"/>
  </r>
  <r>
    <x v="558"/>
    <x v="7"/>
    <x v="0"/>
    <s v="NDG_Facebook_int_coffee（210210-210228）"/>
    <n v="269"/>
    <m/>
    <m/>
    <m/>
    <m/>
    <n v="235.26499999999999"/>
    <m/>
    <x v="0"/>
    <m/>
    <m/>
    <x v="80"/>
    <m/>
    <x v="2"/>
    <x v="3"/>
    <x v="0"/>
  </r>
  <r>
    <x v="558"/>
    <x v="7"/>
    <x v="0"/>
    <s v="NDG_Facebook_RT_brand（210210-210228）"/>
    <n v="322"/>
    <m/>
    <m/>
    <m/>
    <m/>
    <n v="364.60500000000002"/>
    <m/>
    <x v="0"/>
    <m/>
    <m/>
    <x v="80"/>
    <m/>
    <x v="2"/>
    <x v="3"/>
    <x v="0"/>
  </r>
  <r>
    <x v="558"/>
    <x v="7"/>
    <x v="0"/>
    <s v="NDG_Facebook_RT_brand（210210-210228）"/>
    <n v="197"/>
    <m/>
    <m/>
    <m/>
    <m/>
    <n v="457.15"/>
    <m/>
    <x v="0"/>
    <m/>
    <m/>
    <x v="80"/>
    <m/>
    <x v="2"/>
    <x v="3"/>
    <x v="0"/>
  </r>
  <r>
    <x v="558"/>
    <x v="7"/>
    <x v="0"/>
    <s v="NDG_Facebook_RT_brand（210210-210228）"/>
    <n v="4227"/>
    <m/>
    <m/>
    <m/>
    <m/>
    <n v="8451.7000000000007"/>
    <m/>
    <x v="0"/>
    <m/>
    <m/>
    <x v="80"/>
    <m/>
    <x v="2"/>
    <x v="3"/>
    <x v="0"/>
  </r>
  <r>
    <x v="558"/>
    <x v="7"/>
    <x v="0"/>
    <s v="NDG_Facebook_RT_brand（210210-210228）"/>
    <n v="988"/>
    <m/>
    <m/>
    <m/>
    <m/>
    <n v="1458.42"/>
    <m/>
    <x v="0"/>
    <m/>
    <m/>
    <x v="80"/>
    <m/>
    <x v="2"/>
    <x v="3"/>
    <x v="0"/>
  </r>
  <r>
    <x v="558"/>
    <x v="7"/>
    <x v="0"/>
    <s v="NDG_Facebook_int_coffee_2（210210-210228）"/>
    <n v="820"/>
    <m/>
    <m/>
    <m/>
    <m/>
    <n v="364.60500000000002"/>
    <m/>
    <x v="0"/>
    <m/>
    <m/>
    <x v="80"/>
    <m/>
    <x v="2"/>
    <x v="3"/>
    <x v="0"/>
  </r>
  <r>
    <x v="558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ec（210210-210228）"/>
    <n v="5610"/>
    <m/>
    <m/>
    <m/>
    <m/>
    <n v="10355.004999999999"/>
    <m/>
    <x v="0"/>
    <m/>
    <m/>
    <x v="80"/>
    <m/>
    <x v="2"/>
    <x v="3"/>
    <x v="0"/>
  </r>
  <r>
    <x v="558"/>
    <x v="7"/>
    <x v="0"/>
    <s v="NDG_Facebook_RT_ec（210210-210228）"/>
    <n v="0"/>
    <m/>
    <m/>
    <m/>
    <m/>
    <n v="0"/>
    <m/>
    <x v="0"/>
    <m/>
    <m/>
    <x v="80"/>
    <m/>
    <x v="2"/>
    <x v="3"/>
    <x v="0"/>
  </r>
  <r>
    <x v="558"/>
    <x v="7"/>
    <x v="0"/>
    <s v="NDG_Facebook_RT_brand（210210-210228）"/>
    <n v="76"/>
    <m/>
    <m/>
    <m/>
    <m/>
    <n v="112.61499999999999"/>
    <m/>
    <x v="0"/>
    <m/>
    <m/>
    <x v="80"/>
    <m/>
    <x v="2"/>
    <x v="3"/>
    <x v="0"/>
  </r>
  <r>
    <x v="559"/>
    <x v="7"/>
    <x v="0"/>
    <s v="NDG_Facebook_RT_brand（210210-210228）"/>
    <n v="92"/>
    <m/>
    <m/>
    <m/>
    <m/>
    <n v="95.89"/>
    <m/>
    <x v="0"/>
    <m/>
    <m/>
    <x v="81"/>
    <m/>
    <x v="2"/>
    <x v="3"/>
    <x v="0"/>
  </r>
  <r>
    <x v="559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ec（210210-210228）"/>
    <n v="6051"/>
    <m/>
    <m/>
    <m/>
    <m/>
    <n v="6585.19"/>
    <m/>
    <x v="0"/>
    <m/>
    <m/>
    <x v="81"/>
    <m/>
    <x v="2"/>
    <x v="3"/>
    <x v="0"/>
  </r>
  <r>
    <x v="559"/>
    <x v="7"/>
    <x v="0"/>
    <s v="NDG_Facebook_RT_ec（210210-210228）"/>
    <n v="8108"/>
    <m/>
    <m/>
    <m/>
    <m/>
    <n v="5907.27"/>
    <m/>
    <x v="0"/>
    <m/>
    <m/>
    <x v="81"/>
    <m/>
    <x v="2"/>
    <x v="3"/>
    <x v="0"/>
  </r>
  <r>
    <x v="559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ec（210210-210228）"/>
    <n v="7034"/>
    <m/>
    <m/>
    <m/>
    <m/>
    <n v="6797.04"/>
    <m/>
    <x v="0"/>
    <m/>
    <m/>
    <x v="81"/>
    <m/>
    <x v="2"/>
    <x v="3"/>
    <x v="0"/>
  </r>
  <r>
    <x v="559"/>
    <x v="7"/>
    <x v="0"/>
    <s v="NDG_Facebook_int_coffee_2（210210-210228）"/>
    <n v="1819"/>
    <m/>
    <m/>
    <m/>
    <m/>
    <n v="960.01499999999999"/>
    <m/>
    <x v="0"/>
    <m/>
    <m/>
    <x v="81"/>
    <m/>
    <x v="2"/>
    <x v="3"/>
    <x v="0"/>
  </r>
  <r>
    <x v="559"/>
    <x v="7"/>
    <x v="0"/>
    <s v="NDG_Facebook_RT_ec（210210-210228）"/>
    <n v="1572"/>
    <m/>
    <m/>
    <m/>
    <m/>
    <n v="1063.71"/>
    <m/>
    <x v="0"/>
    <m/>
    <m/>
    <x v="81"/>
    <m/>
    <x v="2"/>
    <x v="3"/>
    <x v="0"/>
  </r>
  <r>
    <x v="559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59"/>
    <x v="7"/>
    <x v="0"/>
    <s v="NDG_Facebook_RT_brand（210210-210228）"/>
    <n v="1589"/>
    <m/>
    <m/>
    <m/>
    <m/>
    <n v="2335.9250000000002"/>
    <m/>
    <x v="0"/>
    <m/>
    <m/>
    <x v="81"/>
    <m/>
    <x v="2"/>
    <x v="3"/>
    <x v="0"/>
  </r>
  <r>
    <x v="559"/>
    <x v="7"/>
    <x v="0"/>
    <s v="NDG_Facebook_RT_ec（210210-210228）"/>
    <n v="3102"/>
    <m/>
    <m/>
    <m/>
    <m/>
    <n v="2962.5549999999998"/>
    <m/>
    <x v="0"/>
    <m/>
    <m/>
    <x v="81"/>
    <m/>
    <x v="2"/>
    <x v="3"/>
    <x v="0"/>
  </r>
  <r>
    <x v="559"/>
    <x v="7"/>
    <x v="0"/>
    <s v="NDG_Facebook_int_coffee（210210-210228）"/>
    <n v="707"/>
    <m/>
    <m/>
    <m/>
    <m/>
    <n v="536.31500000000005"/>
    <m/>
    <x v="0"/>
    <m/>
    <m/>
    <x v="81"/>
    <m/>
    <x v="2"/>
    <x v="3"/>
    <x v="0"/>
  </r>
  <r>
    <x v="559"/>
    <x v="7"/>
    <x v="0"/>
    <s v="NDG_Facebook_RT_brand（210210-210228）"/>
    <n v="976"/>
    <m/>
    <m/>
    <m/>
    <m/>
    <n v="1381.4849999999999"/>
    <m/>
    <x v="0"/>
    <m/>
    <m/>
    <x v="81"/>
    <m/>
    <x v="2"/>
    <x v="3"/>
    <x v="0"/>
  </r>
  <r>
    <x v="559"/>
    <x v="7"/>
    <x v="0"/>
    <s v="NDG_Facebook_RT_brand（210210-210228）"/>
    <n v="787"/>
    <m/>
    <m/>
    <m/>
    <m/>
    <n v="1254.375"/>
    <m/>
    <x v="0"/>
    <m/>
    <m/>
    <x v="81"/>
    <m/>
    <x v="2"/>
    <x v="3"/>
    <x v="0"/>
  </r>
  <r>
    <x v="559"/>
    <x v="7"/>
    <x v="0"/>
    <s v="NDG_Facebook_RT_brand（210210-210228）"/>
    <n v="4619"/>
    <m/>
    <m/>
    <m/>
    <m/>
    <n v="5494.72"/>
    <m/>
    <x v="0"/>
    <m/>
    <m/>
    <x v="81"/>
    <m/>
    <x v="2"/>
    <x v="3"/>
    <x v="0"/>
  </r>
  <r>
    <x v="559"/>
    <x v="7"/>
    <x v="0"/>
    <s v="NDG_Facebook_RT_ec（210210-210228）"/>
    <n v="24994"/>
    <m/>
    <m/>
    <m/>
    <m/>
    <n v="28364.485000000001"/>
    <m/>
    <x v="0"/>
    <m/>
    <m/>
    <x v="81"/>
    <m/>
    <x v="2"/>
    <x v="3"/>
    <x v="0"/>
  </r>
  <r>
    <x v="559"/>
    <x v="7"/>
    <x v="0"/>
    <s v="NDG_Facebook_RT_brand（210210-210228）"/>
    <n v="248"/>
    <m/>
    <m/>
    <m/>
    <m/>
    <n v="524.04999999999995"/>
    <m/>
    <x v="0"/>
    <m/>
    <m/>
    <x v="81"/>
    <m/>
    <x v="2"/>
    <x v="3"/>
    <x v="0"/>
  </r>
  <r>
    <x v="559"/>
    <x v="7"/>
    <x v="0"/>
    <s v="NDG_Facebook_int_nestle（210210-210228）"/>
    <n v="795"/>
    <m/>
    <m/>
    <m/>
    <m/>
    <n v="662.31"/>
    <m/>
    <x v="0"/>
    <m/>
    <m/>
    <x v="81"/>
    <m/>
    <x v="2"/>
    <x v="3"/>
    <x v="0"/>
  </r>
  <r>
    <x v="559"/>
    <x v="7"/>
    <x v="0"/>
    <s v="NDG_Facebook_RT_ec（210210-210228）"/>
    <n v="41709"/>
    <m/>
    <m/>
    <m/>
    <m/>
    <n v="29979.005000000001"/>
    <m/>
    <x v="0"/>
    <m/>
    <m/>
    <x v="81"/>
    <m/>
    <x v="2"/>
    <x v="3"/>
    <x v="0"/>
  </r>
  <r>
    <x v="559"/>
    <x v="7"/>
    <x v="0"/>
    <s v="NDG_Facebook_int_coffee（210210-210228）"/>
    <n v="19640"/>
    <m/>
    <m/>
    <m/>
    <m/>
    <n v="15283.305"/>
    <m/>
    <x v="0"/>
    <m/>
    <m/>
    <x v="81"/>
    <m/>
    <x v="2"/>
    <x v="3"/>
    <x v="0"/>
  </r>
  <r>
    <x v="559"/>
    <x v="7"/>
    <x v="0"/>
    <s v="NDG_Facebook_int_coffee_2（210210-210228）"/>
    <n v="39495"/>
    <m/>
    <m/>
    <m/>
    <m/>
    <n v="19782.330000000002"/>
    <m/>
    <x v="0"/>
    <m/>
    <m/>
    <x v="81"/>
    <m/>
    <x v="2"/>
    <x v="3"/>
    <x v="0"/>
  </r>
  <r>
    <x v="559"/>
    <x v="7"/>
    <x v="0"/>
    <s v="NDG_Facebook_RT_brand（210210-210228）"/>
    <n v="4821"/>
    <m/>
    <m/>
    <m/>
    <m/>
    <n v="9188.7150000000001"/>
    <m/>
    <x v="0"/>
    <m/>
    <m/>
    <x v="81"/>
    <m/>
    <x v="2"/>
    <x v="3"/>
    <x v="0"/>
  </r>
  <r>
    <x v="559"/>
    <x v="7"/>
    <x v="0"/>
    <s v="NDG_Facebook_RT_ec（210210-210228）"/>
    <n v="2141"/>
    <m/>
    <m/>
    <m/>
    <m/>
    <n v="1737.17"/>
    <m/>
    <x v="0"/>
    <m/>
    <m/>
    <x v="81"/>
    <m/>
    <x v="2"/>
    <x v="3"/>
    <x v="0"/>
  </r>
  <r>
    <x v="559"/>
    <x v="7"/>
    <x v="0"/>
    <s v="NDG_Facebook_int_nestle（210210-210228）"/>
    <n v="20073"/>
    <m/>
    <m/>
    <m/>
    <m/>
    <n v="15729.305"/>
    <m/>
    <x v="0"/>
    <m/>
    <m/>
    <x v="81"/>
    <m/>
    <x v="2"/>
    <x v="3"/>
    <x v="0"/>
  </r>
  <r>
    <x v="559"/>
    <x v="7"/>
    <x v="0"/>
    <s v="NDG_Facebook_RT_brand（210210-210228）"/>
    <n v="271"/>
    <m/>
    <m/>
    <m/>
    <m/>
    <n v="384.67500000000001"/>
    <m/>
    <x v="0"/>
    <m/>
    <m/>
    <x v="81"/>
    <m/>
    <x v="2"/>
    <x v="3"/>
    <x v="0"/>
  </r>
  <r>
    <x v="559"/>
    <x v="7"/>
    <x v="0"/>
    <s v="NDG_Facebook_RT_ec（210210-210228）"/>
    <n v="3930"/>
    <m/>
    <m/>
    <m/>
    <m/>
    <n v="2742.9"/>
    <m/>
    <x v="0"/>
    <m/>
    <m/>
    <x v="81"/>
    <m/>
    <x v="2"/>
    <x v="3"/>
    <x v="0"/>
  </r>
  <r>
    <x v="559"/>
    <x v="7"/>
    <x v="0"/>
    <s v="NDG_Facebook_RT_brand（210210-210228）"/>
    <n v="110"/>
    <m/>
    <m/>
    <m/>
    <m/>
    <n v="215.19499999999999"/>
    <m/>
    <x v="0"/>
    <m/>
    <m/>
    <x v="81"/>
    <m/>
    <x v="2"/>
    <x v="3"/>
    <x v="0"/>
  </r>
  <r>
    <x v="559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36543"/>
    <m/>
    <m/>
    <m/>
    <m/>
    <n v="35810.455000000002"/>
    <m/>
    <x v="0"/>
    <m/>
    <m/>
    <x v="81"/>
    <m/>
    <x v="2"/>
    <x v="3"/>
    <x v="0"/>
  </r>
  <r>
    <x v="560"/>
    <x v="7"/>
    <x v="0"/>
    <s v="NDG_Facebook_RT_ec（210210-210228）"/>
    <n v="2438"/>
    <m/>
    <m/>
    <m/>
    <m/>
    <n v="1637.9349999999999"/>
    <m/>
    <x v="0"/>
    <m/>
    <m/>
    <x v="81"/>
    <m/>
    <x v="2"/>
    <x v="3"/>
    <x v="0"/>
  </r>
  <r>
    <x v="560"/>
    <x v="7"/>
    <x v="0"/>
    <s v="NDG_Facebook_int_coffee_2（210210-210228）"/>
    <n v="47925"/>
    <m/>
    <m/>
    <m/>
    <m/>
    <n v="21745.845000000001"/>
    <m/>
    <x v="0"/>
    <m/>
    <m/>
    <x v="81"/>
    <m/>
    <x v="2"/>
    <x v="3"/>
    <x v="0"/>
  </r>
  <r>
    <x v="560"/>
    <x v="7"/>
    <x v="0"/>
    <s v="NDG_Facebook_int_coffee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4414"/>
    <m/>
    <m/>
    <m/>
    <m/>
    <n v="7922.0749999999998"/>
    <m/>
    <x v="0"/>
    <m/>
    <m/>
    <x v="81"/>
    <m/>
    <x v="2"/>
    <x v="3"/>
    <x v="0"/>
  </r>
  <r>
    <x v="560"/>
    <x v="7"/>
    <x v="0"/>
    <s v="NDG_Facebook_int_nestle（210210-210228）"/>
    <n v="893"/>
    <m/>
    <m/>
    <m/>
    <m/>
    <n v="625.51499999999999"/>
    <m/>
    <x v="0"/>
    <m/>
    <m/>
    <x v="81"/>
    <m/>
    <x v="2"/>
    <x v="3"/>
    <x v="0"/>
  </r>
  <r>
    <x v="560"/>
    <x v="7"/>
    <x v="0"/>
    <s v="NDG_Facebook_RT_ec（210210-210228）"/>
    <n v="13902"/>
    <m/>
    <m/>
    <m/>
    <m/>
    <n v="11786.665000000001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741"/>
    <m/>
    <m/>
    <m/>
    <m/>
    <n v="399.17"/>
    <m/>
    <x v="0"/>
    <m/>
    <m/>
    <x v="81"/>
    <m/>
    <x v="2"/>
    <x v="3"/>
    <x v="0"/>
  </r>
  <r>
    <x v="560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ec（210210-210228）"/>
    <n v="7372"/>
    <m/>
    <m/>
    <m/>
    <m/>
    <n v="7431.4750000000004"/>
    <m/>
    <x v="0"/>
    <m/>
    <m/>
    <x v="81"/>
    <m/>
    <x v="2"/>
    <x v="3"/>
    <x v="0"/>
  </r>
  <r>
    <x v="560"/>
    <x v="7"/>
    <x v="0"/>
    <s v="NDG_Facebook_RT_brand（210210-210228）"/>
    <n v="481"/>
    <m/>
    <m/>
    <m/>
    <m/>
    <n v="963.36"/>
    <m/>
    <x v="0"/>
    <m/>
    <m/>
    <x v="81"/>
    <m/>
    <x v="2"/>
    <x v="3"/>
    <x v="0"/>
  </r>
  <r>
    <x v="560"/>
    <x v="7"/>
    <x v="0"/>
    <s v="NDG_Facebook_RT_brand（210210-210228）"/>
    <n v="1164"/>
    <m/>
    <m/>
    <m/>
    <m/>
    <n v="2700.53"/>
    <m/>
    <x v="0"/>
    <m/>
    <m/>
    <x v="81"/>
    <m/>
    <x v="2"/>
    <x v="3"/>
    <x v="0"/>
  </r>
  <r>
    <x v="560"/>
    <x v="7"/>
    <x v="0"/>
    <s v="NDG_Facebook_int_coffee（210210-210228）"/>
    <n v="22813"/>
    <m/>
    <m/>
    <m/>
    <m/>
    <n v="16398.305"/>
    <m/>
    <x v="0"/>
    <m/>
    <m/>
    <x v="81"/>
    <m/>
    <x v="2"/>
    <x v="3"/>
    <x v="0"/>
  </r>
  <r>
    <x v="560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0"/>
    <x v="7"/>
    <x v="0"/>
    <s v="NDG_Facebook_RT_brand（210210-210228）"/>
    <n v="202"/>
    <m/>
    <m/>
    <m/>
    <m/>
    <n v="265.37"/>
    <m/>
    <x v="0"/>
    <m/>
    <m/>
    <x v="81"/>
    <m/>
    <x v="2"/>
    <x v="3"/>
    <x v="0"/>
  </r>
  <r>
    <x v="560"/>
    <x v="7"/>
    <x v="0"/>
    <s v="NDG_Facebook_RT_ec（210210-210228）"/>
    <n v="5824"/>
    <m/>
    <m/>
    <m/>
    <m/>
    <n v="4482.3"/>
    <m/>
    <x v="0"/>
    <m/>
    <m/>
    <x v="81"/>
    <m/>
    <x v="2"/>
    <x v="3"/>
    <x v="0"/>
  </r>
  <r>
    <x v="560"/>
    <x v="7"/>
    <x v="0"/>
    <s v="NDG_Facebook_RT_brand（210210-210228）"/>
    <n v="18991"/>
    <m/>
    <m/>
    <m/>
    <m/>
    <n v="29259.83"/>
    <m/>
    <x v="0"/>
    <m/>
    <m/>
    <x v="81"/>
    <m/>
    <x v="2"/>
    <x v="3"/>
    <x v="0"/>
  </r>
  <r>
    <x v="560"/>
    <x v="7"/>
    <x v="0"/>
    <s v="NDG_Facebook_RT_brand（210210-210228）"/>
    <n v="24753"/>
    <m/>
    <m/>
    <m/>
    <m/>
    <n v="47453.285000000003"/>
    <m/>
    <x v="0"/>
    <m/>
    <m/>
    <x v="81"/>
    <m/>
    <x v="2"/>
    <x v="3"/>
    <x v="0"/>
  </r>
  <r>
    <x v="560"/>
    <x v="7"/>
    <x v="0"/>
    <s v="NDG_Facebook_RT_brand（210210-210228）"/>
    <n v="2403"/>
    <m/>
    <m/>
    <m/>
    <m/>
    <n v="4869.2049999999999"/>
    <m/>
    <x v="0"/>
    <m/>
    <m/>
    <x v="81"/>
    <m/>
    <x v="2"/>
    <x v="3"/>
    <x v="0"/>
  </r>
  <r>
    <x v="560"/>
    <x v="7"/>
    <x v="0"/>
    <s v="NDG_Facebook_int_coffee（210210-210228）"/>
    <n v="697"/>
    <m/>
    <m/>
    <m/>
    <m/>
    <n v="621.05499999999995"/>
    <m/>
    <x v="0"/>
    <m/>
    <m/>
    <x v="81"/>
    <m/>
    <x v="2"/>
    <x v="3"/>
    <x v="0"/>
  </r>
  <r>
    <x v="560"/>
    <x v="7"/>
    <x v="0"/>
    <s v="NDG_Facebook_int_nestle（210210-210228）"/>
    <n v="20307"/>
    <m/>
    <m/>
    <m/>
    <m/>
    <n v="16748.415000000001"/>
    <m/>
    <x v="0"/>
    <m/>
    <m/>
    <x v="81"/>
    <m/>
    <x v="2"/>
    <x v="3"/>
    <x v="0"/>
  </r>
  <r>
    <x v="560"/>
    <x v="7"/>
    <x v="0"/>
    <s v="NDG_Facebook_RT_brand（210210-210228）"/>
    <n v="6320"/>
    <m/>
    <m/>
    <m/>
    <m/>
    <n v="11219.13"/>
    <m/>
    <x v="0"/>
    <m/>
    <m/>
    <x v="81"/>
    <m/>
    <x v="2"/>
    <x v="3"/>
    <x v="0"/>
  </r>
  <r>
    <x v="560"/>
    <x v="7"/>
    <x v="0"/>
    <s v="NDG_Facebook_RT_ec（210210-210228）"/>
    <n v="598"/>
    <m/>
    <m/>
    <m/>
    <m/>
    <n v="485.02499999999998"/>
    <m/>
    <x v="0"/>
    <m/>
    <m/>
    <x v="81"/>
    <m/>
    <x v="2"/>
    <x v="3"/>
    <x v="0"/>
  </r>
  <r>
    <x v="560"/>
    <x v="7"/>
    <x v="0"/>
    <s v="NDG_Facebook_RT_brand（210210-210228）"/>
    <n v="799"/>
    <m/>
    <m/>
    <m/>
    <m/>
    <n v="1542.0450000000001"/>
    <m/>
    <x v="0"/>
    <m/>
    <m/>
    <x v="81"/>
    <m/>
    <x v="2"/>
    <x v="3"/>
    <x v="0"/>
  </r>
  <r>
    <x v="560"/>
    <x v="7"/>
    <x v="0"/>
    <s v="NDG_Facebook_RT_ec（210210-210228）"/>
    <n v="26190"/>
    <m/>
    <m/>
    <m/>
    <m/>
    <n v="19573.825000000001"/>
    <m/>
    <x v="0"/>
    <m/>
    <m/>
    <x v="81"/>
    <m/>
    <x v="2"/>
    <x v="3"/>
    <x v="0"/>
  </r>
  <r>
    <x v="560"/>
    <x v="7"/>
    <x v="0"/>
    <s v="NDG_Facebook_int_coffee_2（210210-210228）"/>
    <n v="1486"/>
    <m/>
    <m/>
    <m/>
    <m/>
    <n v="705.79499999999996"/>
    <m/>
    <x v="0"/>
    <m/>
    <m/>
    <x v="81"/>
    <m/>
    <x v="2"/>
    <x v="3"/>
    <x v="0"/>
  </r>
  <r>
    <x v="560"/>
    <x v="7"/>
    <x v="0"/>
    <s v="NDG_Facebook_RT_ec（210210-210228）"/>
    <n v="977"/>
    <m/>
    <m/>
    <m/>
    <m/>
    <n v="638.89499999999998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2181"/>
    <m/>
    <m/>
    <m/>
    <m/>
    <n v="1602.2550000000001"/>
    <m/>
    <x v="0"/>
    <m/>
    <m/>
    <x v="81"/>
    <m/>
    <x v="2"/>
    <x v="3"/>
    <x v="0"/>
  </r>
  <r>
    <x v="561"/>
    <x v="7"/>
    <x v="0"/>
    <s v="NDG_Facebook_RT_brand（210210-210228）"/>
    <n v="1881"/>
    <m/>
    <m/>
    <m/>
    <m/>
    <n v="3053.9850000000001"/>
    <m/>
    <x v="0"/>
    <m/>
    <m/>
    <x v="81"/>
    <m/>
    <x v="2"/>
    <x v="3"/>
    <x v="0"/>
  </r>
  <r>
    <x v="561"/>
    <x v="7"/>
    <x v="0"/>
    <s v="NDG_Facebook_RT_brand（210210-210228）"/>
    <n v="13588"/>
    <m/>
    <m/>
    <m/>
    <m/>
    <n v="17950.384999999998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brand（210210-210228）"/>
    <n v="82"/>
    <m/>
    <m/>
    <m/>
    <m/>
    <n v="199.58500000000001"/>
    <m/>
    <x v="0"/>
    <m/>
    <m/>
    <x v="81"/>
    <m/>
    <x v="2"/>
    <x v="3"/>
    <x v="0"/>
  </r>
  <r>
    <x v="561"/>
    <x v="7"/>
    <x v="0"/>
    <s v="NDG_Facebook_RT_brand（210210-210228）"/>
    <n v="542"/>
    <m/>
    <m/>
    <m/>
    <m/>
    <n v="1312.355"/>
    <m/>
    <x v="0"/>
    <m/>
    <m/>
    <x v="81"/>
    <m/>
    <x v="2"/>
    <x v="3"/>
    <x v="0"/>
  </r>
  <r>
    <x v="561"/>
    <x v="7"/>
    <x v="0"/>
    <s v="NDG_Facebook_RT_brand（210210-210228）"/>
    <n v="1940"/>
    <m/>
    <m/>
    <m/>
    <m/>
    <n v="3979.4349999999999"/>
    <m/>
    <x v="0"/>
    <m/>
    <m/>
    <x v="81"/>
    <m/>
    <x v="2"/>
    <x v="3"/>
    <x v="0"/>
  </r>
  <r>
    <x v="561"/>
    <x v="7"/>
    <x v="0"/>
    <s v="NDG_Facebook_RT_ec（210210-210228）"/>
    <n v="632"/>
    <m/>
    <m/>
    <m/>
    <m/>
    <n v="661.19500000000005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int_coffee_2（210210-210228）"/>
    <n v="1116"/>
    <m/>
    <m/>
    <m/>
    <m/>
    <n v="374.64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brand（210210-210228）"/>
    <n v="10345"/>
    <m/>
    <m/>
    <m/>
    <m/>
    <n v="24044.974999999999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20581"/>
    <m/>
    <m/>
    <m/>
    <m/>
    <n v="18864.685000000001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int_coffee（210210-210228）"/>
    <n v="436"/>
    <m/>
    <m/>
    <m/>
    <m/>
    <n v="413.66500000000002"/>
    <m/>
    <x v="0"/>
    <m/>
    <m/>
    <x v="81"/>
    <m/>
    <x v="2"/>
    <x v="3"/>
    <x v="0"/>
  </r>
  <r>
    <x v="561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66755"/>
    <m/>
    <m/>
    <m/>
    <m/>
    <n v="40597.15"/>
    <m/>
    <x v="0"/>
    <m/>
    <m/>
    <x v="81"/>
    <m/>
    <x v="2"/>
    <x v="3"/>
    <x v="0"/>
  </r>
  <r>
    <x v="561"/>
    <x v="7"/>
    <x v="0"/>
    <s v="NDG_Facebook_int_coffee_2（210210-210228）"/>
    <n v="49610"/>
    <m/>
    <m/>
    <m/>
    <m/>
    <n v="20183.73"/>
    <m/>
    <x v="0"/>
    <m/>
    <m/>
    <x v="81"/>
    <m/>
    <x v="2"/>
    <x v="3"/>
    <x v="0"/>
  </r>
  <r>
    <x v="561"/>
    <x v="7"/>
    <x v="0"/>
    <s v="NDG_Facebook_RT_brand（210210-210228）"/>
    <n v="1896"/>
    <m/>
    <m/>
    <m/>
    <m/>
    <n v="3349.46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49196"/>
    <m/>
    <m/>
    <m/>
    <m/>
    <n v="62676.38"/>
    <m/>
    <x v="0"/>
    <m/>
    <m/>
    <x v="81"/>
    <m/>
    <x v="2"/>
    <x v="3"/>
    <x v="0"/>
  </r>
  <r>
    <x v="561"/>
    <x v="7"/>
    <x v="0"/>
    <s v="NDG_Facebook_RT_brand（210210-210228）"/>
    <n v="141"/>
    <m/>
    <m/>
    <m/>
    <m/>
    <n v="218.54"/>
    <m/>
    <x v="0"/>
    <m/>
    <m/>
    <x v="81"/>
    <m/>
    <x v="2"/>
    <x v="3"/>
    <x v="0"/>
  </r>
  <r>
    <x v="561"/>
    <x v="7"/>
    <x v="0"/>
    <s v="NDG_Facebook_int_coffee（210210-210228）"/>
    <n v="21270"/>
    <m/>
    <m/>
    <m/>
    <m/>
    <n v="15294.455"/>
    <m/>
    <x v="0"/>
    <m/>
    <m/>
    <x v="81"/>
    <m/>
    <x v="2"/>
    <x v="3"/>
    <x v="0"/>
  </r>
  <r>
    <x v="561"/>
    <x v="7"/>
    <x v="0"/>
    <s v="NDG_Facebook_int_nestle（210210-210228）"/>
    <n v="390"/>
    <m/>
    <m/>
    <m/>
    <m/>
    <n v="347.88"/>
    <m/>
    <x v="0"/>
    <m/>
    <m/>
    <x v="81"/>
    <m/>
    <x v="2"/>
    <x v="3"/>
    <x v="0"/>
  </r>
  <r>
    <x v="561"/>
    <x v="7"/>
    <x v="0"/>
    <s v="NDG_Facebook_int_nestle（210210-210228）"/>
    <n v="17308"/>
    <m/>
    <m/>
    <m/>
    <m/>
    <n v="15841.92"/>
    <m/>
    <x v="0"/>
    <m/>
    <m/>
    <x v="81"/>
    <m/>
    <x v="2"/>
    <x v="3"/>
    <x v="0"/>
  </r>
  <r>
    <x v="561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1"/>
    <x v="7"/>
    <x v="0"/>
    <s v="NDG_Facebook_RT_ec（210210-210228）"/>
    <n v="3403"/>
    <m/>
    <m/>
    <m/>
    <m/>
    <n v="1916.6849999999999"/>
    <m/>
    <x v="0"/>
    <m/>
    <m/>
    <x v="81"/>
    <m/>
    <x v="2"/>
    <x v="3"/>
    <x v="0"/>
  </r>
  <r>
    <x v="561"/>
    <x v="7"/>
    <x v="0"/>
    <s v="NDG_Facebook_RT_ec（210210-210228）"/>
    <n v="6341"/>
    <m/>
    <m/>
    <m/>
    <m/>
    <n v="5335.2749999999996"/>
    <m/>
    <x v="0"/>
    <m/>
    <m/>
    <x v="81"/>
    <m/>
    <x v="2"/>
    <x v="3"/>
    <x v="0"/>
  </r>
  <r>
    <x v="561"/>
    <x v="7"/>
    <x v="0"/>
    <s v="NDG_Facebook_RT_brand（210210-210228）"/>
    <n v="93"/>
    <m/>
    <m/>
    <m/>
    <m/>
    <n v="141.60499999999999"/>
    <m/>
    <x v="0"/>
    <m/>
    <m/>
    <x v="81"/>
    <m/>
    <x v="2"/>
    <x v="3"/>
    <x v="0"/>
  </r>
  <r>
    <x v="561"/>
    <x v="7"/>
    <x v="0"/>
    <s v="NDG_Facebook_RT_ec（210210-210228）"/>
    <n v="1018"/>
    <m/>
    <m/>
    <m/>
    <m/>
    <n v="509.55500000000001"/>
    <m/>
    <x v="0"/>
    <m/>
    <m/>
    <x v="81"/>
    <m/>
    <x v="2"/>
    <x v="3"/>
    <x v="0"/>
  </r>
  <r>
    <x v="561"/>
    <x v="7"/>
    <x v="0"/>
    <s v="NDG_Facebook_RT_ec（210210-210228）"/>
    <n v="7203"/>
    <m/>
    <m/>
    <m/>
    <m/>
    <n v="4777.7749999999996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6510"/>
    <m/>
    <m/>
    <m/>
    <m/>
    <n v="8207.5149999999994"/>
    <m/>
    <x v="0"/>
    <m/>
    <m/>
    <x v="81"/>
    <m/>
    <x v="2"/>
    <x v="3"/>
    <x v="0"/>
  </r>
  <r>
    <x v="562"/>
    <x v="7"/>
    <x v="0"/>
    <s v="NDG_Facebook_RT_ec（210210-210228）"/>
    <n v="7853"/>
    <m/>
    <m/>
    <m/>
    <m/>
    <n v="6235.08"/>
    <m/>
    <x v="0"/>
    <m/>
    <m/>
    <x v="81"/>
    <m/>
    <x v="2"/>
    <x v="3"/>
    <x v="0"/>
  </r>
  <r>
    <x v="562"/>
    <x v="7"/>
    <x v="0"/>
    <s v="NDG_Facebook_RT_ec（210210-210228）"/>
    <n v="7421"/>
    <m/>
    <m/>
    <m/>
    <m/>
    <n v="5608.45"/>
    <m/>
    <x v="0"/>
    <m/>
    <m/>
    <x v="81"/>
    <m/>
    <x v="2"/>
    <x v="3"/>
    <x v="0"/>
  </r>
  <r>
    <x v="562"/>
    <x v="7"/>
    <x v="0"/>
    <s v="NDG_Facebook_RT_ec（210210-210228）"/>
    <n v="3890"/>
    <m/>
    <m/>
    <m/>
    <m/>
    <n v="4047.45"/>
    <m/>
    <x v="0"/>
    <m/>
    <m/>
    <x v="81"/>
    <m/>
    <x v="2"/>
    <x v="3"/>
    <x v="0"/>
  </r>
  <r>
    <x v="562"/>
    <x v="7"/>
    <x v="0"/>
    <s v="NDG_Facebook_RT_ec（210210-210228）"/>
    <n v="48171"/>
    <m/>
    <m/>
    <m/>
    <m/>
    <n v="69666.31500000000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coffee_2（210210-210228）"/>
    <n v="2134"/>
    <m/>
    <m/>
    <m/>
    <m/>
    <n v="866.3550000000000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741"/>
    <m/>
    <m/>
    <m/>
    <m/>
    <n v="981.2"/>
    <m/>
    <x v="0"/>
    <m/>
    <m/>
    <x v="81"/>
    <m/>
    <x v="2"/>
    <x v="3"/>
    <x v="0"/>
  </r>
  <r>
    <x v="562"/>
    <x v="7"/>
    <x v="0"/>
    <s v="NDG_Facebook_RT_ec（210210-210228）"/>
    <n v="54709"/>
    <m/>
    <m/>
    <m/>
    <m/>
    <n v="42849.45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21485"/>
    <m/>
    <m/>
    <m/>
    <m/>
    <n v="21672.255000000001"/>
    <m/>
    <x v="0"/>
    <m/>
    <m/>
    <x v="81"/>
    <m/>
    <x v="2"/>
    <x v="3"/>
    <x v="0"/>
  </r>
  <r>
    <x v="562"/>
    <x v="7"/>
    <x v="0"/>
    <s v="NDG_Facebook_RT_brand（210210-210228）"/>
    <n v="117"/>
    <m/>
    <m/>
    <m/>
    <m/>
    <n v="234.15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brand（210210-210228）"/>
    <n v="1258"/>
    <m/>
    <m/>
    <m/>
    <m/>
    <n v="1963.5150000000001"/>
    <m/>
    <x v="0"/>
    <m/>
    <m/>
    <x v="81"/>
    <m/>
    <x v="2"/>
    <x v="3"/>
    <x v="0"/>
  </r>
  <r>
    <x v="562"/>
    <x v="7"/>
    <x v="0"/>
    <s v="NDG_Facebook_int_coffee（210210-210228）"/>
    <n v="31706"/>
    <m/>
    <m/>
    <m/>
    <m/>
    <n v="23390.47"/>
    <m/>
    <x v="0"/>
    <m/>
    <m/>
    <x v="81"/>
    <m/>
    <x v="2"/>
    <x v="3"/>
    <x v="0"/>
  </r>
  <r>
    <x v="562"/>
    <x v="7"/>
    <x v="0"/>
    <s v="NDG_Facebook_int_coffee_2（210210-210228）"/>
    <n v="88532"/>
    <m/>
    <m/>
    <m/>
    <m/>
    <n v="35801.535000000003"/>
    <m/>
    <x v="0"/>
    <m/>
    <m/>
    <x v="81"/>
    <m/>
    <x v="2"/>
    <x v="3"/>
    <x v="0"/>
  </r>
  <r>
    <x v="562"/>
    <x v="7"/>
    <x v="0"/>
    <s v="NDG_Facebook_RT_brand（210210-210228）"/>
    <n v="1448"/>
    <m/>
    <m/>
    <m/>
    <m/>
    <n v="2068.3249999999998"/>
    <m/>
    <x v="0"/>
    <m/>
    <m/>
    <x v="81"/>
    <m/>
    <x v="2"/>
    <x v="3"/>
    <x v="0"/>
  </r>
  <r>
    <x v="562"/>
    <x v="7"/>
    <x v="0"/>
    <s v="NDG_Facebook_RT_ec（210210-210228）"/>
    <n v="4475"/>
    <m/>
    <m/>
    <m/>
    <m/>
    <n v="5026.42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3576"/>
    <m/>
    <m/>
    <m/>
    <m/>
    <n v="2168.6750000000002"/>
    <m/>
    <x v="0"/>
    <m/>
    <m/>
    <x v="81"/>
    <m/>
    <x v="2"/>
    <x v="3"/>
    <x v="0"/>
  </r>
  <r>
    <x v="562"/>
    <x v="7"/>
    <x v="0"/>
    <s v="NDG_Facebook_RT_brand（210210-210228）"/>
    <n v="2655"/>
    <m/>
    <m/>
    <m/>
    <m/>
    <n v="5298.48"/>
    <m/>
    <x v="0"/>
    <m/>
    <m/>
    <x v="81"/>
    <m/>
    <x v="2"/>
    <x v="3"/>
    <x v="0"/>
  </r>
  <r>
    <x v="562"/>
    <x v="7"/>
    <x v="0"/>
    <s v="NDG_Facebook_RT_brand（210210-210228）"/>
    <n v="94"/>
    <m/>
    <m/>
    <m/>
    <m/>
    <n v="177.285"/>
    <m/>
    <x v="0"/>
    <m/>
    <m/>
    <x v="81"/>
    <m/>
    <x v="2"/>
    <x v="3"/>
    <x v="0"/>
  </r>
  <r>
    <x v="562"/>
    <x v="7"/>
    <x v="0"/>
    <s v="NDG_Facebook_RT_brand（210210-210228）"/>
    <n v="2522"/>
    <m/>
    <m/>
    <m/>
    <m/>
    <n v="3211.2"/>
    <m/>
    <x v="0"/>
    <m/>
    <m/>
    <x v="81"/>
    <m/>
    <x v="2"/>
    <x v="3"/>
    <x v="0"/>
  </r>
  <r>
    <x v="562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nestle（210210-210228）"/>
    <n v="26551"/>
    <m/>
    <m/>
    <m/>
    <m/>
    <n v="24252.365000000002"/>
    <m/>
    <x v="0"/>
    <m/>
    <m/>
    <x v="81"/>
    <m/>
    <x v="2"/>
    <x v="3"/>
    <x v="0"/>
  </r>
  <r>
    <x v="562"/>
    <x v="7"/>
    <x v="0"/>
    <s v="NDG_Facebook_RT_brand（210210-210228）"/>
    <n v="39"/>
    <m/>
    <m/>
    <m/>
    <m/>
    <n v="14.494999999999999"/>
    <m/>
    <x v="0"/>
    <m/>
    <m/>
    <x v="81"/>
    <m/>
    <x v="2"/>
    <x v="3"/>
    <x v="0"/>
  </r>
  <r>
    <x v="562"/>
    <x v="7"/>
    <x v="0"/>
    <s v="NDG_Facebook_int_coffee（210210-210228）"/>
    <n v="837"/>
    <m/>
    <m/>
    <m/>
    <m/>
    <n v="774.92499999999995"/>
    <m/>
    <x v="0"/>
    <m/>
    <m/>
    <x v="81"/>
    <m/>
    <x v="2"/>
    <x v="3"/>
    <x v="0"/>
  </r>
  <r>
    <x v="562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RT_ec（210210-210228）"/>
    <n v="14630"/>
    <m/>
    <m/>
    <m/>
    <m/>
    <n v="10128.66"/>
    <m/>
    <x v="0"/>
    <m/>
    <m/>
    <x v="81"/>
    <m/>
    <x v="2"/>
    <x v="3"/>
    <x v="0"/>
  </r>
  <r>
    <x v="562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62"/>
    <x v="7"/>
    <x v="0"/>
    <s v="NDG_Facebook_int_nestle（210210-210228）"/>
    <n v="523"/>
    <m/>
    <m/>
    <m/>
    <m/>
    <n v="528.51"/>
    <m/>
    <x v="0"/>
    <m/>
    <m/>
    <x v="81"/>
    <m/>
    <x v="2"/>
    <x v="3"/>
    <x v="0"/>
  </r>
  <r>
    <x v="563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int_coffee_2（210210-210228）"/>
    <n v="3607"/>
    <m/>
    <m/>
    <m/>
    <m/>
    <n v="1391.52"/>
    <m/>
    <x v="0"/>
    <m/>
    <m/>
    <x v="81"/>
    <m/>
    <x v="2"/>
    <x v="3"/>
    <x v="0"/>
  </r>
  <r>
    <x v="563"/>
    <x v="7"/>
    <x v="0"/>
    <s v="NDG_Facebook_int_coffee（210210-210228）"/>
    <n v="1701"/>
    <m/>
    <m/>
    <m/>
    <m/>
    <n v="1460.65"/>
    <m/>
    <x v="0"/>
    <m/>
    <m/>
    <x v="81"/>
    <m/>
    <x v="2"/>
    <x v="3"/>
    <x v="0"/>
  </r>
  <r>
    <x v="563"/>
    <x v="7"/>
    <x v="0"/>
    <s v="NDG_Facebook_RT_brand（210210-210228）"/>
    <n v="363"/>
    <m/>
    <m/>
    <m/>
    <m/>
    <n v="676.80499999999995"/>
    <m/>
    <x v="0"/>
    <m/>
    <m/>
    <x v="81"/>
    <m/>
    <x v="2"/>
    <x v="3"/>
    <x v="0"/>
  </r>
  <r>
    <x v="563"/>
    <x v="7"/>
    <x v="0"/>
    <s v="NDG_Facebook_RT_brand（210210-210228）"/>
    <n v="605"/>
    <m/>
    <m/>
    <m/>
    <m/>
    <n v="1121.69"/>
    <m/>
    <x v="0"/>
    <m/>
    <m/>
    <x v="81"/>
    <m/>
    <x v="2"/>
    <x v="3"/>
    <x v="0"/>
  </r>
  <r>
    <x v="563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4572"/>
    <m/>
    <m/>
    <m/>
    <m/>
    <n v="6938.6450000000004"/>
    <m/>
    <x v="0"/>
    <m/>
    <m/>
    <x v="81"/>
    <m/>
    <x v="2"/>
    <x v="3"/>
    <x v="0"/>
  </r>
  <r>
    <x v="563"/>
    <x v="7"/>
    <x v="0"/>
    <s v="NDG_Facebook_int_coffee（210210-210228）"/>
    <n v="39283"/>
    <m/>
    <m/>
    <m/>
    <m/>
    <n v="28454.799999999999"/>
    <m/>
    <x v="0"/>
    <m/>
    <m/>
    <x v="81"/>
    <m/>
    <x v="2"/>
    <x v="3"/>
    <x v="0"/>
  </r>
  <r>
    <x v="563"/>
    <x v="7"/>
    <x v="0"/>
    <s v="NDG_Facebook_RT_ec（210210-210228）"/>
    <n v="37122"/>
    <m/>
    <m/>
    <m/>
    <m/>
    <n v="38645.9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123"/>
    <m/>
    <m/>
    <m/>
    <m/>
    <n v="410.32"/>
    <m/>
    <x v="0"/>
    <m/>
    <m/>
    <x v="81"/>
    <m/>
    <x v="2"/>
    <x v="3"/>
    <x v="0"/>
  </r>
  <r>
    <x v="563"/>
    <x v="7"/>
    <x v="0"/>
    <s v="NDG_Facebook_int_coffee_2（210210-210228）"/>
    <n v="117933"/>
    <m/>
    <m/>
    <m/>
    <m/>
    <n v="47578.165000000001"/>
    <m/>
    <x v="0"/>
    <m/>
    <m/>
    <x v="81"/>
    <m/>
    <x v="2"/>
    <x v="3"/>
    <x v="0"/>
  </r>
  <r>
    <x v="563"/>
    <x v="7"/>
    <x v="0"/>
    <s v="NDG_Facebook_RT_ec（210210-210228）"/>
    <n v="7558"/>
    <m/>
    <m/>
    <m/>
    <m/>
    <n v="9842.1049999999996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brand（210210-210228）"/>
    <n v="43"/>
    <m/>
    <m/>
    <m/>
    <m/>
    <n v="66.900000000000006"/>
    <m/>
    <x v="0"/>
    <m/>
    <m/>
    <x v="81"/>
    <m/>
    <x v="2"/>
    <x v="3"/>
    <x v="0"/>
  </r>
  <r>
    <x v="563"/>
    <x v="7"/>
    <x v="0"/>
    <s v="NDG_Facebook_int_nestle（210210-210228）"/>
    <n v="31418"/>
    <m/>
    <m/>
    <m/>
    <m/>
    <n v="29595.445"/>
    <m/>
    <x v="0"/>
    <m/>
    <m/>
    <x v="81"/>
    <m/>
    <x v="2"/>
    <x v="3"/>
    <x v="0"/>
  </r>
  <r>
    <x v="563"/>
    <x v="7"/>
    <x v="0"/>
    <s v="NDG_Facebook_RT_brand（210210-210228）"/>
    <n v="962"/>
    <m/>
    <m/>
    <m/>
    <m/>
    <n v="1509.71"/>
    <m/>
    <x v="0"/>
    <m/>
    <m/>
    <x v="81"/>
    <m/>
    <x v="2"/>
    <x v="3"/>
    <x v="0"/>
  </r>
  <r>
    <x v="563"/>
    <x v="7"/>
    <x v="0"/>
    <s v="NDG_Facebook_RT_brand（210210-210228）"/>
    <n v="2197"/>
    <m/>
    <m/>
    <m/>
    <m/>
    <n v="3785.4250000000002"/>
    <m/>
    <x v="0"/>
    <m/>
    <m/>
    <x v="81"/>
    <m/>
    <x v="2"/>
    <x v="3"/>
    <x v="0"/>
  </r>
  <r>
    <x v="563"/>
    <x v="7"/>
    <x v="0"/>
    <s v="NDG_Facebook_int_nestle（210210-210228）"/>
    <n v="995"/>
    <m/>
    <m/>
    <m/>
    <m/>
    <n v="1013.535"/>
    <m/>
    <x v="0"/>
    <m/>
    <m/>
    <x v="81"/>
    <m/>
    <x v="2"/>
    <x v="3"/>
    <x v="0"/>
  </r>
  <r>
    <x v="563"/>
    <x v="7"/>
    <x v="0"/>
    <s v="NDG_Facebook_RT_ec（210210-210228）"/>
    <n v="60252"/>
    <m/>
    <m/>
    <m/>
    <m/>
    <n v="83119.904999999999"/>
    <m/>
    <x v="0"/>
    <m/>
    <m/>
    <x v="81"/>
    <m/>
    <x v="2"/>
    <x v="3"/>
    <x v="0"/>
  </r>
  <r>
    <x v="563"/>
    <x v="7"/>
    <x v="0"/>
    <s v="NDG_Facebook_RT_ec（210210-210228）"/>
    <n v="2527"/>
    <m/>
    <m/>
    <m/>
    <m/>
    <n v="2732.8649999999998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ec（210210-210228）"/>
    <n v="3802"/>
    <m/>
    <m/>
    <m/>
    <m/>
    <n v="3902.5"/>
    <m/>
    <x v="0"/>
    <m/>
    <m/>
    <x v="81"/>
    <m/>
    <x v="2"/>
    <x v="3"/>
    <x v="0"/>
  </r>
  <r>
    <x v="563"/>
    <x v="7"/>
    <x v="0"/>
    <s v="NDG_Facebook_RT_ec（210210-210228）"/>
    <n v="10121"/>
    <m/>
    <m/>
    <m/>
    <m/>
    <n v="8040.2650000000003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3"/>
    <x v="7"/>
    <x v="0"/>
    <s v="NDG_Facebook_RT_ec（210210-210228）"/>
    <n v="7686"/>
    <m/>
    <m/>
    <m/>
    <m/>
    <n v="12344.165000000001"/>
    <m/>
    <x v="0"/>
    <m/>
    <m/>
    <x v="81"/>
    <m/>
    <x v="2"/>
    <x v="3"/>
    <x v="0"/>
  </r>
  <r>
    <x v="563"/>
    <x v="7"/>
    <x v="0"/>
    <s v="NDG_Facebook_RT_ec（210210-210228）"/>
    <n v="4816"/>
    <m/>
    <m/>
    <m/>
    <m/>
    <n v="7049.03"/>
    <m/>
    <x v="0"/>
    <m/>
    <m/>
    <x v="81"/>
    <m/>
    <x v="2"/>
    <x v="3"/>
    <x v="0"/>
  </r>
  <r>
    <x v="563"/>
    <x v="7"/>
    <x v="0"/>
    <s v="NDG_Facebook_RT_brand（210210-210228）"/>
    <n v="4728"/>
    <m/>
    <m/>
    <m/>
    <m/>
    <n v="8509.68"/>
    <m/>
    <x v="0"/>
    <m/>
    <m/>
    <x v="81"/>
    <m/>
    <x v="2"/>
    <x v="3"/>
    <x v="0"/>
  </r>
  <r>
    <x v="563"/>
    <x v="7"/>
    <x v="0"/>
    <s v="NDG_Facebook_RT_brand（210210-210228）"/>
    <n v="188"/>
    <m/>
    <m/>
    <m/>
    <m/>
    <n v="534.08500000000004"/>
    <m/>
    <x v="0"/>
    <m/>
    <m/>
    <x v="81"/>
    <m/>
    <x v="2"/>
    <x v="3"/>
    <x v="0"/>
  </r>
  <r>
    <x v="563"/>
    <x v="7"/>
    <x v="0"/>
    <s v="NDG_Facebook_RT_ec（210210-210228）"/>
    <n v="3670"/>
    <m/>
    <m/>
    <m/>
    <m/>
    <n v="2329.2350000000001"/>
    <m/>
    <x v="0"/>
    <m/>
    <m/>
    <x v="81"/>
    <m/>
    <x v="2"/>
    <x v="3"/>
    <x v="0"/>
  </r>
  <r>
    <x v="563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51"/>
    <m/>
    <m/>
    <m/>
    <m/>
    <n v="60.21"/>
    <m/>
    <x v="0"/>
    <m/>
    <m/>
    <x v="81"/>
    <m/>
    <x v="2"/>
    <x v="3"/>
    <x v="0"/>
  </r>
  <r>
    <x v="564"/>
    <x v="7"/>
    <x v="0"/>
    <s v="NDG_Facebook_RT_ec（210210-210228）"/>
    <n v="16325"/>
    <m/>
    <m/>
    <m/>
    <m/>
    <n v="12392.11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123"/>
    <m/>
    <m/>
    <m/>
    <m/>
    <n v="381.33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ec（210210-210228）"/>
    <n v="4963"/>
    <m/>
    <m/>
    <m/>
    <m/>
    <n v="7948.835"/>
    <m/>
    <x v="0"/>
    <m/>
    <m/>
    <x v="81"/>
    <m/>
    <x v="2"/>
    <x v="3"/>
    <x v="0"/>
  </r>
  <r>
    <x v="564"/>
    <x v="7"/>
    <x v="0"/>
    <s v="NDG_Facebook_RT_ec（210210-210228）"/>
    <n v="2902"/>
    <m/>
    <m/>
    <m/>
    <m/>
    <n v="2370.4899999999998"/>
    <m/>
    <x v="0"/>
    <m/>
    <m/>
    <x v="81"/>
    <m/>
    <x v="2"/>
    <x v="3"/>
    <x v="0"/>
  </r>
  <r>
    <x v="564"/>
    <x v="7"/>
    <x v="0"/>
    <s v="NDG_Facebook_RT_ec（210210-210228）"/>
    <n v="4871"/>
    <m/>
    <m/>
    <m/>
    <m/>
    <n v="6297.52"/>
    <m/>
    <x v="0"/>
    <m/>
    <m/>
    <x v="81"/>
    <m/>
    <x v="2"/>
    <x v="3"/>
    <x v="0"/>
  </r>
  <r>
    <x v="564"/>
    <x v="7"/>
    <x v="0"/>
    <s v="NDG_Facebook_RT_ec（210210-210228）"/>
    <n v="35701"/>
    <m/>
    <m/>
    <m/>
    <m/>
    <n v="29167.285"/>
    <m/>
    <x v="0"/>
    <m/>
    <m/>
    <x v="81"/>
    <m/>
    <x v="2"/>
    <x v="3"/>
    <x v="0"/>
  </r>
  <r>
    <x v="564"/>
    <x v="7"/>
    <x v="0"/>
    <s v="NDG_Facebook_int_coffee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coffee_2（210210-210228）"/>
    <n v="121726"/>
    <m/>
    <m/>
    <m/>
    <m/>
    <n v="49569.555"/>
    <m/>
    <x v="0"/>
    <m/>
    <m/>
    <x v="81"/>
    <m/>
    <x v="2"/>
    <x v="3"/>
    <x v="0"/>
  </r>
  <r>
    <x v="564"/>
    <x v="7"/>
    <x v="0"/>
    <s v="NDG_Facebook_RT_ec（210210-210228）"/>
    <n v="3598"/>
    <m/>
    <m/>
    <m/>
    <m/>
    <n v="2633.63"/>
    <m/>
    <x v="0"/>
    <m/>
    <m/>
    <x v="81"/>
    <m/>
    <x v="2"/>
    <x v="3"/>
    <x v="0"/>
  </r>
  <r>
    <x v="564"/>
    <x v="7"/>
    <x v="0"/>
    <s v="NDG_Facebook_RT_brand（210210-210228）"/>
    <n v="1273"/>
    <m/>
    <m/>
    <m/>
    <m/>
    <n v="1373.68"/>
    <m/>
    <x v="0"/>
    <m/>
    <m/>
    <x v="81"/>
    <m/>
    <x v="2"/>
    <x v="3"/>
    <x v="0"/>
  </r>
  <r>
    <x v="564"/>
    <x v="7"/>
    <x v="0"/>
    <s v="NDG_Facebook_RT_brand（210210-210228）"/>
    <n v="766"/>
    <m/>
    <m/>
    <m/>
    <m/>
    <n v="1122.8050000000001"/>
    <m/>
    <x v="0"/>
    <m/>
    <m/>
    <x v="81"/>
    <m/>
    <x v="2"/>
    <x v="3"/>
    <x v="0"/>
  </r>
  <r>
    <x v="564"/>
    <x v="7"/>
    <x v="0"/>
    <s v="NDG_Facebook_int_coffee（210210-210228）"/>
    <n v="39399"/>
    <m/>
    <m/>
    <m/>
    <m/>
    <n v="29417.044999999998"/>
    <m/>
    <x v="0"/>
    <m/>
    <m/>
    <x v="81"/>
    <m/>
    <x v="2"/>
    <x v="3"/>
    <x v="0"/>
  </r>
  <r>
    <x v="564"/>
    <x v="7"/>
    <x v="0"/>
    <s v="NDG_Facebook_int_coffee_2（210210-210228）"/>
    <n v="3435"/>
    <m/>
    <m/>
    <m/>
    <m/>
    <n v="1612.29"/>
    <m/>
    <x v="0"/>
    <m/>
    <m/>
    <x v="81"/>
    <m/>
    <x v="2"/>
    <x v="3"/>
    <x v="0"/>
  </r>
  <r>
    <x v="564"/>
    <x v="7"/>
    <x v="0"/>
    <s v="NDG_Facebook_RT_brand（210210-210228）"/>
    <n v="1737"/>
    <m/>
    <m/>
    <m/>
    <m/>
    <n v="3274.7550000000001"/>
    <m/>
    <x v="0"/>
    <m/>
    <m/>
    <x v="81"/>
    <m/>
    <x v="2"/>
    <x v="3"/>
    <x v="0"/>
  </r>
  <r>
    <x v="564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brand（210210-210228）"/>
    <n v="264"/>
    <m/>
    <m/>
    <m/>
    <m/>
    <n v="485.02499999999998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RT_ec（210210-210228）"/>
    <n v="82106"/>
    <m/>
    <m/>
    <m/>
    <m/>
    <n v="93197.274999999994"/>
    <m/>
    <x v="0"/>
    <m/>
    <m/>
    <x v="81"/>
    <m/>
    <x v="2"/>
    <x v="3"/>
    <x v="0"/>
  </r>
  <r>
    <x v="564"/>
    <x v="7"/>
    <x v="0"/>
    <s v="NDG_Facebook_RT_ec（210210-210228）"/>
    <n v="8825"/>
    <m/>
    <m/>
    <m/>
    <m/>
    <n v="8602.2250000000004"/>
    <m/>
    <x v="0"/>
    <m/>
    <m/>
    <x v="81"/>
    <m/>
    <x v="2"/>
    <x v="3"/>
    <x v="0"/>
  </r>
  <r>
    <x v="564"/>
    <x v="7"/>
    <x v="0"/>
    <s v="NDG_Facebook_RT_ec（210210-210228）"/>
    <n v="11209"/>
    <m/>
    <m/>
    <m/>
    <m/>
    <n v="12156.844999999999"/>
    <m/>
    <x v="0"/>
    <m/>
    <m/>
    <x v="81"/>
    <m/>
    <x v="2"/>
    <x v="3"/>
    <x v="0"/>
  </r>
  <r>
    <x v="564"/>
    <x v="7"/>
    <x v="0"/>
    <s v="NDG_Facebook_RT_ec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coffee（210210-210228）"/>
    <n v="1874"/>
    <m/>
    <m/>
    <m/>
    <m/>
    <n v="1709.2950000000001"/>
    <m/>
    <x v="0"/>
    <m/>
    <m/>
    <x v="81"/>
    <m/>
    <x v="2"/>
    <x v="3"/>
    <x v="0"/>
  </r>
  <r>
    <x v="564"/>
    <x v="7"/>
    <x v="0"/>
    <s v="NDG_Facebook_RT_brand（210210-210228）"/>
    <n v="5416"/>
    <m/>
    <m/>
    <m/>
    <m/>
    <n v="8920"/>
    <m/>
    <x v="0"/>
    <m/>
    <m/>
    <x v="81"/>
    <m/>
    <x v="2"/>
    <x v="3"/>
    <x v="0"/>
  </r>
  <r>
    <x v="564"/>
    <x v="7"/>
    <x v="0"/>
    <s v="NDG_Facebook_RT_brand（210210-210228）"/>
    <n v="4873"/>
    <m/>
    <m/>
    <m/>
    <m/>
    <n v="5993.125"/>
    <m/>
    <x v="0"/>
    <m/>
    <m/>
    <x v="81"/>
    <m/>
    <x v="2"/>
    <x v="3"/>
    <x v="0"/>
  </r>
  <r>
    <x v="564"/>
    <x v="7"/>
    <x v="0"/>
    <s v="NDG_Facebook_int_nestle（210210-210228）"/>
    <n v="0"/>
    <m/>
    <m/>
    <m/>
    <m/>
    <n v="0"/>
    <m/>
    <x v="0"/>
    <m/>
    <m/>
    <x v="81"/>
    <m/>
    <x v="2"/>
    <x v="3"/>
    <x v="0"/>
  </r>
  <r>
    <x v="564"/>
    <x v="7"/>
    <x v="0"/>
    <s v="NDG_Facebook_int_nestle（210210-210228）"/>
    <n v="1124"/>
    <m/>
    <m/>
    <m/>
    <m/>
    <n v="1244.3399999999999"/>
    <m/>
    <x v="0"/>
    <m/>
    <m/>
    <x v="81"/>
    <m/>
    <x v="2"/>
    <x v="3"/>
    <x v="0"/>
  </r>
  <r>
    <x v="564"/>
    <x v="7"/>
    <x v="0"/>
    <s v="NDG_Facebook_int_nestle（210210-210228）"/>
    <n v="31592"/>
    <m/>
    <m/>
    <m/>
    <m/>
    <n v="30519.78"/>
    <m/>
    <x v="0"/>
    <m/>
    <m/>
    <x v="81"/>
    <m/>
    <x v="2"/>
    <x v="3"/>
    <x v="0"/>
  </r>
  <r>
    <x v="564"/>
    <x v="7"/>
    <x v="0"/>
    <s v="NDG_Facebook_RT_brand（210210-210228）"/>
    <n v="633"/>
    <m/>
    <m/>
    <m/>
    <m/>
    <n v="1142.875"/>
    <m/>
    <x v="0"/>
    <m/>
    <m/>
    <x v="81"/>
    <m/>
    <x v="2"/>
    <x v="3"/>
    <x v="0"/>
  </r>
  <r>
    <x v="565"/>
    <x v="7"/>
    <x v="0"/>
    <s v="NDG_Facebook_int_coffee_2（210210-210228）"/>
    <n v="5532"/>
    <m/>
    <m/>
    <m/>
    <m/>
    <n v="2146.375"/>
    <m/>
    <x v="0"/>
    <m/>
    <m/>
    <x v="81"/>
    <m/>
    <x v="2"/>
    <x v="3"/>
    <x v="0"/>
  </r>
  <r>
    <x v="565"/>
    <x v="7"/>
    <x v="0"/>
    <s v="NDG_Facebook_RT_brand（210210-210228）"/>
    <n v="247"/>
    <m/>
    <m/>
    <m/>
    <m/>
    <n v="440.42500000000001"/>
    <m/>
    <x v="0"/>
    <m/>
    <m/>
    <x v="81"/>
    <m/>
    <x v="2"/>
    <x v="3"/>
    <x v="0"/>
  </r>
  <r>
    <x v="565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5"/>
    <x v="7"/>
    <x v="0"/>
    <s v="NDG_Facebook_RT_brand（210210-210228）"/>
    <n v="1942"/>
    <m/>
    <m/>
    <m/>
    <m/>
    <n v="2405.0549999999998"/>
    <m/>
    <x v="0"/>
    <m/>
    <m/>
    <x v="81"/>
    <m/>
    <x v="2"/>
    <x v="3"/>
    <x v="0"/>
  </r>
  <r>
    <x v="565"/>
    <x v="7"/>
    <x v="0"/>
    <s v="NDG_Facebook_RT_brand（210210-210228）"/>
    <n v="38"/>
    <m/>
    <m/>
    <m/>
    <m/>
    <n v="45.715000000000003"/>
    <m/>
    <x v="0"/>
    <m/>
    <m/>
    <x v="81"/>
    <m/>
    <x v="2"/>
    <x v="3"/>
    <x v="0"/>
  </r>
  <r>
    <x v="565"/>
    <x v="7"/>
    <x v="0"/>
    <s v="NDG_Facebook_int_nestle（210210-210228）"/>
    <n v="32023"/>
    <m/>
    <m/>
    <m/>
    <m/>
    <n v="29378.02"/>
    <m/>
    <x v="0"/>
    <m/>
    <m/>
    <x v="81"/>
    <m/>
    <x v="2"/>
    <x v="3"/>
    <x v="0"/>
  </r>
  <r>
    <x v="565"/>
    <x v="7"/>
    <x v="0"/>
    <s v="NDG_Facebook_int_nestle（210210-210228）"/>
    <n v="1693"/>
    <m/>
    <m/>
    <m/>
    <m/>
    <n v="1586.645"/>
    <m/>
    <x v="0"/>
    <m/>
    <m/>
    <x v="81"/>
    <m/>
    <x v="2"/>
    <x v="3"/>
    <x v="0"/>
  </r>
  <r>
    <x v="565"/>
    <x v="7"/>
    <x v="0"/>
    <s v="NDG_Facebook_RT_brand（210210-210228）"/>
    <n v="2843"/>
    <m/>
    <m/>
    <m/>
    <m/>
    <n v="5047.6049999999996"/>
    <m/>
    <x v="0"/>
    <m/>
    <m/>
    <x v="81"/>
    <m/>
    <x v="2"/>
    <x v="3"/>
    <x v="0"/>
  </r>
  <r>
    <x v="565"/>
    <x v="7"/>
    <x v="0"/>
    <s v="NDG_Facebook_RT_brand（210210-210228）"/>
    <n v="2277"/>
    <m/>
    <m/>
    <m/>
    <m/>
    <n v="3018.3049999999998"/>
    <m/>
    <x v="0"/>
    <m/>
    <m/>
    <x v="81"/>
    <m/>
    <x v="2"/>
    <x v="3"/>
    <x v="0"/>
  </r>
  <r>
    <x v="565"/>
    <x v="7"/>
    <x v="0"/>
    <s v="NDG_Facebook_RT_brand（210210-210228）"/>
    <n v="0"/>
    <m/>
    <m/>
    <m/>
    <m/>
    <n v="0"/>
    <m/>
    <x v="0"/>
    <m/>
    <m/>
    <x v="81"/>
    <m/>
    <x v="2"/>
    <x v="3"/>
    <x v="0"/>
  </r>
  <r>
    <x v="565"/>
    <x v="7"/>
    <x v="0"/>
    <s v="NDG_Facebook_RT_brand（210210-210228）"/>
    <n v="625"/>
    <m/>
    <m/>
    <m/>
    <m/>
    <n v="1159.5999999999999"/>
    <m/>
    <x v="0"/>
    <m/>
    <m/>
    <x v="81"/>
    <m/>
    <x v="2"/>
    <x v="3"/>
    <x v="0"/>
  </r>
  <r>
    <x v="565"/>
    <x v="7"/>
    <x v="0"/>
    <s v="NDG_Facebook_int_coffee_2（210210-210228）"/>
    <n v="113325"/>
    <m/>
    <m/>
    <m/>
    <m/>
    <n v="46427.485000000001"/>
    <m/>
    <x v="0"/>
    <m/>
    <m/>
    <x v="81"/>
    <m/>
    <x v="2"/>
    <x v="3"/>
    <x v="0"/>
  </r>
  <r>
    <x v="565"/>
    <x v="7"/>
    <x v="0"/>
    <s v="NDG_Facebook_RT_brand（210210-210228）"/>
    <n v="296"/>
    <m/>
    <m/>
    <m/>
    <m/>
    <n v="821.755"/>
    <m/>
    <x v="0"/>
    <m/>
    <m/>
    <x v="81"/>
    <m/>
    <x v="2"/>
    <x v="3"/>
    <x v="0"/>
  </r>
  <r>
    <x v="565"/>
    <x v="7"/>
    <x v="0"/>
    <s v="NDG_Facebook_RT_brand（210210-210228）"/>
    <n v="188"/>
    <m/>
    <m/>
    <m/>
    <m/>
    <n v="423.7"/>
    <m/>
    <x v="0"/>
    <m/>
    <m/>
    <x v="81"/>
    <m/>
    <x v="2"/>
    <x v="3"/>
    <x v="0"/>
  </r>
  <r>
    <x v="565"/>
    <x v="7"/>
    <x v="0"/>
    <s v="NDG_Facebook_int_coffee（210210-210228）"/>
    <n v="2374"/>
    <m/>
    <m/>
    <m/>
    <m/>
    <n v="2109.58"/>
    <m/>
    <x v="0"/>
    <m/>
    <m/>
    <x v="81"/>
    <m/>
    <x v="2"/>
    <x v="3"/>
    <x v="0"/>
  </r>
  <r>
    <x v="565"/>
    <x v="7"/>
    <x v="0"/>
    <s v="NDG_Facebook_RT_brand（210210-210228）"/>
    <n v="278"/>
    <m/>
    <m/>
    <m/>
    <m/>
    <n v="345.65"/>
    <m/>
    <x v="0"/>
    <m/>
    <m/>
    <x v="81"/>
    <m/>
    <x v="2"/>
    <x v="3"/>
    <x v="0"/>
  </r>
  <r>
    <x v="565"/>
    <x v="7"/>
    <x v="0"/>
    <s v="NDG_Facebook_int_coffee（210210-210228）"/>
    <n v="40535"/>
    <m/>
    <m/>
    <m/>
    <m/>
    <n v="28305.39"/>
    <m/>
    <x v="0"/>
    <m/>
    <m/>
    <x v="81"/>
    <m/>
    <x v="2"/>
    <x v="3"/>
    <x v="0"/>
  </r>
  <r>
    <x v="566"/>
    <x v="7"/>
    <x v="0"/>
    <s v="NDG_Facebook_RT_brand（210210-210228）"/>
    <n v="30"/>
    <m/>
    <m/>
    <m/>
    <m/>
    <n v="25.645"/>
    <m/>
    <x v="0"/>
    <m/>
    <m/>
    <x v="82"/>
    <m/>
    <x v="2"/>
    <x v="3"/>
    <x v="0"/>
  </r>
  <r>
    <x v="566"/>
    <x v="7"/>
    <x v="0"/>
    <s v="NDG_Facebook_int_coffee_2（210210-210228）"/>
    <n v="910"/>
    <m/>
    <m/>
    <m/>
    <m/>
    <n v="308.85500000000002"/>
    <m/>
    <x v="0"/>
    <m/>
    <m/>
    <x v="82"/>
    <m/>
    <x v="2"/>
    <x v="3"/>
    <x v="0"/>
  </r>
  <r>
    <x v="566"/>
    <x v="7"/>
    <x v="0"/>
    <s v="NDG_Facebook_RT_brand（210210-210228）"/>
    <n v="23"/>
    <m/>
    <m/>
    <m/>
    <m/>
    <n v="16.725000000000001"/>
    <m/>
    <x v="0"/>
    <m/>
    <m/>
    <x v="82"/>
    <m/>
    <x v="2"/>
    <x v="3"/>
    <x v="0"/>
  </r>
  <r>
    <x v="566"/>
    <x v="7"/>
    <x v="0"/>
    <s v="NDG_Facebook_RT_ec（210210-210228）"/>
    <n v="272"/>
    <m/>
    <m/>
    <m/>
    <m/>
    <n v="141.60499999999999"/>
    <m/>
    <x v="0"/>
    <m/>
    <m/>
    <x v="82"/>
    <m/>
    <x v="2"/>
    <x v="3"/>
    <x v="0"/>
  </r>
  <r>
    <x v="566"/>
    <x v="7"/>
    <x v="0"/>
    <s v="NDG_Facebook_int_nestle（210210-210228）"/>
    <n v="220"/>
    <m/>
    <m/>
    <m/>
    <m/>
    <n v="185.09"/>
    <m/>
    <x v="0"/>
    <m/>
    <m/>
    <x v="82"/>
    <m/>
    <x v="2"/>
    <x v="3"/>
    <x v="0"/>
  </r>
  <r>
    <x v="566"/>
    <x v="7"/>
    <x v="0"/>
    <s v="NDG_Facebook_RT_brand（210210-210228）"/>
    <n v="119"/>
    <m/>
    <m/>
    <m/>
    <m/>
    <n v="95.89"/>
    <m/>
    <x v="0"/>
    <m/>
    <m/>
    <x v="82"/>
    <m/>
    <x v="2"/>
    <x v="3"/>
    <x v="0"/>
  </r>
  <r>
    <x v="566"/>
    <x v="7"/>
    <x v="0"/>
    <s v="NDG_Facebook_RT_brand（210210-210228）"/>
    <n v="308"/>
    <m/>
    <m/>
    <m/>
    <m/>
    <n v="419.24"/>
    <m/>
    <x v="0"/>
    <m/>
    <m/>
    <x v="82"/>
    <m/>
    <x v="2"/>
    <x v="3"/>
    <x v="0"/>
  </r>
  <r>
    <x v="566"/>
    <x v="7"/>
    <x v="0"/>
    <s v="NDG_Facebook_RT_ec（210210-210228）"/>
    <n v="1086"/>
    <m/>
    <m/>
    <m/>
    <m/>
    <n v="450.46"/>
    <m/>
    <x v="0"/>
    <m/>
    <m/>
    <x v="82"/>
    <m/>
    <x v="2"/>
    <x v="3"/>
    <x v="0"/>
  </r>
  <r>
    <x v="566"/>
    <x v="7"/>
    <x v="0"/>
    <s v="NDG_Facebook_RT_brand（210210-210228）"/>
    <n v="62"/>
    <m/>
    <m/>
    <m/>
    <m/>
    <n v="51.29"/>
    <m/>
    <x v="0"/>
    <m/>
    <m/>
    <x v="82"/>
    <m/>
    <x v="2"/>
    <x v="3"/>
    <x v="0"/>
  </r>
  <r>
    <x v="566"/>
    <x v="7"/>
    <x v="0"/>
    <s v="NDG_Facebook_RT_brand（210210-210228）"/>
    <n v="56"/>
    <m/>
    <m/>
    <m/>
    <m/>
    <n v="36.795000000000002"/>
    <m/>
    <x v="0"/>
    <m/>
    <m/>
    <x v="82"/>
    <m/>
    <x v="2"/>
    <x v="3"/>
    <x v="0"/>
  </r>
  <r>
    <x v="566"/>
    <x v="7"/>
    <x v="0"/>
    <s v="NDG_Facebook_RT_ec（210210-210228）"/>
    <n v="1099"/>
    <m/>
    <m/>
    <m/>
    <m/>
    <n v="724.75"/>
    <m/>
    <x v="0"/>
    <m/>
    <m/>
    <x v="82"/>
    <m/>
    <x v="2"/>
    <x v="3"/>
    <x v="0"/>
  </r>
  <r>
    <x v="566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brand（210210-210228）"/>
    <n v="313"/>
    <m/>
    <m/>
    <m/>
    <m/>
    <n v="274.29000000000002"/>
    <m/>
    <x v="0"/>
    <m/>
    <m/>
    <x v="82"/>
    <m/>
    <x v="2"/>
    <x v="3"/>
    <x v="0"/>
  </r>
  <r>
    <x v="566"/>
    <x v="7"/>
    <x v="0"/>
    <s v="NDG_Facebook_int_coffee_2（210210-210228）"/>
    <n v="10257"/>
    <m/>
    <m/>
    <m/>
    <m/>
    <n v="3140.9549999999999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ec（210210-210228）"/>
    <n v="1004"/>
    <m/>
    <m/>
    <m/>
    <m/>
    <n v="588.72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brand（210210-210228）"/>
    <n v="121"/>
    <m/>
    <m/>
    <m/>
    <m/>
    <n v="109.27"/>
    <m/>
    <x v="0"/>
    <m/>
    <m/>
    <x v="82"/>
    <m/>
    <x v="2"/>
    <x v="3"/>
    <x v="0"/>
  </r>
  <r>
    <x v="566"/>
    <x v="7"/>
    <x v="0"/>
    <s v="NDG_Facebook_int_coffee（210210-210228）"/>
    <n v="3648"/>
    <m/>
    <m/>
    <m/>
    <m/>
    <n v="2301.36"/>
    <m/>
    <x v="0"/>
    <m/>
    <m/>
    <x v="82"/>
    <m/>
    <x v="2"/>
    <x v="3"/>
    <x v="0"/>
  </r>
  <r>
    <x v="566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6"/>
    <x v="7"/>
    <x v="0"/>
    <s v="NDG_Facebook_RT_ec（210210-210228）"/>
    <n v="3147"/>
    <m/>
    <m/>
    <m/>
    <m/>
    <n v="2824.2950000000001"/>
    <m/>
    <x v="0"/>
    <m/>
    <m/>
    <x v="82"/>
    <m/>
    <x v="2"/>
    <x v="3"/>
    <x v="0"/>
  </r>
  <r>
    <x v="566"/>
    <x v="7"/>
    <x v="0"/>
    <s v="NDG_Facebook_int_coffee（210210-210228）"/>
    <n v="439"/>
    <m/>
    <m/>
    <m/>
    <m/>
    <n v="289.89999999999998"/>
    <m/>
    <x v="0"/>
    <m/>
    <m/>
    <x v="82"/>
    <m/>
    <x v="2"/>
    <x v="3"/>
    <x v="0"/>
  </r>
  <r>
    <x v="566"/>
    <x v="7"/>
    <x v="0"/>
    <s v="NDG_Facebook_RT_ec（210210-210228）"/>
    <n v="3575"/>
    <m/>
    <m/>
    <m/>
    <m/>
    <n v="1879.89"/>
    <m/>
    <x v="0"/>
    <m/>
    <m/>
    <x v="82"/>
    <m/>
    <x v="2"/>
    <x v="3"/>
    <x v="0"/>
  </r>
  <r>
    <x v="566"/>
    <x v="7"/>
    <x v="0"/>
    <s v="NDG_Facebook_int_nestle（210210-210228）"/>
    <n v="3259"/>
    <m/>
    <m/>
    <m/>
    <m/>
    <n v="2339.27"/>
    <m/>
    <x v="0"/>
    <m/>
    <m/>
    <x v="82"/>
    <m/>
    <x v="2"/>
    <x v="3"/>
    <x v="0"/>
  </r>
  <r>
    <x v="566"/>
    <x v="7"/>
    <x v="0"/>
    <s v="NDG_Facebook_RT_ec（210210-210228）"/>
    <n v="2140"/>
    <m/>
    <m/>
    <m/>
    <m/>
    <n v="951.09500000000003"/>
    <m/>
    <x v="0"/>
    <m/>
    <m/>
    <x v="82"/>
    <m/>
    <x v="2"/>
    <x v="3"/>
    <x v="0"/>
  </r>
  <r>
    <x v="566"/>
    <x v="7"/>
    <x v="0"/>
    <s v="NDG_Facebook_RT_ec（210210-210228）"/>
    <n v="2853"/>
    <m/>
    <m/>
    <m/>
    <m/>
    <n v="1751.665"/>
    <m/>
    <x v="0"/>
    <m/>
    <m/>
    <x v="82"/>
    <m/>
    <x v="2"/>
    <x v="3"/>
    <x v="0"/>
  </r>
  <r>
    <x v="567"/>
    <x v="7"/>
    <x v="0"/>
    <s v="NDG_Facebook_RT_brand（210210-210228）"/>
    <n v="280"/>
    <m/>
    <m/>
    <m/>
    <m/>
    <n v="241.95500000000001"/>
    <m/>
    <x v="0"/>
    <m/>
    <m/>
    <x v="82"/>
    <m/>
    <x v="2"/>
    <x v="3"/>
    <x v="0"/>
  </r>
  <r>
    <x v="567"/>
    <x v="7"/>
    <x v="0"/>
    <s v="NDG_Facebook_RT_brand（210210-210228）"/>
    <n v="46"/>
    <m/>
    <m/>
    <m/>
    <m/>
    <n v="31.22"/>
    <m/>
    <x v="0"/>
    <m/>
    <m/>
    <x v="82"/>
    <m/>
    <x v="2"/>
    <x v="3"/>
    <x v="0"/>
  </r>
  <r>
    <x v="567"/>
    <x v="7"/>
    <x v="0"/>
    <s v="NDG_Facebook_RT_brand（210210-210228）"/>
    <n v="1370"/>
    <m/>
    <m/>
    <m/>
    <m/>
    <n v="1797.38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999"/>
    <m/>
    <m/>
    <m/>
    <m/>
    <n v="967.82"/>
    <m/>
    <x v="0"/>
    <m/>
    <m/>
    <x v="82"/>
    <m/>
    <x v="2"/>
    <x v="3"/>
    <x v="0"/>
  </r>
  <r>
    <x v="567"/>
    <x v="7"/>
    <x v="0"/>
    <s v="NDG_Facebook_int_coffee_2（210210-210228）"/>
    <n v="10098"/>
    <m/>
    <m/>
    <m/>
    <m/>
    <n v="3414.13"/>
    <m/>
    <x v="0"/>
    <m/>
    <m/>
    <x v="82"/>
    <m/>
    <x v="2"/>
    <x v="3"/>
    <x v="0"/>
  </r>
  <r>
    <x v="567"/>
    <x v="7"/>
    <x v="0"/>
    <s v="NDG_Facebook_RT_ec（210210-210228）"/>
    <n v="9234"/>
    <m/>
    <m/>
    <m/>
    <m/>
    <n v="4121.04"/>
    <m/>
    <x v="0"/>
    <m/>
    <m/>
    <x v="82"/>
    <m/>
    <x v="2"/>
    <x v="3"/>
    <x v="0"/>
  </r>
  <r>
    <x v="567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5152"/>
    <m/>
    <m/>
    <m/>
    <m/>
    <n v="5027.5349999999999"/>
    <m/>
    <x v="0"/>
    <m/>
    <m/>
    <x v="82"/>
    <m/>
    <x v="2"/>
    <x v="3"/>
    <x v="0"/>
  </r>
  <r>
    <x v="567"/>
    <x v="7"/>
    <x v="0"/>
    <s v="NDG_Facebook_int_coffee（210210-210228）"/>
    <n v="5028"/>
    <m/>
    <m/>
    <m/>
    <m/>
    <n v="3488.835"/>
    <m/>
    <x v="0"/>
    <m/>
    <m/>
    <x v="82"/>
    <m/>
    <x v="2"/>
    <x v="3"/>
    <x v="0"/>
  </r>
  <r>
    <x v="567"/>
    <x v="7"/>
    <x v="0"/>
    <s v="NDG_Facebook_RT_ec（210210-210228）"/>
    <n v="26445"/>
    <m/>
    <m/>
    <m/>
    <m/>
    <n v="24797.599999999999"/>
    <m/>
    <x v="0"/>
    <m/>
    <m/>
    <x v="82"/>
    <m/>
    <x v="2"/>
    <x v="3"/>
    <x v="0"/>
  </r>
  <r>
    <x v="567"/>
    <x v="7"/>
    <x v="0"/>
    <s v="NDG_Facebook_RT_ec（210210-210228）"/>
    <n v="13491"/>
    <m/>
    <m/>
    <m/>
    <m/>
    <n v="7237.4650000000001"/>
    <m/>
    <x v="0"/>
    <m/>
    <m/>
    <x v="82"/>
    <m/>
    <x v="2"/>
    <x v="3"/>
    <x v="0"/>
  </r>
  <r>
    <x v="567"/>
    <x v="7"/>
    <x v="0"/>
    <s v="NDG_Facebook_RT_ec（210210-210228）"/>
    <n v="2762"/>
    <m/>
    <m/>
    <m/>
    <m/>
    <n v="1848.67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289"/>
    <m/>
    <m/>
    <m/>
    <m/>
    <n v="359.03"/>
    <m/>
    <x v="0"/>
    <m/>
    <m/>
    <x v="82"/>
    <m/>
    <x v="2"/>
    <x v="3"/>
    <x v="0"/>
  </r>
  <r>
    <x v="567"/>
    <x v="7"/>
    <x v="0"/>
    <s v="NDG_Facebook_RT_ec（210210-210228）"/>
    <n v="1610"/>
    <m/>
    <m/>
    <m/>
    <m/>
    <n v="1131.7249999999999"/>
    <m/>
    <x v="0"/>
    <m/>
    <m/>
    <x v="82"/>
    <m/>
    <x v="2"/>
    <x v="3"/>
    <x v="0"/>
  </r>
  <r>
    <x v="567"/>
    <x v="7"/>
    <x v="0"/>
    <s v="NDG_Facebook_int_nestle（210210-210228）"/>
    <n v="11243"/>
    <m/>
    <m/>
    <m/>
    <m/>
    <n v="7070.2150000000001"/>
    <m/>
    <x v="0"/>
    <m/>
    <m/>
    <x v="82"/>
    <m/>
    <x v="2"/>
    <x v="3"/>
    <x v="0"/>
  </r>
  <r>
    <x v="567"/>
    <x v="7"/>
    <x v="0"/>
    <s v="NDG_Facebook_RT_brand（210210-210228）"/>
    <n v="21"/>
    <m/>
    <m/>
    <m/>
    <m/>
    <n v="24.53"/>
    <m/>
    <x v="0"/>
    <m/>
    <m/>
    <x v="82"/>
    <m/>
    <x v="2"/>
    <x v="3"/>
    <x v="0"/>
  </r>
  <r>
    <x v="567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brand（210210-210228）"/>
    <n v="619"/>
    <m/>
    <m/>
    <m/>
    <m/>
    <n v="747.05"/>
    <m/>
    <x v="0"/>
    <m/>
    <m/>
    <x v="82"/>
    <m/>
    <x v="2"/>
    <x v="3"/>
    <x v="0"/>
  </r>
  <r>
    <x v="567"/>
    <x v="7"/>
    <x v="0"/>
    <s v="NDG_Facebook_RT_ec（210210-210228）"/>
    <n v="529"/>
    <m/>
    <m/>
    <m/>
    <m/>
    <n v="490.6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7"/>
    <x v="7"/>
    <x v="0"/>
    <s v="NDG_Facebook_int_coffee_2（210210-210228）"/>
    <n v="47230"/>
    <m/>
    <m/>
    <m/>
    <m/>
    <n v="9729.49"/>
    <m/>
    <x v="0"/>
    <m/>
    <m/>
    <x v="82"/>
    <m/>
    <x v="2"/>
    <x v="3"/>
    <x v="0"/>
  </r>
  <r>
    <x v="567"/>
    <x v="7"/>
    <x v="0"/>
    <s v="NDG_Facebook_RT_ec（210210-210228）"/>
    <n v="3593"/>
    <m/>
    <m/>
    <m/>
    <m/>
    <n v="2359.34"/>
    <m/>
    <x v="0"/>
    <m/>
    <m/>
    <x v="82"/>
    <m/>
    <x v="2"/>
    <x v="3"/>
    <x v="0"/>
  </r>
  <r>
    <x v="567"/>
    <x v="7"/>
    <x v="0"/>
    <s v="NDG_Facebook_int_coffee（210210-210228）"/>
    <n v="10016"/>
    <m/>
    <m/>
    <m/>
    <m/>
    <n v="5847.06"/>
    <m/>
    <x v="0"/>
    <m/>
    <m/>
    <x v="82"/>
    <m/>
    <x v="2"/>
    <x v="3"/>
    <x v="0"/>
  </r>
  <r>
    <x v="567"/>
    <x v="7"/>
    <x v="0"/>
    <s v="NDG_Facebook_RT_brand（210210-210228）"/>
    <n v="317"/>
    <m/>
    <m/>
    <m/>
    <m/>
    <n v="269.83"/>
    <m/>
    <x v="0"/>
    <m/>
    <m/>
    <x v="82"/>
    <m/>
    <x v="2"/>
    <x v="3"/>
    <x v="0"/>
  </r>
  <r>
    <x v="567"/>
    <x v="7"/>
    <x v="0"/>
    <s v="NDG_Facebook_int_nestle（210210-210228）"/>
    <n v="2892"/>
    <m/>
    <m/>
    <m/>
    <m/>
    <n v="2275.7150000000001"/>
    <m/>
    <x v="0"/>
    <m/>
    <m/>
    <x v="82"/>
    <m/>
    <x v="2"/>
    <x v="3"/>
    <x v="0"/>
  </r>
  <r>
    <x v="567"/>
    <x v="7"/>
    <x v="0"/>
    <s v="NDG_Facebook_int_nestle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8435"/>
    <m/>
    <m/>
    <m/>
    <m/>
    <n v="7507.2950000000001"/>
    <m/>
    <x v="0"/>
    <m/>
    <m/>
    <x v="82"/>
    <m/>
    <x v="2"/>
    <x v="3"/>
    <x v="0"/>
  </r>
  <r>
    <x v="568"/>
    <x v="7"/>
    <x v="0"/>
    <s v="NDG_Facebook_RT_ec（210210-210228）"/>
    <n v="2087"/>
    <m/>
    <m/>
    <m/>
    <m/>
    <n v="1133.9549999999999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12"/>
    <m/>
    <m/>
    <m/>
    <m/>
    <n v="15.61"/>
    <m/>
    <x v="0"/>
    <m/>
    <m/>
    <x v="82"/>
    <m/>
    <x v="2"/>
    <x v="3"/>
    <x v="0"/>
  </r>
  <r>
    <x v="568"/>
    <x v="7"/>
    <x v="0"/>
    <s v="NDG_Facebook_int_coffee（210210-210228）"/>
    <n v="3220"/>
    <m/>
    <m/>
    <m/>
    <m/>
    <n v="2397.25"/>
    <m/>
    <x v="0"/>
    <m/>
    <m/>
    <x v="82"/>
    <m/>
    <x v="2"/>
    <x v="3"/>
    <x v="0"/>
  </r>
  <r>
    <x v="568"/>
    <x v="7"/>
    <x v="0"/>
    <s v="NDG_Facebook_int_coffee_2（210210-210228）"/>
    <n v="6922"/>
    <m/>
    <m/>
    <m/>
    <m/>
    <n v="2578.9949999999999"/>
    <m/>
    <x v="0"/>
    <m/>
    <m/>
    <x v="82"/>
    <m/>
    <x v="2"/>
    <x v="3"/>
    <x v="0"/>
  </r>
  <r>
    <x v="568"/>
    <x v="7"/>
    <x v="0"/>
    <s v="NDG_Facebook_int_nestle（210210-210228）"/>
    <n v="2199"/>
    <m/>
    <m/>
    <m/>
    <m/>
    <n v="1906.65"/>
    <m/>
    <x v="0"/>
    <m/>
    <m/>
    <x v="82"/>
    <m/>
    <x v="2"/>
    <x v="3"/>
    <x v="0"/>
  </r>
  <r>
    <x v="568"/>
    <x v="7"/>
    <x v="0"/>
    <s v="NDG_Facebook_int_coffee（210210-210228）"/>
    <n v="13085"/>
    <m/>
    <m/>
    <m/>
    <m/>
    <n v="6781.43"/>
    <m/>
    <x v="0"/>
    <m/>
    <m/>
    <x v="82"/>
    <m/>
    <x v="2"/>
    <x v="3"/>
    <x v="0"/>
  </r>
  <r>
    <x v="568"/>
    <x v="7"/>
    <x v="0"/>
    <s v="NDG_Facebook_RT_ec（210210-210228）"/>
    <n v="11892"/>
    <m/>
    <m/>
    <m/>
    <m/>
    <n v="7646.67"/>
    <m/>
    <x v="0"/>
    <m/>
    <m/>
    <x v="82"/>
    <m/>
    <x v="2"/>
    <x v="3"/>
    <x v="0"/>
  </r>
  <r>
    <x v="568"/>
    <x v="7"/>
    <x v="0"/>
    <s v="NDG_Facebook_RT_ec（210210-210228）"/>
    <n v="10952"/>
    <m/>
    <m/>
    <m/>
    <m/>
    <n v="5696.5349999999999"/>
    <m/>
    <x v="0"/>
    <m/>
    <m/>
    <x v="82"/>
    <m/>
    <x v="2"/>
    <x v="3"/>
    <x v="0"/>
  </r>
  <r>
    <x v="568"/>
    <x v="7"/>
    <x v="0"/>
    <s v="NDG_Facebook_RT_brand（210210-210228）"/>
    <n v="62"/>
    <m/>
    <m/>
    <m/>
    <m/>
    <n v="37.909999999999997"/>
    <m/>
    <x v="0"/>
    <m/>
    <m/>
    <x v="82"/>
    <m/>
    <x v="2"/>
    <x v="3"/>
    <x v="0"/>
  </r>
  <r>
    <x v="568"/>
    <x v="7"/>
    <x v="0"/>
    <s v="NDG_Facebook_RT_ec（210210-210228）"/>
    <n v="19762"/>
    <m/>
    <m/>
    <m/>
    <m/>
    <n v="18564.75"/>
    <m/>
    <x v="0"/>
    <m/>
    <m/>
    <x v="82"/>
    <m/>
    <x v="2"/>
    <x v="3"/>
    <x v="0"/>
  </r>
  <r>
    <x v="568"/>
    <x v="7"/>
    <x v="0"/>
    <s v="NDG_Facebook_RT_brand（210210-210228）"/>
    <n v="137"/>
    <m/>
    <m/>
    <m/>
    <m/>
    <n v="168.36500000000001"/>
    <m/>
    <x v="0"/>
    <m/>
    <m/>
    <x v="82"/>
    <m/>
    <x v="2"/>
    <x v="3"/>
    <x v="0"/>
  </r>
  <r>
    <x v="568"/>
    <x v="7"/>
    <x v="0"/>
    <s v="NDG_Facebook_RT_ec（210210-210228）"/>
    <n v="3024"/>
    <m/>
    <m/>
    <m/>
    <m/>
    <n v="1835.29"/>
    <m/>
    <x v="0"/>
    <m/>
    <m/>
    <x v="82"/>
    <m/>
    <x v="2"/>
    <x v="3"/>
    <x v="0"/>
  </r>
  <r>
    <x v="568"/>
    <x v="7"/>
    <x v="0"/>
    <s v="NDG_Facebook_RT_ec（210210-210228）"/>
    <n v="2523"/>
    <m/>
    <m/>
    <m/>
    <m/>
    <n v="1574.38"/>
    <m/>
    <x v="0"/>
    <m/>
    <m/>
    <x v="82"/>
    <m/>
    <x v="2"/>
    <x v="3"/>
    <x v="0"/>
  </r>
  <r>
    <x v="568"/>
    <x v="7"/>
    <x v="0"/>
    <s v="NDG_Facebook_RT_brand（210210-210228）"/>
    <n v="1193"/>
    <m/>
    <m/>
    <m/>
    <m/>
    <n v="1753.895"/>
    <m/>
    <x v="0"/>
    <m/>
    <m/>
    <x v="82"/>
    <m/>
    <x v="2"/>
    <x v="3"/>
    <x v="0"/>
  </r>
  <r>
    <x v="568"/>
    <x v="7"/>
    <x v="0"/>
    <s v="NDG_Facebook_RT_brand（210210-210228）"/>
    <n v="195"/>
    <m/>
    <m/>
    <m/>
    <m/>
    <n v="140.49"/>
    <m/>
    <x v="0"/>
    <m/>
    <m/>
    <x v="82"/>
    <m/>
    <x v="2"/>
    <x v="3"/>
    <x v="0"/>
  </r>
  <r>
    <x v="568"/>
    <x v="7"/>
    <x v="0"/>
    <s v="NDG_Facebook_RT_brand（210210-210228）"/>
    <n v="132"/>
    <m/>
    <m/>
    <m/>
    <m/>
    <n v="95.89"/>
    <m/>
    <x v="0"/>
    <m/>
    <m/>
    <x v="82"/>
    <m/>
    <x v="2"/>
    <x v="3"/>
    <x v="0"/>
  </r>
  <r>
    <x v="568"/>
    <x v="7"/>
    <x v="0"/>
    <s v="NDG_Facebook_int_nestle（210210-210228）"/>
    <n v="12911"/>
    <m/>
    <m/>
    <m/>
    <m/>
    <n v="7365.69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brand（210210-210228）"/>
    <n v="427"/>
    <m/>
    <m/>
    <m/>
    <m/>
    <n v="401.4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RT_ec（210210-210228）"/>
    <n v="655"/>
    <m/>
    <m/>
    <m/>
    <m/>
    <n v="467.185"/>
    <m/>
    <x v="0"/>
    <m/>
    <m/>
    <x v="82"/>
    <m/>
    <x v="2"/>
    <x v="3"/>
    <x v="0"/>
  </r>
  <r>
    <x v="568"/>
    <x v="7"/>
    <x v="0"/>
    <s v="NDG_Facebook_RT_brand（210210-210228）"/>
    <n v="892"/>
    <m/>
    <m/>
    <m/>
    <m/>
    <n v="1019.11"/>
    <m/>
    <x v="0"/>
    <m/>
    <m/>
    <x v="82"/>
    <m/>
    <x v="2"/>
    <x v="3"/>
    <x v="0"/>
  </r>
  <r>
    <x v="568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8"/>
    <x v="7"/>
    <x v="0"/>
    <s v="NDG_Facebook_int_coffee_2（210210-210228）"/>
    <n v="49286"/>
    <m/>
    <m/>
    <m/>
    <m/>
    <n v="9924.6149999999998"/>
    <m/>
    <x v="0"/>
    <m/>
    <m/>
    <x v="82"/>
    <m/>
    <x v="2"/>
    <x v="3"/>
    <x v="0"/>
  </r>
  <r>
    <x v="568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int_coffee_2（210210-210228）"/>
    <n v="3518"/>
    <m/>
    <m/>
    <m/>
    <m/>
    <n v="2260.105"/>
    <m/>
    <x v="0"/>
    <m/>
    <m/>
    <x v="82"/>
    <m/>
    <x v="2"/>
    <x v="3"/>
    <x v="0"/>
  </r>
  <r>
    <x v="569"/>
    <x v="7"/>
    <x v="0"/>
    <s v="NDG_Facebook_RT_brand（210210-210228）"/>
    <n v="2338"/>
    <m/>
    <m/>
    <m/>
    <m/>
    <n v="3627.0949999999998"/>
    <m/>
    <x v="0"/>
    <m/>
    <m/>
    <x v="82"/>
    <m/>
    <x v="2"/>
    <x v="3"/>
    <x v="0"/>
  </r>
  <r>
    <x v="569"/>
    <x v="7"/>
    <x v="0"/>
    <s v="NDG_Facebook_RT_brand（210210-210228）"/>
    <n v="116"/>
    <m/>
    <m/>
    <m/>
    <m/>
    <n v="100.35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6566"/>
    <m/>
    <m/>
    <m/>
    <m/>
    <n v="6450.2749999999996"/>
    <m/>
    <x v="0"/>
    <m/>
    <m/>
    <x v="82"/>
    <m/>
    <x v="2"/>
    <x v="3"/>
    <x v="0"/>
  </r>
  <r>
    <x v="569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int_coffee（210210-210228）"/>
    <n v="3275"/>
    <m/>
    <m/>
    <m/>
    <m/>
    <n v="3108.62"/>
    <m/>
    <x v="0"/>
    <m/>
    <m/>
    <x v="82"/>
    <m/>
    <x v="2"/>
    <x v="3"/>
    <x v="0"/>
  </r>
  <r>
    <x v="569"/>
    <x v="7"/>
    <x v="0"/>
    <s v="NDG_Facebook_int_nestle（210210-210228）"/>
    <n v="11697"/>
    <m/>
    <m/>
    <m/>
    <m/>
    <n v="7550.78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brand（210210-210228）"/>
    <n v="105"/>
    <m/>
    <m/>
    <m/>
    <m/>
    <n v="143.83500000000001"/>
    <m/>
    <x v="0"/>
    <m/>
    <m/>
    <x v="82"/>
    <m/>
    <x v="2"/>
    <x v="3"/>
    <x v="0"/>
  </r>
  <r>
    <x v="569"/>
    <x v="7"/>
    <x v="0"/>
    <s v="NDG_Facebook_RT_brand（210210-210228）"/>
    <n v="13"/>
    <m/>
    <m/>
    <m/>
    <m/>
    <n v="10.035"/>
    <m/>
    <x v="0"/>
    <m/>
    <m/>
    <x v="82"/>
    <m/>
    <x v="2"/>
    <x v="3"/>
    <x v="0"/>
  </r>
  <r>
    <x v="569"/>
    <x v="7"/>
    <x v="0"/>
    <s v="NDG_Facebook_RT_ec（210210-210228）"/>
    <n v="1047"/>
    <m/>
    <m/>
    <m/>
    <m/>
    <n v="905.38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1603"/>
    <m/>
    <m/>
    <m/>
    <m/>
    <n v="1688.11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brand（210210-210228）"/>
    <n v="45"/>
    <m/>
    <m/>
    <m/>
    <m/>
    <n v="95.89"/>
    <m/>
    <x v="0"/>
    <m/>
    <m/>
    <x v="82"/>
    <m/>
    <x v="2"/>
    <x v="3"/>
    <x v="0"/>
  </r>
  <r>
    <x v="569"/>
    <x v="7"/>
    <x v="0"/>
    <s v="NDG_Facebook_RT_ec（210210-210228）"/>
    <n v="2237"/>
    <m/>
    <m/>
    <m/>
    <m/>
    <n v="1352.4949999999999"/>
    <m/>
    <x v="0"/>
    <m/>
    <m/>
    <x v="82"/>
    <m/>
    <x v="2"/>
    <x v="3"/>
    <x v="0"/>
  </r>
  <r>
    <x v="569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69"/>
    <x v="7"/>
    <x v="0"/>
    <s v="NDG_Facebook_RT_ec（210210-210228）"/>
    <n v="8823"/>
    <m/>
    <m/>
    <m/>
    <m/>
    <n v="8899.93"/>
    <m/>
    <x v="0"/>
    <m/>
    <m/>
    <x v="82"/>
    <m/>
    <x v="2"/>
    <x v="3"/>
    <x v="0"/>
  </r>
  <r>
    <x v="569"/>
    <x v="7"/>
    <x v="0"/>
    <s v="NDG_Facebook_RT_ec（210210-210228）"/>
    <n v="23535"/>
    <m/>
    <m/>
    <m/>
    <m/>
    <n v="19573.825000000001"/>
    <m/>
    <x v="0"/>
    <m/>
    <m/>
    <x v="82"/>
    <m/>
    <x v="2"/>
    <x v="3"/>
    <x v="0"/>
  </r>
  <r>
    <x v="569"/>
    <x v="7"/>
    <x v="0"/>
    <s v="NDG_Facebook_RT_ec（210210-210228）"/>
    <n v="567"/>
    <m/>
    <m/>
    <m/>
    <m/>
    <n v="594.29499999999996"/>
    <m/>
    <x v="0"/>
    <m/>
    <m/>
    <x v="82"/>
    <m/>
    <x v="2"/>
    <x v="3"/>
    <x v="0"/>
  </r>
  <r>
    <x v="569"/>
    <x v="7"/>
    <x v="0"/>
    <s v="NDG_Facebook_RT_ec（210210-210228）"/>
    <n v="3935"/>
    <m/>
    <m/>
    <m/>
    <m/>
    <n v="3541.24"/>
    <m/>
    <x v="0"/>
    <m/>
    <m/>
    <x v="82"/>
    <m/>
    <x v="2"/>
    <x v="3"/>
    <x v="0"/>
  </r>
  <r>
    <x v="569"/>
    <x v="7"/>
    <x v="0"/>
    <s v="NDG_Facebook_RT_brand（210210-210228）"/>
    <n v="236"/>
    <m/>
    <m/>
    <m/>
    <m/>
    <n v="268.71499999999997"/>
    <m/>
    <x v="0"/>
    <m/>
    <m/>
    <x v="82"/>
    <m/>
    <x v="2"/>
    <x v="3"/>
    <x v="0"/>
  </r>
  <r>
    <x v="569"/>
    <x v="7"/>
    <x v="0"/>
    <s v="NDG_Facebook_int_coffee_2（210210-210228）"/>
    <n v="62898"/>
    <m/>
    <m/>
    <m/>
    <m/>
    <n v="10714.035"/>
    <m/>
    <x v="0"/>
    <m/>
    <m/>
    <x v="82"/>
    <m/>
    <x v="2"/>
    <x v="3"/>
    <x v="0"/>
  </r>
  <r>
    <x v="569"/>
    <x v="7"/>
    <x v="0"/>
    <s v="NDG_Facebook_int_coffee（210210-210228）"/>
    <n v="12831"/>
    <m/>
    <m/>
    <m/>
    <m/>
    <n v="6580.73"/>
    <m/>
    <x v="0"/>
    <m/>
    <m/>
    <x v="82"/>
    <m/>
    <x v="2"/>
    <x v="3"/>
    <x v="0"/>
  </r>
  <r>
    <x v="569"/>
    <x v="7"/>
    <x v="0"/>
    <s v="NDG_Facebook_int_nestle（210210-210228）"/>
    <n v="2034"/>
    <m/>
    <m/>
    <m/>
    <m/>
    <n v="2226.6550000000002"/>
    <m/>
    <x v="0"/>
    <m/>
    <m/>
    <x v="82"/>
    <m/>
    <x v="2"/>
    <x v="3"/>
    <x v="0"/>
  </r>
  <r>
    <x v="569"/>
    <x v="7"/>
    <x v="0"/>
    <s v="NDG_Facebook_RT_brand（210210-210228）"/>
    <n v="417"/>
    <m/>
    <m/>
    <m/>
    <m/>
    <n v="437.08"/>
    <m/>
    <x v="0"/>
    <m/>
    <m/>
    <x v="82"/>
    <m/>
    <x v="2"/>
    <x v="3"/>
    <x v="0"/>
  </r>
  <r>
    <x v="569"/>
    <x v="7"/>
    <x v="0"/>
    <s v="NDG_Facebook_RT_brand（210210-210228）"/>
    <n v="123"/>
    <m/>
    <m/>
    <m/>
    <m/>
    <n v="204.04499999999999"/>
    <m/>
    <x v="0"/>
    <m/>
    <m/>
    <x v="82"/>
    <m/>
    <x v="2"/>
    <x v="3"/>
    <x v="0"/>
  </r>
  <r>
    <x v="570"/>
    <x v="7"/>
    <x v="0"/>
    <s v="NDG_Facebook_RT_ec（210210-210228）"/>
    <n v="3072"/>
    <m/>
    <m/>
    <m/>
    <m/>
    <n v="2403.9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45"/>
    <m/>
    <m/>
    <m/>
    <m/>
    <n v="66.900000000000006"/>
    <m/>
    <x v="0"/>
    <m/>
    <m/>
    <x v="82"/>
    <m/>
    <x v="2"/>
    <x v="3"/>
    <x v="0"/>
  </r>
  <r>
    <x v="570"/>
    <x v="7"/>
    <x v="0"/>
    <s v="NDG_Facebook_RT_ec（210210-210228）"/>
    <n v="1463"/>
    <m/>
    <m/>
    <m/>
    <m/>
    <n v="1905.5350000000001"/>
    <m/>
    <x v="0"/>
    <m/>
    <m/>
    <x v="82"/>
    <m/>
    <x v="2"/>
    <x v="3"/>
    <x v="0"/>
  </r>
  <r>
    <x v="570"/>
    <x v="7"/>
    <x v="0"/>
    <s v="NDG_Facebook_int_coffee（210210-210228）"/>
    <n v="3431"/>
    <m/>
    <m/>
    <m/>
    <m/>
    <n v="3062.9050000000002"/>
    <m/>
    <x v="0"/>
    <m/>
    <m/>
    <x v="82"/>
    <m/>
    <x v="2"/>
    <x v="3"/>
    <x v="0"/>
  </r>
  <r>
    <x v="570"/>
    <x v="7"/>
    <x v="0"/>
    <s v="NDG_Facebook_RT_brand（210210-210228）"/>
    <n v="359"/>
    <m/>
    <m/>
    <m/>
    <m/>
    <n v="322.23500000000001"/>
    <m/>
    <x v="0"/>
    <m/>
    <m/>
    <x v="82"/>
    <m/>
    <x v="2"/>
    <x v="3"/>
    <x v="0"/>
  </r>
  <r>
    <x v="570"/>
    <x v="7"/>
    <x v="0"/>
    <s v="NDG_Facebook_RT_brand（210210-210228）"/>
    <n v="347"/>
    <m/>
    <m/>
    <m/>
    <m/>
    <n v="452.69"/>
    <m/>
    <x v="0"/>
    <m/>
    <m/>
    <x v="82"/>
    <m/>
    <x v="2"/>
    <x v="3"/>
    <x v="0"/>
  </r>
  <r>
    <x v="570"/>
    <x v="7"/>
    <x v="0"/>
    <s v="NDG_Facebook_RT_brand（210210-210228）"/>
    <n v="261"/>
    <m/>
    <m/>
    <m/>
    <m/>
    <n v="311.08499999999998"/>
    <m/>
    <x v="0"/>
    <m/>
    <m/>
    <x v="82"/>
    <m/>
    <x v="2"/>
    <x v="3"/>
    <x v="0"/>
  </r>
  <r>
    <x v="570"/>
    <x v="7"/>
    <x v="0"/>
    <s v="NDG_Facebook_RT_brand（210210-210228）"/>
    <n v="305"/>
    <m/>
    <m/>
    <m/>
    <m/>
    <n v="575.3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3811"/>
    <m/>
    <m/>
    <m/>
    <m/>
    <n v="5114.5050000000001"/>
    <m/>
    <x v="0"/>
    <m/>
    <m/>
    <x v="82"/>
    <m/>
    <x v="2"/>
    <x v="3"/>
    <x v="0"/>
  </r>
  <r>
    <x v="570"/>
    <x v="7"/>
    <x v="0"/>
    <s v="NDG_Facebook_RT_ec（210210-210228）"/>
    <n v="2601"/>
    <m/>
    <m/>
    <m/>
    <m/>
    <n v="3220.12"/>
    <m/>
    <x v="0"/>
    <m/>
    <m/>
    <x v="82"/>
    <m/>
    <x v="2"/>
    <x v="3"/>
    <x v="0"/>
  </r>
  <r>
    <x v="570"/>
    <x v="7"/>
    <x v="0"/>
    <s v="NDG_Facebook_int_coffee_2（210210-210228）"/>
    <n v="47026"/>
    <m/>
    <m/>
    <m/>
    <m/>
    <n v="9450.74"/>
    <m/>
    <x v="0"/>
    <m/>
    <m/>
    <x v="82"/>
    <m/>
    <x v="2"/>
    <x v="3"/>
    <x v="0"/>
  </r>
  <r>
    <x v="570"/>
    <x v="7"/>
    <x v="0"/>
    <s v="NDG_Facebook_RT_ec（210210-210228）"/>
    <n v="13856"/>
    <m/>
    <m/>
    <m/>
    <m/>
    <n v="20199.34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int_coffee（210210-210228）"/>
    <n v="11648"/>
    <m/>
    <m/>
    <m/>
    <m/>
    <n v="6756.9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773"/>
    <m/>
    <m/>
    <m/>
    <m/>
    <n v="770.46500000000003"/>
    <m/>
    <x v="0"/>
    <m/>
    <m/>
    <x v="82"/>
    <m/>
    <x v="2"/>
    <x v="3"/>
    <x v="0"/>
  </r>
  <r>
    <x v="570"/>
    <x v="7"/>
    <x v="0"/>
    <s v="NDG_Facebook_RT_ec（210210-210228）"/>
    <n v="2357"/>
    <m/>
    <m/>
    <m/>
    <m/>
    <n v="3450.9250000000002"/>
    <m/>
    <x v="0"/>
    <m/>
    <m/>
    <x v="82"/>
    <m/>
    <x v="2"/>
    <x v="3"/>
    <x v="0"/>
  </r>
  <r>
    <x v="570"/>
    <x v="7"/>
    <x v="0"/>
    <s v="NDG_Facebook_RT_brand（210210-210228）"/>
    <n v="3014"/>
    <m/>
    <m/>
    <m/>
    <m/>
    <n v="4864.7449999999999"/>
    <m/>
    <x v="0"/>
    <m/>
    <m/>
    <x v="82"/>
    <m/>
    <x v="2"/>
    <x v="3"/>
    <x v="0"/>
  </r>
  <r>
    <x v="570"/>
    <x v="7"/>
    <x v="0"/>
    <s v="NDG_Facebook_RT_ec（210210-210228）"/>
    <n v="3070"/>
    <m/>
    <m/>
    <m/>
    <m/>
    <n v="4354.0749999999998"/>
    <m/>
    <x v="0"/>
    <m/>
    <m/>
    <x v="82"/>
    <m/>
    <x v="2"/>
    <x v="3"/>
    <x v="0"/>
  </r>
  <r>
    <x v="570"/>
    <x v="7"/>
    <x v="0"/>
    <s v="NDG_Facebook_int_nestle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142"/>
    <m/>
    <m/>
    <m/>
    <m/>
    <n v="208.505"/>
    <m/>
    <x v="0"/>
    <m/>
    <m/>
    <x v="82"/>
    <m/>
    <x v="2"/>
    <x v="3"/>
    <x v="0"/>
  </r>
  <r>
    <x v="570"/>
    <x v="7"/>
    <x v="0"/>
    <s v="NDG_Facebook_int_coffee_2（210210-210228）"/>
    <n v="6129"/>
    <m/>
    <m/>
    <m/>
    <m/>
    <n v="3512.25"/>
    <m/>
    <x v="0"/>
    <m/>
    <m/>
    <x v="82"/>
    <m/>
    <x v="2"/>
    <x v="3"/>
    <x v="0"/>
  </r>
  <r>
    <x v="570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RT_brand（210210-210228）"/>
    <n v="178"/>
    <m/>
    <m/>
    <m/>
    <m/>
    <n v="256.45"/>
    <m/>
    <x v="0"/>
    <m/>
    <m/>
    <x v="82"/>
    <m/>
    <x v="2"/>
    <x v="3"/>
    <x v="0"/>
  </r>
  <r>
    <x v="570"/>
    <x v="7"/>
    <x v="0"/>
    <s v="NDG_Facebook_int_nestle（210210-210228）"/>
    <n v="10365"/>
    <m/>
    <m/>
    <m/>
    <m/>
    <n v="6947.5649999999996"/>
    <m/>
    <x v="0"/>
    <m/>
    <m/>
    <x v="82"/>
    <m/>
    <x v="2"/>
    <x v="3"/>
    <x v="0"/>
  </r>
  <r>
    <x v="570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0"/>
    <x v="7"/>
    <x v="0"/>
    <s v="NDG_Facebook_int_nestle（210210-210228）"/>
    <n v="2597"/>
    <m/>
    <m/>
    <m/>
    <m/>
    <n v="2762.97"/>
    <m/>
    <x v="0"/>
    <m/>
    <m/>
    <x v="82"/>
    <m/>
    <x v="2"/>
    <x v="3"/>
    <x v="0"/>
  </r>
  <r>
    <x v="571"/>
    <x v="7"/>
    <x v="0"/>
    <s v="NDG_Facebook_RT_brand（210210-210228）"/>
    <n v="639"/>
    <m/>
    <m/>
    <m/>
    <m/>
    <n v="670.11500000000001"/>
    <m/>
    <x v="0"/>
    <m/>
    <m/>
    <x v="82"/>
    <m/>
    <x v="2"/>
    <x v="3"/>
    <x v="0"/>
  </r>
  <r>
    <x v="571"/>
    <x v="7"/>
    <x v="0"/>
    <s v="NDG_Facebook_int_coffee（210210-210228）"/>
    <n v="11005"/>
    <m/>
    <m/>
    <m/>
    <m/>
    <n v="7164.99"/>
    <m/>
    <x v="0"/>
    <m/>
    <m/>
    <x v="82"/>
    <m/>
    <x v="2"/>
    <x v="3"/>
    <x v="0"/>
  </r>
  <r>
    <x v="571"/>
    <x v="7"/>
    <x v="0"/>
    <s v="NDG_Facebook_RT_brand（210210-210228）"/>
    <n v="171"/>
    <m/>
    <m/>
    <m/>
    <m/>
    <n v="214.08"/>
    <m/>
    <x v="0"/>
    <m/>
    <m/>
    <x v="82"/>
    <m/>
    <x v="2"/>
    <x v="3"/>
    <x v="0"/>
  </r>
  <r>
    <x v="571"/>
    <x v="7"/>
    <x v="0"/>
    <s v="NDG_Facebook_int_coffee_2（210210-210228）"/>
    <n v="39467"/>
    <m/>
    <m/>
    <m/>
    <m/>
    <n v="9300.2150000000001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RT_brand（210210-210228）"/>
    <n v="536"/>
    <m/>
    <m/>
    <m/>
    <m/>
    <n v="609.90499999999997"/>
    <m/>
    <x v="0"/>
    <m/>
    <m/>
    <x v="82"/>
    <m/>
    <x v="2"/>
    <x v="3"/>
    <x v="0"/>
  </r>
  <r>
    <x v="571"/>
    <x v="7"/>
    <x v="0"/>
    <s v="NDG_Facebook_RT_ec（210210-210228）"/>
    <n v="2260"/>
    <m/>
    <m/>
    <m/>
    <m/>
    <n v="3219.0050000000001"/>
    <m/>
    <x v="0"/>
    <m/>
    <m/>
    <x v="82"/>
    <m/>
    <x v="2"/>
    <x v="3"/>
    <x v="0"/>
  </r>
  <r>
    <x v="571"/>
    <x v="7"/>
    <x v="0"/>
    <s v="NDG_Facebook_int_coffee_2（210210-210228）"/>
    <n v="7457"/>
    <m/>
    <m/>
    <m/>
    <m/>
    <n v="4472.2650000000003"/>
    <m/>
    <x v="0"/>
    <m/>
    <m/>
    <x v="82"/>
    <m/>
    <x v="2"/>
    <x v="3"/>
    <x v="0"/>
  </r>
  <r>
    <x v="571"/>
    <x v="7"/>
    <x v="0"/>
    <s v="NDG_Facebook_RT_brand（210210-210228）"/>
    <n v="233"/>
    <m/>
    <m/>
    <m/>
    <m/>
    <n v="268.71499999999997"/>
    <m/>
    <x v="0"/>
    <m/>
    <m/>
    <x v="82"/>
    <m/>
    <x v="2"/>
    <x v="3"/>
    <x v="0"/>
  </r>
  <r>
    <x v="571"/>
    <x v="7"/>
    <x v="0"/>
    <s v="NDG_Facebook_int_coffee（210210-210228）"/>
    <n v="3261"/>
    <m/>
    <m/>
    <m/>
    <m/>
    <n v="2828.7550000000001"/>
    <m/>
    <x v="0"/>
    <m/>
    <m/>
    <x v="82"/>
    <m/>
    <x v="2"/>
    <x v="3"/>
    <x v="0"/>
  </r>
  <r>
    <x v="571"/>
    <x v="7"/>
    <x v="0"/>
    <s v="NDG_Facebook_RT_brand（210210-210228）"/>
    <n v="91"/>
    <m/>
    <m/>
    <m/>
    <m/>
    <n v="153.87"/>
    <m/>
    <x v="0"/>
    <m/>
    <m/>
    <x v="82"/>
    <m/>
    <x v="2"/>
    <x v="3"/>
    <x v="0"/>
  </r>
  <r>
    <x v="571"/>
    <x v="7"/>
    <x v="0"/>
    <s v="NDG_Facebook_RT_ec（210210-210228）"/>
    <n v="4158"/>
    <m/>
    <m/>
    <m/>
    <m/>
    <n v="4346.2700000000004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1"/>
    <x v="7"/>
    <x v="0"/>
    <s v="NDG_Facebook_int_nestle（210210-210228）"/>
    <n v="9924"/>
    <m/>
    <m/>
    <m/>
    <m/>
    <n v="6269.6450000000004"/>
    <m/>
    <x v="0"/>
    <m/>
    <m/>
    <x v="82"/>
    <m/>
    <x v="2"/>
    <x v="3"/>
    <x v="0"/>
  </r>
  <r>
    <x v="571"/>
    <x v="7"/>
    <x v="0"/>
    <s v="NDG_Facebook_RT_ec（210210-210228）"/>
    <n v="9901"/>
    <m/>
    <m/>
    <m/>
    <m/>
    <n v="15174.035"/>
    <m/>
    <x v="0"/>
    <m/>
    <m/>
    <x v="82"/>
    <m/>
    <x v="2"/>
    <x v="3"/>
    <x v="0"/>
  </r>
  <r>
    <x v="571"/>
    <x v="7"/>
    <x v="0"/>
    <s v="NDG_Facebook_RT_brand（210210-210228）"/>
    <n v="580"/>
    <m/>
    <m/>
    <m/>
    <m/>
    <n v="490.6"/>
    <m/>
    <x v="0"/>
    <m/>
    <m/>
    <x v="82"/>
    <m/>
    <x v="2"/>
    <x v="3"/>
    <x v="0"/>
  </r>
  <r>
    <x v="571"/>
    <x v="7"/>
    <x v="0"/>
    <s v="NDG_Facebook_int_nestle（210210-210228）"/>
    <n v="3390"/>
    <m/>
    <m/>
    <m/>
    <m/>
    <n v="3780.9650000000001"/>
    <m/>
    <x v="0"/>
    <m/>
    <m/>
    <x v="82"/>
    <m/>
    <x v="2"/>
    <x v="3"/>
    <x v="0"/>
  </r>
  <r>
    <x v="571"/>
    <x v="7"/>
    <x v="0"/>
    <s v="NDG_Facebook_RT_brand（210210-210228）"/>
    <n v="2028"/>
    <m/>
    <m/>
    <m/>
    <m/>
    <n v="3607.0250000000001"/>
    <m/>
    <x v="0"/>
    <m/>
    <m/>
    <x v="82"/>
    <m/>
    <x v="2"/>
    <x v="3"/>
    <x v="0"/>
  </r>
  <r>
    <x v="571"/>
    <x v="7"/>
    <x v="0"/>
    <s v="NDG_Facebook_RT_ec（210210-210228）"/>
    <n v="1755"/>
    <m/>
    <m/>
    <m/>
    <m/>
    <n v="2688.2649999999999"/>
    <m/>
    <x v="0"/>
    <m/>
    <m/>
    <x v="82"/>
    <m/>
    <x v="2"/>
    <x v="3"/>
    <x v="0"/>
  </r>
  <r>
    <x v="571"/>
    <x v="7"/>
    <x v="0"/>
    <s v="NDG_Facebook_RT_brand（210210-210228）"/>
    <n v="204"/>
    <m/>
    <m/>
    <m/>
    <m/>
    <n v="258.68"/>
    <m/>
    <x v="0"/>
    <m/>
    <m/>
    <x v="82"/>
    <m/>
    <x v="2"/>
    <x v="3"/>
    <x v="0"/>
  </r>
  <r>
    <x v="571"/>
    <x v="7"/>
    <x v="0"/>
    <s v="NDG_Facebook_RT_ec（210210-210228）"/>
    <n v="3291"/>
    <m/>
    <m/>
    <m/>
    <m/>
    <n v="3299.2849999999999"/>
    <m/>
    <x v="0"/>
    <m/>
    <m/>
    <x v="82"/>
    <m/>
    <x v="2"/>
    <x v="3"/>
    <x v="0"/>
  </r>
  <r>
    <x v="571"/>
    <x v="7"/>
    <x v="0"/>
    <s v="NDG_Facebook_RT_ec（210210-210228）"/>
    <n v="495"/>
    <m/>
    <m/>
    <m/>
    <m/>
    <n v="543.005"/>
    <m/>
    <x v="0"/>
    <m/>
    <m/>
    <x v="82"/>
    <m/>
    <x v="2"/>
    <x v="3"/>
    <x v="0"/>
  </r>
  <r>
    <x v="571"/>
    <x v="7"/>
    <x v="0"/>
    <s v="NDG_Facebook_RT_ec（210210-210228）"/>
    <n v="3748"/>
    <m/>
    <m/>
    <m/>
    <m/>
    <n v="2746.2449999999999"/>
    <m/>
    <x v="0"/>
    <m/>
    <m/>
    <x v="82"/>
    <m/>
    <x v="2"/>
    <x v="3"/>
    <x v="0"/>
  </r>
  <r>
    <x v="571"/>
    <x v="7"/>
    <x v="0"/>
    <s v="NDG_Facebook_RT_ec（210210-210228）"/>
    <n v="12711"/>
    <m/>
    <m/>
    <m/>
    <m/>
    <n v="13243.97"/>
    <m/>
    <x v="0"/>
    <m/>
    <m/>
    <x v="82"/>
    <m/>
    <x v="2"/>
    <x v="3"/>
    <x v="0"/>
  </r>
  <r>
    <x v="571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457"/>
    <m/>
    <m/>
    <m/>
    <m/>
    <n v="437.08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46"/>
    <m/>
    <m/>
    <m/>
    <m/>
    <n v="74.704999999999998"/>
    <m/>
    <x v="0"/>
    <m/>
    <m/>
    <x v="82"/>
    <m/>
    <x v="2"/>
    <x v="3"/>
    <x v="0"/>
  </r>
  <r>
    <x v="572"/>
    <x v="7"/>
    <x v="0"/>
    <s v="NDG_Facebook_RT_ec（210210-210228）"/>
    <n v="5045"/>
    <m/>
    <m/>
    <m/>
    <m/>
    <n v="4965.0950000000003"/>
    <m/>
    <x v="0"/>
    <m/>
    <m/>
    <x v="82"/>
    <m/>
    <x v="2"/>
    <x v="3"/>
    <x v="0"/>
  </r>
  <r>
    <x v="572"/>
    <x v="7"/>
    <x v="0"/>
    <s v="NDG_Facebook_int_nestle（210210-210228）"/>
    <n v="2859"/>
    <m/>
    <m/>
    <m/>
    <m/>
    <n v="2911.2649999999999"/>
    <m/>
    <x v="0"/>
    <m/>
    <m/>
    <x v="82"/>
    <m/>
    <x v="2"/>
    <x v="3"/>
    <x v="0"/>
  </r>
  <r>
    <x v="572"/>
    <x v="7"/>
    <x v="0"/>
    <s v="NDG_Facebook_RT_brand（210210-210228）"/>
    <n v="310"/>
    <m/>
    <m/>
    <m/>
    <m/>
    <n v="453.80500000000001"/>
    <m/>
    <x v="0"/>
    <m/>
    <m/>
    <x v="82"/>
    <m/>
    <x v="2"/>
    <x v="3"/>
    <x v="0"/>
  </r>
  <r>
    <x v="572"/>
    <x v="7"/>
    <x v="0"/>
    <s v="NDG_Facebook_int_coffee_2（210210-210228）"/>
    <n v="5877"/>
    <m/>
    <m/>
    <m/>
    <m/>
    <n v="3399.6350000000002"/>
    <m/>
    <x v="0"/>
    <m/>
    <m/>
    <x v="82"/>
    <m/>
    <x v="2"/>
    <x v="3"/>
    <x v="0"/>
  </r>
  <r>
    <x v="572"/>
    <x v="7"/>
    <x v="0"/>
    <s v="NDG_Facebook_RT_brand（210210-210228）"/>
    <n v="3481"/>
    <m/>
    <m/>
    <m/>
    <m/>
    <n v="4202.4350000000004"/>
    <m/>
    <x v="0"/>
    <m/>
    <m/>
    <x v="82"/>
    <m/>
    <x v="2"/>
    <x v="3"/>
    <x v="0"/>
  </r>
  <r>
    <x v="572"/>
    <x v="7"/>
    <x v="0"/>
    <s v="NDG_Facebook_RT_ec（210210-210228）"/>
    <n v="3498"/>
    <m/>
    <m/>
    <m/>
    <m/>
    <n v="3188.9"/>
    <m/>
    <x v="0"/>
    <m/>
    <m/>
    <x v="82"/>
    <m/>
    <x v="2"/>
    <x v="3"/>
    <x v="0"/>
  </r>
  <r>
    <x v="572"/>
    <x v="7"/>
    <x v="0"/>
    <s v="NDG_Facebook_int_nestle（210210-210228）"/>
    <n v="10538"/>
    <m/>
    <m/>
    <m/>
    <m/>
    <n v="7447.085"/>
    <m/>
    <x v="0"/>
    <m/>
    <m/>
    <x v="82"/>
    <m/>
    <x v="2"/>
    <x v="3"/>
    <x v="0"/>
  </r>
  <r>
    <x v="572"/>
    <x v="7"/>
    <x v="0"/>
    <s v="NDG_Facebook_RT_brand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1388"/>
    <m/>
    <m/>
    <m/>
    <m/>
    <n v="1545.39"/>
    <m/>
    <x v="0"/>
    <m/>
    <m/>
    <x v="82"/>
    <m/>
    <x v="2"/>
    <x v="3"/>
    <x v="0"/>
  </r>
  <r>
    <x v="572"/>
    <x v="7"/>
    <x v="0"/>
    <s v="NDG_Facebook_int_coffee（210210-210228）"/>
    <n v="2856"/>
    <m/>
    <m/>
    <m/>
    <m/>
    <n v="2384.9850000000001"/>
    <m/>
    <x v="0"/>
    <m/>
    <m/>
    <x v="82"/>
    <m/>
    <x v="2"/>
    <x v="3"/>
    <x v="0"/>
  </r>
  <r>
    <x v="572"/>
    <x v="7"/>
    <x v="0"/>
    <s v="NDG_Facebook_RT_ec（210210-210228）"/>
    <n v="217"/>
    <m/>
    <m/>
    <m/>
    <m/>
    <n v="170.595"/>
    <m/>
    <x v="0"/>
    <m/>
    <m/>
    <x v="82"/>
    <m/>
    <x v="2"/>
    <x v="3"/>
    <x v="0"/>
  </r>
  <r>
    <x v="572"/>
    <x v="7"/>
    <x v="0"/>
    <s v="NDG_Facebook_RT_brand（210210-210228）"/>
    <n v="89"/>
    <m/>
    <m/>
    <m/>
    <m/>
    <n v="63.555"/>
    <m/>
    <x v="0"/>
    <m/>
    <m/>
    <x v="82"/>
    <m/>
    <x v="2"/>
    <x v="3"/>
    <x v="0"/>
  </r>
  <r>
    <x v="572"/>
    <x v="7"/>
    <x v="0"/>
    <s v="NDG_Facebook_RT_brand（210210-210228）"/>
    <n v="526"/>
    <m/>
    <m/>
    <m/>
    <m/>
    <n v="599.87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20038"/>
    <m/>
    <m/>
    <m/>
    <m/>
    <n v="20265.125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8160"/>
    <m/>
    <m/>
    <m/>
    <m/>
    <n v="8314.5550000000003"/>
    <m/>
    <x v="0"/>
    <m/>
    <m/>
    <x v="82"/>
    <m/>
    <x v="2"/>
    <x v="3"/>
    <x v="0"/>
  </r>
  <r>
    <x v="572"/>
    <x v="7"/>
    <x v="0"/>
    <s v="NDG_Facebook_RT_ec（210210-210228）"/>
    <n v="3424"/>
    <m/>
    <m/>
    <m/>
    <m/>
    <n v="6171.5249999999996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int_coffee_2（210210-210228）"/>
    <n v="34896"/>
    <m/>
    <m/>
    <m/>
    <m/>
    <n v="10343.855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135"/>
    <m/>
    <m/>
    <m/>
    <m/>
    <n v="83.625"/>
    <m/>
    <x v="0"/>
    <m/>
    <m/>
    <x v="82"/>
    <m/>
    <x v="2"/>
    <x v="3"/>
    <x v="0"/>
  </r>
  <r>
    <x v="572"/>
    <x v="7"/>
    <x v="0"/>
    <s v="NDG_Facebook_int_coffee_2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ec（210210-210228）"/>
    <n v="0"/>
    <m/>
    <m/>
    <m/>
    <m/>
    <n v="0"/>
    <m/>
    <x v="0"/>
    <m/>
    <m/>
    <x v="82"/>
    <m/>
    <x v="2"/>
    <x v="3"/>
    <x v="0"/>
  </r>
  <r>
    <x v="572"/>
    <x v="7"/>
    <x v="0"/>
    <s v="NDG_Facebook_RT_brand（210210-210228）"/>
    <n v="74"/>
    <m/>
    <m/>
    <m/>
    <m/>
    <n v="157.215"/>
    <m/>
    <x v="0"/>
    <m/>
    <m/>
    <x v="82"/>
    <m/>
    <x v="2"/>
    <x v="3"/>
    <x v="0"/>
  </r>
  <r>
    <x v="572"/>
    <x v="7"/>
    <x v="0"/>
    <s v="NDG_Facebook_RT_ec（210210-210228）"/>
    <n v="779"/>
    <m/>
    <m/>
    <m/>
    <m/>
    <n v="1286.71"/>
    <m/>
    <x v="0"/>
    <m/>
    <m/>
    <x v="82"/>
    <m/>
    <x v="2"/>
    <x v="3"/>
    <x v="0"/>
  </r>
  <r>
    <x v="572"/>
    <x v="7"/>
    <x v="0"/>
    <s v="NDG_Facebook_int_coffee（210210-210228）"/>
    <n v="12000"/>
    <m/>
    <m/>
    <m/>
    <m/>
    <n v="8431.6299999999992"/>
    <m/>
    <x v="0"/>
    <m/>
    <m/>
    <x v="82"/>
    <m/>
    <x v="2"/>
    <x v="3"/>
    <x v="0"/>
  </r>
  <r>
    <x v="573"/>
    <x v="7"/>
    <x v="0"/>
    <s v="NDG_Facebook_RT_ec（210210-210228）"/>
    <n v="6022"/>
    <m/>
    <m/>
    <m/>
    <m/>
    <n v="6178.2150000000001"/>
    <m/>
    <x v="0"/>
    <m/>
    <m/>
    <x v="83"/>
    <m/>
    <x v="2"/>
    <x v="3"/>
    <x v="0"/>
  </r>
  <r>
    <x v="573"/>
    <x v="7"/>
    <x v="0"/>
    <s v="NDG_Facebook_RT_brand（210210-210228）"/>
    <n v="23"/>
    <m/>
    <m/>
    <m/>
    <m/>
    <n v="40.14"/>
    <m/>
    <x v="0"/>
    <m/>
    <m/>
    <x v="83"/>
    <m/>
    <x v="2"/>
    <x v="3"/>
    <x v="0"/>
  </r>
  <r>
    <x v="573"/>
    <x v="7"/>
    <x v="0"/>
    <s v="NDG_Facebook_int_nestle（210210-210228）"/>
    <n v="1319"/>
    <m/>
    <m/>
    <m/>
    <m/>
    <n v="1168.52"/>
    <m/>
    <x v="0"/>
    <m/>
    <m/>
    <x v="83"/>
    <m/>
    <x v="2"/>
    <x v="3"/>
    <x v="0"/>
  </r>
  <r>
    <x v="573"/>
    <x v="7"/>
    <x v="0"/>
    <s v="NDG_Facebook_RT_ec（210210-210228）"/>
    <n v="713"/>
    <m/>
    <m/>
    <m/>
    <m/>
    <n v="748.16499999999996"/>
    <m/>
    <x v="0"/>
    <m/>
    <m/>
    <x v="83"/>
    <m/>
    <x v="2"/>
    <x v="3"/>
    <x v="0"/>
  </r>
  <r>
    <x v="573"/>
    <x v="7"/>
    <x v="0"/>
    <s v="NDG_Facebook_int_coffee_2（210210-210228）"/>
    <n v="10726"/>
    <m/>
    <m/>
    <m/>
    <m/>
    <n v="4593.8"/>
    <m/>
    <x v="0"/>
    <m/>
    <m/>
    <x v="83"/>
    <m/>
    <x v="2"/>
    <x v="3"/>
    <x v="0"/>
  </r>
  <r>
    <x v="573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568"/>
    <m/>
    <m/>
    <m/>
    <m/>
    <n v="296.58999999999997"/>
    <m/>
    <x v="0"/>
    <m/>
    <m/>
    <x v="83"/>
    <m/>
    <x v="2"/>
    <x v="3"/>
    <x v="0"/>
  </r>
  <r>
    <x v="573"/>
    <x v="7"/>
    <x v="0"/>
    <s v="NDG_Facebook_int_coffee_2（210210-210228）"/>
    <n v="1643"/>
    <m/>
    <m/>
    <m/>
    <m/>
    <n v="951.09500000000003"/>
    <m/>
    <x v="0"/>
    <m/>
    <m/>
    <x v="83"/>
    <m/>
    <x v="2"/>
    <x v="3"/>
    <x v="0"/>
  </r>
  <r>
    <x v="573"/>
    <x v="7"/>
    <x v="0"/>
    <s v="NDG_Facebook_RT_ec（210210-210228）"/>
    <n v="1765"/>
    <m/>
    <m/>
    <m/>
    <m/>
    <n v="1857.59"/>
    <m/>
    <x v="0"/>
    <m/>
    <m/>
    <x v="83"/>
    <m/>
    <x v="2"/>
    <x v="3"/>
    <x v="0"/>
  </r>
  <r>
    <x v="573"/>
    <x v="7"/>
    <x v="0"/>
    <s v="NDG_Facebook_int_coffee（210210-210228）"/>
    <n v="3840"/>
    <m/>
    <m/>
    <m/>
    <m/>
    <n v="3371.76"/>
    <m/>
    <x v="0"/>
    <m/>
    <m/>
    <x v="83"/>
    <m/>
    <x v="2"/>
    <x v="3"/>
    <x v="0"/>
  </r>
  <r>
    <x v="573"/>
    <x v="7"/>
    <x v="0"/>
    <s v="NDG_Facebook_RT_brand（210210-210228）"/>
    <n v="381"/>
    <m/>
    <m/>
    <m/>
    <m/>
    <n v="377.98500000000001"/>
    <m/>
    <x v="0"/>
    <m/>
    <m/>
    <x v="83"/>
    <m/>
    <x v="2"/>
    <x v="3"/>
    <x v="0"/>
  </r>
  <r>
    <x v="573"/>
    <x v="7"/>
    <x v="0"/>
    <s v="NDG_Facebook_int_coffee（210210-210228）"/>
    <n v="1854"/>
    <m/>
    <m/>
    <m/>
    <m/>
    <n v="1426.085"/>
    <m/>
    <x v="0"/>
    <m/>
    <m/>
    <x v="83"/>
    <m/>
    <x v="2"/>
    <x v="3"/>
    <x v="0"/>
  </r>
  <r>
    <x v="573"/>
    <x v="7"/>
    <x v="0"/>
    <s v="NDG_Facebook_int_coffee_2（210210-210228）"/>
    <n v="3215"/>
    <m/>
    <m/>
    <m/>
    <m/>
    <n v="2127.42"/>
    <m/>
    <x v="0"/>
    <m/>
    <m/>
    <x v="83"/>
    <m/>
    <x v="2"/>
    <x v="3"/>
    <x v="0"/>
  </r>
  <r>
    <x v="573"/>
    <x v="7"/>
    <x v="0"/>
    <s v="NDG_Facebook_RT_ec（210210-210228）"/>
    <n v="2924"/>
    <m/>
    <m/>
    <m/>
    <m/>
    <n v="3468.7649999999999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nestle（210210-210228）"/>
    <n v="7948"/>
    <m/>
    <m/>
    <m/>
    <m/>
    <n v="4736.5200000000004"/>
    <m/>
    <x v="0"/>
    <m/>
    <m/>
    <x v="83"/>
    <m/>
    <x v="2"/>
    <x v="3"/>
    <x v="0"/>
  </r>
  <r>
    <x v="573"/>
    <x v="7"/>
    <x v="0"/>
    <s v="NDG_Facebook_RT_ec（210210-210228）"/>
    <n v="17103"/>
    <m/>
    <m/>
    <m/>
    <m/>
    <n v="15082.605"/>
    <m/>
    <x v="0"/>
    <m/>
    <m/>
    <x v="83"/>
    <m/>
    <x v="2"/>
    <x v="3"/>
    <x v="0"/>
  </r>
  <r>
    <x v="573"/>
    <x v="7"/>
    <x v="0"/>
    <s v="NDG_Facebook_int_nestle（210210-210228）"/>
    <n v="3395"/>
    <m/>
    <m/>
    <m/>
    <m/>
    <n v="3066.25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int_coffee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ec（210210-210228）"/>
    <n v="196"/>
    <m/>
    <m/>
    <m/>
    <m/>
    <n v="169.48"/>
    <m/>
    <x v="0"/>
    <m/>
    <m/>
    <x v="83"/>
    <m/>
    <x v="2"/>
    <x v="3"/>
    <x v="0"/>
  </r>
  <r>
    <x v="573"/>
    <x v="7"/>
    <x v="0"/>
    <s v="NDG_Facebook_RT_brand（210210-210228）"/>
    <n v="831"/>
    <m/>
    <m/>
    <m/>
    <m/>
    <n v="673.46"/>
    <m/>
    <x v="0"/>
    <m/>
    <m/>
    <x v="83"/>
    <m/>
    <x v="2"/>
    <x v="3"/>
    <x v="0"/>
  </r>
  <r>
    <x v="573"/>
    <x v="7"/>
    <x v="0"/>
    <s v="NDG_Facebook_RT_ec（210210-210228）"/>
    <n v="4840"/>
    <m/>
    <m/>
    <m/>
    <m/>
    <n v="4133.3050000000003"/>
    <m/>
    <x v="0"/>
    <m/>
    <m/>
    <x v="83"/>
    <m/>
    <x v="2"/>
    <x v="3"/>
    <x v="0"/>
  </r>
  <r>
    <x v="573"/>
    <x v="7"/>
    <x v="0"/>
    <s v="NDG_Facebook_int_coffee（210210-210228）"/>
    <n v="954"/>
    <m/>
    <m/>
    <m/>
    <m/>
    <n v="900.92"/>
    <m/>
    <x v="0"/>
    <m/>
    <m/>
    <x v="83"/>
    <m/>
    <x v="2"/>
    <x v="3"/>
    <x v="0"/>
  </r>
  <r>
    <x v="573"/>
    <x v="7"/>
    <x v="0"/>
    <s v="NDG_Facebook_RT_brand（210210-210228）"/>
    <n v="2262"/>
    <m/>
    <m/>
    <m/>
    <m/>
    <n v="2525.4749999999999"/>
    <m/>
    <x v="0"/>
    <m/>
    <m/>
    <x v="83"/>
    <m/>
    <x v="2"/>
    <x v="3"/>
    <x v="0"/>
  </r>
  <r>
    <x v="573"/>
    <x v="7"/>
    <x v="0"/>
    <s v="NDG_Facebook_int_coffee（210210-210228）"/>
    <n v="8116"/>
    <m/>
    <m/>
    <m/>
    <m/>
    <n v="4413.17"/>
    <m/>
    <x v="0"/>
    <m/>
    <m/>
    <x v="83"/>
    <m/>
    <x v="2"/>
    <x v="3"/>
    <x v="0"/>
  </r>
  <r>
    <x v="573"/>
    <x v="7"/>
    <x v="0"/>
    <s v="NDG_Facebook_int_nestle（210210-210228）"/>
    <n v="976"/>
    <m/>
    <m/>
    <m/>
    <m/>
    <n v="1116.115"/>
    <m/>
    <x v="0"/>
    <m/>
    <m/>
    <x v="83"/>
    <m/>
    <x v="2"/>
    <x v="3"/>
    <x v="0"/>
  </r>
  <r>
    <x v="573"/>
    <x v="7"/>
    <x v="0"/>
    <s v="NDG_Facebook_int_coffee_2（210210-210228）"/>
    <n v="26362"/>
    <m/>
    <m/>
    <m/>
    <m/>
    <n v="5961.9049999999997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3"/>
    <x v="7"/>
    <x v="0"/>
    <s v="NDG_Facebook_RT_brand（210210-210228）"/>
    <n v="212"/>
    <m/>
    <m/>
    <m/>
    <m/>
    <n v="247.53"/>
    <m/>
    <x v="0"/>
    <m/>
    <m/>
    <x v="83"/>
    <m/>
    <x v="2"/>
    <x v="3"/>
    <x v="0"/>
  </r>
  <r>
    <x v="573"/>
    <x v="7"/>
    <x v="0"/>
    <s v="NDG_Facebook_RT_ec（210210-210228）"/>
    <n v="10436"/>
    <m/>
    <m/>
    <m/>
    <m/>
    <n v="10838.915000000001"/>
    <m/>
    <x v="0"/>
    <m/>
    <m/>
    <x v="83"/>
    <m/>
    <x v="2"/>
    <x v="3"/>
    <x v="0"/>
  </r>
  <r>
    <x v="573"/>
    <x v="7"/>
    <x v="0"/>
    <s v="NDG_Facebook_RT_brand（210210-210228）"/>
    <n v="44"/>
    <m/>
    <m/>
    <m/>
    <m/>
    <n v="46.83"/>
    <m/>
    <x v="0"/>
    <m/>
    <m/>
    <x v="83"/>
    <m/>
    <x v="2"/>
    <x v="3"/>
    <x v="0"/>
  </r>
  <r>
    <x v="573"/>
    <x v="7"/>
    <x v="0"/>
    <s v="NDG_Facebook_RT_brand（210210-210228）"/>
    <n v="52"/>
    <m/>
    <m/>
    <m/>
    <m/>
    <n v="83.625"/>
    <m/>
    <x v="0"/>
    <m/>
    <m/>
    <x v="83"/>
    <m/>
    <x v="2"/>
    <x v="3"/>
    <x v="0"/>
  </r>
  <r>
    <x v="573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int_coffee（210210-210228）"/>
    <n v="3695"/>
    <m/>
    <m/>
    <m/>
    <m/>
    <n v="3251.34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92"/>
    <m/>
    <m/>
    <m/>
    <m/>
    <n v="111.5"/>
    <m/>
    <x v="0"/>
    <m/>
    <m/>
    <x v="83"/>
    <m/>
    <x v="2"/>
    <x v="3"/>
    <x v="0"/>
  </r>
  <r>
    <x v="574"/>
    <x v="7"/>
    <x v="0"/>
    <s v="NDG_Facebook_int_nestle（210210-210228）"/>
    <n v="105"/>
    <m/>
    <m/>
    <m/>
    <m/>
    <n v="89.2"/>
    <m/>
    <x v="0"/>
    <m/>
    <m/>
    <x v="83"/>
    <m/>
    <x v="2"/>
    <x v="3"/>
    <x v="0"/>
  </r>
  <r>
    <x v="574"/>
    <x v="7"/>
    <x v="0"/>
    <s v="NDG_Facebook_RT_brand（210210-210228）"/>
    <n v="25"/>
    <m/>
    <m/>
    <m/>
    <m/>
    <n v="22.3"/>
    <m/>
    <x v="0"/>
    <m/>
    <m/>
    <x v="83"/>
    <m/>
    <x v="2"/>
    <x v="3"/>
    <x v="0"/>
  </r>
  <r>
    <x v="574"/>
    <x v="7"/>
    <x v="0"/>
    <s v="NDG_Facebook_RT_brand（210210-210228）"/>
    <n v="1331"/>
    <m/>
    <m/>
    <m/>
    <m/>
    <n v="1207.5450000000001"/>
    <m/>
    <x v="0"/>
    <m/>
    <m/>
    <x v="83"/>
    <m/>
    <x v="2"/>
    <x v="3"/>
    <x v="0"/>
  </r>
  <r>
    <x v="574"/>
    <x v="7"/>
    <x v="0"/>
    <s v="NDG_Facebook_int_nestle（210210-210228）"/>
    <n v="7223"/>
    <m/>
    <m/>
    <m/>
    <m/>
    <n v="7148.2650000000003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ec（210210-210228）"/>
    <n v="26041"/>
    <m/>
    <m/>
    <m/>
    <m/>
    <n v="22933.32"/>
    <m/>
    <x v="0"/>
    <m/>
    <m/>
    <x v="83"/>
    <m/>
    <x v="2"/>
    <x v="3"/>
    <x v="0"/>
  </r>
  <r>
    <x v="574"/>
    <x v="7"/>
    <x v="0"/>
    <s v="NDG_Facebook_int_coffee（210210-210228）"/>
    <n v="7354"/>
    <m/>
    <m/>
    <m/>
    <m/>
    <n v="7109.24"/>
    <m/>
    <x v="0"/>
    <m/>
    <m/>
    <x v="83"/>
    <m/>
    <x v="2"/>
    <x v="3"/>
    <x v="0"/>
  </r>
  <r>
    <x v="574"/>
    <x v="7"/>
    <x v="0"/>
    <s v="NDG_Facebook_int_coffee_2（210210-210228）"/>
    <n v="625"/>
    <m/>
    <m/>
    <m/>
    <m/>
    <n v="382.44499999999999"/>
    <m/>
    <x v="0"/>
    <m/>
    <m/>
    <x v="83"/>
    <m/>
    <x v="2"/>
    <x v="3"/>
    <x v="0"/>
  </r>
  <r>
    <x v="574"/>
    <x v="7"/>
    <x v="0"/>
    <s v="NDG_Facebook_int_coffee_2（210210-210228）"/>
    <n v="7242"/>
    <m/>
    <m/>
    <m/>
    <m/>
    <n v="4234.7700000000004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int_nestle（210210-210228）"/>
    <n v="244"/>
    <m/>
    <m/>
    <m/>
    <m/>
    <n v="254.22"/>
    <m/>
    <x v="0"/>
    <m/>
    <m/>
    <x v="83"/>
    <m/>
    <x v="2"/>
    <x v="3"/>
    <x v="0"/>
  </r>
  <r>
    <x v="574"/>
    <x v="7"/>
    <x v="0"/>
    <s v="NDG_Facebook_RT_brand（210210-210228）"/>
    <n v="70"/>
    <m/>
    <m/>
    <m/>
    <m/>
    <n v="81.394999999999996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1994"/>
    <m/>
    <m/>
    <m/>
    <m/>
    <n v="1956.825"/>
    <m/>
    <x v="0"/>
    <m/>
    <m/>
    <x v="83"/>
    <m/>
    <x v="2"/>
    <x v="3"/>
    <x v="0"/>
  </r>
  <r>
    <x v="574"/>
    <x v="7"/>
    <x v="0"/>
    <s v="NDG_Facebook_RT_ec（210210-210228）"/>
    <n v="914"/>
    <m/>
    <m/>
    <m/>
    <m/>
    <n v="918.76"/>
    <m/>
    <x v="0"/>
    <m/>
    <m/>
    <x v="83"/>
    <m/>
    <x v="2"/>
    <x v="3"/>
    <x v="0"/>
  </r>
  <r>
    <x v="574"/>
    <x v="7"/>
    <x v="0"/>
    <s v="NDG_Facebook_RT_ec（210210-210228）"/>
    <n v="8857"/>
    <m/>
    <m/>
    <m/>
    <m/>
    <n v="8196.3649999999998"/>
    <m/>
    <x v="0"/>
    <m/>
    <m/>
    <x v="83"/>
    <m/>
    <x v="2"/>
    <x v="3"/>
    <x v="0"/>
  </r>
  <r>
    <x v="574"/>
    <x v="7"/>
    <x v="0"/>
    <s v="NDG_Facebook_int_coffee_2（210210-210228）"/>
    <n v="14092"/>
    <m/>
    <m/>
    <m/>
    <m/>
    <n v="9535.48"/>
    <m/>
    <x v="0"/>
    <m/>
    <m/>
    <x v="83"/>
    <m/>
    <x v="2"/>
    <x v="3"/>
    <x v="0"/>
  </r>
  <r>
    <x v="574"/>
    <x v="7"/>
    <x v="0"/>
    <s v="NDG_Facebook_int_coffee（210210-210228）"/>
    <n v="318"/>
    <m/>
    <m/>
    <m/>
    <m/>
    <n v="314.43"/>
    <m/>
    <x v="0"/>
    <m/>
    <m/>
    <x v="83"/>
    <m/>
    <x v="2"/>
    <x v="3"/>
    <x v="0"/>
  </r>
  <r>
    <x v="574"/>
    <x v="7"/>
    <x v="0"/>
    <s v="NDG_Facebook_RT_ec（210210-210228）"/>
    <n v="2661"/>
    <m/>
    <m/>
    <m/>
    <m/>
    <n v="2198.7800000000002"/>
    <m/>
    <x v="0"/>
    <m/>
    <m/>
    <x v="83"/>
    <m/>
    <x v="2"/>
    <x v="3"/>
    <x v="0"/>
  </r>
  <r>
    <x v="574"/>
    <x v="7"/>
    <x v="0"/>
    <s v="NDG_Facebook_RT_ec（210210-210228）"/>
    <n v="2292"/>
    <m/>
    <m/>
    <m/>
    <m/>
    <n v="2043.7950000000001"/>
    <m/>
    <x v="0"/>
    <m/>
    <m/>
    <x v="83"/>
    <m/>
    <x v="2"/>
    <x v="3"/>
    <x v="0"/>
  </r>
  <r>
    <x v="574"/>
    <x v="7"/>
    <x v="0"/>
    <s v="NDG_Facebook_int_coffee_2（210210-210228）"/>
    <n v="269"/>
    <m/>
    <m/>
    <m/>
    <m/>
    <n v="99.234999999999999"/>
    <m/>
    <x v="0"/>
    <m/>
    <m/>
    <x v="83"/>
    <m/>
    <x v="2"/>
    <x v="3"/>
    <x v="0"/>
  </r>
  <r>
    <x v="574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4"/>
    <x v="7"/>
    <x v="0"/>
    <s v="NDG_Facebook_RT_brand（210210-210228）"/>
    <n v="410"/>
    <m/>
    <m/>
    <m/>
    <m/>
    <n v="371.29500000000002"/>
    <m/>
    <x v="0"/>
    <m/>
    <m/>
    <x v="83"/>
    <m/>
    <x v="2"/>
    <x v="3"/>
    <x v="0"/>
  </r>
  <r>
    <x v="574"/>
    <x v="7"/>
    <x v="0"/>
    <s v="NDG_Facebook_RT_brand（210210-210228）"/>
    <n v="537"/>
    <m/>
    <m/>
    <m/>
    <m/>
    <n v="386.90499999999997"/>
    <m/>
    <x v="0"/>
    <m/>
    <m/>
    <x v="83"/>
    <m/>
    <x v="2"/>
    <x v="3"/>
    <x v="0"/>
  </r>
  <r>
    <x v="574"/>
    <x v="7"/>
    <x v="0"/>
    <s v="NDG_Facebook_RT_brand（210210-210228）"/>
    <n v="77"/>
    <m/>
    <m/>
    <m/>
    <m/>
    <n v="68.015000000000001"/>
    <m/>
    <x v="0"/>
    <m/>
    <m/>
    <x v="83"/>
    <m/>
    <x v="2"/>
    <x v="3"/>
    <x v="0"/>
  </r>
  <r>
    <x v="574"/>
    <x v="7"/>
    <x v="0"/>
    <s v="NDG_Facebook_int_coffee（210210-210228）"/>
    <n v="99"/>
    <m/>
    <m/>
    <m/>
    <m/>
    <n v="76.935000000000002"/>
    <m/>
    <x v="0"/>
    <m/>
    <m/>
    <x v="83"/>
    <m/>
    <x v="2"/>
    <x v="3"/>
    <x v="0"/>
  </r>
  <r>
    <x v="574"/>
    <x v="7"/>
    <x v="0"/>
    <s v="NDG_Facebook_int_nestle（210210-210228）"/>
    <n v="3236"/>
    <m/>
    <m/>
    <m/>
    <m/>
    <n v="3207.855"/>
    <m/>
    <x v="0"/>
    <m/>
    <m/>
    <x v="83"/>
    <m/>
    <x v="2"/>
    <x v="3"/>
    <x v="0"/>
  </r>
  <r>
    <x v="574"/>
    <x v="7"/>
    <x v="0"/>
    <s v="NDG_Facebook_RT_ec（210210-210228）"/>
    <n v="3565"/>
    <m/>
    <m/>
    <m/>
    <m/>
    <n v="4222.5050000000001"/>
    <m/>
    <x v="0"/>
    <m/>
    <m/>
    <x v="83"/>
    <m/>
    <x v="2"/>
    <x v="3"/>
    <x v="0"/>
  </r>
  <r>
    <x v="574"/>
    <x v="7"/>
    <x v="0"/>
    <s v="NDG_Facebook_RT_ec（210210-210228）"/>
    <n v="7836"/>
    <m/>
    <m/>
    <m/>
    <m/>
    <n v="5527.0550000000003"/>
    <m/>
    <x v="0"/>
    <m/>
    <m/>
    <x v="83"/>
    <m/>
    <x v="2"/>
    <x v="3"/>
    <x v="0"/>
  </r>
  <r>
    <x v="574"/>
    <x v="7"/>
    <x v="0"/>
    <s v="NDG_Facebook_RT_ec（210210-210228）"/>
    <n v="391"/>
    <m/>
    <m/>
    <m/>
    <m/>
    <n v="409.20499999999998"/>
    <m/>
    <x v="0"/>
    <m/>
    <m/>
    <x v="83"/>
    <m/>
    <x v="2"/>
    <x v="3"/>
    <x v="0"/>
  </r>
  <r>
    <x v="574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205"/>
    <m/>
    <m/>
    <m/>
    <m/>
    <n v="256.45"/>
    <m/>
    <x v="0"/>
    <m/>
    <m/>
    <x v="83"/>
    <m/>
    <x v="2"/>
    <x v="3"/>
    <x v="0"/>
  </r>
  <r>
    <x v="575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brand（210210-210228）"/>
    <n v="669"/>
    <m/>
    <m/>
    <m/>
    <m/>
    <n v="1075.9749999999999"/>
    <m/>
    <x v="0"/>
    <m/>
    <m/>
    <x v="83"/>
    <m/>
    <x v="2"/>
    <x v="3"/>
    <x v="0"/>
  </r>
  <r>
    <x v="575"/>
    <x v="7"/>
    <x v="0"/>
    <s v="NDG_Facebook_RT_ec（210210-210228）"/>
    <n v="943"/>
    <m/>
    <m/>
    <m/>
    <m/>
    <n v="1078.2049999999999"/>
    <m/>
    <x v="0"/>
    <m/>
    <m/>
    <x v="83"/>
    <m/>
    <x v="2"/>
    <x v="3"/>
    <x v="0"/>
  </r>
  <r>
    <x v="575"/>
    <x v="7"/>
    <x v="0"/>
    <s v="NDG_Facebook_RT_ec（210210-210228）"/>
    <n v="14663"/>
    <m/>
    <m/>
    <m/>
    <m/>
    <n v="11135.504999999999"/>
    <m/>
    <x v="0"/>
    <m/>
    <m/>
    <x v="83"/>
    <m/>
    <x v="2"/>
    <x v="3"/>
    <x v="0"/>
  </r>
  <r>
    <x v="575"/>
    <x v="7"/>
    <x v="0"/>
    <s v="NDG_Facebook_RT_ec（210210-210228）"/>
    <n v="3544"/>
    <m/>
    <m/>
    <m/>
    <m/>
    <n v="3566.8850000000002"/>
    <m/>
    <x v="0"/>
    <m/>
    <m/>
    <x v="83"/>
    <m/>
    <x v="2"/>
    <x v="3"/>
    <x v="0"/>
  </r>
  <r>
    <x v="575"/>
    <x v="7"/>
    <x v="0"/>
    <s v="NDG_Facebook_RT_ec（210210-210228）"/>
    <n v="794"/>
    <m/>
    <m/>
    <m/>
    <m/>
    <n v="1215.3499999999999"/>
    <m/>
    <x v="0"/>
    <m/>
    <m/>
    <x v="83"/>
    <m/>
    <x v="2"/>
    <x v="3"/>
    <x v="0"/>
  </r>
  <r>
    <x v="575"/>
    <x v="7"/>
    <x v="0"/>
    <s v="NDG_Facebook_RT_brand（210210-210228）"/>
    <n v="20"/>
    <m/>
    <m/>
    <m/>
    <m/>
    <n v="51.29"/>
    <m/>
    <x v="0"/>
    <m/>
    <m/>
    <x v="83"/>
    <m/>
    <x v="2"/>
    <x v="3"/>
    <x v="0"/>
  </r>
  <r>
    <x v="575"/>
    <x v="7"/>
    <x v="0"/>
    <s v="NDG_Facebook_RT_brand（210210-210228）"/>
    <n v="954"/>
    <m/>
    <m/>
    <m/>
    <m/>
    <n v="1350.2650000000001"/>
    <m/>
    <x v="0"/>
    <m/>
    <m/>
    <x v="83"/>
    <m/>
    <x v="2"/>
    <x v="3"/>
    <x v="0"/>
  </r>
  <r>
    <x v="575"/>
    <x v="7"/>
    <x v="0"/>
    <s v="NDG_Facebook_RT_ec（210210-210228）"/>
    <n v="6703"/>
    <m/>
    <m/>
    <m/>
    <m/>
    <n v="7999.01"/>
    <m/>
    <x v="0"/>
    <m/>
    <m/>
    <x v="83"/>
    <m/>
    <x v="2"/>
    <x v="3"/>
    <x v="0"/>
  </r>
  <r>
    <x v="575"/>
    <x v="7"/>
    <x v="0"/>
    <s v="NDG_Facebook_RT_ec（210210-210228）"/>
    <n v="21640"/>
    <m/>
    <m/>
    <m/>
    <m/>
    <n v="25236.91"/>
    <m/>
    <x v="0"/>
    <m/>
    <m/>
    <x v="83"/>
    <m/>
    <x v="2"/>
    <x v="3"/>
    <x v="0"/>
  </r>
  <r>
    <x v="575"/>
    <x v="7"/>
    <x v="0"/>
    <s v="NDG_Facebook_int_coffee_2（210210-210228）"/>
    <n v="203"/>
    <m/>
    <m/>
    <m/>
    <m/>
    <n v="97.004999999999995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3879"/>
    <m/>
    <m/>
    <m/>
    <m/>
    <n v="4958.4049999999997"/>
    <m/>
    <x v="0"/>
    <m/>
    <m/>
    <x v="83"/>
    <m/>
    <x v="2"/>
    <x v="3"/>
    <x v="0"/>
  </r>
  <r>
    <x v="575"/>
    <x v="7"/>
    <x v="0"/>
    <s v="NDG_Facebook_int_nestle（210210-210228）"/>
    <n v="79"/>
    <m/>
    <m/>
    <m/>
    <m/>
    <n v="64.67"/>
    <m/>
    <x v="0"/>
    <m/>
    <m/>
    <x v="83"/>
    <m/>
    <x v="2"/>
    <x v="3"/>
    <x v="0"/>
  </r>
  <r>
    <x v="575"/>
    <x v="7"/>
    <x v="0"/>
    <s v="NDG_Facebook_RT_brand（210210-210228）"/>
    <n v="423"/>
    <m/>
    <m/>
    <m/>
    <m/>
    <n v="496.17500000000001"/>
    <m/>
    <x v="0"/>
    <m/>
    <m/>
    <x v="83"/>
    <m/>
    <x v="2"/>
    <x v="3"/>
    <x v="0"/>
  </r>
  <r>
    <x v="575"/>
    <x v="7"/>
    <x v="0"/>
    <s v="NDG_Facebook_RT_brand（210210-210228）"/>
    <n v="66"/>
    <m/>
    <m/>
    <m/>
    <m/>
    <n v="134.91499999999999"/>
    <m/>
    <x v="0"/>
    <m/>
    <m/>
    <x v="83"/>
    <m/>
    <x v="2"/>
    <x v="3"/>
    <x v="0"/>
  </r>
  <r>
    <x v="575"/>
    <x v="7"/>
    <x v="0"/>
    <s v="NDG_Facebook_int_coffee（210210-210228）"/>
    <n v="155"/>
    <m/>
    <m/>
    <m/>
    <m/>
    <n v="130.45500000000001"/>
    <m/>
    <x v="0"/>
    <m/>
    <m/>
    <x v="83"/>
    <m/>
    <x v="2"/>
    <x v="3"/>
    <x v="0"/>
  </r>
  <r>
    <x v="575"/>
    <x v="7"/>
    <x v="0"/>
    <s v="NDG_Facebook_int_nestle（210210-210228）"/>
    <n v="9475"/>
    <m/>
    <m/>
    <m/>
    <m/>
    <n v="9430.67"/>
    <m/>
    <x v="0"/>
    <m/>
    <m/>
    <x v="83"/>
    <m/>
    <x v="2"/>
    <x v="3"/>
    <x v="0"/>
  </r>
  <r>
    <x v="575"/>
    <x v="7"/>
    <x v="0"/>
    <s v="NDG_Facebook_RT_brand（210210-210228）"/>
    <n v="27"/>
    <m/>
    <m/>
    <m/>
    <m/>
    <n v="108.155"/>
    <m/>
    <x v="0"/>
    <m/>
    <m/>
    <x v="83"/>
    <m/>
    <x v="2"/>
    <x v="3"/>
    <x v="0"/>
  </r>
  <r>
    <x v="575"/>
    <x v="7"/>
    <x v="0"/>
    <s v="NDG_Facebook_int_coffee_2（210210-210228）"/>
    <n v="20252"/>
    <m/>
    <m/>
    <m/>
    <m/>
    <n v="12599.5"/>
    <m/>
    <x v="0"/>
    <m/>
    <m/>
    <x v="83"/>
    <m/>
    <x v="2"/>
    <x v="3"/>
    <x v="0"/>
  </r>
  <r>
    <x v="575"/>
    <x v="7"/>
    <x v="0"/>
    <s v="NDG_Facebook_RT_ec（210210-210228）"/>
    <n v="3564"/>
    <m/>
    <m/>
    <m/>
    <m/>
    <n v="3973.86"/>
    <m/>
    <x v="0"/>
    <m/>
    <m/>
    <x v="83"/>
    <m/>
    <x v="2"/>
    <x v="3"/>
    <x v="0"/>
  </r>
  <r>
    <x v="575"/>
    <x v="7"/>
    <x v="0"/>
    <s v="NDG_Facebook_RT_brand（210210-210228）"/>
    <n v="81"/>
    <m/>
    <m/>
    <m/>
    <m/>
    <n v="104.81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5"/>
    <x v="7"/>
    <x v="0"/>
    <s v="NDG_Facebook_int_coffee（210210-210228）"/>
    <n v="9656"/>
    <m/>
    <m/>
    <m/>
    <m/>
    <n v="9284.6049999999996"/>
    <m/>
    <x v="0"/>
    <m/>
    <m/>
    <x v="83"/>
    <m/>
    <x v="2"/>
    <x v="3"/>
    <x v="0"/>
  </r>
  <r>
    <x v="575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coffee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coffee（210210-210228）"/>
    <n v="10244"/>
    <m/>
    <m/>
    <m/>
    <m/>
    <n v="9282.375"/>
    <m/>
    <x v="0"/>
    <m/>
    <m/>
    <x v="83"/>
    <m/>
    <x v="2"/>
    <x v="3"/>
    <x v="0"/>
  </r>
  <r>
    <x v="576"/>
    <x v="7"/>
    <x v="0"/>
    <s v="NDG_Facebook_RT_brand（210210-210228）"/>
    <n v="274"/>
    <m/>
    <m/>
    <m/>
    <m/>
    <n v="298.82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brand（210210-210228）"/>
    <n v="169"/>
    <m/>
    <m/>
    <m/>
    <m/>
    <n v="239.72499999999999"/>
    <m/>
    <x v="0"/>
    <m/>
    <m/>
    <x v="83"/>
    <m/>
    <x v="2"/>
    <x v="3"/>
    <x v="0"/>
  </r>
  <r>
    <x v="576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brand（210210-210228）"/>
    <n v="15"/>
    <m/>
    <m/>
    <m/>
    <m/>
    <n v="34.564999999999998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1041"/>
    <m/>
    <m/>
    <m/>
    <m/>
    <n v="1058.135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30371"/>
    <m/>
    <m/>
    <m/>
    <m/>
    <n v="28449.224999999999"/>
    <m/>
    <x v="0"/>
    <m/>
    <m/>
    <x v="83"/>
    <m/>
    <x v="2"/>
    <x v="3"/>
    <x v="0"/>
  </r>
  <r>
    <x v="576"/>
    <x v="7"/>
    <x v="0"/>
    <s v="NDG_Facebook_int_nestle（210210-210228）"/>
    <n v="38"/>
    <m/>
    <m/>
    <m/>
    <m/>
    <n v="14.494999999999999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11851"/>
    <m/>
    <m/>
    <m/>
    <m/>
    <n v="12464.584999999999"/>
    <m/>
    <x v="0"/>
    <m/>
    <m/>
    <x v="83"/>
    <m/>
    <x v="2"/>
    <x v="3"/>
    <x v="0"/>
  </r>
  <r>
    <x v="576"/>
    <x v="7"/>
    <x v="0"/>
    <s v="NDG_Facebook_RT_ec（210210-210228）"/>
    <n v="3051"/>
    <m/>
    <m/>
    <m/>
    <m/>
    <n v="2698.3"/>
    <m/>
    <x v="0"/>
    <m/>
    <m/>
    <x v="83"/>
    <m/>
    <x v="2"/>
    <x v="3"/>
    <x v="0"/>
  </r>
  <r>
    <x v="576"/>
    <x v="7"/>
    <x v="0"/>
    <s v="NDG_Facebook_RT_ec（210210-210228）"/>
    <n v="658"/>
    <m/>
    <m/>
    <m/>
    <m/>
    <n v="666.77"/>
    <m/>
    <x v="0"/>
    <m/>
    <m/>
    <x v="83"/>
    <m/>
    <x v="2"/>
    <x v="3"/>
    <x v="0"/>
  </r>
  <r>
    <x v="576"/>
    <x v="7"/>
    <x v="0"/>
    <s v="NDG_Facebook_int_coffee（210210-210228）"/>
    <n v="126"/>
    <m/>
    <m/>
    <m/>
    <m/>
    <n v="93.66"/>
    <m/>
    <x v="0"/>
    <m/>
    <m/>
    <x v="83"/>
    <m/>
    <x v="2"/>
    <x v="3"/>
    <x v="0"/>
  </r>
  <r>
    <x v="576"/>
    <x v="7"/>
    <x v="0"/>
    <s v="NDG_Facebook_int_nestle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int_nestle（210210-210228）"/>
    <n v="10080"/>
    <m/>
    <m/>
    <m/>
    <m/>
    <n v="9348.16"/>
    <m/>
    <x v="0"/>
    <m/>
    <m/>
    <x v="83"/>
    <m/>
    <x v="2"/>
    <x v="3"/>
    <x v="0"/>
  </r>
  <r>
    <x v="576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6"/>
    <x v="7"/>
    <x v="0"/>
    <s v="NDG_Facebook_RT_ec（210210-210228）"/>
    <n v="3834"/>
    <m/>
    <m/>
    <m/>
    <m/>
    <n v="4336.2349999999997"/>
    <m/>
    <x v="0"/>
    <m/>
    <m/>
    <x v="83"/>
    <m/>
    <x v="2"/>
    <x v="3"/>
    <x v="0"/>
  </r>
  <r>
    <x v="576"/>
    <x v="7"/>
    <x v="0"/>
    <s v="NDG_Facebook_RT_ec（210210-210228）"/>
    <n v="1805"/>
    <m/>
    <m/>
    <m/>
    <m/>
    <n v="1456.19"/>
    <m/>
    <x v="0"/>
    <m/>
    <m/>
    <x v="83"/>
    <m/>
    <x v="2"/>
    <x v="3"/>
    <x v="0"/>
  </r>
  <r>
    <x v="576"/>
    <x v="7"/>
    <x v="0"/>
    <s v="NDG_Facebook_RT_ec（210210-210228）"/>
    <n v="12376"/>
    <m/>
    <m/>
    <m/>
    <m/>
    <n v="8334.625"/>
    <m/>
    <x v="0"/>
    <m/>
    <m/>
    <x v="83"/>
    <m/>
    <x v="2"/>
    <x v="3"/>
    <x v="0"/>
  </r>
  <r>
    <x v="576"/>
    <x v="7"/>
    <x v="0"/>
    <s v="NDG_Facebook_RT_brand（210210-210228）"/>
    <n v="87"/>
    <m/>
    <m/>
    <m/>
    <m/>
    <n v="104.81"/>
    <m/>
    <x v="0"/>
    <m/>
    <m/>
    <x v="83"/>
    <m/>
    <x v="2"/>
    <x v="3"/>
    <x v="0"/>
  </r>
  <r>
    <x v="576"/>
    <x v="7"/>
    <x v="0"/>
    <s v="NDG_Facebook_int_coffee_2（210210-210228）"/>
    <n v="276"/>
    <m/>
    <m/>
    <m/>
    <m/>
    <n v="97.004999999999995"/>
    <m/>
    <x v="0"/>
    <m/>
    <m/>
    <x v="83"/>
    <m/>
    <x v="2"/>
    <x v="3"/>
    <x v="0"/>
  </r>
  <r>
    <x v="576"/>
    <x v="7"/>
    <x v="0"/>
    <s v="NDG_Facebook_RT_brand（210210-210228）"/>
    <n v="20"/>
    <m/>
    <m/>
    <m/>
    <m/>
    <n v="28.99"/>
    <m/>
    <x v="0"/>
    <m/>
    <m/>
    <x v="83"/>
    <m/>
    <x v="2"/>
    <x v="3"/>
    <x v="0"/>
  </r>
  <r>
    <x v="576"/>
    <x v="7"/>
    <x v="0"/>
    <s v="NDG_Facebook_int_coffee_2（210210-210228）"/>
    <n v="24936"/>
    <m/>
    <m/>
    <m/>
    <m/>
    <n v="12495.805"/>
    <m/>
    <x v="0"/>
    <m/>
    <m/>
    <x v="83"/>
    <m/>
    <x v="2"/>
    <x v="3"/>
    <x v="0"/>
  </r>
  <r>
    <x v="576"/>
    <x v="7"/>
    <x v="0"/>
    <s v="NDG_Facebook_RT_brand（210210-210228）"/>
    <n v="1383"/>
    <m/>
    <m/>
    <m/>
    <m/>
    <n v="1974.665"/>
    <m/>
    <x v="0"/>
    <m/>
    <m/>
    <x v="83"/>
    <m/>
    <x v="2"/>
    <x v="3"/>
    <x v="0"/>
  </r>
  <r>
    <x v="576"/>
    <x v="7"/>
    <x v="0"/>
    <s v="NDG_Facebook_RT_brand（210210-210228）"/>
    <n v="1431"/>
    <m/>
    <m/>
    <m/>
    <m/>
    <n v="1938.9849999999999"/>
    <m/>
    <x v="0"/>
    <m/>
    <m/>
    <x v="83"/>
    <m/>
    <x v="2"/>
    <x v="3"/>
    <x v="0"/>
  </r>
  <r>
    <x v="576"/>
    <x v="7"/>
    <x v="0"/>
    <s v="NDG_Facebook_RT_brand（210210-210228）"/>
    <n v="62"/>
    <m/>
    <m/>
    <m/>
    <m/>
    <n v="102.58"/>
    <m/>
    <x v="0"/>
    <m/>
    <m/>
    <x v="83"/>
    <m/>
    <x v="2"/>
    <x v="3"/>
    <x v="0"/>
  </r>
  <r>
    <x v="577"/>
    <x v="7"/>
    <x v="0"/>
    <s v="NDG_Facebook_int_coffee_2（210210-210228）"/>
    <n v="21335"/>
    <m/>
    <m/>
    <m/>
    <m/>
    <n v="12307.37"/>
    <m/>
    <x v="0"/>
    <m/>
    <m/>
    <x v="83"/>
    <m/>
    <x v="2"/>
    <x v="3"/>
    <x v="0"/>
  </r>
  <r>
    <x v="577"/>
    <x v="7"/>
    <x v="0"/>
    <s v="NDG_Facebook_int_coffee（210210-210228）"/>
    <n v="120"/>
    <m/>
    <m/>
    <m/>
    <m/>
    <n v="103.69499999999999"/>
    <m/>
    <x v="0"/>
    <m/>
    <m/>
    <x v="83"/>
    <m/>
    <x v="2"/>
    <x v="3"/>
    <x v="0"/>
  </r>
  <r>
    <x v="577"/>
    <x v="7"/>
    <x v="0"/>
    <s v="NDG_Facebook_RT_brand（210210-210228）"/>
    <n v="244"/>
    <m/>
    <m/>
    <m/>
    <m/>
    <n v="425.93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190"/>
    <m/>
    <m/>
    <m/>
    <m/>
    <n v="1372.5650000000001"/>
    <m/>
    <x v="0"/>
    <m/>
    <m/>
    <x v="83"/>
    <m/>
    <x v="2"/>
    <x v="3"/>
    <x v="0"/>
  </r>
  <r>
    <x v="577"/>
    <x v="7"/>
    <x v="0"/>
    <s v="NDG_Facebook_int_coffee_2（210210-210228）"/>
    <n v="431"/>
    <m/>
    <m/>
    <m/>
    <m/>
    <n v="185.09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0122"/>
    <m/>
    <m/>
    <m/>
    <m/>
    <n v="8007.93"/>
    <m/>
    <x v="0"/>
    <m/>
    <m/>
    <x v="83"/>
    <m/>
    <x v="2"/>
    <x v="3"/>
    <x v="0"/>
  </r>
  <r>
    <x v="577"/>
    <x v="7"/>
    <x v="0"/>
    <s v="NDG_Facebook_RT_brand（210210-210228）"/>
    <n v="1005"/>
    <m/>
    <m/>
    <m/>
    <m/>
    <n v="1456.19"/>
    <m/>
    <x v="0"/>
    <m/>
    <m/>
    <x v="83"/>
    <m/>
    <x v="2"/>
    <x v="3"/>
    <x v="0"/>
  </r>
  <r>
    <x v="577"/>
    <x v="7"/>
    <x v="0"/>
    <s v="NDG_Facebook_RT_ec（210210-210228）"/>
    <n v="3032"/>
    <m/>
    <m/>
    <m/>
    <m/>
    <n v="4598.26"/>
    <m/>
    <x v="0"/>
    <m/>
    <m/>
    <x v="83"/>
    <m/>
    <x v="2"/>
    <x v="3"/>
    <x v="0"/>
  </r>
  <r>
    <x v="577"/>
    <x v="7"/>
    <x v="0"/>
    <s v="NDG_Facebook_RT_brand（210210-210228）"/>
    <n v="395"/>
    <m/>
    <m/>
    <m/>
    <m/>
    <n v="646.70000000000005"/>
    <m/>
    <x v="0"/>
    <m/>
    <m/>
    <x v="83"/>
    <m/>
    <x v="2"/>
    <x v="3"/>
    <x v="0"/>
  </r>
  <r>
    <x v="577"/>
    <x v="7"/>
    <x v="0"/>
    <s v="NDG_Facebook_int_nestle（210210-210228）"/>
    <n v="9957"/>
    <m/>
    <m/>
    <m/>
    <m/>
    <n v="9234.43"/>
    <m/>
    <x v="0"/>
    <m/>
    <m/>
    <x v="83"/>
    <m/>
    <x v="2"/>
    <x v="3"/>
    <x v="0"/>
  </r>
  <r>
    <x v="577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brand（210210-210228）"/>
    <n v="20"/>
    <m/>
    <m/>
    <m/>
    <m/>
    <n v="28.99"/>
    <m/>
    <x v="0"/>
    <m/>
    <m/>
    <x v="83"/>
    <m/>
    <x v="2"/>
    <x v="3"/>
    <x v="0"/>
  </r>
  <r>
    <x v="577"/>
    <x v="7"/>
    <x v="0"/>
    <s v="NDG_Facebook_RT_brand（210210-210228）"/>
    <n v="27"/>
    <m/>
    <m/>
    <m/>
    <m/>
    <n v="62.44"/>
    <m/>
    <x v="0"/>
    <m/>
    <m/>
    <x v="83"/>
    <m/>
    <x v="2"/>
    <x v="3"/>
    <x v="0"/>
  </r>
  <r>
    <x v="577"/>
    <x v="7"/>
    <x v="0"/>
    <s v="NDG_Facebook_int_nestle（210210-210228）"/>
    <n v="56"/>
    <m/>
    <m/>
    <m/>
    <m/>
    <n v="35.68"/>
    <m/>
    <x v="0"/>
    <m/>
    <m/>
    <x v="83"/>
    <m/>
    <x v="2"/>
    <x v="3"/>
    <x v="0"/>
  </r>
  <r>
    <x v="577"/>
    <x v="7"/>
    <x v="0"/>
    <s v="NDG_Facebook_RT_brand（210210-210228）"/>
    <n v="16"/>
    <m/>
    <m/>
    <m/>
    <m/>
    <n v="41.255000000000003"/>
    <m/>
    <x v="0"/>
    <m/>
    <m/>
    <x v="83"/>
    <m/>
    <x v="2"/>
    <x v="3"/>
    <x v="0"/>
  </r>
  <r>
    <x v="577"/>
    <x v="7"/>
    <x v="0"/>
    <s v="NDG_Facebook_RT_brand（210210-210228）"/>
    <n v="2179"/>
    <m/>
    <m/>
    <m/>
    <m/>
    <n v="2846.5949999999998"/>
    <m/>
    <x v="0"/>
    <m/>
    <m/>
    <x v="83"/>
    <m/>
    <x v="2"/>
    <x v="3"/>
    <x v="0"/>
  </r>
  <r>
    <x v="577"/>
    <x v="7"/>
    <x v="0"/>
    <s v="NDG_Facebook_int_coffee（210210-210228）"/>
    <n v="9546"/>
    <m/>
    <m/>
    <m/>
    <m/>
    <n v="9187.6"/>
    <m/>
    <x v="0"/>
    <m/>
    <m/>
    <x v="83"/>
    <m/>
    <x v="2"/>
    <x v="3"/>
    <x v="0"/>
  </r>
  <r>
    <x v="577"/>
    <x v="7"/>
    <x v="0"/>
    <s v="NDG_Facebook_RT_ec（210210-210228）"/>
    <n v="1613"/>
    <m/>
    <m/>
    <m/>
    <m/>
    <n v="1193.05"/>
    <m/>
    <x v="0"/>
    <m/>
    <m/>
    <x v="83"/>
    <m/>
    <x v="2"/>
    <x v="3"/>
    <x v="0"/>
  </r>
  <r>
    <x v="577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7"/>
    <x v="7"/>
    <x v="0"/>
    <s v="NDG_Facebook_RT_ec（210210-210228）"/>
    <n v="17853"/>
    <m/>
    <m/>
    <m/>
    <m/>
    <n v="20446.87"/>
    <m/>
    <x v="0"/>
    <m/>
    <m/>
    <x v="83"/>
    <m/>
    <x v="2"/>
    <x v="3"/>
    <x v="0"/>
  </r>
  <r>
    <x v="577"/>
    <x v="7"/>
    <x v="0"/>
    <s v="NDG_Facebook_RT_ec（210210-210228）"/>
    <n v="16796"/>
    <m/>
    <m/>
    <m/>
    <m/>
    <n v="17876.794999999998"/>
    <m/>
    <x v="0"/>
    <m/>
    <m/>
    <x v="83"/>
    <m/>
    <x v="2"/>
    <x v="3"/>
    <x v="0"/>
  </r>
  <r>
    <x v="577"/>
    <x v="7"/>
    <x v="0"/>
    <s v="NDG_Facebook_RT_ec（210210-210228）"/>
    <n v="1518"/>
    <m/>
    <m/>
    <m/>
    <m/>
    <n v="1543.16"/>
    <m/>
    <x v="0"/>
    <m/>
    <m/>
    <x v="83"/>
    <m/>
    <x v="2"/>
    <x v="3"/>
    <x v="0"/>
  </r>
  <r>
    <x v="577"/>
    <x v="7"/>
    <x v="0"/>
    <s v="NDG_Facebook_RT_brand（210210-210228）"/>
    <n v="89"/>
    <m/>
    <m/>
    <m/>
    <m/>
    <n v="138.26"/>
    <m/>
    <x v="0"/>
    <m/>
    <m/>
    <x v="83"/>
    <m/>
    <x v="2"/>
    <x v="3"/>
    <x v="0"/>
  </r>
  <r>
    <x v="577"/>
    <x v="7"/>
    <x v="0"/>
    <s v="NDG_Facebook_RT_ec（210210-210228）"/>
    <n v="516"/>
    <m/>
    <m/>
    <m/>
    <m/>
    <n v="493.94499999999999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13914"/>
    <m/>
    <m/>
    <m/>
    <m/>
    <n v="15674.67"/>
    <m/>
    <x v="0"/>
    <m/>
    <m/>
    <x v="83"/>
    <m/>
    <x v="2"/>
    <x v="3"/>
    <x v="0"/>
  </r>
  <r>
    <x v="578"/>
    <x v="7"/>
    <x v="0"/>
    <s v="NDG_Facebook_RT_ec（210210-210228）"/>
    <n v="948"/>
    <m/>
    <m/>
    <m/>
    <m/>
    <n v="1151.7950000000001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554"/>
    <m/>
    <m/>
    <m/>
    <m/>
    <n v="492.83"/>
    <m/>
    <x v="0"/>
    <m/>
    <m/>
    <x v="83"/>
    <m/>
    <x v="2"/>
    <x v="3"/>
    <x v="0"/>
  </r>
  <r>
    <x v="578"/>
    <x v="7"/>
    <x v="0"/>
    <s v="NDG_Facebook_int_coffee（210210-210228）"/>
    <n v="10793"/>
    <m/>
    <m/>
    <m/>
    <m/>
    <n v="9828.7250000000004"/>
    <m/>
    <x v="0"/>
    <m/>
    <m/>
    <x v="83"/>
    <m/>
    <x v="2"/>
    <x v="3"/>
    <x v="0"/>
  </r>
  <r>
    <x v="578"/>
    <x v="7"/>
    <x v="0"/>
    <s v="NDG_Facebook_RT_brand（210210-210228）"/>
    <n v="32"/>
    <m/>
    <m/>
    <m/>
    <m/>
    <n v="39.024999999999999"/>
    <m/>
    <x v="0"/>
    <m/>
    <m/>
    <x v="83"/>
    <m/>
    <x v="2"/>
    <x v="3"/>
    <x v="0"/>
  </r>
  <r>
    <x v="578"/>
    <x v="7"/>
    <x v="0"/>
    <s v="NDG_Facebook_RT_brand（210210-210228）"/>
    <n v="55"/>
    <m/>
    <m/>
    <m/>
    <m/>
    <n v="165.02"/>
    <m/>
    <x v="0"/>
    <m/>
    <m/>
    <x v="83"/>
    <m/>
    <x v="2"/>
    <x v="3"/>
    <x v="0"/>
  </r>
  <r>
    <x v="578"/>
    <x v="7"/>
    <x v="0"/>
    <s v="NDG_Facebook_int_nestle（210210-210228）"/>
    <n v="37"/>
    <m/>
    <m/>
    <m/>
    <m/>
    <n v="23.414999999999999"/>
    <m/>
    <x v="0"/>
    <m/>
    <m/>
    <x v="83"/>
    <m/>
    <x v="2"/>
    <x v="3"/>
    <x v="0"/>
  </r>
  <r>
    <x v="578"/>
    <x v="7"/>
    <x v="0"/>
    <s v="NDG_Facebook_int_coffee_2（210210-210228）"/>
    <n v="26090"/>
    <m/>
    <m/>
    <m/>
    <m/>
    <n v="13121.32"/>
    <m/>
    <x v="0"/>
    <m/>
    <m/>
    <x v="83"/>
    <m/>
    <x v="2"/>
    <x v="3"/>
    <x v="0"/>
  </r>
  <r>
    <x v="578"/>
    <x v="7"/>
    <x v="0"/>
    <s v="NDG_Facebook_int_coffee_2（210210-210228）"/>
    <n v="201"/>
    <m/>
    <m/>
    <m/>
    <m/>
    <n v="99.234999999999999"/>
    <m/>
    <x v="0"/>
    <m/>
    <m/>
    <x v="83"/>
    <m/>
    <x v="2"/>
    <x v="3"/>
    <x v="0"/>
  </r>
  <r>
    <x v="578"/>
    <x v="7"/>
    <x v="0"/>
    <s v="NDG_Facebook_int_nestle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02"/>
    <m/>
    <m/>
    <m/>
    <m/>
    <n v="221.88499999999999"/>
    <m/>
    <x v="0"/>
    <m/>
    <m/>
    <x v="83"/>
    <m/>
    <x v="2"/>
    <x v="3"/>
    <x v="0"/>
  </r>
  <r>
    <x v="578"/>
    <x v="7"/>
    <x v="0"/>
    <s v="NDG_Facebook_RT_ec（210210-210228）"/>
    <n v="2151"/>
    <m/>
    <m/>
    <m/>
    <m/>
    <n v="1526.4349999999999"/>
    <m/>
    <x v="0"/>
    <m/>
    <m/>
    <x v="83"/>
    <m/>
    <x v="2"/>
    <x v="3"/>
    <x v="0"/>
  </r>
  <r>
    <x v="578"/>
    <x v="7"/>
    <x v="0"/>
    <s v="NDG_Facebook_RT_brand（210210-210228）"/>
    <n v="2442"/>
    <m/>
    <m/>
    <m/>
    <m/>
    <n v="3404.0949999999998"/>
    <m/>
    <x v="0"/>
    <m/>
    <m/>
    <x v="83"/>
    <m/>
    <x v="2"/>
    <x v="3"/>
    <x v="0"/>
  </r>
  <r>
    <x v="578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223"/>
    <m/>
    <m/>
    <m/>
    <m/>
    <n v="298.82"/>
    <m/>
    <x v="0"/>
    <m/>
    <m/>
    <x v="83"/>
    <m/>
    <x v="2"/>
    <x v="3"/>
    <x v="0"/>
  </r>
  <r>
    <x v="578"/>
    <x v="7"/>
    <x v="0"/>
    <s v="NDG_Facebook_RT_brand（210210-210228）"/>
    <n v="665"/>
    <m/>
    <m/>
    <m/>
    <m/>
    <n v="887.54"/>
    <m/>
    <x v="0"/>
    <m/>
    <m/>
    <x v="83"/>
    <m/>
    <x v="2"/>
    <x v="3"/>
    <x v="0"/>
  </r>
  <r>
    <x v="578"/>
    <x v="7"/>
    <x v="0"/>
    <s v="NDG_Facebook_int_coffee（210210-210228）"/>
    <n v="73"/>
    <m/>
    <m/>
    <m/>
    <m/>
    <n v="76.935000000000002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3"/>
    <m/>
    <m/>
    <m/>
    <m/>
    <n v="16.725000000000001"/>
    <m/>
    <x v="0"/>
    <m/>
    <m/>
    <x v="83"/>
    <m/>
    <x v="2"/>
    <x v="3"/>
    <x v="0"/>
  </r>
  <r>
    <x v="578"/>
    <x v="7"/>
    <x v="0"/>
    <s v="NDG_Facebook_int_nestle（210210-210228）"/>
    <n v="11373"/>
    <m/>
    <m/>
    <m/>
    <m/>
    <n v="9733.9500000000007"/>
    <m/>
    <x v="0"/>
    <m/>
    <m/>
    <x v="83"/>
    <m/>
    <x v="2"/>
    <x v="3"/>
    <x v="0"/>
  </r>
  <r>
    <x v="578"/>
    <x v="7"/>
    <x v="0"/>
    <s v="NDG_Facebook_RT_ec（210210-210228）"/>
    <n v="1702"/>
    <m/>
    <m/>
    <m/>
    <m/>
    <n v="1569.92"/>
    <m/>
    <x v="0"/>
    <m/>
    <m/>
    <x v="83"/>
    <m/>
    <x v="2"/>
    <x v="3"/>
    <x v="0"/>
  </r>
  <r>
    <x v="578"/>
    <x v="7"/>
    <x v="0"/>
    <s v="NDG_Facebook_RT_ec（210210-210228）"/>
    <n v="6413"/>
    <m/>
    <m/>
    <m/>
    <m/>
    <n v="9925.73"/>
    <m/>
    <x v="0"/>
    <m/>
    <m/>
    <x v="83"/>
    <m/>
    <x v="2"/>
    <x v="3"/>
    <x v="0"/>
  </r>
  <r>
    <x v="578"/>
    <x v="7"/>
    <x v="0"/>
    <s v="NDG_Facebook_RT_ec（210210-210228）"/>
    <n v="12206"/>
    <m/>
    <m/>
    <m/>
    <m/>
    <n v="8675.8150000000005"/>
    <m/>
    <x v="0"/>
    <m/>
    <m/>
    <x v="83"/>
    <m/>
    <x v="2"/>
    <x v="3"/>
    <x v="0"/>
  </r>
  <r>
    <x v="578"/>
    <x v="7"/>
    <x v="0"/>
    <s v="NDG_Facebook_RT_ec（210210-210228）"/>
    <n v="14932"/>
    <m/>
    <m/>
    <m/>
    <m/>
    <n v="16388.27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1010"/>
    <m/>
    <m/>
    <m/>
    <m/>
    <n v="1587.76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8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2677"/>
    <m/>
    <m/>
    <m/>
    <m/>
    <n v="1893.27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25"/>
    <m/>
    <m/>
    <m/>
    <m/>
    <n v="16.725000000000001"/>
    <m/>
    <x v="0"/>
    <m/>
    <m/>
    <x v="83"/>
    <m/>
    <x v="2"/>
    <x v="3"/>
    <x v="0"/>
  </r>
  <r>
    <x v="579"/>
    <x v="7"/>
    <x v="0"/>
    <s v="NDG_Facebook_RT_brand（210210-210228）"/>
    <n v="663"/>
    <m/>
    <m/>
    <m/>
    <m/>
    <n v="894.23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625"/>
    <m/>
    <m/>
    <m/>
    <m/>
    <n v="609.90499999999997"/>
    <m/>
    <x v="0"/>
    <m/>
    <m/>
    <x v="83"/>
    <m/>
    <x v="2"/>
    <x v="3"/>
    <x v="0"/>
  </r>
  <r>
    <x v="579"/>
    <x v="7"/>
    <x v="0"/>
    <s v="NDG_Facebook_RT_ec（210210-210228）"/>
    <n v="8534"/>
    <m/>
    <m/>
    <m/>
    <m/>
    <n v="11707.5"/>
    <m/>
    <x v="0"/>
    <m/>
    <m/>
    <x v="83"/>
    <m/>
    <x v="2"/>
    <x v="3"/>
    <x v="0"/>
  </r>
  <r>
    <x v="579"/>
    <x v="7"/>
    <x v="0"/>
    <s v="NDG_Facebook_RT_ec（210210-210228）"/>
    <n v="2928"/>
    <m/>
    <m/>
    <m/>
    <m/>
    <n v="2794.19"/>
    <m/>
    <x v="0"/>
    <m/>
    <m/>
    <x v="83"/>
    <m/>
    <x v="2"/>
    <x v="3"/>
    <x v="0"/>
  </r>
  <r>
    <x v="579"/>
    <x v="7"/>
    <x v="0"/>
    <s v="NDG_Facebook_RT_brand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coffee_2（210210-210228）"/>
    <n v="287"/>
    <m/>
    <m/>
    <m/>
    <m/>
    <n v="98.12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34"/>
    <m/>
    <m/>
    <m/>
    <m/>
    <n v="34.564999999999998"/>
    <m/>
    <x v="0"/>
    <m/>
    <m/>
    <x v="83"/>
    <m/>
    <x v="2"/>
    <x v="3"/>
    <x v="0"/>
  </r>
  <r>
    <x v="579"/>
    <x v="7"/>
    <x v="0"/>
    <s v="NDG_Facebook_RT_brand（210210-210228）"/>
    <n v="1166"/>
    <m/>
    <m/>
    <m/>
    <m/>
    <n v="1475.145"/>
    <m/>
    <x v="0"/>
    <m/>
    <m/>
    <x v="83"/>
    <m/>
    <x v="2"/>
    <x v="3"/>
    <x v="0"/>
  </r>
  <r>
    <x v="579"/>
    <x v="7"/>
    <x v="0"/>
    <s v="NDG_Facebook_RT_brand（210210-210228）"/>
    <n v="66"/>
    <m/>
    <m/>
    <m/>
    <m/>
    <n v="68.015000000000001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coffee（210210-210228）"/>
    <n v="90"/>
    <m/>
    <m/>
    <m/>
    <m/>
    <n v="68.015000000000001"/>
    <m/>
    <x v="0"/>
    <m/>
    <m/>
    <x v="83"/>
    <m/>
    <x v="2"/>
    <x v="3"/>
    <x v="0"/>
  </r>
  <r>
    <x v="579"/>
    <x v="7"/>
    <x v="0"/>
    <s v="NDG_Facebook_int_nestle（210210-210228）"/>
    <n v="11265"/>
    <m/>
    <m/>
    <m/>
    <m/>
    <n v="9353.7350000000006"/>
    <m/>
    <x v="0"/>
    <m/>
    <m/>
    <x v="83"/>
    <m/>
    <x v="2"/>
    <x v="3"/>
    <x v="0"/>
  </r>
  <r>
    <x v="579"/>
    <x v="7"/>
    <x v="0"/>
    <s v="NDG_Facebook_int_coffee_2（210210-210228）"/>
    <n v="26808"/>
    <m/>
    <m/>
    <m/>
    <m/>
    <n v="12406.605"/>
    <m/>
    <x v="0"/>
    <m/>
    <m/>
    <x v="83"/>
    <m/>
    <x v="2"/>
    <x v="3"/>
    <x v="0"/>
  </r>
  <r>
    <x v="579"/>
    <x v="7"/>
    <x v="0"/>
    <s v="NDG_Facebook_int_coffee（210210-210228）"/>
    <n v="10923"/>
    <m/>
    <m/>
    <m/>
    <m/>
    <n v="9292.41"/>
    <m/>
    <x v="0"/>
    <m/>
    <m/>
    <x v="83"/>
    <m/>
    <x v="2"/>
    <x v="3"/>
    <x v="0"/>
  </r>
  <r>
    <x v="579"/>
    <x v="7"/>
    <x v="0"/>
    <s v="NDG_Facebook_RT_ec（210210-210228）"/>
    <n v="645"/>
    <m/>
    <m/>
    <m/>
    <m/>
    <n v="800.57"/>
    <m/>
    <x v="0"/>
    <m/>
    <m/>
    <x v="83"/>
    <m/>
    <x v="2"/>
    <x v="3"/>
    <x v="0"/>
  </r>
  <r>
    <x v="579"/>
    <x v="7"/>
    <x v="0"/>
    <s v="NDG_Facebook_RT_ec（210210-210228）"/>
    <n v="11442"/>
    <m/>
    <m/>
    <m/>
    <m/>
    <n v="10566.855"/>
    <m/>
    <x v="0"/>
    <m/>
    <m/>
    <x v="83"/>
    <m/>
    <x v="2"/>
    <x v="3"/>
    <x v="0"/>
  </r>
  <r>
    <x v="579"/>
    <x v="7"/>
    <x v="0"/>
    <s v="NDG_Facebook_RT_ec（210210-210228）"/>
    <n v="10609"/>
    <m/>
    <m/>
    <m/>
    <m/>
    <n v="15504.075000000001"/>
    <m/>
    <x v="0"/>
    <m/>
    <m/>
    <x v="83"/>
    <m/>
    <x v="2"/>
    <x v="3"/>
    <x v="0"/>
  </r>
  <r>
    <x v="579"/>
    <x v="7"/>
    <x v="0"/>
    <s v="NDG_Facebook_int_coffee_2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RT_brand（210210-210228）"/>
    <n v="1697"/>
    <m/>
    <m/>
    <m/>
    <m/>
    <n v="2915.7249999999999"/>
    <m/>
    <x v="0"/>
    <m/>
    <m/>
    <x v="83"/>
    <m/>
    <x v="2"/>
    <x v="3"/>
    <x v="0"/>
  </r>
  <r>
    <x v="579"/>
    <x v="7"/>
    <x v="0"/>
    <s v="NDG_Facebook_RT_brand（210210-210228）"/>
    <n v="354"/>
    <m/>
    <m/>
    <m/>
    <m/>
    <n v="337.84500000000003"/>
    <m/>
    <x v="0"/>
    <m/>
    <m/>
    <x v="83"/>
    <m/>
    <x v="2"/>
    <x v="3"/>
    <x v="0"/>
  </r>
  <r>
    <x v="579"/>
    <x v="7"/>
    <x v="0"/>
    <s v="NDG_Facebook_RT_brand（210210-210228）"/>
    <n v="53"/>
    <m/>
    <m/>
    <m/>
    <m/>
    <n v="111.5"/>
    <m/>
    <x v="0"/>
    <m/>
    <m/>
    <x v="83"/>
    <m/>
    <x v="2"/>
    <x v="3"/>
    <x v="0"/>
  </r>
  <r>
    <x v="579"/>
    <x v="7"/>
    <x v="0"/>
    <s v="NDG_Facebook_RT_ec（210210-210228）"/>
    <n v="22903"/>
    <m/>
    <m/>
    <m/>
    <m/>
    <n v="12706.54"/>
    <m/>
    <x v="0"/>
    <m/>
    <m/>
    <x v="83"/>
    <m/>
    <x v="2"/>
    <x v="3"/>
    <x v="0"/>
  </r>
  <r>
    <x v="579"/>
    <x v="7"/>
    <x v="0"/>
    <s v="NDG_Facebook_RT_ec（210210-210228）"/>
    <n v="0"/>
    <m/>
    <m/>
    <m/>
    <m/>
    <n v="0"/>
    <m/>
    <x v="0"/>
    <m/>
    <m/>
    <x v="83"/>
    <m/>
    <x v="2"/>
    <x v="3"/>
    <x v="0"/>
  </r>
  <r>
    <x v="579"/>
    <x v="7"/>
    <x v="0"/>
    <s v="NDG_Facebook_int_nestle（210210-210228）"/>
    <n v="68"/>
    <m/>
    <m/>
    <m/>
    <m/>
    <n v="46.83"/>
    <m/>
    <x v="0"/>
    <m/>
    <m/>
    <x v="83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int_coffee（210210-210228）"/>
    <n v="10387"/>
    <m/>
    <m/>
    <m/>
    <m/>
    <n v="8928.92"/>
    <m/>
    <x v="0"/>
    <m/>
    <m/>
    <x v="84"/>
    <m/>
    <x v="2"/>
    <x v="3"/>
    <x v="0"/>
  </r>
  <r>
    <x v="580"/>
    <x v="7"/>
    <x v="0"/>
    <s v="NDG_Facebook_int_coffee_2（210210-210228）"/>
    <n v="545"/>
    <m/>
    <m/>
    <m/>
    <m/>
    <n v="180.63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5667"/>
    <m/>
    <m/>
    <m/>
    <m/>
    <n v="5020.8450000000003"/>
    <m/>
    <x v="0"/>
    <m/>
    <m/>
    <x v="84"/>
    <m/>
    <x v="2"/>
    <x v="3"/>
    <x v="0"/>
  </r>
  <r>
    <x v="580"/>
    <x v="7"/>
    <x v="0"/>
    <s v="NDG_Facebook_RT_ec（210210-210228）"/>
    <n v="12699"/>
    <m/>
    <m/>
    <m/>
    <m/>
    <n v="9615.76"/>
    <m/>
    <x v="0"/>
    <m/>
    <m/>
    <x v="84"/>
    <m/>
    <x v="2"/>
    <x v="3"/>
    <x v="0"/>
  </r>
  <r>
    <x v="580"/>
    <x v="7"/>
    <x v="0"/>
    <s v="NDG_Facebook_RT_brand（210210-210228）"/>
    <n v="770"/>
    <m/>
    <m/>
    <m/>
    <m/>
    <n v="1146.22"/>
    <m/>
    <x v="0"/>
    <m/>
    <m/>
    <x v="84"/>
    <m/>
    <x v="2"/>
    <x v="3"/>
    <x v="0"/>
  </r>
  <r>
    <x v="580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2025"/>
    <m/>
    <m/>
    <m/>
    <m/>
    <n v="2985.97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4535"/>
    <m/>
    <m/>
    <m/>
    <m/>
    <n v="4690.8050000000003"/>
    <m/>
    <x v="0"/>
    <m/>
    <m/>
    <x v="84"/>
    <m/>
    <x v="2"/>
    <x v="3"/>
    <x v="0"/>
  </r>
  <r>
    <x v="580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587"/>
    <m/>
    <m/>
    <m/>
    <m/>
    <n v="896.46"/>
    <m/>
    <x v="0"/>
    <m/>
    <m/>
    <x v="84"/>
    <m/>
    <x v="2"/>
    <x v="3"/>
    <x v="0"/>
  </r>
  <r>
    <x v="580"/>
    <x v="7"/>
    <x v="0"/>
    <s v="NDG_Facebook_RT_ec（210210-210228）"/>
    <n v="16627"/>
    <m/>
    <m/>
    <m/>
    <m/>
    <n v="17583.55"/>
    <m/>
    <x v="0"/>
    <m/>
    <m/>
    <x v="84"/>
    <m/>
    <x v="2"/>
    <x v="3"/>
    <x v="0"/>
  </r>
  <r>
    <x v="580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ec（210210-210228）"/>
    <n v="4657"/>
    <m/>
    <m/>
    <m/>
    <m/>
    <n v="7744.79"/>
    <m/>
    <x v="0"/>
    <m/>
    <m/>
    <x v="84"/>
    <m/>
    <x v="2"/>
    <x v="3"/>
    <x v="0"/>
  </r>
  <r>
    <x v="580"/>
    <x v="7"/>
    <x v="0"/>
    <s v="NDG_Facebook_int_coffee（210210-210228）"/>
    <n v="191"/>
    <m/>
    <m/>
    <m/>
    <m/>
    <n v="157.215"/>
    <m/>
    <x v="0"/>
    <m/>
    <m/>
    <x v="84"/>
    <m/>
    <x v="2"/>
    <x v="3"/>
    <x v="0"/>
  </r>
  <r>
    <x v="580"/>
    <x v="7"/>
    <x v="0"/>
    <s v="NDG_Facebook_int_nestle（210210-210228）"/>
    <n v="162"/>
    <m/>
    <m/>
    <m/>
    <m/>
    <n v="103.69499999999999"/>
    <m/>
    <x v="0"/>
    <m/>
    <m/>
    <x v="84"/>
    <m/>
    <x v="2"/>
    <x v="3"/>
    <x v="0"/>
  </r>
  <r>
    <x v="580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int_coffee_2（210210-210228）"/>
    <n v="26231"/>
    <m/>
    <m/>
    <m/>
    <m/>
    <n v="12202.56"/>
    <m/>
    <x v="0"/>
    <m/>
    <m/>
    <x v="84"/>
    <m/>
    <x v="2"/>
    <x v="3"/>
    <x v="0"/>
  </r>
  <r>
    <x v="580"/>
    <x v="7"/>
    <x v="0"/>
    <s v="NDG_Facebook_int_nestle（210210-210228）"/>
    <n v="10715"/>
    <m/>
    <m/>
    <m/>
    <m/>
    <n v="9105.09"/>
    <m/>
    <x v="0"/>
    <m/>
    <m/>
    <x v="84"/>
    <m/>
    <x v="2"/>
    <x v="3"/>
    <x v="0"/>
  </r>
  <r>
    <x v="580"/>
    <x v="7"/>
    <x v="0"/>
    <s v="NDG_Facebook_RT_brand（210210-210228）"/>
    <n v="106"/>
    <m/>
    <m/>
    <m/>
    <m/>
    <n v="163.905"/>
    <m/>
    <x v="0"/>
    <m/>
    <m/>
    <x v="84"/>
    <m/>
    <x v="2"/>
    <x v="3"/>
    <x v="0"/>
  </r>
  <r>
    <x v="580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0"/>
    <x v="7"/>
    <x v="0"/>
    <s v="NDG_Facebook_RT_brand（210210-210228）"/>
    <n v="47"/>
    <m/>
    <m/>
    <m/>
    <m/>
    <n v="76.935000000000002"/>
    <m/>
    <x v="0"/>
    <m/>
    <m/>
    <x v="84"/>
    <m/>
    <x v="2"/>
    <x v="3"/>
    <x v="0"/>
  </r>
  <r>
    <x v="580"/>
    <x v="7"/>
    <x v="0"/>
    <s v="NDG_Facebook_RT_brand（210210-210228）"/>
    <n v="54"/>
    <m/>
    <m/>
    <m/>
    <m/>
    <n v="73.59"/>
    <m/>
    <x v="0"/>
    <m/>
    <m/>
    <x v="84"/>
    <m/>
    <x v="2"/>
    <x v="3"/>
    <x v="0"/>
  </r>
  <r>
    <x v="580"/>
    <x v="7"/>
    <x v="0"/>
    <s v="NDG_Facebook_RT_brand（210210-210228）"/>
    <n v="239"/>
    <m/>
    <m/>
    <m/>
    <m/>
    <n v="258.68"/>
    <m/>
    <x v="0"/>
    <m/>
    <m/>
    <x v="84"/>
    <m/>
    <x v="2"/>
    <x v="3"/>
    <x v="0"/>
  </r>
  <r>
    <x v="580"/>
    <x v="7"/>
    <x v="0"/>
    <s v="NDG_Facebook_RT_brand（210210-210228）"/>
    <n v="104"/>
    <m/>
    <m/>
    <m/>
    <m/>
    <n v="274.29000000000002"/>
    <m/>
    <x v="0"/>
    <m/>
    <m/>
    <x v="84"/>
    <m/>
    <x v="2"/>
    <x v="3"/>
    <x v="0"/>
  </r>
  <r>
    <x v="580"/>
    <x v="7"/>
    <x v="0"/>
    <s v="NDG_Facebook_RT_ec（210210-210228）"/>
    <n v="6060"/>
    <m/>
    <m/>
    <m/>
    <m/>
    <n v="6393.41"/>
    <m/>
    <x v="0"/>
    <m/>
    <m/>
    <x v="84"/>
    <m/>
    <x v="2"/>
    <x v="3"/>
    <x v="0"/>
  </r>
  <r>
    <x v="580"/>
    <x v="7"/>
    <x v="0"/>
    <s v="NDG_Facebook_RT_ec（210210-210228）"/>
    <n v="1518"/>
    <m/>
    <m/>
    <m/>
    <m/>
    <n v="1521.9749999999999"/>
    <m/>
    <x v="0"/>
    <m/>
    <m/>
    <x v="84"/>
    <m/>
    <x v="2"/>
    <x v="3"/>
    <x v="0"/>
  </r>
  <r>
    <x v="580"/>
    <x v="7"/>
    <x v="0"/>
    <s v="NDG_Facebook_RT_ec（210210-210228）"/>
    <n v="1697"/>
    <m/>
    <m/>
    <m/>
    <m/>
    <n v="1850.9"/>
    <m/>
    <x v="0"/>
    <m/>
    <m/>
    <x v="84"/>
    <m/>
    <x v="2"/>
    <x v="3"/>
    <x v="0"/>
  </r>
  <r>
    <x v="581"/>
    <x v="7"/>
    <x v="0"/>
    <s v="NDG_Facebook_RT_ec（210210-210228）"/>
    <n v="7028"/>
    <m/>
    <m/>
    <m/>
    <m/>
    <n v="5725.5249999999996"/>
    <m/>
    <x v="0"/>
    <m/>
    <m/>
    <x v="84"/>
    <m/>
    <x v="2"/>
    <x v="3"/>
    <x v="0"/>
  </r>
  <r>
    <x v="581"/>
    <x v="7"/>
    <x v="0"/>
    <s v="NDG_Facebook_RT_brand（210210-210228）"/>
    <n v="408"/>
    <m/>
    <m/>
    <m/>
    <m/>
    <n v="580.91499999999996"/>
    <m/>
    <x v="0"/>
    <m/>
    <m/>
    <x v="84"/>
    <m/>
    <x v="2"/>
    <x v="3"/>
    <x v="0"/>
  </r>
  <r>
    <x v="581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2620"/>
    <m/>
    <m/>
    <m/>
    <m/>
    <n v="2733.98"/>
    <m/>
    <x v="0"/>
    <m/>
    <m/>
    <x v="84"/>
    <m/>
    <x v="2"/>
    <x v="3"/>
    <x v="0"/>
  </r>
  <r>
    <x v="581"/>
    <x v="7"/>
    <x v="0"/>
    <s v="NDG_Facebook_RT_brand（210210-210228）"/>
    <n v="37"/>
    <m/>
    <m/>
    <m/>
    <m/>
    <n v="33.450000000000003"/>
    <m/>
    <x v="0"/>
    <m/>
    <m/>
    <x v="84"/>
    <m/>
    <x v="2"/>
    <x v="3"/>
    <x v="0"/>
  </r>
  <r>
    <x v="581"/>
    <x v="7"/>
    <x v="0"/>
    <s v="NDG_Facebook_int_nestle（210210-210228）"/>
    <n v="11070"/>
    <m/>
    <m/>
    <m/>
    <m/>
    <n v="9229.9699999999993"/>
    <m/>
    <x v="0"/>
    <m/>
    <m/>
    <x v="84"/>
    <m/>
    <x v="2"/>
    <x v="3"/>
    <x v="0"/>
  </r>
  <r>
    <x v="581"/>
    <x v="7"/>
    <x v="0"/>
    <s v="NDG_Facebook_RT_brand（210210-210228）"/>
    <n v="140"/>
    <m/>
    <m/>
    <m/>
    <m/>
    <n v="144.94999999999999"/>
    <m/>
    <x v="0"/>
    <m/>
    <m/>
    <x v="84"/>
    <m/>
    <x v="2"/>
    <x v="3"/>
    <x v="0"/>
  </r>
  <r>
    <x v="581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brand（210210-210228）"/>
    <n v="577"/>
    <m/>
    <m/>
    <m/>
    <m/>
    <n v="812.83500000000004"/>
    <m/>
    <x v="0"/>
    <m/>
    <m/>
    <x v="84"/>
    <m/>
    <x v="2"/>
    <x v="3"/>
    <x v="0"/>
  </r>
  <r>
    <x v="581"/>
    <x v="7"/>
    <x v="0"/>
    <s v="NDG_Facebook_RT_ec（210210-210228）"/>
    <n v="5292"/>
    <m/>
    <m/>
    <m/>
    <m/>
    <n v="5983.09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_2（210210-210228）"/>
    <n v="29371"/>
    <m/>
    <m/>
    <m/>
    <m/>
    <n v="12396.57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_2（210210-210228）"/>
    <n v="299"/>
    <m/>
    <m/>
    <m/>
    <m/>
    <n v="97.004999999999995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1670"/>
    <m/>
    <m/>
    <m/>
    <m/>
    <n v="1940.1"/>
    <m/>
    <x v="0"/>
    <m/>
    <m/>
    <x v="84"/>
    <m/>
    <x v="2"/>
    <x v="3"/>
    <x v="0"/>
  </r>
  <r>
    <x v="581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coffee（210210-210228）"/>
    <n v="123"/>
    <m/>
    <m/>
    <m/>
    <m/>
    <n v="90.314999999999998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int_nestle（210210-210228）"/>
    <n v="96"/>
    <m/>
    <m/>
    <m/>
    <m/>
    <n v="52.405000000000001"/>
    <m/>
    <x v="0"/>
    <m/>
    <m/>
    <x v="84"/>
    <m/>
    <x v="2"/>
    <x v="3"/>
    <x v="0"/>
  </r>
  <r>
    <x v="581"/>
    <x v="7"/>
    <x v="0"/>
    <s v="NDG_Facebook_RT_brand（210210-210228）"/>
    <n v="388"/>
    <m/>
    <m/>
    <m/>
    <m/>
    <n v="595.41"/>
    <m/>
    <x v="0"/>
    <m/>
    <m/>
    <x v="84"/>
    <m/>
    <x v="2"/>
    <x v="3"/>
    <x v="0"/>
  </r>
  <r>
    <x v="581"/>
    <x v="7"/>
    <x v="0"/>
    <s v="NDG_Facebook_int_coffee（210210-210228）"/>
    <n v="11260"/>
    <m/>
    <m/>
    <m/>
    <m/>
    <n v="9072.7549999999992"/>
    <m/>
    <x v="0"/>
    <m/>
    <m/>
    <x v="84"/>
    <m/>
    <x v="2"/>
    <x v="3"/>
    <x v="0"/>
  </r>
  <r>
    <x v="581"/>
    <x v="7"/>
    <x v="0"/>
    <s v="NDG_Facebook_RT_ec（210210-210228）"/>
    <n v="4130"/>
    <m/>
    <m/>
    <m/>
    <m/>
    <n v="6037.7250000000004"/>
    <m/>
    <x v="0"/>
    <m/>
    <m/>
    <x v="84"/>
    <m/>
    <x v="2"/>
    <x v="3"/>
    <x v="0"/>
  </r>
  <r>
    <x v="581"/>
    <x v="7"/>
    <x v="0"/>
    <s v="NDG_Facebook_RT_ec（210210-210228）"/>
    <n v="1139"/>
    <m/>
    <m/>
    <m/>
    <m/>
    <n v="947.75"/>
    <m/>
    <x v="0"/>
    <m/>
    <m/>
    <x v="84"/>
    <m/>
    <x v="2"/>
    <x v="3"/>
    <x v="0"/>
  </r>
  <r>
    <x v="581"/>
    <x v="7"/>
    <x v="0"/>
    <s v="NDG_Facebook_RT_brand（210210-210228）"/>
    <n v="54"/>
    <m/>
    <m/>
    <m/>
    <m/>
    <n v="134.91499999999999"/>
    <m/>
    <x v="0"/>
    <m/>
    <m/>
    <x v="84"/>
    <m/>
    <x v="2"/>
    <x v="3"/>
    <x v="0"/>
  </r>
  <r>
    <x v="581"/>
    <x v="7"/>
    <x v="0"/>
    <s v="NDG_Facebook_RT_brand（210210-210228）"/>
    <n v="3105"/>
    <m/>
    <m/>
    <m/>
    <m/>
    <n v="3716.2950000000001"/>
    <m/>
    <x v="0"/>
    <m/>
    <m/>
    <x v="84"/>
    <m/>
    <x v="2"/>
    <x v="3"/>
    <x v="0"/>
  </r>
  <r>
    <x v="581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1"/>
    <x v="7"/>
    <x v="0"/>
    <s v="NDG_Facebook_RT_brand（210210-210228）"/>
    <n v="112"/>
    <m/>
    <m/>
    <m/>
    <m/>
    <n v="180.63"/>
    <m/>
    <x v="0"/>
    <m/>
    <m/>
    <x v="84"/>
    <m/>
    <x v="2"/>
    <x v="3"/>
    <x v="0"/>
  </r>
  <r>
    <x v="581"/>
    <x v="7"/>
    <x v="0"/>
    <s v="NDG_Facebook_RT_ec（210210-210228）"/>
    <n v="26270"/>
    <m/>
    <m/>
    <m/>
    <m/>
    <n v="25404.16"/>
    <m/>
    <x v="0"/>
    <m/>
    <m/>
    <x v="84"/>
    <m/>
    <x v="2"/>
    <x v="3"/>
    <x v="0"/>
  </r>
  <r>
    <x v="581"/>
    <x v="7"/>
    <x v="0"/>
    <s v="NDG_Facebook_RT_ec（210210-210228）"/>
    <n v="5665"/>
    <m/>
    <m/>
    <m/>
    <m/>
    <n v="6211.665"/>
    <m/>
    <x v="0"/>
    <m/>
    <m/>
    <x v="84"/>
    <m/>
    <x v="2"/>
    <x v="3"/>
    <x v="0"/>
  </r>
  <r>
    <x v="582"/>
    <x v="7"/>
    <x v="0"/>
    <s v="NDG_Facebook_int_coffee_2（210210-210228）"/>
    <n v="216"/>
    <m/>
    <m/>
    <m/>
    <m/>
    <n v="92.545000000000002"/>
    <m/>
    <x v="0"/>
    <m/>
    <m/>
    <x v="84"/>
    <m/>
    <x v="2"/>
    <x v="3"/>
    <x v="0"/>
  </r>
  <r>
    <x v="582"/>
    <x v="7"/>
    <x v="0"/>
    <s v="NDG_Facebook_RT_ec（210210-210228）"/>
    <n v="7513"/>
    <m/>
    <m/>
    <m/>
    <m/>
    <n v="10819.96"/>
    <m/>
    <x v="0"/>
    <m/>
    <m/>
    <x v="84"/>
    <m/>
    <x v="2"/>
    <x v="3"/>
    <x v="0"/>
  </r>
  <r>
    <x v="582"/>
    <x v="7"/>
    <x v="0"/>
    <s v="NDG_Facebook_RT_ec（210210-210228）"/>
    <n v="21711"/>
    <m/>
    <m/>
    <m/>
    <m/>
    <n v="23042.59"/>
    <m/>
    <x v="0"/>
    <m/>
    <m/>
    <x v="84"/>
    <m/>
    <x v="2"/>
    <x v="3"/>
    <x v="0"/>
  </r>
  <r>
    <x v="582"/>
    <x v="7"/>
    <x v="0"/>
    <s v="NDG_Facebook_RT_brand（210210-210228）"/>
    <n v="522"/>
    <m/>
    <m/>
    <m/>
    <m/>
    <n v="741.47500000000002"/>
    <m/>
    <x v="0"/>
    <m/>
    <m/>
    <x v="84"/>
    <m/>
    <x v="2"/>
    <x v="3"/>
    <x v="0"/>
  </r>
  <r>
    <x v="582"/>
    <x v="7"/>
    <x v="0"/>
    <s v="NDG_Facebook_int_nestle（210210-210228）"/>
    <n v="11092"/>
    <m/>
    <m/>
    <m/>
    <m/>
    <n v="9568.9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_2（210210-210228）"/>
    <n v="31500"/>
    <m/>
    <m/>
    <m/>
    <m/>
    <n v="12881.594999999999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nestle（210210-210228）"/>
    <n v="94"/>
    <m/>
    <m/>
    <m/>
    <m/>
    <n v="62.44"/>
    <m/>
    <x v="0"/>
    <m/>
    <m/>
    <x v="84"/>
    <m/>
    <x v="2"/>
    <x v="3"/>
    <x v="0"/>
  </r>
  <r>
    <x v="582"/>
    <x v="7"/>
    <x v="0"/>
    <s v="NDG_Facebook_RT_ec（210210-210228）"/>
    <n v="799"/>
    <m/>
    <m/>
    <m/>
    <m/>
    <n v="564.19000000000005"/>
    <m/>
    <x v="0"/>
    <m/>
    <m/>
    <x v="84"/>
    <m/>
    <x v="2"/>
    <x v="3"/>
    <x v="0"/>
  </r>
  <r>
    <x v="582"/>
    <x v="7"/>
    <x v="0"/>
    <s v="NDG_Facebook_RT_ec（210210-210228）"/>
    <n v="949"/>
    <m/>
    <m/>
    <m/>
    <m/>
    <n v="881.9650000000000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brand（210210-210228）"/>
    <n v="2090"/>
    <m/>
    <m/>
    <m/>
    <m/>
    <n v="2885.62"/>
    <m/>
    <x v="0"/>
    <m/>
    <m/>
    <x v="84"/>
    <m/>
    <x v="2"/>
    <x v="3"/>
    <x v="0"/>
  </r>
  <r>
    <x v="582"/>
    <x v="7"/>
    <x v="0"/>
    <s v="NDG_Facebook_RT_brand（210210-210228）"/>
    <n v="360"/>
    <m/>
    <m/>
    <m/>
    <m/>
    <n v="532.97"/>
    <m/>
    <x v="0"/>
    <m/>
    <m/>
    <x v="84"/>
    <m/>
    <x v="2"/>
    <x v="3"/>
    <x v="0"/>
  </r>
  <r>
    <x v="582"/>
    <x v="7"/>
    <x v="0"/>
    <s v="NDG_Facebook_RT_brand（210210-210228）"/>
    <n v="206"/>
    <m/>
    <m/>
    <m/>
    <m/>
    <n v="282.09500000000003"/>
    <m/>
    <x v="0"/>
    <m/>
    <m/>
    <x v="84"/>
    <m/>
    <x v="2"/>
    <x v="3"/>
    <x v="0"/>
  </r>
  <r>
    <x v="582"/>
    <x v="7"/>
    <x v="0"/>
    <s v="NDG_Facebook_RT_ec（210210-210228）"/>
    <n v="2851"/>
    <m/>
    <m/>
    <m/>
    <m/>
    <n v="2886.7350000000001"/>
    <m/>
    <x v="0"/>
    <m/>
    <m/>
    <x v="84"/>
    <m/>
    <x v="2"/>
    <x v="3"/>
    <x v="0"/>
  </r>
  <r>
    <x v="582"/>
    <x v="7"/>
    <x v="0"/>
    <s v="NDG_Facebook_RT_ec（210210-210228）"/>
    <n v="4471"/>
    <m/>
    <m/>
    <m/>
    <m/>
    <n v="3415.2449999999999"/>
    <m/>
    <x v="0"/>
    <m/>
    <m/>
    <x v="84"/>
    <m/>
    <x v="2"/>
    <x v="3"/>
    <x v="0"/>
  </r>
  <r>
    <x v="582"/>
    <x v="7"/>
    <x v="0"/>
    <s v="NDG_Facebook_RT_brand（210210-210228）"/>
    <n v="17"/>
    <m/>
    <m/>
    <m/>
    <m/>
    <n v="11.15"/>
    <m/>
    <x v="0"/>
    <m/>
    <m/>
    <x v="84"/>
    <m/>
    <x v="2"/>
    <x v="3"/>
    <x v="0"/>
  </r>
  <r>
    <x v="582"/>
    <x v="7"/>
    <x v="0"/>
    <s v="NDG_Facebook_RT_brand（210210-210228）"/>
    <n v="89"/>
    <m/>
    <m/>
    <m/>
    <m/>
    <n v="99.234999999999999"/>
    <m/>
    <x v="0"/>
    <m/>
    <m/>
    <x v="84"/>
    <m/>
    <x v="2"/>
    <x v="3"/>
    <x v="0"/>
  </r>
  <r>
    <x v="582"/>
    <x v="7"/>
    <x v="0"/>
    <s v="NDG_Facebook_RT_brand（210210-210228）"/>
    <n v="117"/>
    <m/>
    <m/>
    <m/>
    <m/>
    <n v="386.90499999999997"/>
    <m/>
    <x v="0"/>
    <m/>
    <m/>
    <x v="84"/>
    <m/>
    <x v="2"/>
    <x v="3"/>
    <x v="0"/>
  </r>
  <r>
    <x v="582"/>
    <x v="7"/>
    <x v="0"/>
    <s v="NDG_Facebook_RT_ec（210210-210228）"/>
    <n v="3540"/>
    <m/>
    <m/>
    <m/>
    <m/>
    <n v="3425.28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RT_brand（210210-210228）"/>
    <n v="189"/>
    <m/>
    <m/>
    <m/>
    <m/>
    <n v="202.93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11063"/>
    <m/>
    <m/>
    <m/>
    <m/>
    <n v="9602.3799999999992"/>
    <m/>
    <x v="0"/>
    <m/>
    <m/>
    <x v="84"/>
    <m/>
    <x v="2"/>
    <x v="3"/>
    <x v="0"/>
  </r>
  <r>
    <x v="582"/>
    <x v="7"/>
    <x v="0"/>
    <s v="NDG_Facebook_RT_ec（210210-210228）"/>
    <n v="8851"/>
    <m/>
    <m/>
    <m/>
    <m/>
    <n v="10469.85"/>
    <m/>
    <x v="0"/>
    <m/>
    <m/>
    <x v="84"/>
    <m/>
    <x v="2"/>
    <x v="3"/>
    <x v="0"/>
  </r>
  <r>
    <x v="582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2"/>
    <x v="7"/>
    <x v="0"/>
    <s v="NDG_Facebook_int_coffee（210210-210228）"/>
    <n v="146"/>
    <m/>
    <m/>
    <m/>
    <m/>
    <n v="132.685"/>
    <m/>
    <x v="0"/>
    <m/>
    <m/>
    <x v="84"/>
    <m/>
    <x v="2"/>
    <x v="3"/>
    <x v="0"/>
  </r>
  <r>
    <x v="583"/>
    <x v="7"/>
    <x v="0"/>
    <s v="NDG_Facebook_RT_brand（210210-210228）"/>
    <n v="300"/>
    <m/>
    <m/>
    <m/>
    <m/>
    <n v="949.98"/>
    <m/>
    <x v="0"/>
    <m/>
    <m/>
    <x v="84"/>
    <m/>
    <x v="2"/>
    <x v="3"/>
    <x v="0"/>
  </r>
  <r>
    <x v="583"/>
    <x v="7"/>
    <x v="0"/>
    <s v="NDG_Facebook_RT_brand（210210-210228）"/>
    <n v="310"/>
    <m/>
    <m/>
    <m/>
    <m/>
    <n v="586.49"/>
    <m/>
    <x v="0"/>
    <m/>
    <m/>
    <x v="84"/>
    <m/>
    <x v="2"/>
    <x v="3"/>
    <x v="0"/>
  </r>
  <r>
    <x v="583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06"/>
    <m/>
    <m/>
    <m/>
    <m/>
    <n v="274.29000000000002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ec（210210-210228）"/>
    <n v="3410"/>
    <m/>
    <m/>
    <m/>
    <m/>
    <n v="4679.6549999999997"/>
    <m/>
    <x v="0"/>
    <m/>
    <m/>
    <x v="84"/>
    <m/>
    <x v="2"/>
    <x v="3"/>
    <x v="0"/>
  </r>
  <r>
    <x v="583"/>
    <x v="7"/>
    <x v="0"/>
    <s v="NDG_Facebook_int_nestle（210210-210228）"/>
    <n v="12246"/>
    <m/>
    <m/>
    <m/>
    <m/>
    <n v="10214.514999999999"/>
    <m/>
    <x v="0"/>
    <m/>
    <m/>
    <x v="84"/>
    <m/>
    <x v="2"/>
    <x v="3"/>
    <x v="0"/>
  </r>
  <r>
    <x v="583"/>
    <x v="7"/>
    <x v="0"/>
    <s v="NDG_Facebook_int_coffee（210210-210228）"/>
    <n v="270"/>
    <m/>
    <m/>
    <m/>
    <m/>
    <n v="201.815"/>
    <m/>
    <x v="0"/>
    <m/>
    <m/>
    <x v="84"/>
    <m/>
    <x v="2"/>
    <x v="3"/>
    <x v="0"/>
  </r>
  <r>
    <x v="583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91"/>
    <m/>
    <m/>
    <m/>
    <m/>
    <n v="283.20999999999998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094"/>
    <m/>
    <m/>
    <m/>
    <m/>
    <n v="2318.085"/>
    <m/>
    <x v="0"/>
    <m/>
    <m/>
    <x v="84"/>
    <m/>
    <x v="2"/>
    <x v="3"/>
    <x v="0"/>
  </r>
  <r>
    <x v="583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9"/>
    <m/>
    <m/>
    <m/>
    <m/>
    <n v="6.69"/>
    <m/>
    <x v="0"/>
    <m/>
    <m/>
    <x v="84"/>
    <m/>
    <x v="2"/>
    <x v="3"/>
    <x v="0"/>
  </r>
  <r>
    <x v="583"/>
    <x v="7"/>
    <x v="0"/>
    <s v="NDG_Facebook_RT_ec（210210-210228）"/>
    <n v="3309"/>
    <m/>
    <m/>
    <m/>
    <m/>
    <n v="4346.2700000000004"/>
    <m/>
    <x v="0"/>
    <m/>
    <m/>
    <x v="84"/>
    <m/>
    <x v="2"/>
    <x v="3"/>
    <x v="0"/>
  </r>
  <r>
    <x v="583"/>
    <x v="7"/>
    <x v="0"/>
    <s v="NDG_Facebook_int_nestle（210210-210228）"/>
    <n v="124"/>
    <m/>
    <m/>
    <m/>
    <m/>
    <n v="102.58"/>
    <m/>
    <x v="0"/>
    <m/>
    <m/>
    <x v="84"/>
    <m/>
    <x v="2"/>
    <x v="3"/>
    <x v="0"/>
  </r>
  <r>
    <x v="583"/>
    <x v="7"/>
    <x v="0"/>
    <s v="NDG_Facebook_RT_ec（210210-210228）"/>
    <n v="3205"/>
    <m/>
    <m/>
    <m/>
    <m/>
    <n v="5495.835"/>
    <m/>
    <x v="0"/>
    <m/>
    <m/>
    <x v="84"/>
    <m/>
    <x v="2"/>
    <x v="3"/>
    <x v="0"/>
  </r>
  <r>
    <x v="583"/>
    <x v="7"/>
    <x v="0"/>
    <s v="NDG_Facebook_RT_ec（210210-210228）"/>
    <n v="13394"/>
    <m/>
    <m/>
    <m/>
    <m/>
    <n v="23045.935000000001"/>
    <m/>
    <x v="0"/>
    <m/>
    <m/>
    <x v="84"/>
    <m/>
    <x v="2"/>
    <x v="3"/>
    <x v="0"/>
  </r>
  <r>
    <x v="583"/>
    <x v="7"/>
    <x v="0"/>
    <s v="NDG_Facebook_RT_ec（210210-210228）"/>
    <n v="1132"/>
    <m/>
    <m/>
    <m/>
    <m/>
    <n v="878.62"/>
    <m/>
    <x v="0"/>
    <m/>
    <m/>
    <x v="84"/>
    <m/>
    <x v="2"/>
    <x v="3"/>
    <x v="0"/>
  </r>
  <r>
    <x v="583"/>
    <x v="7"/>
    <x v="0"/>
    <s v="NDG_Facebook_int_coffee（210210-210228）"/>
    <n v="10966"/>
    <m/>
    <m/>
    <m/>
    <m/>
    <n v="9838.76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1282"/>
    <m/>
    <m/>
    <m/>
    <m/>
    <n v="2247.84"/>
    <m/>
    <x v="0"/>
    <m/>
    <m/>
    <x v="84"/>
    <m/>
    <x v="2"/>
    <x v="3"/>
    <x v="0"/>
  </r>
  <r>
    <x v="583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RT_brand（210210-210228）"/>
    <n v="89"/>
    <m/>
    <m/>
    <m/>
    <m/>
    <n v="128.22499999999999"/>
    <m/>
    <x v="0"/>
    <m/>
    <m/>
    <x v="84"/>
    <m/>
    <x v="2"/>
    <x v="3"/>
    <x v="0"/>
  </r>
  <r>
    <x v="583"/>
    <x v="7"/>
    <x v="0"/>
    <s v="NDG_Facebook_RT_ec（210210-210228）"/>
    <n v="1062"/>
    <m/>
    <m/>
    <m/>
    <m/>
    <n v="1296.7449999999999"/>
    <m/>
    <x v="0"/>
    <m/>
    <m/>
    <x v="84"/>
    <m/>
    <x v="2"/>
    <x v="3"/>
    <x v="0"/>
  </r>
  <r>
    <x v="583"/>
    <x v="7"/>
    <x v="0"/>
    <s v="NDG_Facebook_int_coffee_2（210210-210228）"/>
    <n v="397"/>
    <m/>
    <m/>
    <m/>
    <m/>
    <n v="161.67500000000001"/>
    <m/>
    <x v="0"/>
    <m/>
    <m/>
    <x v="84"/>
    <m/>
    <x v="2"/>
    <x v="3"/>
    <x v="0"/>
  </r>
  <r>
    <x v="583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3"/>
    <x v="7"/>
    <x v="0"/>
    <s v="NDG_Facebook_int_coffee_2（210210-210228）"/>
    <n v="30237"/>
    <m/>
    <m/>
    <m/>
    <m/>
    <n v="13495.96"/>
    <m/>
    <x v="0"/>
    <m/>
    <m/>
    <x v="84"/>
    <m/>
    <x v="2"/>
    <x v="3"/>
    <x v="0"/>
  </r>
  <r>
    <x v="583"/>
    <x v="7"/>
    <x v="0"/>
    <s v="NDG_Facebook_RT_ec（210210-210228）"/>
    <n v="2343"/>
    <m/>
    <m/>
    <m/>
    <m/>
    <n v="1701.49"/>
    <m/>
    <x v="0"/>
    <m/>
    <m/>
    <x v="84"/>
    <m/>
    <x v="2"/>
    <x v="3"/>
    <x v="0"/>
  </r>
  <r>
    <x v="583"/>
    <x v="7"/>
    <x v="0"/>
    <s v="NDG_Facebook_RT_ec（210210-210228）"/>
    <n v="7799"/>
    <m/>
    <m/>
    <m/>
    <m/>
    <n v="13274.075000000001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4574"/>
    <m/>
    <m/>
    <m/>
    <m/>
    <n v="6916.3450000000003"/>
    <m/>
    <x v="0"/>
    <m/>
    <m/>
    <x v="84"/>
    <m/>
    <x v="2"/>
    <x v="3"/>
    <x v="0"/>
  </r>
  <r>
    <x v="584"/>
    <x v="7"/>
    <x v="0"/>
    <s v="NDG_Facebook_RT_ec（210210-210228）"/>
    <n v="1998"/>
    <m/>
    <m/>
    <m/>
    <m/>
    <n v="2640.32"/>
    <m/>
    <x v="0"/>
    <m/>
    <m/>
    <x v="84"/>
    <m/>
    <x v="2"/>
    <x v="3"/>
    <x v="0"/>
  </r>
  <r>
    <x v="584"/>
    <x v="7"/>
    <x v="0"/>
    <s v="NDG_Facebook_RT_ec（210210-210228）"/>
    <n v="560"/>
    <m/>
    <m/>
    <m/>
    <m/>
    <n v="653.39"/>
    <m/>
    <x v="0"/>
    <m/>
    <m/>
    <x v="84"/>
    <m/>
    <x v="2"/>
    <x v="3"/>
    <x v="0"/>
  </r>
  <r>
    <x v="584"/>
    <x v="7"/>
    <x v="0"/>
    <s v="NDG_Facebook_int_coffee（210210-210228）"/>
    <n v="10420"/>
    <m/>
    <m/>
    <m/>
    <m/>
    <n v="9459.66"/>
    <m/>
    <x v="0"/>
    <m/>
    <m/>
    <x v="84"/>
    <m/>
    <x v="2"/>
    <x v="3"/>
    <x v="0"/>
  </r>
  <r>
    <x v="584"/>
    <x v="7"/>
    <x v="0"/>
    <s v="NDG_Facebook_RT_ec（210210-210228）"/>
    <n v="24051"/>
    <m/>
    <m/>
    <m/>
    <m/>
    <n v="33143.375"/>
    <m/>
    <x v="0"/>
    <m/>
    <m/>
    <x v="84"/>
    <m/>
    <x v="2"/>
    <x v="3"/>
    <x v="0"/>
  </r>
  <r>
    <x v="584"/>
    <x v="7"/>
    <x v="0"/>
    <s v="NDG_Facebook_RT_brand（210210-210228）"/>
    <n v="1289"/>
    <m/>
    <m/>
    <m/>
    <m/>
    <n v="2550.0050000000001"/>
    <m/>
    <x v="0"/>
    <m/>
    <m/>
    <x v="84"/>
    <m/>
    <x v="2"/>
    <x v="3"/>
    <x v="0"/>
  </r>
  <r>
    <x v="584"/>
    <x v="7"/>
    <x v="0"/>
    <s v="NDG_Facebook_RT_brand（210210-210228）"/>
    <n v="174"/>
    <m/>
    <m/>
    <m/>
    <m/>
    <n v="664.54"/>
    <m/>
    <x v="0"/>
    <m/>
    <m/>
    <x v="84"/>
    <m/>
    <x v="2"/>
    <x v="3"/>
    <x v="0"/>
  </r>
  <r>
    <x v="584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nestle（210210-210228）"/>
    <n v="299"/>
    <m/>
    <m/>
    <m/>
    <m/>
    <n v="240.84"/>
    <m/>
    <x v="0"/>
    <m/>
    <m/>
    <x v="84"/>
    <m/>
    <x v="2"/>
    <x v="3"/>
    <x v="0"/>
  </r>
  <r>
    <x v="584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_2（210210-210228）"/>
    <n v="29917"/>
    <m/>
    <m/>
    <m/>
    <m/>
    <n v="12454.55"/>
    <m/>
    <x v="0"/>
    <m/>
    <m/>
    <x v="84"/>
    <m/>
    <x v="2"/>
    <x v="3"/>
    <x v="0"/>
  </r>
  <r>
    <x v="584"/>
    <x v="7"/>
    <x v="0"/>
    <s v="NDG_Facebook_RT_ec（210210-210228）"/>
    <n v="455"/>
    <m/>
    <m/>
    <m/>
    <m/>
    <n v="420.35500000000002"/>
    <m/>
    <x v="0"/>
    <m/>
    <m/>
    <x v="84"/>
    <m/>
    <x v="2"/>
    <x v="3"/>
    <x v="0"/>
  </r>
  <r>
    <x v="584"/>
    <x v="7"/>
    <x v="0"/>
    <s v="NDG_Facebook_RT_brand（210210-210228）"/>
    <n v="281"/>
    <m/>
    <m/>
    <m/>
    <m/>
    <n v="458.26499999999999"/>
    <m/>
    <x v="0"/>
    <m/>
    <m/>
    <x v="84"/>
    <m/>
    <x v="2"/>
    <x v="3"/>
    <x v="0"/>
  </r>
  <r>
    <x v="584"/>
    <x v="7"/>
    <x v="0"/>
    <s v="NDG_Facebook_int_coffee（210210-210228）"/>
    <n v="434"/>
    <m/>
    <m/>
    <m/>
    <m/>
    <n v="341.19"/>
    <m/>
    <x v="0"/>
    <m/>
    <m/>
    <x v="84"/>
    <m/>
    <x v="2"/>
    <x v="3"/>
    <x v="0"/>
  </r>
  <r>
    <x v="584"/>
    <x v="7"/>
    <x v="0"/>
    <s v="NDG_Facebook_RT_brand（210210-210228）"/>
    <n v="160"/>
    <m/>
    <m/>
    <m/>
    <m/>
    <n v="374.64"/>
    <m/>
    <x v="0"/>
    <m/>
    <m/>
    <x v="84"/>
    <m/>
    <x v="2"/>
    <x v="3"/>
    <x v="0"/>
  </r>
  <r>
    <x v="584"/>
    <x v="7"/>
    <x v="0"/>
    <s v="NDG_Facebook_RT_brand（210210-210228）"/>
    <n v="216"/>
    <m/>
    <m/>
    <m/>
    <m/>
    <n v="262.02499999999998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4036"/>
    <m/>
    <m/>
    <m/>
    <m/>
    <n v="2417.3200000000002"/>
    <m/>
    <x v="0"/>
    <m/>
    <m/>
    <x v="84"/>
    <m/>
    <x v="2"/>
    <x v="3"/>
    <x v="0"/>
  </r>
  <r>
    <x v="584"/>
    <x v="7"/>
    <x v="0"/>
    <s v="NDG_Facebook_RT_ec（210210-210228）"/>
    <n v="4231"/>
    <m/>
    <m/>
    <m/>
    <m/>
    <n v="5180.29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nestle（210210-210228）"/>
    <n v="11205"/>
    <m/>
    <m/>
    <m/>
    <m/>
    <n v="9419.52"/>
    <m/>
    <x v="0"/>
    <m/>
    <m/>
    <x v="84"/>
    <m/>
    <x v="2"/>
    <x v="3"/>
    <x v="0"/>
  </r>
  <r>
    <x v="584"/>
    <x v="7"/>
    <x v="0"/>
    <s v="NDG_Facebook_RT_brand（210210-210228）"/>
    <n v="908"/>
    <m/>
    <m/>
    <m/>
    <m/>
    <n v="1981.355"/>
    <m/>
    <x v="0"/>
    <m/>
    <m/>
    <x v="84"/>
    <m/>
    <x v="2"/>
    <x v="3"/>
    <x v="0"/>
  </r>
  <r>
    <x v="584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int_coffee_2（210210-210228）"/>
    <n v="736"/>
    <m/>
    <m/>
    <m/>
    <m/>
    <n v="327.81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brand（210210-210228）"/>
    <n v="43"/>
    <m/>
    <m/>
    <m/>
    <m/>
    <n v="72.474999999999994"/>
    <m/>
    <x v="0"/>
    <m/>
    <m/>
    <x v="84"/>
    <m/>
    <x v="2"/>
    <x v="3"/>
    <x v="0"/>
  </r>
  <r>
    <x v="584"/>
    <x v="7"/>
    <x v="0"/>
    <s v="NDG_Facebook_RT_brand（210210-210228）"/>
    <n v="5"/>
    <m/>
    <m/>
    <m/>
    <m/>
    <n v="3.3450000000000002"/>
    <m/>
    <x v="0"/>
    <m/>
    <m/>
    <x v="84"/>
    <m/>
    <x v="2"/>
    <x v="3"/>
    <x v="0"/>
  </r>
  <r>
    <x v="584"/>
    <x v="7"/>
    <x v="0"/>
    <s v="NDG_Facebook_int_coffee_2（210210-210228）"/>
    <n v="0"/>
    <m/>
    <m/>
    <m/>
    <m/>
    <n v="0"/>
    <m/>
    <x v="0"/>
    <m/>
    <m/>
    <x v="84"/>
    <m/>
    <x v="2"/>
    <x v="3"/>
    <x v="0"/>
  </r>
  <r>
    <x v="584"/>
    <x v="7"/>
    <x v="0"/>
    <s v="NDG_Facebook_RT_ec（210210-210228）"/>
    <n v="3372"/>
    <m/>
    <m/>
    <m/>
    <m/>
    <n v="4849.1350000000002"/>
    <m/>
    <x v="0"/>
    <m/>
    <m/>
    <x v="84"/>
    <m/>
    <x v="2"/>
    <x v="3"/>
    <x v="0"/>
  </r>
  <r>
    <x v="584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139"/>
    <m/>
    <m/>
    <m/>
    <m/>
    <n v="348.995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int_coffee_2（210210-210228）"/>
    <n v="1225"/>
    <m/>
    <m/>
    <m/>
    <m/>
    <n v="531.85500000000002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9105"/>
    <m/>
    <m/>
    <m/>
    <m/>
    <n v="35511.635000000002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1620"/>
    <m/>
    <m/>
    <m/>
    <m/>
    <n v="2047.14"/>
    <m/>
    <x v="0"/>
    <m/>
    <m/>
    <x v="84"/>
    <m/>
    <x v="2"/>
    <x v="3"/>
    <x v="0"/>
  </r>
  <r>
    <x v="585"/>
    <x v="7"/>
    <x v="0"/>
    <s v="NDG_Facebook_int_coffee_2（210210-210228）"/>
    <n v="35993"/>
    <m/>
    <m/>
    <m/>
    <m/>
    <n v="13382.23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938"/>
    <m/>
    <m/>
    <m/>
    <m/>
    <n v="3232.3850000000002"/>
    <m/>
    <x v="0"/>
    <m/>
    <m/>
    <x v="84"/>
    <m/>
    <x v="2"/>
    <x v="3"/>
    <x v="0"/>
  </r>
  <r>
    <x v="585"/>
    <x v="7"/>
    <x v="0"/>
    <s v="NDG_Facebook_RT_brand（210210-210228）"/>
    <n v="41"/>
    <m/>
    <m/>
    <m/>
    <m/>
    <n v="113.73"/>
    <m/>
    <x v="0"/>
    <m/>
    <m/>
    <x v="84"/>
    <m/>
    <x v="2"/>
    <x v="3"/>
    <x v="0"/>
  </r>
  <r>
    <x v="585"/>
    <x v="7"/>
    <x v="0"/>
    <s v="NDG_Facebook_int_coffee（210210-210228）"/>
    <n v="337"/>
    <m/>
    <m/>
    <m/>
    <m/>
    <n v="279.86500000000001"/>
    <m/>
    <x v="0"/>
    <m/>
    <m/>
    <x v="84"/>
    <m/>
    <x v="2"/>
    <x v="3"/>
    <x v="0"/>
  </r>
  <r>
    <x v="585"/>
    <x v="7"/>
    <x v="0"/>
    <s v="NDG_Facebook_RT_brand（210210-210228）"/>
    <n v="362"/>
    <m/>
    <m/>
    <m/>
    <m/>
    <n v="547.46500000000003"/>
    <m/>
    <x v="0"/>
    <m/>
    <m/>
    <x v="84"/>
    <m/>
    <x v="2"/>
    <x v="3"/>
    <x v="0"/>
  </r>
  <r>
    <x v="585"/>
    <x v="7"/>
    <x v="0"/>
    <s v="NDG_Facebook_RT_brand（210210-210228）"/>
    <n v="109"/>
    <m/>
    <m/>
    <m/>
    <m/>
    <n v="295.47500000000002"/>
    <m/>
    <x v="0"/>
    <m/>
    <m/>
    <x v="84"/>
    <m/>
    <x v="2"/>
    <x v="3"/>
    <x v="0"/>
  </r>
  <r>
    <x v="585"/>
    <x v="7"/>
    <x v="0"/>
    <s v="NDG_Facebook_RT_ec（210210-210228）"/>
    <n v="8471"/>
    <m/>
    <m/>
    <m/>
    <m/>
    <n v="8452.8150000000005"/>
    <m/>
    <x v="0"/>
    <m/>
    <m/>
    <x v="84"/>
    <m/>
    <x v="2"/>
    <x v="3"/>
    <x v="0"/>
  </r>
  <r>
    <x v="585"/>
    <x v="7"/>
    <x v="0"/>
    <s v="NDG_Facebook_int_nestle（210210-210228）"/>
    <n v="416"/>
    <m/>
    <m/>
    <m/>
    <m/>
    <n v="322.23500000000001"/>
    <m/>
    <x v="0"/>
    <m/>
    <m/>
    <x v="84"/>
    <m/>
    <x v="2"/>
    <x v="3"/>
    <x v="0"/>
  </r>
  <r>
    <x v="585"/>
    <x v="7"/>
    <x v="0"/>
    <s v="NDG_Facebook_RT_ec（210210-210228）"/>
    <n v="5633"/>
    <m/>
    <m/>
    <m/>
    <m/>
    <n v="7423.67"/>
    <m/>
    <x v="0"/>
    <m/>
    <m/>
    <x v="84"/>
    <m/>
    <x v="2"/>
    <x v="3"/>
    <x v="0"/>
  </r>
  <r>
    <x v="585"/>
    <x v="7"/>
    <x v="0"/>
    <s v="NDG_Facebook_RT_ec（210210-210228）"/>
    <n v="297"/>
    <m/>
    <m/>
    <m/>
    <m/>
    <n v="241.95500000000001"/>
    <m/>
    <x v="0"/>
    <m/>
    <m/>
    <x v="84"/>
    <m/>
    <x v="2"/>
    <x v="3"/>
    <x v="0"/>
  </r>
  <r>
    <x v="585"/>
    <x v="7"/>
    <x v="0"/>
    <s v="NDG_Facebook_RT_brand（210210-210228）"/>
    <n v="177"/>
    <m/>
    <m/>
    <m/>
    <m/>
    <n v="220.77"/>
    <m/>
    <x v="0"/>
    <m/>
    <m/>
    <x v="84"/>
    <m/>
    <x v="2"/>
    <x v="3"/>
    <x v="0"/>
  </r>
  <r>
    <x v="585"/>
    <x v="7"/>
    <x v="0"/>
    <s v="NDG_Facebook_RT_brand（210210-210228）"/>
    <n v="1292"/>
    <m/>
    <m/>
    <m/>
    <m/>
    <n v="2376.0650000000001"/>
    <m/>
    <x v="0"/>
    <m/>
    <m/>
    <x v="84"/>
    <m/>
    <x v="2"/>
    <x v="3"/>
    <x v="0"/>
  </r>
  <r>
    <x v="585"/>
    <x v="7"/>
    <x v="0"/>
    <s v="NDG_Facebook_int_nestle（210210-210228）"/>
    <n v="11942"/>
    <m/>
    <m/>
    <m/>
    <m/>
    <n v="9997.09"/>
    <m/>
    <x v="0"/>
    <m/>
    <m/>
    <x v="84"/>
    <m/>
    <x v="2"/>
    <x v="3"/>
    <x v="0"/>
  </r>
  <r>
    <x v="585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5"/>
    <x v="7"/>
    <x v="0"/>
    <s v="NDG_Facebook_RT_ec（210210-210228）"/>
    <n v="2492"/>
    <m/>
    <m/>
    <m/>
    <m/>
    <n v="1742.7449999999999"/>
    <m/>
    <x v="0"/>
    <m/>
    <m/>
    <x v="84"/>
    <m/>
    <x v="2"/>
    <x v="3"/>
    <x v="0"/>
  </r>
  <r>
    <x v="585"/>
    <x v="7"/>
    <x v="0"/>
    <s v="NDG_Facebook_RT_ec（210210-210228）"/>
    <n v="229"/>
    <m/>
    <m/>
    <m/>
    <m/>
    <n v="197.35499999999999"/>
    <m/>
    <x v="0"/>
    <m/>
    <m/>
    <x v="84"/>
    <m/>
    <x v="2"/>
    <x v="3"/>
    <x v="0"/>
  </r>
  <r>
    <x v="585"/>
    <x v="7"/>
    <x v="0"/>
    <s v="NDG_Facebook_int_coffee（210210-210228）"/>
    <n v="13210"/>
    <m/>
    <m/>
    <m/>
    <m/>
    <n v="10294.795"/>
    <m/>
    <x v="0"/>
    <m/>
    <m/>
    <x v="84"/>
    <m/>
    <x v="2"/>
    <x v="3"/>
    <x v="0"/>
  </r>
  <r>
    <x v="585"/>
    <x v="7"/>
    <x v="0"/>
    <s v="NDG_Facebook_RT_brand（210210-210228）"/>
    <n v="8"/>
    <m/>
    <m/>
    <m/>
    <m/>
    <n v="3.3450000000000002"/>
    <m/>
    <x v="0"/>
    <m/>
    <m/>
    <x v="84"/>
    <m/>
    <x v="2"/>
    <x v="3"/>
    <x v="0"/>
  </r>
  <r>
    <x v="585"/>
    <x v="7"/>
    <x v="0"/>
    <s v="NDG_Facebook_RT_brand（210210-210228）"/>
    <n v="1750"/>
    <m/>
    <m/>
    <m/>
    <m/>
    <n v="2744.0149999999999"/>
    <m/>
    <x v="0"/>
    <m/>
    <m/>
    <x v="84"/>
    <m/>
    <x v="2"/>
    <x v="3"/>
    <x v="0"/>
  </r>
  <r>
    <x v="586"/>
    <x v="7"/>
    <x v="0"/>
    <s v="NDG_Facebook_RT_brand（210210-210228）"/>
    <n v="180"/>
    <m/>
    <m/>
    <m/>
    <m/>
    <n v="683.495"/>
    <m/>
    <x v="0"/>
    <m/>
    <m/>
    <x v="84"/>
    <m/>
    <x v="2"/>
    <x v="3"/>
    <x v="0"/>
  </r>
  <r>
    <x v="586"/>
    <x v="7"/>
    <x v="0"/>
    <s v="NDG_Facebook_int_nestle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int_nestle（210210-210228）"/>
    <n v="12290"/>
    <m/>
    <m/>
    <m/>
    <m/>
    <n v="9450.74"/>
    <m/>
    <x v="0"/>
    <m/>
    <m/>
    <x v="84"/>
    <m/>
    <x v="2"/>
    <x v="3"/>
    <x v="0"/>
  </r>
  <r>
    <x v="586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brand（210210-210228）"/>
    <n v="44"/>
    <m/>
    <m/>
    <m/>
    <m/>
    <n v="146.065"/>
    <m/>
    <x v="0"/>
    <m/>
    <m/>
    <x v="84"/>
    <m/>
    <x v="2"/>
    <x v="3"/>
    <x v="0"/>
  </r>
  <r>
    <x v="586"/>
    <x v="7"/>
    <x v="0"/>
    <s v="NDG_Facebook_RT_ec（210210-210228）"/>
    <n v="441"/>
    <m/>
    <m/>
    <m/>
    <m/>
    <n v="429.27499999999998"/>
    <m/>
    <x v="0"/>
    <m/>
    <m/>
    <x v="84"/>
    <m/>
    <x v="2"/>
    <x v="3"/>
    <x v="0"/>
  </r>
  <r>
    <x v="586"/>
    <x v="7"/>
    <x v="0"/>
    <s v="NDG_Facebook_RT_brand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int_coffee_2（210210-210228）"/>
    <n v="961"/>
    <m/>
    <m/>
    <m/>
    <m/>
    <n v="385.79"/>
    <m/>
    <x v="0"/>
    <m/>
    <m/>
    <x v="84"/>
    <m/>
    <x v="2"/>
    <x v="3"/>
    <x v="0"/>
  </r>
  <r>
    <x v="586"/>
    <x v="7"/>
    <x v="0"/>
    <s v="NDG_Facebook_RT_brand（210210-210228）"/>
    <n v="6"/>
    <m/>
    <m/>
    <m/>
    <m/>
    <n v="1.115"/>
    <m/>
    <x v="0"/>
    <m/>
    <m/>
    <x v="84"/>
    <m/>
    <x v="2"/>
    <x v="3"/>
    <x v="0"/>
  </r>
  <r>
    <x v="586"/>
    <x v="7"/>
    <x v="0"/>
    <s v="NDG_Facebook_RT_ec（210210-210228）"/>
    <n v="378"/>
    <m/>
    <m/>
    <m/>
    <m/>
    <n v="321.12"/>
    <m/>
    <x v="0"/>
    <m/>
    <m/>
    <x v="84"/>
    <m/>
    <x v="2"/>
    <x v="3"/>
    <x v="0"/>
  </r>
  <r>
    <x v="586"/>
    <x v="7"/>
    <x v="0"/>
    <s v="NDG_Facebook_RT_ec（210210-210228）"/>
    <n v="10734"/>
    <m/>
    <m/>
    <m/>
    <m/>
    <n v="13326.48"/>
    <m/>
    <x v="0"/>
    <m/>
    <m/>
    <x v="84"/>
    <m/>
    <x v="2"/>
    <x v="3"/>
    <x v="0"/>
  </r>
  <r>
    <x v="586"/>
    <x v="7"/>
    <x v="0"/>
    <s v="NDG_Facebook_RT_ec（210210-210228）"/>
    <n v="4003"/>
    <m/>
    <m/>
    <m/>
    <m/>
    <n v="5064.33"/>
    <m/>
    <x v="0"/>
    <m/>
    <m/>
    <x v="84"/>
    <m/>
    <x v="2"/>
    <x v="3"/>
    <x v="0"/>
  </r>
  <r>
    <x v="586"/>
    <x v="7"/>
    <x v="0"/>
    <s v="NDG_Facebook_RT_brand（210210-210228）"/>
    <n v="1869"/>
    <m/>
    <m/>
    <m/>
    <m/>
    <n v="3738.5949999999998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brand（210210-210228）"/>
    <n v="314"/>
    <m/>
    <m/>
    <m/>
    <m/>
    <n v="507.32499999999999"/>
    <m/>
    <x v="0"/>
    <m/>
    <m/>
    <x v="84"/>
    <m/>
    <x v="2"/>
    <x v="3"/>
    <x v="0"/>
  </r>
  <r>
    <x v="586"/>
    <x v="7"/>
    <x v="0"/>
    <s v="NDG_Facebook_int_coffee（210210-210228）"/>
    <n v="13730"/>
    <m/>
    <m/>
    <m/>
    <m/>
    <n v="9589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ec（210210-210228）"/>
    <n v="0"/>
    <m/>
    <m/>
    <m/>
    <m/>
    <n v="0"/>
    <m/>
    <x v="0"/>
    <m/>
    <m/>
    <x v="84"/>
    <m/>
    <x v="2"/>
    <x v="3"/>
    <x v="0"/>
  </r>
  <r>
    <x v="586"/>
    <x v="7"/>
    <x v="0"/>
    <s v="NDG_Facebook_RT_ec（210210-210228）"/>
    <n v="792"/>
    <m/>
    <m/>
    <m/>
    <m/>
    <n v="1356.9549999999999"/>
    <m/>
    <x v="0"/>
    <m/>
    <m/>
    <x v="84"/>
    <m/>
    <x v="2"/>
    <x v="3"/>
    <x v="0"/>
  </r>
  <r>
    <x v="586"/>
    <x v="7"/>
    <x v="0"/>
    <s v="NDG_Facebook_RT_ec（210210-210228）"/>
    <n v="2826"/>
    <m/>
    <m/>
    <m/>
    <m/>
    <n v="3833.37"/>
    <m/>
    <x v="0"/>
    <m/>
    <m/>
    <x v="84"/>
    <m/>
    <x v="2"/>
    <x v="3"/>
    <x v="0"/>
  </r>
  <r>
    <x v="586"/>
    <x v="7"/>
    <x v="0"/>
    <s v="NDG_Facebook_RT_brand（210210-210228）"/>
    <n v="45"/>
    <m/>
    <m/>
    <m/>
    <m/>
    <n v="93.66"/>
    <m/>
    <x v="0"/>
    <m/>
    <m/>
    <x v="84"/>
    <m/>
    <x v="2"/>
    <x v="3"/>
    <x v="0"/>
  </r>
  <r>
    <x v="586"/>
    <x v="7"/>
    <x v="0"/>
    <s v="NDG_Facebook_RT_brand（210210-210228）"/>
    <n v="120"/>
    <m/>
    <m/>
    <m/>
    <m/>
    <n v="134.91499999999999"/>
    <m/>
    <x v="0"/>
    <m/>
    <m/>
    <x v="84"/>
    <m/>
    <x v="2"/>
    <x v="3"/>
    <x v="0"/>
  </r>
  <r>
    <x v="586"/>
    <x v="7"/>
    <x v="0"/>
    <s v="NDG_Facebook_int_coffee_2（210210-210228）"/>
    <n v="36058"/>
    <m/>
    <m/>
    <m/>
    <m/>
    <n v="12426.674999999999"/>
    <m/>
    <x v="0"/>
    <m/>
    <m/>
    <x v="84"/>
    <m/>
    <x v="2"/>
    <x v="3"/>
    <x v="0"/>
  </r>
  <r>
    <x v="586"/>
    <x v="7"/>
    <x v="0"/>
    <s v="NDG_Facebook_RT_ec（210210-210228）"/>
    <n v="22829"/>
    <m/>
    <m/>
    <m/>
    <m/>
    <n v="29977.89"/>
    <m/>
    <x v="0"/>
    <m/>
    <m/>
    <x v="84"/>
    <m/>
    <x v="2"/>
    <x v="3"/>
    <x v="0"/>
  </r>
  <r>
    <x v="586"/>
    <x v="7"/>
    <x v="0"/>
    <s v="NDG_Facebook_RT_ec（210210-210228）"/>
    <n v="1914"/>
    <m/>
    <m/>
    <m/>
    <m/>
    <n v="1375.91"/>
    <m/>
    <x v="0"/>
    <m/>
    <m/>
    <x v="84"/>
    <m/>
    <x v="2"/>
    <x v="3"/>
    <x v="0"/>
  </r>
  <r>
    <x v="586"/>
    <x v="7"/>
    <x v="0"/>
    <s v="NDG_Facebook_RT_brand（210210-210228）"/>
    <n v="1494"/>
    <m/>
    <m/>
    <m/>
    <m/>
    <n v="2305.8200000000002"/>
    <m/>
    <x v="0"/>
    <m/>
    <m/>
    <x v="84"/>
    <m/>
    <x v="2"/>
    <x v="3"/>
    <x v="0"/>
  </r>
  <r>
    <x v="586"/>
    <x v="7"/>
    <x v="0"/>
    <s v="NDG_Facebook_int_coffee（210210-210228）"/>
    <n v="191"/>
    <m/>
    <m/>
    <m/>
    <m/>
    <n v="132.685"/>
    <m/>
    <x v="0"/>
    <m/>
    <m/>
    <x v="84"/>
    <m/>
    <x v="2"/>
    <x v="3"/>
    <x v="0"/>
  </r>
  <r>
    <x v="586"/>
    <x v="7"/>
    <x v="0"/>
    <s v="NDG_Facebook_int_nestle（210210-210228）"/>
    <n v="310"/>
    <m/>
    <m/>
    <m/>
    <m/>
    <n v="225.23"/>
    <m/>
    <x v="0"/>
    <m/>
    <m/>
    <x v="84"/>
    <m/>
    <x v="2"/>
    <x v="3"/>
    <x v="0"/>
  </r>
  <r>
    <x v="587"/>
    <x v="7"/>
    <x v="0"/>
    <s v="NDG_Facebook_RT_ec（210210-210228）"/>
    <n v="4995"/>
    <m/>
    <m/>
    <m/>
    <m/>
    <n v="5774.585"/>
    <m/>
    <x v="0"/>
    <m/>
    <m/>
    <x v="85"/>
    <m/>
    <x v="2"/>
    <x v="3"/>
    <x v="0"/>
  </r>
  <r>
    <x v="587"/>
    <x v="7"/>
    <x v="0"/>
    <s v="NDG_Facebook_int_coffee（210210-210228）"/>
    <n v="5473"/>
    <m/>
    <m/>
    <m/>
    <m/>
    <n v="4348.5"/>
    <m/>
    <x v="0"/>
    <m/>
    <m/>
    <x v="85"/>
    <m/>
    <x v="2"/>
    <x v="3"/>
    <x v="0"/>
  </r>
  <r>
    <x v="587"/>
    <x v="7"/>
    <x v="0"/>
    <s v="NDG_Facebook_int_coffee（210210-210228）"/>
    <n v="78"/>
    <m/>
    <m/>
    <m/>
    <m/>
    <n v="195.125"/>
    <m/>
    <x v="0"/>
    <m/>
    <m/>
    <x v="85"/>
    <m/>
    <x v="2"/>
    <x v="3"/>
    <x v="0"/>
  </r>
  <r>
    <x v="587"/>
    <x v="7"/>
    <x v="0"/>
    <s v="NDG_Facebook_RT_ec（210210-210228）"/>
    <n v="1198"/>
    <m/>
    <m/>
    <m/>
    <m/>
    <n v="1468.4549999999999"/>
    <m/>
    <x v="0"/>
    <m/>
    <m/>
    <x v="85"/>
    <m/>
    <x v="2"/>
    <x v="3"/>
    <x v="0"/>
  </r>
  <r>
    <x v="587"/>
    <x v="7"/>
    <x v="0"/>
    <s v="NDG_Facebook_RT_ec（210210-210228）"/>
    <n v="9474"/>
    <m/>
    <m/>
    <m/>
    <m/>
    <n v="15223.094999999999"/>
    <m/>
    <x v="0"/>
    <m/>
    <m/>
    <x v="85"/>
    <m/>
    <x v="2"/>
    <x v="3"/>
    <x v="0"/>
  </r>
  <r>
    <x v="587"/>
    <x v="7"/>
    <x v="0"/>
    <s v="NDG_Facebook_RT_brand（210210-210228）"/>
    <n v="58"/>
    <m/>
    <m/>
    <m/>
    <m/>
    <n v="84.74"/>
    <m/>
    <x v="0"/>
    <m/>
    <m/>
    <x v="85"/>
    <m/>
    <x v="2"/>
    <x v="3"/>
    <x v="0"/>
  </r>
  <r>
    <x v="587"/>
    <x v="7"/>
    <x v="0"/>
    <s v="NDG_Facebook_int_nestle（210210-210228）"/>
    <n v="5384"/>
    <m/>
    <m/>
    <m/>
    <m/>
    <n v="4535.82"/>
    <m/>
    <x v="0"/>
    <m/>
    <m/>
    <x v="85"/>
    <m/>
    <x v="2"/>
    <x v="3"/>
    <x v="0"/>
  </r>
  <r>
    <x v="587"/>
    <x v="7"/>
    <x v="0"/>
    <s v="NDG_Facebook_RT_ec（210210-210228）"/>
    <n v="250"/>
    <m/>
    <m/>
    <m/>
    <m/>
    <n v="254.22"/>
    <m/>
    <x v="0"/>
    <m/>
    <m/>
    <x v="85"/>
    <m/>
    <x v="2"/>
    <x v="3"/>
    <x v="0"/>
  </r>
  <r>
    <x v="587"/>
    <x v="7"/>
    <x v="0"/>
    <s v="NDG_Facebook_RT_ec（210210-210228）"/>
    <n v="1684"/>
    <m/>
    <m/>
    <m/>
    <m/>
    <n v="1213.1199999999999"/>
    <m/>
    <x v="0"/>
    <m/>
    <m/>
    <x v="85"/>
    <m/>
    <x v="2"/>
    <x v="3"/>
    <x v="0"/>
  </r>
  <r>
    <x v="587"/>
    <x v="7"/>
    <x v="0"/>
    <s v="NDG_Facebook_RT_brand（210210-210228）"/>
    <n v="553"/>
    <m/>
    <m/>
    <m/>
    <m/>
    <n v="906.495"/>
    <m/>
    <x v="0"/>
    <m/>
    <m/>
    <x v="85"/>
    <m/>
    <x v="2"/>
    <x v="3"/>
    <x v="0"/>
  </r>
  <r>
    <x v="587"/>
    <x v="7"/>
    <x v="0"/>
    <s v="NDG_Facebook_RT_brand（210210-210228）"/>
    <n v="21"/>
    <m/>
    <m/>
    <m/>
    <m/>
    <n v="20.07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ec（210210-210228）"/>
    <n v="147"/>
    <m/>
    <m/>
    <m/>
    <m/>
    <n v="93.66"/>
    <m/>
    <x v="0"/>
    <m/>
    <m/>
    <x v="85"/>
    <m/>
    <x v="2"/>
    <x v="3"/>
    <x v="0"/>
  </r>
  <r>
    <x v="587"/>
    <x v="7"/>
    <x v="0"/>
    <s v="NDG_Facebook_RT_ec（210210-210228）"/>
    <n v="3029"/>
    <m/>
    <m/>
    <m/>
    <m/>
    <n v="4366.34"/>
    <m/>
    <x v="0"/>
    <m/>
    <m/>
    <x v="85"/>
    <m/>
    <x v="2"/>
    <x v="3"/>
    <x v="0"/>
  </r>
  <r>
    <x v="587"/>
    <x v="7"/>
    <x v="0"/>
    <s v="NDG_Facebook_int_coffee_2（210210-210228）"/>
    <n v="15482"/>
    <m/>
    <m/>
    <m/>
    <m/>
    <n v="5916.19"/>
    <m/>
    <x v="0"/>
    <m/>
    <m/>
    <x v="85"/>
    <m/>
    <x v="2"/>
    <x v="3"/>
    <x v="0"/>
  </r>
  <r>
    <x v="587"/>
    <x v="7"/>
    <x v="0"/>
    <s v="NDG_Facebook_RT_brand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198"/>
    <m/>
    <m/>
    <m/>
    <m/>
    <n v="331.15499999999997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int_coffee_2（210210-210228）"/>
    <n v="260"/>
    <m/>
    <m/>
    <m/>
    <m/>
    <n v="104.81"/>
    <m/>
    <x v="0"/>
    <m/>
    <m/>
    <x v="85"/>
    <m/>
    <x v="2"/>
    <x v="3"/>
    <x v="0"/>
  </r>
  <r>
    <x v="587"/>
    <x v="7"/>
    <x v="0"/>
    <s v="NDG_Facebook_int_nestle（210210-210228）"/>
    <n v="101"/>
    <m/>
    <m/>
    <m/>
    <m/>
    <n v="78.05"/>
    <m/>
    <x v="0"/>
    <m/>
    <m/>
    <x v="85"/>
    <m/>
    <x v="2"/>
    <x v="3"/>
    <x v="0"/>
  </r>
  <r>
    <x v="587"/>
    <x v="7"/>
    <x v="0"/>
    <s v="NDG_Facebook_RT_ec（210210-210228）"/>
    <n v="1223"/>
    <m/>
    <m/>
    <m/>
    <m/>
    <n v="1651.3150000000001"/>
    <m/>
    <x v="0"/>
    <m/>
    <m/>
    <x v="85"/>
    <m/>
    <x v="2"/>
    <x v="3"/>
    <x v="0"/>
  </r>
  <r>
    <x v="587"/>
    <x v="7"/>
    <x v="0"/>
    <s v="NDG_Facebook_RT_ec（210210-210228）"/>
    <n v="0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1"/>
    <m/>
    <m/>
    <m/>
    <m/>
    <n v="0"/>
    <m/>
    <x v="0"/>
    <m/>
    <m/>
    <x v="85"/>
    <m/>
    <x v="2"/>
    <x v="3"/>
    <x v="0"/>
  </r>
  <r>
    <x v="587"/>
    <x v="7"/>
    <x v="0"/>
    <s v="NDG_Facebook_RT_brand（210210-210228）"/>
    <n v="58"/>
    <m/>
    <m/>
    <m/>
    <m/>
    <n v="178.4"/>
    <m/>
    <x v="0"/>
    <m/>
    <m/>
    <x v="85"/>
    <m/>
    <x v="2"/>
    <x v="3"/>
    <x v="0"/>
  </r>
  <r>
    <x v="587"/>
    <x v="7"/>
    <x v="0"/>
    <s v="NDG_Facebook_RT_brand（210210-210228）"/>
    <n v="47"/>
    <m/>
    <m/>
    <m/>
    <m/>
    <n v="68.015000000000001"/>
    <m/>
    <x v="0"/>
    <m/>
    <m/>
    <x v="85"/>
    <m/>
    <x v="2"/>
    <x v="3"/>
    <x v="0"/>
  </r>
  <r>
    <x v="587"/>
    <x v="7"/>
    <x v="0"/>
    <s v="NDG_Facebook_RT_brand（210210-210228）"/>
    <n v="778"/>
    <m/>
    <m/>
    <m/>
    <m/>
    <n v="1351.38"/>
    <m/>
    <x v="0"/>
    <m/>
    <m/>
    <x v="85"/>
    <m/>
    <x v="2"/>
    <x v="3"/>
    <x v="0"/>
  </r>
  <r>
    <x v="588"/>
    <x v="7"/>
    <x v="0"/>
    <s v="NDG_Facebook_RT_ec（210210-210228）"/>
    <n v="103"/>
    <m/>
    <m/>
    <m/>
    <m/>
    <n v="84.74"/>
    <m/>
    <x v="0"/>
    <m/>
    <m/>
    <x v="85"/>
    <m/>
    <x v="2"/>
    <x v="3"/>
    <x v="0"/>
  </r>
  <r>
    <x v="588"/>
    <x v="7"/>
    <x v="0"/>
    <s v="NDG_Facebook_int_coffee_2（210210-210228）"/>
    <n v="8"/>
    <m/>
    <m/>
    <m/>
    <m/>
    <n v="0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3.3450000000000002"/>
    <m/>
    <x v="0"/>
    <m/>
    <m/>
    <x v="85"/>
    <m/>
    <x v="2"/>
    <x v="3"/>
    <x v="0"/>
  </r>
  <r>
    <x v="588"/>
    <x v="7"/>
    <x v="0"/>
    <s v="NDG_Facebook_RT_ec（210210-210228）"/>
    <n v="8"/>
    <m/>
    <m/>
    <m/>
    <m/>
    <n v="2.23"/>
    <m/>
    <x v="0"/>
    <m/>
    <m/>
    <x v="85"/>
    <m/>
    <x v="2"/>
    <x v="3"/>
    <x v="0"/>
  </r>
  <r>
    <x v="588"/>
    <x v="7"/>
    <x v="0"/>
    <s v="NDG_Facebook_RT_brand（210210-210228）"/>
    <n v="28"/>
    <m/>
    <m/>
    <m/>
    <m/>
    <n v="27.875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1.115"/>
    <m/>
    <x v="0"/>
    <m/>
    <m/>
    <x v="85"/>
    <m/>
    <x v="2"/>
    <x v="3"/>
    <x v="0"/>
  </r>
  <r>
    <x v="588"/>
    <x v="7"/>
    <x v="0"/>
    <s v="NDG_Facebook_RT_brand（210210-210228）"/>
    <n v="2"/>
    <m/>
    <m/>
    <m/>
    <m/>
    <n v="0"/>
    <m/>
    <x v="0"/>
    <m/>
    <m/>
    <x v="85"/>
    <m/>
    <x v="2"/>
    <x v="3"/>
    <x v="0"/>
  </r>
  <r>
    <x v="588"/>
    <x v="7"/>
    <x v="0"/>
    <s v="NDG_Facebook_RT_brand（210210-210228）"/>
    <n v="6"/>
    <m/>
    <m/>
    <m/>
    <m/>
    <n v="5.5750000000000002"/>
    <m/>
    <x v="0"/>
    <m/>
    <m/>
    <x v="85"/>
    <m/>
    <x v="2"/>
    <x v="3"/>
    <x v="0"/>
  </r>
  <r>
    <x v="588"/>
    <x v="7"/>
    <x v="0"/>
    <s v="NDG_Facebook_RT_brand（210210-210228）"/>
    <n v="10"/>
    <m/>
    <m/>
    <m/>
    <m/>
    <n v="37.909999999999997"/>
    <m/>
    <x v="0"/>
    <m/>
    <m/>
    <x v="85"/>
    <m/>
    <x v="2"/>
    <x v="3"/>
    <x v="0"/>
  </r>
  <r>
    <x v="588"/>
    <x v="7"/>
    <x v="0"/>
    <s v="NDG_Facebook_RT_ec（210210-210228）"/>
    <n v="42"/>
    <m/>
    <m/>
    <m/>
    <m/>
    <n v="46.83"/>
    <m/>
    <x v="0"/>
    <m/>
    <m/>
    <x v="85"/>
    <m/>
    <x v="2"/>
    <x v="3"/>
    <x v="0"/>
  </r>
  <r>
    <x v="588"/>
    <x v="7"/>
    <x v="0"/>
    <s v="NDG_Facebook_RT_brand（210210-210228）"/>
    <n v="3"/>
    <m/>
    <m/>
    <m/>
    <m/>
    <n v="1.115"/>
    <m/>
    <x v="0"/>
    <m/>
    <m/>
    <x v="85"/>
    <m/>
    <x v="2"/>
    <x v="3"/>
    <x v="0"/>
  </r>
  <r>
    <x v="588"/>
    <x v="7"/>
    <x v="0"/>
    <s v="NDG_Facebook_RT_ec（210210-210228）"/>
    <n v="6"/>
    <m/>
    <m/>
    <m/>
    <m/>
    <n v="1.115"/>
    <m/>
    <x v="0"/>
    <m/>
    <m/>
    <x v="85"/>
    <m/>
    <x v="2"/>
    <x v="3"/>
    <x v="0"/>
  </r>
  <r>
    <x v="588"/>
    <x v="7"/>
    <x v="0"/>
    <s v="NDG_Facebook_int_coffee_2（210210-210228）"/>
    <n v="1"/>
    <m/>
    <m/>
    <m/>
    <m/>
    <n v="0"/>
    <m/>
    <x v="0"/>
    <m/>
    <m/>
    <x v="85"/>
    <m/>
    <x v="2"/>
    <x v="3"/>
    <x v="0"/>
  </r>
  <r>
    <x v="588"/>
    <x v="7"/>
    <x v="0"/>
    <s v="NDG_Facebook_RT_ec（210210-210228）"/>
    <n v="135"/>
    <m/>
    <m/>
    <m/>
    <m/>
    <n v="130.45500000000001"/>
    <m/>
    <x v="0"/>
    <m/>
    <m/>
    <x v="85"/>
    <m/>
    <x v="2"/>
    <x v="3"/>
    <x v="0"/>
  </r>
  <r>
    <x v="588"/>
    <x v="7"/>
    <x v="0"/>
    <s v="NDG_Facebook_RT_ec（210210-210228）"/>
    <n v="41"/>
    <m/>
    <m/>
    <m/>
    <m/>
    <n v="41.255000000000003"/>
    <m/>
    <x v="0"/>
    <m/>
    <m/>
    <x v="85"/>
    <m/>
    <x v="2"/>
    <x v="3"/>
    <x v="0"/>
  </r>
  <r>
    <x v="588"/>
    <x v="7"/>
    <x v="0"/>
    <s v="NDG_Facebook_int_nestle（210210-210228）"/>
    <n v="1"/>
    <m/>
    <m/>
    <m/>
    <m/>
    <n v="0"/>
    <m/>
    <x v="0"/>
    <m/>
    <m/>
    <x v="85"/>
    <m/>
    <x v="2"/>
    <x v="3"/>
    <x v="0"/>
  </r>
  <r>
    <x v="588"/>
    <x v="7"/>
    <x v="0"/>
    <s v="NDG_Facebook_RT_ec（210210-210228）"/>
    <n v="49"/>
    <m/>
    <m/>
    <m/>
    <m/>
    <n v="34.564999999999998"/>
    <m/>
    <x v="0"/>
    <m/>
    <m/>
    <x v="85"/>
    <m/>
    <x v="2"/>
    <x v="3"/>
    <x v="0"/>
  </r>
  <r>
    <x v="588"/>
    <x v="7"/>
    <x v="0"/>
    <s v="NDG_Facebook_RT_ec（210210-210228）"/>
    <n v="43"/>
    <m/>
    <m/>
    <m/>
    <m/>
    <n v="34.564999999999998"/>
    <m/>
    <x v="0"/>
    <m/>
    <m/>
    <x v="85"/>
    <m/>
    <x v="2"/>
    <x v="3"/>
    <x v="0"/>
  </r>
  <r>
    <x v="589"/>
    <x v="7"/>
    <x v="0"/>
    <s v="NDG_Facebook_int_LAL"/>
    <n v="1564"/>
    <m/>
    <m/>
    <m/>
    <m/>
    <n v="1931.18"/>
    <m/>
    <x v="0"/>
    <m/>
    <m/>
    <x v="86"/>
    <m/>
    <x v="2"/>
    <x v="3"/>
    <x v="0"/>
  </r>
  <r>
    <x v="589"/>
    <x v="7"/>
    <x v="0"/>
    <s v="NDG_Facebook_RT_ec（210210-210228）"/>
    <n v="17937"/>
    <m/>
    <m/>
    <m/>
    <m/>
    <n v="16384.924999999999"/>
    <m/>
    <x v="0"/>
    <m/>
    <m/>
    <x v="86"/>
    <m/>
    <x v="2"/>
    <x v="3"/>
    <x v="0"/>
  </r>
  <r>
    <x v="589"/>
    <x v="7"/>
    <x v="0"/>
    <s v="NDG_Facebook_RT_brand（210210-210228）"/>
    <n v="1124"/>
    <m/>
    <m/>
    <m/>
    <m/>
    <n v="1117.23"/>
    <m/>
    <x v="0"/>
    <m/>
    <m/>
    <x v="86"/>
    <m/>
    <x v="2"/>
    <x v="3"/>
    <x v="0"/>
  </r>
  <r>
    <x v="589"/>
    <x v="7"/>
    <x v="0"/>
    <s v="NDG_Facebook_RT_ec（210210-210228）"/>
    <n v="4770"/>
    <m/>
    <m/>
    <m/>
    <m/>
    <n v="3207.855"/>
    <m/>
    <x v="0"/>
    <m/>
    <m/>
    <x v="86"/>
    <m/>
    <x v="2"/>
    <x v="3"/>
    <x v="0"/>
  </r>
  <r>
    <x v="589"/>
    <x v="7"/>
    <x v="0"/>
    <s v="NDG_Facebook_RT_ec（210210-210228）"/>
    <n v="14492"/>
    <m/>
    <m/>
    <m/>
    <m/>
    <n v="8581.0400000000009"/>
    <m/>
    <x v="0"/>
    <m/>
    <m/>
    <x v="86"/>
    <m/>
    <x v="2"/>
    <x v="3"/>
    <x v="0"/>
  </r>
  <r>
    <x v="589"/>
    <x v="7"/>
    <x v="0"/>
    <s v="NDG_Facebook_int_LAL"/>
    <n v="71470"/>
    <m/>
    <m/>
    <m/>
    <m/>
    <n v="91145.675000000003"/>
    <m/>
    <x v="0"/>
    <m/>
    <m/>
    <x v="86"/>
    <m/>
    <x v="2"/>
    <x v="3"/>
    <x v="0"/>
  </r>
  <r>
    <x v="589"/>
    <x v="7"/>
    <x v="0"/>
    <s v="NDG_Facebook_RT_brand（210210-210228）"/>
    <n v="1302"/>
    <m/>
    <m/>
    <m/>
    <m/>
    <n v="1661.35"/>
    <m/>
    <x v="0"/>
    <m/>
    <m/>
    <x v="86"/>
    <m/>
    <x v="2"/>
    <x v="3"/>
    <x v="0"/>
  </r>
  <r>
    <x v="589"/>
    <x v="7"/>
    <x v="0"/>
    <s v="NDG_Facebook_RT_brand（210210-210228）"/>
    <n v="1507"/>
    <m/>
    <m/>
    <m/>
    <m/>
    <n v="1462.88"/>
    <m/>
    <x v="0"/>
    <m/>
    <m/>
    <x v="86"/>
    <m/>
    <x v="2"/>
    <x v="3"/>
    <x v="0"/>
  </r>
  <r>
    <x v="589"/>
    <x v="7"/>
    <x v="0"/>
    <s v="NDG_Facebook_RT_ec（210210-210228）"/>
    <n v="13791"/>
    <m/>
    <m/>
    <m/>
    <m/>
    <n v="12767.865"/>
    <m/>
    <x v="0"/>
    <m/>
    <m/>
    <x v="86"/>
    <m/>
    <x v="2"/>
    <x v="3"/>
    <x v="0"/>
  </r>
  <r>
    <x v="589"/>
    <x v="7"/>
    <x v="0"/>
    <s v="NDG_Facebook_RT_brand（210210-210228）"/>
    <n v="1905"/>
    <m/>
    <m/>
    <m/>
    <m/>
    <n v="2546.66"/>
    <m/>
    <x v="0"/>
    <m/>
    <m/>
    <x v="86"/>
    <m/>
    <x v="2"/>
    <x v="3"/>
    <x v="0"/>
  </r>
  <r>
    <x v="590"/>
    <x v="7"/>
    <x v="0"/>
    <s v="NDG_Facebook_RT_ec（210210-210228）"/>
    <n v="18419"/>
    <m/>
    <m/>
    <m/>
    <m/>
    <n v="16297.955"/>
    <m/>
    <x v="0"/>
    <m/>
    <m/>
    <x v="86"/>
    <m/>
    <x v="2"/>
    <x v="3"/>
    <x v="0"/>
  </r>
  <r>
    <x v="590"/>
    <x v="7"/>
    <x v="0"/>
    <s v="NDG_Facebook_RT_ec（210210-210228）"/>
    <n v="23114"/>
    <m/>
    <m/>
    <m/>
    <m/>
    <n v="26053.09"/>
    <m/>
    <x v="0"/>
    <m/>
    <m/>
    <x v="86"/>
    <m/>
    <x v="2"/>
    <x v="3"/>
    <x v="0"/>
  </r>
  <r>
    <x v="590"/>
    <x v="7"/>
    <x v="0"/>
    <s v="NDG_Facebook_RT_brand（210210-210228）"/>
    <n v="4980"/>
    <m/>
    <m/>
    <m/>
    <m/>
    <n v="6619.7550000000001"/>
    <m/>
    <x v="0"/>
    <m/>
    <m/>
    <x v="86"/>
    <m/>
    <x v="2"/>
    <x v="3"/>
    <x v="0"/>
  </r>
  <r>
    <x v="590"/>
    <x v="7"/>
    <x v="0"/>
    <s v="NDG_Facebook_RT_brand（210210-210228）"/>
    <n v="777"/>
    <m/>
    <m/>
    <m/>
    <m/>
    <n v="954.44"/>
    <m/>
    <x v="0"/>
    <m/>
    <m/>
    <x v="86"/>
    <m/>
    <x v="2"/>
    <x v="3"/>
    <x v="0"/>
  </r>
  <r>
    <x v="590"/>
    <x v="7"/>
    <x v="0"/>
    <s v="NDG_Facebook_RT_brand（210210-210228）"/>
    <n v="1750"/>
    <m/>
    <m/>
    <m/>
    <m/>
    <n v="2658.16"/>
    <m/>
    <x v="0"/>
    <m/>
    <m/>
    <x v="86"/>
    <m/>
    <x v="2"/>
    <x v="3"/>
    <x v="0"/>
  </r>
  <r>
    <x v="590"/>
    <x v="7"/>
    <x v="0"/>
    <s v="NDG_Facebook_int_LAL"/>
    <n v="1596"/>
    <m/>
    <m/>
    <m/>
    <m/>
    <n v="2313.625"/>
    <m/>
    <x v="0"/>
    <m/>
    <m/>
    <x v="86"/>
    <m/>
    <x v="2"/>
    <x v="3"/>
    <x v="0"/>
  </r>
  <r>
    <x v="590"/>
    <x v="7"/>
    <x v="0"/>
    <s v="NDG_Facebook_RT_ec（210210-210228）"/>
    <n v="6143"/>
    <m/>
    <m/>
    <m/>
    <m/>
    <n v="4836.87"/>
    <m/>
    <x v="0"/>
    <m/>
    <m/>
    <x v="86"/>
    <m/>
    <x v="2"/>
    <x v="3"/>
    <x v="0"/>
  </r>
  <r>
    <x v="590"/>
    <x v="7"/>
    <x v="0"/>
    <s v="NDG_Facebook_RT_ec（210210-210228）"/>
    <n v="2070"/>
    <m/>
    <m/>
    <m/>
    <m/>
    <n v="1504.135"/>
    <m/>
    <x v="0"/>
    <m/>
    <m/>
    <x v="86"/>
    <m/>
    <x v="2"/>
    <x v="3"/>
    <x v="0"/>
  </r>
  <r>
    <x v="590"/>
    <x v="7"/>
    <x v="0"/>
    <s v="NDG_Facebook_RT_ec（210210-210228）"/>
    <n v="5795"/>
    <m/>
    <m/>
    <m/>
    <m/>
    <n v="4053.0250000000001"/>
    <m/>
    <x v="0"/>
    <m/>
    <m/>
    <x v="86"/>
    <m/>
    <x v="2"/>
    <x v="3"/>
    <x v="0"/>
  </r>
  <r>
    <x v="590"/>
    <x v="7"/>
    <x v="0"/>
    <s v="NDG_Facebook_int_LAL"/>
    <n v="101108"/>
    <m/>
    <m/>
    <m/>
    <m/>
    <n v="140618.22500000001"/>
    <m/>
    <x v="0"/>
    <m/>
    <m/>
    <x v="86"/>
    <m/>
    <x v="2"/>
    <x v="3"/>
    <x v="0"/>
  </r>
  <r>
    <x v="590"/>
    <x v="7"/>
    <x v="0"/>
    <s v="NDG_Facebook_RT_brand（210210-210228）"/>
    <n v="3720"/>
    <m/>
    <m/>
    <m/>
    <m/>
    <n v="4172.33"/>
    <m/>
    <x v="0"/>
    <m/>
    <m/>
    <x v="86"/>
    <m/>
    <x v="2"/>
    <x v="3"/>
    <x v="0"/>
  </r>
  <r>
    <x v="590"/>
    <x v="7"/>
    <x v="0"/>
    <s v="NDG_Facebook_RT_brand（210210-210228）"/>
    <n v="169"/>
    <m/>
    <m/>
    <m/>
    <m/>
    <n v="191.78"/>
    <m/>
    <x v="0"/>
    <m/>
    <m/>
    <x v="86"/>
    <m/>
    <x v="2"/>
    <x v="3"/>
    <x v="0"/>
  </r>
  <r>
    <x v="590"/>
    <x v="7"/>
    <x v="0"/>
    <s v="NDG_Facebook_RT_brand（210210-210228）"/>
    <n v="423"/>
    <m/>
    <m/>
    <m/>
    <m/>
    <n v="479.45"/>
    <m/>
    <x v="0"/>
    <m/>
    <m/>
    <x v="86"/>
    <m/>
    <x v="2"/>
    <x v="3"/>
    <x v="0"/>
  </r>
  <r>
    <x v="590"/>
    <x v="7"/>
    <x v="0"/>
    <s v="NDG_Facebook_RT_ec（210210-210228）"/>
    <n v="7770"/>
    <m/>
    <m/>
    <m/>
    <m/>
    <n v="5036.4549999999999"/>
    <m/>
    <x v="0"/>
    <m/>
    <m/>
    <x v="86"/>
    <m/>
    <x v="2"/>
    <x v="3"/>
    <x v="0"/>
  </r>
  <r>
    <x v="590"/>
    <x v="7"/>
    <x v="0"/>
    <s v="NDG_Facebook_RT_ec（210210-210228）"/>
    <n v="2681"/>
    <m/>
    <m/>
    <m/>
    <m/>
    <n v="2700.53"/>
    <m/>
    <x v="0"/>
    <m/>
    <m/>
    <x v="86"/>
    <m/>
    <x v="2"/>
    <x v="3"/>
    <x v="0"/>
  </r>
  <r>
    <x v="590"/>
    <x v="7"/>
    <x v="0"/>
    <s v="NDG_Facebook_RT_ec（210210-210228）"/>
    <n v="86469"/>
    <m/>
    <m/>
    <m/>
    <m/>
    <n v="69114.39"/>
    <m/>
    <x v="0"/>
    <m/>
    <m/>
    <x v="86"/>
    <m/>
    <x v="2"/>
    <x v="3"/>
    <x v="0"/>
  </r>
  <r>
    <x v="590"/>
    <x v="7"/>
    <x v="0"/>
    <s v="NDG_Facebook_RT_brand（210210-210228）"/>
    <n v="2674"/>
    <m/>
    <m/>
    <m/>
    <m/>
    <n v="4558.12"/>
    <m/>
    <x v="0"/>
    <m/>
    <m/>
    <x v="86"/>
    <m/>
    <x v="2"/>
    <x v="3"/>
    <x v="0"/>
  </r>
  <r>
    <x v="590"/>
    <x v="7"/>
    <x v="0"/>
    <s v="NDG_Facebook_RT_brand（210210-210228）"/>
    <n v="287"/>
    <m/>
    <m/>
    <m/>
    <m/>
    <n v="392.48"/>
    <m/>
    <x v="0"/>
    <m/>
    <m/>
    <x v="86"/>
    <m/>
    <x v="2"/>
    <x v="3"/>
    <x v="0"/>
  </r>
  <r>
    <x v="591"/>
    <x v="7"/>
    <x v="0"/>
    <s v="NDG_Facebook_RT_brand（210210-210228）"/>
    <n v="340"/>
    <m/>
    <m/>
    <m/>
    <m/>
    <n v="314.43"/>
    <m/>
    <x v="0"/>
    <m/>
    <m/>
    <x v="86"/>
    <m/>
    <x v="2"/>
    <x v="3"/>
    <x v="0"/>
  </r>
  <r>
    <x v="591"/>
    <x v="7"/>
    <x v="0"/>
    <s v="NDG_Facebook_RT_ec（210210-210228）"/>
    <n v="2248"/>
    <m/>
    <m/>
    <m/>
    <m/>
    <n v="1526.4349999999999"/>
    <m/>
    <x v="0"/>
    <m/>
    <m/>
    <x v="86"/>
    <m/>
    <x v="2"/>
    <x v="3"/>
    <x v="0"/>
  </r>
  <r>
    <x v="591"/>
    <x v="7"/>
    <x v="0"/>
    <s v="NDG_Facebook_RT_brand（210210-210228）"/>
    <n v="524"/>
    <m/>
    <m/>
    <m/>
    <m/>
    <n v="328.92500000000001"/>
    <m/>
    <x v="0"/>
    <m/>
    <m/>
    <x v="86"/>
    <m/>
    <x v="2"/>
    <x v="3"/>
    <x v="0"/>
  </r>
  <r>
    <x v="591"/>
    <x v="7"/>
    <x v="0"/>
    <s v="NDG_Facebook_RT_brand（210210-210228）"/>
    <n v="29"/>
    <m/>
    <m/>
    <m/>
    <m/>
    <n v="41.255000000000003"/>
    <m/>
    <x v="0"/>
    <m/>
    <m/>
    <x v="86"/>
    <m/>
    <x v="2"/>
    <x v="3"/>
    <x v="0"/>
  </r>
  <r>
    <x v="591"/>
    <x v="7"/>
    <x v="0"/>
    <s v="NDG_Facebook_RT_ec（210210-210228）"/>
    <n v="100427"/>
    <m/>
    <m/>
    <m/>
    <m/>
    <n v="66191.975000000006"/>
    <m/>
    <x v="0"/>
    <m/>
    <m/>
    <x v="86"/>
    <m/>
    <x v="2"/>
    <x v="3"/>
    <x v="0"/>
  </r>
  <r>
    <x v="591"/>
    <x v="7"/>
    <x v="0"/>
    <s v="NDG_Facebook_RT_ec（210210-210228）"/>
    <n v="2528"/>
    <m/>
    <m/>
    <m/>
    <m/>
    <n v="1481.835"/>
    <m/>
    <x v="0"/>
    <m/>
    <m/>
    <x v="86"/>
    <m/>
    <x v="2"/>
    <x v="3"/>
    <x v="0"/>
  </r>
  <r>
    <x v="591"/>
    <x v="7"/>
    <x v="0"/>
    <s v="NDG_Facebook_RT_ec（210210-210228）"/>
    <n v="4490"/>
    <m/>
    <m/>
    <m/>
    <m/>
    <n v="3603.68"/>
    <m/>
    <x v="0"/>
    <m/>
    <m/>
    <x v="86"/>
    <m/>
    <x v="2"/>
    <x v="3"/>
    <x v="0"/>
  </r>
  <r>
    <x v="591"/>
    <x v="7"/>
    <x v="0"/>
    <s v="NDG_Facebook_int_LAL"/>
    <n v="105520"/>
    <m/>
    <m/>
    <m/>
    <m/>
    <n v="140893.63"/>
    <m/>
    <x v="0"/>
    <m/>
    <m/>
    <x v="86"/>
    <m/>
    <x v="2"/>
    <x v="3"/>
    <x v="0"/>
  </r>
  <r>
    <x v="591"/>
    <x v="7"/>
    <x v="0"/>
    <s v="NDG_Facebook_RT_brand（210210-210228）"/>
    <n v="2281"/>
    <m/>
    <m/>
    <m/>
    <m/>
    <n v="2357.11"/>
    <m/>
    <x v="0"/>
    <m/>
    <m/>
    <x v="86"/>
    <m/>
    <x v="2"/>
    <x v="3"/>
    <x v="0"/>
  </r>
  <r>
    <x v="591"/>
    <x v="7"/>
    <x v="0"/>
    <s v="NDG_Facebook_RT_brand（210210-210228）"/>
    <n v="7489"/>
    <m/>
    <m/>
    <m/>
    <m/>
    <n v="9995.9750000000004"/>
    <m/>
    <x v="0"/>
    <m/>
    <m/>
    <x v="86"/>
    <m/>
    <x v="2"/>
    <x v="3"/>
    <x v="0"/>
  </r>
  <r>
    <x v="591"/>
    <x v="7"/>
    <x v="0"/>
    <s v="NDG_Facebook_RT_ec（210210-210228）"/>
    <n v="8195"/>
    <m/>
    <m/>
    <m/>
    <m/>
    <n v="5052.0649999999996"/>
    <m/>
    <x v="0"/>
    <m/>
    <m/>
    <x v="86"/>
    <m/>
    <x v="2"/>
    <x v="3"/>
    <x v="0"/>
  </r>
  <r>
    <x v="591"/>
    <x v="7"/>
    <x v="0"/>
    <s v="NDG_Facebook_RT_ec（210210-210228）"/>
    <n v="2214"/>
    <m/>
    <m/>
    <m/>
    <m/>
    <n v="1162.9449999999999"/>
    <m/>
    <x v="0"/>
    <m/>
    <m/>
    <x v="86"/>
    <m/>
    <x v="2"/>
    <x v="3"/>
    <x v="0"/>
  </r>
  <r>
    <x v="591"/>
    <x v="7"/>
    <x v="0"/>
    <s v="NDG_Facebook_RT_ec（210210-210228）"/>
    <n v="29108"/>
    <m/>
    <m/>
    <m/>
    <m/>
    <n v="29475.025000000001"/>
    <m/>
    <x v="0"/>
    <m/>
    <m/>
    <x v="86"/>
    <m/>
    <x v="2"/>
    <x v="3"/>
    <x v="0"/>
  </r>
  <r>
    <x v="591"/>
    <x v="7"/>
    <x v="0"/>
    <s v="NDG_Facebook_int_LAL"/>
    <n v="3911"/>
    <m/>
    <m/>
    <m/>
    <m/>
    <n v="5201.4750000000004"/>
    <m/>
    <x v="0"/>
    <m/>
    <m/>
    <x v="86"/>
    <m/>
    <x v="2"/>
    <x v="3"/>
    <x v="0"/>
  </r>
  <r>
    <x v="591"/>
    <x v="7"/>
    <x v="0"/>
    <s v="NDG_Facebook_RT_brand（210210-210228）"/>
    <n v="598"/>
    <m/>
    <m/>
    <m/>
    <m/>
    <n v="1139.53"/>
    <m/>
    <x v="0"/>
    <m/>
    <m/>
    <x v="86"/>
    <m/>
    <x v="2"/>
    <x v="3"/>
    <x v="0"/>
  </r>
  <r>
    <x v="591"/>
    <x v="7"/>
    <x v="0"/>
    <s v="NDG_Facebook_RT_brand（210210-210228）"/>
    <n v="5235"/>
    <m/>
    <m/>
    <m/>
    <m/>
    <n v="7317.7449999999999"/>
    <m/>
    <x v="0"/>
    <m/>
    <m/>
    <x v="86"/>
    <m/>
    <x v="2"/>
    <x v="3"/>
    <x v="0"/>
  </r>
  <r>
    <x v="591"/>
    <x v="7"/>
    <x v="0"/>
    <s v="NDG_Facebook_RT_ec（210210-210228）"/>
    <n v="22401"/>
    <m/>
    <m/>
    <m/>
    <m/>
    <n v="17851.150000000001"/>
    <m/>
    <x v="0"/>
    <m/>
    <m/>
    <x v="86"/>
    <m/>
    <x v="2"/>
    <x v="3"/>
    <x v="0"/>
  </r>
  <r>
    <x v="591"/>
    <x v="7"/>
    <x v="0"/>
    <s v="NDG_Facebook_RT_brand（210210-210228）"/>
    <n v="398"/>
    <m/>
    <m/>
    <m/>
    <m/>
    <n v="742.59"/>
    <m/>
    <x v="0"/>
    <m/>
    <m/>
    <x v="86"/>
    <m/>
    <x v="2"/>
    <x v="3"/>
    <x v="0"/>
  </r>
  <r>
    <x v="592"/>
    <x v="7"/>
    <x v="0"/>
    <s v="NDG_Facebook_RT_brand（210210-210228）"/>
    <n v="545"/>
    <m/>
    <m/>
    <m/>
    <m/>
    <n v="944.40499999999997"/>
    <m/>
    <x v="0"/>
    <m/>
    <m/>
    <x v="86"/>
    <m/>
    <x v="2"/>
    <x v="3"/>
    <x v="0"/>
  </r>
  <r>
    <x v="592"/>
    <x v="7"/>
    <x v="0"/>
    <s v="NDG_Facebook_RT_ec（210210-210228）"/>
    <n v="5955"/>
    <m/>
    <m/>
    <m/>
    <m/>
    <n v="6346.58"/>
    <m/>
    <x v="0"/>
    <m/>
    <m/>
    <x v="86"/>
    <m/>
    <x v="2"/>
    <x v="3"/>
    <x v="0"/>
  </r>
  <r>
    <x v="592"/>
    <x v="7"/>
    <x v="0"/>
    <s v="NDG_Facebook_RT_brand（210210-210228）"/>
    <n v="211"/>
    <m/>
    <m/>
    <m/>
    <m/>
    <n v="291.01499999999999"/>
    <m/>
    <x v="0"/>
    <m/>
    <m/>
    <x v="86"/>
    <m/>
    <x v="2"/>
    <x v="3"/>
    <x v="0"/>
  </r>
  <r>
    <x v="592"/>
    <x v="7"/>
    <x v="0"/>
    <s v="NDG_Facebook_RT_brand（210210-210228）"/>
    <n v="4540"/>
    <m/>
    <m/>
    <m/>
    <m/>
    <n v="7743.6750000000002"/>
    <m/>
    <x v="0"/>
    <m/>
    <m/>
    <x v="86"/>
    <m/>
    <x v="2"/>
    <x v="3"/>
    <x v="0"/>
  </r>
  <r>
    <x v="592"/>
    <x v="7"/>
    <x v="0"/>
    <s v="NDG_Facebook_RT_brand（210210-210228）"/>
    <n v="756"/>
    <m/>
    <m/>
    <m/>
    <m/>
    <n v="1392.635"/>
    <m/>
    <x v="0"/>
    <m/>
    <m/>
    <x v="86"/>
    <m/>
    <x v="2"/>
    <x v="3"/>
    <x v="0"/>
  </r>
  <r>
    <x v="592"/>
    <x v="7"/>
    <x v="0"/>
    <s v="NDG_Facebook_RT_ec（210210-210228）"/>
    <n v="930"/>
    <m/>
    <m/>
    <m/>
    <m/>
    <n v="469.41500000000002"/>
    <m/>
    <x v="0"/>
    <m/>
    <m/>
    <x v="86"/>
    <m/>
    <x v="2"/>
    <x v="3"/>
    <x v="0"/>
  </r>
  <r>
    <x v="592"/>
    <x v="7"/>
    <x v="0"/>
    <s v="NDG_Facebook_RT_ec（210210-210228）"/>
    <n v="33152"/>
    <m/>
    <m/>
    <m/>
    <m/>
    <n v="34311.894999999997"/>
    <m/>
    <x v="0"/>
    <m/>
    <m/>
    <x v="86"/>
    <m/>
    <x v="2"/>
    <x v="3"/>
    <x v="0"/>
  </r>
  <r>
    <x v="592"/>
    <x v="7"/>
    <x v="0"/>
    <s v="NDG_Facebook_RT_ec（210210-210228）"/>
    <n v="4373"/>
    <m/>
    <m/>
    <m/>
    <m/>
    <n v="3647.165"/>
    <m/>
    <x v="0"/>
    <m/>
    <m/>
    <x v="86"/>
    <m/>
    <x v="2"/>
    <x v="3"/>
    <x v="0"/>
  </r>
  <r>
    <x v="592"/>
    <x v="7"/>
    <x v="0"/>
    <s v="NDG_Facebook_RT_brand（210210-210228）"/>
    <n v="196"/>
    <m/>
    <m/>
    <m/>
    <m/>
    <n v="120.42"/>
    <m/>
    <x v="0"/>
    <m/>
    <m/>
    <x v="86"/>
    <m/>
    <x v="2"/>
    <x v="3"/>
    <x v="0"/>
  </r>
  <r>
    <x v="592"/>
    <x v="7"/>
    <x v="0"/>
    <s v="NDG_Facebook_RT_brand（210210-210228）"/>
    <n v="10158"/>
    <m/>
    <m/>
    <m/>
    <m/>
    <n v="14661.135"/>
    <m/>
    <x v="0"/>
    <m/>
    <m/>
    <x v="86"/>
    <m/>
    <x v="2"/>
    <x v="3"/>
    <x v="0"/>
  </r>
  <r>
    <x v="592"/>
    <x v="7"/>
    <x v="0"/>
    <s v="NDG_Facebook_RT_brand（210210-210228）"/>
    <n v="1876"/>
    <m/>
    <m/>
    <m/>
    <m/>
    <n v="2577.88"/>
    <m/>
    <x v="0"/>
    <m/>
    <m/>
    <x v="86"/>
    <m/>
    <x v="2"/>
    <x v="3"/>
    <x v="0"/>
  </r>
  <r>
    <x v="592"/>
    <x v="7"/>
    <x v="0"/>
    <s v="NDG_Facebook_int_LAL"/>
    <n v="2294"/>
    <m/>
    <m/>
    <m/>
    <m/>
    <n v="2936.91"/>
    <m/>
    <x v="0"/>
    <m/>
    <m/>
    <x v="86"/>
    <m/>
    <x v="2"/>
    <x v="3"/>
    <x v="0"/>
  </r>
  <r>
    <x v="592"/>
    <x v="7"/>
    <x v="0"/>
    <s v="NDG_Facebook_RT_ec（210210-210228）"/>
    <n v="5213"/>
    <m/>
    <m/>
    <m/>
    <m/>
    <n v="4425.4350000000004"/>
    <m/>
    <x v="0"/>
    <m/>
    <m/>
    <x v="86"/>
    <m/>
    <x v="2"/>
    <x v="3"/>
    <x v="0"/>
  </r>
  <r>
    <x v="592"/>
    <x v="7"/>
    <x v="0"/>
    <s v="NDG_Facebook_RT_brand（210210-210228）"/>
    <n v="11"/>
    <m/>
    <m/>
    <m/>
    <m/>
    <n v="12.265000000000001"/>
    <m/>
    <x v="0"/>
    <m/>
    <m/>
    <x v="86"/>
    <m/>
    <x v="2"/>
    <x v="3"/>
    <x v="0"/>
  </r>
  <r>
    <x v="592"/>
    <x v="7"/>
    <x v="0"/>
    <s v="NDG_Facebook_RT_ec（210210-210228）"/>
    <n v="2204"/>
    <m/>
    <m/>
    <m/>
    <m/>
    <n v="2822.0650000000001"/>
    <m/>
    <x v="0"/>
    <m/>
    <m/>
    <x v="86"/>
    <m/>
    <x v="2"/>
    <x v="3"/>
    <x v="0"/>
  </r>
  <r>
    <x v="592"/>
    <x v="7"/>
    <x v="0"/>
    <s v="NDG_Facebook_RT_ec（210210-210228）"/>
    <n v="64101"/>
    <m/>
    <m/>
    <m/>
    <m/>
    <n v="66749.475000000006"/>
    <m/>
    <x v="0"/>
    <m/>
    <m/>
    <x v="86"/>
    <m/>
    <x v="2"/>
    <x v="3"/>
    <x v="0"/>
  </r>
  <r>
    <x v="592"/>
    <x v="7"/>
    <x v="0"/>
    <s v="NDG_Facebook_RT_ec（210210-210228）"/>
    <n v="556"/>
    <m/>
    <m/>
    <m/>
    <m/>
    <n v="344.53500000000003"/>
    <m/>
    <x v="0"/>
    <m/>
    <m/>
    <x v="86"/>
    <m/>
    <x v="2"/>
    <x v="3"/>
    <x v="0"/>
  </r>
  <r>
    <x v="592"/>
    <x v="7"/>
    <x v="0"/>
    <s v="NDG_Facebook_int_LAL"/>
    <n v="106735"/>
    <m/>
    <m/>
    <m/>
    <m/>
    <n v="141623.95499999999"/>
    <m/>
    <x v="0"/>
    <m/>
    <m/>
    <x v="86"/>
    <m/>
    <x v="2"/>
    <x v="3"/>
    <x v="0"/>
  </r>
  <r>
    <x v="593"/>
    <x v="7"/>
    <x v="0"/>
    <s v="NDG_Facebook_RT_ec（210210-210228）"/>
    <n v="1117"/>
    <m/>
    <m/>
    <m/>
    <m/>
    <n v="614.36500000000001"/>
    <m/>
    <x v="0"/>
    <m/>
    <m/>
    <x v="86"/>
    <m/>
    <x v="2"/>
    <x v="3"/>
    <x v="0"/>
  </r>
  <r>
    <x v="593"/>
    <x v="7"/>
    <x v="0"/>
    <s v="NDG_Facebook_RT_brand（210210-210228）"/>
    <n v="52"/>
    <m/>
    <m/>
    <m/>
    <m/>
    <n v="93.66"/>
    <m/>
    <x v="0"/>
    <m/>
    <m/>
    <x v="86"/>
    <m/>
    <x v="2"/>
    <x v="3"/>
    <x v="0"/>
  </r>
  <r>
    <x v="593"/>
    <x v="7"/>
    <x v="0"/>
    <s v="NDG_Facebook_RT_ec（210210-210228）"/>
    <n v="29514"/>
    <m/>
    <m/>
    <m/>
    <m/>
    <n v="30105"/>
    <m/>
    <x v="0"/>
    <m/>
    <m/>
    <x v="86"/>
    <m/>
    <x v="2"/>
    <x v="3"/>
    <x v="0"/>
  </r>
  <r>
    <x v="593"/>
    <x v="7"/>
    <x v="0"/>
    <s v="NDG_Facebook_RT_ec（210210-210228）"/>
    <n v="2759"/>
    <m/>
    <m/>
    <m/>
    <m/>
    <n v="3098.585"/>
    <m/>
    <x v="0"/>
    <m/>
    <m/>
    <x v="86"/>
    <m/>
    <x v="2"/>
    <x v="3"/>
    <x v="0"/>
  </r>
  <r>
    <x v="593"/>
    <x v="7"/>
    <x v="0"/>
    <s v="NDG_Facebook_RT_brand（210210-210228）"/>
    <n v="2349"/>
    <m/>
    <m/>
    <m/>
    <m/>
    <n v="2955.8649999999998"/>
    <m/>
    <x v="0"/>
    <m/>
    <m/>
    <x v="86"/>
    <m/>
    <x v="2"/>
    <x v="3"/>
    <x v="0"/>
  </r>
  <r>
    <x v="593"/>
    <x v="7"/>
    <x v="0"/>
    <s v="NDG_Facebook_RT_brand（210210-210228）"/>
    <n v="5185"/>
    <m/>
    <m/>
    <m/>
    <m/>
    <n v="9242.2350000000006"/>
    <m/>
    <x v="0"/>
    <m/>
    <m/>
    <x v="86"/>
    <m/>
    <x v="2"/>
    <x v="3"/>
    <x v="0"/>
  </r>
  <r>
    <x v="593"/>
    <x v="7"/>
    <x v="0"/>
    <s v="NDG_Facebook_RT_ec（210210-210228）"/>
    <n v="55699"/>
    <m/>
    <m/>
    <m/>
    <m/>
    <n v="64614.25"/>
    <m/>
    <x v="0"/>
    <m/>
    <m/>
    <x v="86"/>
    <m/>
    <x v="2"/>
    <x v="3"/>
    <x v="0"/>
  </r>
  <r>
    <x v="593"/>
    <x v="7"/>
    <x v="0"/>
    <s v="NDG_Facebook_RT_ec（210210-210228）"/>
    <n v="3855"/>
    <m/>
    <m/>
    <m/>
    <m/>
    <n v="2035.99"/>
    <m/>
    <x v="0"/>
    <m/>
    <m/>
    <x v="86"/>
    <m/>
    <x v="2"/>
    <x v="3"/>
    <x v="0"/>
  </r>
  <r>
    <x v="593"/>
    <x v="7"/>
    <x v="0"/>
    <s v="NDG_Facebook_RT_brand（210210-210228）"/>
    <n v="5300"/>
    <m/>
    <m/>
    <m/>
    <m/>
    <n v="9209.9"/>
    <m/>
    <x v="0"/>
    <m/>
    <m/>
    <x v="86"/>
    <m/>
    <x v="2"/>
    <x v="3"/>
    <x v="0"/>
  </r>
  <r>
    <x v="593"/>
    <x v="7"/>
    <x v="0"/>
    <s v="NDG_Facebook_RT_ec（210210-210228）"/>
    <n v="5302"/>
    <m/>
    <m/>
    <m/>
    <m/>
    <n v="4787.8100000000004"/>
    <m/>
    <x v="0"/>
    <m/>
    <m/>
    <x v="86"/>
    <m/>
    <x v="2"/>
    <x v="3"/>
    <x v="0"/>
  </r>
  <r>
    <x v="593"/>
    <x v="7"/>
    <x v="0"/>
    <s v="NDG_Facebook_RT_ec（210210-210228）"/>
    <n v="12155"/>
    <m/>
    <m/>
    <m/>
    <m/>
    <n v="12181.375"/>
    <m/>
    <x v="0"/>
    <m/>
    <m/>
    <x v="86"/>
    <m/>
    <x v="2"/>
    <x v="3"/>
    <x v="0"/>
  </r>
  <r>
    <x v="593"/>
    <x v="7"/>
    <x v="0"/>
    <s v="NDG_Facebook_RT_brand（210210-210228）"/>
    <n v="492"/>
    <m/>
    <m/>
    <m/>
    <m/>
    <n v="613.25"/>
    <m/>
    <x v="0"/>
    <m/>
    <m/>
    <x v="86"/>
    <m/>
    <x v="2"/>
    <x v="3"/>
    <x v="0"/>
  </r>
  <r>
    <x v="593"/>
    <x v="7"/>
    <x v="0"/>
    <s v="NDG_Facebook_int_LAL"/>
    <n v="2381"/>
    <m/>
    <m/>
    <m/>
    <m/>
    <n v="2914.61"/>
    <m/>
    <x v="0"/>
    <m/>
    <m/>
    <x v="86"/>
    <m/>
    <x v="2"/>
    <x v="3"/>
    <x v="0"/>
  </r>
  <r>
    <x v="593"/>
    <x v="7"/>
    <x v="0"/>
    <s v="NDG_Facebook_RT_brand（210210-210228）"/>
    <n v="693"/>
    <m/>
    <m/>
    <m/>
    <m/>
    <n v="1191.9349999999999"/>
    <m/>
    <x v="0"/>
    <m/>
    <m/>
    <x v="86"/>
    <m/>
    <x v="2"/>
    <x v="3"/>
    <x v="0"/>
  </r>
  <r>
    <x v="593"/>
    <x v="7"/>
    <x v="0"/>
    <s v="NDG_Facebook_RT_brand（210210-210228）"/>
    <n v="473"/>
    <m/>
    <m/>
    <m/>
    <m/>
    <n v="395.82499999999999"/>
    <m/>
    <x v="0"/>
    <m/>
    <m/>
    <x v="86"/>
    <m/>
    <x v="2"/>
    <x v="3"/>
    <x v="0"/>
  </r>
  <r>
    <x v="593"/>
    <x v="7"/>
    <x v="0"/>
    <s v="NDG_Facebook_RT_ec（210210-210228）"/>
    <n v="6452"/>
    <m/>
    <m/>
    <m/>
    <m/>
    <n v="4656.24"/>
    <m/>
    <x v="0"/>
    <m/>
    <m/>
    <x v="86"/>
    <m/>
    <x v="2"/>
    <x v="3"/>
    <x v="0"/>
  </r>
  <r>
    <x v="593"/>
    <x v="7"/>
    <x v="0"/>
    <s v="NDG_Facebook_int_LAL"/>
    <n v="113106"/>
    <m/>
    <m/>
    <m/>
    <m/>
    <n v="146044.93"/>
    <m/>
    <x v="0"/>
    <m/>
    <m/>
    <x v="86"/>
    <m/>
    <x v="2"/>
    <x v="3"/>
    <x v="0"/>
  </r>
  <r>
    <x v="593"/>
    <x v="7"/>
    <x v="0"/>
    <s v="NDG_Facebook_RT_brand（210210-210228）"/>
    <n v="1298"/>
    <m/>
    <m/>
    <m/>
    <m/>
    <n v="2144.145"/>
    <m/>
    <x v="0"/>
    <m/>
    <m/>
    <x v="86"/>
    <m/>
    <x v="2"/>
    <x v="3"/>
    <x v="0"/>
  </r>
  <r>
    <x v="594"/>
    <x v="7"/>
    <x v="0"/>
    <s v="NDG_Facebook_RT_ec（210210-210228）"/>
    <n v="2911"/>
    <m/>
    <m/>
    <m/>
    <m/>
    <n v="1633.4749999999999"/>
    <m/>
    <x v="0"/>
    <m/>
    <m/>
    <x v="86"/>
    <m/>
    <x v="2"/>
    <x v="3"/>
    <x v="0"/>
  </r>
  <r>
    <x v="594"/>
    <x v="7"/>
    <x v="0"/>
    <s v="NDG_Facebook_RT_brand（210210-210228）"/>
    <n v="876"/>
    <m/>
    <m/>
    <m/>
    <m/>
    <n v="685.72500000000002"/>
    <m/>
    <x v="0"/>
    <m/>
    <m/>
    <x v="86"/>
    <m/>
    <x v="2"/>
    <x v="3"/>
    <x v="0"/>
  </r>
  <r>
    <x v="594"/>
    <x v="7"/>
    <x v="0"/>
    <s v="NDG_Facebook_RT_ec（210210-210228）"/>
    <n v="6448"/>
    <m/>
    <m/>
    <m/>
    <m/>
    <n v="3688.42"/>
    <m/>
    <x v="0"/>
    <m/>
    <m/>
    <x v="86"/>
    <m/>
    <x v="2"/>
    <x v="3"/>
    <x v="0"/>
  </r>
  <r>
    <x v="594"/>
    <x v="7"/>
    <x v="0"/>
    <s v="NDG_Facebook_RT_brand（210210-210228）"/>
    <n v="17"/>
    <m/>
    <m/>
    <m/>
    <m/>
    <n v="21.184999999999999"/>
    <m/>
    <x v="0"/>
    <m/>
    <m/>
    <x v="86"/>
    <m/>
    <x v="2"/>
    <x v="3"/>
    <x v="0"/>
  </r>
  <r>
    <x v="594"/>
    <x v="7"/>
    <x v="0"/>
    <s v="NDG_Facebook_RT_ec（210210-210228）"/>
    <n v="5184"/>
    <m/>
    <m/>
    <m/>
    <m/>
    <n v="4974.0150000000003"/>
    <m/>
    <x v="0"/>
    <m/>
    <m/>
    <x v="86"/>
    <m/>
    <x v="2"/>
    <x v="3"/>
    <x v="0"/>
  </r>
  <r>
    <x v="594"/>
    <x v="7"/>
    <x v="0"/>
    <s v="NDG_Facebook_RT_ec（210210-210228）"/>
    <n v="54047"/>
    <m/>
    <m/>
    <m/>
    <m/>
    <n v="47559.21"/>
    <m/>
    <x v="0"/>
    <m/>
    <m/>
    <x v="86"/>
    <m/>
    <x v="2"/>
    <x v="3"/>
    <x v="0"/>
  </r>
  <r>
    <x v="594"/>
    <x v="7"/>
    <x v="0"/>
    <s v="NDG_Facebook_RT_brand（210210-210228）"/>
    <n v="833"/>
    <m/>
    <m/>
    <m/>
    <m/>
    <n v="1020.225"/>
    <m/>
    <x v="0"/>
    <m/>
    <m/>
    <x v="86"/>
    <m/>
    <x v="2"/>
    <x v="3"/>
    <x v="0"/>
  </r>
  <r>
    <x v="594"/>
    <x v="7"/>
    <x v="0"/>
    <s v="NDG_Facebook_RT_ec（210210-210228）"/>
    <n v="2662"/>
    <m/>
    <m/>
    <m/>
    <m/>
    <n v="1053.675"/>
    <m/>
    <x v="0"/>
    <m/>
    <m/>
    <x v="86"/>
    <m/>
    <x v="2"/>
    <x v="3"/>
    <x v="0"/>
  </r>
  <r>
    <x v="594"/>
    <x v="7"/>
    <x v="0"/>
    <s v="NDG_Facebook_RT_ec（210210-210228）"/>
    <n v="7283"/>
    <m/>
    <m/>
    <m/>
    <m/>
    <n v="5310.7449999999999"/>
    <m/>
    <x v="0"/>
    <m/>
    <m/>
    <x v="86"/>
    <m/>
    <x v="2"/>
    <x v="3"/>
    <x v="0"/>
  </r>
  <r>
    <x v="594"/>
    <x v="7"/>
    <x v="0"/>
    <s v="NDG_Facebook_RT_ec（210210-210228）"/>
    <n v="11414"/>
    <m/>
    <m/>
    <m/>
    <m/>
    <n v="8767.2450000000008"/>
    <m/>
    <x v="0"/>
    <m/>
    <m/>
    <x v="86"/>
    <m/>
    <x v="2"/>
    <x v="3"/>
    <x v="0"/>
  </r>
  <r>
    <x v="594"/>
    <x v="7"/>
    <x v="0"/>
    <s v="NDG_Facebook_RT_brand（210210-210228）"/>
    <n v="2034"/>
    <m/>
    <m/>
    <m/>
    <m/>
    <n v="2555.58"/>
    <m/>
    <x v="0"/>
    <m/>
    <m/>
    <x v="86"/>
    <m/>
    <x v="2"/>
    <x v="3"/>
    <x v="0"/>
  </r>
  <r>
    <x v="594"/>
    <x v="7"/>
    <x v="0"/>
    <s v="NDG_Facebook_RT_brand（210210-210228）"/>
    <n v="5547"/>
    <m/>
    <m/>
    <m/>
    <m/>
    <n v="7352.31"/>
    <m/>
    <x v="0"/>
    <m/>
    <m/>
    <x v="86"/>
    <m/>
    <x v="2"/>
    <x v="3"/>
    <x v="0"/>
  </r>
  <r>
    <x v="594"/>
    <x v="7"/>
    <x v="0"/>
    <s v="NDG_Facebook_RT_brand（210210-210228）"/>
    <n v="7320"/>
    <m/>
    <m/>
    <m/>
    <m/>
    <n v="14132.625"/>
    <m/>
    <x v="0"/>
    <m/>
    <m/>
    <x v="86"/>
    <m/>
    <x v="2"/>
    <x v="3"/>
    <x v="0"/>
  </r>
  <r>
    <x v="594"/>
    <x v="7"/>
    <x v="0"/>
    <s v="NDG_Facebook_int_LAL"/>
    <n v="117450"/>
    <m/>
    <m/>
    <m/>
    <m/>
    <n v="143877.37"/>
    <m/>
    <x v="0"/>
    <m/>
    <m/>
    <x v="86"/>
    <m/>
    <x v="2"/>
    <x v="3"/>
    <x v="0"/>
  </r>
  <r>
    <x v="594"/>
    <x v="7"/>
    <x v="0"/>
    <s v="NDG_Facebook_RT_ec（210210-210228）"/>
    <n v="47421"/>
    <m/>
    <m/>
    <m/>
    <m/>
    <n v="47029.584999999999"/>
    <m/>
    <x v="0"/>
    <m/>
    <m/>
    <x v="86"/>
    <m/>
    <x v="2"/>
    <x v="3"/>
    <x v="0"/>
  </r>
  <r>
    <x v="594"/>
    <x v="7"/>
    <x v="0"/>
    <s v="NDG_Facebook_RT_brand（210210-210228）"/>
    <n v="247"/>
    <m/>
    <m/>
    <m/>
    <m/>
    <n v="173.94"/>
    <m/>
    <x v="0"/>
    <m/>
    <m/>
    <x v="86"/>
    <m/>
    <x v="2"/>
    <x v="3"/>
    <x v="0"/>
  </r>
  <r>
    <x v="594"/>
    <x v="7"/>
    <x v="0"/>
    <s v="NDG_Facebook_int_LAL"/>
    <n v="2869"/>
    <m/>
    <m/>
    <m/>
    <m/>
    <n v="3741.94"/>
    <m/>
    <x v="0"/>
    <m/>
    <m/>
    <x v="86"/>
    <m/>
    <x v="2"/>
    <x v="3"/>
    <x v="0"/>
  </r>
  <r>
    <x v="594"/>
    <x v="7"/>
    <x v="0"/>
    <s v="NDG_Facebook_RT_brand（210210-210228）"/>
    <n v="1465"/>
    <m/>
    <m/>
    <m/>
    <m/>
    <n v="1685.88"/>
    <m/>
    <x v="0"/>
    <m/>
    <m/>
    <x v="86"/>
    <m/>
    <x v="2"/>
    <x v="3"/>
    <x v="0"/>
  </r>
  <r>
    <x v="595"/>
    <x v="7"/>
    <x v="0"/>
    <s v="NDG_Facebook_RT_brand（210210-210228）"/>
    <n v="5401"/>
    <m/>
    <m/>
    <m/>
    <m/>
    <n v="7510.64"/>
    <m/>
    <x v="0"/>
    <m/>
    <m/>
    <x v="87"/>
    <m/>
    <x v="2"/>
    <x v="3"/>
    <x v="0"/>
  </r>
  <r>
    <x v="595"/>
    <x v="7"/>
    <x v="0"/>
    <s v="NDG_Facebook_RT_ec（210210-210228）"/>
    <n v="59258"/>
    <m/>
    <m/>
    <m/>
    <m/>
    <n v="52912.324999999997"/>
    <m/>
    <x v="0"/>
    <m/>
    <m/>
    <x v="87"/>
    <m/>
    <x v="2"/>
    <x v="3"/>
    <x v="0"/>
  </r>
  <r>
    <x v="595"/>
    <x v="7"/>
    <x v="0"/>
    <s v="NDG_Facebook_RT_brand（210210-210228）"/>
    <n v="1764"/>
    <m/>
    <m/>
    <m/>
    <m/>
    <n v="1957.94"/>
    <m/>
    <x v="0"/>
    <m/>
    <m/>
    <x v="87"/>
    <m/>
    <x v="2"/>
    <x v="3"/>
    <x v="0"/>
  </r>
  <r>
    <x v="595"/>
    <x v="7"/>
    <x v="0"/>
    <s v="NDG_Facebook_int_LAL"/>
    <n v="112271"/>
    <m/>
    <m/>
    <m/>
    <m/>
    <n v="138252.19500000001"/>
    <m/>
    <x v="0"/>
    <m/>
    <m/>
    <x v="87"/>
    <m/>
    <x v="2"/>
    <x v="3"/>
    <x v="0"/>
  </r>
  <r>
    <x v="595"/>
    <x v="7"/>
    <x v="0"/>
    <s v="NDG_Facebook_RT_ec（210210-210228）"/>
    <n v="9676"/>
    <m/>
    <m/>
    <m/>
    <m/>
    <n v="7390.22"/>
    <m/>
    <x v="0"/>
    <m/>
    <m/>
    <x v="87"/>
    <m/>
    <x v="2"/>
    <x v="3"/>
    <x v="0"/>
  </r>
  <r>
    <x v="595"/>
    <x v="7"/>
    <x v="0"/>
    <s v="NDG_Facebook_RT_brand（210210-210228）"/>
    <n v="6049"/>
    <m/>
    <m/>
    <m/>
    <m/>
    <n v="11588.195"/>
    <m/>
    <x v="0"/>
    <m/>
    <m/>
    <x v="87"/>
    <m/>
    <x v="2"/>
    <x v="3"/>
    <x v="0"/>
  </r>
  <r>
    <x v="595"/>
    <x v="7"/>
    <x v="0"/>
    <s v="NDG_Facebook_RT_ec（210210-210228）"/>
    <n v="40322"/>
    <m/>
    <m/>
    <m/>
    <m/>
    <n v="45407.26"/>
    <m/>
    <x v="0"/>
    <m/>
    <m/>
    <x v="87"/>
    <m/>
    <x v="2"/>
    <x v="3"/>
    <x v="0"/>
  </r>
  <r>
    <x v="595"/>
    <x v="7"/>
    <x v="0"/>
    <s v="NDG_Facebook_RT_ec（210210-210228）"/>
    <n v="4409"/>
    <m/>
    <m/>
    <m/>
    <m/>
    <n v="2279.06"/>
    <m/>
    <x v="0"/>
    <m/>
    <m/>
    <x v="87"/>
    <m/>
    <x v="2"/>
    <x v="3"/>
    <x v="0"/>
  </r>
  <r>
    <x v="595"/>
    <x v="7"/>
    <x v="0"/>
    <s v="NDG_Facebook_RT_brand（210210-210228）"/>
    <n v="1714"/>
    <m/>
    <m/>
    <m/>
    <m/>
    <n v="2267.91"/>
    <m/>
    <x v="0"/>
    <m/>
    <m/>
    <x v="87"/>
    <m/>
    <x v="2"/>
    <x v="3"/>
    <x v="0"/>
  </r>
  <r>
    <x v="595"/>
    <x v="7"/>
    <x v="0"/>
    <s v="NDG_Facebook_RT_brand（210210-210228）"/>
    <n v="587"/>
    <m/>
    <m/>
    <m/>
    <m/>
    <n v="435.96499999999997"/>
    <m/>
    <x v="0"/>
    <m/>
    <m/>
    <x v="87"/>
    <m/>
    <x v="2"/>
    <x v="3"/>
    <x v="0"/>
  </r>
  <r>
    <x v="595"/>
    <x v="7"/>
    <x v="0"/>
    <s v="NDG_Facebook_RT_ec（210210-210228）"/>
    <n v="1693"/>
    <m/>
    <m/>
    <m/>
    <m/>
    <n v="958.9"/>
    <m/>
    <x v="0"/>
    <m/>
    <m/>
    <x v="87"/>
    <m/>
    <x v="2"/>
    <x v="3"/>
    <x v="0"/>
  </r>
  <r>
    <x v="595"/>
    <x v="7"/>
    <x v="0"/>
    <s v="NDG_Facebook_RT_ec（210210-210228）"/>
    <n v="1553"/>
    <m/>
    <m/>
    <m/>
    <m/>
    <n v="1005.73"/>
    <m/>
    <x v="0"/>
    <m/>
    <m/>
    <x v="87"/>
    <m/>
    <x v="2"/>
    <x v="3"/>
    <x v="0"/>
  </r>
  <r>
    <x v="595"/>
    <x v="7"/>
    <x v="0"/>
    <s v="NDG_Facebook_RT_ec（210210-210228）"/>
    <n v="5014"/>
    <m/>
    <m/>
    <m/>
    <m/>
    <n v="5742.25"/>
    <m/>
    <x v="0"/>
    <m/>
    <m/>
    <x v="87"/>
    <m/>
    <x v="2"/>
    <x v="3"/>
    <x v="0"/>
  </r>
  <r>
    <x v="595"/>
    <x v="7"/>
    <x v="0"/>
    <s v="NDG_Facebook_int_LAL"/>
    <n v="1293"/>
    <m/>
    <m/>
    <m/>
    <m/>
    <n v="1403.7850000000001"/>
    <m/>
    <x v="0"/>
    <m/>
    <m/>
    <x v="87"/>
    <m/>
    <x v="2"/>
    <x v="3"/>
    <x v="0"/>
  </r>
  <r>
    <x v="595"/>
    <x v="7"/>
    <x v="0"/>
    <s v="NDG_Facebook_RT_ec（210210-210228）"/>
    <n v="4574"/>
    <m/>
    <m/>
    <m/>
    <m/>
    <n v="4990.74"/>
    <m/>
    <x v="0"/>
    <m/>
    <m/>
    <x v="87"/>
    <m/>
    <x v="2"/>
    <x v="3"/>
    <x v="0"/>
  </r>
  <r>
    <x v="595"/>
    <x v="7"/>
    <x v="0"/>
    <s v="NDG_Facebook_RT_brand（210210-210228）"/>
    <n v="651"/>
    <m/>
    <m/>
    <m/>
    <m/>
    <n v="1268.8699999999999"/>
    <m/>
    <x v="0"/>
    <m/>
    <m/>
    <x v="87"/>
    <m/>
    <x v="2"/>
    <x v="3"/>
    <x v="0"/>
  </r>
  <r>
    <x v="595"/>
    <x v="7"/>
    <x v="0"/>
    <s v="NDG_Facebook_RT_brand（210210-210228）"/>
    <n v="185"/>
    <m/>
    <m/>
    <m/>
    <m/>
    <n v="150.52500000000001"/>
    <m/>
    <x v="0"/>
    <m/>
    <m/>
    <x v="87"/>
    <m/>
    <x v="2"/>
    <x v="3"/>
    <x v="0"/>
  </r>
  <r>
    <x v="595"/>
    <x v="7"/>
    <x v="0"/>
    <s v="NDG_Facebook_RT_brand（210210-210228）"/>
    <n v="50"/>
    <m/>
    <m/>
    <m/>
    <m/>
    <n v="69.13"/>
    <m/>
    <x v="0"/>
    <m/>
    <m/>
    <x v="87"/>
    <m/>
    <x v="2"/>
    <x v="3"/>
    <x v="0"/>
  </r>
  <r>
    <x v="596"/>
    <x v="7"/>
    <x v="0"/>
    <s v="NDG_Facebook_RT_brand（210210-210228）"/>
    <n v="171"/>
    <m/>
    <m/>
    <m/>
    <m/>
    <n v="270.94499999999999"/>
    <m/>
    <x v="0"/>
    <m/>
    <m/>
    <x v="87"/>
    <m/>
    <x v="2"/>
    <x v="3"/>
    <x v="0"/>
  </r>
  <r>
    <x v="596"/>
    <x v="7"/>
    <x v="0"/>
    <s v="NDG_Facebook_RT_brand（210210-210228）"/>
    <n v="1610"/>
    <m/>
    <m/>
    <m/>
    <m/>
    <n v="1730.48"/>
    <m/>
    <x v="0"/>
    <m/>
    <m/>
    <x v="87"/>
    <m/>
    <x v="2"/>
    <x v="3"/>
    <x v="0"/>
  </r>
  <r>
    <x v="596"/>
    <x v="7"/>
    <x v="0"/>
    <s v="NDG_Facebook_RT_ec（210210-210228）"/>
    <n v="11741"/>
    <m/>
    <m/>
    <m/>
    <m/>
    <n v="7508.41"/>
    <m/>
    <x v="0"/>
    <m/>
    <m/>
    <x v="87"/>
    <m/>
    <x v="2"/>
    <x v="3"/>
    <x v="0"/>
  </r>
  <r>
    <x v="596"/>
    <x v="7"/>
    <x v="0"/>
    <s v="NDG_Facebook_RT_ec（210210-210228）"/>
    <n v="2109"/>
    <m/>
    <m/>
    <m/>
    <m/>
    <n v="3043.95"/>
    <m/>
    <x v="0"/>
    <m/>
    <m/>
    <x v="87"/>
    <m/>
    <x v="2"/>
    <x v="3"/>
    <x v="0"/>
  </r>
  <r>
    <x v="596"/>
    <x v="7"/>
    <x v="0"/>
    <s v="NDG_Facebook_RT_brand（210210-210228）"/>
    <n v="317"/>
    <m/>
    <m/>
    <m/>
    <m/>
    <n v="776.04"/>
    <m/>
    <x v="0"/>
    <m/>
    <m/>
    <x v="87"/>
    <m/>
    <x v="2"/>
    <x v="3"/>
    <x v="0"/>
  </r>
  <r>
    <x v="596"/>
    <x v="7"/>
    <x v="0"/>
    <s v="NDG_Facebook_RT_brand（210210-210228）"/>
    <n v="426"/>
    <m/>
    <m/>
    <m/>
    <m/>
    <n v="463.84"/>
    <m/>
    <x v="0"/>
    <m/>
    <m/>
    <x v="87"/>
    <m/>
    <x v="2"/>
    <x v="3"/>
    <x v="0"/>
  </r>
  <r>
    <x v="596"/>
    <x v="7"/>
    <x v="0"/>
    <s v="NDG_Facebook_RT_brand（210210-210228）"/>
    <n v="3784"/>
    <m/>
    <m/>
    <m/>
    <m/>
    <n v="6403.4449999999997"/>
    <m/>
    <x v="0"/>
    <m/>
    <m/>
    <x v="87"/>
    <m/>
    <x v="2"/>
    <x v="3"/>
    <x v="0"/>
  </r>
  <r>
    <x v="596"/>
    <x v="7"/>
    <x v="0"/>
    <s v="NDG_Facebook_RT_brand（210210-210228）"/>
    <n v="6000"/>
    <m/>
    <m/>
    <m/>
    <m/>
    <n v="8734.91"/>
    <m/>
    <x v="0"/>
    <m/>
    <m/>
    <x v="87"/>
    <m/>
    <x v="2"/>
    <x v="3"/>
    <x v="0"/>
  </r>
  <r>
    <x v="596"/>
    <x v="7"/>
    <x v="0"/>
    <s v="NDG_Facebook_int_LAL"/>
    <n v="115249"/>
    <m/>
    <m/>
    <m/>
    <m/>
    <n v="143620.92000000001"/>
    <m/>
    <x v="0"/>
    <m/>
    <m/>
    <x v="87"/>
    <m/>
    <x v="2"/>
    <x v="3"/>
    <x v="0"/>
  </r>
  <r>
    <x v="596"/>
    <x v="7"/>
    <x v="0"/>
    <s v="NDG_Facebook_RT_brand（210210-210228）"/>
    <n v="146"/>
    <m/>
    <m/>
    <m/>
    <m/>
    <n v="239.72499999999999"/>
    <m/>
    <x v="0"/>
    <m/>
    <m/>
    <x v="87"/>
    <m/>
    <x v="2"/>
    <x v="3"/>
    <x v="0"/>
  </r>
  <r>
    <x v="596"/>
    <x v="7"/>
    <x v="0"/>
    <s v="NDG_Facebook_RT_ec（210210-210228）"/>
    <n v="11916"/>
    <m/>
    <m/>
    <m/>
    <m/>
    <n v="17066.189999999999"/>
    <m/>
    <x v="0"/>
    <m/>
    <m/>
    <x v="87"/>
    <m/>
    <x v="2"/>
    <x v="3"/>
    <x v="0"/>
  </r>
  <r>
    <x v="596"/>
    <x v="7"/>
    <x v="0"/>
    <s v="NDG_Facebook_RT_ec（210210-210228）"/>
    <n v="4685"/>
    <m/>
    <m/>
    <m/>
    <m/>
    <n v="2767.43"/>
    <m/>
    <x v="0"/>
    <m/>
    <m/>
    <x v="87"/>
    <m/>
    <x v="2"/>
    <x v="3"/>
    <x v="0"/>
  </r>
  <r>
    <x v="596"/>
    <x v="7"/>
    <x v="0"/>
    <s v="NDG_Facebook_RT_brand（210210-210228）"/>
    <n v="3747"/>
    <m/>
    <m/>
    <m/>
    <m/>
    <n v="8284.4500000000007"/>
    <m/>
    <x v="0"/>
    <m/>
    <m/>
    <x v="87"/>
    <m/>
    <x v="2"/>
    <x v="3"/>
    <x v="0"/>
  </r>
  <r>
    <x v="596"/>
    <x v="7"/>
    <x v="0"/>
    <s v="NDG_Facebook_RT_ec（210210-210228）"/>
    <n v="1854"/>
    <m/>
    <m/>
    <m/>
    <m/>
    <n v="976.74"/>
    <m/>
    <x v="0"/>
    <m/>
    <m/>
    <x v="87"/>
    <m/>
    <x v="2"/>
    <x v="3"/>
    <x v="0"/>
  </r>
  <r>
    <x v="596"/>
    <x v="7"/>
    <x v="0"/>
    <s v="NDG_Facebook_RT_ec（210210-210228）"/>
    <n v="23392"/>
    <m/>
    <m/>
    <m/>
    <m/>
    <n v="31550.04"/>
    <m/>
    <x v="0"/>
    <m/>
    <m/>
    <x v="87"/>
    <m/>
    <x v="2"/>
    <x v="3"/>
    <x v="0"/>
  </r>
  <r>
    <x v="596"/>
    <x v="7"/>
    <x v="0"/>
    <s v="NDG_Facebook_RT_ec（210210-210228）"/>
    <n v="59493"/>
    <m/>
    <m/>
    <m/>
    <m/>
    <n v="57324.38"/>
    <m/>
    <x v="0"/>
    <m/>
    <m/>
    <x v="87"/>
    <m/>
    <x v="2"/>
    <x v="3"/>
    <x v="0"/>
  </r>
  <r>
    <x v="596"/>
    <x v="7"/>
    <x v="0"/>
    <s v="NDG_Facebook_RT_ec（210210-210228）"/>
    <n v="2386"/>
    <m/>
    <m/>
    <m/>
    <m/>
    <n v="1794.0350000000001"/>
    <m/>
    <x v="0"/>
    <m/>
    <m/>
    <x v="87"/>
    <m/>
    <x v="2"/>
    <x v="3"/>
    <x v="0"/>
  </r>
  <r>
    <x v="596"/>
    <x v="7"/>
    <x v="0"/>
    <s v="NDG_Facebook_int_LAL"/>
    <n v="996"/>
    <m/>
    <m/>
    <m/>
    <m/>
    <n v="1177.44"/>
    <m/>
    <x v="0"/>
    <m/>
    <m/>
    <x v="87"/>
    <m/>
    <x v="2"/>
    <x v="3"/>
    <x v="0"/>
  </r>
  <r>
    <x v="597"/>
    <x v="7"/>
    <x v="0"/>
    <s v="NDG_Facebook_int_LAL"/>
    <n v="1877"/>
    <m/>
    <m/>
    <m/>
    <m/>
    <n v="2030.415"/>
    <m/>
    <x v="0"/>
    <m/>
    <m/>
    <x v="87"/>
    <m/>
    <x v="2"/>
    <x v="3"/>
    <x v="0"/>
  </r>
  <r>
    <x v="597"/>
    <x v="7"/>
    <x v="0"/>
    <s v="NDG_Facebook_RT_ec（210210-210228）"/>
    <n v="5446"/>
    <m/>
    <m/>
    <m/>
    <m/>
    <n v="6488.1850000000004"/>
    <m/>
    <x v="0"/>
    <m/>
    <m/>
    <x v="87"/>
    <m/>
    <x v="2"/>
    <x v="3"/>
    <x v="0"/>
  </r>
  <r>
    <x v="597"/>
    <x v="7"/>
    <x v="0"/>
    <s v="NDG_Facebook_RT_brand（210210-210228）"/>
    <n v="557"/>
    <m/>
    <m/>
    <m/>
    <m/>
    <n v="558.61500000000001"/>
    <m/>
    <x v="0"/>
    <m/>
    <m/>
    <x v="87"/>
    <m/>
    <x v="2"/>
    <x v="3"/>
    <x v="0"/>
  </r>
  <r>
    <x v="597"/>
    <x v="7"/>
    <x v="0"/>
    <s v="NDG_Facebook_RT_brand（210210-210228）"/>
    <n v="4894"/>
    <m/>
    <m/>
    <m/>
    <m/>
    <n v="8388.1450000000004"/>
    <m/>
    <x v="0"/>
    <m/>
    <m/>
    <x v="87"/>
    <m/>
    <x v="2"/>
    <x v="3"/>
    <x v="0"/>
  </r>
  <r>
    <x v="597"/>
    <x v="7"/>
    <x v="0"/>
    <s v="NDG_Facebook_RT_ec（210210-210228）"/>
    <n v="25351"/>
    <m/>
    <m/>
    <m/>
    <m/>
    <n v="32864.625"/>
    <m/>
    <x v="0"/>
    <m/>
    <m/>
    <x v="87"/>
    <m/>
    <x v="2"/>
    <x v="3"/>
    <x v="0"/>
  </r>
  <r>
    <x v="597"/>
    <x v="7"/>
    <x v="0"/>
    <s v="NDG_Facebook_RT_ec（210210-210228）"/>
    <n v="7259"/>
    <m/>
    <m/>
    <m/>
    <m/>
    <n v="5186.9799999999996"/>
    <m/>
    <x v="0"/>
    <m/>
    <m/>
    <x v="87"/>
    <m/>
    <x v="2"/>
    <x v="3"/>
    <x v="0"/>
  </r>
  <r>
    <x v="597"/>
    <x v="7"/>
    <x v="0"/>
    <s v="NDG_Facebook_RT_brand（210210-210228）"/>
    <n v="171"/>
    <m/>
    <m/>
    <m/>
    <m/>
    <n v="303.27999999999997"/>
    <m/>
    <x v="0"/>
    <m/>
    <m/>
    <x v="87"/>
    <m/>
    <x v="2"/>
    <x v="3"/>
    <x v="0"/>
  </r>
  <r>
    <x v="597"/>
    <x v="7"/>
    <x v="0"/>
    <s v="NDG_Facebook_int_LAL"/>
    <n v="108847"/>
    <m/>
    <m/>
    <m/>
    <m/>
    <n v="139057.22500000001"/>
    <m/>
    <x v="0"/>
    <m/>
    <m/>
    <x v="87"/>
    <m/>
    <x v="2"/>
    <x v="3"/>
    <x v="0"/>
  </r>
  <r>
    <x v="597"/>
    <x v="7"/>
    <x v="0"/>
    <s v="NDG_Facebook_RT_brand（210210-210228）"/>
    <n v="1594"/>
    <m/>
    <m/>
    <m/>
    <m/>
    <n v="1800.7249999999999"/>
    <m/>
    <x v="0"/>
    <m/>
    <m/>
    <x v="87"/>
    <m/>
    <x v="2"/>
    <x v="3"/>
    <x v="0"/>
  </r>
  <r>
    <x v="597"/>
    <x v="7"/>
    <x v="0"/>
    <s v="NDG_Facebook_RT_ec（210210-210228）"/>
    <n v="1962"/>
    <m/>
    <m/>
    <m/>
    <m/>
    <n v="1467.34"/>
    <m/>
    <x v="0"/>
    <m/>
    <m/>
    <x v="87"/>
    <m/>
    <x v="2"/>
    <x v="3"/>
    <x v="0"/>
  </r>
  <r>
    <x v="597"/>
    <x v="7"/>
    <x v="0"/>
    <s v="NDG_Facebook_RT_brand（210210-210228）"/>
    <n v="760"/>
    <m/>
    <m/>
    <m/>
    <m/>
    <n v="1342.46"/>
    <m/>
    <x v="0"/>
    <m/>
    <m/>
    <x v="87"/>
    <m/>
    <x v="2"/>
    <x v="3"/>
    <x v="0"/>
  </r>
  <r>
    <x v="597"/>
    <x v="7"/>
    <x v="0"/>
    <s v="NDG_Facebook_RT_ec（210210-210228）"/>
    <n v="48772"/>
    <m/>
    <m/>
    <m/>
    <m/>
    <n v="53358.324999999997"/>
    <m/>
    <x v="0"/>
    <m/>
    <m/>
    <x v="87"/>
    <m/>
    <x v="2"/>
    <x v="3"/>
    <x v="0"/>
  </r>
  <r>
    <x v="597"/>
    <x v="7"/>
    <x v="0"/>
    <s v="NDG_Facebook_RT_ec（210210-210228）"/>
    <n v="12313"/>
    <m/>
    <m/>
    <m/>
    <m/>
    <n v="10051.725"/>
    <m/>
    <x v="0"/>
    <m/>
    <m/>
    <x v="87"/>
    <m/>
    <x v="2"/>
    <x v="3"/>
    <x v="0"/>
  </r>
  <r>
    <x v="597"/>
    <x v="7"/>
    <x v="0"/>
    <s v="NDG_Facebook_RT_ec（210210-210228）"/>
    <n v="3302"/>
    <m/>
    <m/>
    <m/>
    <m/>
    <n v="3010.5"/>
    <m/>
    <x v="0"/>
    <m/>
    <m/>
    <x v="87"/>
    <m/>
    <x v="2"/>
    <x v="3"/>
    <x v="0"/>
  </r>
  <r>
    <x v="597"/>
    <x v="7"/>
    <x v="0"/>
    <s v="NDG_Facebook_RT_ec（210210-210228）"/>
    <n v="4444"/>
    <m/>
    <m/>
    <m/>
    <m/>
    <n v="6470.3450000000003"/>
    <m/>
    <x v="0"/>
    <m/>
    <m/>
    <x v="87"/>
    <m/>
    <x v="2"/>
    <x v="3"/>
    <x v="0"/>
  </r>
  <r>
    <x v="597"/>
    <x v="7"/>
    <x v="0"/>
    <s v="NDG_Facebook_RT_brand（210210-210228）"/>
    <n v="206"/>
    <m/>
    <m/>
    <m/>
    <m/>
    <n v="244.185"/>
    <m/>
    <x v="0"/>
    <m/>
    <m/>
    <x v="87"/>
    <m/>
    <x v="2"/>
    <x v="3"/>
    <x v="0"/>
  </r>
  <r>
    <x v="597"/>
    <x v="7"/>
    <x v="0"/>
    <s v="NDG_Facebook_RT_brand（210210-210228）"/>
    <n v="2766"/>
    <m/>
    <m/>
    <m/>
    <m/>
    <n v="4917.1499999999996"/>
    <m/>
    <x v="0"/>
    <m/>
    <m/>
    <x v="87"/>
    <m/>
    <x v="2"/>
    <x v="3"/>
    <x v="0"/>
  </r>
  <r>
    <x v="597"/>
    <x v="7"/>
    <x v="0"/>
    <s v="NDG_Facebook_RT_brand（210210-210228）"/>
    <n v="4905"/>
    <m/>
    <m/>
    <m/>
    <m/>
    <n v="11562.55"/>
    <m/>
    <x v="0"/>
    <m/>
    <m/>
    <x v="87"/>
    <m/>
    <x v="2"/>
    <x v="3"/>
    <x v="0"/>
  </r>
  <r>
    <x v="598"/>
    <x v="7"/>
    <x v="0"/>
    <s v="NDG_Facebook_RT_brand（210210-210228）"/>
    <n v="90"/>
    <m/>
    <m/>
    <m/>
    <m/>
    <n v="152.755"/>
    <m/>
    <x v="0"/>
    <m/>
    <m/>
    <x v="87"/>
    <m/>
    <x v="2"/>
    <x v="3"/>
    <x v="0"/>
  </r>
  <r>
    <x v="598"/>
    <x v="7"/>
    <x v="0"/>
    <s v="NDG_Facebook_int_LAL"/>
    <n v="120035"/>
    <m/>
    <m/>
    <m/>
    <m/>
    <n v="151292.12"/>
    <m/>
    <x v="0"/>
    <m/>
    <m/>
    <x v="87"/>
    <m/>
    <x v="2"/>
    <x v="3"/>
    <x v="0"/>
  </r>
  <r>
    <x v="598"/>
    <x v="7"/>
    <x v="0"/>
    <s v="NDG_Facebook_RT_ec（210210-210228）"/>
    <n v="2407"/>
    <m/>
    <m/>
    <m/>
    <m/>
    <n v="4539.165"/>
    <m/>
    <x v="0"/>
    <m/>
    <m/>
    <x v="87"/>
    <m/>
    <x v="2"/>
    <x v="3"/>
    <x v="0"/>
  </r>
  <r>
    <x v="598"/>
    <x v="7"/>
    <x v="0"/>
    <s v="NDG_Facebook_RT_ec（210210-210228）"/>
    <n v="4066"/>
    <m/>
    <m/>
    <m/>
    <m/>
    <n v="4844.6750000000002"/>
    <m/>
    <x v="0"/>
    <m/>
    <m/>
    <x v="87"/>
    <m/>
    <x v="2"/>
    <x v="3"/>
    <x v="0"/>
  </r>
  <r>
    <x v="598"/>
    <x v="7"/>
    <x v="0"/>
    <s v="NDG_Facebook_RT_brand（210210-210228）"/>
    <n v="1976"/>
    <m/>
    <m/>
    <m/>
    <m/>
    <n v="2169.79"/>
    <m/>
    <x v="0"/>
    <m/>
    <m/>
    <x v="87"/>
    <m/>
    <x v="2"/>
    <x v="3"/>
    <x v="0"/>
  </r>
  <r>
    <x v="598"/>
    <x v="7"/>
    <x v="0"/>
    <s v="NDG_Facebook_int_LAL"/>
    <n v="1081"/>
    <m/>
    <m/>
    <m/>
    <m/>
    <n v="1374.7950000000001"/>
    <m/>
    <x v="0"/>
    <m/>
    <m/>
    <x v="87"/>
    <m/>
    <x v="2"/>
    <x v="3"/>
    <x v="0"/>
  </r>
  <r>
    <x v="598"/>
    <x v="7"/>
    <x v="0"/>
    <s v="NDG_Facebook_RT_brand（210210-210228）"/>
    <n v="564"/>
    <m/>
    <m/>
    <m/>
    <m/>
    <n v="1070.4000000000001"/>
    <m/>
    <x v="0"/>
    <m/>
    <m/>
    <x v="87"/>
    <m/>
    <x v="2"/>
    <x v="3"/>
    <x v="0"/>
  </r>
  <r>
    <x v="598"/>
    <x v="7"/>
    <x v="0"/>
    <s v="NDG_Facebook_RT_ec（210210-210228）"/>
    <n v="8580"/>
    <m/>
    <m/>
    <m/>
    <m/>
    <n v="5767.8950000000004"/>
    <m/>
    <x v="0"/>
    <m/>
    <m/>
    <x v="87"/>
    <m/>
    <x v="2"/>
    <x v="3"/>
    <x v="0"/>
  </r>
  <r>
    <x v="598"/>
    <x v="7"/>
    <x v="0"/>
    <s v="NDG_Facebook_RT_brand（210210-210228）"/>
    <n v="543"/>
    <m/>
    <m/>
    <m/>
    <m/>
    <n v="636.66499999999996"/>
    <m/>
    <x v="0"/>
    <m/>
    <m/>
    <x v="87"/>
    <m/>
    <x v="2"/>
    <x v="3"/>
    <x v="0"/>
  </r>
  <r>
    <x v="598"/>
    <x v="7"/>
    <x v="0"/>
    <s v="NDG_Facebook_RT_brand（210210-210228）"/>
    <n v="282"/>
    <m/>
    <m/>
    <m/>
    <m/>
    <n v="444.88499999999999"/>
    <m/>
    <x v="0"/>
    <m/>
    <m/>
    <x v="87"/>
    <m/>
    <x v="2"/>
    <x v="3"/>
    <x v="0"/>
  </r>
  <r>
    <x v="598"/>
    <x v="7"/>
    <x v="0"/>
    <s v="NDG_Facebook_RT_brand（210210-210228）"/>
    <n v="1235"/>
    <m/>
    <m/>
    <m/>
    <m/>
    <n v="2791.96"/>
    <m/>
    <x v="0"/>
    <m/>
    <m/>
    <x v="87"/>
    <m/>
    <x v="2"/>
    <x v="3"/>
    <x v="0"/>
  </r>
  <r>
    <x v="598"/>
    <x v="7"/>
    <x v="0"/>
    <s v="NDG_Facebook_RT_brand（210210-210228）"/>
    <n v="8719"/>
    <m/>
    <m/>
    <m/>
    <m/>
    <n v="16515.38"/>
    <m/>
    <x v="0"/>
    <m/>
    <m/>
    <x v="87"/>
    <m/>
    <x v="2"/>
    <x v="3"/>
    <x v="0"/>
  </r>
  <r>
    <x v="598"/>
    <x v="7"/>
    <x v="0"/>
    <s v="NDG_Facebook_RT_ec（210210-210228）"/>
    <n v="16823"/>
    <m/>
    <m/>
    <m/>
    <m/>
    <n v="12271.69"/>
    <m/>
    <x v="0"/>
    <m/>
    <m/>
    <x v="87"/>
    <m/>
    <x v="2"/>
    <x v="3"/>
    <x v="0"/>
  </r>
  <r>
    <x v="598"/>
    <x v="7"/>
    <x v="0"/>
    <s v="NDG_Facebook_RT_brand（210210-210228）"/>
    <n v="4192"/>
    <m/>
    <m/>
    <m/>
    <m/>
    <n v="7714.6850000000004"/>
    <m/>
    <x v="0"/>
    <m/>
    <m/>
    <x v="87"/>
    <m/>
    <x v="2"/>
    <x v="3"/>
    <x v="0"/>
  </r>
  <r>
    <x v="598"/>
    <x v="7"/>
    <x v="0"/>
    <s v="NDG_Facebook_RT_ec（210210-210228）"/>
    <n v="33522"/>
    <m/>
    <m/>
    <m/>
    <m/>
    <n v="41485.805"/>
    <m/>
    <x v="0"/>
    <m/>
    <m/>
    <x v="87"/>
    <m/>
    <x v="2"/>
    <x v="3"/>
    <x v="0"/>
  </r>
  <r>
    <x v="598"/>
    <x v="7"/>
    <x v="0"/>
    <s v="NDG_Facebook_RT_ec（210210-210228）"/>
    <n v="1644"/>
    <m/>
    <m/>
    <m/>
    <m/>
    <n v="1538.7"/>
    <m/>
    <x v="0"/>
    <m/>
    <m/>
    <x v="87"/>
    <m/>
    <x v="2"/>
    <x v="3"/>
    <x v="0"/>
  </r>
  <r>
    <x v="598"/>
    <x v="7"/>
    <x v="0"/>
    <s v="NDG_Facebook_RT_ec（210210-210228）"/>
    <n v="39537"/>
    <m/>
    <m/>
    <m/>
    <m/>
    <n v="45929.08"/>
    <m/>
    <x v="0"/>
    <m/>
    <m/>
    <x v="87"/>
    <m/>
    <x v="2"/>
    <x v="3"/>
    <x v="0"/>
  </r>
  <r>
    <x v="598"/>
    <x v="7"/>
    <x v="0"/>
    <s v="NDG_Facebook_RT_ec（210210-210228）"/>
    <n v="1451"/>
    <m/>
    <m/>
    <m/>
    <m/>
    <n v="1249.915"/>
    <m/>
    <x v="0"/>
    <m/>
    <m/>
    <x v="87"/>
    <m/>
    <x v="2"/>
    <x v="3"/>
    <x v="0"/>
  </r>
  <r>
    <x v="599"/>
    <x v="7"/>
    <x v="0"/>
    <s v="NDG_Facebook_int_LAL"/>
    <n v="154277"/>
    <m/>
    <m/>
    <m/>
    <m/>
    <n v="187409.2"/>
    <m/>
    <x v="0"/>
    <m/>
    <m/>
    <x v="87"/>
    <m/>
    <x v="2"/>
    <x v="3"/>
    <x v="0"/>
  </r>
  <r>
    <x v="599"/>
    <x v="7"/>
    <x v="0"/>
    <s v="NDG_Facebook_RT_brand（210210-210228）"/>
    <n v="685"/>
    <m/>
    <m/>
    <m/>
    <m/>
    <n v="1470.6849999999999"/>
    <m/>
    <x v="0"/>
    <m/>
    <m/>
    <x v="87"/>
    <m/>
    <x v="2"/>
    <x v="3"/>
    <x v="0"/>
  </r>
  <r>
    <x v="599"/>
    <x v="7"/>
    <x v="0"/>
    <s v="NDG_Facebook_RT_brand（210210-210228）"/>
    <n v="48"/>
    <m/>
    <m/>
    <m/>
    <m/>
    <n v="80.28"/>
    <m/>
    <x v="0"/>
    <m/>
    <m/>
    <x v="87"/>
    <m/>
    <x v="2"/>
    <x v="3"/>
    <x v="0"/>
  </r>
  <r>
    <x v="599"/>
    <x v="7"/>
    <x v="0"/>
    <s v="NDG_Facebook_int_LAL"/>
    <n v="1871"/>
    <m/>
    <m/>
    <m/>
    <m/>
    <n v="2765.2"/>
    <m/>
    <x v="0"/>
    <m/>
    <m/>
    <x v="87"/>
    <m/>
    <x v="2"/>
    <x v="3"/>
    <x v="0"/>
  </r>
  <r>
    <x v="599"/>
    <x v="7"/>
    <x v="0"/>
    <s v="NDG_Facebook_RT_brand（210210-210228）"/>
    <n v="5819"/>
    <m/>
    <m/>
    <m/>
    <m/>
    <n v="11949.455"/>
    <m/>
    <x v="0"/>
    <m/>
    <m/>
    <x v="87"/>
    <m/>
    <x v="2"/>
    <x v="3"/>
    <x v="0"/>
  </r>
  <r>
    <x v="599"/>
    <x v="7"/>
    <x v="0"/>
    <s v="NDG_Facebook_RT_brand（210210-210228）"/>
    <n v="2204"/>
    <m/>
    <m/>
    <m/>
    <m/>
    <n v="3227.9250000000002"/>
    <m/>
    <x v="0"/>
    <m/>
    <m/>
    <x v="87"/>
    <m/>
    <x v="2"/>
    <x v="3"/>
    <x v="0"/>
  </r>
  <r>
    <x v="599"/>
    <x v="7"/>
    <x v="0"/>
    <s v="NDG_Facebook_RT_ec（210210-210228）"/>
    <n v="46073"/>
    <m/>
    <m/>
    <m/>
    <m/>
    <n v="62238.184999999998"/>
    <m/>
    <x v="0"/>
    <m/>
    <m/>
    <x v="87"/>
    <m/>
    <x v="2"/>
    <x v="3"/>
    <x v="0"/>
  </r>
  <r>
    <x v="599"/>
    <x v="7"/>
    <x v="0"/>
    <s v="NDG_Facebook_RT_ec（210210-210228）"/>
    <n v="55960"/>
    <m/>
    <m/>
    <m/>
    <m/>
    <n v="76182.375"/>
    <m/>
    <x v="0"/>
    <m/>
    <m/>
    <x v="87"/>
    <m/>
    <x v="2"/>
    <x v="3"/>
    <x v="0"/>
  </r>
  <r>
    <x v="599"/>
    <x v="7"/>
    <x v="0"/>
    <s v="NDG_Facebook_RT_brand（210210-210228）"/>
    <n v="9933"/>
    <m/>
    <m/>
    <m/>
    <m/>
    <n v="20441.294999999998"/>
    <m/>
    <x v="0"/>
    <m/>
    <m/>
    <x v="87"/>
    <m/>
    <x v="2"/>
    <x v="3"/>
    <x v="0"/>
  </r>
  <r>
    <x v="599"/>
    <x v="7"/>
    <x v="0"/>
    <s v="NDG_Facebook_RT_ec（210210-210228）"/>
    <n v="28903"/>
    <m/>
    <m/>
    <m/>
    <m/>
    <n v="26520.275000000001"/>
    <m/>
    <x v="0"/>
    <m/>
    <m/>
    <x v="87"/>
    <m/>
    <x v="2"/>
    <x v="3"/>
    <x v="0"/>
  </r>
  <r>
    <x v="599"/>
    <x v="7"/>
    <x v="0"/>
    <s v="NDG_Facebook_RT_brand（210210-210228）"/>
    <n v="140"/>
    <m/>
    <m/>
    <m/>
    <m/>
    <n v="265.37"/>
    <m/>
    <x v="0"/>
    <m/>
    <m/>
    <x v="87"/>
    <m/>
    <x v="2"/>
    <x v="3"/>
    <x v="0"/>
  </r>
  <r>
    <x v="599"/>
    <x v="7"/>
    <x v="0"/>
    <s v="NDG_Facebook_RT_ec（210210-210228）"/>
    <n v="1179"/>
    <m/>
    <m/>
    <m/>
    <m/>
    <n v="956.67"/>
    <m/>
    <x v="0"/>
    <m/>
    <m/>
    <x v="87"/>
    <m/>
    <x v="2"/>
    <x v="3"/>
    <x v="0"/>
  </r>
  <r>
    <x v="599"/>
    <x v="7"/>
    <x v="0"/>
    <s v="NDG_Facebook_RT_ec（210210-210228）"/>
    <n v="5836"/>
    <m/>
    <m/>
    <m/>
    <m/>
    <n v="7801.6549999999997"/>
    <m/>
    <x v="0"/>
    <m/>
    <m/>
    <x v="87"/>
    <m/>
    <x v="2"/>
    <x v="3"/>
    <x v="0"/>
  </r>
  <r>
    <x v="599"/>
    <x v="7"/>
    <x v="0"/>
    <s v="NDG_Facebook_RT_ec（210210-210228）"/>
    <n v="8581"/>
    <m/>
    <m/>
    <m/>
    <m/>
    <n v="7459.35"/>
    <m/>
    <x v="0"/>
    <m/>
    <m/>
    <x v="87"/>
    <m/>
    <x v="2"/>
    <x v="3"/>
    <x v="0"/>
  </r>
  <r>
    <x v="599"/>
    <x v="7"/>
    <x v="0"/>
    <s v="NDG_Facebook_RT_brand（210210-210228）"/>
    <n v="1527"/>
    <m/>
    <m/>
    <m/>
    <m/>
    <n v="2959.21"/>
    <m/>
    <x v="0"/>
    <m/>
    <m/>
    <x v="87"/>
    <m/>
    <x v="2"/>
    <x v="3"/>
    <x v="0"/>
  </r>
  <r>
    <x v="599"/>
    <x v="7"/>
    <x v="0"/>
    <s v="NDG_Facebook_RT_brand（210210-210228）"/>
    <n v="753"/>
    <m/>
    <m/>
    <m/>
    <m/>
    <n v="906.495"/>
    <m/>
    <x v="0"/>
    <m/>
    <m/>
    <x v="87"/>
    <m/>
    <x v="2"/>
    <x v="3"/>
    <x v="0"/>
  </r>
  <r>
    <x v="599"/>
    <x v="7"/>
    <x v="0"/>
    <s v="NDG_Facebook_RT_ec（210210-210228）"/>
    <n v="4422"/>
    <m/>
    <m/>
    <m/>
    <m/>
    <n v="8819.65"/>
    <m/>
    <x v="0"/>
    <m/>
    <m/>
    <x v="87"/>
    <m/>
    <x v="2"/>
    <x v="3"/>
    <x v="0"/>
  </r>
  <r>
    <x v="599"/>
    <x v="7"/>
    <x v="0"/>
    <s v="NDG_Facebook_RT_ec（210210-210228）"/>
    <n v="2111"/>
    <m/>
    <m/>
    <m/>
    <m/>
    <n v="2147.4899999999998"/>
    <m/>
    <x v="0"/>
    <m/>
    <m/>
    <x v="87"/>
    <m/>
    <x v="2"/>
    <x v="3"/>
    <x v="0"/>
  </r>
  <r>
    <x v="600"/>
    <x v="7"/>
    <x v="0"/>
    <s v="NDG_Facebook_RT_brand（210210-210228）"/>
    <n v="742"/>
    <m/>
    <m/>
    <m/>
    <m/>
    <n v="842.94"/>
    <m/>
    <x v="0"/>
    <m/>
    <m/>
    <x v="87"/>
    <m/>
    <x v="2"/>
    <x v="3"/>
    <x v="0"/>
  </r>
  <r>
    <x v="600"/>
    <x v="7"/>
    <x v="0"/>
    <s v="NDG_Facebook_RT_ec（210210-210228）"/>
    <n v="3948"/>
    <m/>
    <m/>
    <m/>
    <m/>
    <n v="4046.335"/>
    <m/>
    <x v="0"/>
    <m/>
    <m/>
    <x v="87"/>
    <m/>
    <x v="2"/>
    <x v="3"/>
    <x v="0"/>
  </r>
  <r>
    <x v="600"/>
    <x v="7"/>
    <x v="0"/>
    <s v="NDG_Facebook_RT_ec（210210-210228）"/>
    <n v="7088"/>
    <m/>
    <m/>
    <m/>
    <m/>
    <n v="11559.205"/>
    <m/>
    <x v="0"/>
    <m/>
    <m/>
    <x v="87"/>
    <m/>
    <x v="2"/>
    <x v="3"/>
    <x v="0"/>
  </r>
  <r>
    <x v="600"/>
    <x v="7"/>
    <x v="0"/>
    <s v="NDG_Facebook_RT_brand（210210-210228）"/>
    <n v="6022"/>
    <m/>
    <m/>
    <m/>
    <m/>
    <n v="12771.21"/>
    <m/>
    <x v="0"/>
    <m/>
    <m/>
    <x v="87"/>
    <m/>
    <x v="2"/>
    <x v="3"/>
    <x v="0"/>
  </r>
  <r>
    <x v="600"/>
    <x v="7"/>
    <x v="0"/>
    <s v="NDG_Facebook_RT_ec（210210-210228）"/>
    <n v="25809"/>
    <m/>
    <m/>
    <m/>
    <m/>
    <n v="27987.615000000002"/>
    <m/>
    <x v="0"/>
    <m/>
    <m/>
    <x v="87"/>
    <m/>
    <x v="2"/>
    <x v="3"/>
    <x v="0"/>
  </r>
  <r>
    <x v="600"/>
    <x v="7"/>
    <x v="0"/>
    <s v="NDG_Facebook_RT_ec（210210-210228）"/>
    <n v="1220"/>
    <m/>
    <m/>
    <m/>
    <m/>
    <n v="1010.19"/>
    <m/>
    <x v="0"/>
    <m/>
    <m/>
    <x v="87"/>
    <m/>
    <x v="2"/>
    <x v="3"/>
    <x v="0"/>
  </r>
  <r>
    <x v="600"/>
    <x v="7"/>
    <x v="0"/>
    <s v="NDG_Facebook_RT_brand（210210-210228）"/>
    <n v="183"/>
    <m/>
    <m/>
    <m/>
    <m/>
    <n v="338.96"/>
    <m/>
    <x v="0"/>
    <m/>
    <m/>
    <x v="87"/>
    <m/>
    <x v="2"/>
    <x v="3"/>
    <x v="0"/>
  </r>
  <r>
    <x v="600"/>
    <x v="7"/>
    <x v="0"/>
    <s v="NDG_Facebook_RT_ec（210210-210228）"/>
    <n v="8778"/>
    <m/>
    <m/>
    <m/>
    <m/>
    <n v="8714.84"/>
    <m/>
    <x v="0"/>
    <m/>
    <m/>
    <x v="87"/>
    <m/>
    <x v="2"/>
    <x v="3"/>
    <x v="0"/>
  </r>
  <r>
    <x v="600"/>
    <x v="7"/>
    <x v="0"/>
    <s v="NDG_Facebook_RT_brand（210210-210228）"/>
    <n v="1942"/>
    <m/>
    <m/>
    <m/>
    <m/>
    <n v="3417.4749999999999"/>
    <m/>
    <x v="0"/>
    <m/>
    <m/>
    <x v="87"/>
    <m/>
    <x v="2"/>
    <x v="3"/>
    <x v="0"/>
  </r>
  <r>
    <x v="600"/>
    <x v="7"/>
    <x v="0"/>
    <s v="NDG_Facebook_int_LAL"/>
    <n v="159333"/>
    <m/>
    <m/>
    <m/>
    <m/>
    <n v="224831.94500000001"/>
    <m/>
    <x v="0"/>
    <m/>
    <m/>
    <x v="87"/>
    <m/>
    <x v="2"/>
    <x v="3"/>
    <x v="0"/>
  </r>
  <r>
    <x v="600"/>
    <x v="7"/>
    <x v="0"/>
    <s v="NDG_Facebook_RT_ec（210210-210228）"/>
    <n v="4949"/>
    <m/>
    <m/>
    <m/>
    <m/>
    <n v="9314.7099999999991"/>
    <m/>
    <x v="0"/>
    <m/>
    <m/>
    <x v="87"/>
    <m/>
    <x v="2"/>
    <x v="3"/>
    <x v="0"/>
  </r>
  <r>
    <x v="600"/>
    <x v="7"/>
    <x v="0"/>
    <s v="NDG_Facebook_RT_brand（210210-210228）"/>
    <n v="2446"/>
    <m/>
    <m/>
    <m/>
    <m/>
    <n v="3738.5949999999998"/>
    <m/>
    <x v="0"/>
    <m/>
    <m/>
    <x v="87"/>
    <m/>
    <x v="2"/>
    <x v="3"/>
    <x v="0"/>
  </r>
  <r>
    <x v="600"/>
    <x v="7"/>
    <x v="0"/>
    <s v="NDG_Facebook_RT_brand（210210-210228）"/>
    <n v="1070"/>
    <m/>
    <m/>
    <m/>
    <m/>
    <n v="2407.2849999999999"/>
    <m/>
    <x v="0"/>
    <m/>
    <m/>
    <x v="87"/>
    <m/>
    <x v="2"/>
    <x v="3"/>
    <x v="0"/>
  </r>
  <r>
    <x v="600"/>
    <x v="7"/>
    <x v="0"/>
    <s v="NDG_Facebook_RT_ec（210210-210228）"/>
    <n v="60032"/>
    <m/>
    <m/>
    <m/>
    <m/>
    <n v="96349.38"/>
    <m/>
    <x v="0"/>
    <m/>
    <m/>
    <x v="87"/>
    <m/>
    <x v="2"/>
    <x v="3"/>
    <x v="0"/>
  </r>
  <r>
    <x v="600"/>
    <x v="7"/>
    <x v="0"/>
    <s v="NDG_Facebook_RT_brand（210210-210228）"/>
    <n v="95"/>
    <m/>
    <m/>
    <m/>
    <m/>
    <n v="147.18"/>
    <m/>
    <x v="0"/>
    <m/>
    <m/>
    <x v="87"/>
    <m/>
    <x v="2"/>
    <x v="3"/>
    <x v="0"/>
  </r>
  <r>
    <x v="600"/>
    <x v="7"/>
    <x v="0"/>
    <s v="NDG_Facebook_RT_ec（210210-210228）"/>
    <n v="48738"/>
    <m/>
    <m/>
    <m/>
    <m/>
    <n v="74773.014999999999"/>
    <m/>
    <x v="0"/>
    <m/>
    <m/>
    <x v="87"/>
    <m/>
    <x v="2"/>
    <x v="3"/>
    <x v="0"/>
  </r>
  <r>
    <x v="600"/>
    <x v="7"/>
    <x v="0"/>
    <s v="NDG_Facebook_int_LAL"/>
    <n v="5922"/>
    <m/>
    <m/>
    <m/>
    <m/>
    <n v="7069.1"/>
    <m/>
    <x v="0"/>
    <m/>
    <m/>
    <x v="87"/>
    <m/>
    <x v="2"/>
    <x v="3"/>
    <x v="0"/>
  </r>
  <r>
    <x v="600"/>
    <x v="7"/>
    <x v="0"/>
    <s v="NDG_Facebook_RT_brand（210210-210228）"/>
    <n v="14127"/>
    <m/>
    <m/>
    <m/>
    <m/>
    <n v="32298.205000000002"/>
    <m/>
    <x v="0"/>
    <m/>
    <m/>
    <x v="87"/>
    <m/>
    <x v="2"/>
    <x v="3"/>
    <x v="0"/>
  </r>
  <r>
    <x v="601"/>
    <x v="7"/>
    <x v="0"/>
    <s v="NDG_Facebook_RT_ec（210210-210228）"/>
    <n v="28339"/>
    <m/>
    <m/>
    <m/>
    <m/>
    <n v="29161.71"/>
    <m/>
    <x v="0"/>
    <m/>
    <m/>
    <x v="87"/>
    <m/>
    <x v="2"/>
    <x v="3"/>
    <x v="0"/>
  </r>
  <r>
    <x v="601"/>
    <x v="7"/>
    <x v="0"/>
    <s v="NDG_Facebook_int_LAL"/>
    <n v="6217"/>
    <m/>
    <m/>
    <m/>
    <m/>
    <n v="6490.415"/>
    <m/>
    <x v="0"/>
    <m/>
    <m/>
    <x v="87"/>
    <m/>
    <x v="2"/>
    <x v="3"/>
    <x v="0"/>
  </r>
  <r>
    <x v="601"/>
    <x v="7"/>
    <x v="0"/>
    <s v="NDG_Facebook_RT_brand（210210-210228）"/>
    <n v="768"/>
    <m/>
    <m/>
    <m/>
    <m/>
    <n v="962.245"/>
    <m/>
    <x v="0"/>
    <m/>
    <m/>
    <x v="87"/>
    <m/>
    <x v="2"/>
    <x v="3"/>
    <x v="0"/>
  </r>
  <r>
    <x v="601"/>
    <x v="7"/>
    <x v="0"/>
    <s v="NDG_Facebook_RT_brand（210210-210228）"/>
    <n v="5845"/>
    <m/>
    <m/>
    <m/>
    <m/>
    <n v="10748.6"/>
    <m/>
    <x v="0"/>
    <m/>
    <m/>
    <x v="87"/>
    <m/>
    <x v="2"/>
    <x v="3"/>
    <x v="0"/>
  </r>
  <r>
    <x v="601"/>
    <x v="7"/>
    <x v="0"/>
    <s v="NDG_Facebook_RT_brand（210210-210228）"/>
    <n v="15162"/>
    <m/>
    <m/>
    <m/>
    <m/>
    <n v="30925.64"/>
    <m/>
    <x v="0"/>
    <m/>
    <m/>
    <x v="87"/>
    <m/>
    <x v="2"/>
    <x v="3"/>
    <x v="0"/>
  </r>
  <r>
    <x v="601"/>
    <x v="7"/>
    <x v="0"/>
    <s v="NDG_Facebook_RT_brand（210210-210228）"/>
    <n v="2830"/>
    <m/>
    <m/>
    <m/>
    <m/>
    <n v="4389.7550000000001"/>
    <m/>
    <x v="0"/>
    <m/>
    <m/>
    <x v="87"/>
    <m/>
    <x v="2"/>
    <x v="3"/>
    <x v="0"/>
  </r>
  <r>
    <x v="601"/>
    <x v="7"/>
    <x v="0"/>
    <s v="NDG_Facebook_int_LAL"/>
    <n v="192974"/>
    <m/>
    <m/>
    <m/>
    <m/>
    <n v="230225.2"/>
    <m/>
    <x v="0"/>
    <m/>
    <m/>
    <x v="87"/>
    <m/>
    <x v="2"/>
    <x v="3"/>
    <x v="0"/>
  </r>
  <r>
    <x v="601"/>
    <x v="7"/>
    <x v="0"/>
    <s v="NDG_Facebook_RT_ec（210210-210228）"/>
    <n v="2771"/>
    <m/>
    <m/>
    <m/>
    <m/>
    <n v="2914.61"/>
    <m/>
    <x v="0"/>
    <m/>
    <m/>
    <x v="87"/>
    <m/>
    <x v="2"/>
    <x v="3"/>
    <x v="0"/>
  </r>
  <r>
    <x v="601"/>
    <x v="7"/>
    <x v="0"/>
    <s v="NDG_Facebook_RT_ec（210210-210228）"/>
    <n v="1830"/>
    <m/>
    <m/>
    <m/>
    <m/>
    <n v="3624.8649999999998"/>
    <m/>
    <x v="0"/>
    <m/>
    <m/>
    <x v="87"/>
    <m/>
    <x v="2"/>
    <x v="3"/>
    <x v="0"/>
  </r>
  <r>
    <x v="601"/>
    <x v="7"/>
    <x v="0"/>
    <s v="NDG_Facebook_RT_brand（210210-210228）"/>
    <n v="140"/>
    <m/>
    <m/>
    <m/>
    <m/>
    <n v="224.11500000000001"/>
    <m/>
    <x v="0"/>
    <m/>
    <m/>
    <x v="87"/>
    <m/>
    <x v="2"/>
    <x v="3"/>
    <x v="0"/>
  </r>
  <r>
    <x v="601"/>
    <x v="7"/>
    <x v="0"/>
    <s v="NDG_Facebook_RT_ec（210210-210228）"/>
    <n v="773"/>
    <m/>
    <m/>
    <m/>
    <m/>
    <n v="744.82"/>
    <m/>
    <x v="0"/>
    <m/>
    <m/>
    <x v="87"/>
    <m/>
    <x v="2"/>
    <x v="3"/>
    <x v="0"/>
  </r>
  <r>
    <x v="601"/>
    <x v="7"/>
    <x v="0"/>
    <s v="NDG_Facebook_RT_ec（210210-210228）"/>
    <n v="60134"/>
    <m/>
    <m/>
    <m/>
    <m/>
    <n v="87141.71"/>
    <m/>
    <x v="0"/>
    <m/>
    <m/>
    <x v="87"/>
    <m/>
    <x v="2"/>
    <x v="3"/>
    <x v="0"/>
  </r>
  <r>
    <x v="601"/>
    <x v="7"/>
    <x v="0"/>
    <s v="NDG_Facebook_RT_brand（210210-210228）"/>
    <n v="1047"/>
    <m/>
    <m/>
    <m/>
    <m/>
    <n v="1859.82"/>
    <m/>
    <x v="0"/>
    <m/>
    <m/>
    <x v="87"/>
    <m/>
    <x v="2"/>
    <x v="3"/>
    <x v="0"/>
  </r>
  <r>
    <x v="601"/>
    <x v="7"/>
    <x v="0"/>
    <s v="NDG_Facebook_RT_brand（210210-210228）"/>
    <n v="25"/>
    <m/>
    <m/>
    <m/>
    <m/>
    <n v="44.6"/>
    <m/>
    <x v="0"/>
    <m/>
    <m/>
    <x v="87"/>
    <m/>
    <x v="2"/>
    <x v="3"/>
    <x v="0"/>
  </r>
  <r>
    <x v="601"/>
    <x v="7"/>
    <x v="0"/>
    <s v="NDG_Facebook_RT_ec（210210-210228）"/>
    <n v="69745"/>
    <m/>
    <m/>
    <m/>
    <m/>
    <n v="94368.024999999994"/>
    <m/>
    <x v="0"/>
    <m/>
    <m/>
    <x v="87"/>
    <m/>
    <x v="2"/>
    <x v="3"/>
    <x v="0"/>
  </r>
  <r>
    <x v="601"/>
    <x v="7"/>
    <x v="0"/>
    <s v="NDG_Facebook_RT_ec（210210-210228）"/>
    <n v="5367"/>
    <m/>
    <m/>
    <m/>
    <m/>
    <n v="7522.9049999999997"/>
    <m/>
    <x v="0"/>
    <m/>
    <m/>
    <x v="87"/>
    <m/>
    <x v="2"/>
    <x v="3"/>
    <x v="0"/>
  </r>
  <r>
    <x v="601"/>
    <x v="7"/>
    <x v="0"/>
    <s v="NDG_Facebook_RT_brand（210210-210228）"/>
    <n v="866"/>
    <m/>
    <m/>
    <m/>
    <m/>
    <n v="1566.575"/>
    <m/>
    <x v="0"/>
    <m/>
    <m/>
    <x v="87"/>
    <m/>
    <x v="2"/>
    <x v="3"/>
    <x v="0"/>
  </r>
  <r>
    <x v="601"/>
    <x v="7"/>
    <x v="0"/>
    <s v="NDG_Facebook_RT_ec（210210-210228）"/>
    <n v="11792"/>
    <m/>
    <m/>
    <m/>
    <m/>
    <n v="11806.735000000001"/>
    <m/>
    <x v="0"/>
    <m/>
    <m/>
    <x v="87"/>
    <m/>
    <x v="2"/>
    <x v="3"/>
    <x v="0"/>
  </r>
  <r>
    <x v="602"/>
    <x v="7"/>
    <x v="0"/>
    <s v="NDG_Facebook_RT_brand（210210-210228）"/>
    <n v="337"/>
    <m/>
    <m/>
    <m/>
    <m/>
    <n v="724.75"/>
    <m/>
    <x v="0"/>
    <m/>
    <m/>
    <x v="88"/>
    <m/>
    <x v="2"/>
    <x v="3"/>
    <x v="0"/>
  </r>
  <r>
    <x v="602"/>
    <x v="7"/>
    <x v="0"/>
    <s v="NDG_Facebook_RT_brand（210210-210228）"/>
    <n v="1749"/>
    <m/>
    <m/>
    <m/>
    <m/>
    <n v="3833.37"/>
    <m/>
    <x v="0"/>
    <m/>
    <m/>
    <x v="88"/>
    <m/>
    <x v="2"/>
    <x v="3"/>
    <x v="0"/>
  </r>
  <r>
    <x v="602"/>
    <x v="7"/>
    <x v="0"/>
    <s v="NDG_Facebook_RT_ec（210210-210228）"/>
    <n v="10479"/>
    <m/>
    <m/>
    <m/>
    <m/>
    <n v="13181.53"/>
    <m/>
    <x v="0"/>
    <m/>
    <m/>
    <x v="88"/>
    <m/>
    <x v="2"/>
    <x v="3"/>
    <x v="0"/>
  </r>
  <r>
    <x v="602"/>
    <x v="7"/>
    <x v="0"/>
    <s v="NDG_Facebook_RT_brand（210210-210228）"/>
    <n v="324"/>
    <m/>
    <m/>
    <m/>
    <m/>
    <n v="519.59"/>
    <m/>
    <x v="0"/>
    <m/>
    <m/>
    <x v="88"/>
    <m/>
    <x v="2"/>
    <x v="3"/>
    <x v="0"/>
  </r>
  <r>
    <x v="602"/>
    <x v="7"/>
    <x v="0"/>
    <s v="NDG_Facebook_RT_brand（210210-210228）"/>
    <n v="87"/>
    <m/>
    <m/>
    <m/>
    <m/>
    <n v="146.065"/>
    <m/>
    <x v="0"/>
    <m/>
    <m/>
    <x v="88"/>
    <m/>
    <x v="2"/>
    <x v="3"/>
    <x v="0"/>
  </r>
  <r>
    <x v="602"/>
    <x v="7"/>
    <x v="0"/>
    <s v="NDG_Facebook_RT_brand（210210-210228）"/>
    <n v="694"/>
    <m/>
    <m/>
    <m/>
    <m/>
    <n v="1593.335"/>
    <m/>
    <x v="0"/>
    <m/>
    <m/>
    <x v="88"/>
    <m/>
    <x v="2"/>
    <x v="3"/>
    <x v="0"/>
  </r>
  <r>
    <x v="602"/>
    <x v="7"/>
    <x v="0"/>
    <s v="NDG_Facebook_int_LAL"/>
    <n v="1322"/>
    <m/>
    <m/>
    <m/>
    <m/>
    <n v="1209.7750000000001"/>
    <m/>
    <x v="0"/>
    <m/>
    <m/>
    <x v="88"/>
    <m/>
    <x v="2"/>
    <x v="3"/>
    <x v="0"/>
  </r>
  <r>
    <x v="602"/>
    <x v="7"/>
    <x v="0"/>
    <s v="NDG_Facebook_int_LAL"/>
    <n v="3343"/>
    <m/>
    <m/>
    <m/>
    <m/>
    <n v="4082.0149999999999"/>
    <m/>
    <x v="0"/>
    <m/>
    <m/>
    <x v="88"/>
    <m/>
    <x v="2"/>
    <x v="3"/>
    <x v="0"/>
  </r>
  <r>
    <x v="602"/>
    <x v="7"/>
    <x v="0"/>
    <s v="NDG_Facebook_RT_ec（210210-210228）"/>
    <n v="724"/>
    <m/>
    <m/>
    <m/>
    <m/>
    <n v="638.89499999999998"/>
    <m/>
    <x v="0"/>
    <m/>
    <m/>
    <x v="88"/>
    <m/>
    <x v="2"/>
    <x v="3"/>
    <x v="0"/>
  </r>
  <r>
    <x v="602"/>
    <x v="7"/>
    <x v="0"/>
    <s v="NDG_Facebook_RT_ec（210210-210228）"/>
    <n v="2478"/>
    <m/>
    <m/>
    <m/>
    <m/>
    <n v="3232.3850000000002"/>
    <m/>
    <x v="0"/>
    <m/>
    <m/>
    <x v="88"/>
    <m/>
    <x v="2"/>
    <x v="3"/>
    <x v="0"/>
  </r>
  <r>
    <x v="602"/>
    <x v="7"/>
    <x v="0"/>
    <s v="NDG_Facebook_RT_brand（210210-210228）"/>
    <n v="7860"/>
    <m/>
    <m/>
    <m/>
    <m/>
    <n v="17183.264999999999"/>
    <m/>
    <x v="0"/>
    <m/>
    <m/>
    <x v="88"/>
    <m/>
    <x v="2"/>
    <x v="3"/>
    <x v="0"/>
  </r>
  <r>
    <x v="602"/>
    <x v="7"/>
    <x v="0"/>
    <s v="NDG_Facebook_RT_brand（210210-210228）"/>
    <n v="1131"/>
    <m/>
    <m/>
    <m/>
    <m/>
    <n v="1737.17"/>
    <m/>
    <x v="0"/>
    <m/>
    <m/>
    <x v="88"/>
    <m/>
    <x v="2"/>
    <x v="3"/>
    <x v="0"/>
  </r>
  <r>
    <x v="602"/>
    <x v="7"/>
    <x v="0"/>
    <s v="NDG_Facebook_RT_brand（210210-210228）"/>
    <n v="417"/>
    <m/>
    <m/>
    <m/>
    <m/>
    <n v="723.63499999999999"/>
    <m/>
    <x v="0"/>
    <m/>
    <m/>
    <x v="88"/>
    <m/>
    <x v="2"/>
    <x v="3"/>
    <x v="0"/>
  </r>
  <r>
    <x v="602"/>
    <x v="7"/>
    <x v="0"/>
    <s v="NDG_Facebook_int_LAL"/>
    <n v="69130"/>
    <m/>
    <m/>
    <m/>
    <m/>
    <n v="82392.925000000003"/>
    <m/>
    <x v="0"/>
    <m/>
    <m/>
    <x v="88"/>
    <m/>
    <x v="2"/>
    <x v="3"/>
    <x v="0"/>
  </r>
  <r>
    <x v="602"/>
    <x v="7"/>
    <x v="0"/>
    <s v="NDG_Facebook_RT_ec（210210-210228）"/>
    <n v="29698"/>
    <m/>
    <m/>
    <m/>
    <m/>
    <n v="47026.239999999998"/>
    <m/>
    <x v="0"/>
    <m/>
    <m/>
    <x v="88"/>
    <m/>
    <x v="2"/>
    <x v="3"/>
    <x v="0"/>
  </r>
  <r>
    <x v="602"/>
    <x v="7"/>
    <x v="0"/>
    <s v="NDG_Facebook_RT_ec（210210-210228）"/>
    <n v="19225"/>
    <m/>
    <m/>
    <m/>
    <m/>
    <n v="23097.224999999999"/>
    <m/>
    <x v="0"/>
    <m/>
    <m/>
    <x v="88"/>
    <m/>
    <x v="2"/>
    <x v="3"/>
    <x v="0"/>
  </r>
  <r>
    <x v="602"/>
    <x v="7"/>
    <x v="0"/>
    <s v="NDG_Facebook_int_LAL"/>
    <n v="1523"/>
    <m/>
    <m/>
    <m/>
    <m/>
    <n v="1617.865"/>
    <m/>
    <x v="0"/>
    <m/>
    <m/>
    <x v="88"/>
    <m/>
    <x v="2"/>
    <x v="3"/>
    <x v="0"/>
  </r>
  <r>
    <x v="602"/>
    <x v="7"/>
    <x v="0"/>
    <s v="NDG_Facebook_RT_ec（210210-210228）"/>
    <n v="16540"/>
    <m/>
    <m/>
    <m/>
    <m/>
    <n v="20310.84"/>
    <m/>
    <x v="0"/>
    <m/>
    <m/>
    <x v="88"/>
    <m/>
    <x v="2"/>
    <x v="3"/>
    <x v="0"/>
  </r>
  <r>
    <x v="602"/>
    <x v="7"/>
    <x v="0"/>
    <s v="NDG_Facebook_RT_ec（210210-210228）"/>
    <n v="3249"/>
    <m/>
    <m/>
    <m/>
    <m/>
    <n v="4801.1899999999996"/>
    <m/>
    <x v="0"/>
    <m/>
    <m/>
    <x v="88"/>
    <m/>
    <x v="2"/>
    <x v="3"/>
    <x v="0"/>
  </r>
  <r>
    <x v="602"/>
    <x v="7"/>
    <x v="0"/>
    <s v="NDG_Facebook_RT_ec（210210-210228）"/>
    <n v="2501"/>
    <m/>
    <m/>
    <m/>
    <m/>
    <n v="3979.4349999999999"/>
    <m/>
    <x v="0"/>
    <m/>
    <m/>
    <x v="88"/>
    <m/>
    <x v="2"/>
    <x v="3"/>
    <x v="0"/>
  </r>
  <r>
    <x v="602"/>
    <x v="7"/>
    <x v="0"/>
    <s v="NDG_Facebook_RT_brand（210210-210228）"/>
    <n v="379"/>
    <m/>
    <m/>
    <m/>
    <m/>
    <n v="614.36500000000001"/>
    <m/>
    <x v="0"/>
    <m/>
    <m/>
    <x v="88"/>
    <m/>
    <x v="2"/>
    <x v="3"/>
    <x v="0"/>
  </r>
  <r>
    <x v="602"/>
    <x v="7"/>
    <x v="0"/>
    <s v="NDG_Facebook_RT_brand（210210-210228）"/>
    <n v="1983"/>
    <m/>
    <m/>
    <m/>
    <m/>
    <n v="3231.27"/>
    <m/>
    <x v="0"/>
    <m/>
    <m/>
    <x v="88"/>
    <m/>
    <x v="2"/>
    <x v="3"/>
    <x v="0"/>
  </r>
  <r>
    <x v="602"/>
    <x v="7"/>
    <x v="0"/>
    <s v="NDG_Facebook_RT_ec（210210-210228）"/>
    <n v="1940"/>
    <m/>
    <m/>
    <m/>
    <m/>
    <n v="2466.38"/>
    <m/>
    <x v="0"/>
    <m/>
    <m/>
    <x v="88"/>
    <m/>
    <x v="2"/>
    <x v="3"/>
    <x v="0"/>
  </r>
  <r>
    <x v="602"/>
    <x v="7"/>
    <x v="0"/>
    <s v="NDG_Facebook_RT_ec（210210-210228）"/>
    <n v="1784"/>
    <m/>
    <m/>
    <m/>
    <m/>
    <n v="2166.4450000000002"/>
    <m/>
    <x v="0"/>
    <m/>
    <m/>
    <x v="88"/>
    <m/>
    <x v="2"/>
    <x v="3"/>
    <x v="0"/>
  </r>
  <r>
    <x v="602"/>
    <x v="7"/>
    <x v="0"/>
    <s v="NDG_Facebook_RT_ec（210210-210228）"/>
    <n v="5649"/>
    <m/>
    <m/>
    <m/>
    <m/>
    <n v="6533.9"/>
    <m/>
    <x v="0"/>
    <m/>
    <m/>
    <x v="88"/>
    <m/>
    <x v="2"/>
    <x v="3"/>
    <x v="0"/>
  </r>
  <r>
    <x v="602"/>
    <x v="7"/>
    <x v="0"/>
    <s v="NDG_Facebook_RT_ec（210210-210228）"/>
    <n v="21981"/>
    <m/>
    <m/>
    <m/>
    <m/>
    <n v="37961.29"/>
    <m/>
    <x v="0"/>
    <m/>
    <m/>
    <x v="88"/>
    <m/>
    <x v="2"/>
    <x v="3"/>
    <x v="0"/>
  </r>
  <r>
    <x v="602"/>
    <x v="7"/>
    <x v="0"/>
    <s v="NDG_Facebook_int_LAL"/>
    <n v="771"/>
    <m/>
    <m/>
    <m/>
    <m/>
    <n v="790.53499999999997"/>
    <m/>
    <x v="0"/>
    <m/>
    <m/>
    <x v="88"/>
    <m/>
    <x v="2"/>
    <x v="3"/>
    <x v="0"/>
  </r>
  <r>
    <x v="602"/>
    <x v="7"/>
    <x v="0"/>
    <s v="NDG_Facebook_int_LAL"/>
    <n v="1205"/>
    <m/>
    <m/>
    <m/>
    <m/>
    <n v="806.14499999999998"/>
    <m/>
    <x v="0"/>
    <m/>
    <m/>
    <x v="88"/>
    <m/>
    <x v="2"/>
    <x v="3"/>
    <x v="0"/>
  </r>
  <r>
    <x v="602"/>
    <x v="7"/>
    <x v="0"/>
    <s v="NDG_Facebook_RT_ec（210210-210228）"/>
    <n v="12173"/>
    <m/>
    <m/>
    <m/>
    <m/>
    <n v="19418.84"/>
    <m/>
    <x v="0"/>
    <m/>
    <m/>
    <x v="88"/>
    <m/>
    <x v="2"/>
    <x v="3"/>
    <x v="0"/>
  </r>
  <r>
    <x v="602"/>
    <x v="7"/>
    <x v="0"/>
    <s v="NDG_Facebook_RT_brand（210210-210228）"/>
    <n v="3021"/>
    <m/>
    <m/>
    <m/>
    <m/>
    <n v="6236.1949999999997"/>
    <m/>
    <x v="0"/>
    <m/>
    <m/>
    <x v="88"/>
    <m/>
    <x v="2"/>
    <x v="3"/>
    <x v="0"/>
  </r>
  <r>
    <x v="602"/>
    <x v="7"/>
    <x v="0"/>
    <s v="NDG_Facebook_RT_brand（210210-210228）"/>
    <n v="133"/>
    <m/>
    <m/>
    <m/>
    <m/>
    <n v="182.86"/>
    <m/>
    <x v="0"/>
    <m/>
    <m/>
    <x v="88"/>
    <m/>
    <x v="2"/>
    <x v="3"/>
    <x v="0"/>
  </r>
  <r>
    <x v="602"/>
    <x v="7"/>
    <x v="0"/>
    <s v="NDG_Facebook_RT_brand（210210-210228）"/>
    <n v="1771"/>
    <m/>
    <m/>
    <m/>
    <m/>
    <n v="2973.7049999999999"/>
    <m/>
    <x v="0"/>
    <m/>
    <m/>
    <x v="88"/>
    <m/>
    <x v="2"/>
    <x v="3"/>
    <x v="0"/>
  </r>
  <r>
    <x v="602"/>
    <x v="7"/>
    <x v="0"/>
    <s v="NDG_Facebook_RT_brand（210210-210228）"/>
    <n v="92"/>
    <m/>
    <m/>
    <m/>
    <m/>
    <n v="150.52500000000001"/>
    <m/>
    <x v="0"/>
    <m/>
    <m/>
    <x v="88"/>
    <m/>
    <x v="2"/>
    <x v="3"/>
    <x v="0"/>
  </r>
  <r>
    <x v="602"/>
    <x v="7"/>
    <x v="0"/>
    <s v="NDG_Facebook_RT_ec（210210-210228）"/>
    <n v="6579"/>
    <m/>
    <m/>
    <m/>
    <m/>
    <n v="8998.0499999999993"/>
    <m/>
    <x v="0"/>
    <m/>
    <m/>
    <x v="88"/>
    <m/>
    <x v="2"/>
    <x v="3"/>
    <x v="0"/>
  </r>
  <r>
    <x v="602"/>
    <x v="7"/>
    <x v="0"/>
    <s v="NDG_Facebook_RT_brand（210210-210228）"/>
    <n v="7"/>
    <m/>
    <m/>
    <m/>
    <m/>
    <n v="10.035"/>
    <m/>
    <x v="0"/>
    <m/>
    <m/>
    <x v="88"/>
    <m/>
    <x v="2"/>
    <x v="3"/>
    <x v="0"/>
  </r>
  <r>
    <x v="602"/>
    <x v="7"/>
    <x v="0"/>
    <s v="NDG_Facebook_int_LAL"/>
    <n v="416"/>
    <m/>
    <m/>
    <m/>
    <m/>
    <n v="405.86"/>
    <m/>
    <x v="0"/>
    <m/>
    <m/>
    <x v="88"/>
    <m/>
    <x v="2"/>
    <x v="3"/>
    <x v="0"/>
  </r>
  <r>
    <x v="602"/>
    <x v="7"/>
    <x v="0"/>
    <s v="NDG_Facebook_int_LAL"/>
    <n v="2503"/>
    <m/>
    <m/>
    <m/>
    <m/>
    <n v="2303.59"/>
    <m/>
    <x v="0"/>
    <m/>
    <m/>
    <x v="88"/>
    <m/>
    <x v="2"/>
    <x v="3"/>
    <x v="0"/>
  </r>
  <r>
    <x v="602"/>
    <x v="7"/>
    <x v="0"/>
    <s v="NDG_Facebook_RT_ec（210210-210228）"/>
    <n v="33505"/>
    <m/>
    <m/>
    <m/>
    <m/>
    <n v="49236.17"/>
    <m/>
    <x v="0"/>
    <m/>
    <m/>
    <x v="88"/>
    <m/>
    <x v="2"/>
    <x v="3"/>
    <x v="0"/>
  </r>
  <r>
    <x v="602"/>
    <x v="7"/>
    <x v="0"/>
    <s v="NDG_Facebook_RT_ec（210210-210228）"/>
    <n v="1045"/>
    <m/>
    <m/>
    <m/>
    <m/>
    <n v="2407.2849999999999"/>
    <m/>
    <x v="0"/>
    <m/>
    <m/>
    <x v="88"/>
    <m/>
    <x v="2"/>
    <x v="3"/>
    <x v="0"/>
  </r>
  <r>
    <x v="602"/>
    <x v="7"/>
    <x v="0"/>
    <s v="NDG_Facebook_RT_brand（210210-210228）"/>
    <n v="2179"/>
    <m/>
    <m/>
    <m/>
    <m/>
    <n v="4262.6450000000004"/>
    <m/>
    <x v="0"/>
    <m/>
    <m/>
    <x v="88"/>
    <m/>
    <x v="2"/>
    <x v="3"/>
    <x v="0"/>
  </r>
  <r>
    <x v="602"/>
    <x v="7"/>
    <x v="0"/>
    <s v="NDG_Facebook_RT_brand（210210-210228）"/>
    <n v="656"/>
    <m/>
    <m/>
    <m/>
    <m/>
    <n v="1254.375"/>
    <m/>
    <x v="0"/>
    <m/>
    <m/>
    <x v="88"/>
    <m/>
    <x v="2"/>
    <x v="3"/>
    <x v="0"/>
  </r>
  <r>
    <x v="602"/>
    <x v="7"/>
    <x v="0"/>
    <s v="NDG_Facebook_int_LAL"/>
    <n v="111515"/>
    <m/>
    <m/>
    <m/>
    <m/>
    <n v="129951.02"/>
    <m/>
    <x v="0"/>
    <m/>
    <m/>
    <x v="88"/>
    <m/>
    <x v="2"/>
    <x v="3"/>
    <x v="0"/>
  </r>
  <r>
    <x v="602"/>
    <x v="7"/>
    <x v="0"/>
    <s v="NDG_Facebook_int_LAL"/>
    <n v="2368"/>
    <m/>
    <m/>
    <m/>
    <m/>
    <n v="1863.165"/>
    <m/>
    <x v="0"/>
    <m/>
    <m/>
    <x v="88"/>
    <m/>
    <x v="2"/>
    <x v="3"/>
    <x v="0"/>
  </r>
  <r>
    <x v="602"/>
    <x v="7"/>
    <x v="0"/>
    <s v="NDG_Facebook_int_LAL"/>
    <n v="2905"/>
    <m/>
    <m/>
    <m/>
    <m/>
    <n v="3154.335"/>
    <m/>
    <x v="0"/>
    <m/>
    <m/>
    <x v="88"/>
    <m/>
    <x v="2"/>
    <x v="3"/>
    <x v="0"/>
  </r>
  <r>
    <x v="602"/>
    <x v="7"/>
    <x v="0"/>
    <s v="NDG_Facebook_RT_ec（210210-210228）"/>
    <n v="2678"/>
    <m/>
    <m/>
    <m/>
    <m/>
    <n v="3522.2849999999999"/>
    <m/>
    <x v="0"/>
    <m/>
    <m/>
    <x v="88"/>
    <m/>
    <x v="2"/>
    <x v="3"/>
    <x v="0"/>
  </r>
  <r>
    <x v="603"/>
    <x v="7"/>
    <x v="0"/>
    <s v="NDG_Facebook_RT_ec（210210-210228）"/>
    <n v="10947"/>
    <m/>
    <m/>
    <m/>
    <m/>
    <n v="19659.68"/>
    <m/>
    <x v="0"/>
    <m/>
    <m/>
    <x v="88"/>
    <m/>
    <x v="2"/>
    <x v="3"/>
    <x v="0"/>
  </r>
  <r>
    <x v="603"/>
    <x v="7"/>
    <x v="0"/>
    <s v="NDG_Facebook_int_LAL"/>
    <n v="37"/>
    <m/>
    <m/>
    <m/>
    <m/>
    <n v="28.99"/>
    <m/>
    <x v="0"/>
    <m/>
    <m/>
    <x v="88"/>
    <m/>
    <x v="2"/>
    <x v="3"/>
    <x v="0"/>
  </r>
  <r>
    <x v="603"/>
    <x v="7"/>
    <x v="0"/>
    <s v="NDG_Facebook_int_LAL"/>
    <n v="647"/>
    <m/>
    <m/>
    <m/>
    <m/>
    <n v="468.3"/>
    <m/>
    <x v="0"/>
    <m/>
    <m/>
    <x v="88"/>
    <m/>
    <x v="2"/>
    <x v="3"/>
    <x v="0"/>
  </r>
  <r>
    <x v="603"/>
    <x v="7"/>
    <x v="0"/>
    <s v="NDG_Facebook_RT_ec（210210-210228）"/>
    <n v="397"/>
    <m/>
    <m/>
    <m/>
    <m/>
    <n v="518.47500000000002"/>
    <m/>
    <x v="0"/>
    <m/>
    <m/>
    <x v="88"/>
    <m/>
    <x v="2"/>
    <x v="3"/>
    <x v="0"/>
  </r>
  <r>
    <x v="603"/>
    <x v="7"/>
    <x v="0"/>
    <s v="NDG_Facebook_RT_brand（210210-210228）"/>
    <n v="316"/>
    <m/>
    <m/>
    <m/>
    <m/>
    <n v="730.32500000000005"/>
    <m/>
    <x v="0"/>
    <m/>
    <m/>
    <x v="88"/>
    <m/>
    <x v="2"/>
    <x v="3"/>
    <x v="0"/>
  </r>
  <r>
    <x v="603"/>
    <x v="7"/>
    <x v="0"/>
    <s v="NDG_Facebook_int_LAL"/>
    <n v="14"/>
    <m/>
    <m/>
    <m/>
    <m/>
    <n v="10.035"/>
    <m/>
    <x v="0"/>
    <m/>
    <m/>
    <x v="88"/>
    <m/>
    <x v="2"/>
    <x v="3"/>
    <x v="0"/>
  </r>
  <r>
    <x v="603"/>
    <x v="7"/>
    <x v="0"/>
    <s v="NDG_Facebook_int_LAL"/>
    <n v="872"/>
    <m/>
    <m/>
    <m/>
    <m/>
    <n v="808.375"/>
    <m/>
    <x v="0"/>
    <m/>
    <m/>
    <x v="88"/>
    <m/>
    <x v="2"/>
    <x v="3"/>
    <x v="0"/>
  </r>
  <r>
    <x v="603"/>
    <x v="7"/>
    <x v="0"/>
    <s v="NDG_Facebook_RT_ec（210210-210228）"/>
    <n v="185"/>
    <m/>
    <m/>
    <m/>
    <m/>
    <n v="186.20500000000001"/>
    <m/>
    <x v="0"/>
    <m/>
    <m/>
    <x v="88"/>
    <m/>
    <x v="2"/>
    <x v="3"/>
    <x v="0"/>
  </r>
  <r>
    <x v="603"/>
    <x v="7"/>
    <x v="0"/>
    <s v="NDG_Facebook_RT_brand（210210-210228）"/>
    <n v="28"/>
    <m/>
    <m/>
    <m/>
    <m/>
    <n v="47.945"/>
    <m/>
    <x v="0"/>
    <m/>
    <m/>
    <x v="88"/>
    <m/>
    <x v="2"/>
    <x v="3"/>
    <x v="0"/>
  </r>
  <r>
    <x v="603"/>
    <x v="7"/>
    <x v="0"/>
    <s v="NDG_Facebook_int_LAL"/>
    <n v="13"/>
    <m/>
    <m/>
    <m/>
    <m/>
    <n v="4.46"/>
    <m/>
    <x v="0"/>
    <m/>
    <m/>
    <x v="88"/>
    <m/>
    <x v="2"/>
    <x v="3"/>
    <x v="0"/>
  </r>
  <r>
    <x v="603"/>
    <x v="7"/>
    <x v="0"/>
    <s v="NDG_Facebook_RT_brand（210210-210228）"/>
    <n v="1519"/>
    <m/>
    <m/>
    <m/>
    <m/>
    <n v="3066.25"/>
    <m/>
    <x v="0"/>
    <m/>
    <m/>
    <x v="88"/>
    <m/>
    <x v="2"/>
    <x v="3"/>
    <x v="0"/>
  </r>
  <r>
    <x v="603"/>
    <x v="7"/>
    <x v="0"/>
    <s v="NDG_Facebook_RT_brand（210210-210228）"/>
    <n v="490"/>
    <m/>
    <m/>
    <m/>
    <m/>
    <n v="954.44"/>
    <m/>
    <x v="0"/>
    <m/>
    <m/>
    <x v="88"/>
    <m/>
    <x v="2"/>
    <x v="3"/>
    <x v="0"/>
  </r>
  <r>
    <x v="603"/>
    <x v="7"/>
    <x v="0"/>
    <s v="NDG_Facebook_RT_ec（210210-210228）"/>
    <n v="6163"/>
    <m/>
    <m/>
    <m/>
    <m/>
    <n v="11406.45"/>
    <m/>
    <x v="0"/>
    <m/>
    <m/>
    <x v="88"/>
    <m/>
    <x v="2"/>
    <x v="3"/>
    <x v="0"/>
  </r>
  <r>
    <x v="603"/>
    <x v="7"/>
    <x v="0"/>
    <s v="NDG_Facebook_RT_brand（210210-210228）"/>
    <n v="520"/>
    <m/>
    <m/>
    <m/>
    <m/>
    <n v="683.495"/>
    <m/>
    <x v="0"/>
    <m/>
    <m/>
    <x v="88"/>
    <m/>
    <x v="2"/>
    <x v="3"/>
    <x v="0"/>
  </r>
  <r>
    <x v="603"/>
    <x v="7"/>
    <x v="0"/>
    <s v="NDG_Facebook_int_LAL"/>
    <n v="131"/>
    <m/>
    <m/>
    <m/>
    <m/>
    <n v="117.075"/>
    <m/>
    <x v="0"/>
    <m/>
    <m/>
    <x v="88"/>
    <m/>
    <x v="2"/>
    <x v="3"/>
    <x v="0"/>
  </r>
  <r>
    <x v="603"/>
    <x v="7"/>
    <x v="0"/>
    <s v="NDG_Facebook_RT_ec（210210-210228）"/>
    <n v="3089"/>
    <m/>
    <m/>
    <m/>
    <m/>
    <n v="4975.13"/>
    <m/>
    <x v="0"/>
    <m/>
    <m/>
    <x v="88"/>
    <m/>
    <x v="2"/>
    <x v="3"/>
    <x v="0"/>
  </r>
  <r>
    <x v="603"/>
    <x v="7"/>
    <x v="0"/>
    <s v="NDG_Facebook_int_LAL"/>
    <n v="9"/>
    <m/>
    <m/>
    <m/>
    <m/>
    <n v="4.46"/>
    <m/>
    <x v="0"/>
    <m/>
    <m/>
    <x v="88"/>
    <m/>
    <x v="2"/>
    <x v="3"/>
    <x v="0"/>
  </r>
  <r>
    <x v="603"/>
    <x v="7"/>
    <x v="0"/>
    <s v="NDG_Facebook_RT_ec（210210-210228）"/>
    <n v="2029"/>
    <m/>
    <m/>
    <m/>
    <m/>
    <n v="2614.6750000000002"/>
    <m/>
    <x v="0"/>
    <m/>
    <m/>
    <x v="88"/>
    <m/>
    <x v="2"/>
    <x v="3"/>
    <x v="0"/>
  </r>
  <r>
    <x v="603"/>
    <x v="7"/>
    <x v="0"/>
    <s v="NDG_Facebook_RT_brand（210210-210228）"/>
    <n v="365"/>
    <m/>
    <m/>
    <m/>
    <m/>
    <n v="672.34500000000003"/>
    <m/>
    <x v="0"/>
    <m/>
    <m/>
    <x v="88"/>
    <m/>
    <x v="2"/>
    <x v="3"/>
    <x v="0"/>
  </r>
  <r>
    <x v="603"/>
    <x v="7"/>
    <x v="0"/>
    <s v="NDG_Facebook_int_LAL"/>
    <n v="13"/>
    <m/>
    <m/>
    <m/>
    <m/>
    <n v="5.5750000000000002"/>
    <m/>
    <x v="0"/>
    <m/>
    <m/>
    <x v="88"/>
    <m/>
    <x v="2"/>
    <x v="3"/>
    <x v="0"/>
  </r>
  <r>
    <x v="603"/>
    <x v="7"/>
    <x v="0"/>
    <s v="NDG_Facebook_RT_brand（210210-210228）"/>
    <n v="1355"/>
    <m/>
    <m/>
    <m/>
    <m/>
    <n v="3146.53"/>
    <m/>
    <x v="0"/>
    <m/>
    <m/>
    <x v="88"/>
    <m/>
    <x v="2"/>
    <x v="3"/>
    <x v="0"/>
  </r>
  <r>
    <x v="603"/>
    <x v="7"/>
    <x v="0"/>
    <s v="NDG_Facebook_RT_ec（210210-210228）"/>
    <n v="3660"/>
    <m/>
    <m/>
    <m/>
    <m/>
    <n v="6695.5749999999998"/>
    <m/>
    <x v="0"/>
    <m/>
    <m/>
    <x v="88"/>
    <m/>
    <x v="2"/>
    <x v="3"/>
    <x v="0"/>
  </r>
  <r>
    <x v="603"/>
    <x v="7"/>
    <x v="0"/>
    <s v="NDG_Facebook_RT_ec（210210-210228）"/>
    <n v="441"/>
    <m/>
    <m/>
    <m/>
    <m/>
    <n v="510.67"/>
    <m/>
    <x v="0"/>
    <m/>
    <m/>
    <x v="88"/>
    <m/>
    <x v="2"/>
    <x v="3"/>
    <x v="0"/>
  </r>
  <r>
    <x v="603"/>
    <x v="7"/>
    <x v="0"/>
    <s v="NDG_Facebook_RT_brand（210210-210228）"/>
    <n v="45"/>
    <m/>
    <m/>
    <m/>
    <m/>
    <n v="76.935000000000002"/>
    <m/>
    <x v="0"/>
    <m/>
    <m/>
    <x v="88"/>
    <m/>
    <x v="2"/>
    <x v="3"/>
    <x v="0"/>
  </r>
  <r>
    <x v="603"/>
    <x v="7"/>
    <x v="0"/>
    <s v="NDG_Facebook_RT_ec（210210-210228）"/>
    <n v="4157"/>
    <m/>
    <m/>
    <m/>
    <m/>
    <n v="4309.4750000000004"/>
    <m/>
    <x v="0"/>
    <m/>
    <m/>
    <x v="88"/>
    <m/>
    <x v="2"/>
    <x v="3"/>
    <x v="0"/>
  </r>
  <r>
    <x v="603"/>
    <x v="7"/>
    <x v="0"/>
    <s v="NDG_Facebook_int_LAL"/>
    <n v="59140"/>
    <m/>
    <m/>
    <m/>
    <m/>
    <n v="52284.58"/>
    <m/>
    <x v="0"/>
    <m/>
    <m/>
    <x v="88"/>
    <m/>
    <x v="2"/>
    <x v="3"/>
    <x v="0"/>
  </r>
  <r>
    <x v="603"/>
    <x v="7"/>
    <x v="0"/>
    <s v="NDG_Facebook_RT_brand（210210-210228）"/>
    <n v="27"/>
    <m/>
    <m/>
    <m/>
    <m/>
    <n v="43.484999999999999"/>
    <m/>
    <x v="0"/>
    <m/>
    <m/>
    <x v="88"/>
    <m/>
    <x v="2"/>
    <x v="3"/>
    <x v="0"/>
  </r>
  <r>
    <x v="604"/>
    <x v="7"/>
    <x v="0"/>
    <s v="NDG_Facebook_RT_brand（210210-210228）"/>
    <n v="893"/>
    <m/>
    <m/>
    <m/>
    <m/>
    <n v="860.78"/>
    <m/>
    <x v="0"/>
    <m/>
    <m/>
    <x v="88"/>
    <m/>
    <x v="2"/>
    <x v="3"/>
    <x v="0"/>
  </r>
  <r>
    <x v="604"/>
    <x v="7"/>
    <x v="0"/>
    <s v="NDG_Facebook_RT_ec（210210-210228）"/>
    <n v="733"/>
    <m/>
    <m/>
    <m/>
    <m/>
    <n v="697.99"/>
    <m/>
    <x v="0"/>
    <m/>
    <m/>
    <x v="88"/>
    <m/>
    <x v="2"/>
    <x v="3"/>
    <x v="0"/>
  </r>
  <r>
    <x v="604"/>
    <x v="7"/>
    <x v="0"/>
    <s v="NDG_Facebook_RT_ec（210210-210228）"/>
    <n v="7799"/>
    <m/>
    <m/>
    <m/>
    <m/>
    <n v="6259.61"/>
    <m/>
    <x v="0"/>
    <m/>
    <m/>
    <x v="88"/>
    <m/>
    <x v="2"/>
    <x v="3"/>
    <x v="0"/>
  </r>
  <r>
    <x v="604"/>
    <x v="7"/>
    <x v="0"/>
    <s v="NDG_Facebook_RT_brand（210210-210228）"/>
    <n v="534"/>
    <m/>
    <m/>
    <m/>
    <m/>
    <n v="1227.615"/>
    <m/>
    <x v="0"/>
    <m/>
    <m/>
    <x v="88"/>
    <m/>
    <x v="2"/>
    <x v="3"/>
    <x v="0"/>
  </r>
  <r>
    <x v="604"/>
    <x v="7"/>
    <x v="0"/>
    <s v="NDG_Facebook_RT_brand（210210-210228）"/>
    <n v="617"/>
    <m/>
    <m/>
    <m/>
    <m/>
    <n v="848.51499999999999"/>
    <m/>
    <x v="0"/>
    <m/>
    <m/>
    <x v="88"/>
    <m/>
    <x v="2"/>
    <x v="3"/>
    <x v="0"/>
  </r>
  <r>
    <x v="604"/>
    <x v="7"/>
    <x v="0"/>
    <s v="NDG_Facebook_int_LAL"/>
    <n v="4828"/>
    <m/>
    <m/>
    <m/>
    <m/>
    <n v="4167.87"/>
    <m/>
    <x v="0"/>
    <m/>
    <m/>
    <x v="88"/>
    <m/>
    <x v="2"/>
    <x v="3"/>
    <x v="0"/>
  </r>
  <r>
    <x v="604"/>
    <x v="7"/>
    <x v="0"/>
    <s v="NDG_Facebook_int_LAL"/>
    <n v="19"/>
    <m/>
    <m/>
    <m/>
    <m/>
    <n v="22.3"/>
    <m/>
    <x v="0"/>
    <m/>
    <m/>
    <x v="88"/>
    <m/>
    <x v="2"/>
    <x v="3"/>
    <x v="0"/>
  </r>
  <r>
    <x v="604"/>
    <x v="7"/>
    <x v="0"/>
    <s v="NDG_Facebook_RT_brand（210210-210228）"/>
    <n v="1003"/>
    <m/>
    <m/>
    <m/>
    <m/>
    <n v="1748.32"/>
    <m/>
    <x v="0"/>
    <m/>
    <m/>
    <x v="88"/>
    <m/>
    <x v="2"/>
    <x v="3"/>
    <x v="0"/>
  </r>
  <r>
    <x v="604"/>
    <x v="7"/>
    <x v="0"/>
    <s v="NDG_Facebook_int_LAL"/>
    <n v="359"/>
    <m/>
    <m/>
    <m/>
    <m/>
    <n v="321.12"/>
    <m/>
    <x v="0"/>
    <m/>
    <m/>
    <x v="88"/>
    <m/>
    <x v="2"/>
    <x v="3"/>
    <x v="0"/>
  </r>
  <r>
    <x v="604"/>
    <x v="7"/>
    <x v="0"/>
    <s v="NDG_Facebook_int_LAL"/>
    <n v="12"/>
    <m/>
    <m/>
    <m/>
    <m/>
    <n v="4.46"/>
    <m/>
    <x v="0"/>
    <m/>
    <m/>
    <x v="88"/>
    <m/>
    <x v="2"/>
    <x v="3"/>
    <x v="0"/>
  </r>
  <r>
    <x v="604"/>
    <x v="7"/>
    <x v="0"/>
    <s v="NDG_Facebook_RT_ec（210210-210228）"/>
    <n v="4061"/>
    <m/>
    <m/>
    <m/>
    <m/>
    <n v="7656.7049999999999"/>
    <m/>
    <x v="0"/>
    <m/>
    <m/>
    <x v="88"/>
    <m/>
    <x v="2"/>
    <x v="3"/>
    <x v="0"/>
  </r>
  <r>
    <x v="604"/>
    <x v="7"/>
    <x v="0"/>
    <s v="NDG_Facebook_RT_ec（210210-210228）"/>
    <n v="9826"/>
    <m/>
    <m/>
    <m/>
    <m/>
    <n v="10682.815000000001"/>
    <m/>
    <x v="0"/>
    <m/>
    <m/>
    <x v="88"/>
    <m/>
    <x v="2"/>
    <x v="3"/>
    <x v="0"/>
  </r>
  <r>
    <x v="604"/>
    <x v="7"/>
    <x v="0"/>
    <s v="NDG_Facebook_int_LAL"/>
    <n v="355"/>
    <m/>
    <m/>
    <m/>
    <m/>
    <n v="223"/>
    <m/>
    <x v="0"/>
    <m/>
    <m/>
    <x v="88"/>
    <m/>
    <x v="2"/>
    <x v="3"/>
    <x v="0"/>
  </r>
  <r>
    <x v="604"/>
    <x v="7"/>
    <x v="0"/>
    <s v="NDG_Facebook_RT_ec（210210-210228）"/>
    <n v="13862"/>
    <m/>
    <m/>
    <m/>
    <m/>
    <n v="21137.055"/>
    <m/>
    <x v="0"/>
    <m/>
    <m/>
    <x v="88"/>
    <m/>
    <x v="2"/>
    <x v="3"/>
    <x v="0"/>
  </r>
  <r>
    <x v="604"/>
    <x v="7"/>
    <x v="0"/>
    <s v="NDG_Facebook_RT_ec（210210-210228）"/>
    <n v="205"/>
    <m/>
    <m/>
    <m/>
    <m/>
    <n v="202.93"/>
    <m/>
    <x v="0"/>
    <m/>
    <m/>
    <x v="88"/>
    <m/>
    <x v="2"/>
    <x v="3"/>
    <x v="0"/>
  </r>
  <r>
    <x v="604"/>
    <x v="7"/>
    <x v="0"/>
    <s v="NDG_Facebook_RT_ec（210210-210228）"/>
    <n v="1452"/>
    <m/>
    <m/>
    <m/>
    <m/>
    <n v="1175.21"/>
    <m/>
    <x v="0"/>
    <m/>
    <m/>
    <x v="88"/>
    <m/>
    <x v="2"/>
    <x v="3"/>
    <x v="0"/>
  </r>
  <r>
    <x v="604"/>
    <x v="7"/>
    <x v="0"/>
    <s v="NDG_Facebook_int_LAL"/>
    <n v="80803"/>
    <m/>
    <m/>
    <m/>
    <m/>
    <n v="69691.960000000006"/>
    <m/>
    <x v="0"/>
    <m/>
    <m/>
    <x v="88"/>
    <m/>
    <x v="2"/>
    <x v="3"/>
    <x v="0"/>
  </r>
  <r>
    <x v="604"/>
    <x v="7"/>
    <x v="0"/>
    <s v="NDG_Facebook_int_LAL"/>
    <n v="17"/>
    <m/>
    <m/>
    <m/>
    <m/>
    <n v="21.184999999999999"/>
    <m/>
    <x v="0"/>
    <m/>
    <m/>
    <x v="88"/>
    <m/>
    <x v="2"/>
    <x v="3"/>
    <x v="0"/>
  </r>
  <r>
    <x v="604"/>
    <x v="7"/>
    <x v="0"/>
    <s v="NDG_Facebook_RT_brand（210210-210228）"/>
    <n v="1664"/>
    <m/>
    <m/>
    <m/>
    <m/>
    <n v="2940.2550000000001"/>
    <m/>
    <x v="0"/>
    <m/>
    <m/>
    <x v="88"/>
    <m/>
    <x v="2"/>
    <x v="3"/>
    <x v="0"/>
  </r>
  <r>
    <x v="604"/>
    <x v="7"/>
    <x v="0"/>
    <s v="NDG_Facebook_int_LAL"/>
    <n v="12"/>
    <m/>
    <m/>
    <m/>
    <m/>
    <n v="6.69"/>
    <m/>
    <x v="0"/>
    <m/>
    <m/>
    <x v="88"/>
    <m/>
    <x v="2"/>
    <x v="3"/>
    <x v="0"/>
  </r>
  <r>
    <x v="604"/>
    <x v="7"/>
    <x v="0"/>
    <s v="NDG_Facebook_int_LAL"/>
    <n v="545"/>
    <m/>
    <m/>
    <m/>
    <m/>
    <n v="543.005"/>
    <m/>
    <x v="0"/>
    <m/>
    <m/>
    <x v="88"/>
    <m/>
    <x v="2"/>
    <x v="3"/>
    <x v="0"/>
  </r>
  <r>
    <x v="604"/>
    <x v="7"/>
    <x v="0"/>
    <s v="NDG_Facebook_RT_ec（210210-210228）"/>
    <n v="2906"/>
    <m/>
    <m/>
    <m/>
    <m/>
    <n v="2985.97"/>
    <m/>
    <x v="0"/>
    <m/>
    <m/>
    <x v="88"/>
    <m/>
    <x v="2"/>
    <x v="3"/>
    <x v="0"/>
  </r>
  <r>
    <x v="604"/>
    <x v="7"/>
    <x v="0"/>
    <s v="NDG_Facebook_RT_brand（210210-210228）"/>
    <n v="13"/>
    <m/>
    <m/>
    <m/>
    <m/>
    <n v="26.76"/>
    <m/>
    <x v="0"/>
    <m/>
    <m/>
    <x v="88"/>
    <m/>
    <x v="2"/>
    <x v="3"/>
    <x v="0"/>
  </r>
  <r>
    <x v="604"/>
    <x v="7"/>
    <x v="0"/>
    <s v="NDG_Facebook_RT_brand（210210-210228）"/>
    <n v="43"/>
    <m/>
    <m/>
    <m/>
    <m/>
    <n v="84.74"/>
    <m/>
    <x v="0"/>
    <m/>
    <m/>
    <x v="88"/>
    <m/>
    <x v="2"/>
    <x v="3"/>
    <x v="0"/>
  </r>
  <r>
    <x v="604"/>
    <x v="7"/>
    <x v="0"/>
    <s v="NDG_Facebook_RT_brand（210210-210228）"/>
    <n v="105"/>
    <m/>
    <m/>
    <m/>
    <m/>
    <n v="195.125"/>
    <m/>
    <x v="0"/>
    <m/>
    <m/>
    <x v="88"/>
    <m/>
    <x v="2"/>
    <x v="3"/>
    <x v="0"/>
  </r>
  <r>
    <x v="604"/>
    <x v="7"/>
    <x v="0"/>
    <s v="NDG_Facebook_RT_brand（210210-210228）"/>
    <n v="2468"/>
    <m/>
    <m/>
    <m/>
    <m/>
    <n v="4904.8850000000002"/>
    <m/>
    <x v="0"/>
    <m/>
    <m/>
    <x v="88"/>
    <m/>
    <x v="2"/>
    <x v="3"/>
    <x v="0"/>
  </r>
  <r>
    <x v="604"/>
    <x v="7"/>
    <x v="0"/>
    <s v="NDG_Facebook_RT_ec（210210-210228）"/>
    <n v="11494"/>
    <m/>
    <m/>
    <m/>
    <m/>
    <n v="18003.904999999999"/>
    <m/>
    <x v="0"/>
    <m/>
    <m/>
    <x v="88"/>
    <m/>
    <x v="2"/>
    <x v="3"/>
    <x v="0"/>
  </r>
  <r>
    <x v="605"/>
    <x v="7"/>
    <x v="0"/>
    <s v="NDG_Facebook_RT_ec（210210-210228）"/>
    <n v="6622"/>
    <m/>
    <m/>
    <m/>
    <m/>
    <n v="11015.084999999999"/>
    <m/>
    <x v="0"/>
    <m/>
    <m/>
    <x v="88"/>
    <m/>
    <x v="2"/>
    <x v="3"/>
    <x v="0"/>
  </r>
  <r>
    <x v="605"/>
    <x v="7"/>
    <x v="0"/>
    <s v="NDG_Facebook_int_LAL"/>
    <n v="36"/>
    <m/>
    <m/>
    <m/>
    <m/>
    <n v="13.38"/>
    <m/>
    <x v="0"/>
    <m/>
    <m/>
    <x v="88"/>
    <m/>
    <x v="2"/>
    <x v="3"/>
    <x v="0"/>
  </r>
  <r>
    <x v="605"/>
    <x v="7"/>
    <x v="0"/>
    <s v="NDG_Facebook_int_LAL"/>
    <n v="1781"/>
    <m/>
    <m/>
    <m/>
    <m/>
    <n v="1393.75"/>
    <m/>
    <x v="0"/>
    <m/>
    <m/>
    <x v="88"/>
    <m/>
    <x v="2"/>
    <x v="3"/>
    <x v="0"/>
  </r>
  <r>
    <x v="605"/>
    <x v="7"/>
    <x v="0"/>
    <s v="NDG_Facebook_RT_brand（210210-210228）"/>
    <n v="1388"/>
    <m/>
    <m/>
    <m/>
    <m/>
    <n v="2447.4250000000002"/>
    <m/>
    <x v="0"/>
    <m/>
    <m/>
    <x v="88"/>
    <m/>
    <x v="2"/>
    <x v="3"/>
    <x v="0"/>
  </r>
  <r>
    <x v="605"/>
    <x v="7"/>
    <x v="0"/>
    <s v="NDG_Facebook_RT_brand（210210-210228）"/>
    <n v="2810"/>
    <m/>
    <m/>
    <m/>
    <m/>
    <n v="5486.915"/>
    <m/>
    <x v="0"/>
    <m/>
    <m/>
    <x v="88"/>
    <m/>
    <x v="2"/>
    <x v="3"/>
    <x v="0"/>
  </r>
  <r>
    <x v="605"/>
    <x v="7"/>
    <x v="0"/>
    <s v="NDG_Facebook_RT_ec（210210-210228）"/>
    <n v="3065"/>
    <m/>
    <m/>
    <m/>
    <m/>
    <n v="3379.5650000000001"/>
    <m/>
    <x v="0"/>
    <m/>
    <m/>
    <x v="88"/>
    <m/>
    <x v="2"/>
    <x v="3"/>
    <x v="0"/>
  </r>
  <r>
    <x v="605"/>
    <x v="7"/>
    <x v="0"/>
    <s v="NDG_Facebook_RT_ec（210210-210228）"/>
    <n v="1740"/>
    <m/>
    <m/>
    <m/>
    <m/>
    <n v="1155.1400000000001"/>
    <m/>
    <x v="0"/>
    <m/>
    <m/>
    <x v="88"/>
    <m/>
    <x v="2"/>
    <x v="3"/>
    <x v="0"/>
  </r>
  <r>
    <x v="605"/>
    <x v="7"/>
    <x v="0"/>
    <s v="NDG_Facebook_RT_brand（210210-210228）"/>
    <n v="31"/>
    <m/>
    <m/>
    <m/>
    <m/>
    <n v="69.13"/>
    <m/>
    <x v="0"/>
    <m/>
    <m/>
    <x v="88"/>
    <m/>
    <x v="2"/>
    <x v="3"/>
    <x v="0"/>
  </r>
  <r>
    <x v="605"/>
    <x v="7"/>
    <x v="0"/>
    <s v="NDG_Facebook_int_LAL"/>
    <n v="54"/>
    <m/>
    <m/>
    <m/>
    <m/>
    <n v="24.53"/>
    <m/>
    <x v="0"/>
    <m/>
    <m/>
    <x v="88"/>
    <m/>
    <x v="2"/>
    <x v="3"/>
    <x v="0"/>
  </r>
  <r>
    <x v="605"/>
    <x v="7"/>
    <x v="0"/>
    <s v="NDG_Facebook_RT_brand（210210-210228）"/>
    <n v="113"/>
    <m/>
    <m/>
    <m/>
    <m/>
    <n v="177.285"/>
    <m/>
    <x v="0"/>
    <m/>
    <m/>
    <x v="88"/>
    <m/>
    <x v="2"/>
    <x v="3"/>
    <x v="0"/>
  </r>
  <r>
    <x v="605"/>
    <x v="7"/>
    <x v="0"/>
    <s v="NDG_Facebook_RT_brand（210210-210228）"/>
    <n v="913"/>
    <m/>
    <m/>
    <m/>
    <m/>
    <n v="1714.87"/>
    <m/>
    <x v="0"/>
    <m/>
    <m/>
    <x v="88"/>
    <m/>
    <x v="2"/>
    <x v="3"/>
    <x v="0"/>
  </r>
  <r>
    <x v="605"/>
    <x v="7"/>
    <x v="0"/>
    <s v="NDG_Facebook_RT_ec（210210-210228）"/>
    <n v="1482"/>
    <m/>
    <m/>
    <m/>
    <m/>
    <n v="1597.7950000000001"/>
    <m/>
    <x v="0"/>
    <m/>
    <m/>
    <x v="88"/>
    <m/>
    <x v="2"/>
    <x v="3"/>
    <x v="0"/>
  </r>
  <r>
    <x v="605"/>
    <x v="7"/>
    <x v="0"/>
    <s v="NDG_Facebook_RT_ec（210210-210228）"/>
    <n v="7487"/>
    <m/>
    <m/>
    <m/>
    <m/>
    <n v="7930.9949999999999"/>
    <m/>
    <x v="0"/>
    <m/>
    <m/>
    <x v="88"/>
    <m/>
    <x v="2"/>
    <x v="3"/>
    <x v="0"/>
  </r>
  <r>
    <x v="605"/>
    <x v="7"/>
    <x v="0"/>
    <s v="NDG_Facebook_int_LAL"/>
    <n v="22"/>
    <m/>
    <m/>
    <m/>
    <m/>
    <n v="16.725000000000001"/>
    <m/>
    <x v="0"/>
    <m/>
    <m/>
    <x v="88"/>
    <m/>
    <x v="2"/>
    <x v="3"/>
    <x v="0"/>
  </r>
  <r>
    <x v="605"/>
    <x v="7"/>
    <x v="0"/>
    <s v="NDG_Facebook_int_LAL"/>
    <n v="75078"/>
    <m/>
    <m/>
    <m/>
    <m/>
    <n v="66338.039999999994"/>
    <m/>
    <x v="0"/>
    <m/>
    <m/>
    <x v="88"/>
    <m/>
    <x v="2"/>
    <x v="3"/>
    <x v="0"/>
  </r>
  <r>
    <x v="605"/>
    <x v="7"/>
    <x v="0"/>
    <s v="NDG_Facebook_int_LAL"/>
    <n v="6885"/>
    <m/>
    <m/>
    <m/>
    <m/>
    <n v="5366.4949999999999"/>
    <m/>
    <x v="0"/>
    <m/>
    <m/>
    <x v="88"/>
    <m/>
    <x v="2"/>
    <x v="3"/>
    <x v="0"/>
  </r>
  <r>
    <x v="605"/>
    <x v="7"/>
    <x v="0"/>
    <s v="NDG_Facebook_int_LAL"/>
    <n v="4"/>
    <m/>
    <m/>
    <m/>
    <m/>
    <n v="0"/>
    <m/>
    <x v="0"/>
    <m/>
    <m/>
    <x v="88"/>
    <m/>
    <x v="2"/>
    <x v="3"/>
    <x v="0"/>
  </r>
  <r>
    <x v="605"/>
    <x v="7"/>
    <x v="0"/>
    <s v="NDG_Facebook_RT_brand（210210-210228）"/>
    <n v="245"/>
    <m/>
    <m/>
    <m/>
    <m/>
    <n v="332.27"/>
    <m/>
    <x v="0"/>
    <m/>
    <m/>
    <x v="88"/>
    <m/>
    <x v="2"/>
    <x v="3"/>
    <x v="0"/>
  </r>
  <r>
    <x v="605"/>
    <x v="7"/>
    <x v="0"/>
    <s v="NDG_Facebook_RT_brand（210210-210228）"/>
    <n v="217"/>
    <m/>
    <m/>
    <m/>
    <m/>
    <n v="360.14499999999998"/>
    <m/>
    <x v="0"/>
    <m/>
    <m/>
    <x v="88"/>
    <m/>
    <x v="2"/>
    <x v="3"/>
    <x v="0"/>
  </r>
  <r>
    <x v="605"/>
    <x v="7"/>
    <x v="0"/>
    <s v="NDG_Facebook_RT_brand（210210-210228）"/>
    <n v="333"/>
    <m/>
    <m/>
    <m/>
    <m/>
    <n v="497.29"/>
    <m/>
    <x v="0"/>
    <m/>
    <m/>
    <x v="88"/>
    <m/>
    <x v="2"/>
    <x v="3"/>
    <x v="0"/>
  </r>
  <r>
    <x v="605"/>
    <x v="7"/>
    <x v="0"/>
    <s v="NDG_Facebook_int_LAL"/>
    <n v="1746"/>
    <m/>
    <m/>
    <m/>
    <m/>
    <n v="1152.9100000000001"/>
    <m/>
    <x v="0"/>
    <m/>
    <m/>
    <x v="88"/>
    <m/>
    <x v="2"/>
    <x v="3"/>
    <x v="0"/>
  </r>
  <r>
    <x v="605"/>
    <x v="7"/>
    <x v="0"/>
    <s v="NDG_Facebook_RT_ec（210210-210228）"/>
    <n v="13068"/>
    <m/>
    <m/>
    <m/>
    <m/>
    <n v="16764.025000000001"/>
    <m/>
    <x v="0"/>
    <m/>
    <m/>
    <x v="88"/>
    <m/>
    <x v="2"/>
    <x v="3"/>
    <x v="0"/>
  </r>
  <r>
    <x v="605"/>
    <x v="7"/>
    <x v="0"/>
    <s v="NDG_Facebook_int_LAL"/>
    <n v="59"/>
    <m/>
    <m/>
    <m/>
    <m/>
    <n v="49.06"/>
    <m/>
    <x v="0"/>
    <m/>
    <m/>
    <x v="88"/>
    <m/>
    <x v="2"/>
    <x v="3"/>
    <x v="0"/>
  </r>
  <r>
    <x v="605"/>
    <x v="7"/>
    <x v="0"/>
    <s v="NDG_Facebook_RT_ec（210210-210228）"/>
    <n v="13788"/>
    <m/>
    <m/>
    <m/>
    <m/>
    <n v="22405.924999999999"/>
    <m/>
    <x v="0"/>
    <m/>
    <m/>
    <x v="88"/>
    <m/>
    <x v="2"/>
    <x v="3"/>
    <x v="0"/>
  </r>
  <r>
    <x v="605"/>
    <x v="7"/>
    <x v="0"/>
    <s v="NDG_Facebook_RT_ec（210210-210228）"/>
    <n v="1963"/>
    <m/>
    <m/>
    <m/>
    <m/>
    <n v="1282.25"/>
    <m/>
    <x v="0"/>
    <m/>
    <m/>
    <x v="88"/>
    <m/>
    <x v="2"/>
    <x v="3"/>
    <x v="0"/>
  </r>
  <r>
    <x v="605"/>
    <x v="7"/>
    <x v="0"/>
    <s v="NDG_Facebook_RT_brand（210210-210228）"/>
    <n v="2017"/>
    <m/>
    <m/>
    <m/>
    <m/>
    <n v="3104.16"/>
    <m/>
    <x v="0"/>
    <m/>
    <m/>
    <x v="88"/>
    <m/>
    <x v="2"/>
    <x v="3"/>
    <x v="0"/>
  </r>
  <r>
    <x v="605"/>
    <x v="7"/>
    <x v="0"/>
    <s v="NDG_Facebook_RT_ec（210210-210228）"/>
    <n v="1918"/>
    <m/>
    <m/>
    <m/>
    <m/>
    <n v="1800.7249999999999"/>
    <m/>
    <x v="0"/>
    <m/>
    <m/>
    <x v="88"/>
    <m/>
    <x v="2"/>
    <x v="3"/>
    <x v="0"/>
  </r>
  <r>
    <x v="606"/>
    <x v="7"/>
    <x v="0"/>
    <s v="NDG_Facebook_RT_brand（210210-210228）"/>
    <n v="3561"/>
    <m/>
    <m/>
    <m/>
    <m/>
    <n v="6878.4350000000004"/>
    <m/>
    <x v="0"/>
    <m/>
    <m/>
    <x v="88"/>
    <m/>
    <x v="2"/>
    <x v="3"/>
    <x v="0"/>
  </r>
  <r>
    <x v="606"/>
    <x v="7"/>
    <x v="0"/>
    <s v="NDG_Facebook_int_LAL"/>
    <n v="8038"/>
    <m/>
    <m/>
    <m/>
    <m/>
    <n v="6483.7250000000004"/>
    <m/>
    <x v="0"/>
    <m/>
    <m/>
    <x v="88"/>
    <m/>
    <x v="2"/>
    <x v="3"/>
    <x v="0"/>
  </r>
  <r>
    <x v="606"/>
    <x v="7"/>
    <x v="0"/>
    <s v="NDG_Facebook_RT_ec（210210-210228）"/>
    <n v="815"/>
    <m/>
    <m/>
    <m/>
    <m/>
    <n v="642.24"/>
    <m/>
    <x v="0"/>
    <m/>
    <m/>
    <x v="88"/>
    <m/>
    <x v="2"/>
    <x v="3"/>
    <x v="0"/>
  </r>
  <r>
    <x v="606"/>
    <x v="7"/>
    <x v="0"/>
    <s v="NDG_Facebook_RT_brand（210210-210228）"/>
    <n v="196"/>
    <m/>
    <m/>
    <m/>
    <m/>
    <n v="279.86500000000001"/>
    <m/>
    <x v="0"/>
    <m/>
    <m/>
    <x v="88"/>
    <m/>
    <x v="2"/>
    <x v="3"/>
    <x v="0"/>
  </r>
  <r>
    <x v="606"/>
    <x v="7"/>
    <x v="0"/>
    <s v="NDG_Facebook_RT_ec（210210-210228）"/>
    <n v="738"/>
    <m/>
    <m/>
    <m/>
    <m/>
    <n v="723.63499999999999"/>
    <m/>
    <x v="0"/>
    <m/>
    <m/>
    <x v="88"/>
    <m/>
    <x v="2"/>
    <x v="3"/>
    <x v="0"/>
  </r>
  <r>
    <x v="606"/>
    <x v="7"/>
    <x v="0"/>
    <s v="NDG_Facebook_RT_ec（210210-210228）"/>
    <n v="1688"/>
    <m/>
    <m/>
    <m/>
    <m/>
    <n v="1141.76"/>
    <m/>
    <x v="0"/>
    <m/>
    <m/>
    <x v="88"/>
    <m/>
    <x v="2"/>
    <x v="3"/>
    <x v="0"/>
  </r>
  <r>
    <x v="606"/>
    <x v="7"/>
    <x v="0"/>
    <s v="NDG_Facebook_RT_ec（210210-210228）"/>
    <n v="5548"/>
    <m/>
    <m/>
    <m/>
    <m/>
    <n v="4308.3599999999997"/>
    <m/>
    <x v="0"/>
    <m/>
    <m/>
    <x v="88"/>
    <m/>
    <x v="2"/>
    <x v="3"/>
    <x v="0"/>
  </r>
  <r>
    <x v="606"/>
    <x v="7"/>
    <x v="0"/>
    <s v="NDG_Facebook_RT_ec（210210-210228）"/>
    <n v="16168"/>
    <m/>
    <m/>
    <m/>
    <m/>
    <n v="29350.145"/>
    <m/>
    <x v="0"/>
    <m/>
    <m/>
    <x v="88"/>
    <m/>
    <x v="2"/>
    <x v="3"/>
    <x v="0"/>
  </r>
  <r>
    <x v="606"/>
    <x v="7"/>
    <x v="0"/>
    <s v="NDG_Facebook_int_LAL"/>
    <n v="5272"/>
    <m/>
    <m/>
    <m/>
    <m/>
    <n v="4548.085"/>
    <m/>
    <x v="0"/>
    <m/>
    <m/>
    <x v="88"/>
    <m/>
    <x v="2"/>
    <x v="3"/>
    <x v="0"/>
  </r>
  <r>
    <x v="606"/>
    <x v="7"/>
    <x v="0"/>
    <s v="NDG_Facebook_RT_brand（210210-210228）"/>
    <n v="632"/>
    <m/>
    <m/>
    <m/>
    <m/>
    <n v="1166.29"/>
    <m/>
    <x v="0"/>
    <m/>
    <m/>
    <x v="88"/>
    <m/>
    <x v="2"/>
    <x v="3"/>
    <x v="0"/>
  </r>
  <r>
    <x v="606"/>
    <x v="7"/>
    <x v="0"/>
    <s v="NDG_Facebook_RT_brand（210210-210228）"/>
    <n v="163"/>
    <m/>
    <m/>
    <m/>
    <m/>
    <n v="181.745"/>
    <m/>
    <x v="0"/>
    <m/>
    <m/>
    <x v="88"/>
    <m/>
    <x v="2"/>
    <x v="3"/>
    <x v="0"/>
  </r>
  <r>
    <x v="606"/>
    <x v="7"/>
    <x v="0"/>
    <s v="NDG_Facebook_RT_brand（210210-210228）"/>
    <n v="149"/>
    <m/>
    <m/>
    <m/>
    <m/>
    <n v="142.72"/>
    <m/>
    <x v="0"/>
    <m/>
    <m/>
    <x v="88"/>
    <m/>
    <x v="2"/>
    <x v="3"/>
    <x v="0"/>
  </r>
  <r>
    <x v="606"/>
    <x v="7"/>
    <x v="0"/>
    <s v="NDG_Facebook_RT_brand（210210-210228）"/>
    <n v="99"/>
    <m/>
    <m/>
    <m/>
    <m/>
    <n v="177.285"/>
    <m/>
    <x v="0"/>
    <m/>
    <m/>
    <x v="88"/>
    <m/>
    <x v="2"/>
    <x v="3"/>
    <x v="0"/>
  </r>
  <r>
    <x v="606"/>
    <x v="7"/>
    <x v="0"/>
    <s v="NDG_Facebook_RT_brand（210210-210228）"/>
    <n v="21"/>
    <m/>
    <m/>
    <m/>
    <m/>
    <n v="70.245000000000005"/>
    <m/>
    <x v="0"/>
    <m/>
    <m/>
    <x v="88"/>
    <m/>
    <x v="2"/>
    <x v="3"/>
    <x v="0"/>
  </r>
  <r>
    <x v="606"/>
    <x v="7"/>
    <x v="0"/>
    <s v="NDG_Facebook_int_LAL"/>
    <n v="45"/>
    <m/>
    <m/>
    <m/>
    <m/>
    <n v="14.494999999999999"/>
    <m/>
    <x v="0"/>
    <m/>
    <m/>
    <x v="88"/>
    <m/>
    <x v="2"/>
    <x v="3"/>
    <x v="0"/>
  </r>
  <r>
    <x v="606"/>
    <x v="7"/>
    <x v="0"/>
    <s v="NDG_Facebook_RT_brand（210210-210228）"/>
    <n v="932"/>
    <m/>
    <m/>
    <m/>
    <m/>
    <n v="1828.6"/>
    <m/>
    <x v="0"/>
    <m/>
    <m/>
    <x v="88"/>
    <m/>
    <x v="2"/>
    <x v="3"/>
    <x v="0"/>
  </r>
  <r>
    <x v="606"/>
    <x v="7"/>
    <x v="0"/>
    <s v="NDG_Facebook_int_LAL"/>
    <n v="24"/>
    <m/>
    <m/>
    <m/>
    <m/>
    <n v="4.46"/>
    <m/>
    <x v="0"/>
    <m/>
    <m/>
    <x v="88"/>
    <m/>
    <x v="2"/>
    <x v="3"/>
    <x v="0"/>
  </r>
  <r>
    <x v="606"/>
    <x v="7"/>
    <x v="0"/>
    <s v="NDG_Facebook_int_LAL"/>
    <n v="36"/>
    <m/>
    <m/>
    <m/>
    <m/>
    <n v="30.105"/>
    <m/>
    <x v="0"/>
    <m/>
    <m/>
    <x v="88"/>
    <m/>
    <x v="2"/>
    <x v="3"/>
    <x v="0"/>
  </r>
  <r>
    <x v="606"/>
    <x v="7"/>
    <x v="0"/>
    <s v="NDG_Facebook_int_LAL"/>
    <n v="67423"/>
    <m/>
    <m/>
    <m/>
    <m/>
    <n v="62319.58"/>
    <m/>
    <x v="0"/>
    <m/>
    <m/>
    <x v="88"/>
    <m/>
    <x v="2"/>
    <x v="3"/>
    <x v="0"/>
  </r>
  <r>
    <x v="606"/>
    <x v="7"/>
    <x v="0"/>
    <s v="NDG_Facebook_int_LAL"/>
    <n v="24"/>
    <m/>
    <m/>
    <m/>
    <m/>
    <n v="13.38"/>
    <m/>
    <x v="0"/>
    <m/>
    <m/>
    <x v="88"/>
    <m/>
    <x v="2"/>
    <x v="3"/>
    <x v="0"/>
  </r>
  <r>
    <x v="606"/>
    <x v="7"/>
    <x v="0"/>
    <s v="NDG_Facebook_RT_ec（210210-210228）"/>
    <n v="18503"/>
    <m/>
    <m/>
    <m/>
    <m/>
    <n v="18168.924999999999"/>
    <m/>
    <x v="0"/>
    <m/>
    <m/>
    <x v="88"/>
    <m/>
    <x v="2"/>
    <x v="3"/>
    <x v="0"/>
  </r>
  <r>
    <x v="606"/>
    <x v="7"/>
    <x v="0"/>
    <s v="NDG_Facebook_RT_ec（210210-210228）"/>
    <n v="4057"/>
    <m/>
    <m/>
    <m/>
    <m/>
    <n v="6298.6350000000002"/>
    <m/>
    <x v="0"/>
    <m/>
    <m/>
    <x v="88"/>
    <m/>
    <x v="2"/>
    <x v="3"/>
    <x v="0"/>
  </r>
  <r>
    <x v="606"/>
    <x v="7"/>
    <x v="0"/>
    <s v="NDG_Facebook_RT_ec（210210-210228）"/>
    <n v="1511"/>
    <m/>
    <m/>
    <m/>
    <m/>
    <n v="1074.8599999999999"/>
    <m/>
    <x v="0"/>
    <m/>
    <m/>
    <x v="88"/>
    <m/>
    <x v="2"/>
    <x v="3"/>
    <x v="0"/>
  </r>
  <r>
    <x v="606"/>
    <x v="7"/>
    <x v="0"/>
    <s v="NDG_Facebook_RT_ec（210210-210228）"/>
    <n v="3768"/>
    <m/>
    <m/>
    <m/>
    <m/>
    <n v="4768.8549999999996"/>
    <m/>
    <x v="0"/>
    <m/>
    <m/>
    <x v="88"/>
    <m/>
    <x v="2"/>
    <x v="3"/>
    <x v="0"/>
  </r>
  <r>
    <x v="606"/>
    <x v="7"/>
    <x v="0"/>
    <s v="NDG_Facebook_int_LAL"/>
    <n v="88"/>
    <m/>
    <m/>
    <m/>
    <m/>
    <n v="74.704999999999998"/>
    <m/>
    <x v="0"/>
    <m/>
    <m/>
    <x v="88"/>
    <m/>
    <x v="2"/>
    <x v="3"/>
    <x v="0"/>
  </r>
  <r>
    <x v="606"/>
    <x v="7"/>
    <x v="0"/>
    <s v="NDG_Facebook_int_LAL"/>
    <n v="1198"/>
    <m/>
    <m/>
    <m/>
    <m/>
    <n v="1041.4100000000001"/>
    <m/>
    <x v="0"/>
    <m/>
    <m/>
    <x v="88"/>
    <m/>
    <x v="2"/>
    <x v="3"/>
    <x v="0"/>
  </r>
  <r>
    <x v="606"/>
    <x v="7"/>
    <x v="0"/>
    <s v="NDG_Facebook_RT_brand（210210-210228）"/>
    <n v="2944"/>
    <m/>
    <m/>
    <m/>
    <m/>
    <n v="3499.9850000000001"/>
    <m/>
    <x v="0"/>
    <m/>
    <m/>
    <x v="88"/>
    <m/>
    <x v="2"/>
    <x v="3"/>
    <x v="0"/>
  </r>
  <r>
    <x v="607"/>
    <x v="7"/>
    <x v="0"/>
    <s v="NDG_Facebook_RT_brand（210210-210228）"/>
    <n v="2426"/>
    <m/>
    <m/>
    <m/>
    <m/>
    <n v="3276.9850000000001"/>
    <m/>
    <x v="0"/>
    <m/>
    <m/>
    <x v="88"/>
    <m/>
    <x v="2"/>
    <x v="3"/>
    <x v="0"/>
  </r>
  <r>
    <x v="607"/>
    <x v="7"/>
    <x v="0"/>
    <s v="NDG_Facebook_RT_brand（210210-210228）"/>
    <n v="230"/>
    <m/>
    <m/>
    <m/>
    <m/>
    <n v="279.86500000000001"/>
    <m/>
    <x v="0"/>
    <m/>
    <m/>
    <x v="88"/>
    <m/>
    <x v="2"/>
    <x v="3"/>
    <x v="0"/>
  </r>
  <r>
    <x v="607"/>
    <x v="7"/>
    <x v="0"/>
    <s v="NDG_Facebook_RT_ec（210210-210228）"/>
    <n v="1116"/>
    <m/>
    <m/>
    <m/>
    <m/>
    <n v="1127.2650000000001"/>
    <m/>
    <x v="0"/>
    <m/>
    <m/>
    <x v="88"/>
    <m/>
    <x v="2"/>
    <x v="3"/>
    <x v="0"/>
  </r>
  <r>
    <x v="607"/>
    <x v="7"/>
    <x v="0"/>
    <s v="NDG_Facebook_int_LAL"/>
    <n v="45"/>
    <m/>
    <m/>
    <m/>
    <m/>
    <n v="72.474999999999994"/>
    <m/>
    <x v="0"/>
    <m/>
    <m/>
    <x v="88"/>
    <m/>
    <x v="2"/>
    <x v="3"/>
    <x v="0"/>
  </r>
  <r>
    <x v="607"/>
    <x v="7"/>
    <x v="0"/>
    <s v="NDG_Facebook_int_LAL"/>
    <n v="38"/>
    <m/>
    <m/>
    <m/>
    <m/>
    <n v="14.494999999999999"/>
    <m/>
    <x v="0"/>
    <m/>
    <m/>
    <x v="88"/>
    <m/>
    <x v="2"/>
    <x v="3"/>
    <x v="0"/>
  </r>
  <r>
    <x v="607"/>
    <x v="7"/>
    <x v="0"/>
    <s v="NDG_Facebook_RT_brand（210210-210228）"/>
    <n v="24"/>
    <m/>
    <m/>
    <m/>
    <m/>
    <n v="79.165000000000006"/>
    <m/>
    <x v="0"/>
    <m/>
    <m/>
    <x v="88"/>
    <m/>
    <x v="2"/>
    <x v="3"/>
    <x v="0"/>
  </r>
  <r>
    <x v="607"/>
    <x v="7"/>
    <x v="0"/>
    <s v="NDG_Facebook_RT_ec（210210-210228）"/>
    <n v="5354"/>
    <m/>
    <m/>
    <m/>
    <m/>
    <n v="3893.58"/>
    <m/>
    <x v="0"/>
    <m/>
    <m/>
    <x v="88"/>
    <m/>
    <x v="2"/>
    <x v="3"/>
    <x v="0"/>
  </r>
  <r>
    <x v="607"/>
    <x v="7"/>
    <x v="0"/>
    <s v="NDG_Facebook_RT_ec（210210-210228）"/>
    <n v="5168"/>
    <m/>
    <m/>
    <m/>
    <m/>
    <n v="8358.0400000000009"/>
    <m/>
    <x v="0"/>
    <m/>
    <m/>
    <x v="88"/>
    <m/>
    <x v="2"/>
    <x v="3"/>
    <x v="0"/>
  </r>
  <r>
    <x v="607"/>
    <x v="7"/>
    <x v="0"/>
    <s v="NDG_Facebook_RT_brand（210210-210228）"/>
    <n v="3166"/>
    <m/>
    <m/>
    <m/>
    <m/>
    <n v="6035.4949999999999"/>
    <m/>
    <x v="0"/>
    <m/>
    <m/>
    <x v="88"/>
    <m/>
    <x v="2"/>
    <x v="3"/>
    <x v="0"/>
  </r>
  <r>
    <x v="607"/>
    <x v="7"/>
    <x v="0"/>
    <s v="NDG_Facebook_RT_ec（210210-210228）"/>
    <n v="3397"/>
    <m/>
    <m/>
    <m/>
    <m/>
    <n v="2368.2600000000002"/>
    <m/>
    <x v="0"/>
    <m/>
    <m/>
    <x v="88"/>
    <m/>
    <x v="2"/>
    <x v="3"/>
    <x v="0"/>
  </r>
  <r>
    <x v="607"/>
    <x v="7"/>
    <x v="0"/>
    <s v="NDG_Facebook_RT_ec（210210-210228）"/>
    <n v="2152"/>
    <m/>
    <m/>
    <m/>
    <m/>
    <n v="2175.3649999999998"/>
    <m/>
    <x v="0"/>
    <m/>
    <m/>
    <x v="88"/>
    <m/>
    <x v="2"/>
    <x v="3"/>
    <x v="0"/>
  </r>
  <r>
    <x v="607"/>
    <x v="7"/>
    <x v="0"/>
    <s v="NDG_Facebook_RT_brand（210210-210228）"/>
    <n v="240"/>
    <m/>
    <m/>
    <m/>
    <m/>
    <n v="332.27"/>
    <m/>
    <x v="0"/>
    <m/>
    <m/>
    <x v="88"/>
    <m/>
    <x v="2"/>
    <x v="3"/>
    <x v="0"/>
  </r>
  <r>
    <x v="607"/>
    <x v="7"/>
    <x v="0"/>
    <s v="NDG_Facebook_int_LAL"/>
    <n v="115"/>
    <m/>
    <m/>
    <m/>
    <m/>
    <n v="50.174999999999997"/>
    <m/>
    <x v="0"/>
    <m/>
    <m/>
    <x v="88"/>
    <m/>
    <x v="2"/>
    <x v="3"/>
    <x v="0"/>
  </r>
  <r>
    <x v="607"/>
    <x v="7"/>
    <x v="0"/>
    <s v="NDG_Facebook_int_LAL"/>
    <n v="79205"/>
    <m/>
    <m/>
    <m/>
    <m/>
    <n v="65917.684999999998"/>
    <m/>
    <x v="0"/>
    <m/>
    <m/>
    <x v="88"/>
    <m/>
    <x v="2"/>
    <x v="3"/>
    <x v="0"/>
  </r>
  <r>
    <x v="607"/>
    <x v="7"/>
    <x v="0"/>
    <s v="NDG_Facebook_int_LAL"/>
    <n v="43"/>
    <m/>
    <m/>
    <m/>
    <m/>
    <n v="34.564999999999998"/>
    <m/>
    <x v="0"/>
    <m/>
    <m/>
    <x v="88"/>
    <m/>
    <x v="2"/>
    <x v="3"/>
    <x v="0"/>
  </r>
  <r>
    <x v="607"/>
    <x v="7"/>
    <x v="0"/>
    <s v="NDG_Facebook_int_LAL"/>
    <n v="11347"/>
    <m/>
    <m/>
    <m/>
    <m/>
    <n v="8678.0450000000001"/>
    <m/>
    <x v="0"/>
    <m/>
    <m/>
    <x v="88"/>
    <m/>
    <x v="2"/>
    <x v="3"/>
    <x v="0"/>
  </r>
  <r>
    <x v="607"/>
    <x v="7"/>
    <x v="0"/>
    <s v="NDG_Facebook_RT_ec（210210-210228）"/>
    <n v="15764"/>
    <m/>
    <m/>
    <m/>
    <m/>
    <n v="25969.465"/>
    <m/>
    <x v="0"/>
    <m/>
    <m/>
    <x v="88"/>
    <m/>
    <x v="2"/>
    <x v="3"/>
    <x v="0"/>
  </r>
  <r>
    <x v="607"/>
    <x v="7"/>
    <x v="0"/>
    <s v="NDG_Facebook_RT_brand（210210-210228）"/>
    <n v="339"/>
    <m/>
    <m/>
    <m/>
    <m/>
    <n v="376.87"/>
    <m/>
    <x v="0"/>
    <m/>
    <m/>
    <x v="88"/>
    <m/>
    <x v="2"/>
    <x v="3"/>
    <x v="0"/>
  </r>
  <r>
    <x v="607"/>
    <x v="7"/>
    <x v="0"/>
    <s v="NDG_Facebook_RT_brand（210210-210228）"/>
    <n v="425"/>
    <m/>
    <m/>
    <m/>
    <m/>
    <n v="385.79"/>
    <m/>
    <x v="0"/>
    <m/>
    <m/>
    <x v="88"/>
    <m/>
    <x v="2"/>
    <x v="3"/>
    <x v="0"/>
  </r>
  <r>
    <x v="607"/>
    <x v="7"/>
    <x v="0"/>
    <s v="NDG_Facebook_RT_brand（210210-210228）"/>
    <n v="1351"/>
    <m/>
    <m/>
    <m/>
    <m/>
    <n v="2344.8449999999998"/>
    <m/>
    <x v="0"/>
    <m/>
    <m/>
    <x v="88"/>
    <m/>
    <x v="2"/>
    <x v="3"/>
    <x v="0"/>
  </r>
  <r>
    <x v="607"/>
    <x v="7"/>
    <x v="0"/>
    <s v="NDG_Facebook_int_LAL"/>
    <n v="121"/>
    <m/>
    <m/>
    <m/>
    <m/>
    <n v="79.165000000000006"/>
    <m/>
    <x v="0"/>
    <m/>
    <m/>
    <x v="88"/>
    <m/>
    <x v="2"/>
    <x v="3"/>
    <x v="0"/>
  </r>
  <r>
    <x v="607"/>
    <x v="7"/>
    <x v="0"/>
    <s v="NDG_Facebook_RT_brand（210210-210228）"/>
    <n v="843"/>
    <m/>
    <m/>
    <m/>
    <m/>
    <n v="1537.585"/>
    <m/>
    <x v="0"/>
    <m/>
    <m/>
    <x v="88"/>
    <m/>
    <x v="2"/>
    <x v="3"/>
    <x v="0"/>
  </r>
  <r>
    <x v="607"/>
    <x v="7"/>
    <x v="0"/>
    <s v="NDG_Facebook_RT_ec（210210-210228）"/>
    <n v="10928"/>
    <m/>
    <m/>
    <m/>
    <m/>
    <n v="12296.22"/>
    <m/>
    <x v="0"/>
    <m/>
    <m/>
    <x v="88"/>
    <m/>
    <x v="2"/>
    <x v="3"/>
    <x v="0"/>
  </r>
  <r>
    <x v="607"/>
    <x v="7"/>
    <x v="0"/>
    <s v="NDG_Facebook_RT_ec（210210-210228）"/>
    <n v="6942"/>
    <m/>
    <m/>
    <m/>
    <m/>
    <n v="8194.1350000000002"/>
    <m/>
    <x v="0"/>
    <m/>
    <m/>
    <x v="88"/>
    <m/>
    <x v="2"/>
    <x v="3"/>
    <x v="0"/>
  </r>
  <r>
    <x v="607"/>
    <x v="7"/>
    <x v="0"/>
    <s v="NDG_Facebook_RT_ec（210210-210228）"/>
    <n v="3108"/>
    <m/>
    <m/>
    <m/>
    <m/>
    <n v="2434.0450000000001"/>
    <m/>
    <x v="0"/>
    <m/>
    <m/>
    <x v="88"/>
    <m/>
    <x v="2"/>
    <x v="3"/>
    <x v="0"/>
  </r>
  <r>
    <x v="607"/>
    <x v="7"/>
    <x v="0"/>
    <s v="NDG_Facebook_int_LAL"/>
    <n v="2494"/>
    <m/>
    <m/>
    <m/>
    <m/>
    <n v="1703.72"/>
    <m/>
    <x v="0"/>
    <m/>
    <m/>
    <x v="88"/>
    <m/>
    <x v="2"/>
    <x v="3"/>
    <x v="0"/>
  </r>
  <r>
    <x v="607"/>
    <x v="7"/>
    <x v="0"/>
    <s v="NDG_Facebook_int_LAL"/>
    <n v="4894"/>
    <m/>
    <m/>
    <m/>
    <m/>
    <n v="3813.3"/>
    <m/>
    <x v="0"/>
    <m/>
    <m/>
    <x v="88"/>
    <m/>
    <x v="2"/>
    <x v="3"/>
    <x v="0"/>
  </r>
  <r>
    <x v="608"/>
    <x v="7"/>
    <x v="0"/>
    <s v="NDG_Facebook_RT_ec（210210-210228）"/>
    <n v="1094"/>
    <m/>
    <m/>
    <m/>
    <m/>
    <n v="912.07"/>
    <m/>
    <x v="0"/>
    <m/>
    <m/>
    <x v="88"/>
    <m/>
    <x v="2"/>
    <x v="3"/>
    <x v="0"/>
  </r>
  <r>
    <x v="608"/>
    <x v="7"/>
    <x v="0"/>
    <s v="NDG_Facebook_RT_brand（210210-210228）"/>
    <n v="220"/>
    <m/>
    <m/>
    <m/>
    <m/>
    <n v="299.935"/>
    <m/>
    <x v="0"/>
    <m/>
    <m/>
    <x v="88"/>
    <m/>
    <x v="2"/>
    <x v="3"/>
    <x v="0"/>
  </r>
  <r>
    <x v="608"/>
    <x v="7"/>
    <x v="0"/>
    <s v="NDG_Facebook_RT_brand（210210-210228）"/>
    <n v="22"/>
    <m/>
    <m/>
    <m/>
    <m/>
    <n v="32.335000000000001"/>
    <m/>
    <x v="0"/>
    <m/>
    <m/>
    <x v="88"/>
    <m/>
    <x v="2"/>
    <x v="3"/>
    <x v="0"/>
  </r>
  <r>
    <x v="608"/>
    <x v="7"/>
    <x v="0"/>
    <s v="NDG_Facebook_RT_brand（210210-210228）"/>
    <n v="3799"/>
    <m/>
    <m/>
    <m/>
    <m/>
    <n v="5602.875"/>
    <m/>
    <x v="0"/>
    <m/>
    <m/>
    <x v="88"/>
    <m/>
    <x v="2"/>
    <x v="3"/>
    <x v="0"/>
  </r>
  <r>
    <x v="608"/>
    <x v="7"/>
    <x v="0"/>
    <s v="NDG_Facebook_int_LAL"/>
    <n v="42"/>
    <m/>
    <m/>
    <m/>
    <m/>
    <n v="14.494999999999999"/>
    <m/>
    <x v="0"/>
    <m/>
    <m/>
    <x v="88"/>
    <m/>
    <x v="2"/>
    <x v="3"/>
    <x v="0"/>
  </r>
  <r>
    <x v="608"/>
    <x v="7"/>
    <x v="0"/>
    <s v="NDG_Facebook_int_LAL"/>
    <n v="1114"/>
    <m/>
    <m/>
    <m/>
    <m/>
    <n v="738.13"/>
    <m/>
    <x v="0"/>
    <m/>
    <m/>
    <x v="88"/>
    <m/>
    <x v="2"/>
    <x v="3"/>
    <x v="0"/>
  </r>
  <r>
    <x v="608"/>
    <x v="7"/>
    <x v="0"/>
    <s v="NDG_Facebook_RT_brand（210210-210228）"/>
    <n v="579"/>
    <m/>
    <m/>
    <m/>
    <m/>
    <n v="654.505"/>
    <m/>
    <x v="0"/>
    <m/>
    <m/>
    <x v="88"/>
    <m/>
    <x v="2"/>
    <x v="3"/>
    <x v="0"/>
  </r>
  <r>
    <x v="608"/>
    <x v="7"/>
    <x v="0"/>
    <s v="NDG_Facebook_int_LAL"/>
    <n v="76632"/>
    <m/>
    <m/>
    <m/>
    <m/>
    <n v="57871.845000000001"/>
    <m/>
    <x v="0"/>
    <m/>
    <m/>
    <x v="88"/>
    <m/>
    <x v="2"/>
    <x v="3"/>
    <x v="0"/>
  </r>
  <r>
    <x v="608"/>
    <x v="7"/>
    <x v="0"/>
    <s v="NDG_Facebook_int_LAL"/>
    <n v="144"/>
    <m/>
    <m/>
    <m/>
    <m/>
    <n v="40.14"/>
    <m/>
    <x v="0"/>
    <m/>
    <m/>
    <x v="88"/>
    <m/>
    <x v="2"/>
    <x v="3"/>
    <x v="0"/>
  </r>
  <r>
    <x v="608"/>
    <x v="7"/>
    <x v="0"/>
    <s v="NDG_Facebook_int_LAL"/>
    <n v="4344"/>
    <m/>
    <m/>
    <m/>
    <m/>
    <n v="3496.64"/>
    <m/>
    <x v="0"/>
    <m/>
    <m/>
    <x v="88"/>
    <m/>
    <x v="2"/>
    <x v="3"/>
    <x v="0"/>
  </r>
  <r>
    <x v="608"/>
    <x v="7"/>
    <x v="0"/>
    <s v="NDG_Facebook_RT_brand（210210-210228）"/>
    <n v="171"/>
    <m/>
    <m/>
    <m/>
    <m/>
    <n v="295.47500000000002"/>
    <m/>
    <x v="0"/>
    <m/>
    <m/>
    <x v="88"/>
    <m/>
    <x v="2"/>
    <x v="3"/>
    <x v="0"/>
  </r>
  <r>
    <x v="608"/>
    <x v="7"/>
    <x v="0"/>
    <s v="NDG_Facebook_RT_brand（210210-210228）"/>
    <n v="189"/>
    <m/>
    <m/>
    <m/>
    <m/>
    <n v="147.18"/>
    <m/>
    <x v="0"/>
    <m/>
    <m/>
    <x v="88"/>
    <m/>
    <x v="2"/>
    <x v="3"/>
    <x v="0"/>
  </r>
  <r>
    <x v="608"/>
    <x v="7"/>
    <x v="0"/>
    <s v="NDG_Facebook_RT_brand（210210-210228）"/>
    <n v="1419"/>
    <m/>
    <m/>
    <m/>
    <m/>
    <n v="1549.85"/>
    <m/>
    <x v="0"/>
    <m/>
    <m/>
    <x v="88"/>
    <m/>
    <x v="2"/>
    <x v="3"/>
    <x v="0"/>
  </r>
  <r>
    <x v="608"/>
    <x v="7"/>
    <x v="0"/>
    <s v="NDG_Facebook_RT_ec（210210-210228）"/>
    <n v="2469"/>
    <m/>
    <m/>
    <m/>
    <m/>
    <n v="1921.145"/>
    <m/>
    <x v="0"/>
    <m/>
    <m/>
    <x v="88"/>
    <m/>
    <x v="2"/>
    <x v="3"/>
    <x v="0"/>
  </r>
  <r>
    <x v="608"/>
    <x v="7"/>
    <x v="0"/>
    <s v="NDG_Facebook_RT_ec（210210-210228）"/>
    <n v="7047"/>
    <m/>
    <m/>
    <m/>
    <m/>
    <n v="6225.0450000000001"/>
    <m/>
    <x v="0"/>
    <m/>
    <m/>
    <x v="88"/>
    <m/>
    <x v="2"/>
    <x v="3"/>
    <x v="0"/>
  </r>
  <r>
    <x v="608"/>
    <x v="7"/>
    <x v="0"/>
    <s v="NDG_Facebook_RT_ec（210210-210228）"/>
    <n v="14007"/>
    <m/>
    <m/>
    <m/>
    <m/>
    <n v="12433.365"/>
    <m/>
    <x v="0"/>
    <m/>
    <m/>
    <x v="88"/>
    <m/>
    <x v="2"/>
    <x v="3"/>
    <x v="0"/>
  </r>
  <r>
    <x v="608"/>
    <x v="7"/>
    <x v="0"/>
    <s v="NDG_Facebook_RT_brand（210210-210228）"/>
    <n v="4270"/>
    <m/>
    <m/>
    <m/>
    <m/>
    <n v="4005.08"/>
    <m/>
    <x v="0"/>
    <m/>
    <m/>
    <x v="88"/>
    <m/>
    <x v="2"/>
    <x v="3"/>
    <x v="0"/>
  </r>
  <r>
    <x v="608"/>
    <x v="7"/>
    <x v="0"/>
    <s v="NDG_Facebook_int_LAL"/>
    <n v="23175"/>
    <m/>
    <m/>
    <m/>
    <m/>
    <n v="17255.740000000002"/>
    <m/>
    <x v="0"/>
    <m/>
    <m/>
    <x v="88"/>
    <m/>
    <x v="2"/>
    <x v="3"/>
    <x v="0"/>
  </r>
  <r>
    <x v="608"/>
    <x v="7"/>
    <x v="0"/>
    <s v="NDG_Facebook_RT_ec（210210-210228）"/>
    <n v="12027"/>
    <m/>
    <m/>
    <m/>
    <m/>
    <n v="9226.625"/>
    <m/>
    <x v="0"/>
    <m/>
    <m/>
    <x v="88"/>
    <m/>
    <x v="2"/>
    <x v="3"/>
    <x v="0"/>
  </r>
  <r>
    <x v="608"/>
    <x v="7"/>
    <x v="0"/>
    <s v="NDG_Facebook_int_LAL"/>
    <n v="50"/>
    <m/>
    <m/>
    <m/>
    <m/>
    <n v="22.3"/>
    <m/>
    <x v="0"/>
    <m/>
    <m/>
    <x v="88"/>
    <m/>
    <x v="2"/>
    <x v="3"/>
    <x v="0"/>
  </r>
  <r>
    <x v="608"/>
    <x v="7"/>
    <x v="0"/>
    <s v="NDG_Facebook_int_LAL"/>
    <n v="179"/>
    <m/>
    <m/>
    <m/>
    <m/>
    <n v="57.98"/>
    <m/>
    <x v="0"/>
    <m/>
    <m/>
    <x v="88"/>
    <m/>
    <x v="2"/>
    <x v="3"/>
    <x v="0"/>
  </r>
  <r>
    <x v="608"/>
    <x v="7"/>
    <x v="0"/>
    <s v="NDG_Facebook_RT_brand（210210-210228）"/>
    <n v="1961"/>
    <m/>
    <m/>
    <m/>
    <m/>
    <n v="3235.73"/>
    <m/>
    <x v="0"/>
    <m/>
    <m/>
    <x v="88"/>
    <m/>
    <x v="2"/>
    <x v="3"/>
    <x v="0"/>
  </r>
  <r>
    <x v="608"/>
    <x v="7"/>
    <x v="0"/>
    <s v="NDG_Facebook_int_LAL"/>
    <n v="95"/>
    <m/>
    <m/>
    <m/>
    <m/>
    <n v="50.174999999999997"/>
    <m/>
    <x v="0"/>
    <m/>
    <m/>
    <x v="88"/>
    <m/>
    <x v="2"/>
    <x v="3"/>
    <x v="0"/>
  </r>
  <r>
    <x v="608"/>
    <x v="7"/>
    <x v="0"/>
    <s v="NDG_Facebook_RT_ec（210210-210228）"/>
    <n v="1420"/>
    <m/>
    <m/>
    <m/>
    <m/>
    <n v="1016.88"/>
    <m/>
    <x v="0"/>
    <m/>
    <m/>
    <x v="88"/>
    <m/>
    <x v="2"/>
    <x v="3"/>
    <x v="0"/>
  </r>
  <r>
    <x v="608"/>
    <x v="7"/>
    <x v="0"/>
    <s v="NDG_Facebook_RT_ec（210210-210228）"/>
    <n v="11496"/>
    <m/>
    <m/>
    <m/>
    <m/>
    <n v="14758.14"/>
    <m/>
    <x v="0"/>
    <m/>
    <m/>
    <x v="88"/>
    <m/>
    <x v="2"/>
    <x v="3"/>
    <x v="0"/>
  </r>
  <r>
    <x v="608"/>
    <x v="7"/>
    <x v="0"/>
    <s v="NDG_Facebook_RT_ec（210210-210228）"/>
    <n v="3260"/>
    <m/>
    <m/>
    <m/>
    <m/>
    <n v="2139.6849999999999"/>
    <m/>
    <x v="0"/>
    <m/>
    <m/>
    <x v="88"/>
    <m/>
    <x v="2"/>
    <x v="3"/>
    <x v="0"/>
  </r>
  <r>
    <x v="608"/>
    <x v="7"/>
    <x v="0"/>
    <s v="NDG_Facebook_RT_ec（210210-210228）"/>
    <n v="17999"/>
    <m/>
    <m/>
    <m/>
    <m/>
    <n v="15899.9"/>
    <m/>
    <x v="0"/>
    <m/>
    <m/>
    <x v="88"/>
    <m/>
    <x v="2"/>
    <x v="3"/>
    <x v="0"/>
  </r>
  <r>
    <x v="609"/>
    <x v="7"/>
    <x v="0"/>
    <s v="NDG_Facebook_int_LAL"/>
    <n v="40094"/>
    <m/>
    <m/>
    <m/>
    <m/>
    <n v="32248.03"/>
    <m/>
    <x v="0"/>
    <m/>
    <m/>
    <x v="89"/>
    <m/>
    <x v="2"/>
    <x v="3"/>
    <x v="0"/>
  </r>
  <r>
    <x v="609"/>
    <x v="7"/>
    <x v="0"/>
    <s v="NDG_Facebook_int_LAL"/>
    <n v="86"/>
    <m/>
    <m/>
    <m/>
    <m/>
    <n v="24.53"/>
    <m/>
    <x v="0"/>
    <m/>
    <m/>
    <x v="89"/>
    <m/>
    <x v="2"/>
    <x v="3"/>
    <x v="0"/>
  </r>
  <r>
    <x v="609"/>
    <x v="7"/>
    <x v="0"/>
    <s v="NDG_Facebook_RT_brand（210210-210228）"/>
    <n v="4331"/>
    <m/>
    <m/>
    <m/>
    <m/>
    <n v="5709.915"/>
    <m/>
    <x v="0"/>
    <m/>
    <m/>
    <x v="89"/>
    <m/>
    <x v="2"/>
    <x v="3"/>
    <x v="0"/>
  </r>
  <r>
    <x v="609"/>
    <x v="7"/>
    <x v="0"/>
    <s v="NDG_Facebook_int_LAL"/>
    <n v="603"/>
    <m/>
    <m/>
    <m/>
    <m/>
    <n v="399.17"/>
    <m/>
    <x v="0"/>
    <m/>
    <m/>
    <x v="89"/>
    <m/>
    <x v="2"/>
    <x v="3"/>
    <x v="0"/>
  </r>
  <r>
    <x v="609"/>
    <x v="7"/>
    <x v="0"/>
    <s v="NDG_Facebook_RT_brand（210210-210228）"/>
    <n v="3288"/>
    <m/>
    <m/>
    <m/>
    <m/>
    <n v="2406.17"/>
    <m/>
    <x v="0"/>
    <m/>
    <m/>
    <x v="89"/>
    <m/>
    <x v="2"/>
    <x v="3"/>
    <x v="0"/>
  </r>
  <r>
    <x v="609"/>
    <x v="7"/>
    <x v="0"/>
    <s v="NDG_Facebook_RT_brand（210210-210228）"/>
    <n v="221"/>
    <m/>
    <m/>
    <m/>
    <m/>
    <n v="289.89999999999998"/>
    <m/>
    <x v="0"/>
    <m/>
    <m/>
    <x v="89"/>
    <m/>
    <x v="2"/>
    <x v="3"/>
    <x v="0"/>
  </r>
  <r>
    <x v="609"/>
    <x v="7"/>
    <x v="0"/>
    <s v="NDG_Facebook_RT_ec（210210-210228）"/>
    <n v="15388"/>
    <m/>
    <m/>
    <m/>
    <m/>
    <n v="16525.415000000001"/>
    <m/>
    <x v="0"/>
    <m/>
    <m/>
    <x v="89"/>
    <m/>
    <x v="2"/>
    <x v="3"/>
    <x v="0"/>
  </r>
  <r>
    <x v="609"/>
    <x v="7"/>
    <x v="0"/>
    <s v="NDG_Facebook_RT_brand（210210-210228）"/>
    <n v="2807"/>
    <m/>
    <m/>
    <m/>
    <m/>
    <n v="3382.91"/>
    <m/>
    <x v="0"/>
    <m/>
    <m/>
    <x v="89"/>
    <m/>
    <x v="2"/>
    <x v="3"/>
    <x v="0"/>
  </r>
  <r>
    <x v="609"/>
    <x v="7"/>
    <x v="0"/>
    <s v="NDG_Facebook_RT_ec（210210-210228）"/>
    <n v="5425"/>
    <m/>
    <m/>
    <m/>
    <m/>
    <n v="4698.6099999999997"/>
    <m/>
    <x v="0"/>
    <m/>
    <m/>
    <x v="89"/>
    <m/>
    <x v="2"/>
    <x v="3"/>
    <x v="0"/>
  </r>
  <r>
    <x v="609"/>
    <x v="7"/>
    <x v="0"/>
    <s v="NDG_Facebook_RT_brand（210210-210228）"/>
    <n v="151"/>
    <m/>
    <m/>
    <m/>
    <m/>
    <n v="224.11500000000001"/>
    <m/>
    <x v="0"/>
    <m/>
    <m/>
    <x v="89"/>
    <m/>
    <x v="2"/>
    <x v="3"/>
    <x v="0"/>
  </r>
  <r>
    <x v="609"/>
    <x v="7"/>
    <x v="0"/>
    <s v="NDG_Facebook_RT_brand（210210-210228）"/>
    <n v="16"/>
    <m/>
    <m/>
    <m/>
    <m/>
    <n v="24.53"/>
    <m/>
    <x v="0"/>
    <m/>
    <m/>
    <x v="89"/>
    <m/>
    <x v="2"/>
    <x v="3"/>
    <x v="0"/>
  </r>
  <r>
    <x v="609"/>
    <x v="7"/>
    <x v="0"/>
    <s v="NDG_Facebook_RT_ec（210210-210228）"/>
    <n v="15000"/>
    <m/>
    <m/>
    <m/>
    <m/>
    <n v="15277.73"/>
    <m/>
    <x v="0"/>
    <m/>
    <m/>
    <x v="89"/>
    <m/>
    <x v="2"/>
    <x v="3"/>
    <x v="0"/>
  </r>
  <r>
    <x v="609"/>
    <x v="7"/>
    <x v="0"/>
    <s v="NDG_Facebook_int_LAL"/>
    <n v="47528"/>
    <m/>
    <m/>
    <m/>
    <m/>
    <n v="37562.120000000003"/>
    <m/>
    <x v="0"/>
    <m/>
    <m/>
    <x v="89"/>
    <m/>
    <x v="2"/>
    <x v="3"/>
    <x v="0"/>
  </r>
  <r>
    <x v="609"/>
    <x v="7"/>
    <x v="0"/>
    <s v="NDG_Facebook_RT_brand（210210-210228）"/>
    <n v="178"/>
    <m/>
    <m/>
    <m/>
    <m/>
    <n v="212.965"/>
    <m/>
    <x v="0"/>
    <m/>
    <m/>
    <x v="89"/>
    <m/>
    <x v="2"/>
    <x v="3"/>
    <x v="0"/>
  </r>
  <r>
    <x v="609"/>
    <x v="7"/>
    <x v="0"/>
    <s v="NDG_Facebook_RT_ec（210210-210228）"/>
    <n v="1078"/>
    <m/>
    <m/>
    <m/>
    <m/>
    <n v="898.69"/>
    <m/>
    <x v="0"/>
    <m/>
    <m/>
    <x v="89"/>
    <m/>
    <x v="2"/>
    <x v="3"/>
    <x v="0"/>
  </r>
  <r>
    <x v="609"/>
    <x v="7"/>
    <x v="0"/>
    <s v="NDG_Facebook_RT_brand（210210-210228）"/>
    <n v="2643"/>
    <m/>
    <m/>
    <m/>
    <m/>
    <n v="3798.8049999999998"/>
    <m/>
    <x v="0"/>
    <m/>
    <m/>
    <x v="89"/>
    <m/>
    <x v="2"/>
    <x v="3"/>
    <x v="0"/>
  </r>
  <r>
    <x v="609"/>
    <x v="7"/>
    <x v="0"/>
    <s v="NDG_Facebook_RT_ec（210210-210228）"/>
    <n v="3975"/>
    <m/>
    <m/>
    <m/>
    <m/>
    <n v="2525.4749999999999"/>
    <m/>
    <x v="0"/>
    <m/>
    <m/>
    <x v="89"/>
    <m/>
    <x v="2"/>
    <x v="3"/>
    <x v="0"/>
  </r>
  <r>
    <x v="609"/>
    <x v="7"/>
    <x v="0"/>
    <s v="NDG_Facebook_RT_ec（210210-210228）"/>
    <n v="10152"/>
    <m/>
    <m/>
    <m/>
    <m/>
    <n v="12045.344999999999"/>
    <m/>
    <x v="0"/>
    <m/>
    <m/>
    <x v="89"/>
    <m/>
    <x v="2"/>
    <x v="3"/>
    <x v="0"/>
  </r>
  <r>
    <x v="609"/>
    <x v="7"/>
    <x v="0"/>
    <s v="NDG_Facebook_RT_ec（210210-210228）"/>
    <n v="2003"/>
    <m/>
    <m/>
    <m/>
    <m/>
    <n v="1827.4849999999999"/>
    <m/>
    <x v="0"/>
    <m/>
    <m/>
    <x v="89"/>
    <m/>
    <x v="2"/>
    <x v="3"/>
    <x v="0"/>
  </r>
  <r>
    <x v="609"/>
    <x v="7"/>
    <x v="0"/>
    <s v="NDG_Facebook_int_LAL"/>
    <n v="44"/>
    <m/>
    <m/>
    <m/>
    <m/>
    <n v="20.07"/>
    <m/>
    <x v="0"/>
    <m/>
    <m/>
    <x v="89"/>
    <m/>
    <x v="2"/>
    <x v="3"/>
    <x v="0"/>
  </r>
  <r>
    <x v="609"/>
    <x v="7"/>
    <x v="0"/>
    <s v="NDG_Facebook_int_LAL"/>
    <n v="153"/>
    <m/>
    <m/>
    <m/>
    <m/>
    <n v="140.49"/>
    <m/>
    <x v="0"/>
    <m/>
    <m/>
    <x v="89"/>
    <m/>
    <x v="2"/>
    <x v="3"/>
    <x v="0"/>
  </r>
  <r>
    <x v="609"/>
    <x v="7"/>
    <x v="0"/>
    <s v="NDG_Facebook_int_LAL"/>
    <n v="61"/>
    <m/>
    <m/>
    <m/>
    <m/>
    <n v="25.645"/>
    <m/>
    <x v="0"/>
    <m/>
    <m/>
    <x v="89"/>
    <m/>
    <x v="2"/>
    <x v="3"/>
    <x v="0"/>
  </r>
  <r>
    <x v="609"/>
    <x v="7"/>
    <x v="0"/>
    <s v="NDG_Facebook_RT_ec（210210-210228）"/>
    <n v="13952"/>
    <m/>
    <m/>
    <m/>
    <m/>
    <n v="8342.43"/>
    <m/>
    <x v="0"/>
    <m/>
    <m/>
    <x v="89"/>
    <m/>
    <x v="2"/>
    <x v="3"/>
    <x v="0"/>
  </r>
  <r>
    <x v="609"/>
    <x v="7"/>
    <x v="0"/>
    <s v="NDG_Facebook_int_LAL"/>
    <n v="2227"/>
    <m/>
    <m/>
    <m/>
    <m/>
    <n v="1546.5050000000001"/>
    <m/>
    <x v="0"/>
    <m/>
    <m/>
    <x v="89"/>
    <m/>
    <x v="2"/>
    <x v="3"/>
    <x v="0"/>
  </r>
  <r>
    <x v="609"/>
    <x v="7"/>
    <x v="0"/>
    <s v="NDG_Facebook_RT_ec（210210-210228）"/>
    <n v="2148"/>
    <m/>
    <m/>
    <m/>
    <m/>
    <n v="2028.1849999999999"/>
    <m/>
    <x v="0"/>
    <m/>
    <m/>
    <x v="89"/>
    <m/>
    <x v="2"/>
    <x v="3"/>
    <x v="0"/>
  </r>
  <r>
    <x v="609"/>
    <x v="7"/>
    <x v="0"/>
    <s v="NDG_Facebook_int_LAL"/>
    <n v="54"/>
    <m/>
    <m/>
    <m/>
    <m/>
    <n v="23.414999999999999"/>
    <m/>
    <x v="0"/>
    <m/>
    <m/>
    <x v="89"/>
    <m/>
    <x v="2"/>
    <x v="3"/>
    <x v="0"/>
  </r>
  <r>
    <x v="609"/>
    <x v="7"/>
    <x v="0"/>
    <s v="NDG_Facebook_RT_brand（210210-210228）"/>
    <n v="262"/>
    <m/>
    <m/>
    <m/>
    <m/>
    <n v="317.77499999999998"/>
    <m/>
    <x v="0"/>
    <m/>
    <m/>
    <x v="89"/>
    <m/>
    <x v="2"/>
    <x v="3"/>
    <x v="0"/>
  </r>
  <r>
    <x v="610"/>
    <x v="7"/>
    <x v="0"/>
    <s v="NDG_Facebook_RT_brand（210210-210228）"/>
    <n v="2764"/>
    <m/>
    <m/>
    <m/>
    <m/>
    <n v="4234.7700000000004"/>
    <m/>
    <x v="0"/>
    <m/>
    <m/>
    <x v="89"/>
    <m/>
    <x v="2"/>
    <x v="3"/>
    <x v="0"/>
  </r>
  <r>
    <x v="610"/>
    <x v="7"/>
    <x v="0"/>
    <s v="NDG_Facebook_int_LAL"/>
    <n v="39942"/>
    <m/>
    <m/>
    <m/>
    <m/>
    <n v="35503.83"/>
    <m/>
    <x v="0"/>
    <m/>
    <m/>
    <x v="89"/>
    <m/>
    <x v="2"/>
    <x v="3"/>
    <x v="0"/>
  </r>
  <r>
    <x v="610"/>
    <x v="7"/>
    <x v="0"/>
    <s v="NDG_Facebook_RT_ec（210210-210228）"/>
    <n v="8610"/>
    <m/>
    <m/>
    <m/>
    <m/>
    <n v="6962.06"/>
    <m/>
    <x v="0"/>
    <m/>
    <m/>
    <x v="89"/>
    <m/>
    <x v="2"/>
    <x v="3"/>
    <x v="0"/>
  </r>
  <r>
    <x v="610"/>
    <x v="7"/>
    <x v="0"/>
    <s v="NDG_Facebook_RT_ec（210210-210228）"/>
    <n v="2075"/>
    <m/>
    <m/>
    <m/>
    <m/>
    <n v="1787.345"/>
    <m/>
    <x v="0"/>
    <m/>
    <m/>
    <x v="89"/>
    <m/>
    <x v="2"/>
    <x v="3"/>
    <x v="0"/>
  </r>
  <r>
    <x v="610"/>
    <x v="7"/>
    <x v="0"/>
    <s v="NDG_Facebook_RT_brand（210210-210228）"/>
    <n v="133"/>
    <m/>
    <m/>
    <m/>
    <m/>
    <n v="144.94999999999999"/>
    <m/>
    <x v="0"/>
    <m/>
    <m/>
    <x v="89"/>
    <m/>
    <x v="2"/>
    <x v="3"/>
    <x v="0"/>
  </r>
  <r>
    <x v="610"/>
    <x v="7"/>
    <x v="0"/>
    <s v="NDG_Facebook_int_LAL"/>
    <n v="1001"/>
    <m/>
    <m/>
    <m/>
    <m/>
    <n v="763.77499999999998"/>
    <m/>
    <x v="0"/>
    <m/>
    <m/>
    <x v="89"/>
    <m/>
    <x v="2"/>
    <x v="3"/>
    <x v="0"/>
  </r>
  <r>
    <x v="610"/>
    <x v="7"/>
    <x v="0"/>
    <s v="NDG_Facebook_RT_ec（210210-210228）"/>
    <n v="6693"/>
    <m/>
    <m/>
    <m/>
    <m/>
    <n v="5639.67"/>
    <m/>
    <x v="0"/>
    <m/>
    <m/>
    <x v="89"/>
    <m/>
    <x v="2"/>
    <x v="3"/>
    <x v="0"/>
  </r>
  <r>
    <x v="610"/>
    <x v="7"/>
    <x v="0"/>
    <s v="NDG_Facebook_RT_ec（210210-210228）"/>
    <n v="2574"/>
    <m/>
    <m/>
    <m/>
    <m/>
    <n v="2676"/>
    <m/>
    <x v="0"/>
    <m/>
    <m/>
    <x v="89"/>
    <m/>
    <x v="2"/>
    <x v="3"/>
    <x v="0"/>
  </r>
  <r>
    <x v="610"/>
    <x v="7"/>
    <x v="0"/>
    <s v="NDG_Facebook_RT_ec（210210-210228）"/>
    <n v="18381"/>
    <m/>
    <m/>
    <m/>
    <m/>
    <n v="21536.224999999999"/>
    <m/>
    <x v="0"/>
    <m/>
    <m/>
    <x v="89"/>
    <m/>
    <x v="2"/>
    <x v="3"/>
    <x v="0"/>
  </r>
  <r>
    <x v="610"/>
    <x v="7"/>
    <x v="0"/>
    <s v="NDG_Facebook_RT_brand（210210-210228）"/>
    <n v="61"/>
    <m/>
    <m/>
    <m/>
    <m/>
    <n v="102.58"/>
    <m/>
    <x v="0"/>
    <m/>
    <m/>
    <x v="89"/>
    <m/>
    <x v="2"/>
    <x v="3"/>
    <x v="0"/>
  </r>
  <r>
    <x v="610"/>
    <x v="7"/>
    <x v="0"/>
    <s v="NDG_Facebook_RT_brand（210210-210228）"/>
    <n v="91"/>
    <m/>
    <m/>
    <m/>
    <m/>
    <n v="166.13499999999999"/>
    <m/>
    <x v="0"/>
    <m/>
    <m/>
    <x v="89"/>
    <m/>
    <x v="2"/>
    <x v="3"/>
    <x v="0"/>
  </r>
  <r>
    <x v="610"/>
    <x v="7"/>
    <x v="0"/>
    <s v="NDG_Facebook_RT_brand（210210-210228）"/>
    <n v="202"/>
    <m/>
    <m/>
    <m/>
    <m/>
    <n v="231.92"/>
    <m/>
    <x v="0"/>
    <m/>
    <m/>
    <x v="89"/>
    <m/>
    <x v="2"/>
    <x v="3"/>
    <x v="0"/>
  </r>
  <r>
    <x v="610"/>
    <x v="7"/>
    <x v="0"/>
    <s v="NDG_Facebook_RT_brand（210210-210228）"/>
    <n v="2502"/>
    <m/>
    <m/>
    <m/>
    <m/>
    <n v="3660.5450000000001"/>
    <m/>
    <x v="0"/>
    <m/>
    <m/>
    <x v="89"/>
    <m/>
    <x v="2"/>
    <x v="3"/>
    <x v="0"/>
  </r>
  <r>
    <x v="610"/>
    <x v="7"/>
    <x v="0"/>
    <s v="NDG_Facebook_int_LAL"/>
    <n v="40"/>
    <m/>
    <m/>
    <m/>
    <m/>
    <n v="33.450000000000003"/>
    <m/>
    <x v="0"/>
    <m/>
    <m/>
    <x v="89"/>
    <m/>
    <x v="2"/>
    <x v="3"/>
    <x v="0"/>
  </r>
  <r>
    <x v="610"/>
    <x v="7"/>
    <x v="0"/>
    <s v="NDG_Facebook_RT_ec（210210-210228）"/>
    <n v="9922"/>
    <m/>
    <m/>
    <m/>
    <m/>
    <n v="12009.665000000001"/>
    <m/>
    <x v="0"/>
    <m/>
    <m/>
    <x v="89"/>
    <m/>
    <x v="2"/>
    <x v="3"/>
    <x v="0"/>
  </r>
  <r>
    <x v="610"/>
    <x v="7"/>
    <x v="0"/>
    <s v="NDG_Facebook_int_LAL"/>
    <n v="42978"/>
    <m/>
    <m/>
    <m/>
    <m/>
    <n v="36414.785000000003"/>
    <m/>
    <x v="0"/>
    <m/>
    <m/>
    <x v="89"/>
    <m/>
    <x v="2"/>
    <x v="3"/>
    <x v="0"/>
  </r>
  <r>
    <x v="610"/>
    <x v="7"/>
    <x v="0"/>
    <s v="NDG_Facebook_int_LAL"/>
    <n v="861"/>
    <m/>
    <m/>
    <m/>
    <m/>
    <n v="733.67"/>
    <m/>
    <x v="0"/>
    <m/>
    <m/>
    <x v="89"/>
    <m/>
    <x v="2"/>
    <x v="3"/>
    <x v="0"/>
  </r>
  <r>
    <x v="610"/>
    <x v="7"/>
    <x v="0"/>
    <s v="NDG_Facebook_RT_ec（210210-210228）"/>
    <n v="1576"/>
    <m/>
    <m/>
    <m/>
    <m/>
    <n v="1060.365"/>
    <m/>
    <x v="0"/>
    <m/>
    <m/>
    <x v="89"/>
    <m/>
    <x v="2"/>
    <x v="3"/>
    <x v="0"/>
  </r>
  <r>
    <x v="610"/>
    <x v="7"/>
    <x v="0"/>
    <s v="NDG_Facebook_RT_brand（210210-210228）"/>
    <n v="2298"/>
    <m/>
    <m/>
    <m/>
    <m/>
    <n v="2145.2600000000002"/>
    <m/>
    <x v="0"/>
    <m/>
    <m/>
    <x v="89"/>
    <m/>
    <x v="2"/>
    <x v="3"/>
    <x v="0"/>
  </r>
  <r>
    <x v="610"/>
    <x v="7"/>
    <x v="0"/>
    <s v="NDG_Facebook_int_LAL"/>
    <n v="31"/>
    <m/>
    <m/>
    <m/>
    <m/>
    <n v="20.07"/>
    <m/>
    <x v="0"/>
    <m/>
    <m/>
    <x v="89"/>
    <m/>
    <x v="2"/>
    <x v="3"/>
    <x v="0"/>
  </r>
  <r>
    <x v="610"/>
    <x v="7"/>
    <x v="0"/>
    <s v="NDG_Facebook_int_LAL"/>
    <n v="45"/>
    <m/>
    <m/>
    <m/>
    <m/>
    <n v="16.725000000000001"/>
    <m/>
    <x v="0"/>
    <m/>
    <m/>
    <x v="89"/>
    <m/>
    <x v="2"/>
    <x v="3"/>
    <x v="0"/>
  </r>
  <r>
    <x v="610"/>
    <x v="7"/>
    <x v="0"/>
    <s v="NDG_Facebook_RT_brand（210210-210228）"/>
    <n v="144"/>
    <m/>
    <m/>
    <m/>
    <m/>
    <n v="124.88"/>
    <m/>
    <x v="0"/>
    <m/>
    <m/>
    <x v="89"/>
    <m/>
    <x v="2"/>
    <x v="3"/>
    <x v="0"/>
  </r>
  <r>
    <x v="610"/>
    <x v="7"/>
    <x v="0"/>
    <s v="NDG_Facebook_RT_brand（210210-210228）"/>
    <n v="3470"/>
    <m/>
    <m/>
    <m/>
    <m/>
    <n v="4491.22"/>
    <m/>
    <x v="0"/>
    <m/>
    <m/>
    <x v="89"/>
    <m/>
    <x v="2"/>
    <x v="3"/>
    <x v="0"/>
  </r>
  <r>
    <x v="610"/>
    <x v="7"/>
    <x v="0"/>
    <s v="NDG_Facebook_RT_ec（210210-210228）"/>
    <n v="2477"/>
    <m/>
    <m/>
    <m/>
    <m/>
    <n v="2190.9749999999999"/>
    <m/>
    <x v="0"/>
    <m/>
    <m/>
    <x v="89"/>
    <m/>
    <x v="2"/>
    <x v="3"/>
    <x v="0"/>
  </r>
  <r>
    <x v="610"/>
    <x v="7"/>
    <x v="0"/>
    <s v="NDG_Facebook_int_LAL"/>
    <n v="46"/>
    <m/>
    <m/>
    <m/>
    <m/>
    <n v="34.564999999999998"/>
    <m/>
    <x v="0"/>
    <m/>
    <m/>
    <x v="89"/>
    <m/>
    <x v="2"/>
    <x v="3"/>
    <x v="0"/>
  </r>
  <r>
    <x v="610"/>
    <x v="7"/>
    <x v="0"/>
    <s v="NDG_Facebook_RT_ec（210210-210228）"/>
    <n v="9163"/>
    <m/>
    <m/>
    <m/>
    <m/>
    <n v="10196.674999999999"/>
    <m/>
    <x v="0"/>
    <m/>
    <m/>
    <x v="89"/>
    <m/>
    <x v="2"/>
    <x v="3"/>
    <x v="0"/>
  </r>
  <r>
    <x v="610"/>
    <x v="7"/>
    <x v="0"/>
    <s v="NDG_Facebook_int_LAL"/>
    <n v="671"/>
    <m/>
    <m/>
    <m/>
    <m/>
    <n v="495.06"/>
    <m/>
    <x v="0"/>
    <m/>
    <m/>
    <x v="89"/>
    <m/>
    <x v="2"/>
    <x v="3"/>
    <x v="0"/>
  </r>
  <r>
    <x v="611"/>
    <x v="7"/>
    <x v="0"/>
    <s v="NDG_Facebook_RT_ec（210210-210228）"/>
    <n v="15000"/>
    <m/>
    <m/>
    <m/>
    <m/>
    <n v="10121.969999999999"/>
    <m/>
    <x v="0"/>
    <m/>
    <m/>
    <x v="89"/>
    <m/>
    <x v="2"/>
    <x v="3"/>
    <x v="0"/>
  </r>
  <r>
    <x v="611"/>
    <x v="7"/>
    <x v="0"/>
    <s v="NDG_Facebook_int_LAL"/>
    <n v="56"/>
    <m/>
    <m/>
    <m/>
    <m/>
    <n v="22.3"/>
    <m/>
    <x v="0"/>
    <m/>
    <m/>
    <x v="89"/>
    <m/>
    <x v="2"/>
    <x v="3"/>
    <x v="0"/>
  </r>
  <r>
    <x v="611"/>
    <x v="7"/>
    <x v="0"/>
    <s v="NDG_Facebook_int_LAL"/>
    <n v="52686"/>
    <m/>
    <m/>
    <m/>
    <m/>
    <n v="46574.665000000001"/>
    <m/>
    <x v="0"/>
    <m/>
    <m/>
    <x v="89"/>
    <m/>
    <x v="2"/>
    <x v="3"/>
    <x v="0"/>
  </r>
  <r>
    <x v="611"/>
    <x v="7"/>
    <x v="0"/>
    <s v="NDG_Facebook_int_LAL"/>
    <n v="782"/>
    <m/>
    <m/>
    <m/>
    <m/>
    <n v="464.95499999999998"/>
    <m/>
    <x v="0"/>
    <m/>
    <m/>
    <x v="89"/>
    <m/>
    <x v="2"/>
    <x v="3"/>
    <x v="0"/>
  </r>
  <r>
    <x v="611"/>
    <x v="7"/>
    <x v="0"/>
    <s v="NDG_Facebook_RT_ec（210210-210228）"/>
    <n v="11135"/>
    <m/>
    <m/>
    <m/>
    <m/>
    <n v="7818.38"/>
    <m/>
    <x v="0"/>
    <m/>
    <m/>
    <x v="89"/>
    <m/>
    <x v="2"/>
    <x v="3"/>
    <x v="0"/>
  </r>
  <r>
    <x v="611"/>
    <x v="7"/>
    <x v="0"/>
    <s v="NDG_Facebook_RT_ec（210210-210228）"/>
    <n v="19408"/>
    <m/>
    <m/>
    <m/>
    <m/>
    <n v="21487.165000000001"/>
    <m/>
    <x v="0"/>
    <m/>
    <m/>
    <x v="89"/>
    <m/>
    <x v="2"/>
    <x v="3"/>
    <x v="0"/>
  </r>
  <r>
    <x v="611"/>
    <x v="7"/>
    <x v="0"/>
    <s v="NDG_Facebook_int_LAL"/>
    <n v="12"/>
    <m/>
    <m/>
    <m/>
    <m/>
    <n v="3.3450000000000002"/>
    <m/>
    <x v="0"/>
    <m/>
    <m/>
    <x v="89"/>
    <m/>
    <x v="2"/>
    <x v="3"/>
    <x v="0"/>
  </r>
  <r>
    <x v="611"/>
    <x v="7"/>
    <x v="0"/>
    <s v="NDG_Facebook_int_LAL"/>
    <n v="454"/>
    <m/>
    <m/>
    <m/>
    <m/>
    <n v="315.54500000000002"/>
    <m/>
    <x v="0"/>
    <m/>
    <m/>
    <x v="89"/>
    <m/>
    <x v="2"/>
    <x v="3"/>
    <x v="0"/>
  </r>
  <r>
    <x v="611"/>
    <x v="7"/>
    <x v="0"/>
    <s v="NDG_Facebook_int_LAL"/>
    <n v="32"/>
    <m/>
    <m/>
    <m/>
    <m/>
    <n v="27.875"/>
    <m/>
    <x v="0"/>
    <m/>
    <m/>
    <x v="89"/>
    <m/>
    <x v="2"/>
    <x v="3"/>
    <x v="0"/>
  </r>
  <r>
    <x v="611"/>
    <x v="7"/>
    <x v="0"/>
    <s v="NDG_Facebook_int_LAL"/>
    <n v="37"/>
    <m/>
    <m/>
    <m/>
    <m/>
    <n v="24.53"/>
    <m/>
    <x v="0"/>
    <m/>
    <m/>
    <x v="89"/>
    <m/>
    <x v="2"/>
    <x v="3"/>
    <x v="0"/>
  </r>
  <r>
    <x v="611"/>
    <x v="7"/>
    <x v="0"/>
    <s v="NDG_Facebook_int_LAL"/>
    <n v="46945"/>
    <m/>
    <m/>
    <m/>
    <m/>
    <n v="35416.86"/>
    <m/>
    <x v="0"/>
    <m/>
    <m/>
    <x v="89"/>
    <m/>
    <x v="2"/>
    <x v="3"/>
    <x v="0"/>
  </r>
  <r>
    <x v="611"/>
    <x v="7"/>
    <x v="0"/>
    <s v="NDG_Facebook_RT_ec（210210-210228）"/>
    <n v="3228"/>
    <m/>
    <m/>
    <m/>
    <m/>
    <n v="2216.62"/>
    <m/>
    <x v="0"/>
    <m/>
    <m/>
    <x v="89"/>
    <m/>
    <x v="2"/>
    <x v="3"/>
    <x v="0"/>
  </r>
  <r>
    <x v="611"/>
    <x v="7"/>
    <x v="0"/>
    <s v="NDG_Facebook_RT_ec（210210-210228）"/>
    <n v="1989"/>
    <m/>
    <m/>
    <m/>
    <m/>
    <n v="1466.2249999999999"/>
    <m/>
    <x v="0"/>
    <m/>
    <m/>
    <x v="89"/>
    <m/>
    <x v="2"/>
    <x v="3"/>
    <x v="0"/>
  </r>
  <r>
    <x v="611"/>
    <x v="7"/>
    <x v="0"/>
    <s v="NDG_Facebook_RT_brand（210210-210228）"/>
    <n v="168"/>
    <m/>
    <m/>
    <m/>
    <m/>
    <n v="231.92"/>
    <m/>
    <x v="0"/>
    <m/>
    <m/>
    <x v="89"/>
    <m/>
    <x v="2"/>
    <x v="3"/>
    <x v="0"/>
  </r>
  <r>
    <x v="611"/>
    <x v="7"/>
    <x v="0"/>
    <s v="NDG_Facebook_RT_brand（210210-210228）"/>
    <n v="345"/>
    <m/>
    <m/>
    <m/>
    <m/>
    <n v="406.97500000000002"/>
    <m/>
    <x v="0"/>
    <m/>
    <m/>
    <x v="89"/>
    <m/>
    <x v="2"/>
    <x v="3"/>
    <x v="0"/>
  </r>
  <r>
    <x v="611"/>
    <x v="7"/>
    <x v="0"/>
    <s v="NDG_Facebook_RT_ec（210210-210228）"/>
    <n v="3815"/>
    <m/>
    <m/>
    <m/>
    <m/>
    <n v="3343.8850000000002"/>
    <m/>
    <x v="0"/>
    <m/>
    <m/>
    <x v="89"/>
    <m/>
    <x v="2"/>
    <x v="3"/>
    <x v="0"/>
  </r>
  <r>
    <x v="611"/>
    <x v="7"/>
    <x v="0"/>
    <s v="NDG_Facebook_RT_ec（210210-210228）"/>
    <n v="18457"/>
    <m/>
    <m/>
    <m/>
    <m/>
    <n v="18151.084999999999"/>
    <m/>
    <x v="0"/>
    <m/>
    <m/>
    <x v="89"/>
    <m/>
    <x v="2"/>
    <x v="3"/>
    <x v="0"/>
  </r>
  <r>
    <x v="611"/>
    <x v="7"/>
    <x v="0"/>
    <s v="NDG_Facebook_RT_brand（210210-210228）"/>
    <n v="2294"/>
    <m/>
    <m/>
    <m/>
    <m/>
    <n v="3475.4549999999999"/>
    <m/>
    <x v="0"/>
    <m/>
    <m/>
    <x v="89"/>
    <m/>
    <x v="2"/>
    <x v="3"/>
    <x v="0"/>
  </r>
  <r>
    <x v="611"/>
    <x v="7"/>
    <x v="0"/>
    <s v="NDG_Facebook_RT_brand（210210-210228）"/>
    <n v="4291"/>
    <m/>
    <m/>
    <m/>
    <m/>
    <n v="6227.2749999999996"/>
    <m/>
    <x v="0"/>
    <m/>
    <m/>
    <x v="89"/>
    <m/>
    <x v="2"/>
    <x v="3"/>
    <x v="0"/>
  </r>
  <r>
    <x v="611"/>
    <x v="7"/>
    <x v="0"/>
    <s v="NDG_Facebook_RT_brand（210210-210228）"/>
    <n v="130"/>
    <m/>
    <m/>
    <m/>
    <m/>
    <n v="183.97499999999999"/>
    <m/>
    <x v="0"/>
    <m/>
    <m/>
    <x v="89"/>
    <m/>
    <x v="2"/>
    <x v="3"/>
    <x v="0"/>
  </r>
  <r>
    <x v="611"/>
    <x v="7"/>
    <x v="0"/>
    <s v="NDG_Facebook_RT_brand（210210-210228）"/>
    <n v="47"/>
    <m/>
    <m/>
    <m/>
    <m/>
    <n v="51.29"/>
    <m/>
    <x v="0"/>
    <m/>
    <m/>
    <x v="89"/>
    <m/>
    <x v="2"/>
    <x v="3"/>
    <x v="0"/>
  </r>
  <r>
    <x v="611"/>
    <x v="7"/>
    <x v="0"/>
    <s v="NDG_Facebook_RT_brand（210210-210228）"/>
    <n v="2810"/>
    <m/>
    <m/>
    <m/>
    <m/>
    <n v="2688.2649999999999"/>
    <m/>
    <x v="0"/>
    <m/>
    <m/>
    <x v="89"/>
    <m/>
    <x v="2"/>
    <x v="3"/>
    <x v="0"/>
  </r>
  <r>
    <x v="611"/>
    <x v="7"/>
    <x v="0"/>
    <s v="NDG_Facebook_RT_ec（210210-210228）"/>
    <n v="1169"/>
    <m/>
    <m/>
    <m/>
    <m/>
    <n v="1254.375"/>
    <m/>
    <x v="0"/>
    <m/>
    <m/>
    <x v="89"/>
    <m/>
    <x v="2"/>
    <x v="3"/>
    <x v="0"/>
  </r>
  <r>
    <x v="611"/>
    <x v="7"/>
    <x v="0"/>
    <s v="NDG_Facebook_RT_brand（210210-210228）"/>
    <n v="6490"/>
    <m/>
    <m/>
    <m/>
    <m/>
    <n v="6846.1"/>
    <m/>
    <x v="0"/>
    <m/>
    <m/>
    <x v="89"/>
    <m/>
    <x v="2"/>
    <x v="3"/>
    <x v="0"/>
  </r>
  <r>
    <x v="611"/>
    <x v="7"/>
    <x v="0"/>
    <s v="NDG_Facebook_int_LAL"/>
    <n v="3718"/>
    <m/>
    <m/>
    <m/>
    <m/>
    <n v="3024.9949999999999"/>
    <m/>
    <x v="0"/>
    <m/>
    <m/>
    <x v="89"/>
    <m/>
    <x v="2"/>
    <x v="3"/>
    <x v="0"/>
  </r>
  <r>
    <x v="611"/>
    <x v="7"/>
    <x v="0"/>
    <s v="NDG_Facebook_RT_brand（210210-210228）"/>
    <n v="400"/>
    <m/>
    <m/>
    <m/>
    <m/>
    <n v="534.08500000000004"/>
    <m/>
    <x v="0"/>
    <m/>
    <m/>
    <x v="89"/>
    <m/>
    <x v="2"/>
    <x v="3"/>
    <x v="0"/>
  </r>
  <r>
    <x v="611"/>
    <x v="7"/>
    <x v="0"/>
    <s v="NDG_Facebook_RT_ec（210210-210228）"/>
    <n v="26570"/>
    <m/>
    <m/>
    <m/>
    <m/>
    <n v="25155.514999999999"/>
    <m/>
    <x v="0"/>
    <m/>
    <m/>
    <x v="89"/>
    <m/>
    <x v="2"/>
    <x v="3"/>
    <x v="0"/>
  </r>
  <r>
    <x v="612"/>
    <x v="7"/>
    <x v="0"/>
    <s v="NDG_Facebook_RT_ec（210210-210228）"/>
    <n v="16808"/>
    <m/>
    <m/>
    <m/>
    <m/>
    <n v="21588.63"/>
    <m/>
    <x v="0"/>
    <m/>
    <m/>
    <x v="89"/>
    <m/>
    <x v="2"/>
    <x v="3"/>
    <x v="0"/>
  </r>
  <r>
    <x v="612"/>
    <x v="7"/>
    <x v="0"/>
    <s v="NDG_Facebook_int_LAL"/>
    <n v="45821"/>
    <m/>
    <m/>
    <m/>
    <m/>
    <n v="50784.904999999999"/>
    <m/>
    <x v="0"/>
    <m/>
    <m/>
    <x v="89"/>
    <m/>
    <x v="2"/>
    <x v="3"/>
    <x v="0"/>
  </r>
  <r>
    <x v="612"/>
    <x v="7"/>
    <x v="0"/>
    <s v="NDG_Facebook_RT_ec（210210-210228）"/>
    <n v="15274"/>
    <m/>
    <m/>
    <m/>
    <m/>
    <n v="22537.494999999999"/>
    <m/>
    <x v="0"/>
    <m/>
    <m/>
    <x v="89"/>
    <m/>
    <x v="2"/>
    <x v="3"/>
    <x v="0"/>
  </r>
  <r>
    <x v="612"/>
    <x v="7"/>
    <x v="0"/>
    <s v="NDG_Facebook_RT_brand（210210-210228）"/>
    <n v="267"/>
    <m/>
    <m/>
    <m/>
    <m/>
    <n v="432.62"/>
    <m/>
    <x v="0"/>
    <m/>
    <m/>
    <x v="89"/>
    <m/>
    <x v="2"/>
    <x v="3"/>
    <x v="0"/>
  </r>
  <r>
    <x v="612"/>
    <x v="7"/>
    <x v="0"/>
    <s v="NDG_Facebook_int_LAL"/>
    <n v="444"/>
    <m/>
    <m/>
    <m/>
    <m/>
    <n v="216.31"/>
    <m/>
    <x v="0"/>
    <m/>
    <m/>
    <x v="89"/>
    <m/>
    <x v="2"/>
    <x v="3"/>
    <x v="0"/>
  </r>
  <r>
    <x v="612"/>
    <x v="7"/>
    <x v="0"/>
    <s v="NDG_Facebook_int_LAL"/>
    <n v="155"/>
    <m/>
    <m/>
    <m/>
    <m/>
    <n v="90.314999999999998"/>
    <m/>
    <x v="0"/>
    <m/>
    <m/>
    <x v="89"/>
    <m/>
    <x v="2"/>
    <x v="3"/>
    <x v="0"/>
  </r>
  <r>
    <x v="612"/>
    <x v="7"/>
    <x v="0"/>
    <s v="NDG_Facebook_int_LAL"/>
    <n v="48"/>
    <m/>
    <m/>
    <m/>
    <m/>
    <n v="52.405000000000001"/>
    <m/>
    <x v="0"/>
    <m/>
    <m/>
    <x v="89"/>
    <m/>
    <x v="2"/>
    <x v="3"/>
    <x v="0"/>
  </r>
  <r>
    <x v="612"/>
    <x v="7"/>
    <x v="0"/>
    <s v="NDG_Facebook_int_LAL"/>
    <n v="4768"/>
    <m/>
    <m/>
    <m/>
    <m/>
    <n v="4780.0050000000001"/>
    <m/>
    <x v="0"/>
    <m/>
    <m/>
    <x v="89"/>
    <m/>
    <x v="2"/>
    <x v="3"/>
    <x v="0"/>
  </r>
  <r>
    <x v="612"/>
    <x v="7"/>
    <x v="0"/>
    <s v="NDG_Facebook_RT_ec（210210-210228）"/>
    <n v="14941"/>
    <m/>
    <m/>
    <m/>
    <m/>
    <n v="22227.525000000001"/>
    <m/>
    <x v="0"/>
    <m/>
    <m/>
    <x v="89"/>
    <m/>
    <x v="2"/>
    <x v="3"/>
    <x v="0"/>
  </r>
  <r>
    <x v="612"/>
    <x v="7"/>
    <x v="0"/>
    <s v="NDG_Facebook_RT_ec（210210-210228）"/>
    <n v="3483"/>
    <m/>
    <m/>
    <m/>
    <m/>
    <n v="2924.645"/>
    <m/>
    <x v="0"/>
    <m/>
    <m/>
    <x v="89"/>
    <m/>
    <x v="2"/>
    <x v="3"/>
    <x v="0"/>
  </r>
  <r>
    <x v="612"/>
    <x v="7"/>
    <x v="0"/>
    <s v="NDG_Facebook_RT_ec（210210-210228）"/>
    <n v="13187"/>
    <m/>
    <m/>
    <m/>
    <m/>
    <n v="12523.68"/>
    <m/>
    <x v="0"/>
    <m/>
    <m/>
    <x v="89"/>
    <m/>
    <x v="2"/>
    <x v="3"/>
    <x v="0"/>
  </r>
  <r>
    <x v="612"/>
    <x v="7"/>
    <x v="0"/>
    <s v="NDG_Facebook_RT_brand（210210-210228）"/>
    <n v="492"/>
    <m/>
    <m/>
    <m/>
    <m/>
    <n v="702.45"/>
    <m/>
    <x v="0"/>
    <m/>
    <m/>
    <x v="89"/>
    <m/>
    <x v="2"/>
    <x v="3"/>
    <x v="0"/>
  </r>
  <r>
    <x v="612"/>
    <x v="7"/>
    <x v="0"/>
    <s v="NDG_Facebook_RT_brand（210210-210228）"/>
    <n v="3276"/>
    <m/>
    <m/>
    <m/>
    <m/>
    <n v="3740.8249999999998"/>
    <m/>
    <x v="0"/>
    <m/>
    <m/>
    <x v="89"/>
    <m/>
    <x v="2"/>
    <x v="3"/>
    <x v="0"/>
  </r>
  <r>
    <x v="612"/>
    <x v="7"/>
    <x v="0"/>
    <s v="NDG_Facebook_RT_brand（210210-210228）"/>
    <n v="195"/>
    <m/>
    <m/>
    <m/>
    <m/>
    <n v="241.95500000000001"/>
    <m/>
    <x v="0"/>
    <m/>
    <m/>
    <x v="89"/>
    <m/>
    <x v="2"/>
    <x v="3"/>
    <x v="0"/>
  </r>
  <r>
    <x v="612"/>
    <x v="7"/>
    <x v="0"/>
    <s v="NDG_Facebook_RT_brand（210210-210228）"/>
    <n v="2430"/>
    <m/>
    <m/>
    <m/>
    <m/>
    <n v="4532.4750000000004"/>
    <m/>
    <x v="0"/>
    <m/>
    <m/>
    <x v="89"/>
    <m/>
    <x v="2"/>
    <x v="3"/>
    <x v="0"/>
  </r>
  <r>
    <x v="612"/>
    <x v="7"/>
    <x v="0"/>
    <s v="NDG_Facebook_int_LAL"/>
    <n v="32999"/>
    <m/>
    <m/>
    <m/>
    <m/>
    <n v="29664.575000000001"/>
    <m/>
    <x v="0"/>
    <m/>
    <m/>
    <x v="89"/>
    <m/>
    <x v="2"/>
    <x v="3"/>
    <x v="0"/>
  </r>
  <r>
    <x v="612"/>
    <x v="7"/>
    <x v="0"/>
    <s v="NDG_Facebook_int_LAL"/>
    <n v="43"/>
    <m/>
    <m/>
    <m/>
    <m/>
    <n v="22.3"/>
    <m/>
    <x v="0"/>
    <m/>
    <m/>
    <x v="89"/>
    <m/>
    <x v="2"/>
    <x v="3"/>
    <x v="0"/>
  </r>
  <r>
    <x v="612"/>
    <x v="7"/>
    <x v="0"/>
    <s v="NDG_Facebook_RT_ec（210210-210228）"/>
    <n v="5172"/>
    <m/>
    <m/>
    <m/>
    <m/>
    <n v="3973.86"/>
    <m/>
    <x v="0"/>
    <m/>
    <m/>
    <x v="89"/>
    <m/>
    <x v="2"/>
    <x v="3"/>
    <x v="0"/>
  </r>
  <r>
    <x v="612"/>
    <x v="7"/>
    <x v="0"/>
    <s v="NDG_Facebook_RT_brand（210210-210228）"/>
    <n v="350"/>
    <m/>
    <m/>
    <m/>
    <m/>
    <n v="613.25"/>
    <m/>
    <x v="0"/>
    <m/>
    <m/>
    <x v="89"/>
    <m/>
    <x v="2"/>
    <x v="3"/>
    <x v="0"/>
  </r>
  <r>
    <x v="612"/>
    <x v="7"/>
    <x v="0"/>
    <s v="NDG_Facebook_RT_ec（210210-210228）"/>
    <n v="1343"/>
    <m/>
    <m/>
    <m/>
    <m/>
    <n v="1686.9949999999999"/>
    <m/>
    <x v="0"/>
    <m/>
    <m/>
    <x v="89"/>
    <m/>
    <x v="2"/>
    <x v="3"/>
    <x v="0"/>
  </r>
  <r>
    <x v="612"/>
    <x v="7"/>
    <x v="0"/>
    <s v="NDG_Facebook_RT_ec（210210-210228）"/>
    <n v="11230"/>
    <m/>
    <m/>
    <m/>
    <m/>
    <n v="11503.455"/>
    <m/>
    <x v="0"/>
    <m/>
    <m/>
    <x v="89"/>
    <m/>
    <x v="2"/>
    <x v="3"/>
    <x v="0"/>
  </r>
  <r>
    <x v="612"/>
    <x v="7"/>
    <x v="0"/>
    <s v="NDG_Facebook_RT_brand（210210-210228）"/>
    <n v="3843"/>
    <m/>
    <m/>
    <m/>
    <m/>
    <n v="6445.8149999999996"/>
    <m/>
    <x v="0"/>
    <m/>
    <m/>
    <x v="89"/>
    <m/>
    <x v="2"/>
    <x v="3"/>
    <x v="0"/>
  </r>
  <r>
    <x v="612"/>
    <x v="7"/>
    <x v="0"/>
    <s v="NDG_Facebook_int_LAL"/>
    <n v="12"/>
    <m/>
    <m/>
    <m/>
    <m/>
    <n v="7.8049999999999997"/>
    <m/>
    <x v="0"/>
    <m/>
    <m/>
    <x v="89"/>
    <m/>
    <x v="2"/>
    <x v="3"/>
    <x v="0"/>
  </r>
  <r>
    <x v="612"/>
    <x v="7"/>
    <x v="0"/>
    <s v="NDG_Facebook_RT_ec（210210-210228）"/>
    <n v="3774"/>
    <m/>
    <m/>
    <m/>
    <m/>
    <n v="3316.01"/>
    <m/>
    <x v="0"/>
    <m/>
    <m/>
    <x v="89"/>
    <m/>
    <x v="2"/>
    <x v="3"/>
    <x v="0"/>
  </r>
  <r>
    <x v="612"/>
    <x v="7"/>
    <x v="0"/>
    <s v="NDG_Facebook_int_LAL"/>
    <n v="57"/>
    <m/>
    <m/>
    <m/>
    <m/>
    <n v="13.38"/>
    <m/>
    <x v="0"/>
    <m/>
    <m/>
    <x v="89"/>
    <m/>
    <x v="2"/>
    <x v="3"/>
    <x v="0"/>
  </r>
  <r>
    <x v="612"/>
    <x v="7"/>
    <x v="0"/>
    <s v="NDG_Facebook_RT_brand（210210-210228）"/>
    <n v="3908"/>
    <m/>
    <m/>
    <m/>
    <m/>
    <n v="6300.8649999999998"/>
    <m/>
    <x v="0"/>
    <m/>
    <m/>
    <x v="89"/>
    <m/>
    <x v="2"/>
    <x v="3"/>
    <x v="0"/>
  </r>
  <r>
    <x v="612"/>
    <x v="7"/>
    <x v="0"/>
    <s v="NDG_Facebook_RT_brand（210210-210228）"/>
    <n v="60"/>
    <m/>
    <m/>
    <m/>
    <m/>
    <n v="91.43"/>
    <m/>
    <x v="0"/>
    <m/>
    <m/>
    <x v="89"/>
    <m/>
    <x v="2"/>
    <x v="3"/>
    <x v="0"/>
  </r>
  <r>
    <x v="613"/>
    <x v="7"/>
    <x v="0"/>
    <s v="NDG_Facebook_RT_brand（210210-210228）"/>
    <n v="237"/>
    <m/>
    <m/>
    <m/>
    <m/>
    <n v="266.48500000000001"/>
    <m/>
    <x v="0"/>
    <m/>
    <m/>
    <x v="89"/>
    <m/>
    <x v="2"/>
    <x v="3"/>
    <x v="0"/>
  </r>
  <r>
    <x v="613"/>
    <x v="7"/>
    <x v="0"/>
    <s v="NDG_Facebook_RT_ec（210210-210228）"/>
    <n v="2263"/>
    <m/>
    <m/>
    <m/>
    <m/>
    <n v="2564.5"/>
    <m/>
    <x v="0"/>
    <m/>
    <m/>
    <x v="89"/>
    <m/>
    <x v="2"/>
    <x v="3"/>
    <x v="0"/>
  </r>
  <r>
    <x v="613"/>
    <x v="7"/>
    <x v="0"/>
    <s v="NDG_Facebook_RT_brand（210210-210228）"/>
    <n v="2363"/>
    <m/>
    <m/>
    <m/>
    <m/>
    <n v="4274.91"/>
    <m/>
    <x v="0"/>
    <m/>
    <m/>
    <x v="89"/>
    <m/>
    <x v="2"/>
    <x v="3"/>
    <x v="0"/>
  </r>
  <r>
    <x v="613"/>
    <x v="7"/>
    <x v="0"/>
    <s v="NDG_Facebook_RT_ec（210210-210228）"/>
    <n v="7887"/>
    <m/>
    <m/>
    <m/>
    <m/>
    <n v="9044.8799999999992"/>
    <m/>
    <x v="0"/>
    <m/>
    <m/>
    <x v="89"/>
    <m/>
    <x v="2"/>
    <x v="3"/>
    <x v="0"/>
  </r>
  <r>
    <x v="613"/>
    <x v="7"/>
    <x v="0"/>
    <s v="NDG_Facebook_RT_brand（210210-210228）"/>
    <n v="2471"/>
    <m/>
    <m/>
    <m/>
    <m/>
    <n v="2927.99"/>
    <m/>
    <x v="0"/>
    <m/>
    <m/>
    <x v="89"/>
    <m/>
    <x v="2"/>
    <x v="3"/>
    <x v="0"/>
  </r>
  <r>
    <x v="613"/>
    <x v="7"/>
    <x v="0"/>
    <s v="NDG_Facebook_RT_brand（210210-210228）"/>
    <n v="57"/>
    <m/>
    <m/>
    <m/>
    <m/>
    <n v="114.845"/>
    <m/>
    <x v="0"/>
    <m/>
    <m/>
    <x v="89"/>
    <m/>
    <x v="2"/>
    <x v="3"/>
    <x v="0"/>
  </r>
  <r>
    <x v="613"/>
    <x v="7"/>
    <x v="0"/>
    <s v="NDG_Facebook_int_LAL"/>
    <n v="47"/>
    <m/>
    <m/>
    <m/>
    <m/>
    <n v="40.14"/>
    <m/>
    <x v="0"/>
    <m/>
    <m/>
    <x v="89"/>
    <m/>
    <x v="2"/>
    <x v="3"/>
    <x v="0"/>
  </r>
  <r>
    <x v="613"/>
    <x v="7"/>
    <x v="0"/>
    <s v="NDG_Facebook_int_LAL"/>
    <n v="50008"/>
    <m/>
    <m/>
    <m/>
    <m/>
    <n v="52640.264999999999"/>
    <m/>
    <x v="0"/>
    <m/>
    <m/>
    <x v="89"/>
    <m/>
    <x v="2"/>
    <x v="3"/>
    <x v="0"/>
  </r>
  <r>
    <x v="613"/>
    <x v="7"/>
    <x v="0"/>
    <s v="NDG_Facebook_int_LAL"/>
    <n v="7136"/>
    <m/>
    <m/>
    <m/>
    <m/>
    <n v="7918.73"/>
    <m/>
    <x v="0"/>
    <m/>
    <m/>
    <x v="89"/>
    <m/>
    <x v="2"/>
    <x v="3"/>
    <x v="0"/>
  </r>
  <r>
    <x v="613"/>
    <x v="7"/>
    <x v="0"/>
    <s v="NDG_Facebook_int_LAL"/>
    <n v="21"/>
    <m/>
    <m/>
    <m/>
    <m/>
    <n v="12.265000000000001"/>
    <m/>
    <x v="0"/>
    <m/>
    <m/>
    <x v="89"/>
    <m/>
    <x v="2"/>
    <x v="3"/>
    <x v="0"/>
  </r>
  <r>
    <x v="613"/>
    <x v="7"/>
    <x v="0"/>
    <s v="NDG_Facebook_int_LAL"/>
    <n v="77"/>
    <m/>
    <m/>
    <m/>
    <m/>
    <n v="13.38"/>
    <m/>
    <x v="0"/>
    <m/>
    <m/>
    <x v="89"/>
    <m/>
    <x v="2"/>
    <x v="3"/>
    <x v="0"/>
  </r>
  <r>
    <x v="613"/>
    <x v="7"/>
    <x v="0"/>
    <s v="NDG_Facebook_int_LAL"/>
    <n v="323"/>
    <m/>
    <m/>
    <m/>
    <m/>
    <n v="139.375"/>
    <m/>
    <x v="0"/>
    <m/>
    <m/>
    <x v="89"/>
    <m/>
    <x v="2"/>
    <x v="3"/>
    <x v="0"/>
  </r>
  <r>
    <x v="613"/>
    <x v="7"/>
    <x v="0"/>
    <s v="NDG_Facebook_RT_ec（210210-210228）"/>
    <n v="18157"/>
    <m/>
    <m/>
    <m/>
    <m/>
    <n v="25265.9"/>
    <m/>
    <x v="0"/>
    <m/>
    <m/>
    <x v="89"/>
    <m/>
    <x v="2"/>
    <x v="3"/>
    <x v="0"/>
  </r>
  <r>
    <x v="613"/>
    <x v="7"/>
    <x v="0"/>
    <s v="NDG_Facebook_RT_ec（210210-210228）"/>
    <n v="1137"/>
    <m/>
    <m/>
    <m/>
    <m/>
    <n v="1230.96"/>
    <m/>
    <x v="0"/>
    <m/>
    <m/>
    <x v="89"/>
    <m/>
    <x v="2"/>
    <x v="3"/>
    <x v="0"/>
  </r>
  <r>
    <x v="613"/>
    <x v="7"/>
    <x v="0"/>
    <s v="NDG_Facebook_int_LAL"/>
    <n v="24"/>
    <m/>
    <m/>
    <m/>
    <m/>
    <n v="14.494999999999999"/>
    <m/>
    <x v="0"/>
    <m/>
    <m/>
    <x v="89"/>
    <m/>
    <x v="2"/>
    <x v="3"/>
    <x v="0"/>
  </r>
  <r>
    <x v="613"/>
    <x v="7"/>
    <x v="0"/>
    <s v="NDG_Facebook_int_LAL"/>
    <n v="146"/>
    <m/>
    <m/>
    <m/>
    <m/>
    <n v="61.325000000000003"/>
    <m/>
    <x v="0"/>
    <m/>
    <m/>
    <x v="89"/>
    <m/>
    <x v="2"/>
    <x v="3"/>
    <x v="0"/>
  </r>
  <r>
    <x v="613"/>
    <x v="7"/>
    <x v="0"/>
    <s v="NDG_Facebook_RT_brand（210210-210228）"/>
    <n v="3692"/>
    <m/>
    <m/>
    <m/>
    <m/>
    <n v="6665.47"/>
    <m/>
    <x v="0"/>
    <m/>
    <m/>
    <x v="89"/>
    <m/>
    <x v="2"/>
    <x v="3"/>
    <x v="0"/>
  </r>
  <r>
    <x v="613"/>
    <x v="7"/>
    <x v="0"/>
    <s v="NDG_Facebook_RT_brand（210210-210228）"/>
    <n v="176"/>
    <m/>
    <m/>
    <m/>
    <m/>
    <n v="230.80500000000001"/>
    <m/>
    <x v="0"/>
    <m/>
    <m/>
    <x v="89"/>
    <m/>
    <x v="2"/>
    <x v="3"/>
    <x v="0"/>
  </r>
  <r>
    <x v="613"/>
    <x v="7"/>
    <x v="0"/>
    <s v="NDG_Facebook_RT_brand（210210-210228）"/>
    <n v="58"/>
    <m/>
    <m/>
    <m/>
    <m/>
    <n v="80.28"/>
    <m/>
    <x v="0"/>
    <m/>
    <m/>
    <x v="89"/>
    <m/>
    <x v="2"/>
    <x v="3"/>
    <x v="0"/>
  </r>
  <r>
    <x v="613"/>
    <x v="7"/>
    <x v="0"/>
    <s v="NDG_Facebook_int_LAL"/>
    <n v="31570"/>
    <m/>
    <m/>
    <m/>
    <m/>
    <n v="27604.055"/>
    <m/>
    <x v="0"/>
    <m/>
    <m/>
    <x v="89"/>
    <m/>
    <x v="2"/>
    <x v="3"/>
    <x v="0"/>
  </r>
  <r>
    <x v="613"/>
    <x v="7"/>
    <x v="0"/>
    <s v="NDG_Facebook_RT_ec（210210-210228）"/>
    <n v="17510"/>
    <m/>
    <m/>
    <m/>
    <m/>
    <n v="25479.98"/>
    <m/>
    <x v="0"/>
    <m/>
    <m/>
    <x v="89"/>
    <m/>
    <x v="2"/>
    <x v="3"/>
    <x v="0"/>
  </r>
  <r>
    <x v="613"/>
    <x v="7"/>
    <x v="0"/>
    <s v="NDG_Facebook_RT_ec（210210-210228）"/>
    <n v="10572"/>
    <m/>
    <m/>
    <m/>
    <m/>
    <n v="10126.43"/>
    <m/>
    <x v="0"/>
    <m/>
    <m/>
    <x v="89"/>
    <m/>
    <x v="2"/>
    <x v="3"/>
    <x v="0"/>
  </r>
  <r>
    <x v="613"/>
    <x v="7"/>
    <x v="0"/>
    <s v="NDG_Facebook_RT_ec（210210-210228）"/>
    <n v="1435"/>
    <m/>
    <m/>
    <m/>
    <m/>
    <n v="1511.94"/>
    <m/>
    <x v="0"/>
    <m/>
    <m/>
    <x v="89"/>
    <m/>
    <x v="2"/>
    <x v="3"/>
    <x v="0"/>
  </r>
  <r>
    <x v="613"/>
    <x v="7"/>
    <x v="0"/>
    <s v="NDG_Facebook_RT_ec（210210-210228）"/>
    <n v="20434"/>
    <m/>
    <m/>
    <m/>
    <m/>
    <n v="25760.959999999999"/>
    <m/>
    <x v="0"/>
    <m/>
    <m/>
    <x v="89"/>
    <m/>
    <x v="2"/>
    <x v="3"/>
    <x v="0"/>
  </r>
  <r>
    <x v="613"/>
    <x v="7"/>
    <x v="0"/>
    <s v="NDG_Facebook_RT_ec（210210-210228）"/>
    <n v="3675"/>
    <m/>
    <m/>
    <m/>
    <m/>
    <n v="2836.56"/>
    <m/>
    <x v="0"/>
    <m/>
    <m/>
    <x v="89"/>
    <m/>
    <x v="2"/>
    <x v="3"/>
    <x v="0"/>
  </r>
  <r>
    <x v="613"/>
    <x v="7"/>
    <x v="0"/>
    <s v="NDG_Facebook_RT_brand（210210-210228）"/>
    <n v="150"/>
    <m/>
    <m/>
    <m/>
    <m/>
    <n v="204.04499999999999"/>
    <m/>
    <x v="0"/>
    <m/>
    <m/>
    <x v="89"/>
    <m/>
    <x v="2"/>
    <x v="3"/>
    <x v="0"/>
  </r>
  <r>
    <x v="613"/>
    <x v="7"/>
    <x v="0"/>
    <s v="NDG_Facebook_RT_brand（210210-210228）"/>
    <n v="5716"/>
    <m/>
    <m/>
    <m/>
    <m/>
    <n v="9042.65"/>
    <m/>
    <x v="0"/>
    <m/>
    <m/>
    <x v="89"/>
    <m/>
    <x v="2"/>
    <x v="3"/>
    <x v="0"/>
  </r>
  <r>
    <x v="614"/>
    <x v="7"/>
    <x v="0"/>
    <s v="NDG_Facebook_RT_brand（210210-210228）"/>
    <n v="52"/>
    <m/>
    <m/>
    <m/>
    <m/>
    <n v="92.545000000000002"/>
    <m/>
    <x v="0"/>
    <m/>
    <m/>
    <x v="89"/>
    <m/>
    <x v="2"/>
    <x v="3"/>
    <x v="0"/>
  </r>
  <r>
    <x v="614"/>
    <x v="7"/>
    <x v="0"/>
    <s v="NDG_Facebook_int_LAL"/>
    <n v="105"/>
    <m/>
    <m/>
    <m/>
    <m/>
    <n v="57.98"/>
    <m/>
    <x v="0"/>
    <m/>
    <m/>
    <x v="89"/>
    <m/>
    <x v="2"/>
    <x v="3"/>
    <x v="0"/>
  </r>
  <r>
    <x v="614"/>
    <x v="7"/>
    <x v="0"/>
    <s v="NDG_Facebook_RT_brand（210210-210228）"/>
    <n v="5055"/>
    <m/>
    <m/>
    <m/>
    <m/>
    <n v="9000.2800000000007"/>
    <m/>
    <x v="0"/>
    <m/>
    <m/>
    <x v="89"/>
    <m/>
    <x v="2"/>
    <x v="3"/>
    <x v="0"/>
  </r>
  <r>
    <x v="614"/>
    <x v="7"/>
    <x v="0"/>
    <s v="NDG_Facebook_int_LAL"/>
    <n v="39441"/>
    <m/>
    <m/>
    <m/>
    <m/>
    <n v="39113.084999999999"/>
    <m/>
    <x v="0"/>
    <m/>
    <m/>
    <x v="89"/>
    <m/>
    <x v="2"/>
    <x v="3"/>
    <x v="0"/>
  </r>
  <r>
    <x v="614"/>
    <x v="7"/>
    <x v="0"/>
    <s v="NDG_Facebook_RT_ec（210210-210228）"/>
    <n v="15107"/>
    <m/>
    <m/>
    <m/>
    <m/>
    <n v="25549.11"/>
    <m/>
    <x v="0"/>
    <m/>
    <m/>
    <x v="89"/>
    <m/>
    <x v="2"/>
    <x v="3"/>
    <x v="0"/>
  </r>
  <r>
    <x v="614"/>
    <x v="7"/>
    <x v="0"/>
    <s v="NDG_Facebook_RT_brand（210210-210228）"/>
    <n v="239"/>
    <m/>
    <m/>
    <m/>
    <m/>
    <n v="383.56"/>
    <m/>
    <x v="0"/>
    <m/>
    <m/>
    <x v="89"/>
    <m/>
    <x v="2"/>
    <x v="3"/>
    <x v="0"/>
  </r>
  <r>
    <x v="614"/>
    <x v="7"/>
    <x v="0"/>
    <s v="NDG_Facebook_RT_brand（210210-210228）"/>
    <n v="1948"/>
    <m/>
    <m/>
    <m/>
    <m/>
    <n v="2455.23"/>
    <m/>
    <x v="0"/>
    <m/>
    <m/>
    <x v="89"/>
    <m/>
    <x v="2"/>
    <x v="3"/>
    <x v="0"/>
  </r>
  <r>
    <x v="614"/>
    <x v="7"/>
    <x v="0"/>
    <s v="NDG_Facebook_RT_ec（210210-210228）"/>
    <n v="20069"/>
    <m/>
    <m/>
    <m/>
    <m/>
    <n v="31853.32"/>
    <m/>
    <x v="0"/>
    <m/>
    <m/>
    <x v="89"/>
    <m/>
    <x v="2"/>
    <x v="3"/>
    <x v="0"/>
  </r>
  <r>
    <x v="614"/>
    <x v="7"/>
    <x v="0"/>
    <s v="NDG_Facebook_RT_brand（210210-210228）"/>
    <n v="48"/>
    <m/>
    <m/>
    <m/>
    <m/>
    <n v="49.06"/>
    <m/>
    <x v="0"/>
    <m/>
    <m/>
    <x v="89"/>
    <m/>
    <x v="2"/>
    <x v="3"/>
    <x v="0"/>
  </r>
  <r>
    <x v="614"/>
    <x v="7"/>
    <x v="0"/>
    <s v="NDG_Facebook_RT_brand（210210-210228）"/>
    <n v="275"/>
    <m/>
    <m/>
    <m/>
    <m/>
    <n v="367.95"/>
    <m/>
    <x v="0"/>
    <m/>
    <m/>
    <x v="89"/>
    <m/>
    <x v="2"/>
    <x v="3"/>
    <x v="0"/>
  </r>
  <r>
    <x v="614"/>
    <x v="7"/>
    <x v="0"/>
    <s v="NDG_Facebook_RT_ec（210210-210228）"/>
    <n v="6811"/>
    <m/>
    <m/>
    <m/>
    <m/>
    <n v="8195.25"/>
    <m/>
    <x v="0"/>
    <m/>
    <m/>
    <x v="89"/>
    <m/>
    <x v="2"/>
    <x v="3"/>
    <x v="0"/>
  </r>
  <r>
    <x v="614"/>
    <x v="7"/>
    <x v="0"/>
    <s v="NDG_Facebook_RT_ec（210210-210228）"/>
    <n v="3799"/>
    <m/>
    <m/>
    <m/>
    <m/>
    <n v="5898.35"/>
    <m/>
    <x v="0"/>
    <m/>
    <m/>
    <x v="89"/>
    <m/>
    <x v="2"/>
    <x v="3"/>
    <x v="0"/>
  </r>
  <r>
    <x v="614"/>
    <x v="7"/>
    <x v="0"/>
    <s v="NDG_Facebook_RT_brand（210210-210228）"/>
    <n v="2989"/>
    <m/>
    <m/>
    <m/>
    <m/>
    <n v="4641.7449999999999"/>
    <m/>
    <x v="0"/>
    <m/>
    <m/>
    <x v="89"/>
    <m/>
    <x v="2"/>
    <x v="3"/>
    <x v="0"/>
  </r>
  <r>
    <x v="614"/>
    <x v="7"/>
    <x v="0"/>
    <s v="NDG_Facebook_RT_brand（210210-210228）"/>
    <n v="2474"/>
    <m/>
    <m/>
    <m/>
    <m/>
    <n v="4265.99"/>
    <m/>
    <x v="0"/>
    <m/>
    <m/>
    <x v="89"/>
    <m/>
    <x v="2"/>
    <x v="3"/>
    <x v="0"/>
  </r>
  <r>
    <x v="614"/>
    <x v="7"/>
    <x v="0"/>
    <s v="NDG_Facebook_RT_brand（210210-210228）"/>
    <n v="300"/>
    <m/>
    <m/>
    <m/>
    <m/>
    <n v="561.96"/>
    <m/>
    <x v="0"/>
    <m/>
    <m/>
    <x v="89"/>
    <m/>
    <x v="2"/>
    <x v="3"/>
    <x v="0"/>
  </r>
  <r>
    <x v="614"/>
    <x v="7"/>
    <x v="0"/>
    <s v="NDG_Facebook_int_LAL"/>
    <n v="725"/>
    <m/>
    <m/>
    <m/>
    <m/>
    <n v="326.69499999999999"/>
    <m/>
    <x v="0"/>
    <m/>
    <m/>
    <x v="89"/>
    <m/>
    <x v="2"/>
    <x v="3"/>
    <x v="0"/>
  </r>
  <r>
    <x v="614"/>
    <x v="7"/>
    <x v="0"/>
    <s v="NDG_Facebook_int_LAL"/>
    <n v="237"/>
    <m/>
    <m/>
    <m/>
    <m/>
    <n v="103.69499999999999"/>
    <m/>
    <x v="0"/>
    <m/>
    <m/>
    <x v="89"/>
    <m/>
    <x v="2"/>
    <x v="3"/>
    <x v="0"/>
  </r>
  <r>
    <x v="614"/>
    <x v="7"/>
    <x v="0"/>
    <s v="NDG_Facebook_int_LAL"/>
    <n v="5949"/>
    <m/>
    <m/>
    <m/>
    <m/>
    <n v="5363.15"/>
    <m/>
    <x v="0"/>
    <m/>
    <m/>
    <x v="89"/>
    <m/>
    <x v="2"/>
    <x v="3"/>
    <x v="0"/>
  </r>
  <r>
    <x v="614"/>
    <x v="7"/>
    <x v="0"/>
    <s v="NDG_Facebook_RT_ec（210210-210228）"/>
    <n v="11635"/>
    <m/>
    <m/>
    <m/>
    <m/>
    <n v="17088.490000000002"/>
    <m/>
    <x v="0"/>
    <m/>
    <m/>
    <x v="89"/>
    <m/>
    <x v="2"/>
    <x v="3"/>
    <x v="0"/>
  </r>
  <r>
    <x v="614"/>
    <x v="7"/>
    <x v="0"/>
    <s v="NDG_Facebook_RT_ec（210210-210228）"/>
    <n v="8045"/>
    <m/>
    <m/>
    <m/>
    <m/>
    <n v="8324.59"/>
    <m/>
    <x v="0"/>
    <m/>
    <m/>
    <x v="89"/>
    <m/>
    <x v="2"/>
    <x v="3"/>
    <x v="0"/>
  </r>
  <r>
    <x v="614"/>
    <x v="7"/>
    <x v="0"/>
    <s v="NDG_Facebook_int_LAL"/>
    <n v="133"/>
    <m/>
    <m/>
    <m/>
    <m/>
    <n v="57.98"/>
    <m/>
    <x v="0"/>
    <m/>
    <m/>
    <x v="89"/>
    <m/>
    <x v="2"/>
    <x v="3"/>
    <x v="0"/>
  </r>
  <r>
    <x v="614"/>
    <x v="7"/>
    <x v="0"/>
    <s v="NDG_Facebook_RT_ec（210210-210228）"/>
    <n v="833"/>
    <m/>
    <m/>
    <m/>
    <m/>
    <n v="1252.145"/>
    <m/>
    <x v="0"/>
    <m/>
    <m/>
    <x v="89"/>
    <m/>
    <x v="2"/>
    <x v="3"/>
    <x v="0"/>
  </r>
  <r>
    <x v="614"/>
    <x v="7"/>
    <x v="0"/>
    <s v="NDG_Facebook_RT_ec（210210-210228）"/>
    <n v="2246"/>
    <m/>
    <m/>
    <m/>
    <m/>
    <n v="2793.0749999999998"/>
    <m/>
    <x v="0"/>
    <m/>
    <m/>
    <x v="89"/>
    <m/>
    <x v="2"/>
    <x v="3"/>
    <x v="0"/>
  </r>
  <r>
    <x v="614"/>
    <x v="7"/>
    <x v="0"/>
    <s v="NDG_Facebook_int_LAL"/>
    <n v="72"/>
    <m/>
    <m/>
    <m/>
    <m/>
    <n v="44.6"/>
    <m/>
    <x v="0"/>
    <m/>
    <m/>
    <x v="89"/>
    <m/>
    <x v="2"/>
    <x v="3"/>
    <x v="0"/>
  </r>
  <r>
    <x v="614"/>
    <x v="7"/>
    <x v="0"/>
    <s v="NDG_Facebook_int_LAL"/>
    <n v="34"/>
    <m/>
    <m/>
    <m/>
    <m/>
    <n v="22.3"/>
    <m/>
    <x v="0"/>
    <m/>
    <m/>
    <x v="89"/>
    <m/>
    <x v="2"/>
    <x v="3"/>
    <x v="0"/>
  </r>
  <r>
    <x v="614"/>
    <x v="7"/>
    <x v="0"/>
    <s v="NDG_Facebook_RT_ec（210210-210228）"/>
    <n v="2409"/>
    <m/>
    <m/>
    <m/>
    <m/>
    <n v="4846.9049999999997"/>
    <m/>
    <x v="0"/>
    <m/>
    <m/>
    <x v="89"/>
    <m/>
    <x v="2"/>
    <x v="3"/>
    <x v="0"/>
  </r>
  <r>
    <x v="614"/>
    <x v="7"/>
    <x v="0"/>
    <s v="NDG_Facebook_int_LAL"/>
    <n v="54552"/>
    <m/>
    <m/>
    <m/>
    <m/>
    <n v="44273.305"/>
    <m/>
    <x v="0"/>
    <m/>
    <m/>
    <x v="89"/>
    <m/>
    <x v="2"/>
    <x v="3"/>
    <x v="0"/>
  </r>
  <r>
    <x v="615"/>
    <x v="7"/>
    <x v="0"/>
    <s v="NDG_Facebook_int_LAL"/>
    <n v="446"/>
    <m/>
    <m/>
    <m/>
    <m/>
    <n v="255.33500000000001"/>
    <m/>
    <x v="0"/>
    <m/>
    <m/>
    <x v="89"/>
    <m/>
    <x v="2"/>
    <x v="3"/>
    <x v="0"/>
  </r>
  <r>
    <x v="615"/>
    <x v="7"/>
    <x v="0"/>
    <s v="NDG_Facebook_RT_ec（210210-210228）"/>
    <n v="987"/>
    <m/>
    <m/>
    <m/>
    <m/>
    <n v="1341.345"/>
    <m/>
    <x v="0"/>
    <m/>
    <m/>
    <x v="89"/>
    <m/>
    <x v="2"/>
    <x v="3"/>
    <x v="0"/>
  </r>
  <r>
    <x v="615"/>
    <x v="7"/>
    <x v="0"/>
    <s v="NDG_Facebook_RT_ec（210210-210228）"/>
    <n v="3694"/>
    <m/>
    <m/>
    <m/>
    <m/>
    <n v="3087.4349999999999"/>
    <m/>
    <x v="0"/>
    <m/>
    <m/>
    <x v="89"/>
    <m/>
    <x v="2"/>
    <x v="3"/>
    <x v="0"/>
  </r>
  <r>
    <x v="615"/>
    <x v="7"/>
    <x v="0"/>
    <s v="NDG_Facebook_RT_ec（210210-210228）"/>
    <n v="23664"/>
    <m/>
    <m/>
    <m/>
    <m/>
    <n v="29032.37"/>
    <m/>
    <x v="0"/>
    <m/>
    <m/>
    <x v="89"/>
    <m/>
    <x v="2"/>
    <x v="3"/>
    <x v="0"/>
  </r>
  <r>
    <x v="615"/>
    <x v="7"/>
    <x v="0"/>
    <s v="NDG_Facebook_RT_ec（210210-210228）"/>
    <n v="11328"/>
    <m/>
    <m/>
    <m/>
    <m/>
    <n v="16228.825000000001"/>
    <m/>
    <x v="0"/>
    <m/>
    <m/>
    <x v="89"/>
    <m/>
    <x v="2"/>
    <x v="3"/>
    <x v="0"/>
  </r>
  <r>
    <x v="615"/>
    <x v="7"/>
    <x v="0"/>
    <s v="NDG_Facebook_int_LAL"/>
    <n v="4385"/>
    <m/>
    <m/>
    <m/>
    <m/>
    <n v="3617.06"/>
    <m/>
    <x v="0"/>
    <m/>
    <m/>
    <x v="89"/>
    <m/>
    <x v="2"/>
    <x v="3"/>
    <x v="0"/>
  </r>
  <r>
    <x v="615"/>
    <x v="7"/>
    <x v="0"/>
    <s v="NDG_Facebook_int_LAL"/>
    <n v="93"/>
    <m/>
    <m/>
    <m/>
    <m/>
    <n v="76.935000000000002"/>
    <m/>
    <x v="0"/>
    <m/>
    <m/>
    <x v="89"/>
    <m/>
    <x v="2"/>
    <x v="3"/>
    <x v="0"/>
  </r>
  <r>
    <x v="615"/>
    <x v="7"/>
    <x v="0"/>
    <s v="NDG_Facebook_RT_brand（210210-210228）"/>
    <n v="6430"/>
    <m/>
    <m/>
    <m/>
    <m/>
    <n v="10060.645"/>
    <m/>
    <x v="0"/>
    <m/>
    <m/>
    <x v="89"/>
    <m/>
    <x v="2"/>
    <x v="3"/>
    <x v="0"/>
  </r>
  <r>
    <x v="615"/>
    <x v="7"/>
    <x v="0"/>
    <s v="NDG_Facebook_RT_brand（210210-210228）"/>
    <n v="206"/>
    <m/>
    <m/>
    <m/>
    <m/>
    <n v="323.35000000000002"/>
    <m/>
    <x v="0"/>
    <m/>
    <m/>
    <x v="89"/>
    <m/>
    <x v="2"/>
    <x v="3"/>
    <x v="0"/>
  </r>
  <r>
    <x v="615"/>
    <x v="7"/>
    <x v="0"/>
    <s v="NDG_Facebook_RT_brand（210210-210228）"/>
    <n v="196"/>
    <m/>
    <m/>
    <m/>
    <m/>
    <n v="254.22"/>
    <m/>
    <x v="0"/>
    <m/>
    <m/>
    <x v="89"/>
    <m/>
    <x v="2"/>
    <x v="3"/>
    <x v="0"/>
  </r>
  <r>
    <x v="615"/>
    <x v="7"/>
    <x v="0"/>
    <s v="NDG_Facebook_RT_ec（210210-210228）"/>
    <n v="2298"/>
    <m/>
    <m/>
    <m/>
    <m/>
    <n v="3101.93"/>
    <m/>
    <x v="0"/>
    <m/>
    <m/>
    <x v="89"/>
    <m/>
    <x v="2"/>
    <x v="3"/>
    <x v="0"/>
  </r>
  <r>
    <x v="615"/>
    <x v="7"/>
    <x v="0"/>
    <s v="NDG_Facebook_RT_ec（210210-210228）"/>
    <n v="9476"/>
    <m/>
    <m/>
    <m/>
    <m/>
    <n v="8583.27"/>
    <m/>
    <x v="0"/>
    <m/>
    <m/>
    <x v="89"/>
    <m/>
    <x v="2"/>
    <x v="3"/>
    <x v="0"/>
  </r>
  <r>
    <x v="615"/>
    <x v="7"/>
    <x v="0"/>
    <s v="NDG_Facebook_RT_ec（210210-210228）"/>
    <n v="3337"/>
    <m/>
    <m/>
    <m/>
    <m/>
    <n v="2183.17"/>
    <m/>
    <x v="0"/>
    <m/>
    <m/>
    <x v="89"/>
    <m/>
    <x v="2"/>
    <x v="3"/>
    <x v="0"/>
  </r>
  <r>
    <x v="615"/>
    <x v="7"/>
    <x v="0"/>
    <s v="NDG_Facebook_RT_ec（210210-210228）"/>
    <n v="18606"/>
    <m/>
    <m/>
    <m/>
    <m/>
    <n v="12161.305"/>
    <m/>
    <x v="0"/>
    <m/>
    <m/>
    <x v="89"/>
    <m/>
    <x v="2"/>
    <x v="3"/>
    <x v="0"/>
  </r>
  <r>
    <x v="615"/>
    <x v="7"/>
    <x v="0"/>
    <s v="NDG_Facebook_int_LAL"/>
    <n v="331"/>
    <m/>
    <m/>
    <m/>
    <m/>
    <n v="147.18"/>
    <m/>
    <x v="0"/>
    <m/>
    <m/>
    <x v="89"/>
    <m/>
    <x v="2"/>
    <x v="3"/>
    <x v="0"/>
  </r>
  <r>
    <x v="615"/>
    <x v="7"/>
    <x v="0"/>
    <s v="NDG_Facebook_int_LAL"/>
    <n v="743"/>
    <m/>
    <m/>
    <m/>
    <m/>
    <n v="333.38499999999999"/>
    <m/>
    <x v="0"/>
    <m/>
    <m/>
    <x v="89"/>
    <m/>
    <x v="2"/>
    <x v="3"/>
    <x v="0"/>
  </r>
  <r>
    <x v="615"/>
    <x v="7"/>
    <x v="0"/>
    <s v="NDG_Facebook_RT_brand（210210-210228）"/>
    <n v="3116"/>
    <m/>
    <m/>
    <m/>
    <m/>
    <n v="4783.3500000000004"/>
    <m/>
    <x v="0"/>
    <m/>
    <m/>
    <x v="89"/>
    <m/>
    <x v="2"/>
    <x v="3"/>
    <x v="0"/>
  </r>
  <r>
    <x v="615"/>
    <x v="7"/>
    <x v="0"/>
    <s v="NDG_Facebook_int_LAL"/>
    <n v="41"/>
    <m/>
    <m/>
    <m/>
    <m/>
    <n v="21.184999999999999"/>
    <m/>
    <x v="0"/>
    <m/>
    <m/>
    <x v="89"/>
    <m/>
    <x v="2"/>
    <x v="3"/>
    <x v="0"/>
  </r>
  <r>
    <x v="615"/>
    <x v="7"/>
    <x v="0"/>
    <s v="NDG_Facebook_int_LAL"/>
    <n v="82"/>
    <m/>
    <m/>
    <m/>
    <m/>
    <n v="20.07"/>
    <m/>
    <x v="0"/>
    <m/>
    <m/>
    <x v="89"/>
    <m/>
    <x v="2"/>
    <x v="3"/>
    <x v="0"/>
  </r>
  <r>
    <x v="615"/>
    <x v="7"/>
    <x v="0"/>
    <s v="NDG_Facebook_RT_brand（210210-210228）"/>
    <n v="307"/>
    <m/>
    <m/>
    <m/>
    <m/>
    <n v="418.125"/>
    <m/>
    <x v="0"/>
    <m/>
    <m/>
    <x v="89"/>
    <m/>
    <x v="2"/>
    <x v="3"/>
    <x v="0"/>
  </r>
  <r>
    <x v="615"/>
    <x v="7"/>
    <x v="0"/>
    <s v="NDG_Facebook_RT_brand（210210-210228）"/>
    <n v="2341"/>
    <m/>
    <m/>
    <m/>
    <m/>
    <n v="4165.6400000000003"/>
    <m/>
    <x v="0"/>
    <m/>
    <m/>
    <x v="89"/>
    <m/>
    <x v="2"/>
    <x v="3"/>
    <x v="0"/>
  </r>
  <r>
    <x v="615"/>
    <x v="7"/>
    <x v="0"/>
    <s v="NDG_Facebook_RT_brand（210210-210228）"/>
    <n v="3611"/>
    <m/>
    <m/>
    <m/>
    <m/>
    <n v="3198.9349999999999"/>
    <m/>
    <x v="0"/>
    <m/>
    <m/>
    <x v="89"/>
    <m/>
    <x v="2"/>
    <x v="3"/>
    <x v="0"/>
  </r>
  <r>
    <x v="615"/>
    <x v="7"/>
    <x v="0"/>
    <s v="NDG_Facebook_RT_brand（210210-210228）"/>
    <n v="157"/>
    <m/>
    <m/>
    <m/>
    <m/>
    <n v="173.94"/>
    <m/>
    <x v="0"/>
    <m/>
    <m/>
    <x v="89"/>
    <m/>
    <x v="2"/>
    <x v="3"/>
    <x v="0"/>
  </r>
  <r>
    <x v="615"/>
    <x v="7"/>
    <x v="0"/>
    <s v="NDG_Facebook_int_LAL"/>
    <n v="41511"/>
    <m/>
    <m/>
    <m/>
    <m/>
    <n v="38974.824999999997"/>
    <m/>
    <x v="0"/>
    <m/>
    <m/>
    <x v="89"/>
    <m/>
    <x v="2"/>
    <x v="3"/>
    <x v="0"/>
  </r>
  <r>
    <x v="615"/>
    <x v="7"/>
    <x v="0"/>
    <s v="NDG_Facebook_RT_ec（210210-210228）"/>
    <n v="16191"/>
    <m/>
    <m/>
    <m/>
    <m/>
    <n v="26909.41"/>
    <m/>
    <x v="0"/>
    <m/>
    <m/>
    <x v="89"/>
    <m/>
    <x v="2"/>
    <x v="3"/>
    <x v="0"/>
  </r>
  <r>
    <x v="615"/>
    <x v="7"/>
    <x v="0"/>
    <s v="NDG_Facebook_RT_brand（210210-210228）"/>
    <n v="79"/>
    <m/>
    <m/>
    <m/>
    <m/>
    <n v="71.36"/>
    <m/>
    <x v="0"/>
    <m/>
    <m/>
    <x v="89"/>
    <m/>
    <x v="2"/>
    <x v="3"/>
    <x v="0"/>
  </r>
  <r>
    <x v="615"/>
    <x v="7"/>
    <x v="0"/>
    <s v="NDG_Facebook_int_LAL"/>
    <n v="58684"/>
    <m/>
    <m/>
    <m/>
    <m/>
    <n v="41740.025000000001"/>
    <m/>
    <x v="0"/>
    <m/>
    <m/>
    <x v="89"/>
    <m/>
    <x v="2"/>
    <x v="3"/>
    <x v="0"/>
  </r>
  <r>
    <x v="616"/>
    <x v="7"/>
    <x v="0"/>
    <s v="NDG_Facebook_RT_brand（210210-210228）"/>
    <n v="283"/>
    <m/>
    <m/>
    <m/>
    <m/>
    <n v="460.495"/>
    <m/>
    <x v="0"/>
    <m/>
    <m/>
    <x v="90"/>
    <m/>
    <x v="2"/>
    <x v="3"/>
    <x v="0"/>
  </r>
  <r>
    <x v="616"/>
    <x v="7"/>
    <x v="0"/>
    <s v="NDG_Facebook_RT_brand（210210-210228）"/>
    <n v="766"/>
    <m/>
    <m/>
    <m/>
    <m/>
    <n v="895.34500000000003"/>
    <m/>
    <x v="0"/>
    <m/>
    <m/>
    <x v="90"/>
    <m/>
    <x v="2"/>
    <x v="3"/>
    <x v="0"/>
  </r>
  <r>
    <x v="616"/>
    <x v="7"/>
    <x v="0"/>
    <s v="NDG_Facebook_RT_ec（210210-210228）"/>
    <n v="27071"/>
    <m/>
    <m/>
    <m/>
    <m/>
    <n v="30448.42"/>
    <m/>
    <x v="0"/>
    <m/>
    <m/>
    <x v="90"/>
    <m/>
    <x v="2"/>
    <x v="3"/>
    <x v="0"/>
  </r>
  <r>
    <x v="616"/>
    <x v="7"/>
    <x v="0"/>
    <s v="NDG_Facebook_RT_ec（210210-210228）"/>
    <n v="1438"/>
    <m/>
    <m/>
    <m/>
    <m/>
    <n v="1755.01"/>
    <m/>
    <x v="0"/>
    <m/>
    <m/>
    <x v="90"/>
    <m/>
    <x v="2"/>
    <x v="3"/>
    <x v="0"/>
  </r>
  <r>
    <x v="616"/>
    <x v="7"/>
    <x v="0"/>
    <s v="NDG_Facebook_RT_brand（210210-210228）"/>
    <n v="3591"/>
    <m/>
    <m/>
    <m/>
    <m/>
    <n v="3830.0250000000001"/>
    <m/>
    <x v="0"/>
    <m/>
    <m/>
    <x v="90"/>
    <m/>
    <x v="2"/>
    <x v="3"/>
    <x v="0"/>
  </r>
  <r>
    <x v="616"/>
    <x v="7"/>
    <x v="0"/>
    <s v="NDG_Facebook_RT_brand（210210-210228）"/>
    <n v="944"/>
    <m/>
    <m/>
    <m/>
    <m/>
    <n v="1804.07"/>
    <m/>
    <x v="0"/>
    <m/>
    <m/>
    <x v="90"/>
    <m/>
    <x v="2"/>
    <x v="3"/>
    <x v="0"/>
  </r>
  <r>
    <x v="616"/>
    <x v="7"/>
    <x v="0"/>
    <s v="NDG_Facebook_RT_brand（210210-210228）"/>
    <n v="6037"/>
    <m/>
    <m/>
    <m/>
    <m/>
    <n v="10150.959999999999"/>
    <m/>
    <x v="0"/>
    <m/>
    <m/>
    <x v="90"/>
    <m/>
    <x v="2"/>
    <x v="3"/>
    <x v="0"/>
  </r>
  <r>
    <x v="616"/>
    <x v="7"/>
    <x v="0"/>
    <s v="NDG_Facebook_RT_brand（210210-210228）"/>
    <n v="65"/>
    <m/>
    <m/>
    <m/>
    <m/>
    <n v="76.935000000000002"/>
    <m/>
    <x v="0"/>
    <m/>
    <m/>
    <x v="90"/>
    <m/>
    <x v="2"/>
    <x v="3"/>
    <x v="0"/>
  </r>
  <r>
    <x v="616"/>
    <x v="7"/>
    <x v="0"/>
    <s v="NDG_Facebook_int_LAL"/>
    <n v="53802"/>
    <m/>
    <m/>
    <m/>
    <m/>
    <n v="39857.904999999999"/>
    <m/>
    <x v="0"/>
    <m/>
    <m/>
    <x v="90"/>
    <m/>
    <x v="2"/>
    <x v="3"/>
    <x v="0"/>
  </r>
  <r>
    <x v="616"/>
    <x v="7"/>
    <x v="0"/>
    <s v="NDG_Facebook_RT_ec（210210-210228）"/>
    <n v="2337"/>
    <m/>
    <m/>
    <m/>
    <m/>
    <n v="1980.24"/>
    <m/>
    <x v="0"/>
    <m/>
    <m/>
    <x v="90"/>
    <m/>
    <x v="2"/>
    <x v="3"/>
    <x v="0"/>
  </r>
  <r>
    <x v="616"/>
    <x v="7"/>
    <x v="0"/>
    <s v="NDG_Facebook_RT_ec（210210-210228）"/>
    <n v="3625"/>
    <m/>
    <m/>
    <m/>
    <m/>
    <n v="3629.3249999999998"/>
    <m/>
    <x v="0"/>
    <m/>
    <m/>
    <x v="90"/>
    <m/>
    <x v="2"/>
    <x v="3"/>
    <x v="0"/>
  </r>
  <r>
    <x v="616"/>
    <x v="7"/>
    <x v="0"/>
    <s v="NDG_Facebook_RT_ec（210210-210228）"/>
    <n v="20329"/>
    <m/>
    <m/>
    <m/>
    <m/>
    <n v="17669.404999999999"/>
    <m/>
    <x v="0"/>
    <m/>
    <m/>
    <x v="90"/>
    <m/>
    <x v="2"/>
    <x v="3"/>
    <x v="0"/>
  </r>
  <r>
    <x v="616"/>
    <x v="7"/>
    <x v="0"/>
    <s v="NDG_Facebook_RT_ec（210210-210228）"/>
    <n v="7716"/>
    <m/>
    <m/>
    <m/>
    <m/>
    <n v="14975.565000000001"/>
    <m/>
    <x v="0"/>
    <m/>
    <m/>
    <x v="90"/>
    <m/>
    <x v="2"/>
    <x v="3"/>
    <x v="0"/>
  </r>
  <r>
    <x v="616"/>
    <x v="7"/>
    <x v="0"/>
    <s v="NDG_Facebook_int_LAL"/>
    <n v="68"/>
    <m/>
    <m/>
    <m/>
    <m/>
    <n v="12.265000000000001"/>
    <m/>
    <x v="0"/>
    <m/>
    <m/>
    <x v="90"/>
    <m/>
    <x v="2"/>
    <x v="3"/>
    <x v="0"/>
  </r>
  <r>
    <x v="616"/>
    <x v="7"/>
    <x v="0"/>
    <s v="NDG_Facebook_int_LAL"/>
    <n v="33527"/>
    <m/>
    <m/>
    <m/>
    <m/>
    <n v="33548.120000000003"/>
    <m/>
    <x v="0"/>
    <m/>
    <m/>
    <x v="90"/>
    <m/>
    <x v="2"/>
    <x v="3"/>
    <x v="0"/>
  </r>
  <r>
    <x v="616"/>
    <x v="7"/>
    <x v="0"/>
    <s v="NDG_Facebook_int_LAL"/>
    <n v="5890"/>
    <m/>
    <m/>
    <m/>
    <m/>
    <n v="5254.9949999999999"/>
    <m/>
    <x v="0"/>
    <m/>
    <m/>
    <x v="90"/>
    <m/>
    <x v="2"/>
    <x v="3"/>
    <x v="0"/>
  </r>
  <r>
    <x v="616"/>
    <x v="7"/>
    <x v="0"/>
    <s v="NDG_Facebook_int_LAL"/>
    <n v="1020"/>
    <m/>
    <m/>
    <m/>
    <m/>
    <n v="468.3"/>
    <m/>
    <x v="0"/>
    <m/>
    <m/>
    <x v="90"/>
    <m/>
    <x v="2"/>
    <x v="3"/>
    <x v="0"/>
  </r>
  <r>
    <x v="616"/>
    <x v="7"/>
    <x v="0"/>
    <s v="NDG_Facebook_int_LAL"/>
    <n v="601"/>
    <m/>
    <m/>
    <m/>
    <m/>
    <n v="323.35000000000002"/>
    <m/>
    <x v="0"/>
    <m/>
    <m/>
    <x v="90"/>
    <m/>
    <x v="2"/>
    <x v="3"/>
    <x v="0"/>
  </r>
  <r>
    <x v="616"/>
    <x v="7"/>
    <x v="0"/>
    <s v="NDG_Facebook_int_LAL"/>
    <n v="310"/>
    <m/>
    <m/>
    <m/>
    <m/>
    <n v="258.68"/>
    <m/>
    <x v="0"/>
    <m/>
    <m/>
    <x v="90"/>
    <m/>
    <x v="2"/>
    <x v="3"/>
    <x v="0"/>
  </r>
  <r>
    <x v="616"/>
    <x v="7"/>
    <x v="0"/>
    <s v="NDG_Facebook_RT_brand（210210-210228）"/>
    <n v="2945"/>
    <m/>
    <m/>
    <m/>
    <m/>
    <n v="4971.7849999999999"/>
    <m/>
    <x v="0"/>
    <m/>
    <m/>
    <x v="90"/>
    <m/>
    <x v="2"/>
    <x v="3"/>
    <x v="0"/>
  </r>
  <r>
    <x v="616"/>
    <x v="7"/>
    <x v="0"/>
    <s v="NDG_Facebook_RT_brand（210210-210228）"/>
    <n v="334"/>
    <m/>
    <m/>
    <m/>
    <m/>
    <n v="543.005"/>
    <m/>
    <x v="0"/>
    <m/>
    <m/>
    <x v="90"/>
    <m/>
    <x v="2"/>
    <x v="3"/>
    <x v="0"/>
  </r>
  <r>
    <x v="616"/>
    <x v="7"/>
    <x v="0"/>
    <s v="NDG_Facebook_RT_ec（210210-210228）"/>
    <n v="7053"/>
    <m/>
    <m/>
    <m/>
    <m/>
    <n v="7949.95"/>
    <m/>
    <x v="0"/>
    <m/>
    <m/>
    <x v="90"/>
    <m/>
    <x v="2"/>
    <x v="3"/>
    <x v="0"/>
  </r>
  <r>
    <x v="616"/>
    <x v="7"/>
    <x v="0"/>
    <s v="NDG_Facebook_RT_ec（210210-210228）"/>
    <n v="10719"/>
    <m/>
    <m/>
    <m/>
    <m/>
    <n v="15153.965"/>
    <m/>
    <x v="0"/>
    <m/>
    <m/>
    <x v="90"/>
    <m/>
    <x v="2"/>
    <x v="3"/>
    <x v="0"/>
  </r>
  <r>
    <x v="616"/>
    <x v="7"/>
    <x v="0"/>
    <s v="NDG_Facebook_RT_ec（210210-210228）"/>
    <n v="6514"/>
    <m/>
    <m/>
    <m/>
    <m/>
    <n v="7501.72"/>
    <m/>
    <x v="0"/>
    <m/>
    <m/>
    <x v="90"/>
    <m/>
    <x v="2"/>
    <x v="3"/>
    <x v="0"/>
  </r>
  <r>
    <x v="616"/>
    <x v="7"/>
    <x v="0"/>
    <s v="NDG_Facebook_int_LAL"/>
    <n v="286"/>
    <m/>
    <m/>
    <m/>
    <m/>
    <n v="122.65"/>
    <m/>
    <x v="0"/>
    <m/>
    <m/>
    <x v="90"/>
    <m/>
    <x v="2"/>
    <x v="3"/>
    <x v="0"/>
  </r>
  <r>
    <x v="616"/>
    <x v="7"/>
    <x v="0"/>
    <s v="NDG_Facebook_int_LAL"/>
    <n v="46"/>
    <m/>
    <m/>
    <m/>
    <m/>
    <n v="17.84"/>
    <m/>
    <x v="0"/>
    <m/>
    <m/>
    <x v="90"/>
    <m/>
    <x v="2"/>
    <x v="3"/>
    <x v="0"/>
  </r>
  <r>
    <x v="616"/>
    <x v="7"/>
    <x v="0"/>
    <s v="NDG_Facebook_RT_brand（210210-210228）"/>
    <n v="214"/>
    <m/>
    <m/>
    <m/>
    <m/>
    <n v="342.30500000000001"/>
    <m/>
    <x v="0"/>
    <m/>
    <m/>
    <x v="90"/>
    <m/>
    <x v="2"/>
    <x v="3"/>
    <x v="0"/>
  </r>
  <r>
    <x v="617"/>
    <x v="7"/>
    <x v="0"/>
    <s v="NDG_Facebook_RT_ec（210210-210228）"/>
    <n v="4834"/>
    <m/>
    <m/>
    <m/>
    <m/>
    <n v="5168.0249999999996"/>
    <m/>
    <x v="0"/>
    <m/>
    <m/>
    <x v="90"/>
    <m/>
    <x v="2"/>
    <x v="3"/>
    <x v="0"/>
  </r>
  <r>
    <x v="617"/>
    <x v="7"/>
    <x v="0"/>
    <s v="NDG_Facebook_int_LAL"/>
    <n v="72"/>
    <m/>
    <m/>
    <m/>
    <m/>
    <n v="47.945"/>
    <m/>
    <x v="0"/>
    <m/>
    <m/>
    <x v="90"/>
    <m/>
    <x v="2"/>
    <x v="3"/>
    <x v="0"/>
  </r>
  <r>
    <x v="617"/>
    <x v="7"/>
    <x v="0"/>
    <s v="NDG_Facebook_RT_ec（210210-210228）"/>
    <n v="8571"/>
    <m/>
    <m/>
    <m/>
    <m/>
    <n v="10318.209999999999"/>
    <m/>
    <x v="0"/>
    <m/>
    <m/>
    <x v="90"/>
    <m/>
    <x v="2"/>
    <x v="3"/>
    <x v="0"/>
  </r>
  <r>
    <x v="617"/>
    <x v="7"/>
    <x v="0"/>
    <s v="NDG_Facebook_RT_ec（210210-210228）"/>
    <n v="5566"/>
    <m/>
    <m/>
    <m/>
    <m/>
    <n v="5963.02"/>
    <m/>
    <x v="0"/>
    <m/>
    <m/>
    <x v="90"/>
    <m/>
    <x v="2"/>
    <x v="3"/>
    <x v="0"/>
  </r>
  <r>
    <x v="617"/>
    <x v="7"/>
    <x v="0"/>
    <s v="NDG_Facebook_RT_ec（210210-210228）"/>
    <n v="2209"/>
    <m/>
    <m/>
    <m/>
    <m/>
    <n v="2429.585"/>
    <m/>
    <x v="0"/>
    <m/>
    <m/>
    <x v="90"/>
    <m/>
    <x v="2"/>
    <x v="3"/>
    <x v="0"/>
  </r>
  <r>
    <x v="617"/>
    <x v="7"/>
    <x v="0"/>
    <s v="NDG_Facebook_RT_brand（210210-210228）"/>
    <n v="5061"/>
    <m/>
    <m/>
    <m/>
    <m/>
    <n v="9573.39"/>
    <m/>
    <x v="0"/>
    <m/>
    <m/>
    <x v="90"/>
    <m/>
    <x v="2"/>
    <x v="3"/>
    <x v="0"/>
  </r>
  <r>
    <x v="617"/>
    <x v="7"/>
    <x v="0"/>
    <s v="NDG_Facebook_RT_brand（210210-210228）"/>
    <n v="144"/>
    <m/>
    <m/>
    <m/>
    <m/>
    <n v="447.11500000000001"/>
    <m/>
    <x v="0"/>
    <m/>
    <m/>
    <x v="90"/>
    <m/>
    <x v="2"/>
    <x v="3"/>
    <x v="0"/>
  </r>
  <r>
    <x v="617"/>
    <x v="7"/>
    <x v="0"/>
    <s v="NDG_Facebook_RT_brand（210210-210228）"/>
    <n v="399"/>
    <m/>
    <m/>
    <m/>
    <m/>
    <n v="683.495"/>
    <m/>
    <x v="0"/>
    <m/>
    <m/>
    <x v="90"/>
    <m/>
    <x v="2"/>
    <x v="3"/>
    <x v="0"/>
  </r>
  <r>
    <x v="617"/>
    <x v="7"/>
    <x v="0"/>
    <s v="NDG_Facebook_RT_brand（210210-210228）"/>
    <n v="1917"/>
    <m/>
    <m/>
    <m/>
    <m/>
    <n v="2370.4899999999998"/>
    <m/>
    <x v="0"/>
    <m/>
    <m/>
    <x v="90"/>
    <m/>
    <x v="2"/>
    <x v="3"/>
    <x v="0"/>
  </r>
  <r>
    <x v="617"/>
    <x v="7"/>
    <x v="0"/>
    <s v="NDG_Facebook_RT_brand（210210-210228）"/>
    <n v="209"/>
    <m/>
    <m/>
    <m/>
    <m/>
    <n v="392.48"/>
    <m/>
    <x v="0"/>
    <m/>
    <m/>
    <x v="90"/>
    <m/>
    <x v="2"/>
    <x v="3"/>
    <x v="0"/>
  </r>
  <r>
    <x v="617"/>
    <x v="7"/>
    <x v="0"/>
    <s v="NDG_Facebook_RT_ec（210210-210228）"/>
    <n v="18552"/>
    <m/>
    <m/>
    <m/>
    <m/>
    <n v="27646.424999999999"/>
    <m/>
    <x v="0"/>
    <m/>
    <m/>
    <x v="90"/>
    <m/>
    <x v="2"/>
    <x v="3"/>
    <x v="0"/>
  </r>
  <r>
    <x v="617"/>
    <x v="7"/>
    <x v="0"/>
    <s v="NDG_Facebook_int_LAL"/>
    <n v="39464"/>
    <m/>
    <m/>
    <m/>
    <m/>
    <n v="34244.995000000003"/>
    <m/>
    <x v="0"/>
    <m/>
    <m/>
    <x v="90"/>
    <m/>
    <x v="2"/>
    <x v="3"/>
    <x v="0"/>
  </r>
  <r>
    <x v="617"/>
    <x v="7"/>
    <x v="0"/>
    <s v="NDG_Facebook_int_LAL"/>
    <n v="3126"/>
    <m/>
    <m/>
    <m/>
    <m/>
    <n v="3155.45"/>
    <m/>
    <x v="0"/>
    <m/>
    <m/>
    <x v="90"/>
    <m/>
    <x v="2"/>
    <x v="3"/>
    <x v="0"/>
  </r>
  <r>
    <x v="617"/>
    <x v="7"/>
    <x v="0"/>
    <s v="NDG_Facebook_int_LAL"/>
    <n v="66"/>
    <m/>
    <m/>
    <m/>
    <m/>
    <n v="17.84"/>
    <m/>
    <x v="0"/>
    <m/>
    <m/>
    <x v="90"/>
    <m/>
    <x v="2"/>
    <x v="3"/>
    <x v="0"/>
  </r>
  <r>
    <x v="617"/>
    <x v="7"/>
    <x v="0"/>
    <s v="NDG_Facebook_RT_brand（210210-210228）"/>
    <n v="282"/>
    <m/>
    <m/>
    <m/>
    <m/>
    <n v="313.315"/>
    <m/>
    <x v="0"/>
    <m/>
    <m/>
    <x v="90"/>
    <m/>
    <x v="2"/>
    <x v="3"/>
    <x v="0"/>
  </r>
  <r>
    <x v="617"/>
    <x v="7"/>
    <x v="0"/>
    <s v="NDG_Facebook_RT_brand（210210-210228）"/>
    <n v="1816"/>
    <m/>
    <m/>
    <m/>
    <m/>
    <n v="4009.54"/>
    <m/>
    <x v="0"/>
    <m/>
    <m/>
    <x v="90"/>
    <m/>
    <x v="2"/>
    <x v="3"/>
    <x v="0"/>
  </r>
  <r>
    <x v="617"/>
    <x v="7"/>
    <x v="0"/>
    <s v="NDG_Facebook_RT_brand（210210-210228）"/>
    <n v="2432"/>
    <m/>
    <m/>
    <m/>
    <m/>
    <n v="4349.6149999999998"/>
    <m/>
    <x v="0"/>
    <m/>
    <m/>
    <x v="90"/>
    <m/>
    <x v="2"/>
    <x v="3"/>
    <x v="0"/>
  </r>
  <r>
    <x v="617"/>
    <x v="7"/>
    <x v="0"/>
    <s v="NDG_Facebook_int_LAL"/>
    <n v="36"/>
    <m/>
    <m/>
    <m/>
    <m/>
    <n v="14.494999999999999"/>
    <m/>
    <x v="0"/>
    <m/>
    <m/>
    <x v="90"/>
    <m/>
    <x v="2"/>
    <x v="3"/>
    <x v="0"/>
  </r>
  <r>
    <x v="617"/>
    <x v="7"/>
    <x v="0"/>
    <s v="NDG_Facebook_int_LAL"/>
    <n v="48443"/>
    <m/>
    <m/>
    <m/>
    <m/>
    <n v="45565.59"/>
    <m/>
    <x v="0"/>
    <m/>
    <m/>
    <x v="90"/>
    <m/>
    <x v="2"/>
    <x v="3"/>
    <x v="0"/>
  </r>
  <r>
    <x v="617"/>
    <x v="7"/>
    <x v="0"/>
    <s v="NDG_Facebook_RT_brand（210210-210228）"/>
    <n v="734"/>
    <m/>
    <m/>
    <m/>
    <m/>
    <n v="773.81"/>
    <m/>
    <x v="0"/>
    <m/>
    <m/>
    <x v="90"/>
    <m/>
    <x v="2"/>
    <x v="3"/>
    <x v="0"/>
  </r>
  <r>
    <x v="617"/>
    <x v="7"/>
    <x v="0"/>
    <s v="NDG_Facebook_RT_ec（210210-210228）"/>
    <n v="22887"/>
    <m/>
    <m/>
    <m/>
    <m/>
    <n v="39774.28"/>
    <m/>
    <x v="0"/>
    <m/>
    <m/>
    <x v="90"/>
    <m/>
    <x v="2"/>
    <x v="3"/>
    <x v="0"/>
  </r>
  <r>
    <x v="617"/>
    <x v="7"/>
    <x v="0"/>
    <s v="NDG_Facebook_RT_ec（210210-210228）"/>
    <n v="2925"/>
    <m/>
    <m/>
    <m/>
    <m/>
    <n v="3375.105"/>
    <m/>
    <x v="0"/>
    <m/>
    <m/>
    <x v="90"/>
    <m/>
    <x v="2"/>
    <x v="3"/>
    <x v="0"/>
  </r>
  <r>
    <x v="617"/>
    <x v="7"/>
    <x v="0"/>
    <s v="NDG_Facebook_RT_ec（210210-210228）"/>
    <n v="3005"/>
    <m/>
    <m/>
    <m/>
    <m/>
    <n v="3506.6750000000002"/>
    <m/>
    <x v="0"/>
    <m/>
    <m/>
    <x v="90"/>
    <m/>
    <x v="2"/>
    <x v="3"/>
    <x v="0"/>
  </r>
  <r>
    <x v="617"/>
    <x v="7"/>
    <x v="0"/>
    <s v="NDG_Facebook_int_LAL"/>
    <n v="87"/>
    <m/>
    <m/>
    <m/>
    <m/>
    <n v="27.875"/>
    <m/>
    <x v="0"/>
    <m/>
    <m/>
    <x v="90"/>
    <m/>
    <x v="2"/>
    <x v="3"/>
    <x v="0"/>
  </r>
  <r>
    <x v="617"/>
    <x v="7"/>
    <x v="0"/>
    <s v="NDG_Facebook_int_LAL"/>
    <n v="3443"/>
    <m/>
    <m/>
    <m/>
    <m/>
    <n v="2391.6750000000002"/>
    <m/>
    <x v="0"/>
    <m/>
    <m/>
    <x v="90"/>
    <m/>
    <x v="2"/>
    <x v="3"/>
    <x v="0"/>
  </r>
  <r>
    <x v="617"/>
    <x v="7"/>
    <x v="0"/>
    <s v="NDG_Facebook_int_LAL"/>
    <n v="1177"/>
    <m/>
    <m/>
    <m/>
    <m/>
    <n v="650.04499999999996"/>
    <m/>
    <x v="0"/>
    <m/>
    <m/>
    <x v="90"/>
    <m/>
    <x v="2"/>
    <x v="3"/>
    <x v="0"/>
  </r>
  <r>
    <x v="617"/>
    <x v="7"/>
    <x v="0"/>
    <s v="NDG_Facebook_RT_ec（210210-210228）"/>
    <n v="9291"/>
    <m/>
    <m/>
    <m/>
    <m/>
    <n v="14379.04"/>
    <m/>
    <x v="0"/>
    <m/>
    <m/>
    <x v="90"/>
    <m/>
    <x v="2"/>
    <x v="3"/>
    <x v="0"/>
  </r>
  <r>
    <x v="618"/>
    <x v="7"/>
    <x v="0"/>
    <s v="NDG_Facebook_RT_brand（210210-210228）"/>
    <n v="1468"/>
    <m/>
    <m/>
    <m/>
    <m/>
    <n v="1168.52"/>
    <m/>
    <x v="0"/>
    <m/>
    <m/>
    <x v="90"/>
    <m/>
    <x v="2"/>
    <x v="3"/>
    <x v="0"/>
  </r>
  <r>
    <x v="618"/>
    <x v="7"/>
    <x v="0"/>
    <s v="NDG_Facebook_RT_brand（210210-210228）"/>
    <n v="1833"/>
    <m/>
    <m/>
    <m/>
    <m/>
    <n v="2033.76"/>
    <m/>
    <x v="0"/>
    <m/>
    <m/>
    <x v="90"/>
    <m/>
    <x v="2"/>
    <x v="3"/>
    <x v="0"/>
  </r>
  <r>
    <x v="618"/>
    <x v="7"/>
    <x v="0"/>
    <s v="NDG_Facebook_RT_ec（210210-210228）"/>
    <n v="10675"/>
    <m/>
    <m/>
    <m/>
    <m/>
    <n v="13824.885"/>
    <m/>
    <x v="0"/>
    <m/>
    <m/>
    <x v="90"/>
    <m/>
    <x v="2"/>
    <x v="3"/>
    <x v="0"/>
  </r>
  <r>
    <x v="618"/>
    <x v="7"/>
    <x v="0"/>
    <s v="NDG_Facebook_int_LAL"/>
    <n v="2964"/>
    <m/>
    <m/>
    <m/>
    <m/>
    <n v="2878.93"/>
    <m/>
    <x v="0"/>
    <m/>
    <m/>
    <x v="90"/>
    <m/>
    <x v="2"/>
    <x v="3"/>
    <x v="0"/>
  </r>
  <r>
    <x v="618"/>
    <x v="7"/>
    <x v="0"/>
    <s v="NDG_Facebook_RT_ec（210210-210228）"/>
    <n v="17898"/>
    <m/>
    <m/>
    <m/>
    <m/>
    <n v="25313.845000000001"/>
    <m/>
    <x v="0"/>
    <m/>
    <m/>
    <x v="90"/>
    <m/>
    <x v="2"/>
    <x v="3"/>
    <x v="0"/>
  </r>
  <r>
    <x v="618"/>
    <x v="7"/>
    <x v="0"/>
    <s v="NDG_Facebook_RT_ec（210210-210228）"/>
    <n v="6186"/>
    <m/>
    <m/>
    <m/>
    <m/>
    <n v="5570.54"/>
    <m/>
    <x v="0"/>
    <m/>
    <m/>
    <x v="90"/>
    <m/>
    <x v="2"/>
    <x v="3"/>
    <x v="0"/>
  </r>
  <r>
    <x v="618"/>
    <x v="7"/>
    <x v="0"/>
    <s v="NDG_Facebook_RT_brand（210210-210228）"/>
    <n v="210"/>
    <m/>
    <m/>
    <m/>
    <m/>
    <n v="320.005"/>
    <m/>
    <x v="0"/>
    <m/>
    <m/>
    <x v="90"/>
    <m/>
    <x v="2"/>
    <x v="3"/>
    <x v="0"/>
  </r>
  <r>
    <x v="618"/>
    <x v="7"/>
    <x v="0"/>
    <s v="NDG_Facebook_RT_brand（210210-210228）"/>
    <n v="178"/>
    <m/>
    <m/>
    <m/>
    <m/>
    <n v="340.07499999999999"/>
    <m/>
    <x v="0"/>
    <m/>
    <m/>
    <x v="90"/>
    <m/>
    <x v="2"/>
    <x v="3"/>
    <x v="0"/>
  </r>
  <r>
    <x v="618"/>
    <x v="7"/>
    <x v="0"/>
    <s v="NDG_Facebook_RT_brand（210210-210228）"/>
    <n v="1602"/>
    <m/>
    <m/>
    <m/>
    <m/>
    <n v="3884.66"/>
    <m/>
    <x v="0"/>
    <m/>
    <m/>
    <x v="90"/>
    <m/>
    <x v="2"/>
    <x v="3"/>
    <x v="0"/>
  </r>
  <r>
    <x v="618"/>
    <x v="7"/>
    <x v="0"/>
    <s v="NDG_Facebook_RT_brand（210210-210228）"/>
    <n v="5495"/>
    <m/>
    <m/>
    <m/>
    <m/>
    <n v="9668.1650000000009"/>
    <m/>
    <x v="0"/>
    <m/>
    <m/>
    <x v="90"/>
    <m/>
    <x v="2"/>
    <x v="3"/>
    <x v="0"/>
  </r>
  <r>
    <x v="618"/>
    <x v="7"/>
    <x v="0"/>
    <s v="NDG_Facebook_int_LAL"/>
    <n v="28"/>
    <m/>
    <m/>
    <m/>
    <m/>
    <n v="12.265000000000001"/>
    <m/>
    <x v="0"/>
    <m/>
    <m/>
    <x v="90"/>
    <m/>
    <x v="2"/>
    <x v="3"/>
    <x v="0"/>
  </r>
  <r>
    <x v="618"/>
    <x v="7"/>
    <x v="0"/>
    <s v="NDG_Facebook_int_LAL"/>
    <n v="3041"/>
    <m/>
    <m/>
    <m/>
    <m/>
    <n v="1953.48"/>
    <m/>
    <x v="0"/>
    <m/>
    <m/>
    <x v="90"/>
    <m/>
    <x v="2"/>
    <x v="3"/>
    <x v="0"/>
  </r>
  <r>
    <x v="618"/>
    <x v="7"/>
    <x v="0"/>
    <s v="NDG_Facebook_int_LAL"/>
    <n v="120"/>
    <m/>
    <m/>
    <m/>
    <m/>
    <n v="54.634999999999998"/>
    <m/>
    <x v="0"/>
    <m/>
    <m/>
    <x v="90"/>
    <m/>
    <x v="2"/>
    <x v="3"/>
    <x v="0"/>
  </r>
  <r>
    <x v="618"/>
    <x v="7"/>
    <x v="0"/>
    <s v="NDG_Facebook_RT_ec（210210-210228）"/>
    <n v="15233"/>
    <m/>
    <m/>
    <m/>
    <m/>
    <n v="13533.87"/>
    <m/>
    <x v="0"/>
    <m/>
    <m/>
    <x v="90"/>
    <m/>
    <x v="2"/>
    <x v="3"/>
    <x v="0"/>
  </r>
  <r>
    <x v="618"/>
    <x v="7"/>
    <x v="0"/>
    <s v="NDG_Facebook_RT_ec（210210-210228）"/>
    <n v="3536"/>
    <m/>
    <m/>
    <m/>
    <m/>
    <n v="3856.7849999999999"/>
    <m/>
    <x v="0"/>
    <m/>
    <m/>
    <x v="90"/>
    <m/>
    <x v="2"/>
    <x v="3"/>
    <x v="0"/>
  </r>
  <r>
    <x v="618"/>
    <x v="7"/>
    <x v="0"/>
    <s v="NDG_Facebook_int_LAL"/>
    <n v="55288"/>
    <m/>
    <m/>
    <m/>
    <m/>
    <n v="53115.254999999997"/>
    <m/>
    <x v="0"/>
    <m/>
    <m/>
    <x v="90"/>
    <m/>
    <x v="2"/>
    <x v="3"/>
    <x v="0"/>
  </r>
  <r>
    <x v="618"/>
    <x v="7"/>
    <x v="0"/>
    <s v="NDG_Facebook_int_LAL"/>
    <n v="948"/>
    <m/>
    <m/>
    <m/>
    <m/>
    <n v="472.76"/>
    <m/>
    <x v="0"/>
    <m/>
    <m/>
    <x v="90"/>
    <m/>
    <x v="2"/>
    <x v="3"/>
    <x v="0"/>
  </r>
  <r>
    <x v="618"/>
    <x v="7"/>
    <x v="0"/>
    <s v="NDG_Facebook_int_LAL"/>
    <n v="47"/>
    <m/>
    <m/>
    <m/>
    <m/>
    <n v="35.68"/>
    <m/>
    <x v="0"/>
    <m/>
    <m/>
    <x v="90"/>
    <m/>
    <x v="2"/>
    <x v="3"/>
    <x v="0"/>
  </r>
  <r>
    <x v="618"/>
    <x v="7"/>
    <x v="0"/>
    <s v="NDG_Facebook_RT_ec（210210-210228）"/>
    <n v="3094"/>
    <m/>
    <m/>
    <m/>
    <m/>
    <n v="2470.84"/>
    <m/>
    <x v="0"/>
    <m/>
    <m/>
    <x v="90"/>
    <m/>
    <x v="2"/>
    <x v="3"/>
    <x v="0"/>
  </r>
  <r>
    <x v="618"/>
    <x v="7"/>
    <x v="0"/>
    <s v="NDG_Facebook_RT_brand（210210-210228）"/>
    <n v="154"/>
    <m/>
    <m/>
    <m/>
    <m/>
    <n v="138.26"/>
    <m/>
    <x v="0"/>
    <m/>
    <m/>
    <x v="90"/>
    <m/>
    <x v="2"/>
    <x v="3"/>
    <x v="0"/>
  </r>
  <r>
    <x v="618"/>
    <x v="7"/>
    <x v="0"/>
    <s v="NDG_Facebook_RT_brand（210210-210228）"/>
    <n v="133"/>
    <m/>
    <m/>
    <m/>
    <m/>
    <n v="204.04499999999999"/>
    <m/>
    <x v="0"/>
    <m/>
    <m/>
    <x v="90"/>
    <m/>
    <x v="2"/>
    <x v="3"/>
    <x v="0"/>
  </r>
  <r>
    <x v="618"/>
    <x v="7"/>
    <x v="0"/>
    <s v="NDG_Facebook_RT_ec（210210-210228）"/>
    <n v="6398"/>
    <m/>
    <m/>
    <m/>
    <m/>
    <n v="5461.27"/>
    <m/>
    <x v="0"/>
    <m/>
    <m/>
    <x v="90"/>
    <m/>
    <x v="2"/>
    <x v="3"/>
    <x v="0"/>
  </r>
  <r>
    <x v="618"/>
    <x v="7"/>
    <x v="0"/>
    <s v="NDG_Facebook_int_LAL"/>
    <n v="41"/>
    <m/>
    <m/>
    <m/>
    <m/>
    <n v="23.414999999999999"/>
    <m/>
    <x v="0"/>
    <m/>
    <m/>
    <x v="90"/>
    <m/>
    <x v="2"/>
    <x v="3"/>
    <x v="0"/>
  </r>
  <r>
    <x v="618"/>
    <x v="7"/>
    <x v="0"/>
    <s v="NDG_Facebook_int_LAL"/>
    <n v="42464"/>
    <m/>
    <m/>
    <m/>
    <m/>
    <n v="33764.43"/>
    <m/>
    <x v="0"/>
    <m/>
    <m/>
    <x v="90"/>
    <m/>
    <x v="2"/>
    <x v="3"/>
    <x v="0"/>
  </r>
  <r>
    <x v="618"/>
    <x v="7"/>
    <x v="0"/>
    <s v="NDG_Facebook_RT_ec（210210-210228）"/>
    <n v="17063"/>
    <m/>
    <m/>
    <m/>
    <m/>
    <n v="33234.805"/>
    <m/>
    <x v="0"/>
    <m/>
    <m/>
    <x v="90"/>
    <m/>
    <x v="2"/>
    <x v="3"/>
    <x v="0"/>
  </r>
  <r>
    <x v="618"/>
    <x v="7"/>
    <x v="0"/>
    <s v="NDG_Facebook_RT_ec（210210-210228）"/>
    <n v="970"/>
    <m/>
    <m/>
    <m/>
    <m/>
    <n v="1240.9949999999999"/>
    <m/>
    <x v="0"/>
    <m/>
    <m/>
    <x v="90"/>
    <m/>
    <x v="2"/>
    <x v="3"/>
    <x v="0"/>
  </r>
  <r>
    <x v="618"/>
    <x v="7"/>
    <x v="0"/>
    <s v="NDG_Facebook_RT_brand（210210-210228）"/>
    <n v="2284"/>
    <m/>
    <m/>
    <m/>
    <m/>
    <n v="3241.3049999999998"/>
    <m/>
    <x v="0"/>
    <m/>
    <m/>
    <x v="90"/>
    <m/>
    <x v="2"/>
    <x v="3"/>
    <x v="0"/>
  </r>
  <r>
    <x v="619"/>
    <x v="7"/>
    <x v="0"/>
    <s v="NDG_Facebook_RT_ec（210210-210228）"/>
    <n v="1892"/>
    <m/>
    <m/>
    <m/>
    <m/>
    <n v="2076.13"/>
    <m/>
    <x v="0"/>
    <m/>
    <m/>
    <x v="90"/>
    <m/>
    <x v="2"/>
    <x v="3"/>
    <x v="0"/>
  </r>
  <r>
    <x v="619"/>
    <x v="7"/>
    <x v="0"/>
    <s v="NDG_Facebook_RT_brand（210210-210228）"/>
    <n v="1359"/>
    <m/>
    <m/>
    <m/>
    <m/>
    <n v="2388.33"/>
    <m/>
    <x v="0"/>
    <m/>
    <m/>
    <x v="90"/>
    <m/>
    <x v="2"/>
    <x v="3"/>
    <x v="0"/>
  </r>
  <r>
    <x v="619"/>
    <x v="7"/>
    <x v="0"/>
    <s v="NDG_Facebook_RT_brand（210210-210228）"/>
    <n v="319"/>
    <m/>
    <m/>
    <m/>
    <m/>
    <n v="660.08"/>
    <m/>
    <x v="0"/>
    <m/>
    <m/>
    <x v="90"/>
    <m/>
    <x v="2"/>
    <x v="3"/>
    <x v="0"/>
  </r>
  <r>
    <x v="619"/>
    <x v="7"/>
    <x v="0"/>
    <s v="NDG_Facebook_RT_ec（210210-210228）"/>
    <n v="10421"/>
    <m/>
    <m/>
    <m/>
    <m/>
    <n v="25338.375"/>
    <m/>
    <x v="0"/>
    <m/>
    <m/>
    <x v="90"/>
    <m/>
    <x v="2"/>
    <x v="3"/>
    <x v="0"/>
  </r>
  <r>
    <x v="619"/>
    <x v="7"/>
    <x v="0"/>
    <s v="NDG_Facebook_RT_ec（210210-210228）"/>
    <n v="5756"/>
    <m/>
    <m/>
    <m/>
    <m/>
    <n v="7224.085"/>
    <m/>
    <x v="0"/>
    <m/>
    <m/>
    <x v="90"/>
    <m/>
    <x v="2"/>
    <x v="3"/>
    <x v="0"/>
  </r>
  <r>
    <x v="619"/>
    <x v="7"/>
    <x v="0"/>
    <s v="NDG_Facebook_RT_brand（210210-210228）"/>
    <n v="242"/>
    <m/>
    <m/>
    <m/>
    <m/>
    <n v="245.3"/>
    <m/>
    <x v="0"/>
    <m/>
    <m/>
    <x v="90"/>
    <m/>
    <x v="2"/>
    <x v="3"/>
    <x v="0"/>
  </r>
  <r>
    <x v="619"/>
    <x v="7"/>
    <x v="0"/>
    <s v="NDG_Facebook_int_LAL"/>
    <n v="44665"/>
    <m/>
    <m/>
    <m/>
    <m/>
    <n v="46689.51"/>
    <m/>
    <x v="0"/>
    <m/>
    <m/>
    <x v="90"/>
    <m/>
    <x v="2"/>
    <x v="3"/>
    <x v="0"/>
  </r>
  <r>
    <x v="619"/>
    <x v="7"/>
    <x v="0"/>
    <s v="NDG_Facebook_RT_brand（210210-210228）"/>
    <n v="1123"/>
    <m/>
    <m/>
    <m/>
    <m/>
    <n v="3188.9"/>
    <m/>
    <x v="0"/>
    <m/>
    <m/>
    <x v="90"/>
    <m/>
    <x v="2"/>
    <x v="3"/>
    <x v="0"/>
  </r>
  <r>
    <x v="619"/>
    <x v="7"/>
    <x v="0"/>
    <s v="NDG_Facebook_RT_ec（210210-210228）"/>
    <n v="3977"/>
    <m/>
    <m/>
    <m/>
    <m/>
    <n v="4344.04"/>
    <m/>
    <x v="0"/>
    <m/>
    <m/>
    <x v="90"/>
    <m/>
    <x v="2"/>
    <x v="3"/>
    <x v="0"/>
  </r>
  <r>
    <x v="619"/>
    <x v="7"/>
    <x v="0"/>
    <s v="NDG_Facebook_RT_brand（210210-210228）"/>
    <n v="262"/>
    <m/>
    <m/>
    <m/>
    <m/>
    <n v="708.02499999999998"/>
    <m/>
    <x v="0"/>
    <m/>
    <m/>
    <x v="90"/>
    <m/>
    <x v="2"/>
    <x v="3"/>
    <x v="0"/>
  </r>
  <r>
    <x v="619"/>
    <x v="7"/>
    <x v="0"/>
    <s v="NDG_Facebook_RT_ec（210210-210228）"/>
    <n v="4600"/>
    <m/>
    <m/>
    <m/>
    <m/>
    <n v="5015.2700000000004"/>
    <m/>
    <x v="0"/>
    <m/>
    <m/>
    <x v="90"/>
    <m/>
    <x v="2"/>
    <x v="3"/>
    <x v="0"/>
  </r>
  <r>
    <x v="619"/>
    <x v="7"/>
    <x v="0"/>
    <s v="NDG_Facebook_int_LAL"/>
    <n v="28"/>
    <m/>
    <m/>
    <m/>
    <m/>
    <n v="16.725000000000001"/>
    <m/>
    <x v="0"/>
    <m/>
    <m/>
    <x v="90"/>
    <m/>
    <x v="2"/>
    <x v="3"/>
    <x v="0"/>
  </r>
  <r>
    <x v="619"/>
    <x v="7"/>
    <x v="0"/>
    <s v="NDG_Facebook_int_LAL"/>
    <n v="1060"/>
    <m/>
    <m/>
    <m/>
    <m/>
    <n v="566.41999999999996"/>
    <m/>
    <x v="0"/>
    <m/>
    <m/>
    <x v="90"/>
    <m/>
    <x v="2"/>
    <x v="3"/>
    <x v="0"/>
  </r>
  <r>
    <x v="619"/>
    <x v="7"/>
    <x v="0"/>
    <s v="NDG_Facebook_int_LAL"/>
    <n v="98"/>
    <m/>
    <m/>
    <m/>
    <m/>
    <n v="45.715000000000003"/>
    <m/>
    <x v="0"/>
    <m/>
    <m/>
    <x v="90"/>
    <m/>
    <x v="2"/>
    <x v="3"/>
    <x v="0"/>
  </r>
  <r>
    <x v="619"/>
    <x v="7"/>
    <x v="0"/>
    <s v="NDG_Facebook_int_LAL"/>
    <n v="855"/>
    <m/>
    <m/>
    <m/>
    <m/>
    <n v="471.64499999999998"/>
    <m/>
    <x v="0"/>
    <m/>
    <m/>
    <x v="90"/>
    <m/>
    <x v="2"/>
    <x v="3"/>
    <x v="0"/>
  </r>
  <r>
    <x v="619"/>
    <x v="7"/>
    <x v="0"/>
    <s v="NDG_Facebook_int_LAL"/>
    <n v="188"/>
    <m/>
    <m/>
    <m/>
    <m/>
    <n v="117.075"/>
    <m/>
    <x v="0"/>
    <m/>
    <m/>
    <x v="90"/>
    <m/>
    <x v="2"/>
    <x v="3"/>
    <x v="0"/>
  </r>
  <r>
    <x v="619"/>
    <x v="7"/>
    <x v="0"/>
    <s v="NDG_Facebook_int_LAL"/>
    <n v="1385"/>
    <m/>
    <m/>
    <m/>
    <m/>
    <n v="1262.18"/>
    <m/>
    <x v="0"/>
    <m/>
    <m/>
    <x v="90"/>
    <m/>
    <x v="2"/>
    <x v="3"/>
    <x v="0"/>
  </r>
  <r>
    <x v="619"/>
    <x v="7"/>
    <x v="0"/>
    <s v="NDG_Facebook_int_LAL"/>
    <n v="47"/>
    <m/>
    <m/>
    <m/>
    <m/>
    <n v="25.645"/>
    <m/>
    <x v="0"/>
    <m/>
    <m/>
    <x v="90"/>
    <m/>
    <x v="2"/>
    <x v="3"/>
    <x v="0"/>
  </r>
  <r>
    <x v="619"/>
    <x v="7"/>
    <x v="0"/>
    <s v="NDG_Facebook_int_LAL"/>
    <n v="43745"/>
    <m/>
    <m/>
    <m/>
    <m/>
    <n v="35056.714999999997"/>
    <m/>
    <x v="0"/>
    <m/>
    <m/>
    <x v="90"/>
    <m/>
    <x v="2"/>
    <x v="3"/>
    <x v="0"/>
  </r>
  <r>
    <x v="619"/>
    <x v="7"/>
    <x v="0"/>
    <s v="NDG_Facebook_RT_brand（210210-210228）"/>
    <n v="4924"/>
    <m/>
    <m/>
    <m/>
    <m/>
    <n v="9284.6049999999996"/>
    <m/>
    <x v="0"/>
    <m/>
    <m/>
    <x v="90"/>
    <m/>
    <x v="2"/>
    <x v="3"/>
    <x v="0"/>
  </r>
  <r>
    <x v="619"/>
    <x v="7"/>
    <x v="0"/>
    <s v="NDG_Facebook_RT_ec（210210-210228）"/>
    <n v="18176"/>
    <m/>
    <m/>
    <m/>
    <m/>
    <n v="17263.544999999998"/>
    <m/>
    <x v="0"/>
    <m/>
    <m/>
    <x v="90"/>
    <m/>
    <x v="2"/>
    <x v="3"/>
    <x v="0"/>
  </r>
  <r>
    <x v="619"/>
    <x v="7"/>
    <x v="0"/>
    <s v="NDG_Facebook_RT_brand（210210-210228）"/>
    <n v="160"/>
    <m/>
    <m/>
    <m/>
    <m/>
    <n v="173.94"/>
    <m/>
    <x v="0"/>
    <m/>
    <m/>
    <x v="90"/>
    <m/>
    <x v="2"/>
    <x v="3"/>
    <x v="0"/>
  </r>
  <r>
    <x v="619"/>
    <x v="7"/>
    <x v="0"/>
    <s v="NDG_Facebook_RT_ec（210210-210228）"/>
    <n v="20021"/>
    <m/>
    <m/>
    <m/>
    <m/>
    <n v="28176.05"/>
    <m/>
    <x v="0"/>
    <m/>
    <m/>
    <x v="90"/>
    <m/>
    <x v="2"/>
    <x v="3"/>
    <x v="0"/>
  </r>
  <r>
    <x v="619"/>
    <x v="7"/>
    <x v="0"/>
    <s v="NDG_Facebook_RT_ec（210210-210228）"/>
    <n v="8554"/>
    <m/>
    <m/>
    <m/>
    <m/>
    <n v="11439.9"/>
    <m/>
    <x v="0"/>
    <m/>
    <m/>
    <x v="90"/>
    <m/>
    <x v="2"/>
    <x v="3"/>
    <x v="0"/>
  </r>
  <r>
    <x v="619"/>
    <x v="7"/>
    <x v="0"/>
    <s v="NDG_Facebook_RT_brand（210210-210228）"/>
    <n v="474"/>
    <m/>
    <m/>
    <m/>
    <m/>
    <n v="648.92999999999995"/>
    <m/>
    <x v="0"/>
    <m/>
    <m/>
    <x v="90"/>
    <m/>
    <x v="2"/>
    <x v="3"/>
    <x v="0"/>
  </r>
  <r>
    <x v="619"/>
    <x v="7"/>
    <x v="0"/>
    <s v="NDG_Facebook_RT_ec（210210-210228）"/>
    <n v="2432"/>
    <m/>
    <m/>
    <m/>
    <m/>
    <n v="3281.4450000000002"/>
    <m/>
    <x v="0"/>
    <m/>
    <m/>
    <x v="90"/>
    <m/>
    <x v="2"/>
    <x v="3"/>
    <x v="0"/>
  </r>
  <r>
    <x v="619"/>
    <x v="7"/>
    <x v="0"/>
    <s v="NDG_Facebook_RT_brand（210210-210228）"/>
    <n v="5040"/>
    <m/>
    <m/>
    <m/>
    <m/>
    <n v="6435.78"/>
    <m/>
    <x v="0"/>
    <m/>
    <m/>
    <x v="90"/>
    <m/>
    <x v="2"/>
    <x v="3"/>
    <x v="0"/>
  </r>
  <r>
    <x v="620"/>
    <x v="7"/>
    <x v="0"/>
    <s v="NDG_Facebook_RT_ec（210210-210228）"/>
    <n v="3854"/>
    <m/>
    <m/>
    <m/>
    <m/>
    <n v="3672.81"/>
    <m/>
    <x v="0"/>
    <m/>
    <m/>
    <x v="90"/>
    <m/>
    <x v="2"/>
    <x v="3"/>
    <x v="0"/>
  </r>
  <r>
    <x v="620"/>
    <x v="7"/>
    <x v="0"/>
    <s v="NDG_Facebook_RT_brand（210210-210228）"/>
    <n v="2947"/>
    <m/>
    <m/>
    <m/>
    <m/>
    <n v="6431.32"/>
    <m/>
    <x v="0"/>
    <m/>
    <m/>
    <x v="90"/>
    <m/>
    <x v="2"/>
    <x v="3"/>
    <x v="0"/>
  </r>
  <r>
    <x v="620"/>
    <x v="7"/>
    <x v="0"/>
    <s v="NDG_Facebook_RT_ec（210210-210228）"/>
    <n v="16234"/>
    <m/>
    <m/>
    <m/>
    <m/>
    <n v="32562.46"/>
    <m/>
    <x v="0"/>
    <m/>
    <m/>
    <x v="90"/>
    <m/>
    <x v="2"/>
    <x v="3"/>
    <x v="0"/>
  </r>
  <r>
    <x v="620"/>
    <x v="7"/>
    <x v="0"/>
    <s v="NDG_Facebook_RT_ec（210210-210228）"/>
    <n v="13978"/>
    <m/>
    <m/>
    <m/>
    <m/>
    <n v="15102.674999999999"/>
    <m/>
    <x v="0"/>
    <m/>
    <m/>
    <x v="90"/>
    <m/>
    <x v="2"/>
    <x v="3"/>
    <x v="0"/>
  </r>
  <r>
    <x v="620"/>
    <x v="7"/>
    <x v="0"/>
    <s v="NDG_Facebook_RT_ec（210210-210228）"/>
    <n v="7834"/>
    <m/>
    <m/>
    <m/>
    <m/>
    <n v="8565.43"/>
    <m/>
    <x v="0"/>
    <m/>
    <m/>
    <x v="90"/>
    <m/>
    <x v="2"/>
    <x v="3"/>
    <x v="0"/>
  </r>
  <r>
    <x v="620"/>
    <x v="7"/>
    <x v="0"/>
    <s v="NDG_Facebook_int_LAL"/>
    <n v="843"/>
    <m/>
    <m/>
    <m/>
    <m/>
    <n v="432.62"/>
    <m/>
    <x v="0"/>
    <m/>
    <m/>
    <x v="90"/>
    <m/>
    <x v="2"/>
    <x v="3"/>
    <x v="0"/>
  </r>
  <r>
    <x v="620"/>
    <x v="7"/>
    <x v="0"/>
    <s v="NDG_Facebook_RT_brand（210210-210228）"/>
    <n v="743"/>
    <m/>
    <m/>
    <m/>
    <m/>
    <n v="900.92"/>
    <m/>
    <x v="0"/>
    <m/>
    <m/>
    <x v="90"/>
    <m/>
    <x v="2"/>
    <x v="3"/>
    <x v="0"/>
  </r>
  <r>
    <x v="620"/>
    <x v="7"/>
    <x v="0"/>
    <s v="NDG_Facebook_RT_brand（210210-210228）"/>
    <n v="486"/>
    <m/>
    <m/>
    <m/>
    <m/>
    <n v="895.34500000000003"/>
    <m/>
    <x v="0"/>
    <m/>
    <m/>
    <x v="90"/>
    <m/>
    <x v="2"/>
    <x v="3"/>
    <x v="0"/>
  </r>
  <r>
    <x v="620"/>
    <x v="7"/>
    <x v="0"/>
    <s v="NDG_Facebook_RT_ec（210210-210228）"/>
    <n v="13285"/>
    <m/>
    <m/>
    <m/>
    <m/>
    <n v="20866.11"/>
    <m/>
    <x v="0"/>
    <m/>
    <m/>
    <x v="90"/>
    <m/>
    <x v="2"/>
    <x v="3"/>
    <x v="0"/>
  </r>
  <r>
    <x v="620"/>
    <x v="7"/>
    <x v="0"/>
    <s v="NDG_Facebook_RT_ec（210210-210228）"/>
    <n v="10383"/>
    <m/>
    <m/>
    <m/>
    <m/>
    <n v="13372.195"/>
    <m/>
    <x v="0"/>
    <m/>
    <m/>
    <x v="90"/>
    <m/>
    <x v="2"/>
    <x v="3"/>
    <x v="0"/>
  </r>
  <r>
    <x v="620"/>
    <x v="7"/>
    <x v="0"/>
    <s v="NDG_Facebook_RT_brand（210210-210228）"/>
    <n v="2179"/>
    <m/>
    <m/>
    <m/>
    <m/>
    <n v="3779.85"/>
    <m/>
    <x v="0"/>
    <m/>
    <m/>
    <x v="90"/>
    <m/>
    <x v="2"/>
    <x v="3"/>
    <x v="0"/>
  </r>
  <r>
    <x v="620"/>
    <x v="7"/>
    <x v="0"/>
    <s v="NDG_Facebook_RT_brand（210210-210228）"/>
    <n v="4280"/>
    <m/>
    <m/>
    <m/>
    <m/>
    <n v="6065.6"/>
    <m/>
    <x v="0"/>
    <m/>
    <m/>
    <x v="90"/>
    <m/>
    <x v="2"/>
    <x v="3"/>
    <x v="0"/>
  </r>
  <r>
    <x v="620"/>
    <x v="7"/>
    <x v="0"/>
    <s v="NDG_Facebook_int_LAL"/>
    <n v="47920"/>
    <m/>
    <m/>
    <m/>
    <m/>
    <n v="47734.264999999999"/>
    <m/>
    <x v="0"/>
    <m/>
    <m/>
    <x v="90"/>
    <m/>
    <x v="2"/>
    <x v="3"/>
    <x v="0"/>
  </r>
  <r>
    <x v="620"/>
    <x v="7"/>
    <x v="0"/>
    <s v="NDG_Facebook_RT_ec（210210-210228）"/>
    <n v="2288"/>
    <m/>
    <m/>
    <m/>
    <m/>
    <n v="2861.09"/>
    <m/>
    <x v="0"/>
    <m/>
    <m/>
    <x v="90"/>
    <m/>
    <x v="2"/>
    <x v="3"/>
    <x v="0"/>
  </r>
  <r>
    <x v="620"/>
    <x v="7"/>
    <x v="0"/>
    <s v="NDG_Facebook_RT_ec（210210-210228）"/>
    <n v="2644"/>
    <m/>
    <m/>
    <m/>
    <m/>
    <n v="2568.96"/>
    <m/>
    <x v="0"/>
    <m/>
    <m/>
    <x v="90"/>
    <m/>
    <x v="2"/>
    <x v="3"/>
    <x v="0"/>
  </r>
  <r>
    <x v="620"/>
    <x v="7"/>
    <x v="0"/>
    <s v="NDG_Facebook_RT_brand（210210-210228）"/>
    <n v="1752"/>
    <m/>
    <m/>
    <m/>
    <m/>
    <n v="4084.2449999999999"/>
    <m/>
    <x v="0"/>
    <m/>
    <m/>
    <x v="90"/>
    <m/>
    <x v="2"/>
    <x v="3"/>
    <x v="0"/>
  </r>
  <r>
    <x v="620"/>
    <x v="7"/>
    <x v="0"/>
    <s v="NDG_Facebook_RT_brand（210210-210228）"/>
    <n v="177"/>
    <m/>
    <m/>
    <m/>
    <m/>
    <n v="249.76"/>
    <m/>
    <x v="0"/>
    <m/>
    <m/>
    <x v="90"/>
    <m/>
    <x v="2"/>
    <x v="3"/>
    <x v="0"/>
  </r>
  <r>
    <x v="620"/>
    <x v="7"/>
    <x v="0"/>
    <s v="NDG_Facebook_int_LAL"/>
    <n v="124"/>
    <m/>
    <m/>
    <m/>
    <m/>
    <n v="53.52"/>
    <m/>
    <x v="0"/>
    <m/>
    <m/>
    <x v="90"/>
    <m/>
    <x v="2"/>
    <x v="3"/>
    <x v="0"/>
  </r>
  <r>
    <x v="620"/>
    <x v="7"/>
    <x v="0"/>
    <s v="NDG_Facebook_RT_brand（210210-210228）"/>
    <n v="357"/>
    <m/>
    <m/>
    <m/>
    <m/>
    <n v="634.43499999999995"/>
    <m/>
    <x v="0"/>
    <m/>
    <m/>
    <x v="90"/>
    <m/>
    <x v="2"/>
    <x v="3"/>
    <x v="0"/>
  </r>
  <r>
    <x v="620"/>
    <x v="7"/>
    <x v="0"/>
    <s v="NDG_Facebook_RT_brand（210210-210228）"/>
    <n v="363"/>
    <m/>
    <m/>
    <m/>
    <m/>
    <n v="609.90499999999997"/>
    <m/>
    <x v="0"/>
    <m/>
    <m/>
    <x v="90"/>
    <m/>
    <x v="2"/>
    <x v="3"/>
    <x v="0"/>
  </r>
  <r>
    <x v="620"/>
    <x v="7"/>
    <x v="0"/>
    <s v="NDG_Facebook_int_LAL"/>
    <n v="60"/>
    <m/>
    <m/>
    <m/>
    <m/>
    <n v="36.795000000000002"/>
    <m/>
    <x v="0"/>
    <m/>
    <m/>
    <x v="90"/>
    <m/>
    <x v="2"/>
    <x v="3"/>
    <x v="0"/>
  </r>
  <r>
    <x v="620"/>
    <x v="7"/>
    <x v="0"/>
    <s v="NDG_Facebook_int_LAL"/>
    <n v="56"/>
    <m/>
    <m/>
    <m/>
    <m/>
    <n v="21.184999999999999"/>
    <m/>
    <x v="0"/>
    <m/>
    <m/>
    <x v="90"/>
    <m/>
    <x v="2"/>
    <x v="3"/>
    <x v="0"/>
  </r>
  <r>
    <x v="620"/>
    <x v="7"/>
    <x v="0"/>
    <s v="NDG_Facebook_int_LAL"/>
    <n v="2030"/>
    <m/>
    <m/>
    <m/>
    <m/>
    <n v="1936.7550000000001"/>
    <m/>
    <x v="0"/>
    <m/>
    <m/>
    <x v="90"/>
    <m/>
    <x v="2"/>
    <x v="3"/>
    <x v="0"/>
  </r>
  <r>
    <x v="620"/>
    <x v="7"/>
    <x v="0"/>
    <s v="NDG_Facebook_int_LAL"/>
    <n v="739"/>
    <m/>
    <m/>
    <m/>
    <m/>
    <n v="411.435"/>
    <m/>
    <x v="0"/>
    <m/>
    <m/>
    <x v="90"/>
    <m/>
    <x v="2"/>
    <x v="3"/>
    <x v="0"/>
  </r>
  <r>
    <x v="620"/>
    <x v="7"/>
    <x v="0"/>
    <s v="NDG_Facebook_int_LAL"/>
    <n v="140"/>
    <m/>
    <m/>
    <m/>
    <m/>
    <n v="75.819999999999993"/>
    <m/>
    <x v="0"/>
    <m/>
    <m/>
    <x v="90"/>
    <m/>
    <x v="2"/>
    <x v="3"/>
    <x v="0"/>
  </r>
  <r>
    <x v="620"/>
    <x v="7"/>
    <x v="0"/>
    <s v="NDG_Facebook_int_LAL"/>
    <n v="42196"/>
    <m/>
    <m/>
    <m/>
    <m/>
    <n v="33006.230000000003"/>
    <m/>
    <x v="0"/>
    <m/>
    <m/>
    <x v="90"/>
    <m/>
    <x v="2"/>
    <x v="3"/>
    <x v="0"/>
  </r>
  <r>
    <x v="620"/>
    <x v="7"/>
    <x v="0"/>
    <s v="NDG_Facebook_RT_ec（210210-210228）"/>
    <n v="3631"/>
    <m/>
    <m/>
    <m/>
    <m/>
    <n v="5309.63"/>
    <m/>
    <x v="0"/>
    <m/>
    <m/>
    <x v="90"/>
    <m/>
    <x v="2"/>
    <x v="3"/>
    <x v="0"/>
  </r>
  <r>
    <x v="621"/>
    <x v="7"/>
    <x v="0"/>
    <s v="NDG_Facebook_RT_brand（210210-210228）"/>
    <n v="1980"/>
    <m/>
    <m/>
    <m/>
    <m/>
    <n v="4502.37"/>
    <m/>
    <x v="0"/>
    <m/>
    <m/>
    <x v="90"/>
    <m/>
    <x v="2"/>
    <x v="3"/>
    <x v="0"/>
  </r>
  <r>
    <x v="621"/>
    <x v="7"/>
    <x v="0"/>
    <s v="NDG_Facebook_int_LAL"/>
    <n v="45971"/>
    <m/>
    <m/>
    <m/>
    <m/>
    <n v="35249.61"/>
    <m/>
    <x v="0"/>
    <m/>
    <m/>
    <x v="90"/>
    <m/>
    <x v="2"/>
    <x v="3"/>
    <x v="0"/>
  </r>
  <r>
    <x v="621"/>
    <x v="7"/>
    <x v="0"/>
    <s v="NDG_Facebook_int_LAL"/>
    <n v="41"/>
    <m/>
    <m/>
    <m/>
    <m/>
    <n v="32.335000000000001"/>
    <m/>
    <x v="0"/>
    <m/>
    <m/>
    <x v="90"/>
    <m/>
    <x v="2"/>
    <x v="3"/>
    <x v="0"/>
  </r>
  <r>
    <x v="621"/>
    <x v="7"/>
    <x v="0"/>
    <s v="NDG_Facebook_int_LAL"/>
    <n v="48565"/>
    <m/>
    <m/>
    <m/>
    <m/>
    <n v="48693.165000000001"/>
    <m/>
    <x v="0"/>
    <m/>
    <m/>
    <x v="90"/>
    <m/>
    <x v="2"/>
    <x v="3"/>
    <x v="0"/>
  </r>
  <r>
    <x v="621"/>
    <x v="7"/>
    <x v="0"/>
    <s v="NDG_Facebook_int_LAL"/>
    <n v="163"/>
    <m/>
    <m/>
    <m/>
    <m/>
    <n v="139.375"/>
    <m/>
    <x v="0"/>
    <m/>
    <m/>
    <x v="90"/>
    <m/>
    <x v="2"/>
    <x v="3"/>
    <x v="0"/>
  </r>
  <r>
    <x v="621"/>
    <x v="7"/>
    <x v="0"/>
    <s v="NDG_Facebook_int_LAL"/>
    <n v="646"/>
    <m/>
    <m/>
    <m/>
    <m/>
    <n v="375.755"/>
    <m/>
    <x v="0"/>
    <m/>
    <m/>
    <x v="90"/>
    <m/>
    <x v="2"/>
    <x v="3"/>
    <x v="0"/>
  </r>
  <r>
    <x v="621"/>
    <x v="7"/>
    <x v="0"/>
    <s v="NDG_Facebook_RT_ec（210210-210228）"/>
    <n v="6765"/>
    <m/>
    <m/>
    <m/>
    <m/>
    <n v="8118.3149999999996"/>
    <m/>
    <x v="0"/>
    <m/>
    <m/>
    <x v="90"/>
    <m/>
    <x v="2"/>
    <x v="3"/>
    <x v="0"/>
  </r>
  <r>
    <x v="621"/>
    <x v="7"/>
    <x v="0"/>
    <s v="NDG_Facebook_RT_ec（210210-210228）"/>
    <n v="7583"/>
    <m/>
    <m/>
    <m/>
    <m/>
    <n v="9677.0849999999991"/>
    <m/>
    <x v="0"/>
    <m/>
    <m/>
    <x v="90"/>
    <m/>
    <x v="2"/>
    <x v="3"/>
    <x v="0"/>
  </r>
  <r>
    <x v="621"/>
    <x v="7"/>
    <x v="0"/>
    <s v="NDG_Facebook_RT_brand（210210-210228）"/>
    <n v="2544"/>
    <m/>
    <m/>
    <m/>
    <m/>
    <n v="3669.4650000000001"/>
    <m/>
    <x v="0"/>
    <m/>
    <m/>
    <x v="90"/>
    <m/>
    <x v="2"/>
    <x v="3"/>
    <x v="0"/>
  </r>
  <r>
    <x v="621"/>
    <x v="7"/>
    <x v="0"/>
    <s v="NDG_Facebook_RT_brand（210210-210228）"/>
    <n v="4087"/>
    <m/>
    <m/>
    <m/>
    <m/>
    <n v="8184.1"/>
    <m/>
    <x v="0"/>
    <m/>
    <m/>
    <x v="90"/>
    <m/>
    <x v="2"/>
    <x v="3"/>
    <x v="0"/>
  </r>
  <r>
    <x v="621"/>
    <x v="7"/>
    <x v="0"/>
    <s v="NDG_Facebook_RT_brand（210210-210228）"/>
    <n v="608"/>
    <m/>
    <m/>
    <m/>
    <m/>
    <n v="1116.115"/>
    <m/>
    <x v="0"/>
    <m/>
    <m/>
    <x v="90"/>
    <m/>
    <x v="2"/>
    <x v="3"/>
    <x v="0"/>
  </r>
  <r>
    <x v="621"/>
    <x v="7"/>
    <x v="0"/>
    <s v="NDG_Facebook_int_LAL"/>
    <n v="1215"/>
    <m/>
    <m/>
    <m/>
    <m/>
    <n v="672.34500000000003"/>
    <m/>
    <x v="0"/>
    <m/>
    <m/>
    <x v="90"/>
    <m/>
    <x v="2"/>
    <x v="3"/>
    <x v="0"/>
  </r>
  <r>
    <x v="621"/>
    <x v="7"/>
    <x v="0"/>
    <s v="NDG_Facebook_RT_ec（210210-210228）"/>
    <n v="17818"/>
    <m/>
    <m/>
    <m/>
    <m/>
    <n v="32980.584999999999"/>
    <m/>
    <x v="0"/>
    <m/>
    <m/>
    <x v="90"/>
    <m/>
    <x v="2"/>
    <x v="3"/>
    <x v="0"/>
  </r>
  <r>
    <x v="621"/>
    <x v="7"/>
    <x v="0"/>
    <s v="NDG_Facebook_RT_brand（210210-210228）"/>
    <n v="1159"/>
    <m/>
    <m/>
    <m/>
    <m/>
    <n v="1340.23"/>
    <m/>
    <x v="0"/>
    <m/>
    <m/>
    <x v="90"/>
    <m/>
    <x v="2"/>
    <x v="3"/>
    <x v="0"/>
  </r>
  <r>
    <x v="621"/>
    <x v="7"/>
    <x v="0"/>
    <s v="NDG_Facebook_RT_brand（210210-210228）"/>
    <n v="278"/>
    <m/>
    <m/>
    <m/>
    <m/>
    <n v="398.05500000000001"/>
    <m/>
    <x v="0"/>
    <m/>
    <m/>
    <x v="90"/>
    <m/>
    <x v="2"/>
    <x v="3"/>
    <x v="0"/>
  </r>
  <r>
    <x v="621"/>
    <x v="7"/>
    <x v="0"/>
    <s v="NDG_Facebook_RT_ec（210210-210228）"/>
    <n v="10697"/>
    <m/>
    <m/>
    <m/>
    <m/>
    <n v="11885.9"/>
    <m/>
    <x v="0"/>
    <m/>
    <m/>
    <x v="90"/>
    <m/>
    <x v="2"/>
    <x v="3"/>
    <x v="0"/>
  </r>
  <r>
    <x v="621"/>
    <x v="7"/>
    <x v="0"/>
    <s v="NDG_Facebook_RT_ec（210210-210228）"/>
    <n v="1815"/>
    <m/>
    <m/>
    <m/>
    <m/>
    <n v="2434.0450000000001"/>
    <m/>
    <x v="0"/>
    <m/>
    <m/>
    <x v="90"/>
    <m/>
    <x v="2"/>
    <x v="3"/>
    <x v="0"/>
  </r>
  <r>
    <x v="621"/>
    <x v="7"/>
    <x v="0"/>
    <s v="NDG_Facebook_RT_ec（210210-210228）"/>
    <n v="19277"/>
    <m/>
    <m/>
    <m/>
    <m/>
    <n v="29111.535"/>
    <m/>
    <x v="0"/>
    <m/>
    <m/>
    <x v="90"/>
    <m/>
    <x v="2"/>
    <x v="3"/>
    <x v="0"/>
  </r>
  <r>
    <x v="621"/>
    <x v="7"/>
    <x v="0"/>
    <s v="NDG_Facebook_RT_ec（210210-210228）"/>
    <n v="8046"/>
    <m/>
    <m/>
    <m/>
    <m/>
    <n v="8918.8850000000002"/>
    <m/>
    <x v="0"/>
    <m/>
    <m/>
    <x v="90"/>
    <m/>
    <x v="2"/>
    <x v="3"/>
    <x v="0"/>
  </r>
  <r>
    <x v="621"/>
    <x v="7"/>
    <x v="0"/>
    <s v="NDG_Facebook_RT_ec（210210-210228）"/>
    <n v="897"/>
    <m/>
    <m/>
    <m/>
    <m/>
    <n v="1879.89"/>
    <m/>
    <x v="0"/>
    <m/>
    <m/>
    <x v="90"/>
    <m/>
    <x v="2"/>
    <x v="3"/>
    <x v="0"/>
  </r>
  <r>
    <x v="621"/>
    <x v="7"/>
    <x v="0"/>
    <s v="NDG_Facebook_int_LAL"/>
    <n v="6245"/>
    <m/>
    <m/>
    <m/>
    <m/>
    <n v="6078.98"/>
    <m/>
    <x v="0"/>
    <m/>
    <m/>
    <x v="90"/>
    <m/>
    <x v="2"/>
    <x v="3"/>
    <x v="0"/>
  </r>
  <r>
    <x v="621"/>
    <x v="7"/>
    <x v="0"/>
    <s v="NDG_Facebook_int_LAL"/>
    <n v="211"/>
    <m/>
    <m/>
    <m/>
    <m/>
    <n v="119.30500000000001"/>
    <m/>
    <x v="0"/>
    <m/>
    <m/>
    <x v="90"/>
    <m/>
    <x v="2"/>
    <x v="3"/>
    <x v="0"/>
  </r>
  <r>
    <x v="621"/>
    <x v="7"/>
    <x v="0"/>
    <s v="NDG_Facebook_RT_brand（210210-210228）"/>
    <n v="359"/>
    <m/>
    <m/>
    <m/>
    <m/>
    <n v="683.495"/>
    <m/>
    <x v="0"/>
    <m/>
    <m/>
    <x v="90"/>
    <m/>
    <x v="2"/>
    <x v="3"/>
    <x v="0"/>
  </r>
  <r>
    <x v="621"/>
    <x v="7"/>
    <x v="0"/>
    <s v="NDG_Facebook_RT_brand（210210-210228）"/>
    <n v="1760"/>
    <m/>
    <m/>
    <m/>
    <m/>
    <n v="2985.97"/>
    <m/>
    <x v="0"/>
    <m/>
    <m/>
    <x v="90"/>
    <m/>
    <x v="2"/>
    <x v="3"/>
    <x v="0"/>
  </r>
  <r>
    <x v="621"/>
    <x v="7"/>
    <x v="0"/>
    <s v="NDG_Facebook_RT_ec（210210-210228）"/>
    <n v="2118"/>
    <m/>
    <m/>
    <m/>
    <m/>
    <n v="2311.395"/>
    <m/>
    <x v="0"/>
    <m/>
    <m/>
    <x v="90"/>
    <m/>
    <x v="2"/>
    <x v="3"/>
    <x v="0"/>
  </r>
  <r>
    <x v="621"/>
    <x v="7"/>
    <x v="0"/>
    <s v="NDG_Facebook_RT_brand（210210-210228）"/>
    <n v="109"/>
    <m/>
    <m/>
    <m/>
    <m/>
    <n v="173.94"/>
    <m/>
    <x v="0"/>
    <m/>
    <m/>
    <x v="90"/>
    <m/>
    <x v="2"/>
    <x v="3"/>
    <x v="0"/>
  </r>
  <r>
    <x v="621"/>
    <x v="7"/>
    <x v="0"/>
    <s v="NDG_Facebook_int_LAL"/>
    <n v="41"/>
    <m/>
    <m/>
    <m/>
    <m/>
    <n v="14.494999999999999"/>
    <m/>
    <x v="0"/>
    <m/>
    <m/>
    <x v="90"/>
    <m/>
    <x v="2"/>
    <x v="3"/>
    <x v="0"/>
  </r>
  <r>
    <x v="622"/>
    <x v="7"/>
    <x v="0"/>
    <s v="NDG_Facebook_int_LAL"/>
    <n v="243"/>
    <m/>
    <m/>
    <m/>
    <m/>
    <n v="147.18"/>
    <m/>
    <x v="0"/>
    <m/>
    <m/>
    <x v="90"/>
    <m/>
    <x v="2"/>
    <x v="3"/>
    <x v="0"/>
  </r>
  <r>
    <x v="622"/>
    <x v="7"/>
    <x v="0"/>
    <s v="NDG_Facebook_RT_brand（210210-210228）"/>
    <n v="221"/>
    <m/>
    <m/>
    <m/>
    <m/>
    <n v="265.37"/>
    <m/>
    <x v="0"/>
    <m/>
    <m/>
    <x v="90"/>
    <m/>
    <x v="2"/>
    <x v="3"/>
    <x v="0"/>
  </r>
  <r>
    <x v="622"/>
    <x v="7"/>
    <x v="0"/>
    <s v="NDG_Facebook_RT_ec（210210-210228）"/>
    <n v="3091"/>
    <m/>
    <m/>
    <m/>
    <m/>
    <n v="2450.77"/>
    <m/>
    <x v="0"/>
    <m/>
    <m/>
    <x v="90"/>
    <m/>
    <x v="2"/>
    <x v="3"/>
    <x v="0"/>
  </r>
  <r>
    <x v="622"/>
    <x v="7"/>
    <x v="0"/>
    <s v="NDG_Facebook_RT_brand（210210-210228）"/>
    <n v="1996"/>
    <m/>
    <m/>
    <m/>
    <m/>
    <n v="2518.7849999999999"/>
    <m/>
    <x v="0"/>
    <m/>
    <m/>
    <x v="90"/>
    <m/>
    <x v="2"/>
    <x v="3"/>
    <x v="0"/>
  </r>
  <r>
    <x v="622"/>
    <x v="7"/>
    <x v="0"/>
    <s v="NDG_Facebook_RT_ec（210210-210228）"/>
    <n v="8275"/>
    <m/>
    <m/>
    <m/>
    <m/>
    <n v="10053.955"/>
    <m/>
    <x v="0"/>
    <m/>
    <m/>
    <x v="90"/>
    <m/>
    <x v="2"/>
    <x v="3"/>
    <x v="0"/>
  </r>
  <r>
    <x v="622"/>
    <x v="7"/>
    <x v="0"/>
    <s v="NDG_Facebook_RT_ec（210210-210228）"/>
    <n v="9239"/>
    <m/>
    <m/>
    <m/>
    <m/>
    <n v="10775.36"/>
    <m/>
    <x v="0"/>
    <m/>
    <m/>
    <x v="90"/>
    <m/>
    <x v="2"/>
    <x v="3"/>
    <x v="0"/>
  </r>
  <r>
    <x v="622"/>
    <x v="7"/>
    <x v="0"/>
    <s v="NDG_Facebook_RT_ec（210210-210228）"/>
    <n v="6201"/>
    <m/>
    <m/>
    <m/>
    <m/>
    <n v="9890.0499999999993"/>
    <m/>
    <x v="0"/>
    <m/>
    <m/>
    <x v="90"/>
    <m/>
    <x v="2"/>
    <x v="3"/>
    <x v="0"/>
  </r>
  <r>
    <x v="622"/>
    <x v="7"/>
    <x v="0"/>
    <s v="NDG_Facebook_RT_ec（210210-210228）"/>
    <n v="16845"/>
    <m/>
    <m/>
    <m/>
    <m/>
    <n v="26686.41"/>
    <m/>
    <x v="0"/>
    <m/>
    <m/>
    <x v="90"/>
    <m/>
    <x v="2"/>
    <x v="3"/>
    <x v="0"/>
  </r>
  <r>
    <x v="622"/>
    <x v="7"/>
    <x v="0"/>
    <s v="NDG_Facebook_RT_ec（210210-210228）"/>
    <n v="19574"/>
    <m/>
    <m/>
    <m/>
    <m/>
    <n v="33104.35"/>
    <m/>
    <x v="0"/>
    <m/>
    <m/>
    <x v="90"/>
    <m/>
    <x v="2"/>
    <x v="3"/>
    <x v="0"/>
  </r>
  <r>
    <x v="622"/>
    <x v="7"/>
    <x v="0"/>
    <s v="NDG_Facebook_RT_brand（210210-210228）"/>
    <n v="2099"/>
    <m/>
    <m/>
    <m/>
    <m/>
    <n v="3343.8850000000002"/>
    <m/>
    <x v="0"/>
    <m/>
    <m/>
    <x v="90"/>
    <m/>
    <x v="2"/>
    <x v="3"/>
    <x v="0"/>
  </r>
  <r>
    <x v="622"/>
    <x v="7"/>
    <x v="0"/>
    <s v="NDG_Facebook_RT_brand（210210-210228）"/>
    <n v="987"/>
    <m/>
    <m/>
    <m/>
    <m/>
    <n v="1470.6849999999999"/>
    <m/>
    <x v="0"/>
    <m/>
    <m/>
    <x v="90"/>
    <m/>
    <x v="2"/>
    <x v="3"/>
    <x v="0"/>
  </r>
  <r>
    <x v="622"/>
    <x v="7"/>
    <x v="0"/>
    <s v="NDG_Facebook_RT_brand（210210-210228）"/>
    <n v="2786"/>
    <m/>
    <m/>
    <m/>
    <m/>
    <n v="5685.3850000000002"/>
    <m/>
    <x v="0"/>
    <m/>
    <m/>
    <x v="90"/>
    <m/>
    <x v="2"/>
    <x v="3"/>
    <x v="0"/>
  </r>
  <r>
    <x v="622"/>
    <x v="7"/>
    <x v="0"/>
    <s v="NDG_Facebook_RT_brand（210210-210228）"/>
    <n v="472"/>
    <m/>
    <m/>
    <m/>
    <m/>
    <n v="920.99"/>
    <m/>
    <x v="0"/>
    <m/>
    <m/>
    <x v="90"/>
    <m/>
    <x v="2"/>
    <x v="3"/>
    <x v="0"/>
  </r>
  <r>
    <x v="622"/>
    <x v="7"/>
    <x v="0"/>
    <s v="NDG_Facebook_int_LAL"/>
    <n v="34"/>
    <m/>
    <m/>
    <m/>
    <m/>
    <n v="20.07"/>
    <m/>
    <x v="0"/>
    <m/>
    <m/>
    <x v="90"/>
    <m/>
    <x v="2"/>
    <x v="3"/>
    <x v="0"/>
  </r>
  <r>
    <x v="622"/>
    <x v="7"/>
    <x v="0"/>
    <s v="NDG_Facebook_RT_brand（210210-210228）"/>
    <n v="487"/>
    <m/>
    <m/>
    <m/>
    <m/>
    <n v="829.56"/>
    <m/>
    <x v="0"/>
    <m/>
    <m/>
    <x v="90"/>
    <m/>
    <x v="2"/>
    <x v="3"/>
    <x v="0"/>
  </r>
  <r>
    <x v="622"/>
    <x v="7"/>
    <x v="0"/>
    <s v="NDG_Facebook_RT_brand（210210-210228）"/>
    <n v="4407"/>
    <m/>
    <m/>
    <m/>
    <m/>
    <n v="9013.66"/>
    <m/>
    <x v="0"/>
    <m/>
    <m/>
    <x v="90"/>
    <m/>
    <x v="2"/>
    <x v="3"/>
    <x v="0"/>
  </r>
  <r>
    <x v="622"/>
    <x v="7"/>
    <x v="0"/>
    <s v="NDG_Facebook_RT_ec（210210-210228）"/>
    <n v="1610"/>
    <m/>
    <m/>
    <m/>
    <m/>
    <n v="1852.0150000000001"/>
    <m/>
    <x v="0"/>
    <m/>
    <m/>
    <x v="90"/>
    <m/>
    <x v="2"/>
    <x v="3"/>
    <x v="0"/>
  </r>
  <r>
    <x v="622"/>
    <x v="7"/>
    <x v="0"/>
    <s v="NDG_Facebook_int_LAL"/>
    <n v="56"/>
    <m/>
    <m/>
    <m/>
    <m/>
    <n v="18.954999999999998"/>
    <m/>
    <x v="0"/>
    <m/>
    <m/>
    <x v="90"/>
    <m/>
    <x v="2"/>
    <x v="3"/>
    <x v="0"/>
  </r>
  <r>
    <x v="622"/>
    <x v="7"/>
    <x v="0"/>
    <s v="NDG_Facebook_int_LAL"/>
    <n v="50951"/>
    <m/>
    <m/>
    <m/>
    <m/>
    <n v="39843.410000000003"/>
    <m/>
    <x v="0"/>
    <m/>
    <m/>
    <x v="90"/>
    <m/>
    <x v="2"/>
    <x v="3"/>
    <x v="0"/>
  </r>
  <r>
    <x v="622"/>
    <x v="7"/>
    <x v="0"/>
    <s v="NDG_Facebook_int_LAL"/>
    <n v="3926"/>
    <m/>
    <m/>
    <m/>
    <m/>
    <n v="3320.47"/>
    <m/>
    <x v="0"/>
    <m/>
    <m/>
    <x v="90"/>
    <m/>
    <x v="2"/>
    <x v="3"/>
    <x v="0"/>
  </r>
  <r>
    <x v="622"/>
    <x v="7"/>
    <x v="0"/>
    <s v="NDG_Facebook_RT_ec（210210-210228）"/>
    <n v="5744"/>
    <m/>
    <m/>
    <m/>
    <m/>
    <n v="6329.8549999999996"/>
    <m/>
    <x v="0"/>
    <m/>
    <m/>
    <x v="90"/>
    <m/>
    <x v="2"/>
    <x v="3"/>
    <x v="0"/>
  </r>
  <r>
    <x v="622"/>
    <x v="7"/>
    <x v="0"/>
    <s v="NDG_Facebook_int_LAL"/>
    <n v="56128"/>
    <m/>
    <m/>
    <m/>
    <m/>
    <n v="50181.69"/>
    <m/>
    <x v="0"/>
    <m/>
    <m/>
    <x v="90"/>
    <m/>
    <x v="2"/>
    <x v="3"/>
    <x v="0"/>
  </r>
  <r>
    <x v="622"/>
    <x v="7"/>
    <x v="0"/>
    <s v="NDG_Facebook_RT_ec（210210-210228）"/>
    <n v="1475"/>
    <m/>
    <m/>
    <m/>
    <m/>
    <n v="2003.655"/>
    <m/>
    <x v="0"/>
    <m/>
    <m/>
    <x v="90"/>
    <m/>
    <x v="2"/>
    <x v="3"/>
    <x v="0"/>
  </r>
  <r>
    <x v="622"/>
    <x v="7"/>
    <x v="0"/>
    <s v="NDG_Facebook_int_LAL"/>
    <n v="89"/>
    <m/>
    <m/>
    <m/>
    <m/>
    <n v="52.405000000000001"/>
    <m/>
    <x v="0"/>
    <m/>
    <m/>
    <x v="90"/>
    <m/>
    <x v="2"/>
    <x v="3"/>
    <x v="0"/>
  </r>
  <r>
    <x v="622"/>
    <x v="7"/>
    <x v="0"/>
    <s v="NDG_Facebook_int_LAL"/>
    <n v="1503"/>
    <m/>
    <m/>
    <m/>
    <m/>
    <n v="791.65"/>
    <m/>
    <x v="0"/>
    <m/>
    <m/>
    <x v="90"/>
    <m/>
    <x v="2"/>
    <x v="3"/>
    <x v="0"/>
  </r>
  <r>
    <x v="622"/>
    <x v="7"/>
    <x v="0"/>
    <s v="NDG_Facebook_int_LAL"/>
    <n v="701"/>
    <m/>
    <m/>
    <m/>
    <m/>
    <n v="381.33"/>
    <m/>
    <x v="0"/>
    <m/>
    <m/>
    <x v="90"/>
    <m/>
    <x v="2"/>
    <x v="3"/>
    <x v="0"/>
  </r>
  <r>
    <x v="622"/>
    <x v="7"/>
    <x v="0"/>
    <s v="NDG_Facebook_RT_brand（210210-210228）"/>
    <n v="694"/>
    <m/>
    <m/>
    <m/>
    <m/>
    <n v="1123.92"/>
    <m/>
    <x v="0"/>
    <m/>
    <m/>
    <x v="90"/>
    <m/>
    <x v="2"/>
    <x v="3"/>
    <x v="0"/>
  </r>
  <r>
    <x v="623"/>
    <x v="7"/>
    <x v="0"/>
    <s v="NDG_Facebook_int_LAL"/>
    <n v="38"/>
    <m/>
    <m/>
    <m/>
    <m/>
    <n v="14.494999999999999"/>
    <m/>
    <x v="0"/>
    <m/>
    <m/>
    <x v="91"/>
    <m/>
    <x v="2"/>
    <x v="3"/>
    <x v="0"/>
  </r>
  <r>
    <x v="623"/>
    <x v="7"/>
    <x v="0"/>
    <s v="NDG_Facebook_RT_brand（210210-210228）"/>
    <n v="3100"/>
    <m/>
    <m/>
    <m/>
    <m/>
    <n v="6561.7749999999996"/>
    <m/>
    <x v="0"/>
    <m/>
    <m/>
    <x v="91"/>
    <m/>
    <x v="2"/>
    <x v="3"/>
    <x v="0"/>
  </r>
  <r>
    <x v="623"/>
    <x v="7"/>
    <x v="0"/>
    <s v="NDG_Facebook_RT_brand（210210-210228）"/>
    <n v="385"/>
    <m/>
    <m/>
    <m/>
    <m/>
    <n v="827.33"/>
    <m/>
    <x v="0"/>
    <m/>
    <m/>
    <x v="91"/>
    <m/>
    <x v="2"/>
    <x v="3"/>
    <x v="0"/>
  </r>
  <r>
    <x v="623"/>
    <x v="7"/>
    <x v="0"/>
    <s v="NDG_Facebook_RT_ec（210210-210228）"/>
    <n v="2235"/>
    <m/>
    <m/>
    <m/>
    <m/>
    <n v="3828.91"/>
    <m/>
    <x v="0"/>
    <m/>
    <m/>
    <x v="91"/>
    <m/>
    <x v="2"/>
    <x v="3"/>
    <x v="0"/>
  </r>
  <r>
    <x v="623"/>
    <x v="7"/>
    <x v="0"/>
    <s v="NDG_Facebook_int_LAL"/>
    <n v="43735"/>
    <m/>
    <m/>
    <m/>
    <m/>
    <n v="35654.355000000003"/>
    <m/>
    <x v="0"/>
    <m/>
    <m/>
    <x v="91"/>
    <m/>
    <x v="2"/>
    <x v="3"/>
    <x v="0"/>
  </r>
  <r>
    <x v="623"/>
    <x v="7"/>
    <x v="0"/>
    <s v="NDG_Facebook_int_LAL"/>
    <n v="366"/>
    <m/>
    <m/>
    <m/>
    <m/>
    <n v="192.89500000000001"/>
    <m/>
    <x v="0"/>
    <m/>
    <m/>
    <x v="91"/>
    <m/>
    <x v="2"/>
    <x v="3"/>
    <x v="0"/>
  </r>
  <r>
    <x v="623"/>
    <x v="7"/>
    <x v="0"/>
    <s v="NDG_Facebook_RT_brand（210210-210228）"/>
    <n v="2473"/>
    <m/>
    <m/>
    <m/>
    <m/>
    <n v="4078.67"/>
    <m/>
    <x v="0"/>
    <m/>
    <m/>
    <x v="91"/>
    <m/>
    <x v="2"/>
    <x v="3"/>
    <x v="0"/>
  </r>
  <r>
    <x v="623"/>
    <x v="7"/>
    <x v="0"/>
    <s v="NDG_Facebook_RT_brand（210210-210228）"/>
    <n v="1260"/>
    <m/>
    <m/>
    <m/>
    <m/>
    <n v="1583.3"/>
    <m/>
    <x v="0"/>
    <m/>
    <m/>
    <x v="91"/>
    <m/>
    <x v="2"/>
    <x v="3"/>
    <x v="0"/>
  </r>
  <r>
    <x v="623"/>
    <x v="7"/>
    <x v="0"/>
    <s v="NDG_Facebook_RT_brand（210210-210228）"/>
    <n v="369"/>
    <m/>
    <m/>
    <m/>
    <m/>
    <n v="534.08500000000004"/>
    <m/>
    <x v="0"/>
    <m/>
    <m/>
    <x v="91"/>
    <m/>
    <x v="2"/>
    <x v="3"/>
    <x v="0"/>
  </r>
  <r>
    <x v="623"/>
    <x v="7"/>
    <x v="0"/>
    <s v="NDG_Facebook_RT_brand（210210-210228）"/>
    <n v="190"/>
    <m/>
    <m/>
    <m/>
    <m/>
    <n v="377.98500000000001"/>
    <m/>
    <x v="0"/>
    <m/>
    <m/>
    <x v="91"/>
    <m/>
    <x v="2"/>
    <x v="3"/>
    <x v="0"/>
  </r>
  <r>
    <x v="623"/>
    <x v="7"/>
    <x v="0"/>
    <s v="NDG_Facebook_int_LAL"/>
    <n v="38"/>
    <m/>
    <m/>
    <m/>
    <m/>
    <n v="25.645"/>
    <m/>
    <x v="0"/>
    <m/>
    <m/>
    <x v="91"/>
    <m/>
    <x v="2"/>
    <x v="3"/>
    <x v="0"/>
  </r>
  <r>
    <x v="623"/>
    <x v="7"/>
    <x v="0"/>
    <s v="NDG_Facebook_RT_brand（210210-210228）"/>
    <n v="301"/>
    <m/>
    <m/>
    <m/>
    <m/>
    <n v="633.32000000000005"/>
    <m/>
    <x v="0"/>
    <m/>
    <m/>
    <x v="91"/>
    <m/>
    <x v="2"/>
    <x v="3"/>
    <x v="0"/>
  </r>
  <r>
    <x v="623"/>
    <x v="7"/>
    <x v="0"/>
    <s v="NDG_Facebook_int_LAL"/>
    <n v="1823"/>
    <m/>
    <m/>
    <m/>
    <m/>
    <n v="1484.0650000000001"/>
    <m/>
    <x v="0"/>
    <m/>
    <m/>
    <x v="91"/>
    <m/>
    <x v="2"/>
    <x v="3"/>
    <x v="0"/>
  </r>
  <r>
    <x v="623"/>
    <x v="7"/>
    <x v="0"/>
    <s v="NDG_Facebook_int_LAL"/>
    <n v="687"/>
    <m/>
    <m/>
    <m/>
    <m/>
    <n v="390.25"/>
    <m/>
    <x v="0"/>
    <m/>
    <m/>
    <x v="91"/>
    <m/>
    <x v="2"/>
    <x v="3"/>
    <x v="0"/>
  </r>
  <r>
    <x v="623"/>
    <x v="7"/>
    <x v="0"/>
    <s v="NDG_Facebook_RT_ec（210210-210228）"/>
    <n v="8515"/>
    <m/>
    <m/>
    <m/>
    <m/>
    <n v="7219.625"/>
    <m/>
    <x v="0"/>
    <m/>
    <m/>
    <x v="91"/>
    <m/>
    <x v="2"/>
    <x v="3"/>
    <x v="0"/>
  </r>
  <r>
    <x v="623"/>
    <x v="7"/>
    <x v="0"/>
    <s v="NDG_Facebook_RT_brand（210210-210228）"/>
    <n v="2345"/>
    <m/>
    <m/>
    <m/>
    <m/>
    <n v="5327.47"/>
    <m/>
    <x v="0"/>
    <m/>
    <m/>
    <x v="91"/>
    <m/>
    <x v="2"/>
    <x v="3"/>
    <x v="0"/>
  </r>
  <r>
    <x v="623"/>
    <x v="7"/>
    <x v="0"/>
    <s v="NDG_Facebook_int_LAL"/>
    <n v="110"/>
    <m/>
    <m/>
    <m/>
    <m/>
    <n v="39.024999999999999"/>
    <m/>
    <x v="0"/>
    <m/>
    <m/>
    <x v="91"/>
    <m/>
    <x v="2"/>
    <x v="3"/>
    <x v="0"/>
  </r>
  <r>
    <x v="623"/>
    <x v="7"/>
    <x v="0"/>
    <s v="NDG_Facebook_int_LAL"/>
    <n v="50969"/>
    <m/>
    <m/>
    <m/>
    <m/>
    <n v="44707.040000000001"/>
    <m/>
    <x v="0"/>
    <m/>
    <m/>
    <x v="91"/>
    <m/>
    <x v="2"/>
    <x v="3"/>
    <x v="0"/>
  </r>
  <r>
    <x v="623"/>
    <x v="7"/>
    <x v="0"/>
    <s v="NDG_Facebook_RT_ec（210210-210228）"/>
    <n v="2557"/>
    <m/>
    <m/>
    <m/>
    <m/>
    <n v="2851.0549999999998"/>
    <m/>
    <x v="0"/>
    <m/>
    <m/>
    <x v="91"/>
    <m/>
    <x v="2"/>
    <x v="3"/>
    <x v="0"/>
  </r>
  <r>
    <x v="623"/>
    <x v="7"/>
    <x v="0"/>
    <s v="NDG_Facebook_RT_ec（210210-210228）"/>
    <n v="13326"/>
    <m/>
    <m/>
    <m/>
    <m/>
    <n v="12732.184999999999"/>
    <m/>
    <x v="0"/>
    <m/>
    <m/>
    <x v="91"/>
    <m/>
    <x v="2"/>
    <x v="3"/>
    <x v="0"/>
  </r>
  <r>
    <x v="623"/>
    <x v="7"/>
    <x v="0"/>
    <s v="NDG_Facebook_RT_brand（210210-210228）"/>
    <n v="4517"/>
    <m/>
    <m/>
    <m/>
    <m/>
    <n v="4911.5749999999998"/>
    <m/>
    <x v="0"/>
    <m/>
    <m/>
    <x v="91"/>
    <m/>
    <x v="2"/>
    <x v="3"/>
    <x v="0"/>
  </r>
  <r>
    <x v="623"/>
    <x v="7"/>
    <x v="0"/>
    <s v="NDG_Facebook_RT_ec（210210-210228）"/>
    <n v="17579"/>
    <m/>
    <m/>
    <m/>
    <m/>
    <n v="25056.28"/>
    <m/>
    <x v="0"/>
    <m/>
    <m/>
    <x v="91"/>
    <m/>
    <x v="2"/>
    <x v="3"/>
    <x v="0"/>
  </r>
  <r>
    <x v="623"/>
    <x v="7"/>
    <x v="0"/>
    <s v="NDG_Facebook_RT_ec（210210-210228）"/>
    <n v="3593"/>
    <m/>
    <m/>
    <m/>
    <m/>
    <n v="6293.06"/>
    <m/>
    <x v="0"/>
    <m/>
    <m/>
    <x v="91"/>
    <m/>
    <x v="2"/>
    <x v="3"/>
    <x v="0"/>
  </r>
  <r>
    <x v="623"/>
    <x v="7"/>
    <x v="0"/>
    <s v="NDG_Facebook_RT_ec（210210-210228）"/>
    <n v="10926"/>
    <m/>
    <m/>
    <m/>
    <m/>
    <n v="12374.27"/>
    <m/>
    <x v="0"/>
    <m/>
    <m/>
    <x v="91"/>
    <m/>
    <x v="2"/>
    <x v="3"/>
    <x v="0"/>
  </r>
  <r>
    <x v="623"/>
    <x v="7"/>
    <x v="0"/>
    <s v="NDG_Facebook_RT_ec（210210-210228）"/>
    <n v="1823"/>
    <m/>
    <m/>
    <m/>
    <m/>
    <n v="2052.7150000000001"/>
    <m/>
    <x v="0"/>
    <m/>
    <m/>
    <x v="91"/>
    <m/>
    <x v="2"/>
    <x v="3"/>
    <x v="0"/>
  </r>
  <r>
    <x v="623"/>
    <x v="7"/>
    <x v="0"/>
    <s v="NDG_Facebook_RT_ec（210210-210228）"/>
    <n v="15859"/>
    <m/>
    <m/>
    <m/>
    <m/>
    <n v="28231.8"/>
    <m/>
    <x v="0"/>
    <m/>
    <m/>
    <x v="91"/>
    <m/>
    <x v="2"/>
    <x v="3"/>
    <x v="0"/>
  </r>
  <r>
    <x v="623"/>
    <x v="7"/>
    <x v="0"/>
    <s v="NDG_Facebook_int_LAL"/>
    <n v="997"/>
    <m/>
    <m/>
    <m/>
    <m/>
    <n v="590.95000000000005"/>
    <m/>
    <x v="0"/>
    <m/>
    <m/>
    <x v="91"/>
    <m/>
    <x v="2"/>
    <x v="3"/>
    <x v="0"/>
  </r>
  <r>
    <x v="624"/>
    <x v="7"/>
    <x v="0"/>
    <s v="NDG_Facebook_int_LAL"/>
    <n v="227"/>
    <m/>
    <m/>
    <m/>
    <m/>
    <n v="133.80000000000001"/>
    <m/>
    <x v="0"/>
    <m/>
    <m/>
    <x v="91"/>
    <m/>
    <x v="2"/>
    <x v="3"/>
    <x v="0"/>
  </r>
  <r>
    <x v="624"/>
    <x v="7"/>
    <x v="0"/>
    <s v="NDG_Facebook_int_LAL"/>
    <n v="601"/>
    <m/>
    <m/>
    <m/>
    <m/>
    <n v="286.55500000000001"/>
    <m/>
    <x v="0"/>
    <m/>
    <m/>
    <x v="91"/>
    <m/>
    <x v="2"/>
    <x v="3"/>
    <x v="0"/>
  </r>
  <r>
    <x v="624"/>
    <x v="7"/>
    <x v="0"/>
    <s v="NDG_Facebook_RT_ec（210210-210228）"/>
    <n v="9603"/>
    <m/>
    <m/>
    <m/>
    <m/>
    <n v="11128.815000000001"/>
    <m/>
    <x v="0"/>
    <m/>
    <m/>
    <x v="91"/>
    <m/>
    <x v="2"/>
    <x v="3"/>
    <x v="0"/>
  </r>
  <r>
    <x v="624"/>
    <x v="7"/>
    <x v="0"/>
    <s v="NDG_Facebook_RT_ec（210210-210228）"/>
    <n v="1503"/>
    <m/>
    <m/>
    <m/>
    <m/>
    <n v="2361.5700000000002"/>
    <m/>
    <x v="0"/>
    <m/>
    <m/>
    <x v="91"/>
    <m/>
    <x v="2"/>
    <x v="3"/>
    <x v="0"/>
  </r>
  <r>
    <x v="624"/>
    <x v="7"/>
    <x v="0"/>
    <s v="NDG_Facebook_RT_ec（210210-210228）"/>
    <n v="18186"/>
    <m/>
    <m/>
    <m/>
    <m/>
    <n v="30765.08"/>
    <m/>
    <x v="0"/>
    <m/>
    <m/>
    <x v="91"/>
    <m/>
    <x v="2"/>
    <x v="3"/>
    <x v="0"/>
  </r>
  <r>
    <x v="624"/>
    <x v="7"/>
    <x v="0"/>
    <s v="NDG_Facebook_RT_brand（210210-210228）"/>
    <n v="419"/>
    <m/>
    <m/>
    <m/>
    <m/>
    <n v="834.02"/>
    <m/>
    <x v="0"/>
    <m/>
    <m/>
    <x v="91"/>
    <m/>
    <x v="2"/>
    <x v="3"/>
    <x v="0"/>
  </r>
  <r>
    <x v="624"/>
    <x v="7"/>
    <x v="0"/>
    <s v="NDG_Facebook_RT_brand（210210-210228）"/>
    <n v="145"/>
    <m/>
    <m/>
    <m/>
    <m/>
    <n v="361.26"/>
    <m/>
    <x v="0"/>
    <m/>
    <m/>
    <x v="91"/>
    <m/>
    <x v="2"/>
    <x v="3"/>
    <x v="0"/>
  </r>
  <r>
    <x v="624"/>
    <x v="7"/>
    <x v="0"/>
    <s v="NDG_Facebook_RT_brand（210210-210228）"/>
    <n v="401"/>
    <m/>
    <m/>
    <m/>
    <m/>
    <n v="827.33"/>
    <m/>
    <x v="0"/>
    <m/>
    <m/>
    <x v="91"/>
    <m/>
    <x v="2"/>
    <x v="3"/>
    <x v="0"/>
  </r>
  <r>
    <x v="624"/>
    <x v="7"/>
    <x v="0"/>
    <s v="NDG_Facebook_RT_ec（210210-210228）"/>
    <n v="17176"/>
    <m/>
    <m/>
    <m/>
    <m/>
    <n v="27098.959999999999"/>
    <m/>
    <x v="0"/>
    <m/>
    <m/>
    <x v="91"/>
    <m/>
    <x v="2"/>
    <x v="3"/>
    <x v="0"/>
  </r>
  <r>
    <x v="624"/>
    <x v="7"/>
    <x v="0"/>
    <s v="NDG_Facebook_RT_brand（210210-210228）"/>
    <n v="3091"/>
    <m/>
    <m/>
    <m/>
    <m/>
    <n v="4257.07"/>
    <m/>
    <x v="0"/>
    <m/>
    <m/>
    <x v="91"/>
    <m/>
    <x v="2"/>
    <x v="3"/>
    <x v="0"/>
  </r>
  <r>
    <x v="624"/>
    <x v="7"/>
    <x v="0"/>
    <s v="NDG_Facebook_int_LAL"/>
    <n v="52328"/>
    <m/>
    <m/>
    <m/>
    <m/>
    <n v="45129.625"/>
    <m/>
    <x v="0"/>
    <m/>
    <m/>
    <x v="91"/>
    <m/>
    <x v="2"/>
    <x v="3"/>
    <x v="0"/>
  </r>
  <r>
    <x v="624"/>
    <x v="7"/>
    <x v="0"/>
    <s v="NDG_Facebook_int_LAL"/>
    <n v="1596"/>
    <m/>
    <m/>
    <m/>
    <m/>
    <n v="1545.39"/>
    <m/>
    <x v="0"/>
    <m/>
    <m/>
    <x v="91"/>
    <m/>
    <x v="2"/>
    <x v="3"/>
    <x v="0"/>
  </r>
  <r>
    <x v="624"/>
    <x v="7"/>
    <x v="0"/>
    <s v="NDG_Facebook_RT_brand（210210-210228）"/>
    <n v="3151"/>
    <m/>
    <m/>
    <m/>
    <m/>
    <n v="6724.5649999999996"/>
    <m/>
    <x v="0"/>
    <m/>
    <m/>
    <x v="91"/>
    <m/>
    <x v="2"/>
    <x v="3"/>
    <x v="0"/>
  </r>
  <r>
    <x v="624"/>
    <x v="7"/>
    <x v="0"/>
    <s v="NDG_Facebook_RT_brand（210210-210228）"/>
    <n v="2569"/>
    <m/>
    <m/>
    <m/>
    <m/>
    <n v="2341.5"/>
    <m/>
    <x v="0"/>
    <m/>
    <m/>
    <x v="91"/>
    <m/>
    <x v="2"/>
    <x v="3"/>
    <x v="0"/>
  </r>
  <r>
    <x v="624"/>
    <x v="7"/>
    <x v="0"/>
    <s v="NDG_Facebook_int_LAL"/>
    <n v="41450"/>
    <m/>
    <m/>
    <m/>
    <m/>
    <n v="42179.334999999999"/>
    <m/>
    <x v="0"/>
    <m/>
    <m/>
    <x v="91"/>
    <m/>
    <x v="2"/>
    <x v="3"/>
    <x v="0"/>
  </r>
  <r>
    <x v="624"/>
    <x v="7"/>
    <x v="0"/>
    <s v="NDG_Facebook_RT_ec（210210-210228）"/>
    <n v="2893"/>
    <m/>
    <m/>
    <m/>
    <m/>
    <n v="3688.42"/>
    <m/>
    <x v="0"/>
    <m/>
    <m/>
    <x v="91"/>
    <m/>
    <x v="2"/>
    <x v="3"/>
    <x v="0"/>
  </r>
  <r>
    <x v="624"/>
    <x v="7"/>
    <x v="0"/>
    <s v="NDG_Facebook_RT_ec（210210-210228）"/>
    <n v="21111"/>
    <m/>
    <m/>
    <m/>
    <m/>
    <n v="16970.3"/>
    <m/>
    <x v="0"/>
    <m/>
    <m/>
    <x v="91"/>
    <m/>
    <x v="2"/>
    <x v="3"/>
    <x v="0"/>
  </r>
  <r>
    <x v="624"/>
    <x v="7"/>
    <x v="0"/>
    <s v="NDG_Facebook_RT_ec（210210-210228）"/>
    <n v="7682"/>
    <m/>
    <m/>
    <m/>
    <m/>
    <n v="10934.805"/>
    <m/>
    <x v="0"/>
    <m/>
    <m/>
    <x v="91"/>
    <m/>
    <x v="2"/>
    <x v="3"/>
    <x v="0"/>
  </r>
  <r>
    <x v="624"/>
    <x v="7"/>
    <x v="0"/>
    <s v="NDG_Facebook_RT_ec（210210-210228）"/>
    <n v="3117"/>
    <m/>
    <m/>
    <m/>
    <m/>
    <n v="2972.59"/>
    <m/>
    <x v="0"/>
    <m/>
    <m/>
    <x v="91"/>
    <m/>
    <x v="2"/>
    <x v="3"/>
    <x v="0"/>
  </r>
  <r>
    <x v="624"/>
    <x v="7"/>
    <x v="0"/>
    <s v="NDG_Facebook_int_LAL"/>
    <n v="62"/>
    <m/>
    <m/>
    <m/>
    <m/>
    <n v="43.484999999999999"/>
    <m/>
    <x v="0"/>
    <m/>
    <m/>
    <x v="91"/>
    <m/>
    <x v="2"/>
    <x v="3"/>
    <x v="0"/>
  </r>
  <r>
    <x v="624"/>
    <x v="7"/>
    <x v="0"/>
    <s v="NDG_Facebook_RT_brand（210210-210228）"/>
    <n v="1992"/>
    <m/>
    <m/>
    <m/>
    <m/>
    <n v="4490.1049999999996"/>
    <m/>
    <x v="0"/>
    <m/>
    <m/>
    <x v="91"/>
    <m/>
    <x v="2"/>
    <x v="3"/>
    <x v="0"/>
  </r>
  <r>
    <x v="624"/>
    <x v="7"/>
    <x v="0"/>
    <s v="NDG_Facebook_RT_brand（210210-210228）"/>
    <n v="283"/>
    <m/>
    <m/>
    <m/>
    <m/>
    <n v="403.63"/>
    <m/>
    <x v="0"/>
    <m/>
    <m/>
    <x v="91"/>
    <m/>
    <x v="2"/>
    <x v="3"/>
    <x v="0"/>
  </r>
  <r>
    <x v="624"/>
    <x v="7"/>
    <x v="0"/>
    <s v="NDG_Facebook_RT_brand（210210-210228）"/>
    <n v="2226"/>
    <m/>
    <m/>
    <m/>
    <m/>
    <n v="4071.98"/>
    <m/>
    <x v="0"/>
    <m/>
    <m/>
    <x v="91"/>
    <m/>
    <x v="2"/>
    <x v="3"/>
    <x v="0"/>
  </r>
  <r>
    <x v="624"/>
    <x v="7"/>
    <x v="0"/>
    <s v="NDG_Facebook_RT_ec（210210-210228）"/>
    <n v="848"/>
    <m/>
    <m/>
    <m/>
    <m/>
    <n v="1242.1099999999999"/>
    <m/>
    <x v="0"/>
    <m/>
    <m/>
    <x v="91"/>
    <m/>
    <x v="2"/>
    <x v="3"/>
    <x v="0"/>
  </r>
  <r>
    <x v="624"/>
    <x v="7"/>
    <x v="0"/>
    <s v="NDG_Facebook_int_LAL"/>
    <n v="115"/>
    <m/>
    <m/>
    <m/>
    <m/>
    <n v="54.634999999999998"/>
    <m/>
    <x v="0"/>
    <m/>
    <m/>
    <x v="91"/>
    <m/>
    <x v="2"/>
    <x v="3"/>
    <x v="0"/>
  </r>
  <r>
    <x v="624"/>
    <x v="7"/>
    <x v="0"/>
    <s v="NDG_Facebook_int_LAL"/>
    <n v="17"/>
    <m/>
    <m/>
    <m/>
    <m/>
    <n v="12.265000000000001"/>
    <m/>
    <x v="0"/>
    <m/>
    <m/>
    <x v="91"/>
    <m/>
    <x v="2"/>
    <x v="3"/>
    <x v="0"/>
  </r>
  <r>
    <x v="624"/>
    <x v="7"/>
    <x v="0"/>
    <s v="NDG_Facebook_int_LAL"/>
    <n v="852"/>
    <m/>
    <m/>
    <m/>
    <m/>
    <n v="574.22500000000002"/>
    <m/>
    <x v="0"/>
    <m/>
    <m/>
    <x v="91"/>
    <m/>
    <x v="2"/>
    <x v="3"/>
    <x v="0"/>
  </r>
  <r>
    <x v="625"/>
    <x v="7"/>
    <x v="0"/>
    <s v="NDG_Facebook_RT_ec（210210-210228）"/>
    <n v="3046"/>
    <m/>
    <m/>
    <m/>
    <m/>
    <n v="4513.5200000000004"/>
    <m/>
    <x v="0"/>
    <m/>
    <m/>
    <x v="91"/>
    <m/>
    <x v="2"/>
    <x v="3"/>
    <x v="0"/>
  </r>
  <r>
    <x v="625"/>
    <x v="7"/>
    <x v="0"/>
    <s v="NDG_Facebook_int_LAL"/>
    <n v="1223"/>
    <m/>
    <m/>
    <m/>
    <m/>
    <n v="1217.58"/>
    <m/>
    <x v="0"/>
    <m/>
    <m/>
    <x v="91"/>
    <m/>
    <x v="2"/>
    <x v="3"/>
    <x v="0"/>
  </r>
  <r>
    <x v="625"/>
    <x v="7"/>
    <x v="0"/>
    <s v="NDG_Facebook_int_LAL"/>
    <n v="18"/>
    <m/>
    <m/>
    <m/>
    <m/>
    <n v="6.69"/>
    <m/>
    <x v="0"/>
    <m/>
    <m/>
    <x v="91"/>
    <m/>
    <x v="2"/>
    <x v="3"/>
    <x v="0"/>
  </r>
  <r>
    <x v="625"/>
    <x v="7"/>
    <x v="0"/>
    <s v="NDG_Facebook_RT_brand（210210-210228）"/>
    <n v="167"/>
    <m/>
    <m/>
    <m/>
    <m/>
    <n v="259.79500000000002"/>
    <m/>
    <x v="0"/>
    <m/>
    <m/>
    <x v="91"/>
    <m/>
    <x v="2"/>
    <x v="3"/>
    <x v="0"/>
  </r>
  <r>
    <x v="625"/>
    <x v="7"/>
    <x v="0"/>
    <s v="NDG_Facebook_int_LAL"/>
    <n v="49812"/>
    <m/>
    <m/>
    <m/>
    <m/>
    <n v="42014.315000000002"/>
    <m/>
    <x v="0"/>
    <m/>
    <m/>
    <x v="91"/>
    <m/>
    <x v="2"/>
    <x v="3"/>
    <x v="0"/>
  </r>
  <r>
    <x v="625"/>
    <x v="7"/>
    <x v="0"/>
    <s v="NDG_Facebook_int_LAL"/>
    <n v="75"/>
    <m/>
    <m/>
    <m/>
    <m/>
    <n v="44.6"/>
    <m/>
    <x v="0"/>
    <m/>
    <m/>
    <x v="91"/>
    <m/>
    <x v="2"/>
    <x v="3"/>
    <x v="0"/>
  </r>
  <r>
    <x v="625"/>
    <x v="7"/>
    <x v="0"/>
    <s v="NDG_Facebook_RT_ec（210210-210228）"/>
    <n v="3261"/>
    <m/>
    <m/>
    <m/>
    <m/>
    <n v="4000.62"/>
    <m/>
    <x v="0"/>
    <m/>
    <m/>
    <x v="91"/>
    <m/>
    <x v="2"/>
    <x v="3"/>
    <x v="0"/>
  </r>
  <r>
    <x v="625"/>
    <x v="7"/>
    <x v="0"/>
    <s v="NDG_Facebook_RT_ec（210210-210228）"/>
    <n v="14526"/>
    <m/>
    <m/>
    <m/>
    <m/>
    <n v="12896.09"/>
    <m/>
    <x v="0"/>
    <m/>
    <m/>
    <x v="91"/>
    <m/>
    <x v="2"/>
    <x v="3"/>
    <x v="0"/>
  </r>
  <r>
    <x v="625"/>
    <x v="7"/>
    <x v="0"/>
    <s v="NDG_Facebook_RT_brand（210210-210228）"/>
    <n v="2521"/>
    <m/>
    <m/>
    <m/>
    <m/>
    <n v="2892.31"/>
    <m/>
    <x v="0"/>
    <m/>
    <m/>
    <x v="91"/>
    <m/>
    <x v="2"/>
    <x v="3"/>
    <x v="0"/>
  </r>
  <r>
    <x v="625"/>
    <x v="7"/>
    <x v="0"/>
    <s v="NDG_Facebook_RT_ec（210210-210228）"/>
    <n v="21790"/>
    <m/>
    <m/>
    <m/>
    <m/>
    <n v="36075.824999999997"/>
    <m/>
    <x v="0"/>
    <m/>
    <m/>
    <x v="91"/>
    <m/>
    <x v="2"/>
    <x v="3"/>
    <x v="0"/>
  </r>
  <r>
    <x v="625"/>
    <x v="7"/>
    <x v="0"/>
    <s v="NDG_Facebook_RT_ec（210210-210228）"/>
    <n v="18567"/>
    <m/>
    <m/>
    <m/>
    <m/>
    <n v="31461.955000000002"/>
    <m/>
    <x v="0"/>
    <m/>
    <m/>
    <x v="91"/>
    <m/>
    <x v="2"/>
    <x v="3"/>
    <x v="0"/>
  </r>
  <r>
    <x v="625"/>
    <x v="7"/>
    <x v="0"/>
    <s v="NDG_Facebook_int_LAL"/>
    <n v="64"/>
    <m/>
    <m/>
    <m/>
    <m/>
    <n v="32.335000000000001"/>
    <m/>
    <x v="0"/>
    <m/>
    <m/>
    <x v="91"/>
    <m/>
    <x v="2"/>
    <x v="3"/>
    <x v="0"/>
  </r>
  <r>
    <x v="625"/>
    <x v="7"/>
    <x v="0"/>
    <s v="NDG_Facebook_int_LAL"/>
    <n v="589"/>
    <m/>
    <m/>
    <m/>
    <m/>
    <n v="331.15499999999997"/>
    <m/>
    <x v="0"/>
    <m/>
    <m/>
    <x v="91"/>
    <m/>
    <x v="2"/>
    <x v="3"/>
    <x v="0"/>
  </r>
  <r>
    <x v="625"/>
    <x v="7"/>
    <x v="0"/>
    <s v="NDG_Facebook_int_LAL"/>
    <n v="1332"/>
    <m/>
    <m/>
    <m/>
    <m/>
    <n v="807.26"/>
    <m/>
    <x v="0"/>
    <m/>
    <m/>
    <x v="91"/>
    <m/>
    <x v="2"/>
    <x v="3"/>
    <x v="0"/>
  </r>
  <r>
    <x v="625"/>
    <x v="7"/>
    <x v="0"/>
    <s v="NDG_Facebook_RT_brand（210210-210228）"/>
    <n v="1269"/>
    <m/>
    <m/>
    <m/>
    <m/>
    <n v="1269.9849999999999"/>
    <m/>
    <x v="0"/>
    <m/>
    <m/>
    <x v="91"/>
    <m/>
    <x v="2"/>
    <x v="3"/>
    <x v="0"/>
  </r>
  <r>
    <x v="625"/>
    <x v="7"/>
    <x v="0"/>
    <s v="NDG_Facebook_RT_ec（210210-210228）"/>
    <n v="2583"/>
    <m/>
    <m/>
    <m/>
    <m/>
    <n v="2136.34"/>
    <m/>
    <x v="0"/>
    <m/>
    <m/>
    <x v="91"/>
    <m/>
    <x v="2"/>
    <x v="3"/>
    <x v="0"/>
  </r>
  <r>
    <x v="625"/>
    <x v="7"/>
    <x v="0"/>
    <s v="NDG_Facebook_RT_ec（210210-210228）"/>
    <n v="7783"/>
    <m/>
    <m/>
    <m/>
    <m/>
    <n v="8316.7849999999999"/>
    <m/>
    <x v="0"/>
    <m/>
    <m/>
    <x v="91"/>
    <m/>
    <x v="2"/>
    <x v="3"/>
    <x v="0"/>
  </r>
  <r>
    <x v="625"/>
    <x v="7"/>
    <x v="0"/>
    <s v="NDG_Facebook_RT_brand（210210-210228）"/>
    <n v="480"/>
    <m/>
    <m/>
    <m/>
    <m/>
    <n v="669"/>
    <m/>
    <x v="0"/>
    <m/>
    <m/>
    <x v="91"/>
    <m/>
    <x v="2"/>
    <x v="3"/>
    <x v="0"/>
  </r>
  <r>
    <x v="625"/>
    <x v="7"/>
    <x v="0"/>
    <s v="NDG_Facebook_RT_brand（210210-210228）"/>
    <n v="3516"/>
    <m/>
    <m/>
    <m/>
    <m/>
    <n v="7505.0649999999996"/>
    <m/>
    <x v="0"/>
    <m/>
    <m/>
    <x v="91"/>
    <m/>
    <x v="2"/>
    <x v="3"/>
    <x v="0"/>
  </r>
  <r>
    <x v="625"/>
    <x v="7"/>
    <x v="0"/>
    <s v="NDG_Facebook_RT_brand（210210-210228）"/>
    <n v="737"/>
    <m/>
    <m/>
    <m/>
    <m/>
    <n v="1431.66"/>
    <m/>
    <x v="0"/>
    <m/>
    <m/>
    <x v="91"/>
    <m/>
    <x v="2"/>
    <x v="3"/>
    <x v="0"/>
  </r>
  <r>
    <x v="625"/>
    <x v="7"/>
    <x v="0"/>
    <s v="NDG_Facebook_RT_brand（210210-210228）"/>
    <n v="2252"/>
    <m/>
    <m/>
    <m/>
    <m/>
    <n v="5210.3950000000004"/>
    <m/>
    <x v="0"/>
    <m/>
    <m/>
    <x v="91"/>
    <m/>
    <x v="2"/>
    <x v="3"/>
    <x v="0"/>
  </r>
  <r>
    <x v="625"/>
    <x v="7"/>
    <x v="0"/>
    <s v="NDG_Facebook_RT_brand（210210-210228）"/>
    <n v="1833"/>
    <m/>
    <m/>
    <m/>
    <m/>
    <n v="2455.23"/>
    <m/>
    <x v="0"/>
    <m/>
    <m/>
    <x v="91"/>
    <m/>
    <x v="2"/>
    <x v="3"/>
    <x v="0"/>
  </r>
  <r>
    <x v="625"/>
    <x v="7"/>
    <x v="0"/>
    <s v="NDG_Facebook_RT_brand（210210-210228）"/>
    <n v="636"/>
    <m/>
    <m/>
    <m/>
    <m/>
    <n v="1230.96"/>
    <m/>
    <x v="0"/>
    <m/>
    <m/>
    <x v="91"/>
    <m/>
    <x v="2"/>
    <x v="3"/>
    <x v="0"/>
  </r>
  <r>
    <x v="625"/>
    <x v="7"/>
    <x v="0"/>
    <s v="NDG_Facebook_int_LAL"/>
    <n v="101"/>
    <m/>
    <m/>
    <m/>
    <m/>
    <n v="37.909999999999997"/>
    <m/>
    <x v="0"/>
    <m/>
    <m/>
    <x v="91"/>
    <m/>
    <x v="2"/>
    <x v="3"/>
    <x v="0"/>
  </r>
  <r>
    <x v="625"/>
    <x v="7"/>
    <x v="0"/>
    <s v="NDG_Facebook_RT_ec（210210-210228）"/>
    <n v="4195"/>
    <m/>
    <m/>
    <m/>
    <m/>
    <n v="5139.0349999999999"/>
    <m/>
    <x v="0"/>
    <m/>
    <m/>
    <x v="91"/>
    <m/>
    <x v="2"/>
    <x v="3"/>
    <x v="0"/>
  </r>
  <r>
    <x v="625"/>
    <x v="7"/>
    <x v="0"/>
    <s v="NDG_Facebook_int_LAL"/>
    <n v="40560"/>
    <m/>
    <m/>
    <m/>
    <m/>
    <n v="43392.455000000002"/>
    <m/>
    <x v="0"/>
    <m/>
    <m/>
    <x v="91"/>
    <m/>
    <x v="2"/>
    <x v="3"/>
    <x v="0"/>
  </r>
  <r>
    <x v="625"/>
    <x v="7"/>
    <x v="0"/>
    <s v="NDG_Facebook_RT_ec（210210-210228）"/>
    <n v="1180"/>
    <m/>
    <m/>
    <m/>
    <m/>
    <n v="1930.0650000000001"/>
    <m/>
    <x v="0"/>
    <m/>
    <m/>
    <x v="91"/>
    <m/>
    <x v="2"/>
    <x v="3"/>
    <x v="0"/>
  </r>
  <r>
    <x v="626"/>
    <x v="7"/>
    <x v="0"/>
    <s v="NDG_Facebook_RT_brand（210210-210228）"/>
    <n v="465"/>
    <m/>
    <m/>
    <m/>
    <m/>
    <n v="722.52"/>
    <m/>
    <x v="0"/>
    <m/>
    <m/>
    <x v="91"/>
    <m/>
    <x v="2"/>
    <x v="3"/>
    <x v="0"/>
  </r>
  <r>
    <x v="626"/>
    <x v="7"/>
    <x v="0"/>
    <s v="NDG_Facebook_RT_brand（210210-210228）"/>
    <n v="817"/>
    <m/>
    <m/>
    <m/>
    <m/>
    <n v="1448.385"/>
    <m/>
    <x v="0"/>
    <m/>
    <m/>
    <x v="91"/>
    <m/>
    <x v="2"/>
    <x v="3"/>
    <x v="0"/>
  </r>
  <r>
    <x v="626"/>
    <x v="7"/>
    <x v="0"/>
    <s v="NDG_Facebook_RT_ec（210210-210228）"/>
    <n v="9507"/>
    <m/>
    <m/>
    <m/>
    <m/>
    <n v="10308.174999999999"/>
    <m/>
    <x v="0"/>
    <m/>
    <m/>
    <x v="91"/>
    <m/>
    <x v="2"/>
    <x v="3"/>
    <x v="0"/>
  </r>
  <r>
    <x v="626"/>
    <x v="7"/>
    <x v="0"/>
    <s v="NDG_Facebook_RT_brand（210210-210228）"/>
    <n v="197"/>
    <m/>
    <m/>
    <m/>
    <m/>
    <n v="315.54500000000002"/>
    <m/>
    <x v="0"/>
    <m/>
    <m/>
    <x v="91"/>
    <m/>
    <x v="2"/>
    <x v="3"/>
    <x v="0"/>
  </r>
  <r>
    <x v="626"/>
    <x v="7"/>
    <x v="0"/>
    <s v="NDG_Facebook_RT_brand（210210-210228）"/>
    <n v="1002"/>
    <m/>
    <m/>
    <m/>
    <m/>
    <n v="1344.69"/>
    <m/>
    <x v="0"/>
    <m/>
    <m/>
    <x v="91"/>
    <m/>
    <x v="2"/>
    <x v="3"/>
    <x v="0"/>
  </r>
  <r>
    <x v="626"/>
    <x v="7"/>
    <x v="0"/>
    <s v="NDG_Facebook_int_LAL"/>
    <n v="1360"/>
    <m/>
    <m/>
    <m/>
    <m/>
    <n v="728.09500000000003"/>
    <m/>
    <x v="0"/>
    <m/>
    <m/>
    <x v="91"/>
    <m/>
    <x v="2"/>
    <x v="3"/>
    <x v="0"/>
  </r>
  <r>
    <x v="626"/>
    <x v="7"/>
    <x v="0"/>
    <s v="NDG_Facebook_int_LAL"/>
    <n v="91"/>
    <m/>
    <m/>
    <m/>
    <m/>
    <n v="36.795000000000002"/>
    <m/>
    <x v="0"/>
    <m/>
    <m/>
    <x v="91"/>
    <m/>
    <x v="2"/>
    <x v="3"/>
    <x v="0"/>
  </r>
  <r>
    <x v="626"/>
    <x v="7"/>
    <x v="0"/>
    <s v="NDG_Facebook_int_LAL"/>
    <n v="163"/>
    <m/>
    <m/>
    <m/>
    <m/>
    <n v="92.545000000000002"/>
    <m/>
    <x v="0"/>
    <m/>
    <m/>
    <x v="91"/>
    <m/>
    <x v="2"/>
    <x v="3"/>
    <x v="0"/>
  </r>
  <r>
    <x v="626"/>
    <x v="7"/>
    <x v="0"/>
    <s v="NDG_Facebook_int_LAL"/>
    <n v="47062"/>
    <m/>
    <m/>
    <m/>
    <m/>
    <n v="44213.095000000001"/>
    <m/>
    <x v="0"/>
    <m/>
    <m/>
    <x v="91"/>
    <m/>
    <x v="2"/>
    <x v="3"/>
    <x v="0"/>
  </r>
  <r>
    <x v="626"/>
    <x v="7"/>
    <x v="0"/>
    <s v="NDG_Facebook_RT_ec（210210-210228）"/>
    <n v="2320"/>
    <m/>
    <m/>
    <m/>
    <m/>
    <n v="2625.8249999999998"/>
    <m/>
    <x v="0"/>
    <m/>
    <m/>
    <x v="91"/>
    <m/>
    <x v="2"/>
    <x v="3"/>
    <x v="0"/>
  </r>
  <r>
    <x v="626"/>
    <x v="7"/>
    <x v="0"/>
    <s v="NDG_Facebook_RT_ec（210210-210228）"/>
    <n v="2383"/>
    <m/>
    <m/>
    <m/>
    <m/>
    <n v="3355.0349999999999"/>
    <m/>
    <x v="0"/>
    <m/>
    <m/>
    <x v="91"/>
    <m/>
    <x v="2"/>
    <x v="3"/>
    <x v="0"/>
  </r>
  <r>
    <x v="626"/>
    <x v="7"/>
    <x v="0"/>
    <s v="NDG_Facebook_RT_ec（210210-210228）"/>
    <n v="4419"/>
    <m/>
    <m/>
    <m/>
    <m/>
    <n v="5517.02"/>
    <m/>
    <x v="0"/>
    <m/>
    <m/>
    <x v="91"/>
    <m/>
    <x v="2"/>
    <x v="3"/>
    <x v="0"/>
  </r>
  <r>
    <x v="626"/>
    <x v="7"/>
    <x v="0"/>
    <s v="NDG_Facebook_RT_ec（210210-210228）"/>
    <n v="3377"/>
    <m/>
    <m/>
    <m/>
    <m/>
    <n v="3748.63"/>
    <m/>
    <x v="0"/>
    <m/>
    <m/>
    <x v="91"/>
    <m/>
    <x v="2"/>
    <x v="3"/>
    <x v="0"/>
  </r>
  <r>
    <x v="626"/>
    <x v="7"/>
    <x v="0"/>
    <s v="NDG_Facebook_int_LAL"/>
    <n v="56"/>
    <m/>
    <m/>
    <m/>
    <m/>
    <n v="47.945"/>
    <m/>
    <x v="0"/>
    <m/>
    <m/>
    <x v="91"/>
    <m/>
    <x v="2"/>
    <x v="3"/>
    <x v="0"/>
  </r>
  <r>
    <x v="626"/>
    <x v="7"/>
    <x v="0"/>
    <s v="NDG_Facebook_RT_brand（210210-210228）"/>
    <n v="960"/>
    <m/>
    <m/>
    <m/>
    <m/>
    <n v="989.005"/>
    <m/>
    <x v="0"/>
    <m/>
    <m/>
    <x v="91"/>
    <m/>
    <x v="2"/>
    <x v="3"/>
    <x v="0"/>
  </r>
  <r>
    <x v="626"/>
    <x v="7"/>
    <x v="0"/>
    <s v="NDG_Facebook_RT_ec（210210-210228）"/>
    <n v="5064"/>
    <m/>
    <m/>
    <m/>
    <m/>
    <n v="5905.04"/>
    <m/>
    <x v="0"/>
    <m/>
    <m/>
    <x v="91"/>
    <m/>
    <x v="2"/>
    <x v="3"/>
    <x v="0"/>
  </r>
  <r>
    <x v="626"/>
    <x v="7"/>
    <x v="0"/>
    <s v="NDG_Facebook_RT_ec（210210-210228）"/>
    <n v="1181"/>
    <m/>
    <m/>
    <m/>
    <m/>
    <n v="1459.5350000000001"/>
    <m/>
    <x v="0"/>
    <m/>
    <m/>
    <x v="91"/>
    <m/>
    <x v="2"/>
    <x v="3"/>
    <x v="0"/>
  </r>
  <r>
    <x v="626"/>
    <x v="7"/>
    <x v="0"/>
    <s v="NDG_Facebook_RT_ec（210210-210228）"/>
    <n v="17230"/>
    <m/>
    <m/>
    <m/>
    <m/>
    <n v="28217.305"/>
    <m/>
    <x v="0"/>
    <m/>
    <m/>
    <x v="91"/>
    <m/>
    <x v="2"/>
    <x v="3"/>
    <x v="0"/>
  </r>
  <r>
    <x v="626"/>
    <x v="7"/>
    <x v="0"/>
    <s v="NDG_Facebook_RT_ec（210210-210228）"/>
    <n v="29712"/>
    <m/>
    <m/>
    <m/>
    <m/>
    <n v="49633.11"/>
    <m/>
    <x v="0"/>
    <m/>
    <m/>
    <x v="91"/>
    <m/>
    <x v="2"/>
    <x v="3"/>
    <x v="0"/>
  </r>
  <r>
    <x v="626"/>
    <x v="7"/>
    <x v="0"/>
    <s v="NDG_Facebook_int_LAL"/>
    <n v="1302"/>
    <m/>
    <m/>
    <m/>
    <m/>
    <n v="1235.42"/>
    <m/>
    <x v="0"/>
    <m/>
    <m/>
    <x v="91"/>
    <m/>
    <x v="2"/>
    <x v="3"/>
    <x v="0"/>
  </r>
  <r>
    <x v="626"/>
    <x v="7"/>
    <x v="0"/>
    <s v="NDG_Facebook_RT_brand（210210-210228）"/>
    <n v="1636"/>
    <m/>
    <m/>
    <m/>
    <m/>
    <n v="2468.61"/>
    <m/>
    <x v="0"/>
    <m/>
    <m/>
    <x v="91"/>
    <m/>
    <x v="2"/>
    <x v="3"/>
    <x v="0"/>
  </r>
  <r>
    <x v="626"/>
    <x v="7"/>
    <x v="0"/>
    <s v="NDG_Facebook_RT_brand（210210-210228）"/>
    <n v="3940"/>
    <m/>
    <m/>
    <m/>
    <m/>
    <n v="7474.96"/>
    <m/>
    <x v="0"/>
    <m/>
    <m/>
    <x v="91"/>
    <m/>
    <x v="2"/>
    <x v="3"/>
    <x v="0"/>
  </r>
  <r>
    <x v="626"/>
    <x v="7"/>
    <x v="0"/>
    <s v="NDG_Facebook_int_LAL"/>
    <n v="1609"/>
    <m/>
    <m/>
    <m/>
    <m/>
    <n v="951.09500000000003"/>
    <m/>
    <x v="0"/>
    <m/>
    <m/>
    <x v="91"/>
    <m/>
    <x v="2"/>
    <x v="3"/>
    <x v="0"/>
  </r>
  <r>
    <x v="626"/>
    <x v="7"/>
    <x v="0"/>
    <s v="NDG_Facebook_int_LAL"/>
    <n v="77"/>
    <m/>
    <m/>
    <m/>
    <m/>
    <n v="32.335000000000001"/>
    <m/>
    <x v="0"/>
    <m/>
    <m/>
    <x v="91"/>
    <m/>
    <x v="2"/>
    <x v="3"/>
    <x v="0"/>
  </r>
  <r>
    <x v="626"/>
    <x v="7"/>
    <x v="0"/>
    <s v="NDG_Facebook_int_LAL"/>
    <n v="54922"/>
    <m/>
    <m/>
    <m/>
    <m/>
    <n v="47766.6"/>
    <m/>
    <x v="0"/>
    <m/>
    <m/>
    <x v="91"/>
    <m/>
    <x v="2"/>
    <x v="3"/>
    <x v="0"/>
  </r>
  <r>
    <x v="626"/>
    <x v="7"/>
    <x v="0"/>
    <s v="NDG_Facebook_RT_brand（210210-210228）"/>
    <n v="3624"/>
    <m/>
    <m/>
    <m/>
    <m/>
    <n v="7411.4049999999997"/>
    <m/>
    <x v="0"/>
    <m/>
    <m/>
    <x v="91"/>
    <m/>
    <x v="2"/>
    <x v="3"/>
    <x v="0"/>
  </r>
  <r>
    <x v="626"/>
    <x v="7"/>
    <x v="0"/>
    <s v="NDG_Facebook_RT_brand（210210-210228）"/>
    <n v="535"/>
    <m/>
    <m/>
    <m/>
    <m/>
    <n v="877.505"/>
    <m/>
    <x v="0"/>
    <m/>
    <m/>
    <x v="91"/>
    <m/>
    <x v="2"/>
    <x v="3"/>
    <x v="0"/>
  </r>
  <r>
    <x v="627"/>
    <x v="7"/>
    <x v="0"/>
    <s v="NDG_Facebook_int_LAL"/>
    <n v="896"/>
    <m/>
    <m/>
    <m/>
    <m/>
    <n v="774.92499999999995"/>
    <m/>
    <x v="0"/>
    <m/>
    <m/>
    <x v="91"/>
    <m/>
    <x v="2"/>
    <x v="3"/>
    <x v="0"/>
  </r>
  <r>
    <x v="627"/>
    <x v="7"/>
    <x v="0"/>
    <s v="NDG_Facebook_int_LAL"/>
    <n v="20"/>
    <m/>
    <m/>
    <m/>
    <m/>
    <n v="13.38"/>
    <m/>
    <x v="0"/>
    <m/>
    <m/>
    <x v="91"/>
    <m/>
    <x v="2"/>
    <x v="3"/>
    <x v="0"/>
  </r>
  <r>
    <x v="627"/>
    <x v="7"/>
    <x v="0"/>
    <s v="NDG_Facebook_cashback_2106"/>
    <n v="52167"/>
    <m/>
    <m/>
    <m/>
    <m/>
    <n v="55869.305"/>
    <m/>
    <x v="0"/>
    <m/>
    <m/>
    <x v="91"/>
    <m/>
    <x v="2"/>
    <x v="3"/>
    <x v="0"/>
  </r>
  <r>
    <x v="627"/>
    <x v="7"/>
    <x v="0"/>
    <s v="NDG_Facebook_cashback_2106_RT"/>
    <n v="34665"/>
    <m/>
    <m/>
    <m/>
    <m/>
    <n v="34083.32"/>
    <m/>
    <x v="0"/>
    <m/>
    <m/>
    <x v="91"/>
    <m/>
    <x v="2"/>
    <x v="3"/>
    <x v="0"/>
  </r>
  <r>
    <x v="627"/>
    <x v="7"/>
    <x v="0"/>
    <s v="NDG_Facebook_RT_brand（210210-210228）"/>
    <n v="3299"/>
    <m/>
    <m/>
    <m/>
    <m/>
    <n v="6934.1850000000004"/>
    <m/>
    <x v="0"/>
    <m/>
    <m/>
    <x v="91"/>
    <m/>
    <x v="2"/>
    <x v="3"/>
    <x v="0"/>
  </r>
  <r>
    <x v="627"/>
    <x v="7"/>
    <x v="0"/>
    <s v="NDG_Facebook_RT_brand（210210-210228）"/>
    <n v="491"/>
    <m/>
    <m/>
    <m/>
    <m/>
    <n v="468.3"/>
    <m/>
    <x v="0"/>
    <m/>
    <m/>
    <x v="91"/>
    <m/>
    <x v="2"/>
    <x v="3"/>
    <x v="0"/>
  </r>
  <r>
    <x v="627"/>
    <x v="7"/>
    <x v="0"/>
    <s v="NDG_Facebook_RT_brand（210210-210228）"/>
    <n v="1500"/>
    <m/>
    <m/>
    <m/>
    <m/>
    <n v="1341.345"/>
    <m/>
    <x v="0"/>
    <m/>
    <m/>
    <x v="91"/>
    <m/>
    <x v="2"/>
    <x v="3"/>
    <x v="0"/>
  </r>
  <r>
    <x v="627"/>
    <x v="7"/>
    <x v="0"/>
    <s v="NDG_Facebook_int_LAL"/>
    <n v="31"/>
    <m/>
    <m/>
    <m/>
    <m/>
    <n v="17.84"/>
    <m/>
    <x v="0"/>
    <m/>
    <m/>
    <x v="91"/>
    <m/>
    <x v="2"/>
    <x v="3"/>
    <x v="0"/>
  </r>
  <r>
    <x v="627"/>
    <x v="7"/>
    <x v="0"/>
    <s v="NDG_Facebook_RT_brand（210210-210228）"/>
    <n v="1231"/>
    <m/>
    <m/>
    <m/>
    <m/>
    <n v="2400.5949999999998"/>
    <m/>
    <x v="0"/>
    <m/>
    <m/>
    <x v="91"/>
    <m/>
    <x v="2"/>
    <x v="3"/>
    <x v="0"/>
  </r>
  <r>
    <x v="627"/>
    <x v="7"/>
    <x v="0"/>
    <s v="NDG_Facebook_RT_brand（210210-210228）"/>
    <n v="551"/>
    <m/>
    <m/>
    <m/>
    <m/>
    <n v="974.51"/>
    <m/>
    <x v="0"/>
    <m/>
    <m/>
    <x v="91"/>
    <m/>
    <x v="2"/>
    <x v="3"/>
    <x v="0"/>
  </r>
  <r>
    <x v="627"/>
    <x v="7"/>
    <x v="0"/>
    <s v="NDG_Facebook_int_LAL"/>
    <n v="720"/>
    <m/>
    <m/>
    <m/>
    <m/>
    <n v="371.29500000000002"/>
    <m/>
    <x v="0"/>
    <m/>
    <m/>
    <x v="91"/>
    <m/>
    <x v="2"/>
    <x v="3"/>
    <x v="0"/>
  </r>
  <r>
    <x v="627"/>
    <x v="7"/>
    <x v="0"/>
    <s v="NDG_Facebook_int_LAL"/>
    <n v="51"/>
    <m/>
    <m/>
    <m/>
    <m/>
    <n v="20.07"/>
    <m/>
    <x v="0"/>
    <m/>
    <m/>
    <x v="91"/>
    <m/>
    <x v="2"/>
    <x v="3"/>
    <x v="0"/>
  </r>
  <r>
    <x v="627"/>
    <x v="7"/>
    <x v="0"/>
    <s v="NDG_Facebook_RT_brand（210210-210228）"/>
    <n v="4519"/>
    <m/>
    <m/>
    <m/>
    <m/>
    <n v="8463.9650000000001"/>
    <m/>
    <x v="0"/>
    <m/>
    <m/>
    <x v="91"/>
    <m/>
    <x v="2"/>
    <x v="3"/>
    <x v="0"/>
  </r>
  <r>
    <x v="627"/>
    <x v="7"/>
    <x v="0"/>
    <s v="NDG_Facebook_RT_ec（210210-210228）"/>
    <n v="9087"/>
    <m/>
    <m/>
    <m/>
    <m/>
    <n v="9361.5400000000009"/>
    <m/>
    <x v="0"/>
    <m/>
    <m/>
    <x v="91"/>
    <m/>
    <x v="2"/>
    <x v="3"/>
    <x v="0"/>
  </r>
  <r>
    <x v="627"/>
    <x v="7"/>
    <x v="0"/>
    <s v="NDG_Facebook_RT_ec（210210-210228）"/>
    <n v="2955"/>
    <m/>
    <m/>
    <m/>
    <m/>
    <n v="2870.01"/>
    <m/>
    <x v="0"/>
    <m/>
    <m/>
    <x v="91"/>
    <m/>
    <x v="2"/>
    <x v="3"/>
    <x v="0"/>
  </r>
  <r>
    <x v="627"/>
    <x v="7"/>
    <x v="0"/>
    <s v="NDG_Facebook_RT_ec（210210-210228）"/>
    <n v="16276"/>
    <m/>
    <m/>
    <m/>
    <m/>
    <n v="26091"/>
    <m/>
    <x v="0"/>
    <m/>
    <m/>
    <x v="91"/>
    <m/>
    <x v="2"/>
    <x v="3"/>
    <x v="0"/>
  </r>
  <r>
    <x v="627"/>
    <x v="7"/>
    <x v="0"/>
    <s v="NDG_Facebook_RT_ec（210210-210228）"/>
    <n v="6217"/>
    <m/>
    <m/>
    <m/>
    <m/>
    <n v="8402.64"/>
    <m/>
    <x v="0"/>
    <m/>
    <m/>
    <x v="91"/>
    <m/>
    <x v="2"/>
    <x v="3"/>
    <x v="0"/>
  </r>
  <r>
    <x v="627"/>
    <x v="7"/>
    <x v="0"/>
    <s v="NDG_Facebook_RT_ec（210210-210228）"/>
    <n v="9629"/>
    <m/>
    <m/>
    <m/>
    <m/>
    <n v="7385.76"/>
    <m/>
    <x v="0"/>
    <m/>
    <m/>
    <x v="91"/>
    <m/>
    <x v="2"/>
    <x v="3"/>
    <x v="0"/>
  </r>
  <r>
    <x v="627"/>
    <x v="7"/>
    <x v="0"/>
    <s v="NDG_Facebook_RT_ec（210210-210228）"/>
    <n v="1663"/>
    <m/>
    <m/>
    <m/>
    <m/>
    <n v="2217.7350000000001"/>
    <m/>
    <x v="0"/>
    <m/>
    <m/>
    <x v="91"/>
    <m/>
    <x v="2"/>
    <x v="3"/>
    <x v="0"/>
  </r>
  <r>
    <x v="627"/>
    <x v="7"/>
    <x v="0"/>
    <s v="NDG_Facebook_RT_ec（210210-210228）"/>
    <n v="2286"/>
    <m/>
    <m/>
    <m/>
    <m/>
    <n v="2342.6149999999998"/>
    <m/>
    <x v="0"/>
    <m/>
    <m/>
    <x v="91"/>
    <m/>
    <x v="2"/>
    <x v="3"/>
    <x v="0"/>
  </r>
  <r>
    <x v="627"/>
    <x v="7"/>
    <x v="0"/>
    <s v="NDG_Facebook_RT_ec（210210-210228）"/>
    <n v="2681"/>
    <m/>
    <m/>
    <m/>
    <m/>
    <n v="3172.1750000000002"/>
    <m/>
    <x v="0"/>
    <m/>
    <m/>
    <x v="91"/>
    <m/>
    <x v="2"/>
    <x v="3"/>
    <x v="0"/>
  </r>
  <r>
    <x v="627"/>
    <x v="7"/>
    <x v="0"/>
    <s v="NDG_Facebook_int_LAL"/>
    <n v="42824"/>
    <m/>
    <m/>
    <m/>
    <m/>
    <n v="42868.404999999999"/>
    <m/>
    <x v="0"/>
    <m/>
    <m/>
    <x v="91"/>
    <m/>
    <x v="2"/>
    <x v="3"/>
    <x v="0"/>
  </r>
  <r>
    <x v="627"/>
    <x v="7"/>
    <x v="0"/>
    <s v="NDG_Facebook_int_LAL"/>
    <n v="40786"/>
    <m/>
    <m/>
    <m/>
    <m/>
    <n v="36207.394999999997"/>
    <m/>
    <x v="0"/>
    <m/>
    <m/>
    <x v="91"/>
    <m/>
    <x v="2"/>
    <x v="3"/>
    <x v="0"/>
  </r>
  <r>
    <x v="627"/>
    <x v="7"/>
    <x v="0"/>
    <s v="NDG_Facebook_int_LAL"/>
    <n v="22"/>
    <m/>
    <m/>
    <m/>
    <m/>
    <n v="59.094999999999999"/>
    <m/>
    <x v="0"/>
    <m/>
    <m/>
    <x v="91"/>
    <m/>
    <x v="2"/>
    <x v="3"/>
    <x v="0"/>
  </r>
  <r>
    <x v="627"/>
    <x v="7"/>
    <x v="0"/>
    <s v="NDG_Facebook_int_LAL"/>
    <n v="327"/>
    <m/>
    <m/>
    <m/>
    <m/>
    <n v="181.745"/>
    <m/>
    <x v="0"/>
    <m/>
    <m/>
    <x v="91"/>
    <m/>
    <x v="2"/>
    <x v="3"/>
    <x v="0"/>
  </r>
  <r>
    <x v="627"/>
    <x v="7"/>
    <x v="0"/>
    <s v="NDG_Facebook_RT_brand（210210-210228）"/>
    <n v="392"/>
    <m/>
    <m/>
    <m/>
    <m/>
    <n v="613.25"/>
    <m/>
    <x v="0"/>
    <m/>
    <m/>
    <x v="91"/>
    <m/>
    <x v="2"/>
    <x v="3"/>
    <x v="0"/>
  </r>
  <r>
    <x v="627"/>
    <x v="7"/>
    <x v="0"/>
    <s v="NDG_Facebook_RT_brand（210210-210228）"/>
    <n v="348"/>
    <m/>
    <m/>
    <m/>
    <m/>
    <n v="673.46"/>
    <m/>
    <x v="0"/>
    <m/>
    <m/>
    <x v="91"/>
    <m/>
    <x v="2"/>
    <x v="3"/>
    <x v="0"/>
  </r>
  <r>
    <x v="627"/>
    <x v="7"/>
    <x v="0"/>
    <s v="NDG_Facebook_RT_brand（210210-210228）"/>
    <n v="1468"/>
    <m/>
    <m/>
    <m/>
    <m/>
    <n v="2397.25"/>
    <m/>
    <x v="0"/>
    <m/>
    <m/>
    <x v="91"/>
    <m/>
    <x v="2"/>
    <x v="3"/>
    <x v="0"/>
  </r>
  <r>
    <x v="627"/>
    <x v="7"/>
    <x v="0"/>
    <s v="NDG_Facebook_RT_ec（210210-210228）"/>
    <n v="26318"/>
    <m/>
    <m/>
    <m/>
    <m/>
    <n v="45425.1"/>
    <m/>
    <x v="0"/>
    <m/>
    <m/>
    <x v="91"/>
    <m/>
    <x v="2"/>
    <x v="3"/>
    <x v="0"/>
  </r>
  <r>
    <x v="628"/>
    <x v="7"/>
    <x v="0"/>
    <s v="NDG_Facebook_int_LAL"/>
    <n v="5591"/>
    <m/>
    <m/>
    <m/>
    <m/>
    <n v="5062.1000000000004"/>
    <m/>
    <x v="0"/>
    <m/>
    <m/>
    <x v="91"/>
    <m/>
    <x v="2"/>
    <x v="3"/>
    <x v="0"/>
  </r>
  <r>
    <x v="628"/>
    <x v="7"/>
    <x v="0"/>
    <s v="NDG_Facebook_RT_brand（210210-210228）"/>
    <n v="431"/>
    <m/>
    <m/>
    <m/>
    <m/>
    <n v="588.72"/>
    <m/>
    <x v="0"/>
    <m/>
    <m/>
    <x v="91"/>
    <m/>
    <x v="2"/>
    <x v="3"/>
    <x v="0"/>
  </r>
  <r>
    <x v="628"/>
    <x v="7"/>
    <x v="0"/>
    <s v="NDG_Facebook_cashback_2106"/>
    <n v="56819"/>
    <m/>
    <m/>
    <m/>
    <m/>
    <n v="60162.055"/>
    <m/>
    <x v="0"/>
    <m/>
    <m/>
    <x v="91"/>
    <m/>
    <x v="2"/>
    <x v="3"/>
    <x v="0"/>
  </r>
  <r>
    <x v="628"/>
    <x v="7"/>
    <x v="0"/>
    <s v="NDG_Facebook_RT_ec（210210-210228）"/>
    <n v="3469"/>
    <m/>
    <m/>
    <m/>
    <m/>
    <n v="3727.4450000000002"/>
    <m/>
    <x v="0"/>
    <m/>
    <m/>
    <x v="91"/>
    <m/>
    <x v="2"/>
    <x v="3"/>
    <x v="0"/>
  </r>
  <r>
    <x v="628"/>
    <x v="7"/>
    <x v="0"/>
    <s v="NDG_Facebook_RT_brand（210210-210228）"/>
    <n v="5252"/>
    <m/>
    <m/>
    <m/>
    <m/>
    <n v="9778.5499999999993"/>
    <m/>
    <x v="0"/>
    <m/>
    <m/>
    <x v="91"/>
    <m/>
    <x v="2"/>
    <x v="3"/>
    <x v="0"/>
  </r>
  <r>
    <x v="628"/>
    <x v="7"/>
    <x v="0"/>
    <s v="NDG_Facebook_cashback_2106_RT"/>
    <n v="62185"/>
    <m/>
    <m/>
    <m/>
    <m/>
    <n v="65753.78"/>
    <m/>
    <x v="0"/>
    <m/>
    <m/>
    <x v="91"/>
    <m/>
    <x v="2"/>
    <x v="3"/>
    <x v="0"/>
  </r>
  <r>
    <x v="628"/>
    <x v="7"/>
    <x v="0"/>
    <s v="NDG_Facebook_RT_ec（210210-210228）"/>
    <n v="20760"/>
    <m/>
    <m/>
    <m/>
    <m/>
    <n v="30230.994999999999"/>
    <m/>
    <x v="0"/>
    <m/>
    <m/>
    <x v="91"/>
    <m/>
    <x v="2"/>
    <x v="3"/>
    <x v="0"/>
  </r>
  <r>
    <x v="628"/>
    <x v="7"/>
    <x v="0"/>
    <s v="NDG_Facebook_int_LAL"/>
    <n v="44"/>
    <m/>
    <m/>
    <m/>
    <m/>
    <n v="28.99"/>
    <m/>
    <x v="0"/>
    <m/>
    <m/>
    <x v="91"/>
    <m/>
    <x v="2"/>
    <x v="3"/>
    <x v="0"/>
  </r>
  <r>
    <x v="628"/>
    <x v="7"/>
    <x v="0"/>
    <s v="NDG_Facebook_RT_brand（210210-210228）"/>
    <n v="672"/>
    <m/>
    <m/>
    <m/>
    <m/>
    <n v="1360.3"/>
    <m/>
    <x v="0"/>
    <m/>
    <m/>
    <x v="91"/>
    <m/>
    <x v="2"/>
    <x v="3"/>
    <x v="0"/>
  </r>
  <r>
    <x v="628"/>
    <x v="7"/>
    <x v="0"/>
    <s v="NDG_Facebook_RT_ec（210210-210228）"/>
    <n v="852"/>
    <m/>
    <m/>
    <m/>
    <m/>
    <n v="1115"/>
    <m/>
    <x v="0"/>
    <m/>
    <m/>
    <x v="91"/>
    <m/>
    <x v="2"/>
    <x v="3"/>
    <x v="0"/>
  </r>
  <r>
    <x v="628"/>
    <x v="7"/>
    <x v="0"/>
    <s v="NDG_Facebook_RT_brand（210210-210228）"/>
    <n v="387"/>
    <m/>
    <m/>
    <m/>
    <m/>
    <n v="634.43499999999995"/>
    <m/>
    <x v="0"/>
    <m/>
    <m/>
    <x v="91"/>
    <m/>
    <x v="2"/>
    <x v="3"/>
    <x v="0"/>
  </r>
  <r>
    <x v="628"/>
    <x v="7"/>
    <x v="0"/>
    <s v="NDG_Facebook_int_LAL"/>
    <n v="395"/>
    <m/>
    <m/>
    <m/>
    <m/>
    <n v="224.11500000000001"/>
    <m/>
    <x v="0"/>
    <m/>
    <m/>
    <x v="91"/>
    <m/>
    <x v="2"/>
    <x v="3"/>
    <x v="0"/>
  </r>
  <r>
    <x v="628"/>
    <x v="7"/>
    <x v="0"/>
    <s v="NDG_Facebook_int_LAL"/>
    <n v="48067"/>
    <m/>
    <m/>
    <m/>
    <m/>
    <n v="51038.01"/>
    <m/>
    <x v="0"/>
    <m/>
    <m/>
    <x v="91"/>
    <m/>
    <x v="2"/>
    <x v="3"/>
    <x v="0"/>
  </r>
  <r>
    <x v="628"/>
    <x v="7"/>
    <x v="0"/>
    <s v="NDG_Facebook_RT_ec（210210-210228）"/>
    <n v="27947"/>
    <m/>
    <m/>
    <m/>
    <m/>
    <n v="49598.544999999998"/>
    <m/>
    <x v="0"/>
    <m/>
    <m/>
    <x v="91"/>
    <m/>
    <x v="2"/>
    <x v="3"/>
    <x v="0"/>
  </r>
  <r>
    <x v="628"/>
    <x v="7"/>
    <x v="0"/>
    <s v="NDG_Facebook_RT_ec（210210-210228）"/>
    <n v="5536"/>
    <m/>
    <m/>
    <m/>
    <m/>
    <n v="5828.1049999999996"/>
    <m/>
    <x v="0"/>
    <m/>
    <m/>
    <x v="91"/>
    <m/>
    <x v="2"/>
    <x v="3"/>
    <x v="0"/>
  </r>
  <r>
    <x v="628"/>
    <x v="7"/>
    <x v="0"/>
    <s v="NDG_Facebook_RT_brand（210210-210228）"/>
    <n v="3417"/>
    <m/>
    <m/>
    <m/>
    <m/>
    <n v="7323.32"/>
    <m/>
    <x v="0"/>
    <m/>
    <m/>
    <x v="91"/>
    <m/>
    <x v="2"/>
    <x v="3"/>
    <x v="0"/>
  </r>
  <r>
    <x v="628"/>
    <x v="7"/>
    <x v="0"/>
    <s v="NDG_Facebook_int_LAL"/>
    <n v="36"/>
    <m/>
    <m/>
    <m/>
    <m/>
    <n v="20.07"/>
    <m/>
    <x v="0"/>
    <m/>
    <m/>
    <x v="91"/>
    <m/>
    <x v="2"/>
    <x v="3"/>
    <x v="0"/>
  </r>
  <r>
    <x v="628"/>
    <x v="7"/>
    <x v="0"/>
    <s v="NDG_Facebook_RT_brand（210210-210228）"/>
    <n v="39"/>
    <m/>
    <m/>
    <m/>
    <m/>
    <n v="71.36"/>
    <m/>
    <x v="0"/>
    <m/>
    <m/>
    <x v="91"/>
    <m/>
    <x v="2"/>
    <x v="3"/>
    <x v="0"/>
  </r>
  <r>
    <x v="628"/>
    <x v="7"/>
    <x v="0"/>
    <s v="NDG_Facebook_RT_brand（210210-210228）"/>
    <n v="937"/>
    <m/>
    <m/>
    <m/>
    <m/>
    <n v="1055.905"/>
    <m/>
    <x v="0"/>
    <m/>
    <m/>
    <x v="91"/>
    <m/>
    <x v="2"/>
    <x v="3"/>
    <x v="0"/>
  </r>
  <r>
    <x v="628"/>
    <x v="7"/>
    <x v="0"/>
    <s v="NDG_Facebook_int_LAL"/>
    <n v="38"/>
    <m/>
    <m/>
    <m/>
    <m/>
    <n v="22.3"/>
    <m/>
    <x v="0"/>
    <m/>
    <m/>
    <x v="91"/>
    <m/>
    <x v="2"/>
    <x v="3"/>
    <x v="0"/>
  </r>
  <r>
    <x v="628"/>
    <x v="7"/>
    <x v="0"/>
    <s v="NDG_Facebook_RT_brand（210210-210228）"/>
    <n v="1690"/>
    <m/>
    <m/>
    <m/>
    <m/>
    <n v="2575.65"/>
    <m/>
    <x v="0"/>
    <m/>
    <m/>
    <x v="91"/>
    <m/>
    <x v="2"/>
    <x v="3"/>
    <x v="0"/>
  </r>
  <r>
    <x v="628"/>
    <x v="7"/>
    <x v="0"/>
    <s v="NDG_Facebook_RT_ec（210210-210228）"/>
    <n v="1231"/>
    <m/>
    <m/>
    <m/>
    <m/>
    <n v="1488.5250000000001"/>
    <m/>
    <x v="0"/>
    <m/>
    <m/>
    <x v="91"/>
    <m/>
    <x v="2"/>
    <x v="3"/>
    <x v="0"/>
  </r>
  <r>
    <x v="628"/>
    <x v="7"/>
    <x v="0"/>
    <s v="NDG_Facebook_int_LAL"/>
    <n v="1022"/>
    <m/>
    <m/>
    <m/>
    <m/>
    <n v="730.32500000000005"/>
    <m/>
    <x v="0"/>
    <m/>
    <m/>
    <x v="91"/>
    <m/>
    <x v="2"/>
    <x v="3"/>
    <x v="0"/>
  </r>
  <r>
    <x v="628"/>
    <x v="7"/>
    <x v="0"/>
    <s v="NDG_Facebook_RT_ec（210210-210228）"/>
    <n v="2365"/>
    <m/>
    <m/>
    <m/>
    <m/>
    <n v="2751.82"/>
    <m/>
    <x v="0"/>
    <m/>
    <m/>
    <x v="91"/>
    <m/>
    <x v="2"/>
    <x v="3"/>
    <x v="0"/>
  </r>
  <r>
    <x v="628"/>
    <x v="7"/>
    <x v="0"/>
    <s v="NDG_Facebook_RT_ec（210210-210228）"/>
    <n v="7747"/>
    <m/>
    <m/>
    <m/>
    <m/>
    <n v="9436.2450000000008"/>
    <m/>
    <x v="0"/>
    <m/>
    <m/>
    <x v="91"/>
    <m/>
    <x v="2"/>
    <x v="3"/>
    <x v="0"/>
  </r>
  <r>
    <x v="628"/>
    <x v="7"/>
    <x v="0"/>
    <s v="NDG_Facebook_int_LAL"/>
    <n v="59"/>
    <m/>
    <m/>
    <m/>
    <m/>
    <n v="27.875"/>
    <m/>
    <x v="0"/>
    <m/>
    <m/>
    <x v="91"/>
    <m/>
    <x v="2"/>
    <x v="3"/>
    <x v="0"/>
  </r>
  <r>
    <x v="628"/>
    <x v="7"/>
    <x v="0"/>
    <s v="NDG_Facebook_int_LAL"/>
    <n v="33892"/>
    <m/>
    <m/>
    <m/>
    <m/>
    <n v="31650.39"/>
    <m/>
    <x v="0"/>
    <m/>
    <m/>
    <x v="91"/>
    <m/>
    <x v="2"/>
    <x v="3"/>
    <x v="0"/>
  </r>
  <r>
    <x v="628"/>
    <x v="7"/>
    <x v="0"/>
    <s v="NDG_Facebook_RT_ec（210210-210228）"/>
    <n v="5054"/>
    <m/>
    <m/>
    <m/>
    <m/>
    <n v="5620.7150000000001"/>
    <m/>
    <x v="0"/>
    <m/>
    <m/>
    <x v="91"/>
    <m/>
    <x v="2"/>
    <x v="3"/>
    <x v="0"/>
  </r>
  <r>
    <x v="628"/>
    <x v="7"/>
    <x v="0"/>
    <s v="NDG_Facebook_RT_brand（210210-210228）"/>
    <n v="252"/>
    <m/>
    <m/>
    <m/>
    <m/>
    <n v="480.565"/>
    <m/>
    <x v="0"/>
    <m/>
    <m/>
    <x v="91"/>
    <m/>
    <x v="2"/>
    <x v="3"/>
    <x v="0"/>
  </r>
  <r>
    <x v="629"/>
    <x v="7"/>
    <x v="0"/>
    <s v="NDG_Facebook_int_LAL"/>
    <n v="51"/>
    <m/>
    <m/>
    <m/>
    <m/>
    <n v="15.61"/>
    <m/>
    <x v="0"/>
    <m/>
    <m/>
    <x v="91"/>
    <m/>
    <x v="2"/>
    <x v="3"/>
    <x v="0"/>
  </r>
  <r>
    <x v="629"/>
    <x v="7"/>
    <x v="0"/>
    <s v="NDG_Facebook_RT_ec（210210-210228）"/>
    <n v="2336"/>
    <m/>
    <m/>
    <m/>
    <m/>
    <n v="2018.15"/>
    <m/>
    <x v="0"/>
    <m/>
    <m/>
    <x v="91"/>
    <m/>
    <x v="2"/>
    <x v="3"/>
    <x v="0"/>
  </r>
  <r>
    <x v="629"/>
    <x v="7"/>
    <x v="0"/>
    <s v="NDG_Facebook_RT_ec（210210-210228）"/>
    <n v="6815"/>
    <m/>
    <m/>
    <m/>
    <m/>
    <n v="6828.26"/>
    <m/>
    <x v="0"/>
    <m/>
    <m/>
    <x v="91"/>
    <m/>
    <x v="2"/>
    <x v="3"/>
    <x v="0"/>
  </r>
  <r>
    <x v="629"/>
    <x v="7"/>
    <x v="0"/>
    <s v="NDG_Facebook_RT_ec（210210-210228）"/>
    <n v="2896"/>
    <m/>
    <m/>
    <m/>
    <m/>
    <n v="2292.44"/>
    <m/>
    <x v="0"/>
    <m/>
    <m/>
    <x v="91"/>
    <m/>
    <x v="2"/>
    <x v="3"/>
    <x v="0"/>
  </r>
  <r>
    <x v="629"/>
    <x v="7"/>
    <x v="0"/>
    <s v="NDG_Facebook_RT_ec（210210-210228）"/>
    <n v="41122"/>
    <m/>
    <m/>
    <m/>
    <m/>
    <n v="58095.96"/>
    <m/>
    <x v="0"/>
    <m/>
    <m/>
    <x v="91"/>
    <m/>
    <x v="2"/>
    <x v="3"/>
    <x v="0"/>
  </r>
  <r>
    <x v="629"/>
    <x v="7"/>
    <x v="0"/>
    <s v="NDG_Facebook_RT_ec（210210-210228）"/>
    <n v="18897"/>
    <m/>
    <m/>
    <m/>
    <m/>
    <n v="27243.91"/>
    <m/>
    <x v="0"/>
    <m/>
    <m/>
    <x v="91"/>
    <m/>
    <x v="2"/>
    <x v="3"/>
    <x v="0"/>
  </r>
  <r>
    <x v="629"/>
    <x v="7"/>
    <x v="0"/>
    <s v="NDG_Facebook_RT_ec（210210-210228）"/>
    <n v="2040"/>
    <m/>
    <m/>
    <m/>
    <m/>
    <n v="2155.2950000000001"/>
    <m/>
    <x v="0"/>
    <m/>
    <m/>
    <x v="91"/>
    <m/>
    <x v="2"/>
    <x v="3"/>
    <x v="0"/>
  </r>
  <r>
    <x v="629"/>
    <x v="7"/>
    <x v="0"/>
    <s v="NDG_Facebook_RT_ec（210210-210228）"/>
    <n v="4014"/>
    <m/>
    <m/>
    <m/>
    <m/>
    <n v="3576.92"/>
    <m/>
    <x v="0"/>
    <m/>
    <m/>
    <x v="91"/>
    <m/>
    <x v="2"/>
    <x v="3"/>
    <x v="0"/>
  </r>
  <r>
    <x v="629"/>
    <x v="7"/>
    <x v="0"/>
    <s v="NDG_Facebook_RT_brand（210210-210228）"/>
    <n v="492"/>
    <m/>
    <m/>
    <m/>
    <m/>
    <n v="720.29"/>
    <m/>
    <x v="0"/>
    <m/>
    <m/>
    <x v="91"/>
    <m/>
    <x v="2"/>
    <x v="3"/>
    <x v="0"/>
  </r>
  <r>
    <x v="629"/>
    <x v="7"/>
    <x v="0"/>
    <s v="NDG_Facebook_RT_brand（210210-210228）"/>
    <n v="329"/>
    <m/>
    <m/>
    <m/>
    <m/>
    <n v="541.89"/>
    <m/>
    <x v="0"/>
    <m/>
    <m/>
    <x v="91"/>
    <m/>
    <x v="2"/>
    <x v="3"/>
    <x v="0"/>
  </r>
  <r>
    <x v="629"/>
    <x v="7"/>
    <x v="0"/>
    <s v="NDG_Facebook_int_LAL"/>
    <n v="1362"/>
    <m/>
    <m/>
    <m/>
    <m/>
    <n v="1249.915"/>
    <m/>
    <x v="0"/>
    <m/>
    <m/>
    <x v="91"/>
    <m/>
    <x v="2"/>
    <x v="3"/>
    <x v="0"/>
  </r>
  <r>
    <x v="629"/>
    <x v="7"/>
    <x v="0"/>
    <s v="NDG_Facebook_int_LAL"/>
    <n v="83"/>
    <m/>
    <m/>
    <m/>
    <m/>
    <n v="26.76"/>
    <m/>
    <x v="0"/>
    <m/>
    <m/>
    <x v="91"/>
    <m/>
    <x v="2"/>
    <x v="3"/>
    <x v="0"/>
  </r>
  <r>
    <x v="629"/>
    <x v="7"/>
    <x v="0"/>
    <s v="NDG_Facebook_cashback_2106"/>
    <n v="66488"/>
    <m/>
    <m/>
    <m/>
    <m/>
    <n v="61874.695"/>
    <m/>
    <x v="0"/>
    <m/>
    <m/>
    <x v="91"/>
    <m/>
    <x v="2"/>
    <x v="3"/>
    <x v="0"/>
  </r>
  <r>
    <x v="629"/>
    <x v="7"/>
    <x v="0"/>
    <s v="NDG_Facebook_cashback_2106_RT"/>
    <n v="63833"/>
    <m/>
    <m/>
    <m/>
    <m/>
    <n v="60928.06"/>
    <m/>
    <x v="0"/>
    <m/>
    <m/>
    <x v="91"/>
    <m/>
    <x v="2"/>
    <x v="3"/>
    <x v="0"/>
  </r>
  <r>
    <x v="629"/>
    <x v="7"/>
    <x v="0"/>
    <s v="NDG_Facebook_RT_brand（210210-210228）"/>
    <n v="4375"/>
    <m/>
    <m/>
    <m/>
    <m/>
    <n v="8227.5849999999991"/>
    <m/>
    <x v="0"/>
    <m/>
    <m/>
    <x v="91"/>
    <m/>
    <x v="2"/>
    <x v="3"/>
    <x v="0"/>
  </r>
  <r>
    <x v="629"/>
    <x v="7"/>
    <x v="0"/>
    <s v="NDG_Facebook_RT_brand（210210-210228）"/>
    <n v="239"/>
    <m/>
    <m/>
    <m/>
    <m/>
    <n v="218.54"/>
    <m/>
    <x v="0"/>
    <m/>
    <m/>
    <x v="91"/>
    <m/>
    <x v="2"/>
    <x v="3"/>
    <x v="0"/>
  </r>
  <r>
    <x v="629"/>
    <x v="7"/>
    <x v="0"/>
    <s v="NDG_Facebook_int_LAL"/>
    <n v="215"/>
    <m/>
    <m/>
    <m/>
    <m/>
    <n v="141.60499999999999"/>
    <m/>
    <x v="0"/>
    <m/>
    <m/>
    <x v="91"/>
    <m/>
    <x v="2"/>
    <x v="3"/>
    <x v="0"/>
  </r>
  <r>
    <x v="629"/>
    <x v="7"/>
    <x v="0"/>
    <s v="NDG_Facebook_RT_ec（210210-210228）"/>
    <n v="3566"/>
    <m/>
    <m/>
    <m/>
    <m/>
    <n v="3372.875"/>
    <m/>
    <x v="0"/>
    <m/>
    <m/>
    <x v="91"/>
    <m/>
    <x v="2"/>
    <x v="3"/>
    <x v="0"/>
  </r>
  <r>
    <x v="629"/>
    <x v="7"/>
    <x v="0"/>
    <s v="NDG_Facebook_RT_brand（210210-210228）"/>
    <n v="837"/>
    <m/>
    <m/>
    <m/>
    <m/>
    <n v="1353.61"/>
    <m/>
    <x v="0"/>
    <m/>
    <m/>
    <x v="91"/>
    <m/>
    <x v="2"/>
    <x v="3"/>
    <x v="0"/>
  </r>
  <r>
    <x v="629"/>
    <x v="7"/>
    <x v="0"/>
    <s v="NDG_Facebook_RT_brand（210210-210228）"/>
    <n v="5166"/>
    <m/>
    <m/>
    <m/>
    <m/>
    <n v="9045.9950000000008"/>
    <m/>
    <x v="0"/>
    <m/>
    <m/>
    <x v="91"/>
    <m/>
    <x v="2"/>
    <x v="3"/>
    <x v="0"/>
  </r>
  <r>
    <x v="629"/>
    <x v="7"/>
    <x v="0"/>
    <s v="NDG_Facebook_RT_brand（210210-210228）"/>
    <n v="538"/>
    <m/>
    <m/>
    <m/>
    <m/>
    <n v="460.495"/>
    <m/>
    <x v="0"/>
    <m/>
    <m/>
    <x v="91"/>
    <m/>
    <x v="2"/>
    <x v="3"/>
    <x v="0"/>
  </r>
  <r>
    <x v="629"/>
    <x v="7"/>
    <x v="0"/>
    <s v="NDG_Facebook_int_LAL"/>
    <n v="158"/>
    <m/>
    <m/>
    <m/>
    <m/>
    <n v="107.04"/>
    <m/>
    <x v="0"/>
    <m/>
    <m/>
    <x v="91"/>
    <m/>
    <x v="2"/>
    <x v="3"/>
    <x v="0"/>
  </r>
  <r>
    <x v="629"/>
    <x v="7"/>
    <x v="0"/>
    <s v="NDG_Facebook_RT_ec（210210-210228）"/>
    <n v="5931"/>
    <m/>
    <m/>
    <m/>
    <m/>
    <n v="5317.4350000000004"/>
    <m/>
    <x v="0"/>
    <m/>
    <m/>
    <x v="91"/>
    <m/>
    <x v="2"/>
    <x v="3"/>
    <x v="0"/>
  </r>
  <r>
    <x v="629"/>
    <x v="7"/>
    <x v="0"/>
    <s v="NDG_Facebook_RT_brand（210210-210228）"/>
    <n v="1782"/>
    <m/>
    <m/>
    <m/>
    <m/>
    <n v="2219.9650000000001"/>
    <m/>
    <x v="0"/>
    <m/>
    <m/>
    <x v="91"/>
    <m/>
    <x v="2"/>
    <x v="3"/>
    <x v="0"/>
  </r>
  <r>
    <x v="629"/>
    <x v="7"/>
    <x v="0"/>
    <s v="NDG_Facebook_RT_brand（210210-210228）"/>
    <n v="1011"/>
    <m/>
    <m/>
    <m/>
    <m/>
    <n v="1100.5050000000001"/>
    <m/>
    <x v="0"/>
    <m/>
    <m/>
    <x v="91"/>
    <m/>
    <x v="2"/>
    <x v="3"/>
    <x v="0"/>
  </r>
  <r>
    <x v="629"/>
    <x v="7"/>
    <x v="0"/>
    <s v="NDG_Facebook_int_LAL"/>
    <n v="50116"/>
    <m/>
    <m/>
    <m/>
    <m/>
    <n v="51255.434999999998"/>
    <m/>
    <x v="0"/>
    <m/>
    <m/>
    <x v="91"/>
    <m/>
    <x v="2"/>
    <x v="3"/>
    <x v="0"/>
  </r>
  <r>
    <x v="629"/>
    <x v="7"/>
    <x v="0"/>
    <s v="NDG_Facebook_int_LAL"/>
    <n v="90"/>
    <m/>
    <m/>
    <m/>
    <m/>
    <n v="31.22"/>
    <m/>
    <x v="0"/>
    <m/>
    <m/>
    <x v="91"/>
    <m/>
    <x v="2"/>
    <x v="3"/>
    <x v="0"/>
  </r>
  <r>
    <x v="629"/>
    <x v="7"/>
    <x v="0"/>
    <s v="NDG_Facebook_int_LAL"/>
    <n v="41780"/>
    <m/>
    <m/>
    <m/>
    <m/>
    <n v="34321.93"/>
    <m/>
    <x v="0"/>
    <m/>
    <m/>
    <x v="91"/>
    <m/>
    <x v="2"/>
    <x v="3"/>
    <x v="0"/>
  </r>
  <r>
    <x v="629"/>
    <x v="7"/>
    <x v="0"/>
    <s v="NDG_Facebook_int_LAL"/>
    <n v="42"/>
    <m/>
    <m/>
    <m/>
    <m/>
    <n v="11.15"/>
    <m/>
    <x v="0"/>
    <m/>
    <m/>
    <x v="91"/>
    <m/>
    <x v="2"/>
    <x v="3"/>
    <x v="0"/>
  </r>
  <r>
    <x v="630"/>
    <x v="7"/>
    <x v="0"/>
    <s v="NDG_Facebook_RT_brand（210210-210228）"/>
    <n v="2059"/>
    <m/>
    <m/>
    <m/>
    <m/>
    <n v="2218.85"/>
    <m/>
    <x v="0"/>
    <m/>
    <m/>
    <x v="92"/>
    <m/>
    <x v="2"/>
    <x v="3"/>
    <x v="0"/>
  </r>
  <r>
    <x v="630"/>
    <x v="7"/>
    <x v="0"/>
    <s v="NDG_Facebook_cashback_2106"/>
    <n v="59071"/>
    <m/>
    <m/>
    <m/>
    <m/>
    <n v="55059.815000000002"/>
    <m/>
    <x v="0"/>
    <m/>
    <m/>
    <x v="92"/>
    <m/>
    <x v="2"/>
    <x v="3"/>
    <x v="0"/>
  </r>
  <r>
    <x v="630"/>
    <x v="7"/>
    <x v="0"/>
    <s v="NDG_Facebook_RT_ec（210210-210228）"/>
    <n v="2939"/>
    <m/>
    <m/>
    <m/>
    <m/>
    <n v="2920.1849999999999"/>
    <m/>
    <x v="0"/>
    <m/>
    <m/>
    <x v="92"/>
    <m/>
    <x v="2"/>
    <x v="3"/>
    <x v="0"/>
  </r>
  <r>
    <x v="630"/>
    <x v="7"/>
    <x v="0"/>
    <s v="NDG_Facebook_RT_ec（210210-210228）"/>
    <n v="1560"/>
    <m/>
    <m/>
    <m/>
    <m/>
    <n v="2192.09"/>
    <m/>
    <x v="0"/>
    <m/>
    <m/>
    <x v="92"/>
    <m/>
    <x v="2"/>
    <x v="3"/>
    <x v="0"/>
  </r>
  <r>
    <x v="630"/>
    <x v="7"/>
    <x v="0"/>
    <s v="NDG_Facebook_RT_ec（210210-210228）"/>
    <n v="3137"/>
    <m/>
    <m/>
    <m/>
    <m/>
    <n v="4171.2150000000001"/>
    <m/>
    <x v="0"/>
    <m/>
    <m/>
    <x v="92"/>
    <m/>
    <x v="2"/>
    <x v="3"/>
    <x v="0"/>
  </r>
  <r>
    <x v="630"/>
    <x v="7"/>
    <x v="0"/>
    <s v="NDG_Facebook_RT_ec（210210-210228）"/>
    <n v="6900"/>
    <m/>
    <m/>
    <m/>
    <m/>
    <n v="5257.2250000000004"/>
    <m/>
    <x v="0"/>
    <m/>
    <m/>
    <x v="92"/>
    <m/>
    <x v="2"/>
    <x v="3"/>
    <x v="0"/>
  </r>
  <r>
    <x v="630"/>
    <x v="7"/>
    <x v="0"/>
    <s v="NDG_Facebook_RT_brand（210210-210228）"/>
    <n v="997"/>
    <m/>
    <m/>
    <m/>
    <m/>
    <n v="1707.0650000000001"/>
    <m/>
    <x v="0"/>
    <m/>
    <m/>
    <x v="92"/>
    <m/>
    <x v="2"/>
    <x v="3"/>
    <x v="0"/>
  </r>
  <r>
    <x v="630"/>
    <x v="7"/>
    <x v="0"/>
    <s v="NDG_Facebook_RT_brand（210210-210228）"/>
    <n v="4599"/>
    <m/>
    <m/>
    <m/>
    <m/>
    <n v="9926.8449999999993"/>
    <m/>
    <x v="0"/>
    <m/>
    <m/>
    <x v="92"/>
    <m/>
    <x v="2"/>
    <x v="3"/>
    <x v="0"/>
  </r>
  <r>
    <x v="630"/>
    <x v="7"/>
    <x v="0"/>
    <s v="NDG_Facebook_int_LAL"/>
    <n v="47785"/>
    <m/>
    <m/>
    <m/>
    <m/>
    <n v="49252.894999999997"/>
    <m/>
    <x v="0"/>
    <m/>
    <m/>
    <x v="92"/>
    <m/>
    <x v="2"/>
    <x v="3"/>
    <x v="0"/>
  </r>
  <r>
    <x v="630"/>
    <x v="7"/>
    <x v="0"/>
    <s v="NDG_Facebook_int_LAL"/>
    <n v="39"/>
    <m/>
    <m/>
    <m/>
    <m/>
    <n v="28.99"/>
    <m/>
    <x v="0"/>
    <m/>
    <m/>
    <x v="92"/>
    <m/>
    <x v="2"/>
    <x v="3"/>
    <x v="0"/>
  </r>
  <r>
    <x v="630"/>
    <x v="7"/>
    <x v="0"/>
    <s v="NDG_Facebook_int_LAL"/>
    <n v="124"/>
    <m/>
    <m/>
    <m/>
    <m/>
    <n v="104.81"/>
    <m/>
    <x v="0"/>
    <m/>
    <m/>
    <x v="92"/>
    <m/>
    <x v="2"/>
    <x v="3"/>
    <x v="0"/>
  </r>
  <r>
    <x v="630"/>
    <x v="7"/>
    <x v="0"/>
    <s v="NDG_Facebook_RT_brand（210210-210228）"/>
    <n v="2831"/>
    <m/>
    <m/>
    <m/>
    <m/>
    <n v="6780.3149999999996"/>
    <m/>
    <x v="0"/>
    <m/>
    <m/>
    <x v="92"/>
    <m/>
    <x v="2"/>
    <x v="3"/>
    <x v="0"/>
  </r>
  <r>
    <x v="630"/>
    <x v="7"/>
    <x v="0"/>
    <s v="NDG_Facebook_RT_brand（210210-210228）"/>
    <n v="337"/>
    <m/>
    <m/>
    <m/>
    <m/>
    <n v="888.65499999999997"/>
    <m/>
    <x v="0"/>
    <m/>
    <m/>
    <x v="92"/>
    <m/>
    <x v="2"/>
    <x v="3"/>
    <x v="0"/>
  </r>
  <r>
    <x v="630"/>
    <x v="7"/>
    <x v="0"/>
    <s v="NDG_Facebook_RT_brand（210210-210228）"/>
    <n v="181"/>
    <m/>
    <m/>
    <m/>
    <m/>
    <n v="388.02"/>
    <m/>
    <x v="0"/>
    <m/>
    <m/>
    <x v="92"/>
    <m/>
    <x v="2"/>
    <x v="3"/>
    <x v="0"/>
  </r>
  <r>
    <x v="630"/>
    <x v="7"/>
    <x v="0"/>
    <s v="NDG_Facebook_RT_ec（210210-210228）"/>
    <n v="26293"/>
    <m/>
    <m/>
    <m/>
    <m/>
    <n v="47649.525000000001"/>
    <m/>
    <x v="0"/>
    <m/>
    <m/>
    <x v="92"/>
    <m/>
    <x v="2"/>
    <x v="3"/>
    <x v="0"/>
  </r>
  <r>
    <x v="630"/>
    <x v="7"/>
    <x v="0"/>
    <s v="NDG_Facebook_int_LAL"/>
    <n v="83"/>
    <m/>
    <m/>
    <m/>
    <m/>
    <n v="49.06"/>
    <m/>
    <x v="0"/>
    <m/>
    <m/>
    <x v="92"/>
    <m/>
    <x v="2"/>
    <x v="3"/>
    <x v="0"/>
  </r>
  <r>
    <x v="630"/>
    <x v="7"/>
    <x v="0"/>
    <s v="NDG_Facebook_RT_ec（210210-210228）"/>
    <n v="9352"/>
    <m/>
    <m/>
    <m/>
    <m/>
    <n v="8649.0550000000003"/>
    <m/>
    <x v="0"/>
    <m/>
    <m/>
    <x v="92"/>
    <m/>
    <x v="2"/>
    <x v="3"/>
    <x v="0"/>
  </r>
  <r>
    <x v="630"/>
    <x v="7"/>
    <x v="0"/>
    <s v="NDG_Facebook_RT_brand（210210-210228）"/>
    <n v="911"/>
    <m/>
    <m/>
    <m/>
    <m/>
    <n v="1140.645"/>
    <m/>
    <x v="0"/>
    <m/>
    <m/>
    <x v="92"/>
    <m/>
    <x v="2"/>
    <x v="3"/>
    <x v="0"/>
  </r>
  <r>
    <x v="630"/>
    <x v="7"/>
    <x v="0"/>
    <s v="NDG_Facebook_int_LAL"/>
    <n v="883"/>
    <m/>
    <m/>
    <m/>
    <m/>
    <n v="1000.155"/>
    <m/>
    <x v="0"/>
    <m/>
    <m/>
    <x v="92"/>
    <m/>
    <x v="2"/>
    <x v="3"/>
    <x v="0"/>
  </r>
  <r>
    <x v="630"/>
    <x v="7"/>
    <x v="0"/>
    <s v="NDG_Facebook_int_LAL"/>
    <n v="34"/>
    <m/>
    <m/>
    <m/>
    <m/>
    <n v="25.645"/>
    <m/>
    <x v="0"/>
    <m/>
    <m/>
    <x v="92"/>
    <m/>
    <x v="2"/>
    <x v="3"/>
    <x v="0"/>
  </r>
  <r>
    <x v="630"/>
    <x v="7"/>
    <x v="0"/>
    <s v="NDG_Facebook_RT_ec（210210-210228）"/>
    <n v="2936"/>
    <m/>
    <m/>
    <m/>
    <m/>
    <n v="3560.1950000000002"/>
    <m/>
    <x v="0"/>
    <m/>
    <m/>
    <x v="92"/>
    <m/>
    <x v="2"/>
    <x v="3"/>
    <x v="0"/>
  </r>
  <r>
    <x v="630"/>
    <x v="7"/>
    <x v="0"/>
    <s v="NDG_Facebook_RT_ec（210210-210228）"/>
    <n v="4345"/>
    <m/>
    <m/>
    <m/>
    <m/>
    <n v="5402.1750000000002"/>
    <m/>
    <x v="0"/>
    <m/>
    <m/>
    <x v="92"/>
    <m/>
    <x v="2"/>
    <x v="3"/>
    <x v="0"/>
  </r>
  <r>
    <x v="630"/>
    <x v="7"/>
    <x v="0"/>
    <s v="NDG_Facebook_cashback_2106_RT"/>
    <n v="60359"/>
    <m/>
    <m/>
    <m/>
    <m/>
    <n v="55944.01"/>
    <m/>
    <x v="0"/>
    <m/>
    <m/>
    <x v="92"/>
    <m/>
    <x v="2"/>
    <x v="3"/>
    <x v="0"/>
  </r>
  <r>
    <x v="630"/>
    <x v="7"/>
    <x v="0"/>
    <s v="NDG_Facebook_RT_brand（210210-210228）"/>
    <n v="424"/>
    <m/>
    <m/>
    <m/>
    <m/>
    <n v="627.745"/>
    <m/>
    <x v="0"/>
    <m/>
    <m/>
    <x v="92"/>
    <m/>
    <x v="2"/>
    <x v="3"/>
    <x v="0"/>
  </r>
  <r>
    <x v="630"/>
    <x v="7"/>
    <x v="0"/>
    <s v="NDG_Facebook_RT_brand（210210-210228）"/>
    <n v="349"/>
    <m/>
    <m/>
    <m/>
    <m/>
    <n v="440.42500000000001"/>
    <m/>
    <x v="0"/>
    <m/>
    <m/>
    <x v="92"/>
    <m/>
    <x v="2"/>
    <x v="3"/>
    <x v="0"/>
  </r>
  <r>
    <x v="630"/>
    <x v="7"/>
    <x v="0"/>
    <s v="NDG_Facebook_int_LAL"/>
    <n v="116"/>
    <m/>
    <m/>
    <m/>
    <m/>
    <n v="45.715000000000003"/>
    <m/>
    <x v="0"/>
    <m/>
    <m/>
    <x v="92"/>
    <m/>
    <x v="2"/>
    <x v="3"/>
    <x v="0"/>
  </r>
  <r>
    <x v="630"/>
    <x v="7"/>
    <x v="0"/>
    <s v="NDG_Facebook_int_LAL"/>
    <n v="131"/>
    <m/>
    <m/>
    <m/>
    <m/>
    <n v="64.67"/>
    <m/>
    <x v="0"/>
    <m/>
    <m/>
    <x v="92"/>
    <m/>
    <x v="2"/>
    <x v="3"/>
    <x v="0"/>
  </r>
  <r>
    <x v="630"/>
    <x v="7"/>
    <x v="0"/>
    <s v="NDG_Facebook_int_LAL"/>
    <n v="29447"/>
    <m/>
    <m/>
    <m/>
    <m/>
    <n v="24574.6"/>
    <m/>
    <x v="0"/>
    <m/>
    <m/>
    <x v="92"/>
    <m/>
    <x v="2"/>
    <x v="3"/>
    <x v="0"/>
  </r>
  <r>
    <x v="630"/>
    <x v="7"/>
    <x v="0"/>
    <s v="NDG_Facebook_RT_ec（210210-210228）"/>
    <n v="20347"/>
    <m/>
    <m/>
    <m/>
    <m/>
    <n v="29993.5"/>
    <m/>
    <x v="0"/>
    <m/>
    <m/>
    <x v="92"/>
    <m/>
    <x v="2"/>
    <x v="3"/>
    <x v="0"/>
  </r>
  <r>
    <x v="631"/>
    <x v="7"/>
    <x v="0"/>
    <s v="NDG_Facebook_RT_brand（210210-210228）"/>
    <n v="2802"/>
    <m/>
    <m/>
    <m/>
    <m/>
    <n v="7416.98"/>
    <m/>
    <x v="0"/>
    <m/>
    <m/>
    <x v="92"/>
    <m/>
    <x v="2"/>
    <x v="3"/>
    <x v="0"/>
  </r>
  <r>
    <x v="631"/>
    <x v="7"/>
    <x v="0"/>
    <s v="NDG_Facebook_cashback_2106_RT"/>
    <n v="63218"/>
    <m/>
    <m/>
    <m/>
    <m/>
    <n v="61769.885000000002"/>
    <m/>
    <x v="0"/>
    <m/>
    <m/>
    <x v="92"/>
    <m/>
    <x v="2"/>
    <x v="3"/>
    <x v="0"/>
  </r>
  <r>
    <x v="631"/>
    <x v="7"/>
    <x v="0"/>
    <s v="NDG_Facebook_RT_ec（210210-210228）"/>
    <n v="3601"/>
    <m/>
    <m/>
    <m/>
    <m/>
    <n v="5722.18"/>
    <m/>
    <x v="0"/>
    <m/>
    <m/>
    <x v="92"/>
    <m/>
    <x v="2"/>
    <x v="3"/>
    <x v="0"/>
  </r>
  <r>
    <x v="631"/>
    <x v="7"/>
    <x v="0"/>
    <s v="NDG_Facebook_RT_ec（210210-210228）"/>
    <n v="4814"/>
    <m/>
    <m/>
    <m/>
    <m/>
    <n v="6053.335"/>
    <m/>
    <x v="0"/>
    <m/>
    <m/>
    <x v="92"/>
    <m/>
    <x v="2"/>
    <x v="3"/>
    <x v="0"/>
  </r>
  <r>
    <x v="631"/>
    <x v="7"/>
    <x v="0"/>
    <s v="NDG_Facebook_RT_ec（210210-210228）"/>
    <n v="3842"/>
    <m/>
    <m/>
    <m/>
    <m/>
    <n v="4948.37"/>
    <m/>
    <x v="0"/>
    <m/>
    <m/>
    <x v="92"/>
    <m/>
    <x v="2"/>
    <x v="3"/>
    <x v="0"/>
  </r>
  <r>
    <x v="631"/>
    <x v="7"/>
    <x v="0"/>
    <s v="NDG_Facebook_int_LAL"/>
    <n v="245"/>
    <m/>
    <m/>
    <m/>
    <m/>
    <n v="170.595"/>
    <m/>
    <x v="0"/>
    <m/>
    <m/>
    <x v="92"/>
    <m/>
    <x v="2"/>
    <x v="3"/>
    <x v="0"/>
  </r>
  <r>
    <x v="631"/>
    <x v="7"/>
    <x v="0"/>
    <s v="NDG_Facebook_int_LAL"/>
    <n v="193"/>
    <m/>
    <m/>
    <m/>
    <m/>
    <n v="117.075"/>
    <m/>
    <x v="0"/>
    <m/>
    <m/>
    <x v="92"/>
    <m/>
    <x v="2"/>
    <x v="3"/>
    <x v="0"/>
  </r>
  <r>
    <x v="631"/>
    <x v="7"/>
    <x v="0"/>
    <s v="NDG_Facebook_int_LAL"/>
    <n v="96"/>
    <m/>
    <m/>
    <m/>
    <m/>
    <n v="24.53"/>
    <m/>
    <x v="0"/>
    <m/>
    <m/>
    <x v="92"/>
    <m/>
    <x v="2"/>
    <x v="3"/>
    <x v="0"/>
  </r>
  <r>
    <x v="631"/>
    <x v="7"/>
    <x v="0"/>
    <s v="NDG_Facebook_int_LAL"/>
    <n v="63"/>
    <m/>
    <m/>
    <m/>
    <m/>
    <n v="35.68"/>
    <m/>
    <x v="0"/>
    <m/>
    <m/>
    <x v="92"/>
    <m/>
    <x v="2"/>
    <x v="3"/>
    <x v="0"/>
  </r>
  <r>
    <x v="631"/>
    <x v="7"/>
    <x v="0"/>
    <s v="NDG_Facebook_int_LAL"/>
    <n v="43"/>
    <m/>
    <m/>
    <m/>
    <m/>
    <n v="22.3"/>
    <m/>
    <x v="0"/>
    <m/>
    <m/>
    <x v="92"/>
    <m/>
    <x v="2"/>
    <x v="3"/>
    <x v="0"/>
  </r>
  <r>
    <x v="631"/>
    <x v="7"/>
    <x v="0"/>
    <s v="NDG_Facebook_RT_brand（210210-210228）"/>
    <n v="203"/>
    <m/>
    <m/>
    <m/>
    <m/>
    <n v="384.67500000000001"/>
    <m/>
    <x v="0"/>
    <m/>
    <m/>
    <x v="92"/>
    <m/>
    <x v="2"/>
    <x v="3"/>
    <x v="0"/>
  </r>
  <r>
    <x v="631"/>
    <x v="7"/>
    <x v="0"/>
    <s v="NDG_Facebook_RT_brand（210210-210228）"/>
    <n v="628"/>
    <m/>
    <m/>
    <m/>
    <m/>
    <n v="1080.4349999999999"/>
    <m/>
    <x v="0"/>
    <m/>
    <m/>
    <x v="92"/>
    <m/>
    <x v="2"/>
    <x v="3"/>
    <x v="0"/>
  </r>
  <r>
    <x v="631"/>
    <x v="7"/>
    <x v="0"/>
    <s v="NDG_Facebook_RT_brand（210210-210228）"/>
    <n v="992"/>
    <m/>
    <m/>
    <m/>
    <m/>
    <n v="1508.595"/>
    <m/>
    <x v="0"/>
    <m/>
    <m/>
    <x v="92"/>
    <m/>
    <x v="2"/>
    <x v="3"/>
    <x v="0"/>
  </r>
  <r>
    <x v="631"/>
    <x v="7"/>
    <x v="0"/>
    <s v="NDG_Facebook_RT_ec（210210-210228）"/>
    <n v="7116"/>
    <m/>
    <m/>
    <m/>
    <m/>
    <n v="7615.45"/>
    <m/>
    <x v="0"/>
    <m/>
    <m/>
    <x v="92"/>
    <m/>
    <x v="2"/>
    <x v="3"/>
    <x v="0"/>
  </r>
  <r>
    <x v="631"/>
    <x v="7"/>
    <x v="0"/>
    <s v="NDG_Facebook_int_LAL"/>
    <n v="52687"/>
    <m/>
    <m/>
    <m/>
    <m/>
    <n v="58320.074999999997"/>
    <m/>
    <x v="0"/>
    <m/>
    <m/>
    <x v="92"/>
    <m/>
    <x v="2"/>
    <x v="3"/>
    <x v="0"/>
  </r>
  <r>
    <x v="631"/>
    <x v="7"/>
    <x v="0"/>
    <s v="NDG_Facebook_RT_brand（210210-210228）"/>
    <n v="4998"/>
    <m/>
    <m/>
    <m/>
    <m/>
    <n v="10755.29"/>
    <m/>
    <x v="0"/>
    <m/>
    <m/>
    <x v="92"/>
    <m/>
    <x v="2"/>
    <x v="3"/>
    <x v="0"/>
  </r>
  <r>
    <x v="631"/>
    <x v="7"/>
    <x v="0"/>
    <s v="NDG_Facebook_RT_brand（210210-210228）"/>
    <n v="588"/>
    <m/>
    <m/>
    <m/>
    <m/>
    <n v="1521.9749999999999"/>
    <m/>
    <x v="0"/>
    <m/>
    <m/>
    <x v="92"/>
    <m/>
    <x v="2"/>
    <x v="3"/>
    <x v="0"/>
  </r>
  <r>
    <x v="631"/>
    <x v="7"/>
    <x v="0"/>
    <s v="NDG_Facebook_RT_ec（210210-210228）"/>
    <n v="1393"/>
    <m/>
    <m/>
    <m/>
    <m/>
    <n v="2236.69"/>
    <m/>
    <x v="0"/>
    <m/>
    <m/>
    <x v="92"/>
    <m/>
    <x v="2"/>
    <x v="3"/>
    <x v="0"/>
  </r>
  <r>
    <x v="631"/>
    <x v="7"/>
    <x v="0"/>
    <s v="NDG_Facebook_int_LAL"/>
    <n v="32"/>
    <m/>
    <m/>
    <m/>
    <m/>
    <n v="25.645"/>
    <m/>
    <x v="0"/>
    <m/>
    <m/>
    <x v="92"/>
    <m/>
    <x v="2"/>
    <x v="3"/>
    <x v="0"/>
  </r>
  <r>
    <x v="631"/>
    <x v="7"/>
    <x v="0"/>
    <s v="NDG_Facebook_RT_ec（210210-210228）"/>
    <n v="1640"/>
    <m/>
    <m/>
    <m/>
    <m/>
    <n v="2785.27"/>
    <m/>
    <x v="0"/>
    <m/>
    <m/>
    <x v="92"/>
    <m/>
    <x v="2"/>
    <x v="3"/>
    <x v="0"/>
  </r>
  <r>
    <x v="631"/>
    <x v="7"/>
    <x v="0"/>
    <s v="NDG_Facebook_int_LAL"/>
    <n v="1727"/>
    <m/>
    <m/>
    <m/>
    <m/>
    <n v="1787.345"/>
    <m/>
    <x v="0"/>
    <m/>
    <m/>
    <x v="92"/>
    <m/>
    <x v="2"/>
    <x v="3"/>
    <x v="0"/>
  </r>
  <r>
    <x v="631"/>
    <x v="7"/>
    <x v="0"/>
    <s v="NDG_Facebook_RT_ec（210210-210228）"/>
    <n v="3668"/>
    <m/>
    <m/>
    <m/>
    <m/>
    <n v="5334.16"/>
    <m/>
    <x v="0"/>
    <m/>
    <m/>
    <x v="92"/>
    <m/>
    <x v="2"/>
    <x v="3"/>
    <x v="0"/>
  </r>
  <r>
    <x v="631"/>
    <x v="7"/>
    <x v="0"/>
    <s v="NDG_Facebook_RT_ec（210210-210228）"/>
    <n v="27699"/>
    <m/>
    <m/>
    <m/>
    <m/>
    <n v="43599.845000000001"/>
    <m/>
    <x v="0"/>
    <m/>
    <m/>
    <x v="92"/>
    <m/>
    <x v="2"/>
    <x v="3"/>
    <x v="0"/>
  </r>
  <r>
    <x v="631"/>
    <x v="7"/>
    <x v="0"/>
    <s v="NDG_Facebook_cashback_2106"/>
    <n v="62915"/>
    <m/>
    <m/>
    <m/>
    <m/>
    <n v="59348.105000000003"/>
    <m/>
    <x v="0"/>
    <m/>
    <m/>
    <x v="92"/>
    <m/>
    <x v="2"/>
    <x v="3"/>
    <x v="0"/>
  </r>
  <r>
    <x v="631"/>
    <x v="7"/>
    <x v="0"/>
    <s v="NDG_Facebook_int_LAL"/>
    <n v="35878"/>
    <m/>
    <m/>
    <m/>
    <m/>
    <n v="29267.634999999998"/>
    <m/>
    <x v="0"/>
    <m/>
    <m/>
    <x v="92"/>
    <m/>
    <x v="2"/>
    <x v="3"/>
    <x v="0"/>
  </r>
  <r>
    <x v="631"/>
    <x v="7"/>
    <x v="0"/>
    <s v="NDG_Facebook_RT_brand（210210-210228）"/>
    <n v="441"/>
    <m/>
    <m/>
    <m/>
    <m/>
    <n v="943.29"/>
    <m/>
    <x v="0"/>
    <m/>
    <m/>
    <x v="92"/>
    <m/>
    <x v="2"/>
    <x v="3"/>
    <x v="0"/>
  </r>
  <r>
    <x v="631"/>
    <x v="7"/>
    <x v="0"/>
    <s v="NDG_Facebook_RT_brand（210210-210228）"/>
    <n v="374"/>
    <m/>
    <m/>
    <m/>
    <m/>
    <n v="686.84"/>
    <m/>
    <x v="0"/>
    <m/>
    <m/>
    <x v="92"/>
    <m/>
    <x v="2"/>
    <x v="3"/>
    <x v="0"/>
  </r>
  <r>
    <x v="631"/>
    <x v="7"/>
    <x v="0"/>
    <s v="NDG_Facebook_RT_brand（210210-210228）"/>
    <n v="61"/>
    <m/>
    <m/>
    <m/>
    <m/>
    <n v="143.83500000000001"/>
    <m/>
    <x v="0"/>
    <m/>
    <m/>
    <x v="92"/>
    <m/>
    <x v="2"/>
    <x v="3"/>
    <x v="0"/>
  </r>
  <r>
    <x v="631"/>
    <x v="7"/>
    <x v="0"/>
    <s v="NDG_Facebook_RT_ec（210210-210228）"/>
    <n v="16255"/>
    <m/>
    <m/>
    <m/>
    <m/>
    <n v="37172.985000000001"/>
    <m/>
    <x v="0"/>
    <m/>
    <m/>
    <x v="92"/>
    <m/>
    <x v="2"/>
    <x v="3"/>
    <x v="0"/>
  </r>
  <r>
    <x v="632"/>
    <x v="7"/>
    <x v="0"/>
    <s v="NDG_Facebook_RT_brand（210210-210228）"/>
    <n v="313"/>
    <m/>
    <m/>
    <m/>
    <m/>
    <n v="524.04999999999995"/>
    <m/>
    <x v="0"/>
    <m/>
    <m/>
    <x v="92"/>
    <m/>
    <x v="2"/>
    <x v="3"/>
    <x v="0"/>
  </r>
  <r>
    <x v="632"/>
    <x v="7"/>
    <x v="0"/>
    <s v="NDG_Facebook_cashback_2106_RT"/>
    <n v="66632"/>
    <m/>
    <m/>
    <m/>
    <m/>
    <n v="67067.25"/>
    <m/>
    <x v="0"/>
    <m/>
    <m/>
    <x v="92"/>
    <m/>
    <x v="2"/>
    <x v="3"/>
    <x v="0"/>
  </r>
  <r>
    <x v="632"/>
    <x v="7"/>
    <x v="0"/>
    <s v="NDG_Facebook_RT_ec（210210-210228）"/>
    <n v="2495"/>
    <m/>
    <m/>
    <m/>
    <m/>
    <n v="3515.5949999999998"/>
    <m/>
    <x v="0"/>
    <m/>
    <m/>
    <x v="92"/>
    <m/>
    <x v="2"/>
    <x v="3"/>
    <x v="0"/>
  </r>
  <r>
    <x v="632"/>
    <x v="7"/>
    <x v="0"/>
    <s v="NDG_Facebook_RT_ec（210210-210228）"/>
    <n v="2081"/>
    <m/>
    <m/>
    <m/>
    <m/>
    <n v="3139.84"/>
    <m/>
    <x v="0"/>
    <m/>
    <m/>
    <x v="92"/>
    <m/>
    <x v="2"/>
    <x v="3"/>
    <x v="0"/>
  </r>
  <r>
    <x v="632"/>
    <x v="7"/>
    <x v="0"/>
    <s v="NDG_Facebook_int_LAL"/>
    <n v="38"/>
    <m/>
    <m/>
    <m/>
    <m/>
    <n v="78.05"/>
    <m/>
    <x v="0"/>
    <m/>
    <m/>
    <x v="92"/>
    <m/>
    <x v="2"/>
    <x v="3"/>
    <x v="0"/>
  </r>
  <r>
    <x v="632"/>
    <x v="7"/>
    <x v="0"/>
    <s v="NDG_Facebook_RT_brand（210210-210228）"/>
    <n v="506"/>
    <m/>
    <m/>
    <m/>
    <m/>
    <n v="895.34500000000003"/>
    <m/>
    <x v="0"/>
    <m/>
    <m/>
    <x v="92"/>
    <m/>
    <x v="2"/>
    <x v="3"/>
    <x v="0"/>
  </r>
  <r>
    <x v="632"/>
    <x v="7"/>
    <x v="0"/>
    <s v="NDG_Facebook_RT_ec（210210-210228）"/>
    <n v="1513"/>
    <m/>
    <m/>
    <m/>
    <m/>
    <n v="3939.2950000000001"/>
    <m/>
    <x v="0"/>
    <m/>
    <m/>
    <x v="92"/>
    <m/>
    <x v="2"/>
    <x v="3"/>
    <x v="0"/>
  </r>
  <r>
    <x v="632"/>
    <x v="7"/>
    <x v="0"/>
    <s v="NDG_Facebook_int_LAL"/>
    <n v="21"/>
    <m/>
    <m/>
    <m/>
    <m/>
    <n v="6.69"/>
    <m/>
    <x v="0"/>
    <m/>
    <m/>
    <x v="92"/>
    <m/>
    <x v="2"/>
    <x v="3"/>
    <x v="0"/>
  </r>
  <r>
    <x v="632"/>
    <x v="7"/>
    <x v="0"/>
    <s v="NDG_Facebook_RT_ec（210210-210228）"/>
    <n v="7296"/>
    <m/>
    <m/>
    <m/>
    <m/>
    <n v="8067.0249999999996"/>
    <m/>
    <x v="0"/>
    <m/>
    <m/>
    <x v="92"/>
    <m/>
    <x v="2"/>
    <x v="3"/>
    <x v="0"/>
  </r>
  <r>
    <x v="632"/>
    <x v="7"/>
    <x v="0"/>
    <s v="NDG_Facebook_RT_brand（210210-210228）"/>
    <n v="857"/>
    <m/>
    <m/>
    <m/>
    <m/>
    <n v="1717.1"/>
    <m/>
    <x v="0"/>
    <m/>
    <m/>
    <x v="92"/>
    <m/>
    <x v="2"/>
    <x v="3"/>
    <x v="0"/>
  </r>
  <r>
    <x v="632"/>
    <x v="7"/>
    <x v="0"/>
    <s v="NDG_Facebook_RT_ec（210210-210228）"/>
    <n v="28400"/>
    <m/>
    <m/>
    <m/>
    <m/>
    <n v="54652.84"/>
    <m/>
    <x v="0"/>
    <m/>
    <m/>
    <x v="92"/>
    <m/>
    <x v="2"/>
    <x v="3"/>
    <x v="0"/>
  </r>
  <r>
    <x v="632"/>
    <x v="7"/>
    <x v="0"/>
    <s v="NDG_Facebook_RT_brand（210210-210228）"/>
    <n v="71"/>
    <m/>
    <m/>
    <m/>
    <m/>
    <n v="97.004999999999995"/>
    <m/>
    <x v="0"/>
    <m/>
    <m/>
    <x v="92"/>
    <m/>
    <x v="2"/>
    <x v="3"/>
    <x v="0"/>
  </r>
  <r>
    <x v="632"/>
    <x v="7"/>
    <x v="0"/>
    <s v="NDG_Facebook_RT_ec（210210-210228）"/>
    <n v="15511"/>
    <m/>
    <m/>
    <m/>
    <m/>
    <n v="31111.845000000001"/>
    <m/>
    <x v="0"/>
    <m/>
    <m/>
    <x v="92"/>
    <m/>
    <x v="2"/>
    <x v="3"/>
    <x v="0"/>
  </r>
  <r>
    <x v="632"/>
    <x v="7"/>
    <x v="0"/>
    <s v="NDG_Facebook_RT_ec（210210-210228）"/>
    <n v="2767"/>
    <m/>
    <m/>
    <m/>
    <m/>
    <n v="4360.7650000000003"/>
    <m/>
    <x v="0"/>
    <m/>
    <m/>
    <x v="92"/>
    <m/>
    <x v="2"/>
    <x v="3"/>
    <x v="0"/>
  </r>
  <r>
    <x v="632"/>
    <x v="7"/>
    <x v="0"/>
    <s v="NDG_Facebook_RT_ec（210210-210228）"/>
    <n v="4596"/>
    <m/>
    <m/>
    <m/>
    <m/>
    <n v="5318.55"/>
    <m/>
    <x v="0"/>
    <m/>
    <m/>
    <x v="92"/>
    <m/>
    <x v="2"/>
    <x v="3"/>
    <x v="0"/>
  </r>
  <r>
    <x v="632"/>
    <x v="7"/>
    <x v="0"/>
    <s v="NDG_Facebook_RT_ec（210210-210228）"/>
    <n v="4443"/>
    <m/>
    <m/>
    <m/>
    <m/>
    <n v="5624.06"/>
    <m/>
    <x v="0"/>
    <m/>
    <m/>
    <x v="92"/>
    <m/>
    <x v="2"/>
    <x v="3"/>
    <x v="0"/>
  </r>
  <r>
    <x v="632"/>
    <x v="7"/>
    <x v="0"/>
    <s v="NDG_Facebook_int_LAL"/>
    <n v="19"/>
    <m/>
    <m/>
    <m/>
    <m/>
    <n v="20.07"/>
    <m/>
    <x v="0"/>
    <m/>
    <m/>
    <x v="92"/>
    <m/>
    <x v="2"/>
    <x v="3"/>
    <x v="0"/>
  </r>
  <r>
    <x v="632"/>
    <x v="7"/>
    <x v="0"/>
    <s v="NDG_Facebook_int_LAL"/>
    <n v="85"/>
    <m/>
    <m/>
    <m/>
    <m/>
    <n v="25.645"/>
    <m/>
    <x v="0"/>
    <m/>
    <m/>
    <x v="92"/>
    <m/>
    <x v="2"/>
    <x v="3"/>
    <x v="0"/>
  </r>
  <r>
    <x v="632"/>
    <x v="7"/>
    <x v="0"/>
    <s v="NDG_Facebook_RT_brand（210210-210228）"/>
    <n v="981"/>
    <m/>
    <m/>
    <m/>
    <m/>
    <n v="1362.53"/>
    <m/>
    <x v="0"/>
    <m/>
    <m/>
    <x v="92"/>
    <m/>
    <x v="2"/>
    <x v="3"/>
    <x v="0"/>
  </r>
  <r>
    <x v="632"/>
    <x v="7"/>
    <x v="0"/>
    <s v="NDG_Facebook_RT_brand（210210-210228）"/>
    <n v="4089"/>
    <m/>
    <m/>
    <m/>
    <m/>
    <n v="9254.5"/>
    <m/>
    <x v="0"/>
    <m/>
    <m/>
    <x v="92"/>
    <m/>
    <x v="2"/>
    <x v="3"/>
    <x v="0"/>
  </r>
  <r>
    <x v="632"/>
    <x v="7"/>
    <x v="0"/>
    <s v="NDG_Facebook_RT_brand（210210-210228）"/>
    <n v="2992"/>
    <m/>
    <m/>
    <m/>
    <m/>
    <n v="7220.74"/>
    <m/>
    <x v="0"/>
    <m/>
    <m/>
    <x v="92"/>
    <m/>
    <x v="2"/>
    <x v="3"/>
    <x v="0"/>
  </r>
  <r>
    <x v="632"/>
    <x v="7"/>
    <x v="0"/>
    <s v="NDG_Facebook_RT_brand（210210-210228）"/>
    <n v="171"/>
    <m/>
    <m/>
    <m/>
    <m/>
    <n v="296.58999999999997"/>
    <m/>
    <x v="0"/>
    <m/>
    <m/>
    <x v="92"/>
    <m/>
    <x v="2"/>
    <x v="3"/>
    <x v="0"/>
  </r>
  <r>
    <x v="632"/>
    <x v="7"/>
    <x v="0"/>
    <s v="NDG_Facebook_int_LAL"/>
    <n v="122"/>
    <m/>
    <m/>
    <m/>
    <m/>
    <n v="59.094999999999999"/>
    <m/>
    <x v="0"/>
    <m/>
    <m/>
    <x v="92"/>
    <m/>
    <x v="2"/>
    <x v="3"/>
    <x v="0"/>
  </r>
  <r>
    <x v="632"/>
    <x v="7"/>
    <x v="0"/>
    <s v="NDG_Facebook_RT_brand（210210-210228）"/>
    <n v="156"/>
    <m/>
    <m/>
    <m/>
    <m/>
    <n v="384.67500000000001"/>
    <m/>
    <x v="0"/>
    <m/>
    <m/>
    <x v="92"/>
    <m/>
    <x v="2"/>
    <x v="3"/>
    <x v="0"/>
  </r>
  <r>
    <x v="632"/>
    <x v="7"/>
    <x v="0"/>
    <s v="NDG_Facebook_cashback_2106"/>
    <n v="64468"/>
    <m/>
    <m/>
    <m/>
    <m/>
    <n v="64313.2"/>
    <m/>
    <x v="0"/>
    <m/>
    <m/>
    <x v="92"/>
    <m/>
    <x v="2"/>
    <x v="3"/>
    <x v="0"/>
  </r>
  <r>
    <x v="632"/>
    <x v="7"/>
    <x v="0"/>
    <s v="NDG_Facebook_int_LAL"/>
    <n v="83"/>
    <m/>
    <m/>
    <m/>
    <m/>
    <n v="55.75"/>
    <m/>
    <x v="0"/>
    <m/>
    <m/>
    <x v="92"/>
    <m/>
    <x v="2"/>
    <x v="3"/>
    <x v="0"/>
  </r>
  <r>
    <x v="632"/>
    <x v="7"/>
    <x v="0"/>
    <s v="NDG_Facebook_int_LAL"/>
    <n v="23043"/>
    <m/>
    <m/>
    <m/>
    <m/>
    <n v="19571.595000000001"/>
    <m/>
    <x v="0"/>
    <m/>
    <m/>
    <x v="92"/>
    <m/>
    <x v="2"/>
    <x v="3"/>
    <x v="0"/>
  </r>
  <r>
    <x v="632"/>
    <x v="7"/>
    <x v="0"/>
    <s v="NDG_Facebook_int_LAL"/>
    <n v="53121"/>
    <m/>
    <m/>
    <m/>
    <m/>
    <n v="59958.01"/>
    <m/>
    <x v="0"/>
    <m/>
    <m/>
    <x v="92"/>
    <m/>
    <x v="2"/>
    <x v="3"/>
    <x v="0"/>
  </r>
  <r>
    <x v="632"/>
    <x v="7"/>
    <x v="0"/>
    <s v="NDG_Facebook_int_LAL"/>
    <n v="1663"/>
    <m/>
    <m/>
    <m/>
    <m/>
    <n v="1508.595"/>
    <m/>
    <x v="0"/>
    <m/>
    <m/>
    <x v="92"/>
    <m/>
    <x v="2"/>
    <x v="3"/>
    <x v="0"/>
  </r>
  <r>
    <x v="633"/>
    <x v="7"/>
    <x v="0"/>
    <s v="NDG_Facebook_RT_ec（210210-210228）"/>
    <n v="883"/>
    <m/>
    <m/>
    <m/>
    <m/>
    <n v="890.88499999999999"/>
    <m/>
    <x v="0"/>
    <m/>
    <m/>
    <x v="92"/>
    <m/>
    <x v="2"/>
    <x v="3"/>
    <x v="0"/>
  </r>
  <r>
    <x v="633"/>
    <x v="7"/>
    <x v="0"/>
    <s v="NDG_Facebook_int_LAL"/>
    <n v="12"/>
    <m/>
    <m/>
    <m/>
    <m/>
    <n v="1.115"/>
    <m/>
    <x v="0"/>
    <m/>
    <m/>
    <x v="92"/>
    <m/>
    <x v="2"/>
    <x v="3"/>
    <x v="0"/>
  </r>
  <r>
    <x v="633"/>
    <x v="7"/>
    <x v="0"/>
    <s v="NDG_Facebook_RT_ec（210210-210228）"/>
    <n v="10131"/>
    <m/>
    <m/>
    <m/>
    <m/>
    <n v="6629.79"/>
    <m/>
    <x v="0"/>
    <m/>
    <m/>
    <x v="92"/>
    <m/>
    <x v="2"/>
    <x v="3"/>
    <x v="0"/>
  </r>
  <r>
    <x v="633"/>
    <x v="7"/>
    <x v="0"/>
    <s v="NDG_Facebook_RT_ec（210210-210228）"/>
    <n v="595"/>
    <m/>
    <m/>
    <m/>
    <m/>
    <n v="574.22500000000002"/>
    <m/>
    <x v="0"/>
    <m/>
    <m/>
    <x v="92"/>
    <m/>
    <x v="2"/>
    <x v="3"/>
    <x v="0"/>
  </r>
  <r>
    <x v="633"/>
    <x v="7"/>
    <x v="0"/>
    <s v="NDG_Facebook_int_LAL_2"/>
    <n v="77"/>
    <m/>
    <m/>
    <m/>
    <m/>
    <n v="50.174999999999997"/>
    <m/>
    <x v="0"/>
    <m/>
    <m/>
    <x v="92"/>
    <m/>
    <x v="2"/>
    <x v="3"/>
    <x v="0"/>
  </r>
  <r>
    <x v="633"/>
    <x v="7"/>
    <x v="0"/>
    <s v="NDG_Facebook_int_LAL_2"/>
    <n v="7001"/>
    <m/>
    <m/>
    <m/>
    <m/>
    <n v="5222.66"/>
    <m/>
    <x v="0"/>
    <m/>
    <m/>
    <x v="92"/>
    <m/>
    <x v="2"/>
    <x v="3"/>
    <x v="0"/>
  </r>
  <r>
    <x v="633"/>
    <x v="7"/>
    <x v="0"/>
    <s v="NDG_Facebook_RT_ec（210210-210228）"/>
    <n v="561"/>
    <m/>
    <m/>
    <m/>
    <m/>
    <n v="609.90499999999997"/>
    <m/>
    <x v="0"/>
    <m/>
    <m/>
    <x v="92"/>
    <m/>
    <x v="2"/>
    <x v="3"/>
    <x v="0"/>
  </r>
  <r>
    <x v="633"/>
    <x v="7"/>
    <x v="0"/>
    <s v="NDG_Facebook_int_LAL"/>
    <n v="77"/>
    <m/>
    <m/>
    <m/>
    <m/>
    <n v="18.954999999999998"/>
    <m/>
    <x v="0"/>
    <m/>
    <m/>
    <x v="92"/>
    <m/>
    <x v="2"/>
    <x v="3"/>
    <x v="0"/>
  </r>
  <r>
    <x v="633"/>
    <x v="7"/>
    <x v="0"/>
    <s v="NDG_Facebook_int_LAL"/>
    <n v="72"/>
    <m/>
    <m/>
    <m/>
    <m/>
    <n v="23.414999999999999"/>
    <m/>
    <x v="0"/>
    <m/>
    <m/>
    <x v="92"/>
    <m/>
    <x v="2"/>
    <x v="3"/>
    <x v="0"/>
  </r>
  <r>
    <x v="633"/>
    <x v="7"/>
    <x v="0"/>
    <s v="NDG_Facebook_RT_ec（210210-210228）"/>
    <n v="17702"/>
    <m/>
    <m/>
    <m/>
    <m/>
    <n v="29029.025000000001"/>
    <m/>
    <x v="0"/>
    <m/>
    <m/>
    <x v="92"/>
    <m/>
    <x v="2"/>
    <x v="3"/>
    <x v="0"/>
  </r>
  <r>
    <x v="633"/>
    <x v="7"/>
    <x v="0"/>
    <s v="NDG_Facebook_RT_brand（210210-210228）"/>
    <n v="2995"/>
    <m/>
    <m/>
    <m/>
    <m/>
    <n v="5420.0150000000003"/>
    <m/>
    <x v="0"/>
    <m/>
    <m/>
    <x v="92"/>
    <m/>
    <x v="2"/>
    <x v="3"/>
    <x v="0"/>
  </r>
  <r>
    <x v="633"/>
    <x v="7"/>
    <x v="0"/>
    <s v="NDG_Facebook_RT_ec（210210-210228）"/>
    <n v="635"/>
    <m/>
    <m/>
    <m/>
    <m/>
    <n v="628.86"/>
    <m/>
    <x v="0"/>
    <m/>
    <m/>
    <x v="92"/>
    <m/>
    <x v="2"/>
    <x v="3"/>
    <x v="0"/>
  </r>
  <r>
    <x v="633"/>
    <x v="7"/>
    <x v="0"/>
    <s v="NDG_Facebook_RT_brand（210210-210228）"/>
    <n v="1655"/>
    <m/>
    <m/>
    <m/>
    <m/>
    <n v="1784"/>
    <m/>
    <x v="0"/>
    <m/>
    <m/>
    <x v="92"/>
    <m/>
    <x v="2"/>
    <x v="3"/>
    <x v="0"/>
  </r>
  <r>
    <x v="633"/>
    <x v="7"/>
    <x v="0"/>
    <s v="NDG_Facebook_int_LAL_2"/>
    <n v="49"/>
    <m/>
    <m/>
    <m/>
    <m/>
    <n v="24.53"/>
    <m/>
    <x v="0"/>
    <m/>
    <m/>
    <x v="92"/>
    <m/>
    <x v="2"/>
    <x v="3"/>
    <x v="0"/>
  </r>
  <r>
    <x v="633"/>
    <x v="7"/>
    <x v="0"/>
    <s v="NDG_Facebook_int_LAL"/>
    <n v="10142"/>
    <m/>
    <m/>
    <m/>
    <m/>
    <n v="6930.84"/>
    <m/>
    <x v="0"/>
    <m/>
    <m/>
    <x v="92"/>
    <m/>
    <x v="2"/>
    <x v="3"/>
    <x v="0"/>
  </r>
  <r>
    <x v="633"/>
    <x v="7"/>
    <x v="0"/>
    <s v="NDG_Facebook_int_LAL_2"/>
    <n v="733"/>
    <m/>
    <m/>
    <m/>
    <m/>
    <n v="367.95"/>
    <m/>
    <x v="0"/>
    <m/>
    <m/>
    <x v="92"/>
    <m/>
    <x v="2"/>
    <x v="3"/>
    <x v="0"/>
  </r>
  <r>
    <x v="633"/>
    <x v="7"/>
    <x v="0"/>
    <s v="NDG_Facebook_RT_ec（210210-210228）"/>
    <n v="2723"/>
    <m/>
    <m/>
    <m/>
    <m/>
    <n v="2405.0549999999998"/>
    <m/>
    <x v="0"/>
    <m/>
    <m/>
    <x v="92"/>
    <m/>
    <x v="2"/>
    <x v="3"/>
    <x v="0"/>
  </r>
  <r>
    <x v="633"/>
    <x v="7"/>
    <x v="0"/>
    <s v="NDG_Facebook_RT_brand（210210-210228）"/>
    <n v="419"/>
    <m/>
    <m/>
    <m/>
    <m/>
    <n v="651.16"/>
    <m/>
    <x v="0"/>
    <m/>
    <m/>
    <x v="92"/>
    <m/>
    <x v="2"/>
    <x v="3"/>
    <x v="0"/>
  </r>
  <r>
    <x v="633"/>
    <x v="7"/>
    <x v="0"/>
    <s v="NDG_Facebook_RT_brand（210210-210228）"/>
    <n v="39"/>
    <m/>
    <m/>
    <m/>
    <m/>
    <n v="32.335000000000001"/>
    <m/>
    <x v="0"/>
    <m/>
    <m/>
    <x v="92"/>
    <m/>
    <x v="2"/>
    <x v="3"/>
    <x v="0"/>
  </r>
  <r>
    <x v="633"/>
    <x v="7"/>
    <x v="0"/>
    <s v="NDG_Facebook_int_LAL_2"/>
    <n v="31"/>
    <m/>
    <m/>
    <m/>
    <m/>
    <n v="20.07"/>
    <m/>
    <x v="0"/>
    <m/>
    <m/>
    <x v="92"/>
    <m/>
    <x v="2"/>
    <x v="3"/>
    <x v="0"/>
  </r>
  <r>
    <x v="633"/>
    <x v="7"/>
    <x v="0"/>
    <s v="NDG_Facebook_RT_brand（210210-210228）"/>
    <n v="1433"/>
    <m/>
    <m/>
    <m/>
    <m/>
    <n v="2605.7550000000001"/>
    <m/>
    <x v="0"/>
    <m/>
    <m/>
    <x v="92"/>
    <m/>
    <x v="2"/>
    <x v="3"/>
    <x v="0"/>
  </r>
  <r>
    <x v="633"/>
    <x v="7"/>
    <x v="0"/>
    <s v="NDG_Facebook_RT_ec（210210-210228）"/>
    <n v="5201"/>
    <m/>
    <m/>
    <m/>
    <m/>
    <n v="4348.5"/>
    <m/>
    <x v="0"/>
    <m/>
    <m/>
    <x v="92"/>
    <m/>
    <x v="2"/>
    <x v="3"/>
    <x v="0"/>
  </r>
  <r>
    <x v="633"/>
    <x v="7"/>
    <x v="0"/>
    <s v="NDG_Facebook_int_LAL"/>
    <n v="10"/>
    <m/>
    <m/>
    <m/>
    <m/>
    <n v="2.23"/>
    <m/>
    <x v="0"/>
    <m/>
    <m/>
    <x v="92"/>
    <m/>
    <x v="2"/>
    <x v="3"/>
    <x v="0"/>
  </r>
  <r>
    <x v="633"/>
    <x v="7"/>
    <x v="0"/>
    <s v="NDG_Facebook_RT_ec（210210-210228）"/>
    <n v="6927"/>
    <m/>
    <m/>
    <m/>
    <m/>
    <n v="9396.1049999999996"/>
    <m/>
    <x v="0"/>
    <m/>
    <m/>
    <x v="92"/>
    <m/>
    <x v="2"/>
    <x v="3"/>
    <x v="0"/>
  </r>
  <r>
    <x v="633"/>
    <x v="7"/>
    <x v="0"/>
    <s v="NDG_Facebook_RT_brand（210210-210228）"/>
    <n v="49"/>
    <m/>
    <m/>
    <m/>
    <m/>
    <n v="83.625"/>
    <m/>
    <x v="0"/>
    <m/>
    <m/>
    <x v="92"/>
    <m/>
    <x v="2"/>
    <x v="3"/>
    <x v="0"/>
  </r>
  <r>
    <x v="633"/>
    <x v="7"/>
    <x v="0"/>
    <s v="NDG_Facebook_RT_brand（210210-210228）"/>
    <n v="55"/>
    <m/>
    <m/>
    <m/>
    <m/>
    <n v="88.084999999999994"/>
    <m/>
    <x v="0"/>
    <m/>
    <m/>
    <x v="92"/>
    <m/>
    <x v="2"/>
    <x v="3"/>
    <x v="0"/>
  </r>
  <r>
    <x v="633"/>
    <x v="7"/>
    <x v="0"/>
    <s v="NDG_Facebook_RT_brand（210210-210228）"/>
    <n v="1388"/>
    <m/>
    <m/>
    <m/>
    <m/>
    <n v="1266.6400000000001"/>
    <m/>
    <x v="0"/>
    <m/>
    <m/>
    <x v="92"/>
    <m/>
    <x v="2"/>
    <x v="3"/>
    <x v="0"/>
  </r>
  <r>
    <x v="633"/>
    <x v="7"/>
    <x v="0"/>
    <s v="NDG_Facebook_int_LAL"/>
    <n v="13097"/>
    <m/>
    <m/>
    <m/>
    <m/>
    <n v="10395.145"/>
    <m/>
    <x v="0"/>
    <m/>
    <m/>
    <x v="92"/>
    <m/>
    <x v="2"/>
    <x v="3"/>
    <x v="0"/>
  </r>
  <r>
    <x v="633"/>
    <x v="7"/>
    <x v="0"/>
    <s v="NDG_Facebook_int_LAL_2"/>
    <n v="66"/>
    <m/>
    <m/>
    <m/>
    <m/>
    <n v="18.954999999999998"/>
    <m/>
    <x v="0"/>
    <m/>
    <m/>
    <x v="92"/>
    <m/>
    <x v="2"/>
    <x v="3"/>
    <x v="0"/>
  </r>
  <r>
    <x v="633"/>
    <x v="7"/>
    <x v="0"/>
    <s v="NDG_Facebook_int_LAL_2"/>
    <n v="897"/>
    <m/>
    <m/>
    <m/>
    <m/>
    <n v="522.93499999999995"/>
    <m/>
    <x v="0"/>
    <m/>
    <m/>
    <x v="92"/>
    <m/>
    <x v="2"/>
    <x v="3"/>
    <x v="0"/>
  </r>
  <r>
    <x v="633"/>
    <x v="7"/>
    <x v="0"/>
    <s v="NDG_Facebook_int_LAL"/>
    <n v="33"/>
    <m/>
    <m/>
    <m/>
    <m/>
    <n v="1.115"/>
    <m/>
    <x v="0"/>
    <m/>
    <m/>
    <x v="92"/>
    <m/>
    <x v="2"/>
    <x v="3"/>
    <x v="0"/>
  </r>
  <r>
    <x v="633"/>
    <x v="7"/>
    <x v="0"/>
    <s v="NDG_Facebook_cashback_2106"/>
    <n v="71481"/>
    <m/>
    <m/>
    <m/>
    <m/>
    <n v="63067.745000000003"/>
    <m/>
    <x v="0"/>
    <m/>
    <m/>
    <x v="92"/>
    <m/>
    <x v="2"/>
    <x v="3"/>
    <x v="0"/>
  </r>
  <r>
    <x v="633"/>
    <x v="7"/>
    <x v="0"/>
    <s v="NDG_Facebook_cashback_2106_RT"/>
    <n v="77746"/>
    <m/>
    <m/>
    <m/>
    <m/>
    <n v="64506.095000000001"/>
    <m/>
    <x v="0"/>
    <m/>
    <m/>
    <x v="92"/>
    <m/>
    <x v="2"/>
    <x v="3"/>
    <x v="0"/>
  </r>
  <r>
    <x v="633"/>
    <x v="7"/>
    <x v="0"/>
    <s v="NDG_Facebook_int_LAL"/>
    <n v="732"/>
    <m/>
    <m/>
    <m/>
    <m/>
    <n v="512.9"/>
    <m/>
    <x v="0"/>
    <m/>
    <m/>
    <x v="92"/>
    <m/>
    <x v="2"/>
    <x v="3"/>
    <x v="0"/>
  </r>
  <r>
    <x v="633"/>
    <x v="7"/>
    <x v="0"/>
    <s v="NDG_Facebook_RT_brand（210210-210228）"/>
    <n v="42"/>
    <m/>
    <m/>
    <m/>
    <m/>
    <n v="46.83"/>
    <m/>
    <x v="0"/>
    <m/>
    <m/>
    <x v="92"/>
    <m/>
    <x v="2"/>
    <x v="3"/>
    <x v="0"/>
  </r>
  <r>
    <x v="633"/>
    <x v="7"/>
    <x v="0"/>
    <s v="NDG_Facebook_int_LAL"/>
    <n v="22"/>
    <m/>
    <m/>
    <m/>
    <m/>
    <n v="4.46"/>
    <m/>
    <x v="0"/>
    <m/>
    <m/>
    <x v="92"/>
    <m/>
    <x v="2"/>
    <x v="3"/>
    <x v="0"/>
  </r>
  <r>
    <x v="634"/>
    <x v="7"/>
    <x v="0"/>
    <s v="NDG_Facebook_int_LAL"/>
    <n v="5"/>
    <m/>
    <m/>
    <m/>
    <m/>
    <n v="1.115"/>
    <m/>
    <x v="0"/>
    <m/>
    <m/>
    <x v="92"/>
    <m/>
    <x v="2"/>
    <x v="3"/>
    <x v="0"/>
  </r>
  <r>
    <x v="634"/>
    <x v="7"/>
    <x v="0"/>
    <s v="NDG_Facebook_int_LAL"/>
    <n v="9"/>
    <m/>
    <m/>
    <m/>
    <m/>
    <n v="2.23"/>
    <m/>
    <x v="0"/>
    <m/>
    <m/>
    <x v="92"/>
    <m/>
    <x v="2"/>
    <x v="3"/>
    <x v="0"/>
  </r>
  <r>
    <x v="634"/>
    <x v="7"/>
    <x v="0"/>
    <s v="NDG_Facebook_cashback_2106"/>
    <n v="73991"/>
    <m/>
    <m/>
    <m/>
    <m/>
    <n v="60567.915000000001"/>
    <m/>
    <x v="0"/>
    <m/>
    <m/>
    <x v="92"/>
    <m/>
    <x v="2"/>
    <x v="3"/>
    <x v="0"/>
  </r>
  <r>
    <x v="634"/>
    <x v="7"/>
    <x v="0"/>
    <s v="NDG_Facebook_int_LAL"/>
    <n v="12821"/>
    <m/>
    <m/>
    <m/>
    <m/>
    <n v="10676.125"/>
    <m/>
    <x v="0"/>
    <m/>
    <m/>
    <x v="92"/>
    <m/>
    <x v="2"/>
    <x v="3"/>
    <x v="0"/>
  </r>
  <r>
    <x v="634"/>
    <x v="7"/>
    <x v="0"/>
    <s v="NDG_Facebook_int_LAL_2"/>
    <n v="106"/>
    <m/>
    <m/>
    <m/>
    <m/>
    <n v="34.564999999999998"/>
    <m/>
    <x v="0"/>
    <m/>
    <m/>
    <x v="92"/>
    <m/>
    <x v="2"/>
    <x v="3"/>
    <x v="0"/>
  </r>
  <r>
    <x v="634"/>
    <x v="7"/>
    <x v="0"/>
    <s v="NDG_Facebook_RT_ec（210210-210228）"/>
    <n v="6557"/>
    <m/>
    <m/>
    <m/>
    <m/>
    <n v="6014.31"/>
    <m/>
    <x v="0"/>
    <m/>
    <m/>
    <x v="92"/>
    <m/>
    <x v="2"/>
    <x v="3"/>
    <x v="0"/>
  </r>
  <r>
    <x v="634"/>
    <x v="7"/>
    <x v="0"/>
    <s v="NDG_Facebook_int_LAL"/>
    <n v="122"/>
    <m/>
    <m/>
    <m/>
    <m/>
    <n v="73.59"/>
    <m/>
    <x v="0"/>
    <m/>
    <m/>
    <x v="92"/>
    <m/>
    <x v="2"/>
    <x v="3"/>
    <x v="0"/>
  </r>
  <r>
    <x v="634"/>
    <x v="7"/>
    <x v="0"/>
    <s v="NDG_Facebook_cashback_2106_RT"/>
    <n v="82073"/>
    <m/>
    <m/>
    <m/>
    <m/>
    <n v="63745.665000000001"/>
    <m/>
    <x v="0"/>
    <m/>
    <m/>
    <x v="92"/>
    <m/>
    <x v="2"/>
    <x v="3"/>
    <x v="0"/>
  </r>
  <r>
    <x v="634"/>
    <x v="7"/>
    <x v="0"/>
    <s v="NDG_Facebook_int_LAL_2"/>
    <n v="430"/>
    <m/>
    <m/>
    <m/>
    <m/>
    <n v="205.16"/>
    <m/>
    <x v="0"/>
    <m/>
    <m/>
    <x v="92"/>
    <m/>
    <x v="2"/>
    <x v="3"/>
    <x v="0"/>
  </r>
  <r>
    <x v="634"/>
    <x v="7"/>
    <x v="0"/>
    <s v="NDG_Facebook_RT_ec（210210-210228）"/>
    <n v="21423"/>
    <m/>
    <m/>
    <m/>
    <m/>
    <n v="27393.32"/>
    <m/>
    <x v="0"/>
    <m/>
    <m/>
    <x v="92"/>
    <m/>
    <x v="2"/>
    <x v="3"/>
    <x v="0"/>
  </r>
  <r>
    <x v="634"/>
    <x v="7"/>
    <x v="0"/>
    <s v="NDG_Facebook_int_LAL_2"/>
    <n v="19829"/>
    <m/>
    <m/>
    <m/>
    <m/>
    <n v="16832.04"/>
    <m/>
    <x v="0"/>
    <m/>
    <m/>
    <x v="92"/>
    <m/>
    <x v="2"/>
    <x v="3"/>
    <x v="0"/>
  </r>
  <r>
    <x v="634"/>
    <x v="7"/>
    <x v="0"/>
    <s v="NDG_Facebook_int_LAL"/>
    <n v="11"/>
    <m/>
    <m/>
    <m/>
    <m/>
    <n v="13.38"/>
    <m/>
    <x v="0"/>
    <m/>
    <m/>
    <x v="92"/>
    <m/>
    <x v="2"/>
    <x v="3"/>
    <x v="0"/>
  </r>
  <r>
    <x v="634"/>
    <x v="7"/>
    <x v="0"/>
    <s v="NDG_Facebook_int_LAL_2"/>
    <n v="964"/>
    <m/>
    <m/>
    <m/>
    <m/>
    <n v="412.55"/>
    <m/>
    <x v="0"/>
    <m/>
    <m/>
    <x v="92"/>
    <m/>
    <x v="2"/>
    <x v="3"/>
    <x v="0"/>
  </r>
  <r>
    <x v="634"/>
    <x v="7"/>
    <x v="0"/>
    <s v="NDG_Facebook_RT_brand（210210-210228）"/>
    <n v="4405"/>
    <m/>
    <m/>
    <m/>
    <m/>
    <n v="7917.6149999999998"/>
    <m/>
    <x v="0"/>
    <m/>
    <m/>
    <x v="92"/>
    <m/>
    <x v="2"/>
    <x v="3"/>
    <x v="0"/>
  </r>
  <r>
    <x v="634"/>
    <x v="7"/>
    <x v="0"/>
    <s v="NDG_Facebook_int_LAL"/>
    <n v="11145"/>
    <m/>
    <m/>
    <m/>
    <m/>
    <n v="6954.2550000000001"/>
    <m/>
    <x v="0"/>
    <m/>
    <m/>
    <x v="92"/>
    <m/>
    <x v="2"/>
    <x v="3"/>
    <x v="0"/>
  </r>
  <r>
    <x v="634"/>
    <x v="7"/>
    <x v="0"/>
    <s v="NDG_Facebook_int_LAL"/>
    <n v="2"/>
    <m/>
    <m/>
    <m/>
    <m/>
    <n v="0"/>
    <m/>
    <x v="0"/>
    <m/>
    <m/>
    <x v="92"/>
    <m/>
    <x v="2"/>
    <x v="3"/>
    <x v="0"/>
  </r>
  <r>
    <x v="634"/>
    <x v="7"/>
    <x v="0"/>
    <s v="NDG_Facebook_int_LAL"/>
    <n v="3"/>
    <m/>
    <m/>
    <m/>
    <m/>
    <n v="0"/>
    <m/>
    <x v="0"/>
    <m/>
    <m/>
    <x v="92"/>
    <m/>
    <x v="2"/>
    <x v="3"/>
    <x v="0"/>
  </r>
  <r>
    <x v="634"/>
    <x v="7"/>
    <x v="0"/>
    <s v="NDG_Facebook_int_LAL_2"/>
    <n v="241"/>
    <m/>
    <m/>
    <m/>
    <m/>
    <n v="78.05"/>
    <m/>
    <x v="0"/>
    <m/>
    <m/>
    <x v="92"/>
    <m/>
    <x v="2"/>
    <x v="3"/>
    <x v="0"/>
  </r>
  <r>
    <x v="634"/>
    <x v="7"/>
    <x v="0"/>
    <s v="NDG_Facebook_RT_ec（210210-210228）"/>
    <n v="4974"/>
    <m/>
    <m/>
    <m/>
    <m/>
    <n v="5079.9399999999996"/>
    <m/>
    <x v="0"/>
    <m/>
    <m/>
    <x v="92"/>
    <m/>
    <x v="2"/>
    <x v="3"/>
    <x v="0"/>
  </r>
  <r>
    <x v="634"/>
    <x v="7"/>
    <x v="0"/>
    <s v="NDG_Facebook_int_LAL"/>
    <n v="4"/>
    <m/>
    <m/>
    <m/>
    <m/>
    <n v="1.115"/>
    <m/>
    <x v="0"/>
    <m/>
    <m/>
    <x v="92"/>
    <m/>
    <x v="2"/>
    <x v="3"/>
    <x v="0"/>
  </r>
  <r>
    <x v="634"/>
    <x v="7"/>
    <x v="0"/>
    <s v="NDG_Facebook_int_LAL_2"/>
    <n v="101"/>
    <m/>
    <m/>
    <m/>
    <m/>
    <n v="41.255000000000003"/>
    <m/>
    <x v="0"/>
    <m/>
    <m/>
    <x v="92"/>
    <m/>
    <x v="2"/>
    <x v="3"/>
    <x v="0"/>
  </r>
  <r>
    <x v="634"/>
    <x v="7"/>
    <x v="0"/>
    <s v="NDG_Facebook_RT_brand（210210-210228）"/>
    <n v="941"/>
    <m/>
    <m/>
    <m/>
    <m/>
    <n v="1365.875"/>
    <m/>
    <x v="0"/>
    <m/>
    <m/>
    <x v="92"/>
    <m/>
    <x v="2"/>
    <x v="3"/>
    <x v="0"/>
  </r>
  <r>
    <x v="634"/>
    <x v="7"/>
    <x v="0"/>
    <s v="NDG_Facebook_int_LAL_2"/>
    <n v="49"/>
    <m/>
    <m/>
    <m/>
    <m/>
    <n v="31.22"/>
    <m/>
    <x v="0"/>
    <m/>
    <m/>
    <x v="92"/>
    <m/>
    <x v="2"/>
    <x v="3"/>
    <x v="0"/>
  </r>
  <r>
    <x v="634"/>
    <x v="7"/>
    <x v="0"/>
    <s v="NDG_Facebook_RT_brand（210210-210228）"/>
    <n v="730"/>
    <m/>
    <m/>
    <m/>
    <m/>
    <n v="1220.925"/>
    <m/>
    <x v="0"/>
    <m/>
    <m/>
    <x v="92"/>
    <m/>
    <x v="2"/>
    <x v="3"/>
    <x v="0"/>
  </r>
  <r>
    <x v="634"/>
    <x v="7"/>
    <x v="0"/>
    <s v="NDG_Facebook_RT_ec（210210-210228）"/>
    <n v="5193"/>
    <m/>
    <m/>
    <m/>
    <m/>
    <n v="5314.09"/>
    <m/>
    <x v="0"/>
    <m/>
    <m/>
    <x v="92"/>
    <m/>
    <x v="2"/>
    <x v="3"/>
    <x v="0"/>
  </r>
  <r>
    <x v="634"/>
    <x v="7"/>
    <x v="0"/>
    <s v="NDG_Facebook_RT_ec（210210-210228）"/>
    <n v="22032"/>
    <m/>
    <m/>
    <m/>
    <m/>
    <n v="44792.894999999997"/>
    <m/>
    <x v="0"/>
    <m/>
    <m/>
    <x v="92"/>
    <m/>
    <x v="2"/>
    <x v="3"/>
    <x v="0"/>
  </r>
  <r>
    <x v="634"/>
    <x v="7"/>
    <x v="0"/>
    <s v="NDG_Facebook_RT_brand（210210-210228）"/>
    <n v="1894"/>
    <m/>
    <m/>
    <m/>
    <m/>
    <n v="2178.71"/>
    <m/>
    <x v="0"/>
    <m/>
    <m/>
    <x v="92"/>
    <m/>
    <x v="2"/>
    <x v="3"/>
    <x v="0"/>
  </r>
  <r>
    <x v="634"/>
    <x v="7"/>
    <x v="0"/>
    <s v="NDG_Facebook_RT_brand（210210-210228）"/>
    <n v="3107"/>
    <m/>
    <m/>
    <m/>
    <m/>
    <n v="7385.76"/>
    <m/>
    <x v="0"/>
    <m/>
    <m/>
    <x v="92"/>
    <m/>
    <x v="2"/>
    <x v="3"/>
    <x v="0"/>
  </r>
  <r>
    <x v="635"/>
    <x v="7"/>
    <x v="0"/>
    <s v="NDG_Facebook_int_LAL"/>
    <n v="6"/>
    <m/>
    <m/>
    <m/>
    <m/>
    <n v="2.23"/>
    <m/>
    <x v="0"/>
    <m/>
    <m/>
    <x v="92"/>
    <m/>
    <x v="2"/>
    <x v="3"/>
    <x v="0"/>
  </r>
  <r>
    <x v="635"/>
    <x v="7"/>
    <x v="0"/>
    <s v="NDG_Facebook_RT_brand（210210-210228）"/>
    <n v="1400"/>
    <m/>
    <m/>
    <m/>
    <m/>
    <n v="2151.9499999999998"/>
    <m/>
    <x v="0"/>
    <m/>
    <m/>
    <x v="92"/>
    <m/>
    <x v="2"/>
    <x v="3"/>
    <x v="0"/>
  </r>
  <r>
    <x v="635"/>
    <x v="7"/>
    <x v="0"/>
    <s v="NDG_Facebook_int_LAL_2"/>
    <n v="108"/>
    <m/>
    <m/>
    <m/>
    <m/>
    <n v="21.184999999999999"/>
    <m/>
    <x v="0"/>
    <m/>
    <m/>
    <x v="92"/>
    <m/>
    <x v="2"/>
    <x v="3"/>
    <x v="0"/>
  </r>
  <r>
    <x v="635"/>
    <x v="7"/>
    <x v="0"/>
    <s v="NDG_Facebook_int_LAL"/>
    <n v="8"/>
    <m/>
    <m/>
    <m/>
    <m/>
    <n v="3.3450000000000002"/>
    <m/>
    <x v="0"/>
    <m/>
    <m/>
    <x v="92"/>
    <m/>
    <x v="2"/>
    <x v="3"/>
    <x v="0"/>
  </r>
  <r>
    <x v="635"/>
    <x v="7"/>
    <x v="0"/>
    <s v="NDG_Facebook_RT_ec（210210-210228）"/>
    <n v="14045"/>
    <m/>
    <m/>
    <m/>
    <m/>
    <n v="17551.215"/>
    <m/>
    <x v="0"/>
    <m/>
    <m/>
    <x v="92"/>
    <m/>
    <x v="2"/>
    <x v="3"/>
    <x v="0"/>
  </r>
  <r>
    <x v="635"/>
    <x v="7"/>
    <x v="0"/>
    <s v="NDG_Facebook_RT_brand（210210-210228）"/>
    <n v="3861"/>
    <m/>
    <m/>
    <m/>
    <m/>
    <n v="7602.07"/>
    <m/>
    <x v="0"/>
    <m/>
    <m/>
    <x v="92"/>
    <m/>
    <x v="2"/>
    <x v="3"/>
    <x v="0"/>
  </r>
  <r>
    <x v="635"/>
    <x v="7"/>
    <x v="0"/>
    <s v="NDG_Facebook_RT_brand（210210-210228）"/>
    <n v="389"/>
    <m/>
    <m/>
    <m/>
    <m/>
    <n v="549.69500000000005"/>
    <m/>
    <x v="0"/>
    <m/>
    <m/>
    <x v="92"/>
    <m/>
    <x v="2"/>
    <x v="3"/>
    <x v="0"/>
  </r>
  <r>
    <x v="635"/>
    <x v="7"/>
    <x v="0"/>
    <s v="NDG_Facebook_cashback_2106_RT"/>
    <n v="84000"/>
    <m/>
    <m/>
    <m/>
    <m/>
    <n v="60740.74"/>
    <m/>
    <x v="0"/>
    <m/>
    <m/>
    <x v="92"/>
    <m/>
    <x v="2"/>
    <x v="3"/>
    <x v="0"/>
  </r>
  <r>
    <x v="635"/>
    <x v="7"/>
    <x v="0"/>
    <s v="NDG_Facebook_int_LAL_2"/>
    <n v="1257"/>
    <m/>
    <m/>
    <m/>
    <m/>
    <n v="550.80999999999995"/>
    <m/>
    <x v="0"/>
    <m/>
    <m/>
    <x v="92"/>
    <m/>
    <x v="2"/>
    <x v="3"/>
    <x v="0"/>
  </r>
  <r>
    <x v="635"/>
    <x v="7"/>
    <x v="0"/>
    <s v="NDG_Facebook_RT_ec（210210-210228）"/>
    <n v="9659"/>
    <m/>
    <m/>
    <m/>
    <m/>
    <n v="7520.6750000000002"/>
    <m/>
    <x v="0"/>
    <m/>
    <m/>
    <x v="92"/>
    <m/>
    <x v="2"/>
    <x v="3"/>
    <x v="0"/>
  </r>
  <r>
    <x v="635"/>
    <x v="7"/>
    <x v="0"/>
    <s v="NDG_Facebook_int_LAL_2"/>
    <n v="54"/>
    <m/>
    <m/>
    <m/>
    <m/>
    <n v="24.53"/>
    <m/>
    <x v="0"/>
    <m/>
    <m/>
    <x v="92"/>
    <m/>
    <x v="2"/>
    <x v="3"/>
    <x v="0"/>
  </r>
  <r>
    <x v="635"/>
    <x v="7"/>
    <x v="0"/>
    <s v="NDG_Facebook_int_LAL"/>
    <n v="17695"/>
    <m/>
    <m/>
    <m/>
    <m/>
    <n v="10865.674999999999"/>
    <m/>
    <x v="0"/>
    <m/>
    <m/>
    <x v="92"/>
    <m/>
    <x v="2"/>
    <x v="3"/>
    <x v="0"/>
  </r>
  <r>
    <x v="635"/>
    <x v="7"/>
    <x v="0"/>
    <s v="NDG_Facebook_int_LAL"/>
    <n v="12790"/>
    <m/>
    <m/>
    <m/>
    <m/>
    <n v="6155.915"/>
    <m/>
    <x v="0"/>
    <m/>
    <m/>
    <x v="92"/>
    <m/>
    <x v="2"/>
    <x v="3"/>
    <x v="0"/>
  </r>
  <r>
    <x v="635"/>
    <x v="7"/>
    <x v="0"/>
    <s v="NDG_Facebook_int_LAL"/>
    <n v="65"/>
    <m/>
    <m/>
    <m/>
    <m/>
    <n v="24.53"/>
    <m/>
    <x v="0"/>
    <m/>
    <m/>
    <x v="92"/>
    <m/>
    <x v="2"/>
    <x v="3"/>
    <x v="0"/>
  </r>
  <r>
    <x v="635"/>
    <x v="7"/>
    <x v="0"/>
    <s v="NDG_Facebook_int_LAL_2"/>
    <n v="96"/>
    <m/>
    <m/>
    <m/>
    <m/>
    <n v="41.255000000000003"/>
    <m/>
    <x v="0"/>
    <m/>
    <m/>
    <x v="92"/>
    <m/>
    <x v="2"/>
    <x v="3"/>
    <x v="0"/>
  </r>
  <r>
    <x v="635"/>
    <x v="7"/>
    <x v="0"/>
    <s v="NDG_Facebook_int_LAL_2"/>
    <n v="2380"/>
    <m/>
    <m/>
    <m/>
    <m/>
    <n v="1191.9349999999999"/>
    <m/>
    <x v="0"/>
    <m/>
    <m/>
    <x v="92"/>
    <m/>
    <x v="2"/>
    <x v="3"/>
    <x v="0"/>
  </r>
  <r>
    <x v="635"/>
    <x v="7"/>
    <x v="0"/>
    <s v="NDG_Facebook_RT_ec（210210-210228）"/>
    <n v="34933"/>
    <m/>
    <m/>
    <m/>
    <m/>
    <n v="54333.95"/>
    <m/>
    <x v="0"/>
    <m/>
    <m/>
    <x v="92"/>
    <m/>
    <x v="2"/>
    <x v="3"/>
    <x v="0"/>
  </r>
  <r>
    <x v="635"/>
    <x v="7"/>
    <x v="0"/>
    <s v="NDG_Facebook_cashback_2106"/>
    <n v="76512"/>
    <m/>
    <m/>
    <m/>
    <m/>
    <n v="59362.6"/>
    <m/>
    <x v="0"/>
    <m/>
    <m/>
    <x v="92"/>
    <m/>
    <x v="2"/>
    <x v="3"/>
    <x v="0"/>
  </r>
  <r>
    <x v="635"/>
    <x v="7"/>
    <x v="0"/>
    <s v="NDG_Facebook_int_LAL"/>
    <n v="8"/>
    <m/>
    <m/>
    <m/>
    <m/>
    <n v="1.115"/>
    <m/>
    <x v="0"/>
    <m/>
    <m/>
    <x v="92"/>
    <m/>
    <x v="2"/>
    <x v="3"/>
    <x v="0"/>
  </r>
  <r>
    <x v="635"/>
    <x v="7"/>
    <x v="0"/>
    <s v="NDG_Facebook_RT_brand（210210-210228）"/>
    <n v="2445"/>
    <m/>
    <m/>
    <m/>
    <m/>
    <n v="2770.7750000000001"/>
    <m/>
    <x v="0"/>
    <m/>
    <m/>
    <x v="92"/>
    <m/>
    <x v="2"/>
    <x v="3"/>
    <x v="0"/>
  </r>
  <r>
    <x v="635"/>
    <x v="7"/>
    <x v="0"/>
    <s v="NDG_Facebook_RT_brand（210210-210228）"/>
    <n v="4202"/>
    <m/>
    <m/>
    <m/>
    <m/>
    <n v="7222.97"/>
    <m/>
    <x v="0"/>
    <m/>
    <m/>
    <x v="92"/>
    <m/>
    <x v="2"/>
    <x v="3"/>
    <x v="0"/>
  </r>
  <r>
    <x v="635"/>
    <x v="7"/>
    <x v="0"/>
    <s v="NDG_Facebook_RT_ec（210210-210228）"/>
    <n v="3299"/>
    <m/>
    <m/>
    <m/>
    <m/>
    <n v="3801.0349999999999"/>
    <m/>
    <x v="0"/>
    <m/>
    <m/>
    <x v="92"/>
    <m/>
    <x v="2"/>
    <x v="3"/>
    <x v="0"/>
  </r>
  <r>
    <x v="635"/>
    <x v="7"/>
    <x v="0"/>
    <s v="NDG_Facebook_RT_ec（210210-210228）"/>
    <n v="9148"/>
    <m/>
    <m/>
    <m/>
    <m/>
    <n v="7089.17"/>
    <m/>
    <x v="0"/>
    <m/>
    <m/>
    <x v="92"/>
    <m/>
    <x v="2"/>
    <x v="3"/>
    <x v="0"/>
  </r>
  <r>
    <x v="635"/>
    <x v="7"/>
    <x v="0"/>
    <s v="NDG_Facebook_int_LAL_2"/>
    <n v="16770"/>
    <m/>
    <m/>
    <m/>
    <m/>
    <n v="14246.355"/>
    <m/>
    <x v="0"/>
    <m/>
    <m/>
    <x v="92"/>
    <m/>
    <x v="2"/>
    <x v="3"/>
    <x v="0"/>
  </r>
  <r>
    <x v="635"/>
    <x v="7"/>
    <x v="0"/>
    <s v="NDG_Facebook_int_LAL_2"/>
    <n v="488"/>
    <m/>
    <m/>
    <m/>
    <m/>
    <n v="190.66499999999999"/>
    <m/>
    <x v="0"/>
    <m/>
    <m/>
    <x v="92"/>
    <m/>
    <x v="2"/>
    <x v="3"/>
    <x v="0"/>
  </r>
  <r>
    <x v="635"/>
    <x v="7"/>
    <x v="0"/>
    <s v="NDG_Facebook_int_LAL"/>
    <n v="9"/>
    <m/>
    <m/>
    <m/>
    <m/>
    <n v="4.46"/>
    <m/>
    <x v="0"/>
    <m/>
    <m/>
    <x v="92"/>
    <m/>
    <x v="2"/>
    <x v="3"/>
    <x v="0"/>
  </r>
  <r>
    <x v="636"/>
    <x v="7"/>
    <x v="0"/>
    <s v="NDG_Facebook_RT_ec（210210-210228）"/>
    <n v="46400"/>
    <m/>
    <m/>
    <m/>
    <m/>
    <n v="58664.61"/>
    <m/>
    <x v="0"/>
    <m/>
    <m/>
    <x v="92"/>
    <m/>
    <x v="2"/>
    <x v="3"/>
    <x v="0"/>
  </r>
  <r>
    <x v="636"/>
    <x v="7"/>
    <x v="0"/>
    <s v="NDG_Facebook_RT_brand（210210-210228）"/>
    <n v="1505"/>
    <m/>
    <m/>
    <m/>
    <m/>
    <n v="1950.135"/>
    <m/>
    <x v="0"/>
    <m/>
    <m/>
    <x v="92"/>
    <m/>
    <x v="2"/>
    <x v="3"/>
    <x v="0"/>
  </r>
  <r>
    <x v="636"/>
    <x v="7"/>
    <x v="0"/>
    <s v="NDG_Facebook_int_LAL"/>
    <n v="6"/>
    <m/>
    <m/>
    <m/>
    <m/>
    <n v="1.115"/>
    <m/>
    <x v="0"/>
    <m/>
    <m/>
    <x v="92"/>
    <m/>
    <x v="2"/>
    <x v="3"/>
    <x v="0"/>
  </r>
  <r>
    <x v="636"/>
    <x v="7"/>
    <x v="0"/>
    <s v="NDG_Facebook_int_LAL"/>
    <n v="9"/>
    <m/>
    <m/>
    <m/>
    <m/>
    <n v="0"/>
    <m/>
    <x v="0"/>
    <m/>
    <m/>
    <x v="92"/>
    <m/>
    <x v="2"/>
    <x v="3"/>
    <x v="0"/>
  </r>
  <r>
    <x v="636"/>
    <x v="7"/>
    <x v="0"/>
    <s v="NDG_Facebook_RT_ec（210210-210228）"/>
    <n v="8339"/>
    <m/>
    <m/>
    <m/>
    <m/>
    <n v="6661.01"/>
    <m/>
    <x v="0"/>
    <m/>
    <m/>
    <x v="92"/>
    <m/>
    <x v="2"/>
    <x v="3"/>
    <x v="0"/>
  </r>
  <r>
    <x v="636"/>
    <x v="7"/>
    <x v="0"/>
    <s v="NDG_Facebook_int_LAL"/>
    <n v="17"/>
    <m/>
    <m/>
    <m/>
    <m/>
    <n v="2.23"/>
    <m/>
    <x v="0"/>
    <m/>
    <m/>
    <x v="92"/>
    <m/>
    <x v="2"/>
    <x v="3"/>
    <x v="0"/>
  </r>
  <r>
    <x v="636"/>
    <x v="7"/>
    <x v="0"/>
    <s v="NDG_Facebook_int_LAL_2"/>
    <n v="87"/>
    <m/>
    <m/>
    <m/>
    <m/>
    <n v="20.07"/>
    <m/>
    <x v="0"/>
    <m/>
    <m/>
    <x v="92"/>
    <m/>
    <x v="2"/>
    <x v="3"/>
    <x v="0"/>
  </r>
  <r>
    <x v="636"/>
    <x v="7"/>
    <x v="0"/>
    <s v="NDG_Facebook_int_LAL_2"/>
    <n v="45"/>
    <m/>
    <m/>
    <m/>
    <m/>
    <n v="12.265000000000001"/>
    <m/>
    <x v="0"/>
    <m/>
    <m/>
    <x v="92"/>
    <m/>
    <x v="2"/>
    <x v="3"/>
    <x v="0"/>
  </r>
  <r>
    <x v="636"/>
    <x v="7"/>
    <x v="0"/>
    <s v="NDG_Facebook_RT_brand（210210-210228）"/>
    <n v="679"/>
    <m/>
    <m/>
    <m/>
    <m/>
    <n v="1232.075"/>
    <m/>
    <x v="0"/>
    <m/>
    <m/>
    <x v="92"/>
    <m/>
    <x v="2"/>
    <x v="3"/>
    <x v="0"/>
  </r>
  <r>
    <x v="636"/>
    <x v="7"/>
    <x v="0"/>
    <s v="NDG_Facebook_cashback_2106"/>
    <n v="84659"/>
    <m/>
    <m/>
    <m/>
    <m/>
    <n v="58787.26"/>
    <m/>
    <x v="0"/>
    <m/>
    <m/>
    <x v="92"/>
    <m/>
    <x v="2"/>
    <x v="3"/>
    <x v="0"/>
  </r>
  <r>
    <x v="636"/>
    <x v="7"/>
    <x v="0"/>
    <s v="NDG_Facebook_int_LAL"/>
    <n v="33"/>
    <m/>
    <m/>
    <m/>
    <m/>
    <n v="6.69"/>
    <m/>
    <x v="0"/>
    <m/>
    <m/>
    <x v="92"/>
    <m/>
    <x v="2"/>
    <x v="3"/>
    <x v="0"/>
  </r>
  <r>
    <x v="636"/>
    <x v="7"/>
    <x v="0"/>
    <s v="NDG_Facebook_int_LAL_2"/>
    <n v="560"/>
    <m/>
    <m/>
    <m/>
    <m/>
    <n v="202.93"/>
    <m/>
    <x v="0"/>
    <m/>
    <m/>
    <x v="92"/>
    <m/>
    <x v="2"/>
    <x v="3"/>
    <x v="0"/>
  </r>
  <r>
    <x v="636"/>
    <x v="7"/>
    <x v="0"/>
    <s v="NDG_Facebook_int_LAL_2"/>
    <n v="943"/>
    <m/>
    <m/>
    <m/>
    <m/>
    <n v="452.69"/>
    <m/>
    <x v="0"/>
    <m/>
    <m/>
    <x v="92"/>
    <m/>
    <x v="2"/>
    <x v="3"/>
    <x v="0"/>
  </r>
  <r>
    <x v="636"/>
    <x v="7"/>
    <x v="0"/>
    <s v="NDG_Facebook_RT_brand（210210-210228）"/>
    <n v="4439"/>
    <m/>
    <m/>
    <m/>
    <m/>
    <n v="7191.75"/>
    <m/>
    <x v="0"/>
    <m/>
    <m/>
    <x v="92"/>
    <m/>
    <x v="2"/>
    <x v="3"/>
    <x v="0"/>
  </r>
  <r>
    <x v="636"/>
    <x v="7"/>
    <x v="0"/>
    <s v="NDG_Facebook_RT_brand（210210-210228）"/>
    <n v="539"/>
    <m/>
    <m/>
    <m/>
    <m/>
    <n v="787.19"/>
    <m/>
    <x v="0"/>
    <m/>
    <m/>
    <x v="92"/>
    <m/>
    <x v="2"/>
    <x v="3"/>
    <x v="0"/>
  </r>
  <r>
    <x v="636"/>
    <x v="7"/>
    <x v="0"/>
    <s v="NDG_Facebook_RT_brand（210210-210228）"/>
    <n v="4438"/>
    <m/>
    <m/>
    <m/>
    <m/>
    <n v="7671.2"/>
    <m/>
    <x v="0"/>
    <m/>
    <m/>
    <x v="92"/>
    <m/>
    <x v="2"/>
    <x v="3"/>
    <x v="0"/>
  </r>
  <r>
    <x v="636"/>
    <x v="7"/>
    <x v="0"/>
    <s v="NDG_Facebook_int_LAL"/>
    <n v="20"/>
    <m/>
    <m/>
    <m/>
    <m/>
    <n v="4.46"/>
    <m/>
    <x v="0"/>
    <m/>
    <m/>
    <x v="92"/>
    <m/>
    <x v="2"/>
    <x v="3"/>
    <x v="0"/>
  </r>
  <r>
    <x v="636"/>
    <x v="7"/>
    <x v="0"/>
    <s v="NDG_Facebook_int_LAL"/>
    <n v="3"/>
    <m/>
    <m/>
    <m/>
    <m/>
    <n v="0"/>
    <m/>
    <x v="0"/>
    <m/>
    <m/>
    <x v="92"/>
    <m/>
    <x v="2"/>
    <x v="3"/>
    <x v="0"/>
  </r>
  <r>
    <x v="636"/>
    <x v="7"/>
    <x v="0"/>
    <s v="NDG_Facebook_int_LAL"/>
    <n v="10800"/>
    <m/>
    <m/>
    <m/>
    <m/>
    <n v="5643.0150000000003"/>
    <m/>
    <x v="0"/>
    <m/>
    <m/>
    <x v="92"/>
    <m/>
    <x v="2"/>
    <x v="3"/>
    <x v="0"/>
  </r>
  <r>
    <x v="636"/>
    <x v="7"/>
    <x v="0"/>
    <s v="NDG_Facebook_int_LAL"/>
    <n v="13634"/>
    <m/>
    <m/>
    <m/>
    <m/>
    <n v="10127.545"/>
    <m/>
    <x v="0"/>
    <m/>
    <m/>
    <x v="92"/>
    <m/>
    <x v="2"/>
    <x v="3"/>
    <x v="0"/>
  </r>
  <r>
    <x v="636"/>
    <x v="7"/>
    <x v="0"/>
    <s v="NDG_Facebook_RT_ec（210210-210228）"/>
    <n v="4186"/>
    <m/>
    <m/>
    <m/>
    <m/>
    <n v="3078.5149999999999"/>
    <m/>
    <x v="0"/>
    <m/>
    <m/>
    <x v="92"/>
    <m/>
    <x v="2"/>
    <x v="3"/>
    <x v="0"/>
  </r>
  <r>
    <x v="636"/>
    <x v="7"/>
    <x v="0"/>
    <s v="NDG_Facebook_RT_ec（210210-210228）"/>
    <n v="6127"/>
    <m/>
    <m/>
    <m/>
    <m/>
    <n v="5685.3850000000002"/>
    <m/>
    <x v="0"/>
    <m/>
    <m/>
    <x v="92"/>
    <m/>
    <x v="2"/>
    <x v="3"/>
    <x v="0"/>
  </r>
  <r>
    <x v="636"/>
    <x v="7"/>
    <x v="0"/>
    <s v="NDG_Facebook_int_LAL_2"/>
    <n v="93"/>
    <m/>
    <m/>
    <m/>
    <m/>
    <n v="44.6"/>
    <m/>
    <x v="0"/>
    <m/>
    <m/>
    <x v="92"/>
    <m/>
    <x v="2"/>
    <x v="3"/>
    <x v="0"/>
  </r>
  <r>
    <x v="636"/>
    <x v="7"/>
    <x v="0"/>
    <s v="NDG_Facebook_int_LAL_2"/>
    <n v="7231"/>
    <m/>
    <m/>
    <m/>
    <m/>
    <n v="4283.83"/>
    <m/>
    <x v="0"/>
    <m/>
    <m/>
    <x v="92"/>
    <m/>
    <x v="2"/>
    <x v="3"/>
    <x v="0"/>
  </r>
  <r>
    <x v="636"/>
    <x v="7"/>
    <x v="0"/>
    <s v="NDG_Facebook_int_LAL"/>
    <n v="146"/>
    <m/>
    <m/>
    <m/>
    <m/>
    <n v="83.625"/>
    <m/>
    <x v="0"/>
    <m/>
    <m/>
    <x v="92"/>
    <m/>
    <x v="2"/>
    <x v="3"/>
    <x v="0"/>
  </r>
  <r>
    <x v="636"/>
    <x v="7"/>
    <x v="0"/>
    <s v="NDG_Facebook_int_LAL_2"/>
    <n v="15197"/>
    <m/>
    <m/>
    <m/>
    <m/>
    <n v="12166.88"/>
    <m/>
    <x v="0"/>
    <m/>
    <m/>
    <x v="92"/>
    <m/>
    <x v="2"/>
    <x v="3"/>
    <x v="0"/>
  </r>
  <r>
    <x v="636"/>
    <x v="7"/>
    <x v="0"/>
    <s v="NDG_Facebook_RT_ec（210210-210228）"/>
    <n v="12432"/>
    <m/>
    <m/>
    <m/>
    <m/>
    <n v="14929.85"/>
    <m/>
    <x v="0"/>
    <m/>
    <m/>
    <x v="92"/>
    <m/>
    <x v="2"/>
    <x v="3"/>
    <x v="0"/>
  </r>
  <r>
    <x v="636"/>
    <x v="7"/>
    <x v="0"/>
    <s v="NDG_Facebook_cashback_2106_RT"/>
    <n v="92059"/>
    <m/>
    <m/>
    <m/>
    <m/>
    <n v="62109.96"/>
    <m/>
    <x v="0"/>
    <m/>
    <m/>
    <x v="92"/>
    <m/>
    <x v="2"/>
    <x v="3"/>
    <x v="0"/>
  </r>
  <r>
    <x v="637"/>
    <x v="7"/>
    <x v="0"/>
    <s v="NDG_Facebook_RT_brand（210210-210228）"/>
    <n v="440"/>
    <m/>
    <m/>
    <m/>
    <m/>
    <n v="942.17499999999995"/>
    <m/>
    <x v="0"/>
    <m/>
    <m/>
    <x v="93"/>
    <m/>
    <x v="2"/>
    <x v="3"/>
    <x v="0"/>
  </r>
  <r>
    <x v="637"/>
    <x v="7"/>
    <x v="0"/>
    <s v="NDG_Facebook_RT_brand（210210-210228）"/>
    <n v="1075"/>
    <m/>
    <m/>
    <m/>
    <m/>
    <n v="1330.1949999999999"/>
    <m/>
    <x v="0"/>
    <m/>
    <m/>
    <x v="93"/>
    <m/>
    <x v="2"/>
    <x v="3"/>
    <x v="0"/>
  </r>
  <r>
    <x v="637"/>
    <x v="7"/>
    <x v="0"/>
    <s v="NDG_Facebook_RT_brand（210210-210228）"/>
    <n v="2161"/>
    <m/>
    <m/>
    <m/>
    <m/>
    <n v="4478.9549999999999"/>
    <m/>
    <x v="0"/>
    <m/>
    <m/>
    <x v="93"/>
    <m/>
    <x v="2"/>
    <x v="3"/>
    <x v="0"/>
  </r>
  <r>
    <x v="637"/>
    <x v="7"/>
    <x v="0"/>
    <s v="NDG_Facebook_RT_ec（210210-210228）"/>
    <n v="20914"/>
    <m/>
    <m/>
    <m/>
    <m/>
    <n v="23365.94"/>
    <m/>
    <x v="0"/>
    <m/>
    <m/>
    <x v="93"/>
    <m/>
    <x v="2"/>
    <x v="3"/>
    <x v="0"/>
  </r>
  <r>
    <x v="637"/>
    <x v="7"/>
    <x v="0"/>
    <s v="NDG_Facebook_int_LAL"/>
    <n v="6"/>
    <m/>
    <m/>
    <m/>
    <m/>
    <n v="4.46"/>
    <m/>
    <x v="0"/>
    <m/>
    <m/>
    <x v="93"/>
    <m/>
    <x v="2"/>
    <x v="3"/>
    <x v="0"/>
  </r>
  <r>
    <x v="637"/>
    <x v="7"/>
    <x v="0"/>
    <s v="NDG_Facebook_RT_ec（210210-210228）"/>
    <n v="25090"/>
    <m/>
    <m/>
    <m/>
    <m/>
    <n v="41314.095000000001"/>
    <m/>
    <x v="0"/>
    <m/>
    <m/>
    <x v="93"/>
    <m/>
    <x v="2"/>
    <x v="3"/>
    <x v="0"/>
  </r>
  <r>
    <x v="637"/>
    <x v="7"/>
    <x v="0"/>
    <s v="NDG_Facebook_int_LAL"/>
    <n v="24"/>
    <m/>
    <m/>
    <m/>
    <m/>
    <n v="7.8049999999999997"/>
    <m/>
    <x v="0"/>
    <m/>
    <m/>
    <x v="93"/>
    <m/>
    <x v="2"/>
    <x v="3"/>
    <x v="0"/>
  </r>
  <r>
    <x v="637"/>
    <x v="7"/>
    <x v="0"/>
    <s v="NDG_Facebook_cashback_2106_RT"/>
    <n v="87981"/>
    <m/>
    <m/>
    <m/>
    <m/>
    <n v="56976.5"/>
    <m/>
    <x v="0"/>
    <m/>
    <m/>
    <x v="93"/>
    <m/>
    <x v="2"/>
    <x v="3"/>
    <x v="0"/>
  </r>
  <r>
    <x v="637"/>
    <x v="7"/>
    <x v="0"/>
    <s v="NDG_Facebook_RT_brand（210210-210228）"/>
    <n v="5257"/>
    <m/>
    <m/>
    <m/>
    <m/>
    <n v="8157.34"/>
    <m/>
    <x v="0"/>
    <m/>
    <m/>
    <x v="93"/>
    <m/>
    <x v="2"/>
    <x v="3"/>
    <x v="0"/>
  </r>
  <r>
    <x v="637"/>
    <x v="7"/>
    <x v="0"/>
    <s v="NDG_Facebook_RT_ec（210210-210228）"/>
    <n v="8983"/>
    <m/>
    <m/>
    <m/>
    <m/>
    <n v="8486.2649999999994"/>
    <m/>
    <x v="0"/>
    <m/>
    <m/>
    <x v="93"/>
    <m/>
    <x v="2"/>
    <x v="3"/>
    <x v="0"/>
  </r>
  <r>
    <x v="637"/>
    <x v="7"/>
    <x v="0"/>
    <s v="NDG_Facebook_int_LAL_2"/>
    <n v="175"/>
    <m/>
    <m/>
    <m/>
    <m/>
    <n v="60.21"/>
    <m/>
    <x v="0"/>
    <m/>
    <m/>
    <x v="93"/>
    <m/>
    <x v="2"/>
    <x v="3"/>
    <x v="0"/>
  </r>
  <r>
    <x v="637"/>
    <x v="7"/>
    <x v="0"/>
    <s v="NDG_Facebook_int_LAL"/>
    <n v="8885"/>
    <m/>
    <m/>
    <m/>
    <m/>
    <n v="5219.3149999999996"/>
    <m/>
    <x v="0"/>
    <m/>
    <m/>
    <x v="93"/>
    <m/>
    <x v="2"/>
    <x v="3"/>
    <x v="0"/>
  </r>
  <r>
    <x v="637"/>
    <x v="7"/>
    <x v="0"/>
    <s v="NDG_Facebook_int_LAL"/>
    <n v="12"/>
    <m/>
    <m/>
    <m/>
    <m/>
    <n v="5.5750000000000002"/>
    <m/>
    <x v="0"/>
    <m/>
    <m/>
    <x v="93"/>
    <m/>
    <x v="2"/>
    <x v="3"/>
    <x v="0"/>
  </r>
  <r>
    <x v="637"/>
    <x v="7"/>
    <x v="0"/>
    <s v="NDG_Facebook_int_LAL_2"/>
    <n v="6736"/>
    <m/>
    <m/>
    <m/>
    <m/>
    <n v="4108.7749999999996"/>
    <m/>
    <x v="0"/>
    <m/>
    <m/>
    <x v="93"/>
    <m/>
    <x v="2"/>
    <x v="3"/>
    <x v="0"/>
  </r>
  <r>
    <x v="637"/>
    <x v="7"/>
    <x v="0"/>
    <s v="NDG_Facebook_int_LAL_2"/>
    <n v="812"/>
    <m/>
    <m/>
    <m/>
    <m/>
    <n v="434.85"/>
    <m/>
    <x v="0"/>
    <m/>
    <m/>
    <x v="93"/>
    <m/>
    <x v="2"/>
    <x v="3"/>
    <x v="0"/>
  </r>
  <r>
    <x v="637"/>
    <x v="7"/>
    <x v="0"/>
    <s v="NDG_Facebook_int_LAL_2"/>
    <n v="14053"/>
    <m/>
    <m/>
    <m/>
    <m/>
    <n v="9866.6350000000002"/>
    <m/>
    <x v="0"/>
    <m/>
    <m/>
    <x v="93"/>
    <m/>
    <x v="2"/>
    <x v="3"/>
    <x v="0"/>
  </r>
  <r>
    <x v="637"/>
    <x v="7"/>
    <x v="0"/>
    <s v="NDG_Facebook_int_LAL"/>
    <n v="1"/>
    <m/>
    <m/>
    <m/>
    <m/>
    <n v="0"/>
    <m/>
    <x v="0"/>
    <m/>
    <m/>
    <x v="93"/>
    <m/>
    <x v="2"/>
    <x v="3"/>
    <x v="0"/>
  </r>
  <r>
    <x v="637"/>
    <x v="7"/>
    <x v="0"/>
    <s v="NDG_Facebook_int_LAL_2"/>
    <n v="78"/>
    <m/>
    <m/>
    <m/>
    <m/>
    <n v="22.3"/>
    <m/>
    <x v="0"/>
    <m/>
    <m/>
    <x v="93"/>
    <m/>
    <x v="2"/>
    <x v="3"/>
    <x v="0"/>
  </r>
  <r>
    <x v="637"/>
    <x v="7"/>
    <x v="0"/>
    <s v="NDG_Facebook_int_LAL"/>
    <n v="8660"/>
    <m/>
    <m/>
    <m/>
    <m/>
    <n v="4202.4350000000004"/>
    <m/>
    <x v="0"/>
    <m/>
    <m/>
    <x v="93"/>
    <m/>
    <x v="2"/>
    <x v="3"/>
    <x v="0"/>
  </r>
  <r>
    <x v="637"/>
    <x v="7"/>
    <x v="0"/>
    <s v="NDG_Facebook_int_LAL"/>
    <n v="53"/>
    <m/>
    <m/>
    <m/>
    <m/>
    <n v="25.645"/>
    <m/>
    <x v="0"/>
    <m/>
    <m/>
    <x v="93"/>
    <m/>
    <x v="2"/>
    <x v="3"/>
    <x v="0"/>
  </r>
  <r>
    <x v="637"/>
    <x v="7"/>
    <x v="0"/>
    <s v="NDG_Facebook_RT_ec（210210-210228）"/>
    <n v="2594"/>
    <m/>
    <m/>
    <m/>
    <m/>
    <n v="2737.3249999999998"/>
    <m/>
    <x v="0"/>
    <m/>
    <m/>
    <x v="93"/>
    <m/>
    <x v="2"/>
    <x v="3"/>
    <x v="0"/>
  </r>
  <r>
    <x v="637"/>
    <x v="7"/>
    <x v="0"/>
    <s v="NDG_Facebook_int_LAL_2"/>
    <n v="110"/>
    <m/>
    <m/>
    <m/>
    <m/>
    <n v="43.484999999999999"/>
    <m/>
    <x v="0"/>
    <m/>
    <m/>
    <x v="93"/>
    <m/>
    <x v="2"/>
    <x v="3"/>
    <x v="0"/>
  </r>
  <r>
    <x v="637"/>
    <x v="7"/>
    <x v="0"/>
    <s v="NDG_Facebook_int_LAL"/>
    <n v="2"/>
    <m/>
    <m/>
    <m/>
    <m/>
    <n v="0"/>
    <m/>
    <x v="0"/>
    <m/>
    <m/>
    <x v="93"/>
    <m/>
    <x v="2"/>
    <x v="3"/>
    <x v="0"/>
  </r>
  <r>
    <x v="637"/>
    <x v="7"/>
    <x v="0"/>
    <s v="NDG_Facebook_int_LAL"/>
    <n v="23"/>
    <m/>
    <m/>
    <m/>
    <m/>
    <n v="8.92"/>
    <m/>
    <x v="0"/>
    <m/>
    <m/>
    <x v="93"/>
    <m/>
    <x v="2"/>
    <x v="3"/>
    <x v="0"/>
  </r>
  <r>
    <x v="637"/>
    <x v="7"/>
    <x v="0"/>
    <s v="NDG_Facebook_RT_ec（210210-210228）"/>
    <n v="7744"/>
    <m/>
    <m/>
    <m/>
    <m/>
    <n v="6222.8149999999996"/>
    <m/>
    <x v="0"/>
    <m/>
    <m/>
    <x v="93"/>
    <m/>
    <x v="2"/>
    <x v="3"/>
    <x v="0"/>
  </r>
  <r>
    <x v="637"/>
    <x v="7"/>
    <x v="0"/>
    <s v="NDG_Facebook_RT_brand（210210-210228）"/>
    <n v="649"/>
    <m/>
    <m/>
    <m/>
    <m/>
    <n v="967.82"/>
    <m/>
    <x v="0"/>
    <m/>
    <m/>
    <x v="93"/>
    <m/>
    <x v="2"/>
    <x v="3"/>
    <x v="0"/>
  </r>
  <r>
    <x v="637"/>
    <x v="7"/>
    <x v="0"/>
    <s v="NDG_Facebook_int_LAL_2"/>
    <n v="1131"/>
    <m/>
    <m/>
    <m/>
    <m/>
    <n v="548.58000000000004"/>
    <m/>
    <x v="0"/>
    <m/>
    <m/>
    <x v="93"/>
    <m/>
    <x v="2"/>
    <x v="3"/>
    <x v="0"/>
  </r>
  <r>
    <x v="637"/>
    <x v="7"/>
    <x v="0"/>
    <s v="NDG_Facebook_cashback_2106"/>
    <n v="84433"/>
    <m/>
    <m/>
    <m/>
    <m/>
    <n v="57438.11"/>
    <m/>
    <x v="0"/>
    <m/>
    <m/>
    <x v="93"/>
    <m/>
    <x v="2"/>
    <x v="3"/>
    <x v="0"/>
  </r>
  <r>
    <x v="638"/>
    <x v="7"/>
    <x v="0"/>
    <s v="NDG_Facebook_int_LAL_2"/>
    <n v="10983"/>
    <m/>
    <m/>
    <m/>
    <m/>
    <n v="9780.7800000000007"/>
    <m/>
    <x v="0"/>
    <m/>
    <m/>
    <x v="93"/>
    <m/>
    <x v="2"/>
    <x v="3"/>
    <x v="0"/>
  </r>
  <r>
    <x v="638"/>
    <x v="7"/>
    <x v="0"/>
    <s v="NDG_Facebook_cashback_2106"/>
    <n v="81653"/>
    <m/>
    <m/>
    <m/>
    <m/>
    <n v="62864.815000000002"/>
    <m/>
    <x v="0"/>
    <m/>
    <m/>
    <x v="93"/>
    <m/>
    <x v="2"/>
    <x v="3"/>
    <x v="0"/>
  </r>
  <r>
    <x v="638"/>
    <x v="7"/>
    <x v="0"/>
    <s v="NDG_Facebook_int_LAL"/>
    <n v="10"/>
    <m/>
    <m/>
    <m/>
    <m/>
    <n v="3.3450000000000002"/>
    <m/>
    <x v="0"/>
    <m/>
    <m/>
    <x v="93"/>
    <m/>
    <x v="2"/>
    <x v="3"/>
    <x v="0"/>
  </r>
  <r>
    <x v="638"/>
    <x v="7"/>
    <x v="0"/>
    <s v="NDG_Facebook_RT_brand（210210-210228）"/>
    <n v="3955"/>
    <m/>
    <m/>
    <m/>
    <m/>
    <n v="7313.2849999999999"/>
    <m/>
    <x v="0"/>
    <m/>
    <m/>
    <x v="93"/>
    <m/>
    <x v="2"/>
    <x v="3"/>
    <x v="0"/>
  </r>
  <r>
    <x v="638"/>
    <x v="7"/>
    <x v="0"/>
    <s v="NDG_Facebook_RT_brand（210210-210228）"/>
    <n v="757"/>
    <m/>
    <m/>
    <m/>
    <m/>
    <n v="1259.95"/>
    <m/>
    <x v="0"/>
    <m/>
    <m/>
    <x v="93"/>
    <m/>
    <x v="2"/>
    <x v="3"/>
    <x v="0"/>
  </r>
  <r>
    <x v="638"/>
    <x v="7"/>
    <x v="0"/>
    <s v="NDG_Facebook_RT_brand（210210-210228）"/>
    <n v="862"/>
    <m/>
    <m/>
    <m/>
    <m/>
    <n v="1592.22"/>
    <m/>
    <x v="0"/>
    <m/>
    <m/>
    <x v="93"/>
    <m/>
    <x v="2"/>
    <x v="3"/>
    <x v="0"/>
  </r>
  <r>
    <x v="638"/>
    <x v="7"/>
    <x v="0"/>
    <s v="NDG_Facebook_int_LAL_2"/>
    <n v="5610"/>
    <m/>
    <m/>
    <m/>
    <m/>
    <n v="4377.49"/>
    <m/>
    <x v="0"/>
    <m/>
    <m/>
    <x v="93"/>
    <m/>
    <x v="2"/>
    <x v="3"/>
    <x v="0"/>
  </r>
  <r>
    <x v="638"/>
    <x v="7"/>
    <x v="0"/>
    <s v="NDG_Facebook_int_LAL"/>
    <n v="1"/>
    <m/>
    <m/>
    <m/>
    <m/>
    <n v="0"/>
    <m/>
    <x v="0"/>
    <m/>
    <m/>
    <x v="93"/>
    <m/>
    <x v="2"/>
    <x v="3"/>
    <x v="0"/>
  </r>
  <r>
    <x v="638"/>
    <x v="7"/>
    <x v="0"/>
    <s v="NDG_Facebook_int_LAL"/>
    <n v="12"/>
    <m/>
    <m/>
    <m/>
    <m/>
    <n v="3.3450000000000002"/>
    <m/>
    <x v="0"/>
    <m/>
    <m/>
    <x v="93"/>
    <m/>
    <x v="2"/>
    <x v="3"/>
    <x v="0"/>
  </r>
  <r>
    <x v="638"/>
    <x v="7"/>
    <x v="0"/>
    <s v="NDG_Facebook_int_LAL"/>
    <n v="4"/>
    <m/>
    <m/>
    <m/>
    <m/>
    <n v="1.115"/>
    <m/>
    <x v="0"/>
    <m/>
    <m/>
    <x v="93"/>
    <m/>
    <x v="2"/>
    <x v="3"/>
    <x v="0"/>
  </r>
  <r>
    <x v="638"/>
    <x v="7"/>
    <x v="0"/>
    <s v="NDG_Facebook_int_LAL"/>
    <n v="12118"/>
    <m/>
    <m/>
    <m/>
    <m/>
    <n v="6494.875"/>
    <m/>
    <x v="0"/>
    <m/>
    <m/>
    <x v="93"/>
    <m/>
    <x v="2"/>
    <x v="3"/>
    <x v="0"/>
  </r>
  <r>
    <x v="638"/>
    <x v="7"/>
    <x v="0"/>
    <s v="NDG_Facebook_RT_brand（210210-210228）"/>
    <n v="2544"/>
    <m/>
    <m/>
    <m/>
    <m/>
    <n v="5871.59"/>
    <m/>
    <x v="0"/>
    <m/>
    <m/>
    <x v="93"/>
    <m/>
    <x v="2"/>
    <x v="3"/>
    <x v="0"/>
  </r>
  <r>
    <x v="638"/>
    <x v="7"/>
    <x v="0"/>
    <s v="NDG_Facebook_RT_ec（210210-210228）"/>
    <n v="29886"/>
    <m/>
    <m/>
    <m/>
    <m/>
    <n v="49415.684999999998"/>
    <m/>
    <x v="0"/>
    <m/>
    <m/>
    <x v="93"/>
    <m/>
    <x v="2"/>
    <x v="3"/>
    <x v="0"/>
  </r>
  <r>
    <x v="638"/>
    <x v="7"/>
    <x v="0"/>
    <s v="NDG_Facebook_RT_ec（210210-210228）"/>
    <n v="11349"/>
    <m/>
    <m/>
    <m/>
    <m/>
    <n v="11687.43"/>
    <m/>
    <x v="0"/>
    <m/>
    <m/>
    <x v="93"/>
    <m/>
    <x v="2"/>
    <x v="3"/>
    <x v="0"/>
  </r>
  <r>
    <x v="638"/>
    <x v="7"/>
    <x v="0"/>
    <s v="NDG_Facebook_RT_ec（210210-210228）"/>
    <n v="14608"/>
    <m/>
    <m/>
    <m/>
    <m/>
    <n v="19752.224999999999"/>
    <m/>
    <x v="0"/>
    <m/>
    <m/>
    <x v="93"/>
    <m/>
    <x v="2"/>
    <x v="3"/>
    <x v="0"/>
  </r>
  <r>
    <x v="638"/>
    <x v="7"/>
    <x v="0"/>
    <s v="NDG_Facebook_int_LAL_2"/>
    <n v="660"/>
    <m/>
    <m/>
    <m/>
    <m/>
    <n v="340.07499999999999"/>
    <m/>
    <x v="0"/>
    <m/>
    <m/>
    <x v="93"/>
    <m/>
    <x v="2"/>
    <x v="3"/>
    <x v="0"/>
  </r>
  <r>
    <x v="638"/>
    <x v="7"/>
    <x v="0"/>
    <s v="NDG_Facebook_RT_ec（210210-210228）"/>
    <n v="8029"/>
    <m/>
    <m/>
    <m/>
    <m/>
    <n v="7113.7"/>
    <m/>
    <x v="0"/>
    <m/>
    <m/>
    <x v="93"/>
    <m/>
    <x v="2"/>
    <x v="3"/>
    <x v="0"/>
  </r>
  <r>
    <x v="638"/>
    <x v="7"/>
    <x v="0"/>
    <s v="NDG_Facebook_int_LAL_2"/>
    <n v="276"/>
    <m/>
    <m/>
    <m/>
    <m/>
    <n v="127.11"/>
    <m/>
    <x v="0"/>
    <m/>
    <m/>
    <x v="93"/>
    <m/>
    <x v="2"/>
    <x v="3"/>
    <x v="0"/>
  </r>
  <r>
    <x v="638"/>
    <x v="7"/>
    <x v="0"/>
    <s v="NDG_Facebook_int_LAL_2"/>
    <n v="96"/>
    <m/>
    <m/>
    <m/>
    <m/>
    <n v="40.14"/>
    <m/>
    <x v="0"/>
    <m/>
    <m/>
    <x v="93"/>
    <m/>
    <x v="2"/>
    <x v="3"/>
    <x v="0"/>
  </r>
  <r>
    <x v="638"/>
    <x v="7"/>
    <x v="0"/>
    <s v="NDG_Facebook_cashback_2106_RT"/>
    <n v="89254"/>
    <m/>
    <m/>
    <m/>
    <m/>
    <n v="62423.275000000001"/>
    <m/>
    <x v="0"/>
    <m/>
    <m/>
    <x v="93"/>
    <m/>
    <x v="2"/>
    <x v="3"/>
    <x v="0"/>
  </r>
  <r>
    <x v="638"/>
    <x v="7"/>
    <x v="0"/>
    <s v="NDG_Facebook_int_LAL_2"/>
    <n v="3533"/>
    <m/>
    <m/>
    <m/>
    <m/>
    <n v="2295.7849999999999"/>
    <m/>
    <x v="0"/>
    <m/>
    <m/>
    <x v="93"/>
    <m/>
    <x v="2"/>
    <x v="3"/>
    <x v="0"/>
  </r>
  <r>
    <x v="638"/>
    <x v="7"/>
    <x v="0"/>
    <s v="NDG_Facebook_int_LAL"/>
    <n v="1"/>
    <m/>
    <m/>
    <m/>
    <m/>
    <n v="0"/>
    <m/>
    <x v="0"/>
    <m/>
    <m/>
    <x v="93"/>
    <m/>
    <x v="2"/>
    <x v="3"/>
    <x v="0"/>
  </r>
  <r>
    <x v="638"/>
    <x v="7"/>
    <x v="0"/>
    <s v="NDG_Facebook_int_LAL"/>
    <n v="9"/>
    <m/>
    <m/>
    <m/>
    <m/>
    <n v="6.69"/>
    <m/>
    <x v="0"/>
    <m/>
    <m/>
    <x v="93"/>
    <m/>
    <x v="2"/>
    <x v="3"/>
    <x v="0"/>
  </r>
  <r>
    <x v="638"/>
    <x v="7"/>
    <x v="0"/>
    <s v="NDG_Facebook_int_LAL"/>
    <n v="49"/>
    <m/>
    <m/>
    <m/>
    <m/>
    <n v="20.07"/>
    <m/>
    <x v="0"/>
    <m/>
    <m/>
    <x v="93"/>
    <m/>
    <x v="2"/>
    <x v="3"/>
    <x v="0"/>
  </r>
  <r>
    <x v="638"/>
    <x v="7"/>
    <x v="0"/>
    <s v="NDG_Facebook_int_LAL"/>
    <n v="11569"/>
    <m/>
    <m/>
    <m/>
    <m/>
    <n v="7493.915"/>
    <m/>
    <x v="0"/>
    <m/>
    <m/>
    <x v="93"/>
    <m/>
    <x v="2"/>
    <x v="3"/>
    <x v="0"/>
  </r>
  <r>
    <x v="638"/>
    <x v="7"/>
    <x v="0"/>
    <s v="NDG_Facebook_RT_ec（210210-210228）"/>
    <n v="5387"/>
    <m/>
    <m/>
    <m/>
    <m/>
    <n v="5443.43"/>
    <m/>
    <x v="0"/>
    <m/>
    <m/>
    <x v="93"/>
    <m/>
    <x v="2"/>
    <x v="3"/>
    <x v="0"/>
  </r>
  <r>
    <x v="638"/>
    <x v="7"/>
    <x v="0"/>
    <s v="NDG_Facebook_int_LAL_2"/>
    <n v="240"/>
    <m/>
    <m/>
    <m/>
    <m/>
    <n v="136.03"/>
    <m/>
    <x v="0"/>
    <m/>
    <m/>
    <x v="93"/>
    <m/>
    <x v="2"/>
    <x v="3"/>
    <x v="0"/>
  </r>
  <r>
    <x v="638"/>
    <x v="7"/>
    <x v="0"/>
    <s v="NDG_Facebook_RT_brand（210210-210228）"/>
    <n v="868"/>
    <m/>
    <m/>
    <m/>
    <m/>
    <n v="1597.7950000000001"/>
    <m/>
    <x v="0"/>
    <m/>
    <m/>
    <x v="93"/>
    <m/>
    <x v="2"/>
    <x v="3"/>
    <x v="0"/>
  </r>
  <r>
    <x v="639"/>
    <x v="7"/>
    <x v="0"/>
    <s v="NDG_Facebook_int_LAL"/>
    <n v="3"/>
    <m/>
    <m/>
    <m/>
    <m/>
    <n v="10.035"/>
    <m/>
    <x v="0"/>
    <m/>
    <m/>
    <x v="93"/>
    <m/>
    <x v="2"/>
    <x v="3"/>
    <x v="0"/>
  </r>
  <r>
    <x v="639"/>
    <x v="7"/>
    <x v="0"/>
    <s v="NDG_Facebook_cashback_2106_RT"/>
    <n v="88043"/>
    <m/>
    <m/>
    <m/>
    <m/>
    <n v="62344.11"/>
    <m/>
    <x v="0"/>
    <m/>
    <m/>
    <x v="93"/>
    <m/>
    <x v="2"/>
    <x v="3"/>
    <x v="0"/>
  </r>
  <r>
    <x v="639"/>
    <x v="7"/>
    <x v="0"/>
    <s v="NDG_Facebook_int_LAL_2"/>
    <n v="4197"/>
    <m/>
    <m/>
    <m/>
    <m/>
    <n v="2953.6350000000002"/>
    <m/>
    <x v="0"/>
    <m/>
    <m/>
    <x v="93"/>
    <m/>
    <x v="2"/>
    <x v="3"/>
    <x v="0"/>
  </r>
  <r>
    <x v="639"/>
    <x v="7"/>
    <x v="0"/>
    <s v="NDG_Facebook_RT_brand（210210-210228）"/>
    <n v="4403"/>
    <m/>
    <m/>
    <m/>
    <m/>
    <n v="8817.42"/>
    <m/>
    <x v="0"/>
    <m/>
    <m/>
    <x v="93"/>
    <m/>
    <x v="2"/>
    <x v="3"/>
    <x v="0"/>
  </r>
  <r>
    <x v="639"/>
    <x v="7"/>
    <x v="0"/>
    <s v="NDG_Facebook_int_LAL"/>
    <n v="81"/>
    <m/>
    <m/>
    <m/>
    <m/>
    <n v="41.255000000000003"/>
    <m/>
    <x v="0"/>
    <m/>
    <m/>
    <x v="93"/>
    <m/>
    <x v="2"/>
    <x v="3"/>
    <x v="0"/>
  </r>
  <r>
    <x v="639"/>
    <x v="7"/>
    <x v="0"/>
    <s v="NDG_Facebook_RT_ec（210210-210228）"/>
    <n v="4181"/>
    <m/>
    <m/>
    <m/>
    <m/>
    <n v="4531.3599999999997"/>
    <m/>
    <x v="0"/>
    <m/>
    <m/>
    <x v="93"/>
    <m/>
    <x v="2"/>
    <x v="3"/>
    <x v="0"/>
  </r>
  <r>
    <x v="639"/>
    <x v="7"/>
    <x v="0"/>
    <s v="NDG_Facebook_int_LAL_2"/>
    <n v="58"/>
    <m/>
    <m/>
    <m/>
    <m/>
    <n v="22.3"/>
    <m/>
    <x v="0"/>
    <m/>
    <m/>
    <x v="93"/>
    <m/>
    <x v="2"/>
    <x v="3"/>
    <x v="0"/>
  </r>
  <r>
    <x v="639"/>
    <x v="7"/>
    <x v="0"/>
    <s v="NDG_Facebook_int_LAL_2"/>
    <n v="166"/>
    <m/>
    <m/>
    <m/>
    <m/>
    <n v="69.13"/>
    <m/>
    <x v="0"/>
    <m/>
    <m/>
    <x v="93"/>
    <m/>
    <x v="2"/>
    <x v="3"/>
    <x v="0"/>
  </r>
  <r>
    <x v="639"/>
    <x v="7"/>
    <x v="0"/>
    <s v="NDG_Facebook_cashback_2106"/>
    <n v="82456"/>
    <m/>
    <m/>
    <m/>
    <m/>
    <n v="62466.76"/>
    <m/>
    <x v="0"/>
    <m/>
    <m/>
    <x v="93"/>
    <m/>
    <x v="2"/>
    <x v="3"/>
    <x v="0"/>
  </r>
  <r>
    <x v="639"/>
    <x v="7"/>
    <x v="0"/>
    <s v="NDG_Facebook_RT_brand（210210-210228）"/>
    <n v="907"/>
    <m/>
    <m/>
    <m/>
    <m/>
    <n v="1869.855"/>
    <m/>
    <x v="0"/>
    <m/>
    <m/>
    <x v="93"/>
    <m/>
    <x v="2"/>
    <x v="3"/>
    <x v="0"/>
  </r>
  <r>
    <x v="639"/>
    <x v="7"/>
    <x v="0"/>
    <s v="NDG_Facebook_RT_brand（210210-210228）"/>
    <n v="783"/>
    <m/>
    <m/>
    <m/>
    <m/>
    <n v="1393.75"/>
    <m/>
    <x v="0"/>
    <m/>
    <m/>
    <x v="93"/>
    <m/>
    <x v="2"/>
    <x v="3"/>
    <x v="0"/>
  </r>
  <r>
    <x v="639"/>
    <x v="7"/>
    <x v="0"/>
    <s v="NDG_Facebook_RT_ec（210210-210228）"/>
    <n v="7657"/>
    <m/>
    <m/>
    <m/>
    <m/>
    <n v="6843.87"/>
    <m/>
    <x v="0"/>
    <m/>
    <m/>
    <x v="93"/>
    <m/>
    <x v="2"/>
    <x v="3"/>
    <x v="0"/>
  </r>
  <r>
    <x v="639"/>
    <x v="7"/>
    <x v="0"/>
    <s v="NDG_Facebook_int_LAL_2"/>
    <n v="7249"/>
    <m/>
    <m/>
    <m/>
    <m/>
    <n v="6424.63"/>
    <m/>
    <x v="0"/>
    <m/>
    <m/>
    <x v="93"/>
    <m/>
    <x v="2"/>
    <x v="3"/>
    <x v="0"/>
  </r>
  <r>
    <x v="639"/>
    <x v="7"/>
    <x v="0"/>
    <s v="NDG_Facebook_RT_brand（210210-210228）"/>
    <n v="786"/>
    <m/>
    <m/>
    <m/>
    <m/>
    <n v="1316.8150000000001"/>
    <m/>
    <x v="0"/>
    <m/>
    <m/>
    <x v="93"/>
    <m/>
    <x v="2"/>
    <x v="3"/>
    <x v="0"/>
  </r>
  <r>
    <x v="639"/>
    <x v="7"/>
    <x v="0"/>
    <s v="NDG_Facebook_RT_brand（210210-210228）"/>
    <n v="2411"/>
    <m/>
    <m/>
    <m/>
    <m/>
    <n v="4342.9250000000002"/>
    <m/>
    <x v="0"/>
    <m/>
    <m/>
    <x v="93"/>
    <m/>
    <x v="2"/>
    <x v="3"/>
    <x v="0"/>
  </r>
  <r>
    <x v="639"/>
    <x v="7"/>
    <x v="0"/>
    <s v="NDG_Facebook_int_LAL"/>
    <n v="12104"/>
    <m/>
    <m/>
    <m/>
    <m/>
    <n v="7480.5349999999999"/>
    <m/>
    <x v="0"/>
    <m/>
    <m/>
    <x v="93"/>
    <m/>
    <x v="2"/>
    <x v="3"/>
    <x v="0"/>
  </r>
  <r>
    <x v="639"/>
    <x v="7"/>
    <x v="0"/>
    <s v="NDG_Facebook_int_LAL"/>
    <n v="6"/>
    <m/>
    <m/>
    <m/>
    <m/>
    <n v="1.115"/>
    <m/>
    <x v="0"/>
    <m/>
    <m/>
    <x v="93"/>
    <m/>
    <x v="2"/>
    <x v="3"/>
    <x v="0"/>
  </r>
  <r>
    <x v="639"/>
    <x v="7"/>
    <x v="0"/>
    <s v="NDG_Facebook_RT_ec（210210-210228）"/>
    <n v="36017"/>
    <m/>
    <m/>
    <m/>
    <m/>
    <n v="60706.175000000003"/>
    <m/>
    <x v="0"/>
    <m/>
    <m/>
    <x v="93"/>
    <m/>
    <x v="2"/>
    <x v="3"/>
    <x v="0"/>
  </r>
  <r>
    <x v="639"/>
    <x v="7"/>
    <x v="0"/>
    <s v="NDG_Facebook_RT_ec（210210-210228）"/>
    <n v="11120"/>
    <m/>
    <m/>
    <m/>
    <m/>
    <n v="10635.985000000001"/>
    <m/>
    <x v="0"/>
    <m/>
    <m/>
    <x v="93"/>
    <m/>
    <x v="2"/>
    <x v="3"/>
    <x v="0"/>
  </r>
  <r>
    <x v="639"/>
    <x v="7"/>
    <x v="0"/>
    <s v="NDG_Facebook_RT_ec（210210-210228）"/>
    <n v="9307"/>
    <m/>
    <m/>
    <m/>
    <m/>
    <n v="12958.53"/>
    <m/>
    <x v="0"/>
    <m/>
    <m/>
    <x v="93"/>
    <m/>
    <x v="2"/>
    <x v="3"/>
    <x v="0"/>
  </r>
  <r>
    <x v="639"/>
    <x v="7"/>
    <x v="0"/>
    <s v="NDG_Facebook_int_LAL_2"/>
    <n v="117"/>
    <m/>
    <m/>
    <m/>
    <m/>
    <n v="59.094999999999999"/>
    <m/>
    <x v="0"/>
    <m/>
    <m/>
    <x v="93"/>
    <m/>
    <x v="2"/>
    <x v="3"/>
    <x v="0"/>
  </r>
  <r>
    <x v="639"/>
    <x v="7"/>
    <x v="0"/>
    <s v="NDG_Facebook_int_LAL_2"/>
    <n v="7772"/>
    <m/>
    <m/>
    <m/>
    <m/>
    <n v="6617.5249999999996"/>
    <m/>
    <x v="0"/>
    <m/>
    <m/>
    <x v="93"/>
    <m/>
    <x v="2"/>
    <x v="3"/>
    <x v="0"/>
  </r>
  <r>
    <x v="639"/>
    <x v="7"/>
    <x v="0"/>
    <s v="NDG_Facebook_int_LAL"/>
    <n v="18"/>
    <m/>
    <m/>
    <m/>
    <m/>
    <n v="4.46"/>
    <m/>
    <x v="0"/>
    <m/>
    <m/>
    <x v="93"/>
    <m/>
    <x v="2"/>
    <x v="3"/>
    <x v="0"/>
  </r>
  <r>
    <x v="639"/>
    <x v="7"/>
    <x v="0"/>
    <s v="NDG_Facebook_int_LAL"/>
    <n v="14"/>
    <m/>
    <m/>
    <m/>
    <m/>
    <n v="2.23"/>
    <m/>
    <x v="0"/>
    <m/>
    <m/>
    <x v="93"/>
    <m/>
    <x v="2"/>
    <x v="3"/>
    <x v="0"/>
  </r>
  <r>
    <x v="639"/>
    <x v="7"/>
    <x v="0"/>
    <s v="NDG_Facebook_int_LAL"/>
    <n v="1"/>
    <m/>
    <m/>
    <m/>
    <m/>
    <n v="0"/>
    <m/>
    <x v="0"/>
    <m/>
    <m/>
    <x v="93"/>
    <m/>
    <x v="2"/>
    <x v="3"/>
    <x v="0"/>
  </r>
  <r>
    <x v="639"/>
    <x v="7"/>
    <x v="0"/>
    <s v="NDG_Facebook_int_LAL"/>
    <n v="24"/>
    <m/>
    <m/>
    <m/>
    <m/>
    <n v="2.23"/>
    <m/>
    <x v="0"/>
    <m/>
    <m/>
    <x v="93"/>
    <m/>
    <x v="2"/>
    <x v="3"/>
    <x v="0"/>
  </r>
  <r>
    <x v="639"/>
    <x v="7"/>
    <x v="0"/>
    <s v="NDG_Facebook_int_LAL"/>
    <n v="9709"/>
    <m/>
    <m/>
    <m/>
    <m/>
    <n v="7072.4449999999997"/>
    <m/>
    <x v="0"/>
    <m/>
    <m/>
    <x v="93"/>
    <m/>
    <x v="2"/>
    <x v="3"/>
    <x v="0"/>
  </r>
  <r>
    <x v="639"/>
    <x v="7"/>
    <x v="0"/>
    <s v="NDG_Facebook_int_LAL_2"/>
    <n v="642"/>
    <m/>
    <m/>
    <m/>
    <m/>
    <n v="297.70499999999998"/>
    <m/>
    <x v="0"/>
    <m/>
    <m/>
    <x v="93"/>
    <m/>
    <x v="2"/>
    <x v="3"/>
    <x v="0"/>
  </r>
  <r>
    <x v="640"/>
    <x v="7"/>
    <x v="0"/>
    <s v="NDG_Facebook_int_LAL"/>
    <n v="11752"/>
    <m/>
    <m/>
    <m/>
    <m/>
    <n v="9039.3050000000003"/>
    <m/>
    <x v="0"/>
    <m/>
    <m/>
    <x v="93"/>
    <m/>
    <x v="2"/>
    <x v="3"/>
    <x v="0"/>
  </r>
  <r>
    <x v="640"/>
    <x v="7"/>
    <x v="0"/>
    <s v="NDG_Facebook_int_LAL"/>
    <n v="1"/>
    <m/>
    <m/>
    <m/>
    <m/>
    <n v="0"/>
    <m/>
    <x v="0"/>
    <m/>
    <m/>
    <x v="93"/>
    <m/>
    <x v="2"/>
    <x v="3"/>
    <x v="0"/>
  </r>
  <r>
    <x v="640"/>
    <x v="7"/>
    <x v="0"/>
    <s v="NDG_Facebook_cashback_2106_RT"/>
    <n v="86272"/>
    <m/>
    <m/>
    <m/>
    <m/>
    <n v="62675.264999999999"/>
    <m/>
    <x v="0"/>
    <m/>
    <m/>
    <x v="93"/>
    <m/>
    <x v="2"/>
    <x v="3"/>
    <x v="0"/>
  </r>
  <r>
    <x v="640"/>
    <x v="7"/>
    <x v="0"/>
    <s v="NDG_Facebook_int_LAL"/>
    <n v="8"/>
    <m/>
    <m/>
    <m/>
    <m/>
    <n v="3.3450000000000002"/>
    <m/>
    <x v="0"/>
    <m/>
    <m/>
    <x v="93"/>
    <m/>
    <x v="2"/>
    <x v="3"/>
    <x v="0"/>
  </r>
  <r>
    <x v="640"/>
    <x v="7"/>
    <x v="0"/>
    <s v="NDG_Facebook_RT_brand（210210-210228）"/>
    <n v="2443"/>
    <m/>
    <m/>
    <m/>
    <m/>
    <n v="4740.9799999999996"/>
    <m/>
    <x v="0"/>
    <m/>
    <m/>
    <x v="93"/>
    <m/>
    <x v="2"/>
    <x v="3"/>
    <x v="0"/>
  </r>
  <r>
    <x v="640"/>
    <x v="7"/>
    <x v="0"/>
    <s v="NDG_Facebook_RT_ec（210210-210228）"/>
    <n v="7373"/>
    <m/>
    <m/>
    <m/>
    <m/>
    <n v="7891.97"/>
    <m/>
    <x v="0"/>
    <m/>
    <m/>
    <x v="93"/>
    <m/>
    <x v="2"/>
    <x v="3"/>
    <x v="0"/>
  </r>
  <r>
    <x v="640"/>
    <x v="7"/>
    <x v="0"/>
    <s v="NDG_Facebook_int_LAL"/>
    <n v="90"/>
    <m/>
    <m/>
    <m/>
    <m/>
    <n v="47.945"/>
    <m/>
    <x v="0"/>
    <m/>
    <m/>
    <x v="93"/>
    <m/>
    <x v="2"/>
    <x v="3"/>
    <x v="0"/>
  </r>
  <r>
    <x v="640"/>
    <x v="7"/>
    <x v="0"/>
    <s v="NDG_Facebook_int_LAL_2"/>
    <n v="5230"/>
    <m/>
    <m/>
    <m/>
    <m/>
    <n v="4034.07"/>
    <m/>
    <x v="0"/>
    <m/>
    <m/>
    <x v="93"/>
    <m/>
    <x v="2"/>
    <x v="3"/>
    <x v="0"/>
  </r>
  <r>
    <x v="640"/>
    <x v="7"/>
    <x v="0"/>
    <s v="NDG_Facebook_cashback_2106"/>
    <n v="78927"/>
    <m/>
    <m/>
    <m/>
    <m/>
    <n v="59810.83"/>
    <m/>
    <x v="0"/>
    <m/>
    <m/>
    <x v="93"/>
    <m/>
    <x v="2"/>
    <x v="3"/>
    <x v="0"/>
  </r>
  <r>
    <x v="640"/>
    <x v="7"/>
    <x v="0"/>
    <s v="NDG_Facebook_int_LAL_2"/>
    <n v="39"/>
    <m/>
    <m/>
    <m/>
    <m/>
    <n v="10.035"/>
    <m/>
    <x v="0"/>
    <m/>
    <m/>
    <x v="93"/>
    <m/>
    <x v="2"/>
    <x v="3"/>
    <x v="0"/>
  </r>
  <r>
    <x v="640"/>
    <x v="7"/>
    <x v="0"/>
    <s v="NDG_Facebook_int_LAL_2"/>
    <n v="6704"/>
    <m/>
    <m/>
    <m/>
    <m/>
    <n v="5027.5349999999999"/>
    <m/>
    <x v="0"/>
    <m/>
    <m/>
    <x v="93"/>
    <m/>
    <x v="2"/>
    <x v="3"/>
    <x v="0"/>
  </r>
  <r>
    <x v="640"/>
    <x v="7"/>
    <x v="0"/>
    <s v="NDG_Facebook_int_LAL"/>
    <n v="9"/>
    <m/>
    <m/>
    <m/>
    <m/>
    <n v="3.3450000000000002"/>
    <m/>
    <x v="0"/>
    <m/>
    <m/>
    <x v="93"/>
    <m/>
    <x v="2"/>
    <x v="3"/>
    <x v="0"/>
  </r>
  <r>
    <x v="640"/>
    <x v="7"/>
    <x v="0"/>
    <s v="NDG_Facebook_int_LAL_2"/>
    <n v="448"/>
    <m/>
    <m/>
    <m/>
    <m/>
    <n v="217.42500000000001"/>
    <m/>
    <x v="0"/>
    <m/>
    <m/>
    <x v="93"/>
    <m/>
    <x v="2"/>
    <x v="3"/>
    <x v="0"/>
  </r>
  <r>
    <x v="640"/>
    <x v="7"/>
    <x v="0"/>
    <s v="NDG_Facebook_RT_brand（210210-210228）"/>
    <n v="704"/>
    <m/>
    <m/>
    <m/>
    <m/>
    <n v="1320.16"/>
    <m/>
    <x v="0"/>
    <m/>
    <m/>
    <x v="93"/>
    <m/>
    <x v="2"/>
    <x v="3"/>
    <x v="0"/>
  </r>
  <r>
    <x v="640"/>
    <x v="7"/>
    <x v="0"/>
    <s v="NDG_Facebook_int_LAL_2"/>
    <n v="8386"/>
    <m/>
    <m/>
    <m/>
    <m/>
    <n v="6892.93"/>
    <m/>
    <x v="0"/>
    <m/>
    <m/>
    <x v="93"/>
    <m/>
    <x v="2"/>
    <x v="3"/>
    <x v="0"/>
  </r>
  <r>
    <x v="640"/>
    <x v="7"/>
    <x v="0"/>
    <s v="NDG_Facebook_int_LAL_2"/>
    <n v="467"/>
    <m/>
    <m/>
    <m/>
    <m/>
    <n v="253.10499999999999"/>
    <m/>
    <x v="0"/>
    <m/>
    <m/>
    <x v="93"/>
    <m/>
    <x v="2"/>
    <x v="3"/>
    <x v="0"/>
  </r>
  <r>
    <x v="640"/>
    <x v="7"/>
    <x v="0"/>
    <s v="NDG_Facebook_RT_ec（210210-210228）"/>
    <n v="7328"/>
    <m/>
    <m/>
    <m/>
    <m/>
    <n v="12076.565000000001"/>
    <m/>
    <x v="0"/>
    <m/>
    <m/>
    <x v="93"/>
    <m/>
    <x v="2"/>
    <x v="3"/>
    <x v="0"/>
  </r>
  <r>
    <x v="640"/>
    <x v="7"/>
    <x v="0"/>
    <s v="NDG_Facebook_int_LAL"/>
    <n v="15"/>
    <m/>
    <m/>
    <m/>
    <m/>
    <n v="2.23"/>
    <m/>
    <x v="0"/>
    <m/>
    <m/>
    <x v="93"/>
    <m/>
    <x v="2"/>
    <x v="3"/>
    <x v="0"/>
  </r>
  <r>
    <x v="640"/>
    <x v="7"/>
    <x v="0"/>
    <s v="NDG_Facebook_RT_ec（210210-210228）"/>
    <n v="9473"/>
    <m/>
    <m/>
    <m/>
    <m/>
    <n v="9828.7250000000004"/>
    <m/>
    <x v="0"/>
    <m/>
    <m/>
    <x v="93"/>
    <m/>
    <x v="2"/>
    <x v="3"/>
    <x v="0"/>
  </r>
  <r>
    <x v="640"/>
    <x v="7"/>
    <x v="0"/>
    <s v="NDG_Facebook_RT_ec（210210-210228）"/>
    <n v="32250"/>
    <m/>
    <m/>
    <m/>
    <m/>
    <n v="57872.959999999999"/>
    <m/>
    <x v="0"/>
    <m/>
    <m/>
    <x v="93"/>
    <m/>
    <x v="2"/>
    <x v="3"/>
    <x v="0"/>
  </r>
  <r>
    <x v="640"/>
    <x v="7"/>
    <x v="0"/>
    <s v="NDG_Facebook_RT_brand（210210-210228）"/>
    <n v="736"/>
    <m/>
    <m/>
    <m/>
    <m/>
    <n v="1617.865"/>
    <m/>
    <x v="0"/>
    <m/>
    <m/>
    <x v="93"/>
    <m/>
    <x v="2"/>
    <x v="3"/>
    <x v="0"/>
  </r>
  <r>
    <x v="640"/>
    <x v="7"/>
    <x v="0"/>
    <s v="NDG_Facebook_RT_brand（210210-210228）"/>
    <n v="3634"/>
    <m/>
    <m/>
    <m/>
    <m/>
    <n v="7566.39"/>
    <m/>
    <x v="0"/>
    <m/>
    <m/>
    <x v="93"/>
    <m/>
    <x v="2"/>
    <x v="3"/>
    <x v="0"/>
  </r>
  <r>
    <x v="640"/>
    <x v="7"/>
    <x v="0"/>
    <s v="NDG_Facebook_RT_ec（210210-210228）"/>
    <n v="4092"/>
    <m/>
    <m/>
    <m/>
    <m/>
    <n v="4967.3249999999998"/>
    <m/>
    <x v="0"/>
    <m/>
    <m/>
    <x v="93"/>
    <m/>
    <x v="2"/>
    <x v="3"/>
    <x v="0"/>
  </r>
  <r>
    <x v="640"/>
    <x v="7"/>
    <x v="0"/>
    <s v="NDG_Facebook_RT_brand（210210-210228）"/>
    <n v="1272"/>
    <m/>
    <m/>
    <m/>
    <m/>
    <n v="2284.6350000000002"/>
    <m/>
    <x v="0"/>
    <m/>
    <m/>
    <x v="93"/>
    <m/>
    <x v="2"/>
    <x v="3"/>
    <x v="0"/>
  </r>
  <r>
    <x v="640"/>
    <x v="7"/>
    <x v="0"/>
    <s v="NDG_Facebook_int_LAL_2"/>
    <n v="245"/>
    <m/>
    <m/>
    <m/>
    <m/>
    <n v="101.465"/>
    <m/>
    <x v="0"/>
    <m/>
    <m/>
    <x v="93"/>
    <m/>
    <x v="2"/>
    <x v="3"/>
    <x v="0"/>
  </r>
  <r>
    <x v="640"/>
    <x v="7"/>
    <x v="0"/>
    <s v="NDG_Facebook_int_LAL"/>
    <n v="41"/>
    <m/>
    <m/>
    <m/>
    <m/>
    <n v="21.184999999999999"/>
    <m/>
    <x v="0"/>
    <m/>
    <m/>
    <x v="93"/>
    <m/>
    <x v="2"/>
    <x v="3"/>
    <x v="0"/>
  </r>
  <r>
    <x v="640"/>
    <x v="7"/>
    <x v="0"/>
    <s v="NDG_Facebook_int_LAL"/>
    <n v="2"/>
    <m/>
    <m/>
    <m/>
    <m/>
    <n v="0"/>
    <m/>
    <x v="0"/>
    <m/>
    <m/>
    <x v="93"/>
    <m/>
    <x v="2"/>
    <x v="3"/>
    <x v="0"/>
  </r>
  <r>
    <x v="640"/>
    <x v="7"/>
    <x v="0"/>
    <s v="NDG_Facebook_int_LAL"/>
    <n v="10198"/>
    <m/>
    <m/>
    <m/>
    <m/>
    <n v="6879.55"/>
    <m/>
    <x v="0"/>
    <m/>
    <m/>
    <x v="93"/>
    <m/>
    <x v="2"/>
    <x v="3"/>
    <x v="0"/>
  </r>
  <r>
    <x v="641"/>
    <x v="7"/>
    <x v="0"/>
    <s v="NDG_Facebook_RT_ec（210210-210228）"/>
    <n v="10037"/>
    <m/>
    <m/>
    <m/>
    <m/>
    <n v="9455.2000000000007"/>
    <m/>
    <x v="0"/>
    <m/>
    <m/>
    <x v="93"/>
    <m/>
    <x v="2"/>
    <x v="3"/>
    <x v="0"/>
  </r>
  <r>
    <x v="641"/>
    <x v="7"/>
    <x v="0"/>
    <s v="NDG_Facebook_int_LAL"/>
    <n v="12"/>
    <m/>
    <m/>
    <m/>
    <m/>
    <n v="5.5750000000000002"/>
    <m/>
    <x v="0"/>
    <m/>
    <m/>
    <x v="93"/>
    <m/>
    <x v="2"/>
    <x v="3"/>
    <x v="0"/>
  </r>
  <r>
    <x v="641"/>
    <x v="7"/>
    <x v="0"/>
    <s v="NDG_Facebook_int_LAL_2"/>
    <n v="37"/>
    <m/>
    <m/>
    <m/>
    <m/>
    <n v="25.645"/>
    <m/>
    <x v="0"/>
    <m/>
    <m/>
    <x v="93"/>
    <m/>
    <x v="2"/>
    <x v="3"/>
    <x v="0"/>
  </r>
  <r>
    <x v="641"/>
    <x v="7"/>
    <x v="0"/>
    <s v="NDG_Facebook_int_LAL_2"/>
    <n v="8328"/>
    <m/>
    <m/>
    <m/>
    <m/>
    <n v="7026.73"/>
    <m/>
    <x v="0"/>
    <m/>
    <m/>
    <x v="93"/>
    <m/>
    <x v="2"/>
    <x v="3"/>
    <x v="0"/>
  </r>
  <r>
    <x v="641"/>
    <x v="7"/>
    <x v="0"/>
    <s v="NDG_Facebook_RT_ec（210210-210228）"/>
    <n v="11768"/>
    <m/>
    <m/>
    <m/>
    <m/>
    <n v="13151.424999999999"/>
    <m/>
    <x v="0"/>
    <m/>
    <m/>
    <x v="93"/>
    <m/>
    <x v="2"/>
    <x v="3"/>
    <x v="0"/>
  </r>
  <r>
    <x v="641"/>
    <x v="7"/>
    <x v="0"/>
    <s v="NDG_Facebook_RT_ec（210210-210228）"/>
    <n v="2377"/>
    <m/>
    <m/>
    <m/>
    <m/>
    <n v="2723.9450000000002"/>
    <m/>
    <x v="0"/>
    <m/>
    <m/>
    <x v="93"/>
    <m/>
    <x v="2"/>
    <x v="3"/>
    <x v="0"/>
  </r>
  <r>
    <x v="641"/>
    <x v="7"/>
    <x v="0"/>
    <s v="NDG_Facebook_int_LAL_2"/>
    <n v="193"/>
    <m/>
    <m/>
    <m/>
    <m/>
    <n v="100.35"/>
    <m/>
    <x v="0"/>
    <m/>
    <m/>
    <x v="93"/>
    <m/>
    <x v="2"/>
    <x v="3"/>
    <x v="0"/>
  </r>
  <r>
    <x v="641"/>
    <x v="7"/>
    <x v="0"/>
    <s v="NDG_Facebook_int_LAL"/>
    <n v="25"/>
    <m/>
    <m/>
    <m/>
    <m/>
    <n v="31.22"/>
    <m/>
    <x v="0"/>
    <m/>
    <m/>
    <x v="93"/>
    <m/>
    <x v="2"/>
    <x v="3"/>
    <x v="0"/>
  </r>
  <r>
    <x v="641"/>
    <x v="7"/>
    <x v="0"/>
    <s v="NDG_Facebook_int_LAL"/>
    <n v="7859"/>
    <m/>
    <m/>
    <m/>
    <m/>
    <n v="6488.1850000000004"/>
    <m/>
    <x v="0"/>
    <m/>
    <m/>
    <x v="93"/>
    <m/>
    <x v="2"/>
    <x v="3"/>
    <x v="0"/>
  </r>
  <r>
    <x v="641"/>
    <x v="7"/>
    <x v="0"/>
    <s v="NDG_Facebook_int_LAL"/>
    <n v="2"/>
    <m/>
    <m/>
    <m/>
    <m/>
    <n v="1.115"/>
    <m/>
    <x v="0"/>
    <m/>
    <m/>
    <x v="93"/>
    <m/>
    <x v="2"/>
    <x v="3"/>
    <x v="0"/>
  </r>
  <r>
    <x v="641"/>
    <x v="7"/>
    <x v="0"/>
    <s v="NDG_Facebook_int_LAL"/>
    <n v="4"/>
    <m/>
    <m/>
    <m/>
    <m/>
    <n v="5.5750000000000002"/>
    <m/>
    <x v="0"/>
    <m/>
    <m/>
    <x v="93"/>
    <m/>
    <x v="2"/>
    <x v="3"/>
    <x v="0"/>
  </r>
  <r>
    <x v="641"/>
    <x v="7"/>
    <x v="0"/>
    <s v="NDG_Facebook_RT_brand（210210-210228）"/>
    <n v="328"/>
    <m/>
    <m/>
    <m/>
    <m/>
    <n v="614.36500000000001"/>
    <m/>
    <x v="0"/>
    <m/>
    <m/>
    <x v="93"/>
    <m/>
    <x v="2"/>
    <x v="3"/>
    <x v="0"/>
  </r>
  <r>
    <x v="641"/>
    <x v="7"/>
    <x v="0"/>
    <s v="NDG_Facebook_int_LAL"/>
    <n v="65"/>
    <m/>
    <m/>
    <m/>
    <m/>
    <n v="40.14"/>
    <m/>
    <x v="0"/>
    <m/>
    <m/>
    <x v="93"/>
    <m/>
    <x v="2"/>
    <x v="3"/>
    <x v="0"/>
  </r>
  <r>
    <x v="641"/>
    <x v="7"/>
    <x v="0"/>
    <s v="NDG_Facebook_int_LAL"/>
    <n v="10445"/>
    <m/>
    <m/>
    <m/>
    <m/>
    <n v="6991.05"/>
    <m/>
    <x v="0"/>
    <m/>
    <m/>
    <x v="93"/>
    <m/>
    <x v="2"/>
    <x v="3"/>
    <x v="0"/>
  </r>
  <r>
    <x v="641"/>
    <x v="7"/>
    <x v="0"/>
    <s v="NDG_Facebook_int_LAL_2"/>
    <n v="3727"/>
    <m/>
    <m/>
    <m/>
    <m/>
    <n v="2979.28"/>
    <m/>
    <x v="0"/>
    <m/>
    <m/>
    <x v="93"/>
    <m/>
    <x v="2"/>
    <x v="3"/>
    <x v="0"/>
  </r>
  <r>
    <x v="641"/>
    <x v="7"/>
    <x v="0"/>
    <s v="NDG_Facebook_int_LAL"/>
    <n v="7"/>
    <m/>
    <m/>
    <m/>
    <m/>
    <n v="12.265000000000001"/>
    <m/>
    <x v="0"/>
    <m/>
    <m/>
    <x v="93"/>
    <m/>
    <x v="2"/>
    <x v="3"/>
    <x v="0"/>
  </r>
  <r>
    <x v="641"/>
    <x v="7"/>
    <x v="0"/>
    <s v="NDG_Facebook_cashback_2106"/>
    <n v="75535"/>
    <m/>
    <m/>
    <m/>
    <m/>
    <n v="60327.074999999997"/>
    <m/>
    <x v="0"/>
    <m/>
    <m/>
    <x v="93"/>
    <m/>
    <x v="2"/>
    <x v="3"/>
    <x v="0"/>
  </r>
  <r>
    <x v="641"/>
    <x v="7"/>
    <x v="0"/>
    <s v="NDG_Facebook_cashback_2106_RT"/>
    <n v="81786"/>
    <m/>
    <m/>
    <m/>
    <m/>
    <n v="63342.035000000003"/>
    <m/>
    <x v="0"/>
    <m/>
    <m/>
    <x v="93"/>
    <m/>
    <x v="2"/>
    <x v="3"/>
    <x v="0"/>
  </r>
  <r>
    <x v="641"/>
    <x v="7"/>
    <x v="0"/>
    <s v="NDG_Facebook_RT_ec（210210-210228）"/>
    <n v="10181"/>
    <m/>
    <m/>
    <m/>
    <m/>
    <n v="14495"/>
    <m/>
    <x v="0"/>
    <m/>
    <m/>
    <x v="93"/>
    <m/>
    <x v="2"/>
    <x v="3"/>
    <x v="0"/>
  </r>
  <r>
    <x v="641"/>
    <x v="7"/>
    <x v="0"/>
    <s v="NDG_Facebook_RT_brand（210210-210228）"/>
    <n v="895"/>
    <m/>
    <m/>
    <m/>
    <m/>
    <n v="1799.61"/>
    <m/>
    <x v="0"/>
    <m/>
    <m/>
    <x v="93"/>
    <m/>
    <x v="2"/>
    <x v="3"/>
    <x v="0"/>
  </r>
  <r>
    <x v="641"/>
    <x v="7"/>
    <x v="0"/>
    <s v="NDG_Facebook_int_LAL_2"/>
    <n v="78"/>
    <m/>
    <m/>
    <m/>
    <m/>
    <n v="32.335000000000001"/>
    <m/>
    <x v="0"/>
    <m/>
    <m/>
    <x v="93"/>
    <m/>
    <x v="2"/>
    <x v="3"/>
    <x v="0"/>
  </r>
  <r>
    <x v="641"/>
    <x v="7"/>
    <x v="0"/>
    <s v="NDG_Facebook_int_LAL"/>
    <n v="1"/>
    <m/>
    <m/>
    <m/>
    <m/>
    <n v="0"/>
    <m/>
    <x v="0"/>
    <m/>
    <m/>
    <x v="93"/>
    <m/>
    <x v="2"/>
    <x v="3"/>
    <x v="0"/>
  </r>
  <r>
    <x v="641"/>
    <x v="7"/>
    <x v="0"/>
    <s v="NDG_Facebook_RT_ec（210210-210228）"/>
    <n v="28038"/>
    <m/>
    <m/>
    <m/>
    <m/>
    <n v="51874.26"/>
    <m/>
    <x v="0"/>
    <m/>
    <m/>
    <x v="93"/>
    <m/>
    <x v="2"/>
    <x v="3"/>
    <x v="0"/>
  </r>
  <r>
    <x v="641"/>
    <x v="7"/>
    <x v="0"/>
    <s v="NDG_Facebook_RT_brand（210210-210228）"/>
    <n v="3016"/>
    <m/>
    <m/>
    <m/>
    <m/>
    <n v="6520.52"/>
    <m/>
    <x v="0"/>
    <m/>
    <m/>
    <x v="93"/>
    <m/>
    <x v="2"/>
    <x v="3"/>
    <x v="0"/>
  </r>
  <r>
    <x v="641"/>
    <x v="7"/>
    <x v="0"/>
    <s v="NDG_Facebook_int_LAL_2"/>
    <n v="276"/>
    <m/>
    <m/>
    <m/>
    <m/>
    <n v="144.94999999999999"/>
    <m/>
    <x v="0"/>
    <m/>
    <m/>
    <x v="93"/>
    <m/>
    <x v="2"/>
    <x v="3"/>
    <x v="0"/>
  </r>
  <r>
    <x v="641"/>
    <x v="7"/>
    <x v="0"/>
    <s v="NDG_Facebook_int_LAL_2"/>
    <n v="6121"/>
    <m/>
    <m/>
    <m/>
    <m/>
    <n v="5040.915"/>
    <m/>
    <x v="0"/>
    <m/>
    <m/>
    <x v="93"/>
    <m/>
    <x v="2"/>
    <x v="3"/>
    <x v="0"/>
  </r>
  <r>
    <x v="641"/>
    <x v="7"/>
    <x v="0"/>
    <s v="NDG_Facebook_RT_brand（210210-210228）"/>
    <n v="1340"/>
    <m/>
    <m/>
    <m/>
    <m/>
    <n v="2430.6999999999998"/>
    <m/>
    <x v="0"/>
    <m/>
    <m/>
    <x v="93"/>
    <m/>
    <x v="2"/>
    <x v="3"/>
    <x v="0"/>
  </r>
  <r>
    <x v="641"/>
    <x v="7"/>
    <x v="0"/>
    <s v="NDG_Facebook_RT_brand（210210-210228）"/>
    <n v="2884"/>
    <m/>
    <m/>
    <m/>
    <m/>
    <n v="5826.99"/>
    <m/>
    <x v="0"/>
    <m/>
    <m/>
    <x v="93"/>
    <m/>
    <x v="2"/>
    <x v="3"/>
    <x v="0"/>
  </r>
  <r>
    <x v="642"/>
    <x v="7"/>
    <x v="0"/>
    <s v="NDG_Facebook_int_LAL_2"/>
    <n v="205"/>
    <m/>
    <m/>
    <m/>
    <m/>
    <n v="123.765"/>
    <m/>
    <x v="0"/>
    <m/>
    <m/>
    <x v="93"/>
    <m/>
    <x v="2"/>
    <x v="3"/>
    <x v="0"/>
  </r>
  <r>
    <x v="642"/>
    <x v="7"/>
    <x v="0"/>
    <s v="NDG_Facebook_int_LAL_2"/>
    <n v="5132"/>
    <m/>
    <m/>
    <m/>
    <m/>
    <n v="4193.5150000000003"/>
    <m/>
    <x v="0"/>
    <m/>
    <m/>
    <x v="93"/>
    <m/>
    <x v="2"/>
    <x v="3"/>
    <x v="0"/>
  </r>
  <r>
    <x v="642"/>
    <x v="7"/>
    <x v="0"/>
    <s v="NDG_Facebook_int_LAL"/>
    <n v="13497"/>
    <m/>
    <m/>
    <m/>
    <m/>
    <n v="8479.5750000000007"/>
    <m/>
    <x v="0"/>
    <m/>
    <m/>
    <x v="93"/>
    <m/>
    <x v="2"/>
    <x v="3"/>
    <x v="0"/>
  </r>
  <r>
    <x v="642"/>
    <x v="7"/>
    <x v="0"/>
    <s v="NDG_Facebook_int_LAL"/>
    <n v="13"/>
    <m/>
    <m/>
    <m/>
    <m/>
    <n v="4.46"/>
    <m/>
    <x v="0"/>
    <m/>
    <m/>
    <x v="93"/>
    <m/>
    <x v="2"/>
    <x v="3"/>
    <x v="0"/>
  </r>
  <r>
    <x v="642"/>
    <x v="7"/>
    <x v="0"/>
    <s v="NDG_Facebook_int_LAL_2"/>
    <n v="6852"/>
    <m/>
    <m/>
    <m/>
    <m/>
    <n v="5958.56"/>
    <m/>
    <x v="0"/>
    <m/>
    <m/>
    <x v="93"/>
    <m/>
    <x v="2"/>
    <x v="3"/>
    <x v="0"/>
  </r>
  <r>
    <x v="642"/>
    <x v="7"/>
    <x v="0"/>
    <s v="NDG_Facebook_int_LAL_2"/>
    <n v="95"/>
    <m/>
    <m/>
    <m/>
    <m/>
    <n v="40.14"/>
    <m/>
    <x v="0"/>
    <m/>
    <m/>
    <x v="93"/>
    <m/>
    <x v="2"/>
    <x v="3"/>
    <x v="0"/>
  </r>
  <r>
    <x v="642"/>
    <x v="7"/>
    <x v="0"/>
    <s v="NDG_Facebook_RT_ec（210210-210228）"/>
    <n v="5122"/>
    <m/>
    <m/>
    <m/>
    <m/>
    <n v="6556.2"/>
    <m/>
    <x v="0"/>
    <m/>
    <m/>
    <x v="93"/>
    <m/>
    <x v="2"/>
    <x v="3"/>
    <x v="0"/>
  </r>
  <r>
    <x v="642"/>
    <x v="7"/>
    <x v="0"/>
    <s v="NDG_Facebook_RT_brand（210210-210228）"/>
    <n v="439"/>
    <m/>
    <m/>
    <m/>
    <m/>
    <n v="825.1"/>
    <m/>
    <x v="0"/>
    <m/>
    <m/>
    <x v="93"/>
    <m/>
    <x v="2"/>
    <x v="3"/>
    <x v="0"/>
  </r>
  <r>
    <x v="642"/>
    <x v="7"/>
    <x v="0"/>
    <s v="NDG_Facebook_int_LAL_2"/>
    <n v="177"/>
    <m/>
    <m/>
    <m/>
    <m/>
    <n v="104.81"/>
    <m/>
    <x v="0"/>
    <m/>
    <m/>
    <x v="93"/>
    <m/>
    <x v="2"/>
    <x v="3"/>
    <x v="0"/>
  </r>
  <r>
    <x v="642"/>
    <x v="7"/>
    <x v="0"/>
    <s v="NDG_Facebook_int_LAL"/>
    <n v="6"/>
    <m/>
    <m/>
    <m/>
    <m/>
    <n v="3.3450000000000002"/>
    <m/>
    <x v="0"/>
    <m/>
    <m/>
    <x v="93"/>
    <m/>
    <x v="2"/>
    <x v="3"/>
    <x v="0"/>
  </r>
  <r>
    <x v="642"/>
    <x v="7"/>
    <x v="0"/>
    <s v="NDG_Facebook_int_LAL_2"/>
    <n v="7079"/>
    <m/>
    <m/>
    <m/>
    <m/>
    <n v="5637.44"/>
    <m/>
    <x v="0"/>
    <m/>
    <m/>
    <x v="93"/>
    <m/>
    <x v="2"/>
    <x v="3"/>
    <x v="0"/>
  </r>
  <r>
    <x v="642"/>
    <x v="7"/>
    <x v="0"/>
    <s v="NDG_Facebook_int_LAL"/>
    <n v="29"/>
    <m/>
    <m/>
    <m/>
    <m/>
    <n v="10.035"/>
    <m/>
    <x v="0"/>
    <m/>
    <m/>
    <x v="93"/>
    <m/>
    <x v="2"/>
    <x v="3"/>
    <x v="0"/>
  </r>
  <r>
    <x v="642"/>
    <x v="7"/>
    <x v="0"/>
    <s v="NDG_Facebook_RT_ec（210210-210228）"/>
    <n v="24873"/>
    <m/>
    <m/>
    <m/>
    <m/>
    <n v="45920.160000000003"/>
    <m/>
    <x v="0"/>
    <m/>
    <m/>
    <x v="93"/>
    <m/>
    <x v="2"/>
    <x v="3"/>
    <x v="0"/>
  </r>
  <r>
    <x v="642"/>
    <x v="7"/>
    <x v="0"/>
    <s v="NDG_Facebook_RT_brand（210210-210228）"/>
    <n v="852"/>
    <m/>
    <m/>
    <m/>
    <m/>
    <n v="1634.59"/>
    <m/>
    <x v="0"/>
    <m/>
    <m/>
    <x v="93"/>
    <m/>
    <x v="2"/>
    <x v="3"/>
    <x v="0"/>
  </r>
  <r>
    <x v="642"/>
    <x v="7"/>
    <x v="0"/>
    <s v="NDG_Facebook_RT_brand（210210-210228）"/>
    <n v="2875"/>
    <m/>
    <m/>
    <m/>
    <m/>
    <n v="6293.06"/>
    <m/>
    <x v="0"/>
    <m/>
    <m/>
    <x v="93"/>
    <m/>
    <x v="2"/>
    <x v="3"/>
    <x v="0"/>
  </r>
  <r>
    <x v="642"/>
    <x v="7"/>
    <x v="0"/>
    <s v="NDG_Facebook_int_LAL"/>
    <n v="7"/>
    <m/>
    <m/>
    <m/>
    <m/>
    <n v="4.46"/>
    <m/>
    <x v="0"/>
    <m/>
    <m/>
    <x v="93"/>
    <m/>
    <x v="2"/>
    <x v="3"/>
    <x v="0"/>
  </r>
  <r>
    <x v="642"/>
    <x v="7"/>
    <x v="0"/>
    <s v="NDG_Facebook_int_LAL"/>
    <n v="60"/>
    <m/>
    <m/>
    <m/>
    <m/>
    <n v="27.875"/>
    <m/>
    <x v="0"/>
    <m/>
    <m/>
    <x v="93"/>
    <m/>
    <x v="2"/>
    <x v="3"/>
    <x v="0"/>
  </r>
  <r>
    <x v="642"/>
    <x v="7"/>
    <x v="0"/>
    <s v="NDG_Facebook_RT_ec（210210-210228）"/>
    <n v="15256"/>
    <m/>
    <m/>
    <m/>
    <m/>
    <n v="17690.59"/>
    <m/>
    <x v="0"/>
    <m/>
    <m/>
    <x v="93"/>
    <m/>
    <x v="2"/>
    <x v="3"/>
    <x v="0"/>
  </r>
  <r>
    <x v="642"/>
    <x v="7"/>
    <x v="0"/>
    <s v="NDG_Facebook_RT_ec（210210-210228）"/>
    <n v="14250"/>
    <m/>
    <m/>
    <m/>
    <m/>
    <n v="16045.965"/>
    <m/>
    <x v="0"/>
    <m/>
    <m/>
    <x v="93"/>
    <m/>
    <x v="2"/>
    <x v="3"/>
    <x v="0"/>
  </r>
  <r>
    <x v="642"/>
    <x v="7"/>
    <x v="0"/>
    <s v="NDG_Facebook_int_LAL"/>
    <n v="7940"/>
    <m/>
    <m/>
    <m/>
    <m/>
    <n v="6443.585"/>
    <m/>
    <x v="0"/>
    <m/>
    <m/>
    <x v="93"/>
    <m/>
    <x v="2"/>
    <x v="3"/>
    <x v="0"/>
  </r>
  <r>
    <x v="642"/>
    <x v="7"/>
    <x v="0"/>
    <s v="NDG_Facebook_int_LAL"/>
    <n v="1"/>
    <m/>
    <m/>
    <m/>
    <m/>
    <n v="0"/>
    <m/>
    <x v="0"/>
    <m/>
    <m/>
    <x v="93"/>
    <m/>
    <x v="2"/>
    <x v="3"/>
    <x v="0"/>
  </r>
  <r>
    <x v="642"/>
    <x v="7"/>
    <x v="0"/>
    <s v="NDG_Facebook_RT_brand（210210-210228）"/>
    <n v="950"/>
    <m/>
    <m/>
    <m/>
    <m/>
    <n v="1838.635"/>
    <m/>
    <x v="0"/>
    <m/>
    <m/>
    <x v="93"/>
    <m/>
    <x v="2"/>
    <x v="3"/>
    <x v="0"/>
  </r>
  <r>
    <x v="642"/>
    <x v="7"/>
    <x v="0"/>
    <s v="NDG_Facebook_cashback_2106"/>
    <n v="84343"/>
    <m/>
    <m/>
    <m/>
    <m/>
    <n v="66321.315000000002"/>
    <m/>
    <x v="0"/>
    <m/>
    <m/>
    <x v="93"/>
    <m/>
    <x v="2"/>
    <x v="3"/>
    <x v="0"/>
  </r>
  <r>
    <x v="642"/>
    <x v="7"/>
    <x v="0"/>
    <s v="NDG_Facebook_cashback_2106_RT"/>
    <n v="91386"/>
    <m/>
    <m/>
    <m/>
    <m/>
    <n v="66456.23"/>
    <m/>
    <x v="0"/>
    <m/>
    <m/>
    <x v="93"/>
    <m/>
    <x v="2"/>
    <x v="3"/>
    <x v="0"/>
  </r>
  <r>
    <x v="642"/>
    <x v="7"/>
    <x v="0"/>
    <s v="NDG_Facebook_RT_ec（210210-210228）"/>
    <n v="3245"/>
    <m/>
    <m/>
    <m/>
    <m/>
    <n v="3876.855"/>
    <m/>
    <x v="0"/>
    <m/>
    <m/>
    <x v="93"/>
    <m/>
    <x v="2"/>
    <x v="3"/>
    <x v="0"/>
  </r>
  <r>
    <x v="642"/>
    <x v="7"/>
    <x v="0"/>
    <s v="NDG_Facebook_int_LAL_2"/>
    <n v="138"/>
    <m/>
    <m/>
    <m/>
    <m/>
    <n v="60.21"/>
    <m/>
    <x v="0"/>
    <m/>
    <m/>
    <x v="93"/>
    <m/>
    <x v="2"/>
    <x v="3"/>
    <x v="0"/>
  </r>
  <r>
    <x v="642"/>
    <x v="7"/>
    <x v="0"/>
    <s v="NDG_Facebook_RT_brand（210210-210228）"/>
    <n v="4923"/>
    <m/>
    <m/>
    <m/>
    <m/>
    <n v="7705.7650000000003"/>
    <m/>
    <x v="0"/>
    <m/>
    <m/>
    <x v="93"/>
    <m/>
    <x v="2"/>
    <x v="3"/>
    <x v="0"/>
  </r>
  <r>
    <x v="643"/>
    <x v="7"/>
    <x v="0"/>
    <s v="NDG_Facebook_cashback_2106"/>
    <n v="28021"/>
    <m/>
    <m/>
    <m/>
    <m/>
    <n v="20860.535"/>
    <m/>
    <x v="0"/>
    <m/>
    <m/>
    <x v="93"/>
    <m/>
    <x v="2"/>
    <x v="3"/>
    <x v="0"/>
  </r>
  <r>
    <x v="643"/>
    <x v="7"/>
    <x v="0"/>
    <s v="NDG_Facebook_int_LAL_2"/>
    <n v="8977"/>
    <m/>
    <m/>
    <m/>
    <m/>
    <n v="7997.8950000000004"/>
    <m/>
    <x v="0"/>
    <m/>
    <m/>
    <x v="93"/>
    <m/>
    <x v="2"/>
    <x v="3"/>
    <x v="0"/>
  </r>
  <r>
    <x v="643"/>
    <x v="7"/>
    <x v="0"/>
    <s v="NDG_Facebook_RT_brand（210210-210228）"/>
    <n v="1316"/>
    <m/>
    <m/>
    <m/>
    <m/>
    <n v="1983.585"/>
    <m/>
    <x v="0"/>
    <m/>
    <m/>
    <x v="93"/>
    <m/>
    <x v="2"/>
    <x v="3"/>
    <x v="0"/>
  </r>
  <r>
    <x v="643"/>
    <x v="7"/>
    <x v="0"/>
    <s v="NDG_Facebook_cashback_2106_RT"/>
    <n v="27372"/>
    <m/>
    <m/>
    <m/>
    <m/>
    <n v="20208.259999999998"/>
    <m/>
    <x v="0"/>
    <m/>
    <m/>
    <x v="93"/>
    <m/>
    <x v="2"/>
    <x v="3"/>
    <x v="0"/>
  </r>
  <r>
    <x v="643"/>
    <x v="7"/>
    <x v="0"/>
    <s v="NDG_Facebook_RT_brand（210210-210228）"/>
    <n v="4469"/>
    <m/>
    <m/>
    <m/>
    <m/>
    <n v="6985.4750000000004"/>
    <m/>
    <x v="0"/>
    <m/>
    <m/>
    <x v="93"/>
    <m/>
    <x v="2"/>
    <x v="3"/>
    <x v="0"/>
  </r>
  <r>
    <x v="643"/>
    <x v="7"/>
    <x v="0"/>
    <s v="NDG_Facebook_RT_ec（210210-210228）"/>
    <n v="25437"/>
    <m/>
    <m/>
    <m/>
    <m/>
    <n v="49878.41"/>
    <m/>
    <x v="0"/>
    <m/>
    <m/>
    <x v="93"/>
    <m/>
    <x v="2"/>
    <x v="3"/>
    <x v="0"/>
  </r>
  <r>
    <x v="643"/>
    <x v="7"/>
    <x v="0"/>
    <s v="NDG_Facebook_RT_ec（210210-210228）"/>
    <n v="2706"/>
    <m/>
    <m/>
    <m/>
    <m/>
    <n v="3624.8649999999998"/>
    <m/>
    <x v="0"/>
    <m/>
    <m/>
    <x v="93"/>
    <m/>
    <x v="2"/>
    <x v="3"/>
    <x v="0"/>
  </r>
  <r>
    <x v="643"/>
    <x v="7"/>
    <x v="0"/>
    <s v="NDG_Facebook_int_LAL"/>
    <n v="22"/>
    <m/>
    <m/>
    <m/>
    <m/>
    <n v="6.69"/>
    <m/>
    <x v="0"/>
    <m/>
    <m/>
    <x v="93"/>
    <m/>
    <x v="2"/>
    <x v="3"/>
    <x v="0"/>
  </r>
  <r>
    <x v="643"/>
    <x v="7"/>
    <x v="0"/>
    <s v="NDG_Facebook_RT_ec（210210-210228）"/>
    <n v="21941"/>
    <m/>
    <m/>
    <m/>
    <m/>
    <n v="19426.645"/>
    <m/>
    <x v="0"/>
    <m/>
    <m/>
    <x v="93"/>
    <m/>
    <x v="2"/>
    <x v="3"/>
    <x v="0"/>
  </r>
  <r>
    <x v="643"/>
    <x v="7"/>
    <x v="0"/>
    <s v="NDG_Facebook_int_LAL_2"/>
    <n v="6029"/>
    <m/>
    <m/>
    <m/>
    <m/>
    <n v="4877.01"/>
    <m/>
    <x v="0"/>
    <m/>
    <m/>
    <x v="93"/>
    <m/>
    <x v="2"/>
    <x v="3"/>
    <x v="0"/>
  </r>
  <r>
    <x v="643"/>
    <x v="7"/>
    <x v="0"/>
    <s v="NDG_Facebook_int_LAL_2"/>
    <n v="211"/>
    <m/>
    <m/>
    <m/>
    <m/>
    <n v="119.30500000000001"/>
    <m/>
    <x v="0"/>
    <m/>
    <m/>
    <x v="93"/>
    <m/>
    <x v="2"/>
    <x v="3"/>
    <x v="0"/>
  </r>
  <r>
    <x v="643"/>
    <x v="7"/>
    <x v="0"/>
    <s v="NDG_Facebook_int_LAL"/>
    <n v="13830"/>
    <m/>
    <m/>
    <m/>
    <m/>
    <n v="9933.5349999999999"/>
    <m/>
    <x v="0"/>
    <m/>
    <m/>
    <x v="93"/>
    <m/>
    <x v="2"/>
    <x v="3"/>
    <x v="0"/>
  </r>
  <r>
    <x v="643"/>
    <x v="7"/>
    <x v="0"/>
    <s v="NDG_Facebook_RT_ec（210210-210228）"/>
    <n v="3946"/>
    <m/>
    <m/>
    <m/>
    <m/>
    <n v="3862.36"/>
    <m/>
    <x v="0"/>
    <m/>
    <m/>
    <x v="93"/>
    <m/>
    <x v="2"/>
    <x v="3"/>
    <x v="0"/>
  </r>
  <r>
    <x v="643"/>
    <x v="7"/>
    <x v="0"/>
    <s v="NDG_Facebook_int_LAL"/>
    <n v="5"/>
    <m/>
    <m/>
    <m/>
    <m/>
    <n v="2.23"/>
    <m/>
    <x v="0"/>
    <m/>
    <m/>
    <x v="93"/>
    <m/>
    <x v="2"/>
    <x v="3"/>
    <x v="0"/>
  </r>
  <r>
    <x v="643"/>
    <x v="7"/>
    <x v="0"/>
    <s v="NDG_Facebook_int_LAL"/>
    <n v="9598"/>
    <m/>
    <m/>
    <m/>
    <m/>
    <n v="8286.68"/>
    <m/>
    <x v="0"/>
    <m/>
    <m/>
    <x v="93"/>
    <m/>
    <x v="2"/>
    <x v="3"/>
    <x v="0"/>
  </r>
  <r>
    <x v="643"/>
    <x v="7"/>
    <x v="0"/>
    <s v="NDG_Facebook_RT_ec（210210-210228）"/>
    <n v="11547"/>
    <m/>
    <m/>
    <m/>
    <m/>
    <n v="14086.91"/>
    <m/>
    <x v="0"/>
    <m/>
    <m/>
    <x v="93"/>
    <m/>
    <x v="2"/>
    <x v="3"/>
    <x v="0"/>
  </r>
  <r>
    <x v="643"/>
    <x v="7"/>
    <x v="0"/>
    <s v="NDG_Facebook_RT_brand（210210-210228）"/>
    <n v="467"/>
    <m/>
    <m/>
    <m/>
    <m/>
    <n v="1229.845"/>
    <m/>
    <x v="0"/>
    <m/>
    <m/>
    <x v="93"/>
    <m/>
    <x v="2"/>
    <x v="3"/>
    <x v="0"/>
  </r>
  <r>
    <x v="643"/>
    <x v="7"/>
    <x v="0"/>
    <s v="NDG_Facebook_int_LAL"/>
    <n v="2"/>
    <m/>
    <m/>
    <m/>
    <m/>
    <n v="0"/>
    <m/>
    <x v="0"/>
    <m/>
    <m/>
    <x v="93"/>
    <m/>
    <x v="2"/>
    <x v="3"/>
    <x v="0"/>
  </r>
  <r>
    <x v="643"/>
    <x v="7"/>
    <x v="0"/>
    <s v="NDG_Facebook_RT_brand（210210-210228）"/>
    <n v="2998"/>
    <m/>
    <m/>
    <m/>
    <m/>
    <n v="6287.4849999999997"/>
    <m/>
    <x v="0"/>
    <m/>
    <m/>
    <x v="93"/>
    <m/>
    <x v="2"/>
    <x v="3"/>
    <x v="0"/>
  </r>
  <r>
    <x v="643"/>
    <x v="7"/>
    <x v="0"/>
    <s v="NDG_Facebook_int_LAL"/>
    <n v="32"/>
    <m/>
    <m/>
    <m/>
    <m/>
    <n v="15.61"/>
    <m/>
    <x v="0"/>
    <m/>
    <m/>
    <x v="93"/>
    <m/>
    <x v="2"/>
    <x v="3"/>
    <x v="0"/>
  </r>
  <r>
    <x v="643"/>
    <x v="7"/>
    <x v="0"/>
    <s v="NDG_Facebook_int_LAL_2"/>
    <n v="432"/>
    <m/>
    <m/>
    <m/>
    <m/>
    <n v="224.11500000000001"/>
    <m/>
    <x v="0"/>
    <m/>
    <m/>
    <x v="93"/>
    <m/>
    <x v="2"/>
    <x v="3"/>
    <x v="0"/>
  </r>
  <r>
    <x v="643"/>
    <x v="7"/>
    <x v="0"/>
    <s v="NDG_Facebook_int_LAL_2"/>
    <n v="6104"/>
    <m/>
    <m/>
    <m/>
    <m/>
    <n v="4255.9549999999999"/>
    <m/>
    <x v="0"/>
    <m/>
    <m/>
    <x v="93"/>
    <m/>
    <x v="2"/>
    <x v="3"/>
    <x v="0"/>
  </r>
  <r>
    <x v="643"/>
    <x v="7"/>
    <x v="0"/>
    <s v="NDG_Facebook_int_LAL"/>
    <n v="1"/>
    <m/>
    <m/>
    <m/>
    <m/>
    <n v="0"/>
    <m/>
    <x v="0"/>
    <m/>
    <m/>
    <x v="93"/>
    <m/>
    <x v="2"/>
    <x v="3"/>
    <x v="0"/>
  </r>
  <r>
    <x v="643"/>
    <x v="7"/>
    <x v="0"/>
    <s v="NDG_Facebook_int_LAL_2"/>
    <n v="186"/>
    <m/>
    <m/>
    <m/>
    <m/>
    <n v="89.2"/>
    <m/>
    <x v="0"/>
    <m/>
    <m/>
    <x v="93"/>
    <m/>
    <x v="2"/>
    <x v="3"/>
    <x v="0"/>
  </r>
  <r>
    <x v="643"/>
    <x v="7"/>
    <x v="0"/>
    <s v="NDG_Facebook_RT_brand（210210-210228）"/>
    <n v="584"/>
    <m/>
    <m/>
    <m/>
    <m/>
    <n v="812.83500000000004"/>
    <m/>
    <x v="0"/>
    <m/>
    <m/>
    <x v="93"/>
    <m/>
    <x v="2"/>
    <x v="3"/>
    <x v="0"/>
  </r>
  <r>
    <x v="643"/>
    <x v="7"/>
    <x v="0"/>
    <s v="NDG_Facebook_int_LAL_2"/>
    <n v="178"/>
    <m/>
    <m/>
    <m/>
    <m/>
    <n v="57.98"/>
    <m/>
    <x v="0"/>
    <m/>
    <m/>
    <x v="93"/>
    <m/>
    <x v="2"/>
    <x v="3"/>
    <x v="0"/>
  </r>
  <r>
    <x v="643"/>
    <x v="7"/>
    <x v="0"/>
    <s v="NDG_Facebook_int_LAL"/>
    <n v="2"/>
    <m/>
    <m/>
    <m/>
    <m/>
    <n v="1.115"/>
    <m/>
    <x v="0"/>
    <m/>
    <m/>
    <x v="93"/>
    <m/>
    <x v="2"/>
    <x v="3"/>
    <x v="0"/>
  </r>
  <r>
    <x v="643"/>
    <x v="7"/>
    <x v="0"/>
    <s v="NDG_Facebook_int_LAL"/>
    <n v="70"/>
    <m/>
    <m/>
    <m/>
    <m/>
    <n v="14.494999999999999"/>
    <m/>
    <x v="0"/>
    <m/>
    <m/>
    <x v="93"/>
    <m/>
    <x v="2"/>
    <x v="3"/>
    <x v="0"/>
  </r>
  <r>
    <x v="644"/>
    <x v="7"/>
    <x v="0"/>
    <s v="NDG_Facebook_RT_ec（210210-210228）"/>
    <n v="3994"/>
    <m/>
    <m/>
    <m/>
    <m/>
    <n v="3850.0949999999998"/>
    <m/>
    <x v="0"/>
    <m/>
    <m/>
    <x v="94"/>
    <m/>
    <x v="2"/>
    <x v="3"/>
    <x v="0"/>
  </r>
  <r>
    <x v="644"/>
    <x v="7"/>
    <x v="0"/>
    <s v="NDG_Facebook_int_LAL_2"/>
    <n v="263"/>
    <m/>
    <m/>
    <m/>
    <m/>
    <n v="154.98500000000001"/>
    <m/>
    <x v="0"/>
    <m/>
    <m/>
    <x v="94"/>
    <m/>
    <x v="2"/>
    <x v="3"/>
    <x v="0"/>
  </r>
  <r>
    <x v="644"/>
    <x v="7"/>
    <x v="0"/>
    <s v="NDG_Facebook_int_LAL"/>
    <n v="72"/>
    <m/>
    <m/>
    <m/>
    <m/>
    <n v="33.450000000000003"/>
    <m/>
    <x v="0"/>
    <m/>
    <m/>
    <x v="94"/>
    <m/>
    <x v="2"/>
    <x v="3"/>
    <x v="0"/>
  </r>
  <r>
    <x v="644"/>
    <x v="7"/>
    <x v="0"/>
    <s v="NDG_Facebook_RT_brand（210210-210228）"/>
    <n v="4568"/>
    <m/>
    <m/>
    <m/>
    <m/>
    <n v="6861.71"/>
    <m/>
    <x v="0"/>
    <m/>
    <m/>
    <x v="94"/>
    <m/>
    <x v="2"/>
    <x v="3"/>
    <x v="0"/>
  </r>
  <r>
    <x v="644"/>
    <x v="7"/>
    <x v="0"/>
    <s v="NDG_Facebook_int_LAL_2"/>
    <n v="6298"/>
    <m/>
    <m/>
    <m/>
    <m/>
    <n v="3854.5549999999998"/>
    <m/>
    <x v="0"/>
    <m/>
    <m/>
    <x v="94"/>
    <m/>
    <x v="2"/>
    <x v="3"/>
    <x v="0"/>
  </r>
  <r>
    <x v="644"/>
    <x v="7"/>
    <x v="0"/>
    <s v="NDG_Facebook_int_LAL_2"/>
    <n v="5223"/>
    <m/>
    <m/>
    <m/>
    <m/>
    <n v="2845.48"/>
    <m/>
    <x v="0"/>
    <m/>
    <m/>
    <x v="94"/>
    <m/>
    <x v="2"/>
    <x v="3"/>
    <x v="0"/>
  </r>
  <r>
    <x v="644"/>
    <x v="7"/>
    <x v="0"/>
    <s v="NDG_Facebook_int_LAL_2"/>
    <n v="207"/>
    <m/>
    <m/>
    <m/>
    <m/>
    <n v="109.27"/>
    <m/>
    <x v="0"/>
    <m/>
    <m/>
    <x v="94"/>
    <m/>
    <x v="2"/>
    <x v="3"/>
    <x v="0"/>
  </r>
  <r>
    <x v="644"/>
    <x v="7"/>
    <x v="0"/>
    <s v="NDG_Facebook_RT_ec（210210-210228）"/>
    <n v="9809"/>
    <m/>
    <m/>
    <m/>
    <m/>
    <n v="10412.985000000001"/>
    <m/>
    <x v="0"/>
    <m/>
    <m/>
    <x v="94"/>
    <m/>
    <x v="2"/>
    <x v="3"/>
    <x v="0"/>
  </r>
  <r>
    <x v="644"/>
    <x v="7"/>
    <x v="0"/>
    <s v="NDG_Facebook_RT_brand（210210-210228）"/>
    <n v="1029"/>
    <m/>
    <m/>
    <m/>
    <m/>
    <n v="1588.875"/>
    <m/>
    <x v="0"/>
    <m/>
    <m/>
    <x v="94"/>
    <m/>
    <x v="2"/>
    <x v="3"/>
    <x v="0"/>
  </r>
  <r>
    <x v="644"/>
    <x v="7"/>
    <x v="0"/>
    <s v="NDG_Facebook_int_LAL"/>
    <n v="32"/>
    <m/>
    <m/>
    <m/>
    <m/>
    <n v="15.61"/>
    <m/>
    <x v="0"/>
    <m/>
    <m/>
    <x v="94"/>
    <m/>
    <x v="2"/>
    <x v="3"/>
    <x v="0"/>
  </r>
  <r>
    <x v="644"/>
    <x v="7"/>
    <x v="0"/>
    <s v="NDG_Facebook_RT_ec（210210-210228）"/>
    <n v="8280"/>
    <m/>
    <m/>
    <m/>
    <m/>
    <n v="7508.41"/>
    <m/>
    <x v="0"/>
    <m/>
    <m/>
    <x v="94"/>
    <m/>
    <x v="2"/>
    <x v="3"/>
    <x v="0"/>
  </r>
  <r>
    <x v="644"/>
    <x v="7"/>
    <x v="0"/>
    <s v="NDG_Facebook_int_LAL"/>
    <n v="12253"/>
    <m/>
    <m/>
    <m/>
    <m/>
    <n v="8005.7"/>
    <m/>
    <x v="0"/>
    <m/>
    <m/>
    <x v="94"/>
    <m/>
    <x v="2"/>
    <x v="3"/>
    <x v="0"/>
  </r>
  <r>
    <x v="644"/>
    <x v="7"/>
    <x v="0"/>
    <s v="NDG_Facebook_int_LAL_2"/>
    <n v="11729"/>
    <m/>
    <m/>
    <m/>
    <m/>
    <n v="8834.1450000000004"/>
    <m/>
    <x v="0"/>
    <m/>
    <m/>
    <x v="94"/>
    <m/>
    <x v="2"/>
    <x v="3"/>
    <x v="0"/>
  </r>
  <r>
    <x v="644"/>
    <x v="7"/>
    <x v="0"/>
    <s v="NDG_Facebook_int_LAL"/>
    <n v="4"/>
    <m/>
    <m/>
    <m/>
    <m/>
    <n v="1.115"/>
    <m/>
    <x v="0"/>
    <m/>
    <m/>
    <x v="94"/>
    <m/>
    <x v="2"/>
    <x v="3"/>
    <x v="0"/>
  </r>
  <r>
    <x v="644"/>
    <x v="7"/>
    <x v="0"/>
    <s v="NDG_Facebook_RT_ec（210210-210228）"/>
    <n v="15410"/>
    <m/>
    <m/>
    <m/>
    <m/>
    <n v="18970.61"/>
    <m/>
    <x v="0"/>
    <m/>
    <m/>
    <x v="94"/>
    <m/>
    <x v="2"/>
    <x v="3"/>
    <x v="0"/>
  </r>
  <r>
    <x v="644"/>
    <x v="7"/>
    <x v="0"/>
    <s v="NDG_Facebook_int_LAL"/>
    <n v="3"/>
    <m/>
    <m/>
    <m/>
    <m/>
    <n v="1.115"/>
    <m/>
    <x v="0"/>
    <m/>
    <m/>
    <x v="94"/>
    <m/>
    <x v="2"/>
    <x v="3"/>
    <x v="0"/>
  </r>
  <r>
    <x v="644"/>
    <x v="7"/>
    <x v="0"/>
    <s v="NDG_Facebook_RT_brand（210210-210228）"/>
    <n v="647"/>
    <m/>
    <m/>
    <m/>
    <m/>
    <n v="1053.675"/>
    <m/>
    <x v="0"/>
    <m/>
    <m/>
    <x v="94"/>
    <m/>
    <x v="2"/>
    <x v="3"/>
    <x v="0"/>
  </r>
  <r>
    <x v="644"/>
    <x v="7"/>
    <x v="0"/>
    <s v="NDG_Facebook_int_LAL_2"/>
    <n v="367"/>
    <m/>
    <m/>
    <m/>
    <m/>
    <n v="211.85"/>
    <m/>
    <x v="0"/>
    <m/>
    <m/>
    <x v="94"/>
    <m/>
    <x v="2"/>
    <x v="3"/>
    <x v="0"/>
  </r>
  <r>
    <x v="644"/>
    <x v="7"/>
    <x v="0"/>
    <s v="NDG_Facebook_RT_brand（210210-210228）"/>
    <n v="557"/>
    <m/>
    <m/>
    <m/>
    <m/>
    <n v="842.94"/>
    <m/>
    <x v="0"/>
    <m/>
    <m/>
    <x v="94"/>
    <m/>
    <x v="2"/>
    <x v="3"/>
    <x v="0"/>
  </r>
  <r>
    <x v="644"/>
    <x v="7"/>
    <x v="0"/>
    <s v="NDG_Facebook_int_LAL"/>
    <n v="4"/>
    <m/>
    <m/>
    <m/>
    <m/>
    <n v="2.23"/>
    <m/>
    <x v="0"/>
    <m/>
    <m/>
    <x v="94"/>
    <m/>
    <x v="2"/>
    <x v="3"/>
    <x v="0"/>
  </r>
  <r>
    <x v="644"/>
    <x v="7"/>
    <x v="0"/>
    <s v="NDG_Facebook_RT_ec（210210-210228）"/>
    <n v="26897"/>
    <m/>
    <m/>
    <m/>
    <m/>
    <n v="49802.59"/>
    <m/>
    <x v="0"/>
    <m/>
    <m/>
    <x v="94"/>
    <m/>
    <x v="2"/>
    <x v="3"/>
    <x v="0"/>
  </r>
  <r>
    <x v="644"/>
    <x v="7"/>
    <x v="0"/>
    <s v="NDG_Facebook_int_LAL"/>
    <n v="19"/>
    <m/>
    <m/>
    <m/>
    <m/>
    <n v="5.5750000000000002"/>
    <m/>
    <x v="0"/>
    <m/>
    <m/>
    <x v="94"/>
    <m/>
    <x v="2"/>
    <x v="3"/>
    <x v="0"/>
  </r>
  <r>
    <x v="644"/>
    <x v="7"/>
    <x v="0"/>
    <s v="NDG_Facebook_RT_brand（210210-210228）"/>
    <n v="2591"/>
    <m/>
    <m/>
    <m/>
    <m/>
    <n v="5592.84"/>
    <m/>
    <x v="0"/>
    <m/>
    <m/>
    <x v="94"/>
    <m/>
    <x v="2"/>
    <x v="3"/>
    <x v="0"/>
  </r>
  <r>
    <x v="644"/>
    <x v="7"/>
    <x v="0"/>
    <s v="NDG_Facebook_int_LAL_2"/>
    <n v="122"/>
    <m/>
    <m/>
    <m/>
    <m/>
    <n v="35.68"/>
    <m/>
    <x v="0"/>
    <m/>
    <m/>
    <x v="94"/>
    <m/>
    <x v="2"/>
    <x v="3"/>
    <x v="0"/>
  </r>
  <r>
    <x v="644"/>
    <x v="7"/>
    <x v="0"/>
    <s v="NDG_Facebook_int_LAL"/>
    <n v="10045"/>
    <m/>
    <m/>
    <m/>
    <m/>
    <n v="8137.27"/>
    <m/>
    <x v="0"/>
    <m/>
    <m/>
    <x v="94"/>
    <m/>
    <x v="2"/>
    <x v="3"/>
    <x v="0"/>
  </r>
  <r>
    <x v="645"/>
    <x v="7"/>
    <x v="0"/>
    <s v="NDG_Facebook_RT_ec（210210-210228）"/>
    <n v="4979"/>
    <m/>
    <m/>
    <m/>
    <m/>
    <n v="7241.9250000000002"/>
    <m/>
    <x v="0"/>
    <m/>
    <m/>
    <x v="94"/>
    <m/>
    <x v="2"/>
    <x v="3"/>
    <x v="0"/>
  </r>
  <r>
    <x v="645"/>
    <x v="7"/>
    <x v="0"/>
    <s v="NDG_Facebook_int_LAL_2"/>
    <n v="10147"/>
    <m/>
    <m/>
    <m/>
    <m/>
    <n v="5867.13"/>
    <m/>
    <x v="0"/>
    <m/>
    <m/>
    <x v="94"/>
    <m/>
    <x v="2"/>
    <x v="3"/>
    <x v="0"/>
  </r>
  <r>
    <x v="645"/>
    <x v="7"/>
    <x v="0"/>
    <s v="NDG_Facebook_RT_ec（210210-210228）"/>
    <n v="33084"/>
    <m/>
    <m/>
    <m/>
    <m/>
    <n v="58398.125"/>
    <m/>
    <x v="0"/>
    <m/>
    <m/>
    <x v="94"/>
    <m/>
    <x v="2"/>
    <x v="3"/>
    <x v="0"/>
  </r>
  <r>
    <x v="645"/>
    <x v="7"/>
    <x v="0"/>
    <s v="NDG_Facebook_int_LAL_2"/>
    <n v="301"/>
    <m/>
    <m/>
    <m/>
    <m/>
    <n v="208.505"/>
    <m/>
    <x v="0"/>
    <m/>
    <m/>
    <x v="94"/>
    <m/>
    <x v="2"/>
    <x v="3"/>
    <x v="0"/>
  </r>
  <r>
    <x v="645"/>
    <x v="7"/>
    <x v="0"/>
    <s v="NDG_Facebook_int_LAL_2"/>
    <n v="156"/>
    <m/>
    <m/>
    <m/>
    <m/>
    <n v="63.555"/>
    <m/>
    <x v="0"/>
    <m/>
    <m/>
    <x v="94"/>
    <m/>
    <x v="2"/>
    <x v="3"/>
    <x v="0"/>
  </r>
  <r>
    <x v="645"/>
    <x v="7"/>
    <x v="0"/>
    <s v="NDG_Facebook_RT_ec（210210-210228）"/>
    <n v="5151"/>
    <m/>
    <m/>
    <m/>
    <m/>
    <n v="4589.34"/>
    <m/>
    <x v="0"/>
    <m/>
    <m/>
    <x v="94"/>
    <m/>
    <x v="2"/>
    <x v="3"/>
    <x v="0"/>
  </r>
  <r>
    <x v="645"/>
    <x v="7"/>
    <x v="0"/>
    <s v="NDG_Facebook_int_LAL_2"/>
    <n v="9704"/>
    <m/>
    <m/>
    <m/>
    <m/>
    <n v="7583.1149999999998"/>
    <m/>
    <x v="0"/>
    <m/>
    <m/>
    <x v="94"/>
    <m/>
    <x v="2"/>
    <x v="3"/>
    <x v="0"/>
  </r>
  <r>
    <x v="645"/>
    <x v="7"/>
    <x v="0"/>
    <s v="NDG_Facebook_int_LAL_2"/>
    <n v="349"/>
    <m/>
    <m/>
    <m/>
    <m/>
    <n v="183.97499999999999"/>
    <m/>
    <x v="0"/>
    <m/>
    <m/>
    <x v="94"/>
    <m/>
    <x v="2"/>
    <x v="3"/>
    <x v="0"/>
  </r>
  <r>
    <x v="645"/>
    <x v="7"/>
    <x v="0"/>
    <s v="NDG_Facebook_int_LAL"/>
    <n v="43"/>
    <m/>
    <m/>
    <m/>
    <m/>
    <n v="28.99"/>
    <m/>
    <x v="0"/>
    <m/>
    <m/>
    <x v="94"/>
    <m/>
    <x v="2"/>
    <x v="3"/>
    <x v="0"/>
  </r>
  <r>
    <x v="645"/>
    <x v="7"/>
    <x v="0"/>
    <s v="NDG_Facebook_RT_brand（210210-210228）"/>
    <n v="3263"/>
    <m/>
    <m/>
    <m/>
    <m/>
    <n v="4793.3850000000002"/>
    <m/>
    <x v="0"/>
    <m/>
    <m/>
    <x v="94"/>
    <m/>
    <x v="2"/>
    <x v="3"/>
    <x v="0"/>
  </r>
  <r>
    <x v="645"/>
    <x v="7"/>
    <x v="0"/>
    <s v="NDG_Facebook_int_LAL"/>
    <n v="5"/>
    <m/>
    <m/>
    <m/>
    <m/>
    <n v="4.46"/>
    <m/>
    <x v="0"/>
    <m/>
    <m/>
    <x v="94"/>
    <m/>
    <x v="2"/>
    <x v="3"/>
    <x v="0"/>
  </r>
  <r>
    <x v="645"/>
    <x v="7"/>
    <x v="0"/>
    <s v="NDG_Facebook_int_LAL"/>
    <n v="2"/>
    <m/>
    <m/>
    <m/>
    <m/>
    <n v="14.494999999999999"/>
    <m/>
    <x v="0"/>
    <m/>
    <m/>
    <x v="94"/>
    <m/>
    <x v="2"/>
    <x v="3"/>
    <x v="0"/>
  </r>
  <r>
    <x v="645"/>
    <x v="7"/>
    <x v="0"/>
    <s v="NDG_Facebook_int_LAL_2"/>
    <n v="116"/>
    <m/>
    <m/>
    <m/>
    <m/>
    <n v="65.784999999999997"/>
    <m/>
    <x v="0"/>
    <m/>
    <m/>
    <x v="94"/>
    <m/>
    <x v="2"/>
    <x v="3"/>
    <x v="0"/>
  </r>
  <r>
    <x v="645"/>
    <x v="7"/>
    <x v="0"/>
    <s v="NDG_Facebook_int_LAL_2"/>
    <n v="4153"/>
    <m/>
    <m/>
    <m/>
    <m/>
    <n v="2680.46"/>
    <m/>
    <x v="0"/>
    <m/>
    <m/>
    <x v="94"/>
    <m/>
    <x v="2"/>
    <x v="3"/>
    <x v="0"/>
  </r>
  <r>
    <x v="645"/>
    <x v="7"/>
    <x v="0"/>
    <s v="NDG_Facebook_RT_brand（210210-210228）"/>
    <n v="1172"/>
    <m/>
    <m/>
    <m/>
    <m/>
    <n v="1736.0550000000001"/>
    <m/>
    <x v="0"/>
    <m/>
    <m/>
    <x v="94"/>
    <m/>
    <x v="2"/>
    <x v="3"/>
    <x v="0"/>
  </r>
  <r>
    <x v="645"/>
    <x v="7"/>
    <x v="0"/>
    <s v="NDG_Facebook_RT_ec（210210-210228）"/>
    <n v="13734"/>
    <m/>
    <m/>
    <m/>
    <m/>
    <n v="17204.45"/>
    <m/>
    <x v="0"/>
    <m/>
    <m/>
    <x v="94"/>
    <m/>
    <x v="2"/>
    <x v="3"/>
    <x v="0"/>
  </r>
  <r>
    <x v="645"/>
    <x v="7"/>
    <x v="0"/>
    <s v="NDG_Facebook_int_LAL"/>
    <n v="33"/>
    <m/>
    <m/>
    <m/>
    <m/>
    <n v="14.494999999999999"/>
    <m/>
    <x v="0"/>
    <m/>
    <m/>
    <x v="94"/>
    <m/>
    <x v="2"/>
    <x v="3"/>
    <x v="0"/>
  </r>
  <r>
    <x v="645"/>
    <x v="7"/>
    <x v="0"/>
    <s v="NDG_Facebook_int_LAL"/>
    <n v="8"/>
    <m/>
    <m/>
    <m/>
    <m/>
    <n v="1.115"/>
    <m/>
    <x v="0"/>
    <m/>
    <m/>
    <x v="94"/>
    <m/>
    <x v="2"/>
    <x v="3"/>
    <x v="0"/>
  </r>
  <r>
    <x v="645"/>
    <x v="7"/>
    <x v="0"/>
    <s v="NDG_Facebook_RT_brand（210210-210228）"/>
    <n v="370"/>
    <m/>
    <m/>
    <m/>
    <m/>
    <n v="701.33500000000004"/>
    <m/>
    <x v="0"/>
    <m/>
    <m/>
    <x v="94"/>
    <m/>
    <x v="2"/>
    <x v="3"/>
    <x v="0"/>
  </r>
  <r>
    <x v="645"/>
    <x v="7"/>
    <x v="0"/>
    <s v="NDG_Facebook_int_LAL"/>
    <n v="6"/>
    <m/>
    <m/>
    <m/>
    <m/>
    <n v="2.23"/>
    <m/>
    <x v="0"/>
    <m/>
    <m/>
    <x v="94"/>
    <m/>
    <x v="2"/>
    <x v="3"/>
    <x v="0"/>
  </r>
  <r>
    <x v="645"/>
    <x v="7"/>
    <x v="0"/>
    <s v="NDG_Facebook_int_LAL"/>
    <n v="11075"/>
    <m/>
    <m/>
    <m/>
    <m/>
    <n v="8434.9750000000004"/>
    <m/>
    <x v="0"/>
    <m/>
    <m/>
    <x v="94"/>
    <m/>
    <x v="2"/>
    <x v="3"/>
    <x v="0"/>
  </r>
  <r>
    <x v="645"/>
    <x v="7"/>
    <x v="0"/>
    <s v="NDG_Facebook_int_LAL"/>
    <n v="82"/>
    <m/>
    <m/>
    <m/>
    <m/>
    <n v="43.484999999999999"/>
    <m/>
    <x v="0"/>
    <m/>
    <m/>
    <x v="94"/>
    <m/>
    <x v="2"/>
    <x v="3"/>
    <x v="0"/>
  </r>
  <r>
    <x v="645"/>
    <x v="7"/>
    <x v="0"/>
    <s v="NDG_Facebook_RT_brand（210210-210228）"/>
    <n v="3268"/>
    <m/>
    <m/>
    <m/>
    <m/>
    <n v="6541.7049999999999"/>
    <m/>
    <x v="0"/>
    <m/>
    <m/>
    <x v="94"/>
    <m/>
    <x v="2"/>
    <x v="3"/>
    <x v="0"/>
  </r>
  <r>
    <x v="645"/>
    <x v="7"/>
    <x v="0"/>
    <s v="NDG_Facebook_RT_brand（210210-210228）"/>
    <n v="610"/>
    <m/>
    <m/>
    <m/>
    <m/>
    <n v="1091.585"/>
    <m/>
    <x v="0"/>
    <m/>
    <m/>
    <x v="94"/>
    <m/>
    <x v="2"/>
    <x v="3"/>
    <x v="0"/>
  </r>
  <r>
    <x v="645"/>
    <x v="7"/>
    <x v="0"/>
    <s v="NDG_Facebook_int_LAL"/>
    <n v="14210"/>
    <m/>
    <m/>
    <m/>
    <m/>
    <n v="8611.1450000000004"/>
    <m/>
    <x v="0"/>
    <m/>
    <m/>
    <x v="94"/>
    <m/>
    <x v="2"/>
    <x v="3"/>
    <x v="0"/>
  </r>
  <r>
    <x v="645"/>
    <x v="7"/>
    <x v="0"/>
    <s v="NDG_Facebook_RT_ec（210210-210228）"/>
    <n v="7700"/>
    <m/>
    <m/>
    <m/>
    <m/>
    <n v="7938.8"/>
    <m/>
    <x v="0"/>
    <m/>
    <m/>
    <x v="94"/>
    <m/>
    <x v="2"/>
    <x v="3"/>
    <x v="0"/>
  </r>
  <r>
    <x v="646"/>
    <x v="7"/>
    <x v="0"/>
    <s v="NDG_Facebook_int_LAL"/>
    <n v="6"/>
    <m/>
    <m/>
    <m/>
    <m/>
    <n v="0"/>
    <m/>
    <x v="0"/>
    <m/>
    <m/>
    <x v="94"/>
    <m/>
    <x v="2"/>
    <x v="3"/>
    <x v="0"/>
  </r>
  <r>
    <x v="646"/>
    <x v="7"/>
    <x v="0"/>
    <s v="NDG_Facebook_int_LAL"/>
    <n v="11984"/>
    <m/>
    <m/>
    <m/>
    <m/>
    <n v="6963.1750000000002"/>
    <m/>
    <x v="0"/>
    <m/>
    <m/>
    <x v="94"/>
    <m/>
    <x v="2"/>
    <x v="3"/>
    <x v="0"/>
  </r>
  <r>
    <x v="646"/>
    <x v="7"/>
    <x v="0"/>
    <s v="NDG_Facebook_int_LAL"/>
    <n v="10288"/>
    <m/>
    <m/>
    <m/>
    <m/>
    <n v="7415.8649999999998"/>
    <m/>
    <x v="0"/>
    <m/>
    <m/>
    <x v="94"/>
    <m/>
    <x v="2"/>
    <x v="3"/>
    <x v="0"/>
  </r>
  <r>
    <x v="646"/>
    <x v="7"/>
    <x v="0"/>
    <s v="NDG_Facebook_int_LAL_2"/>
    <n v="9002"/>
    <m/>
    <m/>
    <m/>
    <m/>
    <n v="6809.3050000000003"/>
    <m/>
    <x v="0"/>
    <m/>
    <m/>
    <x v="94"/>
    <m/>
    <x v="2"/>
    <x v="3"/>
    <x v="0"/>
  </r>
  <r>
    <x v="646"/>
    <x v="7"/>
    <x v="0"/>
    <s v="NDG_Facebook_int_LAL"/>
    <n v="7"/>
    <m/>
    <m/>
    <m/>
    <m/>
    <n v="2.23"/>
    <m/>
    <x v="0"/>
    <m/>
    <m/>
    <x v="94"/>
    <m/>
    <x v="2"/>
    <x v="3"/>
    <x v="0"/>
  </r>
  <r>
    <x v="646"/>
    <x v="7"/>
    <x v="0"/>
    <s v="NDG_Facebook_int_LAL"/>
    <n v="110"/>
    <m/>
    <m/>
    <m/>
    <m/>
    <n v="36.795000000000002"/>
    <m/>
    <x v="0"/>
    <m/>
    <m/>
    <x v="94"/>
    <m/>
    <x v="2"/>
    <x v="3"/>
    <x v="0"/>
  </r>
  <r>
    <x v="646"/>
    <x v="7"/>
    <x v="0"/>
    <s v="NDG_Facebook_RT_brand（210210-210228）"/>
    <n v="2603"/>
    <m/>
    <m/>
    <m/>
    <m/>
    <n v="6462.54"/>
    <m/>
    <x v="0"/>
    <m/>
    <m/>
    <x v="94"/>
    <m/>
    <x v="2"/>
    <x v="3"/>
    <x v="0"/>
  </r>
  <r>
    <x v="646"/>
    <x v="7"/>
    <x v="0"/>
    <s v="NDG_Facebook_RT_brand（210210-210228）"/>
    <n v="1483"/>
    <m/>
    <m/>
    <m/>
    <m/>
    <n v="1955.71"/>
    <m/>
    <x v="0"/>
    <m/>
    <m/>
    <x v="94"/>
    <m/>
    <x v="2"/>
    <x v="3"/>
    <x v="0"/>
  </r>
  <r>
    <x v="646"/>
    <x v="7"/>
    <x v="0"/>
    <s v="NDG_Facebook_int_LAL_2"/>
    <n v="141"/>
    <m/>
    <m/>
    <m/>
    <m/>
    <n v="82.51"/>
    <m/>
    <x v="0"/>
    <m/>
    <m/>
    <x v="94"/>
    <m/>
    <x v="2"/>
    <x v="3"/>
    <x v="0"/>
  </r>
  <r>
    <x v="646"/>
    <x v="7"/>
    <x v="0"/>
    <s v="NDG_Facebook_RT_brand（210210-210228）"/>
    <n v="611"/>
    <m/>
    <m/>
    <m/>
    <m/>
    <n v="941.06"/>
    <m/>
    <x v="0"/>
    <m/>
    <m/>
    <x v="94"/>
    <m/>
    <x v="2"/>
    <x v="3"/>
    <x v="0"/>
  </r>
  <r>
    <x v="646"/>
    <x v="7"/>
    <x v="0"/>
    <s v="NDG_Facebook_int_LAL_2"/>
    <n v="12288"/>
    <m/>
    <m/>
    <m/>
    <m/>
    <n v="6403.4449999999997"/>
    <m/>
    <x v="0"/>
    <m/>
    <m/>
    <x v="94"/>
    <m/>
    <x v="2"/>
    <x v="3"/>
    <x v="0"/>
  </r>
  <r>
    <x v="646"/>
    <x v="7"/>
    <x v="0"/>
    <s v="NDG_Facebook_RT_ec（210210-210228）"/>
    <n v="9073"/>
    <m/>
    <m/>
    <m/>
    <m/>
    <n v="9681.5450000000001"/>
    <m/>
    <x v="0"/>
    <m/>
    <m/>
    <x v="94"/>
    <m/>
    <x v="2"/>
    <x v="3"/>
    <x v="0"/>
  </r>
  <r>
    <x v="646"/>
    <x v="7"/>
    <x v="0"/>
    <s v="NDG_Facebook_int_LAL"/>
    <n v="6"/>
    <m/>
    <m/>
    <m/>
    <m/>
    <n v="1.115"/>
    <m/>
    <x v="0"/>
    <m/>
    <m/>
    <x v="94"/>
    <m/>
    <x v="2"/>
    <x v="3"/>
    <x v="0"/>
  </r>
  <r>
    <x v="646"/>
    <x v="7"/>
    <x v="0"/>
    <s v="NDG_Facebook_int_LAL_2"/>
    <n v="4314"/>
    <m/>
    <m/>
    <m/>
    <m/>
    <n v="2620.25"/>
    <m/>
    <x v="0"/>
    <m/>
    <m/>
    <x v="94"/>
    <m/>
    <x v="2"/>
    <x v="3"/>
    <x v="0"/>
  </r>
  <r>
    <x v="646"/>
    <x v="7"/>
    <x v="0"/>
    <s v="NDG_Facebook_RT_brand（210210-210228）"/>
    <n v="1086"/>
    <m/>
    <m/>
    <m/>
    <m/>
    <n v="2073.9"/>
    <m/>
    <x v="0"/>
    <m/>
    <m/>
    <x v="94"/>
    <m/>
    <x v="2"/>
    <x v="3"/>
    <x v="0"/>
  </r>
  <r>
    <x v="646"/>
    <x v="7"/>
    <x v="0"/>
    <s v="NDG_Facebook_int_LAL"/>
    <n v="4"/>
    <m/>
    <m/>
    <m/>
    <m/>
    <n v="0"/>
    <m/>
    <x v="0"/>
    <m/>
    <m/>
    <x v="94"/>
    <m/>
    <x v="2"/>
    <x v="3"/>
    <x v="0"/>
  </r>
  <r>
    <x v="646"/>
    <x v="7"/>
    <x v="0"/>
    <s v="NDG_Facebook_RT_brand（210210-210228）"/>
    <n v="3952"/>
    <m/>
    <m/>
    <m/>
    <m/>
    <n v="6177.1"/>
    <m/>
    <x v="0"/>
    <m/>
    <m/>
    <x v="94"/>
    <m/>
    <x v="2"/>
    <x v="3"/>
    <x v="0"/>
  </r>
  <r>
    <x v="646"/>
    <x v="7"/>
    <x v="0"/>
    <s v="NDG_Facebook_RT_ec（210210-210228）"/>
    <n v="22510"/>
    <m/>
    <m/>
    <m/>
    <m/>
    <n v="47164.5"/>
    <m/>
    <x v="0"/>
    <m/>
    <m/>
    <x v="94"/>
    <m/>
    <x v="2"/>
    <x v="3"/>
    <x v="0"/>
  </r>
  <r>
    <x v="646"/>
    <x v="7"/>
    <x v="0"/>
    <s v="NDG_Facebook_int_LAL"/>
    <n v="42"/>
    <m/>
    <m/>
    <m/>
    <m/>
    <n v="15.61"/>
    <m/>
    <x v="0"/>
    <m/>
    <m/>
    <x v="94"/>
    <m/>
    <x v="2"/>
    <x v="3"/>
    <x v="0"/>
  </r>
  <r>
    <x v="646"/>
    <x v="7"/>
    <x v="0"/>
    <s v="NDG_Facebook_RT_ec（210210-210228）"/>
    <n v="6476"/>
    <m/>
    <m/>
    <m/>
    <m/>
    <n v="7822.84"/>
    <m/>
    <x v="0"/>
    <m/>
    <m/>
    <x v="94"/>
    <m/>
    <x v="2"/>
    <x v="3"/>
    <x v="0"/>
  </r>
  <r>
    <x v="646"/>
    <x v="7"/>
    <x v="0"/>
    <s v="NDG_Facebook_int_LAL_2"/>
    <n v="249"/>
    <m/>
    <m/>
    <m/>
    <m/>
    <n v="99.234999999999999"/>
    <m/>
    <x v="0"/>
    <m/>
    <m/>
    <x v="94"/>
    <m/>
    <x v="2"/>
    <x v="3"/>
    <x v="0"/>
  </r>
  <r>
    <x v="646"/>
    <x v="7"/>
    <x v="0"/>
    <s v="NDG_Facebook_int_LAL_2"/>
    <n v="332"/>
    <m/>
    <m/>
    <m/>
    <m/>
    <n v="153.87"/>
    <m/>
    <x v="0"/>
    <m/>
    <m/>
    <x v="94"/>
    <m/>
    <x v="2"/>
    <x v="3"/>
    <x v="0"/>
  </r>
  <r>
    <x v="646"/>
    <x v="7"/>
    <x v="0"/>
    <s v="NDG_Facebook_RT_ec（210210-210228）"/>
    <n v="18051"/>
    <m/>
    <m/>
    <m/>
    <m/>
    <n v="23024.75"/>
    <m/>
    <x v="0"/>
    <m/>
    <m/>
    <x v="94"/>
    <m/>
    <x v="2"/>
    <x v="3"/>
    <x v="0"/>
  </r>
  <r>
    <x v="646"/>
    <x v="7"/>
    <x v="0"/>
    <s v="NDG_Facebook_RT_ec（210210-210228）"/>
    <n v="8433"/>
    <m/>
    <m/>
    <m/>
    <m/>
    <n v="8322.36"/>
    <m/>
    <x v="0"/>
    <m/>
    <m/>
    <x v="94"/>
    <m/>
    <x v="2"/>
    <x v="3"/>
    <x v="0"/>
  </r>
  <r>
    <x v="646"/>
    <x v="7"/>
    <x v="0"/>
    <s v="NDG_Facebook_int_LAL"/>
    <n v="43"/>
    <m/>
    <m/>
    <m/>
    <m/>
    <n v="16.725000000000001"/>
    <m/>
    <x v="0"/>
    <m/>
    <m/>
    <x v="94"/>
    <m/>
    <x v="2"/>
    <x v="3"/>
    <x v="0"/>
  </r>
  <r>
    <x v="646"/>
    <x v="7"/>
    <x v="0"/>
    <s v="NDG_Facebook_int_LAL_2"/>
    <n v="91"/>
    <m/>
    <m/>
    <m/>
    <m/>
    <n v="44.6"/>
    <m/>
    <x v="0"/>
    <m/>
    <m/>
    <x v="94"/>
    <m/>
    <x v="2"/>
    <x v="3"/>
    <x v="0"/>
  </r>
  <r>
    <x v="647"/>
    <x v="7"/>
    <x v="0"/>
    <s v="デロンギ◆websiteclicks_SEP_男女_18-65+_interest_◆"/>
    <n v="925"/>
    <m/>
    <m/>
    <m/>
    <m/>
    <n v="551.92499999999995"/>
    <m/>
    <x v="0"/>
    <m/>
    <m/>
    <x v="94"/>
    <m/>
    <x v="2"/>
    <x v="3"/>
    <x v="0"/>
  </r>
  <r>
    <x v="647"/>
    <x v="7"/>
    <x v="0"/>
    <s v="NDG_Facebook_int_LAL_2"/>
    <n v="8279"/>
    <m/>
    <m/>
    <m/>
    <m/>
    <n v="3950.4450000000002"/>
    <m/>
    <x v="0"/>
    <m/>
    <m/>
    <x v="94"/>
    <m/>
    <x v="2"/>
    <x v="3"/>
    <x v="0"/>
  </r>
  <r>
    <x v="647"/>
    <x v="7"/>
    <x v="0"/>
    <s v="NDG_Facebook_int_LAL"/>
    <n v="8478"/>
    <m/>
    <m/>
    <m/>
    <m/>
    <n v="6384.49"/>
    <m/>
    <x v="0"/>
    <m/>
    <m/>
    <x v="94"/>
    <m/>
    <x v="2"/>
    <x v="3"/>
    <x v="0"/>
  </r>
  <r>
    <x v="647"/>
    <x v="7"/>
    <x v="0"/>
    <s v="NDG_Facebook_int_LAL"/>
    <n v="53"/>
    <m/>
    <m/>
    <m/>
    <m/>
    <n v="18.954999999999998"/>
    <m/>
    <x v="0"/>
    <m/>
    <m/>
    <x v="94"/>
    <m/>
    <x v="2"/>
    <x v="3"/>
    <x v="0"/>
  </r>
  <r>
    <x v="647"/>
    <x v="7"/>
    <x v="0"/>
    <s v="NDG_Facebook_int_LAL"/>
    <n v="12"/>
    <m/>
    <m/>
    <m/>
    <m/>
    <n v="3.3450000000000002"/>
    <m/>
    <x v="0"/>
    <m/>
    <m/>
    <x v="94"/>
    <m/>
    <x v="2"/>
    <x v="3"/>
    <x v="0"/>
  </r>
  <r>
    <x v="647"/>
    <x v="7"/>
    <x v="0"/>
    <s v="NDG_Facebook_int_LAL_2"/>
    <n v="457"/>
    <m/>
    <m/>
    <m/>
    <m/>
    <n v="196.24"/>
    <m/>
    <x v="0"/>
    <m/>
    <m/>
    <x v="94"/>
    <m/>
    <x v="2"/>
    <x v="3"/>
    <x v="0"/>
  </r>
  <r>
    <x v="647"/>
    <x v="7"/>
    <x v="0"/>
    <s v="UCC◆websiteclicks_SEP_男女_18-65+_interest_◆"/>
    <n v="387"/>
    <m/>
    <m/>
    <m/>
    <m/>
    <n v="422.58499999999998"/>
    <m/>
    <x v="0"/>
    <m/>
    <m/>
    <x v="94"/>
    <m/>
    <x v="2"/>
    <x v="3"/>
    <x v="0"/>
  </r>
  <r>
    <x v="647"/>
    <x v="7"/>
    <x v="0"/>
    <s v="UCC◆websiteclicks_SEP_男女_18-65+_interest_◆"/>
    <n v="1903"/>
    <m/>
    <m/>
    <m/>
    <m/>
    <n v="2709.45"/>
    <m/>
    <x v="0"/>
    <m/>
    <m/>
    <x v="94"/>
    <m/>
    <x v="2"/>
    <x v="3"/>
    <x v="0"/>
  </r>
  <r>
    <x v="647"/>
    <x v="7"/>
    <x v="0"/>
    <s v="UCC◆websiteclicks_SEP_男女_18-65+_interest_◆"/>
    <n v="2358"/>
    <m/>
    <m/>
    <m/>
    <m/>
    <n v="3851.21"/>
    <m/>
    <x v="0"/>
    <m/>
    <m/>
    <x v="94"/>
    <m/>
    <x v="2"/>
    <x v="3"/>
    <x v="0"/>
  </r>
  <r>
    <x v="647"/>
    <x v="7"/>
    <x v="0"/>
    <s v="デロンギ◆websiteclicks_SEP_男女_18-65+_interest_◆"/>
    <n v="220"/>
    <m/>
    <m/>
    <m/>
    <m/>
    <n v="187.32"/>
    <m/>
    <x v="0"/>
    <m/>
    <m/>
    <x v="94"/>
    <m/>
    <x v="2"/>
    <x v="3"/>
    <x v="0"/>
  </r>
  <r>
    <x v="647"/>
    <x v="7"/>
    <x v="0"/>
    <s v="デロンギ◆websiteclicks_SEP_男女_18-65+_interest_◆"/>
    <n v="2280"/>
    <m/>
    <m/>
    <m/>
    <m/>
    <n v="851.86"/>
    <m/>
    <x v="0"/>
    <m/>
    <m/>
    <x v="94"/>
    <m/>
    <x v="2"/>
    <x v="3"/>
    <x v="0"/>
  </r>
  <r>
    <x v="647"/>
    <x v="7"/>
    <x v="0"/>
    <s v="NDG_Facebook_RT_brand（210210-210228）"/>
    <n v="2314"/>
    <m/>
    <m/>
    <m/>
    <m/>
    <n v="3266.95"/>
    <m/>
    <x v="0"/>
    <m/>
    <m/>
    <x v="94"/>
    <m/>
    <x v="2"/>
    <x v="3"/>
    <x v="0"/>
  </r>
  <r>
    <x v="647"/>
    <x v="7"/>
    <x v="0"/>
    <s v="パナソニック◆websiteclicks_SEP_男女_18-65+_interest_◆"/>
    <n v="566"/>
    <m/>
    <m/>
    <m/>
    <m/>
    <n v="233.035"/>
    <m/>
    <x v="0"/>
    <m/>
    <m/>
    <x v="94"/>
    <m/>
    <x v="2"/>
    <x v="3"/>
    <x v="0"/>
  </r>
  <r>
    <x v="647"/>
    <x v="7"/>
    <x v="0"/>
    <s v="NDG_Facebook_int_LAL"/>
    <n v="12661"/>
    <m/>
    <m/>
    <m/>
    <m/>
    <n v="7644.44"/>
    <m/>
    <x v="0"/>
    <m/>
    <m/>
    <x v="94"/>
    <m/>
    <x v="2"/>
    <x v="3"/>
    <x v="0"/>
  </r>
  <r>
    <x v="647"/>
    <x v="7"/>
    <x v="0"/>
    <s v="UCC◆websiteclicks_SEP_男女_18-65+_interest_◆"/>
    <n v="181"/>
    <m/>
    <m/>
    <m/>
    <m/>
    <n v="321.12"/>
    <m/>
    <x v="0"/>
    <m/>
    <m/>
    <x v="94"/>
    <m/>
    <x v="2"/>
    <x v="3"/>
    <x v="0"/>
  </r>
  <r>
    <x v="647"/>
    <x v="7"/>
    <x v="0"/>
    <s v="UCC◆websiteclicks_SEP_男女_18-65+_interest_◆"/>
    <n v="722"/>
    <m/>
    <m/>
    <m/>
    <m/>
    <n v="647.81500000000005"/>
    <m/>
    <x v="0"/>
    <m/>
    <m/>
    <x v="94"/>
    <m/>
    <x v="2"/>
    <x v="3"/>
    <x v="0"/>
  </r>
  <r>
    <x v="647"/>
    <x v="7"/>
    <x v="0"/>
    <s v="NDG_Facebook_int_LAL_2"/>
    <n v="9742"/>
    <m/>
    <m/>
    <m/>
    <m/>
    <n v="7377.9549999999999"/>
    <m/>
    <x v="0"/>
    <m/>
    <m/>
    <x v="94"/>
    <m/>
    <x v="2"/>
    <x v="3"/>
    <x v="0"/>
  </r>
  <r>
    <x v="647"/>
    <x v="7"/>
    <x v="0"/>
    <s v="パナソニック◆websiteclicks_SEP_男女_18-65+_interest_◆"/>
    <n v="3112"/>
    <m/>
    <m/>
    <m/>
    <m/>
    <n v="830.67499999999995"/>
    <m/>
    <x v="0"/>
    <m/>
    <m/>
    <x v="94"/>
    <m/>
    <x v="2"/>
    <x v="3"/>
    <x v="0"/>
  </r>
  <r>
    <x v="647"/>
    <x v="7"/>
    <x v="0"/>
    <s v="NDG_Facebook_int_LAL_2"/>
    <n v="96"/>
    <m/>
    <m/>
    <m/>
    <m/>
    <n v="30.105"/>
    <m/>
    <x v="0"/>
    <m/>
    <m/>
    <x v="94"/>
    <m/>
    <x v="2"/>
    <x v="3"/>
    <x v="0"/>
  </r>
  <r>
    <x v="647"/>
    <x v="7"/>
    <x v="0"/>
    <s v="NDG_Facebook_int_LAL"/>
    <n v="2"/>
    <m/>
    <m/>
    <m/>
    <m/>
    <n v="0"/>
    <m/>
    <x v="0"/>
    <m/>
    <m/>
    <x v="94"/>
    <m/>
    <x v="2"/>
    <x v="3"/>
    <x v="0"/>
  </r>
  <r>
    <x v="647"/>
    <x v="7"/>
    <x v="0"/>
    <s v="パナソニック◆websiteclicks_SEP_男女_18-65+_interest_◆"/>
    <n v="2720"/>
    <m/>
    <m/>
    <m/>
    <m/>
    <n v="762.66"/>
    <m/>
    <x v="0"/>
    <m/>
    <m/>
    <x v="94"/>
    <m/>
    <x v="2"/>
    <x v="3"/>
    <x v="0"/>
  </r>
  <r>
    <x v="647"/>
    <x v="7"/>
    <x v="0"/>
    <s v="NDG_Facebook_int_LAL_2"/>
    <n v="7064"/>
    <m/>
    <m/>
    <m/>
    <m/>
    <n v="4379.72"/>
    <m/>
    <x v="0"/>
    <m/>
    <m/>
    <x v="94"/>
    <m/>
    <x v="2"/>
    <x v="3"/>
    <x v="0"/>
  </r>
  <r>
    <x v="647"/>
    <x v="7"/>
    <x v="0"/>
    <s v="NDG_Facebook_int_LAL"/>
    <n v="1"/>
    <m/>
    <m/>
    <m/>
    <m/>
    <n v="0"/>
    <m/>
    <x v="0"/>
    <m/>
    <m/>
    <x v="94"/>
    <m/>
    <x v="2"/>
    <x v="3"/>
    <x v="0"/>
  </r>
  <r>
    <x v="647"/>
    <x v="7"/>
    <x v="0"/>
    <s v="NDG_Facebook_RT_brand（210210-210228）"/>
    <n v="1991"/>
    <m/>
    <m/>
    <m/>
    <m/>
    <n v="5005.2349999999997"/>
    <m/>
    <x v="0"/>
    <m/>
    <m/>
    <x v="94"/>
    <m/>
    <x v="2"/>
    <x v="3"/>
    <x v="0"/>
  </r>
  <r>
    <x v="647"/>
    <x v="7"/>
    <x v="0"/>
    <s v="NDG_Facebook_int_LAL"/>
    <n v="41"/>
    <m/>
    <m/>
    <m/>
    <m/>
    <n v="11.15"/>
    <m/>
    <x v="0"/>
    <m/>
    <m/>
    <x v="94"/>
    <m/>
    <x v="2"/>
    <x v="3"/>
    <x v="0"/>
  </r>
  <r>
    <x v="647"/>
    <x v="7"/>
    <x v="0"/>
    <s v="NDG_Facebook_int_LAL"/>
    <n v="165"/>
    <m/>
    <m/>
    <m/>
    <m/>
    <n v="64.67"/>
    <m/>
    <x v="0"/>
    <m/>
    <m/>
    <x v="94"/>
    <m/>
    <x v="2"/>
    <x v="3"/>
    <x v="0"/>
  </r>
  <r>
    <x v="647"/>
    <x v="7"/>
    <x v="0"/>
    <s v="NDG_Facebook_RT_brand（210210-210228）"/>
    <n v="947"/>
    <m/>
    <m/>
    <m/>
    <m/>
    <n v="1290.0550000000001"/>
    <m/>
    <x v="0"/>
    <m/>
    <m/>
    <x v="94"/>
    <m/>
    <x v="2"/>
    <x v="3"/>
    <x v="0"/>
  </r>
  <r>
    <x v="647"/>
    <x v="7"/>
    <x v="0"/>
    <s v="NDG_Facebook_RT_ec（210210-210228）"/>
    <n v="15621"/>
    <m/>
    <m/>
    <m/>
    <m/>
    <n v="21452.6"/>
    <m/>
    <x v="0"/>
    <m/>
    <m/>
    <x v="94"/>
    <m/>
    <x v="2"/>
    <x v="3"/>
    <x v="0"/>
  </r>
  <r>
    <x v="647"/>
    <x v="7"/>
    <x v="0"/>
    <s v="NDG_Facebook_RT_ec（210210-210228）"/>
    <n v="17447"/>
    <m/>
    <m/>
    <m/>
    <m/>
    <n v="38911.269999999997"/>
    <m/>
    <x v="0"/>
    <m/>
    <m/>
    <x v="94"/>
    <m/>
    <x v="2"/>
    <x v="3"/>
    <x v="0"/>
  </r>
  <r>
    <x v="647"/>
    <x v="7"/>
    <x v="0"/>
    <s v="UCC◆websiteclicks_SEP_男女_18-65+_interest_◆"/>
    <n v="147"/>
    <m/>
    <m/>
    <m/>
    <m/>
    <n v="182.86"/>
    <m/>
    <x v="0"/>
    <m/>
    <m/>
    <x v="94"/>
    <m/>
    <x v="2"/>
    <x v="3"/>
    <x v="0"/>
  </r>
  <r>
    <x v="647"/>
    <x v="7"/>
    <x v="0"/>
    <s v="パナソニック◆websiteclicks_SEP_男女_18-65+_interest_◆"/>
    <n v="789"/>
    <m/>
    <m/>
    <m/>
    <m/>
    <n v="260.91000000000003"/>
    <m/>
    <x v="0"/>
    <m/>
    <m/>
    <x v="94"/>
    <m/>
    <x v="2"/>
    <x v="3"/>
    <x v="0"/>
  </r>
  <r>
    <x v="647"/>
    <x v="7"/>
    <x v="0"/>
    <s v="パナソニック◆websiteclicks_SEP_男女_18-65+_interest_◆"/>
    <n v="243"/>
    <m/>
    <m/>
    <m/>
    <m/>
    <n v="197.35499999999999"/>
    <m/>
    <x v="0"/>
    <m/>
    <m/>
    <x v="94"/>
    <m/>
    <x v="2"/>
    <x v="3"/>
    <x v="0"/>
  </r>
  <r>
    <x v="647"/>
    <x v="7"/>
    <x v="0"/>
    <s v="NDG_Facebook_int_LAL_2"/>
    <n v="233"/>
    <m/>
    <m/>
    <m/>
    <m/>
    <n v="110.38500000000001"/>
    <m/>
    <x v="0"/>
    <m/>
    <m/>
    <x v="94"/>
    <m/>
    <x v="2"/>
    <x v="3"/>
    <x v="0"/>
  </r>
  <r>
    <x v="647"/>
    <x v="7"/>
    <x v="0"/>
    <s v="NDG_Facebook_int_LAL_2"/>
    <n v="106"/>
    <m/>
    <m/>
    <m/>
    <m/>
    <n v="72.474999999999994"/>
    <m/>
    <x v="0"/>
    <m/>
    <m/>
    <x v="94"/>
    <m/>
    <x v="2"/>
    <x v="3"/>
    <x v="0"/>
  </r>
  <r>
    <x v="647"/>
    <x v="7"/>
    <x v="0"/>
    <s v="パナソニック◆websiteclicks_SEP_男女_18-65+_interest_◆"/>
    <n v="6555"/>
    <m/>
    <m/>
    <m/>
    <m/>
    <n v="4161.18"/>
    <m/>
    <x v="0"/>
    <m/>
    <m/>
    <x v="94"/>
    <m/>
    <x v="2"/>
    <x v="3"/>
    <x v="0"/>
  </r>
  <r>
    <x v="647"/>
    <x v="7"/>
    <x v="0"/>
    <s v="NDG_Facebook_RT_brand（210210-210228）"/>
    <n v="812"/>
    <m/>
    <m/>
    <m/>
    <m/>
    <n v="1036.95"/>
    <m/>
    <x v="0"/>
    <m/>
    <m/>
    <x v="94"/>
    <m/>
    <x v="2"/>
    <x v="3"/>
    <x v="0"/>
  </r>
  <r>
    <x v="647"/>
    <x v="7"/>
    <x v="0"/>
    <s v="NDG_Facebook_RT_brand（210210-210228）"/>
    <n v="4345"/>
    <m/>
    <m/>
    <m/>
    <m/>
    <n v="6754.67"/>
    <m/>
    <x v="0"/>
    <m/>
    <m/>
    <x v="94"/>
    <m/>
    <x v="2"/>
    <x v="3"/>
    <x v="0"/>
  </r>
  <r>
    <x v="647"/>
    <x v="7"/>
    <x v="0"/>
    <s v="UCC◆websiteclicks_SEP_男女_18-65+_interest_◆"/>
    <n v="496"/>
    <m/>
    <m/>
    <m/>
    <m/>
    <n v="438.19499999999999"/>
    <m/>
    <x v="0"/>
    <m/>
    <m/>
    <x v="94"/>
    <m/>
    <x v="2"/>
    <x v="3"/>
    <x v="0"/>
  </r>
  <r>
    <x v="647"/>
    <x v="7"/>
    <x v="0"/>
    <s v="デロンギ◆websiteclicks_SEP_男女_18-65+_interest_◆"/>
    <n v="160"/>
    <m/>
    <m/>
    <m/>
    <m/>
    <n v="147.18"/>
    <m/>
    <x v="0"/>
    <m/>
    <m/>
    <x v="94"/>
    <m/>
    <x v="2"/>
    <x v="3"/>
    <x v="0"/>
  </r>
  <r>
    <x v="647"/>
    <x v="7"/>
    <x v="0"/>
    <s v="デロンギ◆websiteclicks_SEP_男女_18-65+_interest_◆"/>
    <n v="3131"/>
    <m/>
    <m/>
    <m/>
    <m/>
    <n v="2441.85"/>
    <m/>
    <x v="0"/>
    <m/>
    <m/>
    <x v="94"/>
    <m/>
    <x v="2"/>
    <x v="3"/>
    <x v="0"/>
  </r>
  <r>
    <x v="647"/>
    <x v="7"/>
    <x v="0"/>
    <s v="デロンギ◆websiteclicks_SEP_男女_18-65+_interest_◆"/>
    <n v="149"/>
    <m/>
    <m/>
    <m/>
    <m/>
    <n v="91.43"/>
    <m/>
    <x v="0"/>
    <m/>
    <m/>
    <x v="94"/>
    <m/>
    <x v="2"/>
    <x v="3"/>
    <x v="0"/>
  </r>
  <r>
    <x v="647"/>
    <x v="7"/>
    <x v="0"/>
    <s v="パナソニック◆websiteclicks_SEP_男女_18-65+_interest_◆"/>
    <n v="326"/>
    <m/>
    <m/>
    <m/>
    <m/>
    <n v="138.26"/>
    <m/>
    <x v="0"/>
    <m/>
    <m/>
    <x v="94"/>
    <m/>
    <x v="2"/>
    <x v="3"/>
    <x v="0"/>
  </r>
  <r>
    <x v="647"/>
    <x v="7"/>
    <x v="0"/>
    <s v="NDG_Facebook_RT_ec（210210-210228）"/>
    <n v="14721"/>
    <m/>
    <m/>
    <m/>
    <m/>
    <n v="14225.17"/>
    <m/>
    <x v="0"/>
    <m/>
    <m/>
    <x v="94"/>
    <m/>
    <x v="2"/>
    <x v="3"/>
    <x v="0"/>
  </r>
  <r>
    <x v="647"/>
    <x v="7"/>
    <x v="0"/>
    <s v="NDG_Facebook_RT_ec（210210-210228）"/>
    <n v="12025"/>
    <m/>
    <m/>
    <m/>
    <m/>
    <n v="12868.215"/>
    <m/>
    <x v="0"/>
    <m/>
    <m/>
    <x v="94"/>
    <m/>
    <x v="2"/>
    <x v="3"/>
    <x v="0"/>
  </r>
  <r>
    <x v="647"/>
    <x v="7"/>
    <x v="0"/>
    <s v="UCC◆websiteclicks_SEP_男女_18-65+_interest_◆"/>
    <n v="77"/>
    <m/>
    <m/>
    <m/>
    <m/>
    <n v="99.234999999999999"/>
    <m/>
    <x v="0"/>
    <m/>
    <m/>
    <x v="94"/>
    <m/>
    <x v="2"/>
    <x v="3"/>
    <x v="0"/>
  </r>
  <r>
    <x v="647"/>
    <x v="7"/>
    <x v="0"/>
    <s v="UCC◆websiteclicks_SEP_男女_18-65+_interest_◆"/>
    <n v="64"/>
    <m/>
    <m/>
    <m/>
    <m/>
    <n v="91.43"/>
    <m/>
    <x v="0"/>
    <m/>
    <m/>
    <x v="94"/>
    <m/>
    <x v="2"/>
    <x v="3"/>
    <x v="0"/>
  </r>
  <r>
    <x v="647"/>
    <x v="7"/>
    <x v="0"/>
    <s v="デロンギ◆websiteclicks_SEP_男女_18-65+_interest_◆"/>
    <n v="4440"/>
    <m/>
    <m/>
    <m/>
    <m/>
    <n v="3765.355"/>
    <m/>
    <x v="0"/>
    <m/>
    <m/>
    <x v="94"/>
    <m/>
    <x v="2"/>
    <x v="3"/>
    <x v="0"/>
  </r>
  <r>
    <x v="647"/>
    <x v="7"/>
    <x v="0"/>
    <s v="パナソニック◆websiteclicks_SEP_男女_18-65+_interest_◆"/>
    <n v="155"/>
    <m/>
    <m/>
    <m/>
    <m/>
    <n v="84.74"/>
    <m/>
    <x v="0"/>
    <m/>
    <m/>
    <x v="94"/>
    <m/>
    <x v="2"/>
    <x v="3"/>
    <x v="0"/>
  </r>
  <r>
    <x v="647"/>
    <x v="7"/>
    <x v="0"/>
    <s v="パナソニック◆websiteclicks_SEP_男女_18-65+_interest_◆"/>
    <n v="550"/>
    <m/>
    <m/>
    <m/>
    <m/>
    <n v="291.01499999999999"/>
    <m/>
    <x v="0"/>
    <m/>
    <m/>
    <x v="94"/>
    <m/>
    <x v="2"/>
    <x v="3"/>
    <x v="0"/>
  </r>
  <r>
    <x v="647"/>
    <x v="7"/>
    <x v="0"/>
    <s v="パナソニック◆websiteclicks_SEP_男女_18-65+_interest_◆"/>
    <n v="4323"/>
    <m/>
    <m/>
    <m/>
    <m/>
    <n v="2442.9650000000001"/>
    <m/>
    <x v="0"/>
    <m/>
    <m/>
    <x v="94"/>
    <m/>
    <x v="2"/>
    <x v="3"/>
    <x v="0"/>
  </r>
  <r>
    <x v="647"/>
    <x v="7"/>
    <x v="0"/>
    <s v="NDG_Facebook_RT_ec（210210-210228）"/>
    <n v="5223"/>
    <m/>
    <m/>
    <m/>
    <m/>
    <n v="5648.59"/>
    <m/>
    <x v="0"/>
    <m/>
    <m/>
    <x v="94"/>
    <m/>
    <x v="2"/>
    <x v="3"/>
    <x v="0"/>
  </r>
  <r>
    <x v="647"/>
    <x v="7"/>
    <x v="0"/>
    <s v="デロンギ◆websiteclicks_SEP_男女_18-65+_interest_◆"/>
    <n v="673"/>
    <m/>
    <m/>
    <m/>
    <m/>
    <n v="320.005"/>
    <m/>
    <x v="0"/>
    <m/>
    <m/>
    <x v="94"/>
    <m/>
    <x v="2"/>
    <x v="3"/>
    <x v="0"/>
  </r>
  <r>
    <x v="647"/>
    <x v="7"/>
    <x v="0"/>
    <s v="UCC◆websiteclicks_SEP_男女_18-65+_interest_◆"/>
    <n v="63"/>
    <m/>
    <m/>
    <m/>
    <m/>
    <n v="72.474999999999994"/>
    <m/>
    <x v="0"/>
    <m/>
    <m/>
    <x v="94"/>
    <m/>
    <x v="2"/>
    <x v="3"/>
    <x v="0"/>
  </r>
  <r>
    <x v="647"/>
    <x v="7"/>
    <x v="0"/>
    <s v="デロンギ◆websiteclicks_SEP_男女_18-65+_interest_◆"/>
    <n v="509"/>
    <m/>
    <m/>
    <m/>
    <m/>
    <n v="384.67500000000001"/>
    <m/>
    <x v="0"/>
    <m/>
    <m/>
    <x v="94"/>
    <m/>
    <x v="2"/>
    <x v="3"/>
    <x v="0"/>
  </r>
  <r>
    <x v="647"/>
    <x v="7"/>
    <x v="0"/>
    <s v="デロンギ◆websiteclicks_SEP_男女_18-65+_interest_◆"/>
    <n v="2041"/>
    <m/>
    <m/>
    <m/>
    <m/>
    <n v="704.68"/>
    <m/>
    <x v="0"/>
    <m/>
    <m/>
    <x v="94"/>
    <m/>
    <x v="2"/>
    <x v="3"/>
    <x v="0"/>
  </r>
  <r>
    <x v="648"/>
    <x v="7"/>
    <x v="0"/>
    <s v="UCC◆websiteclicks_SEP_男女_18-65+_interest_◆"/>
    <n v="174"/>
    <m/>
    <m/>
    <m/>
    <m/>
    <n v="210.73500000000001"/>
    <m/>
    <x v="0"/>
    <m/>
    <m/>
    <x v="94"/>
    <m/>
    <x v="2"/>
    <x v="3"/>
    <x v="0"/>
  </r>
  <r>
    <x v="648"/>
    <x v="7"/>
    <x v="0"/>
    <s v="パナソニック◆websiteclicks_SEP_男女_18-65+_interest_◆"/>
    <n v="4712"/>
    <m/>
    <m/>
    <m/>
    <m/>
    <n v="2843.25"/>
    <m/>
    <x v="0"/>
    <m/>
    <m/>
    <x v="94"/>
    <m/>
    <x v="2"/>
    <x v="3"/>
    <x v="0"/>
  </r>
  <r>
    <x v="648"/>
    <x v="7"/>
    <x v="0"/>
    <s v="UCC◆websiteclicks_SEP_男女_18-65+_interest_◆"/>
    <n v="40"/>
    <m/>
    <m/>
    <m/>
    <m/>
    <n v="34.564999999999998"/>
    <m/>
    <x v="0"/>
    <m/>
    <m/>
    <x v="94"/>
    <m/>
    <x v="2"/>
    <x v="3"/>
    <x v="0"/>
  </r>
  <r>
    <x v="648"/>
    <x v="7"/>
    <x v="0"/>
    <s v="パナソニック◆websiteclicks_SEP_男女_18-65+_interest_◆"/>
    <n v="30"/>
    <m/>
    <m/>
    <m/>
    <m/>
    <n v="13.38"/>
    <m/>
    <x v="0"/>
    <m/>
    <m/>
    <x v="94"/>
    <m/>
    <x v="2"/>
    <x v="3"/>
    <x v="0"/>
  </r>
  <r>
    <x v="648"/>
    <x v="7"/>
    <x v="0"/>
    <s v="NDG_Facebook_RT_ec（210210-210228）"/>
    <n v="20221"/>
    <m/>
    <m/>
    <m/>
    <m/>
    <n v="44542.02"/>
    <m/>
    <x v="0"/>
    <m/>
    <m/>
    <x v="94"/>
    <m/>
    <x v="2"/>
    <x v="3"/>
    <x v="0"/>
  </r>
  <r>
    <x v="648"/>
    <x v="7"/>
    <x v="0"/>
    <s v="パナソニック◆websiteclicks_SEP_男女_18-65+_interest_◆"/>
    <n v="2694"/>
    <m/>
    <m/>
    <m/>
    <m/>
    <n v="684.61"/>
    <m/>
    <x v="0"/>
    <m/>
    <m/>
    <x v="94"/>
    <m/>
    <x v="2"/>
    <x v="3"/>
    <x v="0"/>
  </r>
  <r>
    <x v="648"/>
    <x v="7"/>
    <x v="0"/>
    <s v="デロンギ◆websiteclicks_SEP_男女_18-65+_interest_◆"/>
    <n v="150"/>
    <m/>
    <m/>
    <m/>
    <m/>
    <n v="104.81"/>
    <m/>
    <x v="0"/>
    <m/>
    <m/>
    <x v="94"/>
    <m/>
    <x v="2"/>
    <x v="3"/>
    <x v="0"/>
  </r>
  <r>
    <x v="648"/>
    <x v="7"/>
    <x v="0"/>
    <s v="パナソニック◆websiteclicks_SEP_男女_18-65+_interest_◆"/>
    <n v="3288"/>
    <m/>
    <m/>
    <m/>
    <m/>
    <n v="815.06500000000005"/>
    <m/>
    <x v="0"/>
    <m/>
    <m/>
    <x v="94"/>
    <m/>
    <x v="2"/>
    <x v="3"/>
    <x v="0"/>
  </r>
  <r>
    <x v="648"/>
    <x v="7"/>
    <x v="0"/>
    <s v="パナソニック◆websiteclicks_SEP_男女_18-65+_interest_◆"/>
    <n v="415"/>
    <m/>
    <m/>
    <m/>
    <m/>
    <n v="118.19"/>
    <m/>
    <x v="0"/>
    <m/>
    <m/>
    <x v="94"/>
    <m/>
    <x v="2"/>
    <x v="3"/>
    <x v="0"/>
  </r>
  <r>
    <x v="648"/>
    <x v="7"/>
    <x v="0"/>
    <s v="NDG_Facebook_int_LAL"/>
    <n v="15517"/>
    <m/>
    <m/>
    <m/>
    <m/>
    <n v="9795.2749999999996"/>
    <m/>
    <x v="0"/>
    <m/>
    <m/>
    <x v="94"/>
    <m/>
    <x v="2"/>
    <x v="3"/>
    <x v="0"/>
  </r>
  <r>
    <x v="648"/>
    <x v="7"/>
    <x v="0"/>
    <s v="NDG_Facebook_RT_brand（210210-210228）"/>
    <n v="3274"/>
    <m/>
    <m/>
    <m/>
    <m/>
    <n v="4408.71"/>
    <m/>
    <x v="0"/>
    <m/>
    <m/>
    <x v="94"/>
    <m/>
    <x v="2"/>
    <x v="3"/>
    <x v="0"/>
  </r>
  <r>
    <x v="648"/>
    <x v="7"/>
    <x v="0"/>
    <s v="NDG_Facebook_RT_brand（210210-210228）"/>
    <n v="2057"/>
    <m/>
    <m/>
    <m/>
    <m/>
    <n v="5470.19"/>
    <m/>
    <x v="0"/>
    <m/>
    <m/>
    <x v="94"/>
    <m/>
    <x v="2"/>
    <x v="3"/>
    <x v="0"/>
  </r>
  <r>
    <x v="648"/>
    <x v="7"/>
    <x v="0"/>
    <s v="デロンギ◆websiteclicks_SEP_男女_18-65+_interest_◆"/>
    <n v="665"/>
    <m/>
    <m/>
    <m/>
    <m/>
    <n v="367.95"/>
    <m/>
    <x v="0"/>
    <m/>
    <m/>
    <x v="94"/>
    <m/>
    <x v="2"/>
    <x v="3"/>
    <x v="0"/>
  </r>
  <r>
    <x v="648"/>
    <x v="7"/>
    <x v="0"/>
    <s v="NDG_Facebook_int_LAL"/>
    <n v="26"/>
    <m/>
    <m/>
    <m/>
    <m/>
    <n v="7.8049999999999997"/>
    <m/>
    <x v="0"/>
    <m/>
    <m/>
    <x v="94"/>
    <m/>
    <x v="2"/>
    <x v="3"/>
    <x v="0"/>
  </r>
  <r>
    <x v="648"/>
    <x v="7"/>
    <x v="0"/>
    <s v="NDG_Facebook_int_LAL"/>
    <n v="4"/>
    <m/>
    <m/>
    <m/>
    <m/>
    <n v="1.115"/>
    <m/>
    <x v="0"/>
    <m/>
    <m/>
    <x v="94"/>
    <m/>
    <x v="2"/>
    <x v="3"/>
    <x v="0"/>
  </r>
  <r>
    <x v="648"/>
    <x v="7"/>
    <x v="0"/>
    <s v="UCC◆websiteclicks_SEP_男女_18-65+_interest_◆"/>
    <n v="5"/>
    <m/>
    <m/>
    <m/>
    <m/>
    <n v="16.725000000000001"/>
    <m/>
    <x v="0"/>
    <m/>
    <m/>
    <x v="94"/>
    <m/>
    <x v="2"/>
    <x v="3"/>
    <x v="0"/>
  </r>
  <r>
    <x v="648"/>
    <x v="7"/>
    <x v="0"/>
    <s v="パナソニック◆websiteclicks_SEP_男女_18-65+_interest_◆"/>
    <n v="432"/>
    <m/>
    <m/>
    <m/>
    <m/>
    <n v="159.44499999999999"/>
    <m/>
    <x v="0"/>
    <m/>
    <m/>
    <x v="94"/>
    <m/>
    <x v="2"/>
    <x v="3"/>
    <x v="0"/>
  </r>
  <r>
    <x v="648"/>
    <x v="7"/>
    <x v="0"/>
    <s v="NDG_Facebook_RT_brand（210210-210228）"/>
    <n v="1171"/>
    <m/>
    <m/>
    <m/>
    <m/>
    <n v="1508.595"/>
    <m/>
    <x v="0"/>
    <m/>
    <m/>
    <x v="94"/>
    <m/>
    <x v="2"/>
    <x v="3"/>
    <x v="0"/>
  </r>
  <r>
    <x v="648"/>
    <x v="7"/>
    <x v="0"/>
    <s v="NDG_Facebook_RT_ec（210210-210228）"/>
    <n v="8717"/>
    <m/>
    <m/>
    <m/>
    <m/>
    <n v="10211.17"/>
    <m/>
    <x v="0"/>
    <m/>
    <m/>
    <x v="94"/>
    <m/>
    <x v="2"/>
    <x v="3"/>
    <x v="0"/>
  </r>
  <r>
    <x v="648"/>
    <x v="7"/>
    <x v="0"/>
    <s v="NDG_Facebook_RT_ec（210210-210228）"/>
    <n v="6961"/>
    <m/>
    <m/>
    <m/>
    <m/>
    <n v="6734.6"/>
    <m/>
    <x v="0"/>
    <m/>
    <m/>
    <x v="94"/>
    <m/>
    <x v="2"/>
    <x v="3"/>
    <x v="0"/>
  </r>
  <r>
    <x v="648"/>
    <x v="7"/>
    <x v="0"/>
    <s v="UCC◆websiteclicks_SEP_男女_18-65+_interest_◆"/>
    <n v="227"/>
    <m/>
    <m/>
    <m/>
    <m/>
    <n v="219.655"/>
    <m/>
    <x v="0"/>
    <m/>
    <m/>
    <x v="94"/>
    <m/>
    <x v="2"/>
    <x v="3"/>
    <x v="0"/>
  </r>
  <r>
    <x v="648"/>
    <x v="7"/>
    <x v="0"/>
    <s v="UCC◆websiteclicks_SEP_男女_18-65+_interest_◆"/>
    <n v="4"/>
    <m/>
    <m/>
    <m/>
    <m/>
    <n v="12.265000000000001"/>
    <m/>
    <x v="0"/>
    <m/>
    <m/>
    <x v="94"/>
    <m/>
    <x v="2"/>
    <x v="3"/>
    <x v="0"/>
  </r>
  <r>
    <x v="648"/>
    <x v="7"/>
    <x v="0"/>
    <s v="UCC◆websiteclicks_SEP_男女_18-65+_interest_◆"/>
    <n v="1276"/>
    <m/>
    <m/>
    <m/>
    <m/>
    <n v="2114.04"/>
    <m/>
    <x v="0"/>
    <m/>
    <m/>
    <x v="94"/>
    <m/>
    <x v="2"/>
    <x v="3"/>
    <x v="0"/>
  </r>
  <r>
    <x v="648"/>
    <x v="7"/>
    <x v="0"/>
    <s v="UCC◆websiteclicks_SEP_男女_18-65+_interest_◆"/>
    <n v="5216"/>
    <m/>
    <m/>
    <m/>
    <m/>
    <n v="10339.395"/>
    <m/>
    <x v="0"/>
    <m/>
    <m/>
    <x v="94"/>
    <m/>
    <x v="2"/>
    <x v="3"/>
    <x v="0"/>
  </r>
  <r>
    <x v="648"/>
    <x v="7"/>
    <x v="0"/>
    <s v="デロンギ◆websiteclicks_SEP_男女_18-65+_interest_◆"/>
    <n v="321"/>
    <m/>
    <m/>
    <m/>
    <m/>
    <n v="160.56"/>
    <m/>
    <x v="0"/>
    <m/>
    <m/>
    <x v="94"/>
    <m/>
    <x v="2"/>
    <x v="3"/>
    <x v="0"/>
  </r>
  <r>
    <x v="648"/>
    <x v="7"/>
    <x v="0"/>
    <s v="パナソニック◆websiteclicks_SEP_男女_18-65+_interest_◆"/>
    <n v="168"/>
    <m/>
    <m/>
    <m/>
    <m/>
    <n v="45.715000000000003"/>
    <m/>
    <x v="0"/>
    <m/>
    <m/>
    <x v="94"/>
    <m/>
    <x v="2"/>
    <x v="3"/>
    <x v="0"/>
  </r>
  <r>
    <x v="648"/>
    <x v="7"/>
    <x v="0"/>
    <s v="デロンギ◆websiteclicks_SEP_男女_18-65+_interest_◆"/>
    <n v="37"/>
    <m/>
    <m/>
    <m/>
    <m/>
    <n v="15.61"/>
    <m/>
    <x v="0"/>
    <m/>
    <m/>
    <x v="94"/>
    <m/>
    <x v="2"/>
    <x v="3"/>
    <x v="0"/>
  </r>
  <r>
    <x v="648"/>
    <x v="7"/>
    <x v="0"/>
    <s v="NDG_Facebook_int_LAL_2"/>
    <n v="986"/>
    <m/>
    <m/>
    <m/>
    <m/>
    <n v="579.79999999999995"/>
    <m/>
    <x v="0"/>
    <m/>
    <m/>
    <x v="94"/>
    <m/>
    <x v="2"/>
    <x v="3"/>
    <x v="0"/>
  </r>
  <r>
    <x v="648"/>
    <x v="7"/>
    <x v="0"/>
    <s v="NDG_Facebook_int_LAL_2"/>
    <n v="209"/>
    <m/>
    <m/>
    <m/>
    <m/>
    <n v="65.784999999999997"/>
    <m/>
    <x v="0"/>
    <m/>
    <m/>
    <x v="94"/>
    <m/>
    <x v="2"/>
    <x v="3"/>
    <x v="0"/>
  </r>
  <r>
    <x v="648"/>
    <x v="7"/>
    <x v="0"/>
    <s v="NDG_Facebook_int_LAL_2"/>
    <n v="7780"/>
    <m/>
    <m/>
    <m/>
    <m/>
    <n v="5147.9549999999999"/>
    <m/>
    <x v="0"/>
    <m/>
    <m/>
    <x v="94"/>
    <m/>
    <x v="2"/>
    <x v="3"/>
    <x v="0"/>
  </r>
  <r>
    <x v="648"/>
    <x v="7"/>
    <x v="0"/>
    <s v="デロンギ◆websiteclicks_SEP_男女_18-65+_interest_◆"/>
    <n v="12"/>
    <m/>
    <m/>
    <m/>
    <m/>
    <n v="8.92"/>
    <m/>
    <x v="0"/>
    <m/>
    <m/>
    <x v="94"/>
    <m/>
    <x v="2"/>
    <x v="3"/>
    <x v="0"/>
  </r>
  <r>
    <x v="648"/>
    <x v="7"/>
    <x v="0"/>
    <s v="デロンギ◆websiteclicks_SEP_男女_18-65+_interest_◆"/>
    <n v="1840"/>
    <m/>
    <m/>
    <m/>
    <m/>
    <n v="719.17499999999995"/>
    <m/>
    <x v="0"/>
    <m/>
    <m/>
    <x v="94"/>
    <m/>
    <x v="2"/>
    <x v="3"/>
    <x v="0"/>
  </r>
  <r>
    <x v="648"/>
    <x v="7"/>
    <x v="0"/>
    <s v="NDG_Facebook_int_LAL"/>
    <n v="15"/>
    <m/>
    <m/>
    <m/>
    <m/>
    <n v="1.115"/>
    <m/>
    <x v="0"/>
    <m/>
    <m/>
    <x v="94"/>
    <m/>
    <x v="2"/>
    <x v="3"/>
    <x v="0"/>
  </r>
  <r>
    <x v="648"/>
    <x v="7"/>
    <x v="0"/>
    <s v="NDG_Facebook_int_LAL"/>
    <n v="96"/>
    <m/>
    <m/>
    <m/>
    <m/>
    <n v="40.14"/>
    <m/>
    <x v="0"/>
    <m/>
    <m/>
    <x v="94"/>
    <m/>
    <x v="2"/>
    <x v="3"/>
    <x v="0"/>
  </r>
  <r>
    <x v="648"/>
    <x v="7"/>
    <x v="0"/>
    <s v="デロンギ◆websiteclicks_SEP_男女_18-65+_interest_◆"/>
    <n v="11454"/>
    <m/>
    <m/>
    <m/>
    <m/>
    <n v="9985.94"/>
    <m/>
    <x v="0"/>
    <m/>
    <m/>
    <x v="94"/>
    <m/>
    <x v="2"/>
    <x v="3"/>
    <x v="0"/>
  </r>
  <r>
    <x v="648"/>
    <x v="7"/>
    <x v="0"/>
    <s v="デロンギ◆websiteclicks_SEP_男女_18-65+_interest_◆"/>
    <n v="447"/>
    <m/>
    <m/>
    <m/>
    <m/>
    <n v="257.565"/>
    <m/>
    <x v="0"/>
    <m/>
    <m/>
    <x v="94"/>
    <m/>
    <x v="2"/>
    <x v="3"/>
    <x v="0"/>
  </r>
  <r>
    <x v="648"/>
    <x v="7"/>
    <x v="0"/>
    <s v="NDG_Facebook_int_LAL"/>
    <n v="45"/>
    <m/>
    <m/>
    <m/>
    <m/>
    <n v="12.265000000000001"/>
    <m/>
    <x v="0"/>
    <m/>
    <m/>
    <x v="94"/>
    <m/>
    <x v="2"/>
    <x v="3"/>
    <x v="0"/>
  </r>
  <r>
    <x v="648"/>
    <x v="7"/>
    <x v="0"/>
    <s v="UCC◆websiteclicks_SEP_男女_18-65+_interest_◆"/>
    <n v="420"/>
    <m/>
    <m/>
    <m/>
    <m/>
    <n v="522.93499999999995"/>
    <m/>
    <x v="0"/>
    <m/>
    <m/>
    <x v="94"/>
    <m/>
    <x v="2"/>
    <x v="3"/>
    <x v="0"/>
  </r>
  <r>
    <x v="648"/>
    <x v="7"/>
    <x v="0"/>
    <s v="パナソニック◆websiteclicks_SEP_男女_18-65+_interest_◆"/>
    <n v="14507"/>
    <m/>
    <m/>
    <m/>
    <m/>
    <n v="8840.8349999999991"/>
    <m/>
    <x v="0"/>
    <m/>
    <m/>
    <x v="94"/>
    <m/>
    <x v="2"/>
    <x v="3"/>
    <x v="0"/>
  </r>
  <r>
    <x v="648"/>
    <x v="7"/>
    <x v="0"/>
    <s v="NDG_Facebook_RT_ec（210210-210228）"/>
    <n v="8957"/>
    <m/>
    <m/>
    <m/>
    <m/>
    <n v="13034.35"/>
    <m/>
    <x v="0"/>
    <m/>
    <m/>
    <x v="94"/>
    <m/>
    <x v="2"/>
    <x v="3"/>
    <x v="0"/>
  </r>
  <r>
    <x v="648"/>
    <x v="7"/>
    <x v="0"/>
    <s v="パナソニック◆websiteclicks_SEP_男女_18-65+_interest_◆"/>
    <n v="353"/>
    <m/>
    <m/>
    <m/>
    <m/>
    <n v="125.995"/>
    <m/>
    <x v="0"/>
    <m/>
    <m/>
    <x v="94"/>
    <m/>
    <x v="2"/>
    <x v="3"/>
    <x v="0"/>
  </r>
  <r>
    <x v="648"/>
    <x v="7"/>
    <x v="0"/>
    <s v="NDG_Facebook_RT_brand（210210-210228）"/>
    <n v="510"/>
    <m/>
    <m/>
    <m/>
    <m/>
    <n v="863.01"/>
    <m/>
    <x v="0"/>
    <m/>
    <m/>
    <x v="94"/>
    <m/>
    <x v="2"/>
    <x v="3"/>
    <x v="0"/>
  </r>
  <r>
    <x v="648"/>
    <x v="7"/>
    <x v="0"/>
    <s v="パナソニック◆websiteclicks_SEP_男女_18-65+_interest_◆"/>
    <n v="544"/>
    <m/>
    <m/>
    <m/>
    <m/>
    <n v="170.595"/>
    <m/>
    <x v="0"/>
    <m/>
    <m/>
    <x v="94"/>
    <m/>
    <x v="2"/>
    <x v="3"/>
    <x v="0"/>
  </r>
  <r>
    <x v="648"/>
    <x v="7"/>
    <x v="0"/>
    <s v="NDG_Facebook_int_LAL_2"/>
    <n v="86"/>
    <m/>
    <m/>
    <m/>
    <m/>
    <n v="25.645"/>
    <m/>
    <x v="0"/>
    <m/>
    <m/>
    <x v="94"/>
    <m/>
    <x v="2"/>
    <x v="3"/>
    <x v="0"/>
  </r>
  <r>
    <x v="648"/>
    <x v="7"/>
    <x v="0"/>
    <s v="デロンギ◆websiteclicks_SEP_男女_18-65+_interest_◆"/>
    <n v="2302"/>
    <m/>
    <m/>
    <m/>
    <m/>
    <n v="2095.085"/>
    <m/>
    <x v="0"/>
    <m/>
    <m/>
    <x v="94"/>
    <m/>
    <x v="2"/>
    <x v="3"/>
    <x v="0"/>
  </r>
  <r>
    <x v="648"/>
    <x v="7"/>
    <x v="0"/>
    <s v="NDG_Facebook_int_LAL"/>
    <n v="5796"/>
    <m/>
    <m/>
    <m/>
    <m/>
    <n v="4800.0749999999998"/>
    <m/>
    <x v="0"/>
    <m/>
    <m/>
    <x v="94"/>
    <m/>
    <x v="2"/>
    <x v="3"/>
    <x v="0"/>
  </r>
  <r>
    <x v="648"/>
    <x v="7"/>
    <x v="0"/>
    <s v="NDG_Facebook_int_LAL_2"/>
    <n v="8894"/>
    <m/>
    <m/>
    <m/>
    <m/>
    <n v="7617.68"/>
    <m/>
    <x v="0"/>
    <m/>
    <m/>
    <x v="94"/>
    <m/>
    <x v="2"/>
    <x v="3"/>
    <x v="0"/>
  </r>
  <r>
    <x v="648"/>
    <x v="7"/>
    <x v="0"/>
    <s v="NDG_Facebook_int_LAL_2"/>
    <n v="4615"/>
    <m/>
    <m/>
    <m/>
    <m/>
    <n v="2286.8649999999998"/>
    <m/>
    <x v="0"/>
    <m/>
    <m/>
    <x v="94"/>
    <m/>
    <x v="2"/>
    <x v="3"/>
    <x v="0"/>
  </r>
  <r>
    <x v="648"/>
    <x v="7"/>
    <x v="0"/>
    <s v="NDG_Facebook_int_LAL_2"/>
    <n v="77"/>
    <m/>
    <m/>
    <m/>
    <m/>
    <n v="51.29"/>
    <m/>
    <x v="0"/>
    <m/>
    <m/>
    <x v="94"/>
    <m/>
    <x v="2"/>
    <x v="3"/>
    <x v="0"/>
  </r>
  <r>
    <x v="648"/>
    <x v="7"/>
    <x v="0"/>
    <s v="NDG_Facebook_RT_ec（210210-210228）"/>
    <n v="19226"/>
    <m/>
    <m/>
    <m/>
    <m/>
    <n v="19087.685000000001"/>
    <m/>
    <x v="0"/>
    <m/>
    <m/>
    <x v="94"/>
    <m/>
    <x v="2"/>
    <x v="3"/>
    <x v="0"/>
  </r>
  <r>
    <x v="648"/>
    <x v="7"/>
    <x v="0"/>
    <s v="NDG_Facebook_RT_brand（210210-210228）"/>
    <n v="2376"/>
    <m/>
    <m/>
    <m/>
    <m/>
    <n v="4182.3649999999998"/>
    <m/>
    <x v="0"/>
    <m/>
    <m/>
    <x v="94"/>
    <m/>
    <x v="2"/>
    <x v="3"/>
    <x v="0"/>
  </r>
  <r>
    <x v="648"/>
    <x v="7"/>
    <x v="0"/>
    <s v="UCC◆websiteclicks_SEP_男女_18-65+_interest_◆"/>
    <n v="129"/>
    <m/>
    <m/>
    <m/>
    <m/>
    <n v="209.62"/>
    <m/>
    <x v="0"/>
    <m/>
    <m/>
    <x v="94"/>
    <m/>
    <x v="2"/>
    <x v="3"/>
    <x v="0"/>
  </r>
  <r>
    <x v="648"/>
    <x v="7"/>
    <x v="0"/>
    <s v="デロンギ◆websiteclicks_SEP_男女_18-65+_interest_◆"/>
    <n v="1283"/>
    <m/>
    <m/>
    <m/>
    <m/>
    <n v="377.98500000000001"/>
    <m/>
    <x v="0"/>
    <m/>
    <m/>
    <x v="94"/>
    <m/>
    <x v="2"/>
    <x v="3"/>
    <x v="0"/>
  </r>
  <r>
    <x v="648"/>
    <x v="7"/>
    <x v="0"/>
    <s v="UCC◆websiteclicks_SEP_男女_18-65+_interest_◆"/>
    <n v="105"/>
    <m/>
    <m/>
    <m/>
    <m/>
    <n v="200.7"/>
    <m/>
    <x v="0"/>
    <m/>
    <m/>
    <x v="94"/>
    <m/>
    <x v="2"/>
    <x v="3"/>
    <x v="0"/>
  </r>
  <r>
    <x v="649"/>
    <x v="7"/>
    <x v="0"/>
    <s v="NDG_Facebook_int_LAL_2"/>
    <n v="972"/>
    <m/>
    <m/>
    <m/>
    <m/>
    <n v="528.51"/>
    <m/>
    <x v="0"/>
    <m/>
    <m/>
    <x v="94"/>
    <m/>
    <x v="2"/>
    <x v="3"/>
    <x v="0"/>
  </r>
  <r>
    <x v="649"/>
    <x v="7"/>
    <x v="0"/>
    <s v="NDG_Facebook_int_LAL"/>
    <n v="2"/>
    <m/>
    <m/>
    <m/>
    <m/>
    <n v="1.115"/>
    <m/>
    <x v="0"/>
    <m/>
    <m/>
    <x v="94"/>
    <m/>
    <x v="2"/>
    <x v="3"/>
    <x v="0"/>
  </r>
  <r>
    <x v="649"/>
    <x v="7"/>
    <x v="0"/>
    <s v="NDG_Facebook_RT_brand（210210-210228）"/>
    <n v="326"/>
    <m/>
    <m/>
    <m/>
    <m/>
    <n v="970.05"/>
    <m/>
    <x v="0"/>
    <m/>
    <m/>
    <x v="94"/>
    <m/>
    <x v="2"/>
    <x v="3"/>
    <x v="0"/>
  </r>
  <r>
    <x v="649"/>
    <x v="7"/>
    <x v="0"/>
    <s v="パナソニック◆websiteclicks_SEP_男女_18-65+_interest_◆"/>
    <n v="2149"/>
    <m/>
    <m/>
    <m/>
    <m/>
    <n v="444.88499999999999"/>
    <m/>
    <x v="0"/>
    <m/>
    <m/>
    <x v="94"/>
    <m/>
    <x v="2"/>
    <x v="3"/>
    <x v="0"/>
  </r>
  <r>
    <x v="649"/>
    <x v="7"/>
    <x v="0"/>
    <s v="パナソニック◆websiteclicks_SEP_男女_18-65+_interest_◆"/>
    <n v="20"/>
    <m/>
    <m/>
    <m/>
    <m/>
    <n v="5.5750000000000002"/>
    <m/>
    <x v="0"/>
    <m/>
    <m/>
    <x v="94"/>
    <m/>
    <x v="2"/>
    <x v="3"/>
    <x v="0"/>
  </r>
  <r>
    <x v="649"/>
    <x v="7"/>
    <x v="0"/>
    <s v="パナソニック◆websiteclicks_SEP_男女_18-65+_interest_◆"/>
    <n v="321"/>
    <m/>
    <m/>
    <m/>
    <m/>
    <n v="73.59"/>
    <m/>
    <x v="0"/>
    <m/>
    <m/>
    <x v="94"/>
    <m/>
    <x v="2"/>
    <x v="3"/>
    <x v="0"/>
  </r>
  <r>
    <x v="649"/>
    <x v="7"/>
    <x v="0"/>
    <s v="UCC◆websiteclicks_SEP_男女_18-65+_interest_◆"/>
    <n v="99"/>
    <m/>
    <m/>
    <m/>
    <m/>
    <n v="112.61499999999999"/>
    <m/>
    <x v="0"/>
    <m/>
    <m/>
    <x v="94"/>
    <m/>
    <x v="2"/>
    <x v="3"/>
    <x v="0"/>
  </r>
  <r>
    <x v="649"/>
    <x v="7"/>
    <x v="0"/>
    <s v="NDG_Facebook_int_LAL_2"/>
    <n v="311"/>
    <m/>
    <m/>
    <m/>
    <m/>
    <n v="133.80000000000001"/>
    <m/>
    <x v="0"/>
    <m/>
    <m/>
    <x v="94"/>
    <m/>
    <x v="2"/>
    <x v="3"/>
    <x v="0"/>
  </r>
  <r>
    <x v="649"/>
    <x v="7"/>
    <x v="0"/>
    <s v="デロンギ◆websiteclicks_SEP_男女_18-65+_interest_◆"/>
    <n v="13787"/>
    <m/>
    <m/>
    <m/>
    <m/>
    <n v="11862.485000000001"/>
    <m/>
    <x v="0"/>
    <m/>
    <m/>
    <x v="94"/>
    <m/>
    <x v="2"/>
    <x v="3"/>
    <x v="0"/>
  </r>
  <r>
    <x v="649"/>
    <x v="7"/>
    <x v="0"/>
    <s v="デロンギ◆websiteclicks_SEP_男女_18-65+_interest_◆"/>
    <n v="905"/>
    <m/>
    <m/>
    <m/>
    <m/>
    <n v="247.53"/>
    <m/>
    <x v="0"/>
    <m/>
    <m/>
    <x v="94"/>
    <m/>
    <x v="2"/>
    <x v="3"/>
    <x v="0"/>
  </r>
  <r>
    <x v="649"/>
    <x v="7"/>
    <x v="0"/>
    <s v="デロンギ◆websiteclicks_SEP_男女_18-65+_interest_◆"/>
    <n v="1411"/>
    <m/>
    <m/>
    <m/>
    <m/>
    <n v="516.245"/>
    <m/>
    <x v="0"/>
    <m/>
    <m/>
    <x v="94"/>
    <m/>
    <x v="2"/>
    <x v="3"/>
    <x v="0"/>
  </r>
  <r>
    <x v="649"/>
    <x v="7"/>
    <x v="0"/>
    <s v="デロンギ◆websiteclicks_SEP_男女_18-65+_interest_◆"/>
    <n v="6"/>
    <m/>
    <m/>
    <m/>
    <m/>
    <n v="5.5750000000000002"/>
    <m/>
    <x v="0"/>
    <m/>
    <m/>
    <x v="94"/>
    <m/>
    <x v="2"/>
    <x v="3"/>
    <x v="0"/>
  </r>
  <r>
    <x v="649"/>
    <x v="7"/>
    <x v="0"/>
    <s v="NDG_Facebook_int_LAL_2"/>
    <n v="4218"/>
    <m/>
    <m/>
    <m/>
    <m/>
    <n v="2035.99"/>
    <m/>
    <x v="0"/>
    <m/>
    <m/>
    <x v="94"/>
    <m/>
    <x v="2"/>
    <x v="3"/>
    <x v="0"/>
  </r>
  <r>
    <x v="649"/>
    <x v="7"/>
    <x v="0"/>
    <s v="NDG_Facebook_int_LAL"/>
    <n v="11404"/>
    <m/>
    <m/>
    <m/>
    <m/>
    <n v="10496.61"/>
    <m/>
    <x v="0"/>
    <m/>
    <m/>
    <x v="94"/>
    <m/>
    <x v="2"/>
    <x v="3"/>
    <x v="0"/>
  </r>
  <r>
    <x v="649"/>
    <x v="7"/>
    <x v="0"/>
    <s v="デロンギ◆websiteclicks_SEP_男女_18-65+_interest_◆"/>
    <n v="1093"/>
    <m/>
    <m/>
    <m/>
    <m/>
    <n v="892"/>
    <m/>
    <x v="0"/>
    <m/>
    <m/>
    <x v="94"/>
    <m/>
    <x v="2"/>
    <x v="3"/>
    <x v="0"/>
  </r>
  <r>
    <x v="649"/>
    <x v="7"/>
    <x v="0"/>
    <s v="NDG_Facebook_int_LAL"/>
    <n v="11315"/>
    <m/>
    <m/>
    <m/>
    <m/>
    <n v="7369.0349999999999"/>
    <m/>
    <x v="0"/>
    <m/>
    <m/>
    <x v="94"/>
    <m/>
    <x v="2"/>
    <x v="3"/>
    <x v="0"/>
  </r>
  <r>
    <x v="649"/>
    <x v="7"/>
    <x v="0"/>
    <s v="デロンギ◆websiteclicks_SEP_男女_18-65+_interest_◆"/>
    <n v="136"/>
    <m/>
    <m/>
    <m/>
    <m/>
    <n v="54.634999999999998"/>
    <m/>
    <x v="0"/>
    <m/>
    <m/>
    <x v="94"/>
    <m/>
    <x v="2"/>
    <x v="3"/>
    <x v="0"/>
  </r>
  <r>
    <x v="649"/>
    <x v="7"/>
    <x v="0"/>
    <s v="パナソニック◆websiteclicks_SEP_男女_18-65+_interest_◆"/>
    <n v="243"/>
    <m/>
    <m/>
    <m/>
    <m/>
    <n v="61.325000000000003"/>
    <m/>
    <x v="0"/>
    <m/>
    <m/>
    <x v="94"/>
    <m/>
    <x v="2"/>
    <x v="3"/>
    <x v="0"/>
  </r>
  <r>
    <x v="649"/>
    <x v="7"/>
    <x v="0"/>
    <s v="NDG_Facebook_RT_brand（210210-210228）"/>
    <n v="2340"/>
    <m/>
    <m/>
    <m/>
    <m/>
    <n v="5240.5"/>
    <m/>
    <x v="0"/>
    <m/>
    <m/>
    <x v="94"/>
    <m/>
    <x v="2"/>
    <x v="3"/>
    <x v="0"/>
  </r>
  <r>
    <x v="649"/>
    <x v="7"/>
    <x v="0"/>
    <s v="NDG_Facebook_RT_ec（210210-210228）"/>
    <n v="5350"/>
    <m/>
    <m/>
    <m/>
    <m/>
    <n v="7353.4250000000002"/>
    <m/>
    <x v="0"/>
    <m/>
    <m/>
    <x v="94"/>
    <m/>
    <x v="2"/>
    <x v="3"/>
    <x v="0"/>
  </r>
  <r>
    <x v="649"/>
    <x v="7"/>
    <x v="0"/>
    <s v="NDG_Facebook_RT_ec（210210-210228）"/>
    <n v="8464"/>
    <m/>
    <m/>
    <m/>
    <m/>
    <n v="10531.174999999999"/>
    <m/>
    <x v="0"/>
    <m/>
    <m/>
    <x v="94"/>
    <m/>
    <x v="2"/>
    <x v="3"/>
    <x v="0"/>
  </r>
  <r>
    <x v="649"/>
    <x v="7"/>
    <x v="0"/>
    <s v="パナソニック◆websiteclicks_SEP_男女_18-65+_interest_◆"/>
    <n v="124"/>
    <m/>
    <m/>
    <m/>
    <m/>
    <n v="26.76"/>
    <m/>
    <x v="0"/>
    <m/>
    <m/>
    <x v="94"/>
    <m/>
    <x v="2"/>
    <x v="3"/>
    <x v="0"/>
  </r>
  <r>
    <x v="649"/>
    <x v="7"/>
    <x v="0"/>
    <s v="パナソニック◆websiteclicks_SEP_男女_18-65+_interest_◆"/>
    <n v="18378"/>
    <m/>
    <m/>
    <m/>
    <m/>
    <n v="11241.43"/>
    <m/>
    <x v="0"/>
    <m/>
    <m/>
    <x v="94"/>
    <m/>
    <x v="2"/>
    <x v="3"/>
    <x v="0"/>
  </r>
  <r>
    <x v="649"/>
    <x v="7"/>
    <x v="0"/>
    <s v="NDG_Facebook_int_LAL_2"/>
    <n v="8848"/>
    <m/>
    <m/>
    <m/>
    <m/>
    <n v="7089.17"/>
    <m/>
    <x v="0"/>
    <m/>
    <m/>
    <x v="94"/>
    <m/>
    <x v="2"/>
    <x v="3"/>
    <x v="0"/>
  </r>
  <r>
    <x v="649"/>
    <x v="7"/>
    <x v="0"/>
    <s v="パナソニック◆websiteclicks_SEP_男女_18-65+_interest_◆"/>
    <n v="334"/>
    <m/>
    <m/>
    <m/>
    <m/>
    <n v="93.66"/>
    <m/>
    <x v="0"/>
    <m/>
    <m/>
    <x v="94"/>
    <m/>
    <x v="2"/>
    <x v="3"/>
    <x v="0"/>
  </r>
  <r>
    <x v="649"/>
    <x v="7"/>
    <x v="0"/>
    <s v="UCC◆websiteclicks_SEP_男女_18-65+_interest_◆"/>
    <n v="251"/>
    <m/>
    <m/>
    <m/>
    <m/>
    <n v="288.78500000000003"/>
    <m/>
    <x v="0"/>
    <m/>
    <m/>
    <x v="94"/>
    <m/>
    <x v="2"/>
    <x v="3"/>
    <x v="0"/>
  </r>
  <r>
    <x v="649"/>
    <x v="7"/>
    <x v="0"/>
    <s v="パナソニック◆websiteclicks_SEP_男女_18-65+_interest_◆"/>
    <n v="1629"/>
    <m/>
    <m/>
    <m/>
    <m/>
    <n v="357.91500000000002"/>
    <m/>
    <x v="0"/>
    <m/>
    <m/>
    <x v="94"/>
    <m/>
    <x v="2"/>
    <x v="3"/>
    <x v="0"/>
  </r>
  <r>
    <x v="649"/>
    <x v="7"/>
    <x v="0"/>
    <s v="デロンギ◆websiteclicks_SEP_男女_18-65+_interest_◆"/>
    <n v="142"/>
    <m/>
    <m/>
    <m/>
    <m/>
    <n v="65.784999999999997"/>
    <m/>
    <x v="0"/>
    <m/>
    <m/>
    <x v="94"/>
    <m/>
    <x v="2"/>
    <x v="3"/>
    <x v="0"/>
  </r>
  <r>
    <x v="649"/>
    <x v="7"/>
    <x v="0"/>
    <s v="デロンギ◆websiteclicks_SEP_男女_18-65+_interest_◆"/>
    <n v="553"/>
    <m/>
    <m/>
    <m/>
    <m/>
    <n v="467.185"/>
    <m/>
    <x v="0"/>
    <m/>
    <m/>
    <x v="94"/>
    <m/>
    <x v="2"/>
    <x v="3"/>
    <x v="0"/>
  </r>
  <r>
    <x v="649"/>
    <x v="7"/>
    <x v="0"/>
    <s v="パナソニック◆websiteclicks_SEP_男女_18-65+_interest_◆"/>
    <n v="3248"/>
    <m/>
    <m/>
    <m/>
    <m/>
    <n v="1947.905"/>
    <m/>
    <x v="0"/>
    <m/>
    <m/>
    <x v="94"/>
    <m/>
    <x v="2"/>
    <x v="3"/>
    <x v="0"/>
  </r>
  <r>
    <x v="649"/>
    <x v="7"/>
    <x v="0"/>
    <s v="UCC◆websiteclicks_SEP_男女_18-65+_interest_◆"/>
    <n v="4414"/>
    <m/>
    <m/>
    <m/>
    <m/>
    <n v="9565.5849999999991"/>
    <m/>
    <x v="0"/>
    <m/>
    <m/>
    <x v="94"/>
    <m/>
    <x v="2"/>
    <x v="3"/>
    <x v="0"/>
  </r>
  <r>
    <x v="649"/>
    <x v="7"/>
    <x v="0"/>
    <s v="UCC◆websiteclicks_SEP_男女_18-65+_interest_◆"/>
    <n v="24"/>
    <m/>
    <m/>
    <m/>
    <m/>
    <n v="42.37"/>
    <m/>
    <x v="0"/>
    <m/>
    <m/>
    <x v="94"/>
    <m/>
    <x v="2"/>
    <x v="3"/>
    <x v="0"/>
  </r>
  <r>
    <x v="649"/>
    <x v="7"/>
    <x v="0"/>
    <s v="パナソニック◆websiteclicks_SEP_男女_18-65+_interest_◆"/>
    <n v="355"/>
    <m/>
    <m/>
    <m/>
    <m/>
    <n v="191.78"/>
    <m/>
    <x v="0"/>
    <m/>
    <m/>
    <x v="94"/>
    <m/>
    <x v="2"/>
    <x v="3"/>
    <x v="0"/>
  </r>
  <r>
    <x v="649"/>
    <x v="7"/>
    <x v="0"/>
    <s v="UCC◆websiteclicks_SEP_男女_18-65+_interest_◆"/>
    <n v="14"/>
    <m/>
    <m/>
    <m/>
    <m/>
    <n v="18.954999999999998"/>
    <m/>
    <x v="0"/>
    <m/>
    <m/>
    <x v="94"/>
    <m/>
    <x v="2"/>
    <x v="3"/>
    <x v="0"/>
  </r>
  <r>
    <x v="649"/>
    <x v="7"/>
    <x v="0"/>
    <s v="UCC◆websiteclicks_SEP_男女_18-65+_interest_◆"/>
    <n v="39"/>
    <m/>
    <m/>
    <m/>
    <m/>
    <n v="73.59"/>
    <m/>
    <x v="0"/>
    <m/>
    <m/>
    <x v="94"/>
    <m/>
    <x v="2"/>
    <x v="3"/>
    <x v="0"/>
  </r>
  <r>
    <x v="649"/>
    <x v="7"/>
    <x v="0"/>
    <s v="UCC◆websiteclicks_SEP_男女_18-65+_interest_◆"/>
    <n v="437"/>
    <m/>
    <m/>
    <m/>
    <m/>
    <n v="381.33"/>
    <m/>
    <x v="0"/>
    <m/>
    <m/>
    <x v="94"/>
    <m/>
    <x v="2"/>
    <x v="3"/>
    <x v="0"/>
  </r>
  <r>
    <x v="649"/>
    <x v="7"/>
    <x v="0"/>
    <s v="NDG_Facebook_int_LAL_2"/>
    <n v="9753"/>
    <m/>
    <m/>
    <m/>
    <m/>
    <n v="6536.13"/>
    <m/>
    <x v="0"/>
    <m/>
    <m/>
    <x v="94"/>
    <m/>
    <x v="2"/>
    <x v="3"/>
    <x v="0"/>
  </r>
  <r>
    <x v="649"/>
    <x v="7"/>
    <x v="0"/>
    <s v="NDG_Facebook_RT_ec（210210-210228）"/>
    <n v="6577"/>
    <m/>
    <m/>
    <m/>
    <m/>
    <n v="8428.2849999999999"/>
    <m/>
    <x v="0"/>
    <m/>
    <m/>
    <x v="94"/>
    <m/>
    <x v="2"/>
    <x v="3"/>
    <x v="0"/>
  </r>
  <r>
    <x v="649"/>
    <x v="7"/>
    <x v="0"/>
    <s v="UCC◆websiteclicks_SEP_男女_18-65+_interest_◆"/>
    <n v="3"/>
    <m/>
    <m/>
    <m/>
    <m/>
    <n v="1.115"/>
    <m/>
    <x v="0"/>
    <m/>
    <m/>
    <x v="94"/>
    <m/>
    <x v="2"/>
    <x v="3"/>
    <x v="0"/>
  </r>
  <r>
    <x v="649"/>
    <x v="7"/>
    <x v="0"/>
    <s v="NDG_Facebook_RT_brand（210210-210228）"/>
    <n v="3731"/>
    <m/>
    <m/>
    <m/>
    <m/>
    <n v="10759.75"/>
    <m/>
    <x v="0"/>
    <m/>
    <m/>
    <x v="94"/>
    <m/>
    <x v="2"/>
    <x v="3"/>
    <x v="0"/>
  </r>
  <r>
    <x v="649"/>
    <x v="7"/>
    <x v="0"/>
    <s v="UCC◆websiteclicks_SEP_男女_18-65+_interest_◆"/>
    <n v="556"/>
    <m/>
    <m/>
    <m/>
    <m/>
    <n v="1293.4000000000001"/>
    <m/>
    <x v="0"/>
    <m/>
    <m/>
    <x v="94"/>
    <m/>
    <x v="2"/>
    <x v="3"/>
    <x v="0"/>
  </r>
  <r>
    <x v="649"/>
    <x v="7"/>
    <x v="0"/>
    <s v="デロンギ◆websiteclicks_SEP_男女_18-65+_interest_◆"/>
    <n v="118"/>
    <m/>
    <m/>
    <m/>
    <m/>
    <n v="84.74"/>
    <m/>
    <x v="0"/>
    <m/>
    <m/>
    <x v="94"/>
    <m/>
    <x v="2"/>
    <x v="3"/>
    <x v="0"/>
  </r>
  <r>
    <x v="649"/>
    <x v="7"/>
    <x v="0"/>
    <s v="NDG_Facebook_RT_brand（210210-210228）"/>
    <n v="1791"/>
    <m/>
    <m/>
    <m/>
    <m/>
    <n v="3061.79"/>
    <m/>
    <x v="0"/>
    <m/>
    <m/>
    <x v="94"/>
    <m/>
    <x v="2"/>
    <x v="3"/>
    <x v="0"/>
  </r>
  <r>
    <x v="649"/>
    <x v="7"/>
    <x v="0"/>
    <s v="NDG_Facebook_RT_ec（210210-210228）"/>
    <n v="21705"/>
    <m/>
    <m/>
    <m/>
    <m/>
    <n v="55427.764999999999"/>
    <m/>
    <x v="0"/>
    <m/>
    <m/>
    <x v="94"/>
    <m/>
    <x v="2"/>
    <x v="3"/>
    <x v="0"/>
  </r>
  <r>
    <x v="649"/>
    <x v="7"/>
    <x v="0"/>
    <s v="NDG_Facebook_int_LAL"/>
    <n v="1"/>
    <m/>
    <m/>
    <m/>
    <m/>
    <n v="2.23"/>
    <m/>
    <x v="0"/>
    <m/>
    <m/>
    <x v="94"/>
    <m/>
    <x v="2"/>
    <x v="3"/>
    <x v="0"/>
  </r>
  <r>
    <x v="649"/>
    <x v="7"/>
    <x v="0"/>
    <s v="UCC◆websiteclicks_SEP_男女_18-65+_interest_◆"/>
    <n v="1351"/>
    <m/>
    <m/>
    <m/>
    <m/>
    <n v="2122.96"/>
    <m/>
    <x v="0"/>
    <m/>
    <m/>
    <x v="94"/>
    <m/>
    <x v="2"/>
    <x v="3"/>
    <x v="0"/>
  </r>
  <r>
    <x v="649"/>
    <x v="7"/>
    <x v="0"/>
    <s v="NDG_Facebook_int_LAL_2"/>
    <n v="76"/>
    <m/>
    <m/>
    <m/>
    <m/>
    <n v="26.76"/>
    <m/>
    <x v="0"/>
    <m/>
    <m/>
    <x v="94"/>
    <m/>
    <x v="2"/>
    <x v="3"/>
    <x v="0"/>
  </r>
  <r>
    <x v="649"/>
    <x v="7"/>
    <x v="0"/>
    <s v="NDG_Facebook_RT_ec（210210-210228）"/>
    <n v="5805"/>
    <m/>
    <m/>
    <m/>
    <m/>
    <n v="10963.795"/>
    <m/>
    <x v="0"/>
    <m/>
    <m/>
    <x v="94"/>
    <m/>
    <x v="2"/>
    <x v="3"/>
    <x v="0"/>
  </r>
  <r>
    <x v="649"/>
    <x v="7"/>
    <x v="0"/>
    <s v="NDG_Facebook_int_LAL_2"/>
    <n v="58"/>
    <m/>
    <m/>
    <m/>
    <m/>
    <n v="34.564999999999998"/>
    <m/>
    <x v="0"/>
    <m/>
    <m/>
    <x v="94"/>
    <m/>
    <x v="2"/>
    <x v="3"/>
    <x v="0"/>
  </r>
  <r>
    <x v="649"/>
    <x v="7"/>
    <x v="0"/>
    <s v="NDG_Facebook_int_LAL"/>
    <n v="1"/>
    <m/>
    <m/>
    <m/>
    <m/>
    <n v="0"/>
    <m/>
    <x v="0"/>
    <m/>
    <m/>
    <x v="94"/>
    <m/>
    <x v="2"/>
    <x v="3"/>
    <x v="0"/>
  </r>
  <r>
    <x v="649"/>
    <x v="7"/>
    <x v="0"/>
    <s v="NDG_Facebook_int_LAL"/>
    <n v="32"/>
    <m/>
    <m/>
    <m/>
    <m/>
    <n v="16.725000000000001"/>
    <m/>
    <x v="0"/>
    <m/>
    <m/>
    <x v="94"/>
    <m/>
    <x v="2"/>
    <x v="3"/>
    <x v="0"/>
  </r>
  <r>
    <x v="649"/>
    <x v="7"/>
    <x v="0"/>
    <s v="NDG_Facebook_int_LAL"/>
    <n v="66"/>
    <m/>
    <m/>
    <m/>
    <m/>
    <n v="16.725000000000001"/>
    <m/>
    <x v="0"/>
    <m/>
    <m/>
    <x v="94"/>
    <m/>
    <x v="2"/>
    <x v="3"/>
    <x v="0"/>
  </r>
  <r>
    <x v="649"/>
    <x v="7"/>
    <x v="0"/>
    <s v="NDG_Facebook_int_LAL"/>
    <n v="8"/>
    <m/>
    <m/>
    <m/>
    <m/>
    <n v="1.115"/>
    <m/>
    <x v="0"/>
    <m/>
    <m/>
    <x v="94"/>
    <m/>
    <x v="2"/>
    <x v="3"/>
    <x v="0"/>
  </r>
  <r>
    <x v="649"/>
    <x v="7"/>
    <x v="0"/>
    <s v="NDG_Facebook_int_LAL"/>
    <n v="164"/>
    <m/>
    <m/>
    <m/>
    <m/>
    <n v="66.900000000000006"/>
    <m/>
    <x v="0"/>
    <m/>
    <m/>
    <x v="94"/>
    <m/>
    <x v="2"/>
    <x v="3"/>
    <x v="0"/>
  </r>
  <r>
    <x v="649"/>
    <x v="7"/>
    <x v="0"/>
    <s v="NDG_Facebook_RT_brand（210210-210228）"/>
    <n v="1465"/>
    <m/>
    <m/>
    <m/>
    <m/>
    <n v="2409.5149999999999"/>
    <m/>
    <x v="0"/>
    <m/>
    <m/>
    <x v="94"/>
    <m/>
    <x v="2"/>
    <x v="3"/>
    <x v="0"/>
  </r>
  <r>
    <x v="649"/>
    <x v="7"/>
    <x v="0"/>
    <s v="デロンギ◆websiteclicks_SEP_男女_18-65+_interest_◆"/>
    <n v="48"/>
    <m/>
    <m/>
    <m/>
    <m/>
    <n v="15.61"/>
    <m/>
    <x v="0"/>
    <m/>
    <m/>
    <x v="94"/>
    <m/>
    <x v="2"/>
    <x v="3"/>
    <x v="0"/>
  </r>
  <r>
    <x v="650"/>
    <x v="7"/>
    <x v="0"/>
    <s v="NDG_Facebook_RT_ec（210210-210228）"/>
    <n v="33067"/>
    <m/>
    <m/>
    <m/>
    <m/>
    <n v="56636.425000000003"/>
    <m/>
    <x v="0"/>
    <m/>
    <m/>
    <x v="94"/>
    <m/>
    <x v="2"/>
    <x v="3"/>
    <x v="0"/>
  </r>
  <r>
    <x v="650"/>
    <x v="7"/>
    <x v="0"/>
    <s v="NDG_Facebook_RT_ec（210210-210228）"/>
    <n v="3643"/>
    <m/>
    <m/>
    <m/>
    <m/>
    <n v="5296.25"/>
    <m/>
    <x v="0"/>
    <m/>
    <m/>
    <x v="94"/>
    <m/>
    <x v="2"/>
    <x v="3"/>
    <x v="0"/>
  </r>
  <r>
    <x v="650"/>
    <x v="7"/>
    <x v="0"/>
    <s v="NDG_Facebook_RT_ec（210210-210228）"/>
    <n v="5062"/>
    <m/>
    <m/>
    <m/>
    <m/>
    <n v="7061.2950000000001"/>
    <m/>
    <x v="0"/>
    <m/>
    <m/>
    <x v="94"/>
    <m/>
    <x v="2"/>
    <x v="3"/>
    <x v="0"/>
  </r>
  <r>
    <x v="650"/>
    <x v="7"/>
    <x v="0"/>
    <s v="NDG_Facebook_int_LAL"/>
    <n v="55"/>
    <m/>
    <m/>
    <m/>
    <m/>
    <n v="18.954999999999998"/>
    <m/>
    <x v="0"/>
    <m/>
    <m/>
    <x v="94"/>
    <m/>
    <x v="2"/>
    <x v="3"/>
    <x v="0"/>
  </r>
  <r>
    <x v="650"/>
    <x v="7"/>
    <x v="0"/>
    <s v="UCC◆websiteclicks_SEP_男女_18-65+_interest_◆"/>
    <n v="3233"/>
    <m/>
    <m/>
    <m/>
    <m/>
    <n v="6975.44"/>
    <m/>
    <x v="0"/>
    <m/>
    <m/>
    <x v="94"/>
    <m/>
    <x v="2"/>
    <x v="3"/>
    <x v="0"/>
  </r>
  <r>
    <x v="650"/>
    <x v="7"/>
    <x v="0"/>
    <s v="UCC◆websiteclicks_SEP_男女_18-65+_interest_◆"/>
    <n v="24"/>
    <m/>
    <m/>
    <m/>
    <m/>
    <n v="26.76"/>
    <m/>
    <x v="0"/>
    <m/>
    <m/>
    <x v="94"/>
    <m/>
    <x v="2"/>
    <x v="3"/>
    <x v="0"/>
  </r>
  <r>
    <x v="650"/>
    <x v="7"/>
    <x v="0"/>
    <s v="UCC◆websiteclicks_SEP_男女_18-65+_interest_◆"/>
    <n v="87"/>
    <m/>
    <m/>
    <m/>
    <m/>
    <n v="98.12"/>
    <m/>
    <x v="0"/>
    <m/>
    <m/>
    <x v="94"/>
    <m/>
    <x v="2"/>
    <x v="3"/>
    <x v="0"/>
  </r>
  <r>
    <x v="650"/>
    <x v="7"/>
    <x v="0"/>
    <s v="UCC◆websiteclicks_SEP_男女_18-65+_interest_◆"/>
    <n v="2170"/>
    <m/>
    <m/>
    <m/>
    <m/>
    <n v="3442.0050000000001"/>
    <m/>
    <x v="0"/>
    <m/>
    <m/>
    <x v="94"/>
    <m/>
    <x v="2"/>
    <x v="3"/>
    <x v="0"/>
  </r>
  <r>
    <x v="650"/>
    <x v="7"/>
    <x v="0"/>
    <s v="デロンギ◆websiteclicks_SEP_男女_18-65+_interest_◆"/>
    <n v="2395"/>
    <m/>
    <m/>
    <m/>
    <m/>
    <n v="1835.29"/>
    <m/>
    <x v="0"/>
    <m/>
    <m/>
    <x v="94"/>
    <m/>
    <x v="2"/>
    <x v="3"/>
    <x v="0"/>
  </r>
  <r>
    <x v="650"/>
    <x v="7"/>
    <x v="0"/>
    <s v="デロンギ◆websiteclicks_SEP_男女_18-65+_interest_◆"/>
    <n v="248"/>
    <m/>
    <m/>
    <m/>
    <m/>
    <n v="198.47"/>
    <m/>
    <x v="0"/>
    <m/>
    <m/>
    <x v="94"/>
    <m/>
    <x v="2"/>
    <x v="3"/>
    <x v="0"/>
  </r>
  <r>
    <x v="650"/>
    <x v="7"/>
    <x v="0"/>
    <s v="UCC◆websiteclicks_SEP_男女_18-65+_interest_◆"/>
    <n v="313"/>
    <m/>
    <m/>
    <m/>
    <m/>
    <n v="262.02499999999998"/>
    <m/>
    <x v="0"/>
    <m/>
    <m/>
    <x v="94"/>
    <m/>
    <x v="2"/>
    <x v="3"/>
    <x v="0"/>
  </r>
  <r>
    <x v="650"/>
    <x v="7"/>
    <x v="0"/>
    <s v="NDG_Facebook_RT_ec（210210-210228）"/>
    <n v="18155"/>
    <m/>
    <m/>
    <m/>
    <m/>
    <n v="18976.185000000001"/>
    <m/>
    <x v="0"/>
    <m/>
    <m/>
    <x v="94"/>
    <m/>
    <x v="2"/>
    <x v="3"/>
    <x v="0"/>
  </r>
  <r>
    <x v="650"/>
    <x v="7"/>
    <x v="0"/>
    <s v="デロンギ◆websiteclicks_SEP_男女_18-65+_interest_◆"/>
    <n v="612"/>
    <m/>
    <m/>
    <m/>
    <m/>
    <n v="557.5"/>
    <m/>
    <x v="0"/>
    <m/>
    <m/>
    <x v="94"/>
    <m/>
    <x v="2"/>
    <x v="3"/>
    <x v="0"/>
  </r>
  <r>
    <x v="650"/>
    <x v="7"/>
    <x v="0"/>
    <s v="NDG_Facebook_int_LAL_2"/>
    <n v="1210"/>
    <m/>
    <m/>
    <m/>
    <m/>
    <n v="480.565"/>
    <m/>
    <x v="0"/>
    <m/>
    <m/>
    <x v="94"/>
    <m/>
    <x v="2"/>
    <x v="3"/>
    <x v="0"/>
  </r>
  <r>
    <x v="650"/>
    <x v="7"/>
    <x v="0"/>
    <s v="NDG_Facebook_int_LAL_2"/>
    <n v="166"/>
    <m/>
    <m/>
    <m/>
    <m/>
    <n v="113.73"/>
    <m/>
    <x v="0"/>
    <m/>
    <m/>
    <x v="94"/>
    <m/>
    <x v="2"/>
    <x v="3"/>
    <x v="0"/>
  </r>
  <r>
    <x v="650"/>
    <x v="7"/>
    <x v="0"/>
    <s v="NDG_Facebook_RT_brand（210210-210228）"/>
    <n v="966"/>
    <m/>
    <m/>
    <m/>
    <m/>
    <n v="2054.9450000000002"/>
    <m/>
    <x v="0"/>
    <m/>
    <m/>
    <x v="94"/>
    <m/>
    <x v="2"/>
    <x v="3"/>
    <x v="0"/>
  </r>
  <r>
    <x v="650"/>
    <x v="7"/>
    <x v="0"/>
    <s v="NDG_Facebook_int_LAL"/>
    <n v="3"/>
    <m/>
    <m/>
    <m/>
    <m/>
    <n v="4.46"/>
    <m/>
    <x v="0"/>
    <m/>
    <m/>
    <x v="94"/>
    <m/>
    <x v="2"/>
    <x v="3"/>
    <x v="0"/>
  </r>
  <r>
    <x v="650"/>
    <x v="7"/>
    <x v="0"/>
    <s v="NDG_Facebook_int_LAL"/>
    <n v="13"/>
    <m/>
    <m/>
    <m/>
    <m/>
    <n v="5.5750000000000002"/>
    <m/>
    <x v="0"/>
    <m/>
    <m/>
    <x v="94"/>
    <m/>
    <x v="2"/>
    <x v="3"/>
    <x v="0"/>
  </r>
  <r>
    <x v="650"/>
    <x v="7"/>
    <x v="0"/>
    <s v="NDG_Facebook_int_LAL"/>
    <n v="46"/>
    <m/>
    <m/>
    <m/>
    <m/>
    <n v="7.8049999999999997"/>
    <m/>
    <x v="0"/>
    <m/>
    <m/>
    <x v="94"/>
    <m/>
    <x v="2"/>
    <x v="3"/>
    <x v="0"/>
  </r>
  <r>
    <x v="650"/>
    <x v="7"/>
    <x v="0"/>
    <s v="NDG_Facebook_int_LAL"/>
    <n v="136"/>
    <m/>
    <m/>
    <m/>
    <m/>
    <n v="46.83"/>
    <m/>
    <x v="0"/>
    <m/>
    <m/>
    <x v="94"/>
    <m/>
    <x v="2"/>
    <x v="3"/>
    <x v="0"/>
  </r>
  <r>
    <x v="650"/>
    <x v="7"/>
    <x v="0"/>
    <s v="NDG_Facebook_int_LAL"/>
    <n v="8821"/>
    <m/>
    <m/>
    <m/>
    <m/>
    <n v="5283.9849999999997"/>
    <m/>
    <x v="0"/>
    <m/>
    <m/>
    <x v="94"/>
    <m/>
    <x v="2"/>
    <x v="3"/>
    <x v="0"/>
  </r>
  <r>
    <x v="650"/>
    <x v="7"/>
    <x v="0"/>
    <s v="NDG_Facebook_int_LAL"/>
    <n v="14827"/>
    <m/>
    <m/>
    <m/>
    <m/>
    <n v="13114.63"/>
    <m/>
    <x v="0"/>
    <m/>
    <m/>
    <x v="94"/>
    <m/>
    <x v="2"/>
    <x v="3"/>
    <x v="0"/>
  </r>
  <r>
    <x v="650"/>
    <x v="7"/>
    <x v="0"/>
    <s v="NDG_Facebook_RT_brand（210210-210228）"/>
    <n v="547"/>
    <m/>
    <m/>
    <m/>
    <m/>
    <n v="1145.105"/>
    <m/>
    <x v="0"/>
    <m/>
    <m/>
    <x v="94"/>
    <m/>
    <x v="2"/>
    <x v="3"/>
    <x v="0"/>
  </r>
  <r>
    <x v="650"/>
    <x v="7"/>
    <x v="0"/>
    <s v="NDG_Facebook_int_LAL"/>
    <n v="1"/>
    <m/>
    <m/>
    <m/>
    <m/>
    <n v="1.115"/>
    <m/>
    <x v="0"/>
    <m/>
    <m/>
    <x v="94"/>
    <m/>
    <x v="2"/>
    <x v="3"/>
    <x v="0"/>
  </r>
  <r>
    <x v="650"/>
    <x v="7"/>
    <x v="0"/>
    <s v="パナソニック◆websiteclicks_SEP_男女_18-65+_interest_◆"/>
    <n v="533"/>
    <m/>
    <m/>
    <m/>
    <m/>
    <n v="186.20500000000001"/>
    <m/>
    <x v="0"/>
    <m/>
    <m/>
    <x v="94"/>
    <m/>
    <x v="2"/>
    <x v="3"/>
    <x v="0"/>
  </r>
  <r>
    <x v="650"/>
    <x v="7"/>
    <x v="0"/>
    <s v="デロンギ◆websiteclicks_SEP_男女_18-65+_interest_◆"/>
    <n v="125"/>
    <m/>
    <m/>
    <m/>
    <m/>
    <n v="70.245000000000005"/>
    <m/>
    <x v="0"/>
    <m/>
    <m/>
    <x v="94"/>
    <m/>
    <x v="2"/>
    <x v="3"/>
    <x v="0"/>
  </r>
  <r>
    <x v="650"/>
    <x v="7"/>
    <x v="0"/>
    <s v="UCC◆websiteclicks_SEP_男女_18-65+_interest_◆"/>
    <n v="624"/>
    <m/>
    <m/>
    <m/>
    <m/>
    <n v="1441.6949999999999"/>
    <m/>
    <x v="0"/>
    <m/>
    <m/>
    <x v="94"/>
    <m/>
    <x v="2"/>
    <x v="3"/>
    <x v="0"/>
  </r>
  <r>
    <x v="650"/>
    <x v="7"/>
    <x v="0"/>
    <s v="デロンギ◆websiteclicks_SEP_男女_18-65+_interest_◆"/>
    <n v="1526"/>
    <m/>
    <m/>
    <m/>
    <m/>
    <n v="400.28500000000003"/>
    <m/>
    <x v="0"/>
    <m/>
    <m/>
    <x v="94"/>
    <m/>
    <x v="2"/>
    <x v="3"/>
    <x v="0"/>
  </r>
  <r>
    <x v="650"/>
    <x v="7"/>
    <x v="0"/>
    <s v="NDG_Facebook_int_LAL_2"/>
    <n v="89"/>
    <m/>
    <m/>
    <m/>
    <m/>
    <n v="40.14"/>
    <m/>
    <x v="0"/>
    <m/>
    <m/>
    <x v="94"/>
    <m/>
    <x v="2"/>
    <x v="3"/>
    <x v="0"/>
  </r>
  <r>
    <x v="650"/>
    <x v="7"/>
    <x v="0"/>
    <s v="デロンギ◆websiteclicks_SEP_男女_18-65+_interest_◆"/>
    <n v="128"/>
    <m/>
    <m/>
    <m/>
    <m/>
    <n v="41.255000000000003"/>
    <m/>
    <x v="0"/>
    <m/>
    <m/>
    <x v="94"/>
    <m/>
    <x v="2"/>
    <x v="3"/>
    <x v="0"/>
  </r>
  <r>
    <x v="650"/>
    <x v="7"/>
    <x v="0"/>
    <s v="UCC◆websiteclicks_SEP_男女_18-65+_interest_◆"/>
    <n v="217"/>
    <m/>
    <m/>
    <m/>
    <m/>
    <n v="388.02"/>
    <m/>
    <x v="0"/>
    <m/>
    <m/>
    <x v="94"/>
    <m/>
    <x v="2"/>
    <x v="3"/>
    <x v="0"/>
  </r>
  <r>
    <x v="650"/>
    <x v="7"/>
    <x v="0"/>
    <s v="UCC◆websiteclicks_SEP_男女_18-65+_interest_◆"/>
    <n v="229"/>
    <m/>
    <m/>
    <m/>
    <m/>
    <n v="297.70499999999998"/>
    <m/>
    <x v="0"/>
    <m/>
    <m/>
    <x v="94"/>
    <m/>
    <x v="2"/>
    <x v="3"/>
    <x v="0"/>
  </r>
  <r>
    <x v="650"/>
    <x v="7"/>
    <x v="0"/>
    <s v="パナソニック◆websiteclicks_SEP_男女_18-65+_interest_◆"/>
    <n v="32"/>
    <m/>
    <m/>
    <m/>
    <m/>
    <n v="8.92"/>
    <m/>
    <x v="0"/>
    <m/>
    <m/>
    <x v="94"/>
    <m/>
    <x v="2"/>
    <x v="3"/>
    <x v="0"/>
  </r>
  <r>
    <x v="650"/>
    <x v="7"/>
    <x v="0"/>
    <s v="デロンギ◆websiteclicks_SEP_男女_18-65+_interest_◆"/>
    <n v="201"/>
    <m/>
    <m/>
    <m/>
    <m/>
    <n v="56.865000000000002"/>
    <m/>
    <x v="0"/>
    <m/>
    <m/>
    <x v="94"/>
    <m/>
    <x v="2"/>
    <x v="3"/>
    <x v="0"/>
  </r>
  <r>
    <x v="650"/>
    <x v="7"/>
    <x v="0"/>
    <s v="デロンギ◆websiteclicks_SEP_男女_18-65+_interest_◆"/>
    <n v="13"/>
    <m/>
    <m/>
    <m/>
    <m/>
    <n v="33.450000000000003"/>
    <m/>
    <x v="0"/>
    <m/>
    <m/>
    <x v="94"/>
    <m/>
    <x v="2"/>
    <x v="3"/>
    <x v="0"/>
  </r>
  <r>
    <x v="650"/>
    <x v="7"/>
    <x v="0"/>
    <s v="デロンギ◆websiteclicks_SEP_男女_18-65+_interest_◆"/>
    <n v="1536"/>
    <m/>
    <m/>
    <m/>
    <m/>
    <n v="390.25"/>
    <m/>
    <x v="0"/>
    <m/>
    <m/>
    <x v="94"/>
    <m/>
    <x v="2"/>
    <x v="3"/>
    <x v="0"/>
  </r>
  <r>
    <x v="650"/>
    <x v="7"/>
    <x v="0"/>
    <s v="デロンギ◆websiteclicks_SEP_男女_18-65+_interest_◆"/>
    <n v="14344"/>
    <m/>
    <m/>
    <m/>
    <m/>
    <n v="11375.23"/>
    <m/>
    <x v="0"/>
    <m/>
    <m/>
    <x v="94"/>
    <m/>
    <x v="2"/>
    <x v="3"/>
    <x v="0"/>
  </r>
  <r>
    <x v="650"/>
    <x v="7"/>
    <x v="0"/>
    <s v="NDG_Facebook_int_LAL_2"/>
    <n v="366"/>
    <m/>
    <m/>
    <m/>
    <m/>
    <n v="159.44499999999999"/>
    <m/>
    <x v="0"/>
    <m/>
    <m/>
    <x v="94"/>
    <m/>
    <x v="2"/>
    <x v="3"/>
    <x v="0"/>
  </r>
  <r>
    <x v="650"/>
    <x v="7"/>
    <x v="0"/>
    <s v="NDG_Facebook_RT_ec（210210-210228）"/>
    <n v="8627"/>
    <m/>
    <m/>
    <m/>
    <m/>
    <n v="8718.1849999999995"/>
    <m/>
    <x v="0"/>
    <m/>
    <m/>
    <x v="94"/>
    <m/>
    <x v="2"/>
    <x v="3"/>
    <x v="0"/>
  </r>
  <r>
    <x v="650"/>
    <x v="7"/>
    <x v="0"/>
    <s v="パナソニック◆websiteclicks_SEP_男女_18-65+_interest_◆"/>
    <n v="6292"/>
    <m/>
    <m/>
    <m/>
    <m/>
    <n v="3902.5"/>
    <m/>
    <x v="0"/>
    <m/>
    <m/>
    <x v="94"/>
    <m/>
    <x v="2"/>
    <x v="3"/>
    <x v="0"/>
  </r>
  <r>
    <x v="650"/>
    <x v="7"/>
    <x v="0"/>
    <s v="パナソニック◆websiteclicks_SEP_男女_18-65+_interest_◆"/>
    <n v="2829"/>
    <m/>
    <m/>
    <m/>
    <m/>
    <n v="556.38499999999999"/>
    <m/>
    <x v="0"/>
    <m/>
    <m/>
    <x v="94"/>
    <m/>
    <x v="2"/>
    <x v="3"/>
    <x v="0"/>
  </r>
  <r>
    <x v="650"/>
    <x v="7"/>
    <x v="0"/>
    <s v="NDG_Facebook_RT_brand（210210-210228）"/>
    <n v="1141"/>
    <m/>
    <m/>
    <m/>
    <m/>
    <n v="1973.55"/>
    <m/>
    <x v="0"/>
    <m/>
    <m/>
    <x v="94"/>
    <m/>
    <x v="2"/>
    <x v="3"/>
    <x v="0"/>
  </r>
  <r>
    <x v="650"/>
    <x v="7"/>
    <x v="0"/>
    <s v="UCC◆websiteclicks_SEP_男女_18-65+_interest_◆"/>
    <n v="308"/>
    <m/>
    <m/>
    <m/>
    <m/>
    <n v="415.89499999999998"/>
    <m/>
    <x v="0"/>
    <m/>
    <m/>
    <x v="94"/>
    <m/>
    <x v="2"/>
    <x v="3"/>
    <x v="0"/>
  </r>
  <r>
    <x v="650"/>
    <x v="7"/>
    <x v="0"/>
    <s v="NDG_Facebook_int_LAL_2"/>
    <n v="6490"/>
    <m/>
    <m/>
    <m/>
    <m/>
    <n v="2740.67"/>
    <m/>
    <x v="0"/>
    <m/>
    <m/>
    <x v="94"/>
    <m/>
    <x v="2"/>
    <x v="3"/>
    <x v="0"/>
  </r>
  <r>
    <x v="650"/>
    <x v="7"/>
    <x v="0"/>
    <s v="パナソニック◆websiteclicks_SEP_男女_18-65+_interest_◆"/>
    <n v="457"/>
    <m/>
    <m/>
    <m/>
    <m/>
    <n v="109.27"/>
    <m/>
    <x v="0"/>
    <m/>
    <m/>
    <x v="94"/>
    <m/>
    <x v="2"/>
    <x v="3"/>
    <x v="0"/>
  </r>
  <r>
    <x v="650"/>
    <x v="7"/>
    <x v="0"/>
    <s v="パナソニック◆websiteclicks_SEP_男女_18-65+_interest_◆"/>
    <n v="2996"/>
    <m/>
    <m/>
    <m/>
    <m/>
    <n v="629.97500000000002"/>
    <m/>
    <x v="0"/>
    <m/>
    <m/>
    <x v="94"/>
    <m/>
    <x v="2"/>
    <x v="3"/>
    <x v="0"/>
  </r>
  <r>
    <x v="650"/>
    <x v="7"/>
    <x v="0"/>
    <s v="NDG_Facebook_int_LAL_2"/>
    <n v="10798"/>
    <m/>
    <m/>
    <m/>
    <m/>
    <n v="7384.6450000000004"/>
    <m/>
    <x v="0"/>
    <m/>
    <m/>
    <x v="94"/>
    <m/>
    <x v="2"/>
    <x v="3"/>
    <x v="0"/>
  </r>
  <r>
    <x v="650"/>
    <x v="7"/>
    <x v="0"/>
    <s v="パナソニック◆websiteclicks_SEP_男女_18-65+_interest_◆"/>
    <n v="494"/>
    <m/>
    <m/>
    <m/>
    <m/>
    <n v="142.72"/>
    <m/>
    <x v="0"/>
    <m/>
    <m/>
    <x v="94"/>
    <m/>
    <x v="2"/>
    <x v="3"/>
    <x v="0"/>
  </r>
  <r>
    <x v="650"/>
    <x v="7"/>
    <x v="0"/>
    <s v="UCC◆websiteclicks_SEP_男女_18-65+_interest_◆"/>
    <n v="4"/>
    <m/>
    <m/>
    <m/>
    <m/>
    <n v="10.035"/>
    <m/>
    <x v="0"/>
    <m/>
    <m/>
    <x v="94"/>
    <m/>
    <x v="2"/>
    <x v="3"/>
    <x v="0"/>
  </r>
  <r>
    <x v="650"/>
    <x v="7"/>
    <x v="0"/>
    <s v="パナソニック◆websiteclicks_SEP_男女_18-65+_interest_◆"/>
    <n v="146"/>
    <m/>
    <m/>
    <m/>
    <m/>
    <n v="52.405000000000001"/>
    <m/>
    <x v="0"/>
    <m/>
    <m/>
    <x v="94"/>
    <m/>
    <x v="2"/>
    <x v="3"/>
    <x v="0"/>
  </r>
  <r>
    <x v="650"/>
    <x v="7"/>
    <x v="0"/>
    <s v="パナソニック◆websiteclicks_SEP_男女_18-65+_interest_◆"/>
    <n v="456"/>
    <m/>
    <m/>
    <m/>
    <m/>
    <n v="212.965"/>
    <m/>
    <x v="0"/>
    <m/>
    <m/>
    <x v="94"/>
    <m/>
    <x v="2"/>
    <x v="3"/>
    <x v="0"/>
  </r>
  <r>
    <x v="650"/>
    <x v="7"/>
    <x v="0"/>
    <s v="NDG_Facebook_int_LAL"/>
    <n v="2"/>
    <m/>
    <m/>
    <m/>
    <m/>
    <n v="0"/>
    <m/>
    <x v="0"/>
    <m/>
    <m/>
    <x v="94"/>
    <m/>
    <x v="2"/>
    <x v="3"/>
    <x v="0"/>
  </r>
  <r>
    <x v="650"/>
    <x v="7"/>
    <x v="0"/>
    <s v="NDG_Facebook_int_LAL_2"/>
    <n v="9365"/>
    <m/>
    <m/>
    <m/>
    <m/>
    <n v="6453.62"/>
    <m/>
    <x v="0"/>
    <m/>
    <m/>
    <x v="94"/>
    <m/>
    <x v="2"/>
    <x v="3"/>
    <x v="0"/>
  </r>
  <r>
    <x v="650"/>
    <x v="7"/>
    <x v="0"/>
    <s v="NDG_Facebook_RT_brand（210210-210228）"/>
    <n v="5122"/>
    <m/>
    <m/>
    <m/>
    <m/>
    <n v="7434.82"/>
    <m/>
    <x v="0"/>
    <m/>
    <m/>
    <x v="94"/>
    <m/>
    <x v="2"/>
    <x v="3"/>
    <x v="0"/>
  </r>
  <r>
    <x v="650"/>
    <x v="7"/>
    <x v="0"/>
    <s v="パナソニック◆websiteclicks_SEP_男女_18-65+_interest_◆"/>
    <n v="17097"/>
    <m/>
    <m/>
    <m/>
    <m/>
    <n v="9620.2199999999993"/>
    <m/>
    <x v="0"/>
    <m/>
    <m/>
    <x v="94"/>
    <m/>
    <x v="2"/>
    <x v="3"/>
    <x v="0"/>
  </r>
  <r>
    <x v="650"/>
    <x v="7"/>
    <x v="0"/>
    <s v="NDG_Facebook_RT_brand（210210-210228）"/>
    <n v="4894"/>
    <m/>
    <m/>
    <m/>
    <m/>
    <n v="11029.58"/>
    <m/>
    <x v="0"/>
    <m/>
    <m/>
    <x v="94"/>
    <m/>
    <x v="2"/>
    <x v="3"/>
    <x v="0"/>
  </r>
  <r>
    <x v="651"/>
    <x v="7"/>
    <x v="0"/>
    <s v="NDG_Facebook_RT_brand（210210-210228）"/>
    <n v="1040"/>
    <m/>
    <m/>
    <m/>
    <m/>
    <n v="1532.01"/>
    <m/>
    <x v="0"/>
    <m/>
    <m/>
    <x v="95"/>
    <m/>
    <x v="2"/>
    <x v="3"/>
    <x v="0"/>
  </r>
  <r>
    <x v="651"/>
    <x v="7"/>
    <x v="0"/>
    <s v="NDG_Facebook_RT_brand（210210-210228）"/>
    <n v="1013"/>
    <m/>
    <m/>
    <m/>
    <m/>
    <n v="1206.43"/>
    <m/>
    <x v="0"/>
    <m/>
    <m/>
    <x v="95"/>
    <m/>
    <x v="2"/>
    <x v="3"/>
    <x v="0"/>
  </r>
  <r>
    <x v="651"/>
    <x v="7"/>
    <x v="0"/>
    <s v="NDG_Facebook_int_LAL"/>
    <n v="2"/>
    <m/>
    <m/>
    <m/>
    <m/>
    <n v="20.07"/>
    <m/>
    <x v="0"/>
    <m/>
    <m/>
    <x v="95"/>
    <m/>
    <x v="2"/>
    <x v="3"/>
    <x v="0"/>
  </r>
  <r>
    <x v="651"/>
    <x v="7"/>
    <x v="0"/>
    <s v="NDG_Facebook_RT_brand（210210-210228）"/>
    <n v="383"/>
    <m/>
    <m/>
    <m/>
    <m/>
    <n v="867.47"/>
    <m/>
    <x v="0"/>
    <m/>
    <m/>
    <x v="95"/>
    <m/>
    <x v="2"/>
    <x v="3"/>
    <x v="0"/>
  </r>
  <r>
    <x v="651"/>
    <x v="7"/>
    <x v="0"/>
    <s v="NDG_Facebook_int_LAL"/>
    <n v="36"/>
    <m/>
    <m/>
    <m/>
    <m/>
    <n v="20.07"/>
    <m/>
    <x v="0"/>
    <m/>
    <m/>
    <x v="95"/>
    <m/>
    <x v="2"/>
    <x v="3"/>
    <x v="0"/>
  </r>
  <r>
    <x v="651"/>
    <x v="7"/>
    <x v="0"/>
    <s v="NDG_Facebook_int_LAL"/>
    <n v="42"/>
    <m/>
    <m/>
    <m/>
    <m/>
    <n v="11.15"/>
    <m/>
    <x v="0"/>
    <m/>
    <m/>
    <x v="95"/>
    <m/>
    <x v="2"/>
    <x v="3"/>
    <x v="0"/>
  </r>
  <r>
    <x v="651"/>
    <x v="7"/>
    <x v="0"/>
    <s v="UCC◆websiteclicks_SEP_男女_18-65+_interest_◆"/>
    <n v="489"/>
    <m/>
    <m/>
    <m/>
    <m/>
    <n v="543.005"/>
    <m/>
    <x v="0"/>
    <m/>
    <m/>
    <x v="95"/>
    <m/>
    <x v="2"/>
    <x v="3"/>
    <x v="0"/>
  </r>
  <r>
    <x v="651"/>
    <x v="7"/>
    <x v="0"/>
    <s v="UCC◆websiteclicks_SEP_男女_18-65+_interest_◆"/>
    <n v="114"/>
    <m/>
    <m/>
    <m/>
    <m/>
    <n v="148.29499999999999"/>
    <m/>
    <x v="0"/>
    <m/>
    <m/>
    <x v="95"/>
    <m/>
    <x v="2"/>
    <x v="3"/>
    <x v="0"/>
  </r>
  <r>
    <x v="651"/>
    <x v="7"/>
    <x v="0"/>
    <s v="UCC◆websiteclicks_SEP_男女_18-65+_interest_◆"/>
    <n v="698"/>
    <m/>
    <m/>
    <m/>
    <m/>
    <n v="1191.9349999999999"/>
    <m/>
    <x v="0"/>
    <m/>
    <m/>
    <x v="95"/>
    <m/>
    <x v="2"/>
    <x v="3"/>
    <x v="0"/>
  </r>
  <r>
    <x v="651"/>
    <x v="7"/>
    <x v="0"/>
    <s v="UCC◆websiteclicks_SEP_男女_18-65+_interest_◆"/>
    <n v="460"/>
    <m/>
    <m/>
    <m/>
    <m/>
    <n v="356.8"/>
    <m/>
    <x v="0"/>
    <m/>
    <m/>
    <x v="95"/>
    <m/>
    <x v="2"/>
    <x v="3"/>
    <x v="0"/>
  </r>
  <r>
    <x v="651"/>
    <x v="7"/>
    <x v="0"/>
    <s v="デロンギ◆websiteclicks_SEP_男女_18-65+_interest_◆"/>
    <n v="326"/>
    <m/>
    <m/>
    <m/>
    <m/>
    <n v="210.73500000000001"/>
    <m/>
    <x v="0"/>
    <m/>
    <m/>
    <x v="95"/>
    <m/>
    <x v="2"/>
    <x v="3"/>
    <x v="0"/>
  </r>
  <r>
    <x v="651"/>
    <x v="7"/>
    <x v="0"/>
    <s v="デロンギ◆websiteclicks_SEP_男女_18-65+_interest_◆"/>
    <n v="1679"/>
    <m/>
    <m/>
    <m/>
    <m/>
    <n v="546.35"/>
    <m/>
    <x v="0"/>
    <m/>
    <m/>
    <x v="95"/>
    <m/>
    <x v="2"/>
    <x v="3"/>
    <x v="0"/>
  </r>
  <r>
    <x v="651"/>
    <x v="7"/>
    <x v="0"/>
    <s v="デロンギ◆websiteclicks_SEP_男女_18-65+_interest_◆"/>
    <n v="11025"/>
    <m/>
    <m/>
    <m/>
    <m/>
    <n v="8665.7800000000007"/>
    <m/>
    <x v="0"/>
    <m/>
    <m/>
    <x v="95"/>
    <m/>
    <x v="2"/>
    <x v="3"/>
    <x v="0"/>
  </r>
  <r>
    <x v="651"/>
    <x v="7"/>
    <x v="0"/>
    <s v="パナソニック◆websiteclicks_SEP_男女_18-65+_interest_◆"/>
    <n v="409"/>
    <m/>
    <m/>
    <m/>
    <m/>
    <n v="107.04"/>
    <m/>
    <x v="0"/>
    <m/>
    <m/>
    <x v="95"/>
    <m/>
    <x v="2"/>
    <x v="3"/>
    <x v="0"/>
  </r>
  <r>
    <x v="651"/>
    <x v="7"/>
    <x v="0"/>
    <s v="パナソニック◆websiteclicks_SEP_男女_18-65+_interest_◆"/>
    <n v="2257"/>
    <m/>
    <m/>
    <m/>
    <m/>
    <n v="492.83"/>
    <m/>
    <x v="0"/>
    <m/>
    <m/>
    <x v="95"/>
    <m/>
    <x v="2"/>
    <x v="3"/>
    <x v="0"/>
  </r>
  <r>
    <x v="651"/>
    <x v="7"/>
    <x v="0"/>
    <s v="パナソニック◆websiteclicks_SEP_男女_18-65+_interest_◆"/>
    <n v="530"/>
    <m/>
    <m/>
    <m/>
    <m/>
    <n v="241.95500000000001"/>
    <m/>
    <x v="0"/>
    <m/>
    <m/>
    <x v="95"/>
    <m/>
    <x v="2"/>
    <x v="3"/>
    <x v="0"/>
  </r>
  <r>
    <x v="651"/>
    <x v="7"/>
    <x v="0"/>
    <s v="パナソニック◆websiteclicks_SEP_男女_18-65+_interest_◆"/>
    <n v="12703"/>
    <m/>
    <m/>
    <m/>
    <m/>
    <n v="6763.59"/>
    <m/>
    <x v="0"/>
    <m/>
    <m/>
    <x v="95"/>
    <m/>
    <x v="2"/>
    <x v="3"/>
    <x v="0"/>
  </r>
  <r>
    <x v="651"/>
    <x v="7"/>
    <x v="0"/>
    <s v="NDG_Facebook_RT_ec（210210-210228）"/>
    <n v="38856"/>
    <m/>
    <m/>
    <m/>
    <m/>
    <n v="59014.720000000001"/>
    <m/>
    <x v="0"/>
    <m/>
    <m/>
    <x v="95"/>
    <m/>
    <x v="2"/>
    <x v="3"/>
    <x v="0"/>
  </r>
  <r>
    <x v="651"/>
    <x v="7"/>
    <x v="0"/>
    <s v="NDG_Facebook_int_LAL_2"/>
    <n v="143"/>
    <m/>
    <m/>
    <m/>
    <m/>
    <n v="45.715000000000003"/>
    <m/>
    <x v="0"/>
    <m/>
    <m/>
    <x v="95"/>
    <m/>
    <x v="2"/>
    <x v="3"/>
    <x v="0"/>
  </r>
  <r>
    <x v="651"/>
    <x v="7"/>
    <x v="0"/>
    <s v="パナソニック◆websiteclicks_SEP_男女_18-65+_interest_◆"/>
    <n v="7186"/>
    <m/>
    <m/>
    <m/>
    <m/>
    <n v="5326.3549999999996"/>
    <m/>
    <x v="0"/>
    <m/>
    <m/>
    <x v="95"/>
    <m/>
    <x v="2"/>
    <x v="3"/>
    <x v="0"/>
  </r>
  <r>
    <x v="651"/>
    <x v="7"/>
    <x v="0"/>
    <s v="NDG_Facebook_int_LAL_2"/>
    <n v="9620"/>
    <m/>
    <m/>
    <m/>
    <m/>
    <n v="4449.9650000000001"/>
    <m/>
    <x v="0"/>
    <m/>
    <m/>
    <x v="95"/>
    <m/>
    <x v="2"/>
    <x v="3"/>
    <x v="0"/>
  </r>
  <r>
    <x v="651"/>
    <x v="7"/>
    <x v="0"/>
    <s v="NDG_Facebook_int_LAL_2"/>
    <n v="1364"/>
    <m/>
    <m/>
    <m/>
    <m/>
    <n v="636.66499999999996"/>
    <m/>
    <x v="0"/>
    <m/>
    <m/>
    <x v="95"/>
    <m/>
    <x v="2"/>
    <x v="3"/>
    <x v="0"/>
  </r>
  <r>
    <x v="651"/>
    <x v="7"/>
    <x v="0"/>
    <s v="NDG_Facebook_int_LAL_2"/>
    <n v="466"/>
    <m/>
    <m/>
    <m/>
    <m/>
    <n v="269.83"/>
    <m/>
    <x v="0"/>
    <m/>
    <m/>
    <x v="95"/>
    <m/>
    <x v="2"/>
    <x v="3"/>
    <x v="0"/>
  </r>
  <r>
    <x v="651"/>
    <x v="7"/>
    <x v="0"/>
    <s v="パナソニック◆websiteclicks_SEP_男女_18-65+_interest_◆"/>
    <n v="2748"/>
    <m/>
    <m/>
    <m/>
    <m/>
    <n v="595.41"/>
    <m/>
    <x v="0"/>
    <m/>
    <m/>
    <x v="95"/>
    <m/>
    <x v="2"/>
    <x v="3"/>
    <x v="0"/>
  </r>
  <r>
    <x v="651"/>
    <x v="7"/>
    <x v="0"/>
    <s v="デロンギ◆websiteclicks_SEP_男女_18-65+_interest_◆"/>
    <n v="3364"/>
    <m/>
    <m/>
    <m/>
    <m/>
    <n v="2773.0050000000001"/>
    <m/>
    <x v="0"/>
    <m/>
    <m/>
    <x v="95"/>
    <m/>
    <x v="2"/>
    <x v="3"/>
    <x v="0"/>
  </r>
  <r>
    <x v="651"/>
    <x v="7"/>
    <x v="0"/>
    <s v="デロンギ◆websiteclicks_SEP_男女_18-65+_interest_◆"/>
    <n v="741"/>
    <m/>
    <m/>
    <m/>
    <m/>
    <n v="704.68"/>
    <m/>
    <x v="0"/>
    <m/>
    <m/>
    <x v="95"/>
    <m/>
    <x v="2"/>
    <x v="3"/>
    <x v="0"/>
  </r>
  <r>
    <x v="651"/>
    <x v="7"/>
    <x v="0"/>
    <s v="デロンギ◆websiteclicks_SEP_男女_18-65+_interest_◆"/>
    <n v="1665"/>
    <m/>
    <m/>
    <m/>
    <m/>
    <n v="508.44"/>
    <m/>
    <x v="0"/>
    <m/>
    <m/>
    <x v="95"/>
    <m/>
    <x v="2"/>
    <x v="3"/>
    <x v="0"/>
  </r>
  <r>
    <x v="651"/>
    <x v="7"/>
    <x v="0"/>
    <s v="デロンギ◆websiteclicks_SEP_男女_18-65+_interest_◆"/>
    <n v="64"/>
    <m/>
    <m/>
    <m/>
    <m/>
    <n v="47.945"/>
    <m/>
    <x v="0"/>
    <m/>
    <m/>
    <x v="95"/>
    <m/>
    <x v="2"/>
    <x v="3"/>
    <x v="0"/>
  </r>
  <r>
    <x v="651"/>
    <x v="7"/>
    <x v="0"/>
    <s v="UCC◆websiteclicks_SEP_男女_18-65+_interest_◆"/>
    <n v="824"/>
    <m/>
    <m/>
    <m/>
    <m/>
    <n v="758.2"/>
    <m/>
    <x v="0"/>
    <m/>
    <m/>
    <x v="95"/>
    <m/>
    <x v="2"/>
    <x v="3"/>
    <x v="0"/>
  </r>
  <r>
    <x v="651"/>
    <x v="7"/>
    <x v="0"/>
    <s v="UCC◆websiteclicks_SEP_男女_18-65+_interest_◆"/>
    <n v="121"/>
    <m/>
    <m/>
    <m/>
    <m/>
    <n v="147.18"/>
    <m/>
    <x v="0"/>
    <m/>
    <m/>
    <x v="95"/>
    <m/>
    <x v="2"/>
    <x v="3"/>
    <x v="0"/>
  </r>
  <r>
    <x v="651"/>
    <x v="7"/>
    <x v="0"/>
    <s v="NDG_Facebook_int_LAL_2"/>
    <n v="9178"/>
    <m/>
    <m/>
    <m/>
    <m/>
    <n v="6053.335"/>
    <m/>
    <x v="0"/>
    <m/>
    <m/>
    <x v="95"/>
    <m/>
    <x v="2"/>
    <x v="3"/>
    <x v="0"/>
  </r>
  <r>
    <x v="651"/>
    <x v="7"/>
    <x v="0"/>
    <s v="UCC◆websiteclicks_SEP_男女_18-65+_interest_◆"/>
    <n v="38"/>
    <m/>
    <m/>
    <m/>
    <m/>
    <n v="53.52"/>
    <m/>
    <x v="0"/>
    <m/>
    <m/>
    <x v="95"/>
    <m/>
    <x v="2"/>
    <x v="3"/>
    <x v="0"/>
  </r>
  <r>
    <x v="651"/>
    <x v="7"/>
    <x v="0"/>
    <s v="UCC◆websiteclicks_SEP_男女_18-65+_interest_◆"/>
    <n v="714"/>
    <m/>
    <m/>
    <m/>
    <m/>
    <n v="1352.4949999999999"/>
    <m/>
    <x v="0"/>
    <m/>
    <m/>
    <x v="95"/>
    <m/>
    <x v="2"/>
    <x v="3"/>
    <x v="0"/>
  </r>
  <r>
    <x v="651"/>
    <x v="7"/>
    <x v="0"/>
    <s v="NDG_Facebook_int_LAL_2"/>
    <n v="6144"/>
    <m/>
    <m/>
    <m/>
    <m/>
    <n v="3881.3150000000001"/>
    <m/>
    <x v="0"/>
    <m/>
    <m/>
    <x v="95"/>
    <m/>
    <x v="2"/>
    <x v="3"/>
    <x v="0"/>
  </r>
  <r>
    <x v="651"/>
    <x v="7"/>
    <x v="0"/>
    <s v="NDG_Facebook_int_LAL"/>
    <n v="2"/>
    <m/>
    <m/>
    <m/>
    <m/>
    <n v="1.115"/>
    <m/>
    <x v="0"/>
    <m/>
    <m/>
    <x v="95"/>
    <m/>
    <x v="2"/>
    <x v="3"/>
    <x v="0"/>
  </r>
  <r>
    <x v="651"/>
    <x v="7"/>
    <x v="0"/>
    <s v="パナソニック◆websiteclicks_SEP_男女_18-65+_interest_◆"/>
    <n v="265"/>
    <m/>
    <m/>
    <m/>
    <m/>
    <n v="63.555"/>
    <m/>
    <x v="0"/>
    <m/>
    <m/>
    <x v="95"/>
    <m/>
    <x v="2"/>
    <x v="3"/>
    <x v="0"/>
  </r>
  <r>
    <x v="651"/>
    <x v="7"/>
    <x v="0"/>
    <s v="パナソニック◆websiteclicks_SEP_男女_18-65+_interest_◆"/>
    <n v="168"/>
    <m/>
    <m/>
    <m/>
    <m/>
    <n v="76.935000000000002"/>
    <m/>
    <x v="0"/>
    <m/>
    <m/>
    <x v="95"/>
    <m/>
    <x v="2"/>
    <x v="3"/>
    <x v="0"/>
  </r>
  <r>
    <x v="651"/>
    <x v="7"/>
    <x v="0"/>
    <s v="デロンギ◆websiteclicks_SEP_男女_18-65+_interest_◆"/>
    <n v="119"/>
    <m/>
    <m/>
    <m/>
    <m/>
    <n v="75.819999999999993"/>
    <m/>
    <x v="0"/>
    <m/>
    <m/>
    <x v="95"/>
    <m/>
    <x v="2"/>
    <x v="3"/>
    <x v="0"/>
  </r>
  <r>
    <x v="651"/>
    <x v="7"/>
    <x v="0"/>
    <s v="デロンギ◆websiteclicks_SEP_男女_18-65+_interest_◆"/>
    <n v="306"/>
    <m/>
    <m/>
    <m/>
    <m/>
    <n v="149.41"/>
    <m/>
    <x v="0"/>
    <m/>
    <m/>
    <x v="95"/>
    <m/>
    <x v="2"/>
    <x v="3"/>
    <x v="0"/>
  </r>
  <r>
    <x v="651"/>
    <x v="7"/>
    <x v="0"/>
    <s v="パナソニック◆websiteclicks_SEP_男女_18-65+_interest_◆"/>
    <n v="314"/>
    <m/>
    <m/>
    <m/>
    <m/>
    <n v="71.36"/>
    <m/>
    <x v="0"/>
    <m/>
    <m/>
    <x v="95"/>
    <m/>
    <x v="2"/>
    <x v="3"/>
    <x v="0"/>
  </r>
  <r>
    <x v="651"/>
    <x v="7"/>
    <x v="0"/>
    <s v="パナソニック◆websiteclicks_SEP_男女_18-65+_interest_◆"/>
    <n v="127"/>
    <m/>
    <m/>
    <m/>
    <m/>
    <n v="64.67"/>
    <m/>
    <x v="0"/>
    <m/>
    <m/>
    <x v="95"/>
    <m/>
    <x v="2"/>
    <x v="3"/>
    <x v="0"/>
  </r>
  <r>
    <x v="651"/>
    <x v="7"/>
    <x v="0"/>
    <s v="NDG_Facebook_RT_ec（210210-210228）"/>
    <n v="6478"/>
    <m/>
    <m/>
    <m/>
    <m/>
    <n v="7306.5950000000003"/>
    <m/>
    <x v="0"/>
    <m/>
    <m/>
    <x v="95"/>
    <m/>
    <x v="2"/>
    <x v="3"/>
    <x v="0"/>
  </r>
  <r>
    <x v="651"/>
    <x v="7"/>
    <x v="0"/>
    <s v="NDG_Facebook_RT_ec（210210-210228）"/>
    <n v="4835"/>
    <m/>
    <m/>
    <m/>
    <m/>
    <n v="4839.1000000000004"/>
    <m/>
    <x v="0"/>
    <m/>
    <m/>
    <x v="95"/>
    <m/>
    <x v="2"/>
    <x v="3"/>
    <x v="0"/>
  </r>
  <r>
    <x v="651"/>
    <x v="7"/>
    <x v="0"/>
    <s v="NDG_Facebook_int_LAL_2"/>
    <n v="324"/>
    <m/>
    <m/>
    <m/>
    <m/>
    <n v="161.67500000000001"/>
    <m/>
    <x v="0"/>
    <m/>
    <m/>
    <x v="95"/>
    <m/>
    <x v="2"/>
    <x v="3"/>
    <x v="0"/>
  </r>
  <r>
    <x v="651"/>
    <x v="7"/>
    <x v="0"/>
    <s v="デロンギ◆websiteclicks_SEP_男女_18-65+_interest_◆"/>
    <n v="306"/>
    <m/>
    <m/>
    <m/>
    <m/>
    <n v="118.19"/>
    <m/>
    <x v="0"/>
    <m/>
    <m/>
    <x v="95"/>
    <m/>
    <x v="2"/>
    <x v="3"/>
    <x v="0"/>
  </r>
  <r>
    <x v="651"/>
    <x v="7"/>
    <x v="0"/>
    <s v="NDG_Facebook_RT_ec（210210-210228）"/>
    <n v="13212"/>
    <m/>
    <m/>
    <m/>
    <m/>
    <n v="16595.66"/>
    <m/>
    <x v="0"/>
    <m/>
    <m/>
    <x v="95"/>
    <m/>
    <x v="2"/>
    <x v="3"/>
    <x v="0"/>
  </r>
  <r>
    <x v="651"/>
    <x v="7"/>
    <x v="0"/>
    <s v="NDG_Facebook_RT_ec（210210-210228）"/>
    <n v="4659"/>
    <m/>
    <m/>
    <m/>
    <m/>
    <n v="4689.6899999999996"/>
    <m/>
    <x v="0"/>
    <m/>
    <m/>
    <x v="95"/>
    <m/>
    <x v="2"/>
    <x v="3"/>
    <x v="0"/>
  </r>
  <r>
    <x v="651"/>
    <x v="7"/>
    <x v="0"/>
    <s v="NDG_Facebook_int_LAL"/>
    <n v="1"/>
    <m/>
    <m/>
    <m/>
    <m/>
    <n v="1.115"/>
    <m/>
    <x v="0"/>
    <m/>
    <m/>
    <x v="95"/>
    <m/>
    <x v="2"/>
    <x v="3"/>
    <x v="0"/>
  </r>
  <r>
    <x v="651"/>
    <x v="7"/>
    <x v="0"/>
    <s v="NDG_Facebook_RT_brand（210210-210228）"/>
    <n v="3607"/>
    <m/>
    <m/>
    <m/>
    <m/>
    <n v="5947.41"/>
    <m/>
    <x v="0"/>
    <m/>
    <m/>
    <x v="95"/>
    <m/>
    <x v="2"/>
    <x v="3"/>
    <x v="0"/>
  </r>
  <r>
    <x v="651"/>
    <x v="7"/>
    <x v="0"/>
    <s v="NDG_Facebook_int_LAL"/>
    <n v="9791"/>
    <m/>
    <m/>
    <m/>
    <m/>
    <n v="8073.7150000000001"/>
    <m/>
    <x v="0"/>
    <m/>
    <m/>
    <x v="95"/>
    <m/>
    <x v="2"/>
    <x v="3"/>
    <x v="0"/>
  </r>
  <r>
    <x v="651"/>
    <x v="7"/>
    <x v="0"/>
    <s v="NDG_Facebook_int_LAL"/>
    <n v="72"/>
    <m/>
    <m/>
    <m/>
    <m/>
    <n v="18.954999999999998"/>
    <m/>
    <x v="0"/>
    <m/>
    <m/>
    <x v="95"/>
    <m/>
    <x v="2"/>
    <x v="3"/>
    <x v="0"/>
  </r>
  <r>
    <x v="651"/>
    <x v="7"/>
    <x v="0"/>
    <s v="NDG_Facebook_int_LAL"/>
    <n v="15"/>
    <m/>
    <m/>
    <m/>
    <m/>
    <n v="1.115"/>
    <m/>
    <x v="0"/>
    <m/>
    <m/>
    <x v="95"/>
    <m/>
    <x v="2"/>
    <x v="3"/>
    <x v="0"/>
  </r>
  <r>
    <x v="651"/>
    <x v="7"/>
    <x v="0"/>
    <s v="NDG_Facebook_int_LAL"/>
    <n v="6994"/>
    <m/>
    <m/>
    <m/>
    <m/>
    <n v="3827.7950000000001"/>
    <m/>
    <x v="0"/>
    <m/>
    <m/>
    <x v="95"/>
    <m/>
    <x v="2"/>
    <x v="3"/>
    <x v="0"/>
  </r>
  <r>
    <x v="651"/>
    <x v="7"/>
    <x v="0"/>
    <s v="UCC◆websiteclicks_SEP_男女_18-65+_interest_◆"/>
    <n v="3414"/>
    <m/>
    <m/>
    <m/>
    <m/>
    <n v="5960.79"/>
    <m/>
    <x v="0"/>
    <m/>
    <m/>
    <x v="95"/>
    <m/>
    <x v="2"/>
    <x v="3"/>
    <x v="0"/>
  </r>
  <r>
    <x v="651"/>
    <x v="7"/>
    <x v="0"/>
    <s v="UCC◆websiteclicks_SEP_男女_18-65+_interest_◆"/>
    <n v="3064"/>
    <m/>
    <m/>
    <m/>
    <m/>
    <n v="4486.76"/>
    <m/>
    <x v="0"/>
    <m/>
    <m/>
    <x v="95"/>
    <m/>
    <x v="2"/>
    <x v="3"/>
    <x v="0"/>
  </r>
  <r>
    <x v="651"/>
    <x v="7"/>
    <x v="0"/>
    <s v="NDG_Facebook_RT_brand（210210-210228）"/>
    <n v="4839"/>
    <m/>
    <m/>
    <m/>
    <m/>
    <n v="9573.39"/>
    <m/>
    <x v="0"/>
    <m/>
    <m/>
    <x v="95"/>
    <m/>
    <x v="2"/>
    <x v="3"/>
    <x v="0"/>
  </r>
  <r>
    <x v="652"/>
    <x v="7"/>
    <x v="0"/>
    <s v="パナソニック◆websiteclicks_SEP_男女_18-65+_interest_◆"/>
    <n v="1682"/>
    <m/>
    <m/>
    <m/>
    <m/>
    <n v="384.67500000000001"/>
    <m/>
    <x v="0"/>
    <m/>
    <m/>
    <x v="95"/>
    <m/>
    <x v="2"/>
    <x v="3"/>
    <x v="0"/>
  </r>
  <r>
    <x v="652"/>
    <x v="7"/>
    <x v="0"/>
    <s v="NDG_Facebook_int_LAL_2"/>
    <n v="627"/>
    <m/>
    <m/>
    <m/>
    <m/>
    <n v="288.78500000000003"/>
    <m/>
    <x v="0"/>
    <m/>
    <m/>
    <x v="95"/>
    <m/>
    <x v="2"/>
    <x v="3"/>
    <x v="0"/>
  </r>
  <r>
    <x v="652"/>
    <x v="7"/>
    <x v="0"/>
    <s v="NDG_Facebook_RT_brand（210210-210228）"/>
    <n v="23"/>
    <m/>
    <m/>
    <m/>
    <m/>
    <n v="33.450000000000003"/>
    <m/>
    <x v="0"/>
    <m/>
    <m/>
    <x v="95"/>
    <m/>
    <x v="2"/>
    <x v="3"/>
    <x v="0"/>
  </r>
  <r>
    <x v="652"/>
    <x v="7"/>
    <x v="0"/>
    <s v="NDG_Facebook_RT_ec（210210-210228）"/>
    <n v="1567"/>
    <m/>
    <m/>
    <m/>
    <m/>
    <n v="2392.79"/>
    <m/>
    <x v="0"/>
    <m/>
    <m/>
    <x v="95"/>
    <m/>
    <x v="2"/>
    <x v="3"/>
    <x v="0"/>
  </r>
  <r>
    <x v="652"/>
    <x v="7"/>
    <x v="0"/>
    <s v="NDG_Facebook_RT_brand（210210-210228）"/>
    <n v="259"/>
    <m/>
    <m/>
    <m/>
    <m/>
    <n v="418.125"/>
    <m/>
    <x v="0"/>
    <m/>
    <m/>
    <x v="95"/>
    <m/>
    <x v="2"/>
    <x v="3"/>
    <x v="0"/>
  </r>
  <r>
    <x v="652"/>
    <x v="7"/>
    <x v="0"/>
    <s v="NDG_Facebook_RT_brand（210210-210228）"/>
    <n v="9"/>
    <m/>
    <m/>
    <m/>
    <m/>
    <n v="16.725000000000001"/>
    <m/>
    <x v="0"/>
    <m/>
    <m/>
    <x v="95"/>
    <m/>
    <x v="2"/>
    <x v="3"/>
    <x v="0"/>
  </r>
  <r>
    <x v="652"/>
    <x v="7"/>
    <x v="0"/>
    <s v="NDG_Facebook_int_LAL_2"/>
    <n v="6629"/>
    <m/>
    <m/>
    <m/>
    <m/>
    <n v="4480.07"/>
    <m/>
    <x v="0"/>
    <m/>
    <m/>
    <x v="95"/>
    <m/>
    <x v="2"/>
    <x v="3"/>
    <x v="0"/>
  </r>
  <r>
    <x v="652"/>
    <x v="7"/>
    <x v="0"/>
    <s v="デロンギ◆websiteclicks_SEP_男女_18-65+_interest_◆"/>
    <n v="158"/>
    <m/>
    <m/>
    <m/>
    <m/>
    <n v="100.35"/>
    <m/>
    <x v="0"/>
    <m/>
    <m/>
    <x v="95"/>
    <m/>
    <x v="2"/>
    <x v="3"/>
    <x v="0"/>
  </r>
  <r>
    <x v="652"/>
    <x v="7"/>
    <x v="0"/>
    <s v="デロンギ◆websiteclicks_SEP_男女_18-65+_interest_◆"/>
    <n v="91"/>
    <m/>
    <m/>
    <m/>
    <m/>
    <n v="35.68"/>
    <m/>
    <x v="0"/>
    <m/>
    <m/>
    <x v="95"/>
    <m/>
    <x v="2"/>
    <x v="3"/>
    <x v="0"/>
  </r>
  <r>
    <x v="652"/>
    <x v="7"/>
    <x v="0"/>
    <s v="UCC◆websiteclicks_SEP_男女_18-65+_interest_◆"/>
    <n v="840"/>
    <m/>
    <m/>
    <m/>
    <m/>
    <n v="927.68"/>
    <m/>
    <x v="0"/>
    <m/>
    <m/>
    <x v="95"/>
    <m/>
    <x v="2"/>
    <x v="3"/>
    <x v="0"/>
  </r>
  <r>
    <x v="652"/>
    <x v="7"/>
    <x v="0"/>
    <s v="UCC◆websiteclicks_SEP_男女_18-65+_interest_◆"/>
    <n v="75"/>
    <m/>
    <m/>
    <m/>
    <m/>
    <n v="125.995"/>
    <m/>
    <x v="0"/>
    <m/>
    <m/>
    <x v="95"/>
    <m/>
    <x v="2"/>
    <x v="3"/>
    <x v="0"/>
  </r>
  <r>
    <x v="652"/>
    <x v="7"/>
    <x v="0"/>
    <s v="UCC◆websiteclicks_SEP_男女_18-65+_interest_◆"/>
    <n v="2822"/>
    <m/>
    <m/>
    <m/>
    <m/>
    <n v="3996.16"/>
    <m/>
    <x v="0"/>
    <m/>
    <m/>
    <x v="95"/>
    <m/>
    <x v="2"/>
    <x v="3"/>
    <x v="0"/>
  </r>
  <r>
    <x v="652"/>
    <x v="7"/>
    <x v="0"/>
    <s v="UCC◆websiteclicks_SEP_男女_18-65+_interest_◆"/>
    <n v="2582"/>
    <m/>
    <m/>
    <m/>
    <m/>
    <n v="4937.22"/>
    <m/>
    <x v="0"/>
    <m/>
    <m/>
    <x v="95"/>
    <m/>
    <x v="2"/>
    <x v="3"/>
    <x v="0"/>
  </r>
  <r>
    <x v="652"/>
    <x v="7"/>
    <x v="0"/>
    <s v="UCC◆websiteclicks_SEP_男女_18-65+_interest_◆"/>
    <n v="725"/>
    <m/>
    <m/>
    <m/>
    <m/>
    <n v="818.41"/>
    <m/>
    <x v="0"/>
    <m/>
    <m/>
    <x v="95"/>
    <m/>
    <x v="2"/>
    <x v="3"/>
    <x v="0"/>
  </r>
  <r>
    <x v="652"/>
    <x v="7"/>
    <x v="0"/>
    <s v="パナソニック◆websiteclicks_SEP_男女_18-65+_interest_◆"/>
    <n v="12536"/>
    <m/>
    <m/>
    <m/>
    <m/>
    <n v="7374.61"/>
    <m/>
    <x v="0"/>
    <m/>
    <m/>
    <x v="95"/>
    <m/>
    <x v="2"/>
    <x v="3"/>
    <x v="0"/>
  </r>
  <r>
    <x v="652"/>
    <x v="7"/>
    <x v="0"/>
    <s v="NDG_Facebook_RT_ec（210210-210228）"/>
    <n v="25718"/>
    <m/>
    <m/>
    <m/>
    <m/>
    <n v="47118.785000000003"/>
    <m/>
    <x v="0"/>
    <m/>
    <m/>
    <x v="95"/>
    <m/>
    <x v="2"/>
    <x v="3"/>
    <x v="0"/>
  </r>
  <r>
    <x v="652"/>
    <x v="7"/>
    <x v="0"/>
    <s v="NDG_Facebook_RT_ec（210210-210228）"/>
    <n v="77"/>
    <m/>
    <m/>
    <m/>
    <m/>
    <n v="102.58"/>
    <m/>
    <x v="0"/>
    <m/>
    <m/>
    <x v="95"/>
    <m/>
    <x v="2"/>
    <x v="3"/>
    <x v="0"/>
  </r>
  <r>
    <x v="652"/>
    <x v="7"/>
    <x v="0"/>
    <s v="NDG_Facebook_RT_brand（210210-210228）"/>
    <n v="21"/>
    <m/>
    <m/>
    <m/>
    <m/>
    <n v="22.3"/>
    <m/>
    <x v="0"/>
    <m/>
    <m/>
    <x v="95"/>
    <m/>
    <x v="2"/>
    <x v="3"/>
    <x v="0"/>
  </r>
  <r>
    <x v="652"/>
    <x v="7"/>
    <x v="0"/>
    <s v="NDG_Facebook_RT_ec（210210-210228）"/>
    <n v="18934"/>
    <m/>
    <m/>
    <m/>
    <m/>
    <n v="20406.73"/>
    <m/>
    <x v="0"/>
    <m/>
    <m/>
    <x v="95"/>
    <m/>
    <x v="2"/>
    <x v="3"/>
    <x v="0"/>
  </r>
  <r>
    <x v="652"/>
    <x v="7"/>
    <x v="0"/>
    <s v="NDG_Facebook_RT_brand（210210-210228）"/>
    <n v="653"/>
    <m/>
    <m/>
    <m/>
    <m/>
    <n v="1439.4649999999999"/>
    <m/>
    <x v="0"/>
    <m/>
    <m/>
    <x v="95"/>
    <m/>
    <x v="2"/>
    <x v="3"/>
    <x v="0"/>
  </r>
  <r>
    <x v="652"/>
    <x v="7"/>
    <x v="0"/>
    <s v="NDG_Facebook_RT_ec（210210-210228）"/>
    <n v="483"/>
    <m/>
    <m/>
    <m/>
    <m/>
    <n v="904.26499999999999"/>
    <m/>
    <x v="0"/>
    <m/>
    <m/>
    <x v="95"/>
    <m/>
    <x v="2"/>
    <x v="3"/>
    <x v="0"/>
  </r>
  <r>
    <x v="652"/>
    <x v="7"/>
    <x v="0"/>
    <s v="パナソニック◆websiteclicks_SEP_男女_18-65+_interest_◆"/>
    <n v="232"/>
    <m/>
    <m/>
    <m/>
    <m/>
    <n v="57.98"/>
    <m/>
    <x v="0"/>
    <m/>
    <m/>
    <x v="95"/>
    <m/>
    <x v="2"/>
    <x v="3"/>
    <x v="0"/>
  </r>
  <r>
    <x v="652"/>
    <x v="7"/>
    <x v="0"/>
    <s v="パナソニック◆websiteclicks_SEP_男女_18-65+_interest_◆"/>
    <n v="461"/>
    <m/>
    <m/>
    <m/>
    <m/>
    <n v="342.30500000000001"/>
    <m/>
    <x v="0"/>
    <m/>
    <m/>
    <x v="95"/>
    <m/>
    <x v="2"/>
    <x v="3"/>
    <x v="0"/>
  </r>
  <r>
    <x v="652"/>
    <x v="7"/>
    <x v="0"/>
    <s v="NDG_Facebook_int_LAL"/>
    <n v="10303"/>
    <m/>
    <m/>
    <m/>
    <m/>
    <n v="5848.1750000000002"/>
    <m/>
    <x v="0"/>
    <m/>
    <m/>
    <x v="95"/>
    <m/>
    <x v="2"/>
    <x v="3"/>
    <x v="0"/>
  </r>
  <r>
    <x v="652"/>
    <x v="7"/>
    <x v="0"/>
    <s v="NDG_Facebook_int_LAL_2"/>
    <n v="7927"/>
    <m/>
    <m/>
    <m/>
    <m/>
    <n v="5855.98"/>
    <m/>
    <x v="0"/>
    <m/>
    <m/>
    <x v="95"/>
    <m/>
    <x v="2"/>
    <x v="3"/>
    <x v="0"/>
  </r>
  <r>
    <x v="652"/>
    <x v="7"/>
    <x v="0"/>
    <s v="NDG_Facebook_RT_brand（210210-210228）"/>
    <n v="1253"/>
    <m/>
    <m/>
    <m/>
    <m/>
    <n v="1632.36"/>
    <m/>
    <x v="0"/>
    <m/>
    <m/>
    <x v="95"/>
    <m/>
    <x v="2"/>
    <x v="3"/>
    <x v="0"/>
  </r>
  <r>
    <x v="652"/>
    <x v="7"/>
    <x v="0"/>
    <s v="NDG_Facebook_RT_ec（210210-210228）"/>
    <n v="1233"/>
    <m/>
    <m/>
    <m/>
    <m/>
    <n v="1867.625"/>
    <m/>
    <x v="0"/>
    <m/>
    <m/>
    <x v="95"/>
    <m/>
    <x v="2"/>
    <x v="3"/>
    <x v="0"/>
  </r>
  <r>
    <x v="652"/>
    <x v="7"/>
    <x v="0"/>
    <s v="NDG_Facebook_RT_ec（210210-210228）"/>
    <n v="6194"/>
    <m/>
    <m/>
    <m/>
    <m/>
    <n v="6522.75"/>
    <m/>
    <x v="0"/>
    <m/>
    <m/>
    <x v="95"/>
    <m/>
    <x v="2"/>
    <x v="3"/>
    <x v="0"/>
  </r>
  <r>
    <x v="652"/>
    <x v="7"/>
    <x v="0"/>
    <s v="NDG_Facebook_int_LAL"/>
    <n v="66"/>
    <m/>
    <m/>
    <m/>
    <m/>
    <n v="14.494999999999999"/>
    <m/>
    <x v="0"/>
    <m/>
    <m/>
    <x v="95"/>
    <m/>
    <x v="2"/>
    <x v="3"/>
    <x v="0"/>
  </r>
  <r>
    <x v="652"/>
    <x v="7"/>
    <x v="0"/>
    <s v="NDG_Facebook_int_LAL_2"/>
    <n v="108"/>
    <m/>
    <m/>
    <m/>
    <m/>
    <n v="43.484999999999999"/>
    <m/>
    <x v="0"/>
    <m/>
    <m/>
    <x v="95"/>
    <m/>
    <x v="2"/>
    <x v="3"/>
    <x v="0"/>
  </r>
  <r>
    <x v="652"/>
    <x v="7"/>
    <x v="0"/>
    <s v="NDG_Facebook_RT_ec（210210-210228）"/>
    <n v="89"/>
    <m/>
    <m/>
    <m/>
    <m/>
    <n v="162.79"/>
    <m/>
    <x v="0"/>
    <m/>
    <m/>
    <x v="95"/>
    <m/>
    <x v="2"/>
    <x v="3"/>
    <x v="0"/>
  </r>
  <r>
    <x v="652"/>
    <x v="7"/>
    <x v="0"/>
    <s v="NDG_Facebook_RT_ec（210210-210228）"/>
    <n v="1130"/>
    <m/>
    <m/>
    <m/>
    <m/>
    <n v="1906.65"/>
    <m/>
    <x v="0"/>
    <m/>
    <m/>
    <x v="95"/>
    <m/>
    <x v="2"/>
    <x v="3"/>
    <x v="0"/>
  </r>
  <r>
    <x v="652"/>
    <x v="7"/>
    <x v="0"/>
    <s v="NDG_Facebook_int_LAL_2"/>
    <n v="182"/>
    <m/>
    <m/>
    <m/>
    <m/>
    <n v="86.97"/>
    <m/>
    <x v="0"/>
    <m/>
    <m/>
    <x v="95"/>
    <m/>
    <x v="2"/>
    <x v="3"/>
    <x v="0"/>
  </r>
  <r>
    <x v="652"/>
    <x v="7"/>
    <x v="0"/>
    <s v="パナソニック◆websiteclicks_SEP_男女_18-65+_interest_◆"/>
    <n v="106"/>
    <m/>
    <m/>
    <m/>
    <m/>
    <n v="39.024999999999999"/>
    <m/>
    <x v="0"/>
    <m/>
    <m/>
    <x v="95"/>
    <m/>
    <x v="2"/>
    <x v="3"/>
    <x v="0"/>
  </r>
  <r>
    <x v="652"/>
    <x v="7"/>
    <x v="0"/>
    <s v="NDG_Facebook_int_LAL"/>
    <n v="31"/>
    <m/>
    <m/>
    <m/>
    <m/>
    <n v="4.46"/>
    <m/>
    <x v="0"/>
    <m/>
    <m/>
    <x v="95"/>
    <m/>
    <x v="2"/>
    <x v="3"/>
    <x v="0"/>
  </r>
  <r>
    <x v="652"/>
    <x v="7"/>
    <x v="0"/>
    <s v="NDG_Facebook_RT_brand（210210-210228）"/>
    <n v="11"/>
    <m/>
    <m/>
    <m/>
    <m/>
    <n v="40.14"/>
    <m/>
    <x v="0"/>
    <m/>
    <m/>
    <x v="95"/>
    <m/>
    <x v="2"/>
    <x v="3"/>
    <x v="0"/>
  </r>
  <r>
    <x v="652"/>
    <x v="7"/>
    <x v="0"/>
    <s v="NDG_Facebook_int_LAL"/>
    <n v="8918"/>
    <m/>
    <m/>
    <m/>
    <m/>
    <n v="7402.4849999999997"/>
    <m/>
    <x v="0"/>
    <m/>
    <m/>
    <x v="95"/>
    <m/>
    <x v="2"/>
    <x v="3"/>
    <x v="0"/>
  </r>
  <r>
    <x v="652"/>
    <x v="7"/>
    <x v="0"/>
    <s v="NDG_Facebook_int_LAL"/>
    <n v="1"/>
    <m/>
    <m/>
    <m/>
    <m/>
    <n v="1.115"/>
    <m/>
    <x v="0"/>
    <m/>
    <m/>
    <x v="95"/>
    <m/>
    <x v="2"/>
    <x v="3"/>
    <x v="0"/>
  </r>
  <r>
    <x v="652"/>
    <x v="7"/>
    <x v="0"/>
    <s v="NDG_Facebook_RT_brand（210210-210228）"/>
    <n v="196"/>
    <m/>
    <m/>
    <m/>
    <m/>
    <n v="381.33"/>
    <m/>
    <x v="0"/>
    <m/>
    <m/>
    <x v="95"/>
    <m/>
    <x v="2"/>
    <x v="3"/>
    <x v="0"/>
  </r>
  <r>
    <x v="652"/>
    <x v="7"/>
    <x v="0"/>
    <s v="パナソニック◆websiteclicks_SEP_男女_18-65+_interest_◆"/>
    <n v="6656"/>
    <m/>
    <m/>
    <m/>
    <m/>
    <n v="4803.42"/>
    <m/>
    <x v="0"/>
    <m/>
    <m/>
    <x v="95"/>
    <m/>
    <x v="2"/>
    <x v="3"/>
    <x v="0"/>
  </r>
  <r>
    <x v="652"/>
    <x v="7"/>
    <x v="0"/>
    <s v="UCC◆websiteclicks_SEP_男女_18-65+_interest_◆"/>
    <n v="124"/>
    <m/>
    <m/>
    <m/>
    <m/>
    <n v="168.36500000000001"/>
    <m/>
    <x v="0"/>
    <m/>
    <m/>
    <x v="95"/>
    <m/>
    <x v="2"/>
    <x v="3"/>
    <x v="0"/>
  </r>
  <r>
    <x v="652"/>
    <x v="7"/>
    <x v="0"/>
    <s v="NDG_Facebook_RT_ec（210210-210228）"/>
    <n v="1408"/>
    <m/>
    <m/>
    <m/>
    <m/>
    <n v="1755.01"/>
    <m/>
    <x v="0"/>
    <m/>
    <m/>
    <x v="95"/>
    <m/>
    <x v="2"/>
    <x v="3"/>
    <x v="0"/>
  </r>
  <r>
    <x v="652"/>
    <x v="7"/>
    <x v="0"/>
    <s v="NDG_Facebook_RT_ec（210210-210228）"/>
    <n v="3462"/>
    <m/>
    <m/>
    <m/>
    <m/>
    <n v="4453.3100000000004"/>
    <m/>
    <x v="0"/>
    <m/>
    <m/>
    <x v="95"/>
    <m/>
    <x v="2"/>
    <x v="3"/>
    <x v="0"/>
  </r>
  <r>
    <x v="652"/>
    <x v="7"/>
    <x v="0"/>
    <s v="デロンギ◆websiteclicks_SEP_男女_18-65+_interest_◆"/>
    <n v="854"/>
    <m/>
    <m/>
    <m/>
    <m/>
    <n v="877.505"/>
    <m/>
    <x v="0"/>
    <m/>
    <m/>
    <x v="95"/>
    <m/>
    <x v="2"/>
    <x v="3"/>
    <x v="0"/>
  </r>
  <r>
    <x v="652"/>
    <x v="7"/>
    <x v="0"/>
    <s v="デロンギ◆websiteclicks_SEP_男女_18-65+_interest_◆"/>
    <n v="2468"/>
    <m/>
    <m/>
    <m/>
    <m/>
    <n v="708.02499999999998"/>
    <m/>
    <x v="0"/>
    <m/>
    <m/>
    <x v="95"/>
    <m/>
    <x v="2"/>
    <x v="3"/>
    <x v="0"/>
  </r>
  <r>
    <x v="652"/>
    <x v="7"/>
    <x v="0"/>
    <s v="UCC◆websiteclicks_SEP_男女_18-65+_interest_◆"/>
    <n v="453"/>
    <m/>
    <m/>
    <m/>
    <m/>
    <n v="848.51499999999999"/>
    <m/>
    <x v="0"/>
    <m/>
    <m/>
    <x v="95"/>
    <m/>
    <x v="2"/>
    <x v="3"/>
    <x v="0"/>
  </r>
  <r>
    <x v="652"/>
    <x v="7"/>
    <x v="0"/>
    <s v="NDG_Facebook_RT_brand（210210-210228）"/>
    <n v="3014"/>
    <m/>
    <m/>
    <m/>
    <m/>
    <n v="6451.39"/>
    <m/>
    <x v="0"/>
    <m/>
    <m/>
    <x v="95"/>
    <m/>
    <x v="2"/>
    <x v="3"/>
    <x v="0"/>
  </r>
  <r>
    <x v="652"/>
    <x v="7"/>
    <x v="0"/>
    <s v="パナソニック◆websiteclicks_SEP_男女_18-65+_interest_◆"/>
    <n v="65"/>
    <m/>
    <m/>
    <m/>
    <m/>
    <n v="37.909999999999997"/>
    <m/>
    <x v="0"/>
    <m/>
    <m/>
    <x v="95"/>
    <m/>
    <x v="2"/>
    <x v="3"/>
    <x v="0"/>
  </r>
  <r>
    <x v="652"/>
    <x v="7"/>
    <x v="0"/>
    <s v="パナソニック◆websiteclicks_SEP_男女_18-65+_interest_◆"/>
    <n v="156"/>
    <m/>
    <m/>
    <m/>
    <m/>
    <n v="45.715000000000003"/>
    <m/>
    <x v="0"/>
    <m/>
    <m/>
    <x v="95"/>
    <m/>
    <x v="2"/>
    <x v="3"/>
    <x v="0"/>
  </r>
  <r>
    <x v="652"/>
    <x v="7"/>
    <x v="0"/>
    <s v="UCC◆websiteclicks_SEP_男女_18-65+_interest_◆"/>
    <n v="467"/>
    <m/>
    <m/>
    <m/>
    <m/>
    <n v="1013.535"/>
    <m/>
    <x v="0"/>
    <m/>
    <m/>
    <x v="95"/>
    <m/>
    <x v="2"/>
    <x v="3"/>
    <x v="0"/>
  </r>
  <r>
    <x v="652"/>
    <x v="7"/>
    <x v="0"/>
    <s v="NDG_Facebook_int_LAL"/>
    <n v="1"/>
    <m/>
    <m/>
    <m/>
    <m/>
    <n v="0"/>
    <m/>
    <x v="0"/>
    <m/>
    <m/>
    <x v="95"/>
    <m/>
    <x v="2"/>
    <x v="3"/>
    <x v="0"/>
  </r>
  <r>
    <x v="652"/>
    <x v="7"/>
    <x v="0"/>
    <s v="デロンギ◆websiteclicks_SEP_男女_18-65+_interest_◆"/>
    <n v="11952"/>
    <m/>
    <m/>
    <m/>
    <m/>
    <n v="9164.1849999999995"/>
    <m/>
    <x v="0"/>
    <m/>
    <m/>
    <x v="95"/>
    <m/>
    <x v="2"/>
    <x v="3"/>
    <x v="0"/>
  </r>
  <r>
    <x v="652"/>
    <x v="7"/>
    <x v="0"/>
    <s v="UCC◆websiteclicks_SEP_男女_18-65+_interest_◆"/>
    <n v="80"/>
    <m/>
    <m/>
    <m/>
    <m/>
    <n v="108.155"/>
    <m/>
    <x v="0"/>
    <m/>
    <m/>
    <x v="95"/>
    <m/>
    <x v="2"/>
    <x v="3"/>
    <x v="0"/>
  </r>
  <r>
    <x v="652"/>
    <x v="7"/>
    <x v="0"/>
    <s v="NDG_Facebook_int_LAL_2"/>
    <n v="984"/>
    <m/>
    <m/>
    <m/>
    <m/>
    <n v="437.08"/>
    <m/>
    <x v="0"/>
    <m/>
    <m/>
    <x v="95"/>
    <m/>
    <x v="2"/>
    <x v="3"/>
    <x v="0"/>
  </r>
  <r>
    <x v="652"/>
    <x v="7"/>
    <x v="0"/>
    <s v="NDG_Facebook_RT_ec（210210-210228）"/>
    <n v="260"/>
    <m/>
    <m/>
    <m/>
    <m/>
    <n v="390.25"/>
    <m/>
    <x v="0"/>
    <m/>
    <m/>
    <x v="95"/>
    <m/>
    <x v="2"/>
    <x v="3"/>
    <x v="0"/>
  </r>
  <r>
    <x v="652"/>
    <x v="7"/>
    <x v="0"/>
    <s v="NDG_Facebook_int_LAL_2"/>
    <n v="10077"/>
    <m/>
    <m/>
    <m/>
    <m/>
    <n v="4685.2299999999996"/>
    <m/>
    <x v="0"/>
    <m/>
    <m/>
    <x v="95"/>
    <m/>
    <x v="2"/>
    <x v="3"/>
    <x v="0"/>
  </r>
  <r>
    <x v="652"/>
    <x v="7"/>
    <x v="0"/>
    <s v="NDG_Facebook_int_LAL"/>
    <n v="41"/>
    <m/>
    <m/>
    <m/>
    <m/>
    <n v="7.8049999999999997"/>
    <m/>
    <x v="0"/>
    <m/>
    <m/>
    <x v="95"/>
    <m/>
    <x v="2"/>
    <x v="3"/>
    <x v="0"/>
  </r>
  <r>
    <x v="652"/>
    <x v="7"/>
    <x v="0"/>
    <s v="パナソニック◆websiteclicks_SEP_男女_18-65+_interest_◆"/>
    <n v="131"/>
    <m/>
    <m/>
    <m/>
    <m/>
    <n v="50.174999999999997"/>
    <m/>
    <x v="0"/>
    <m/>
    <m/>
    <x v="95"/>
    <m/>
    <x v="2"/>
    <x v="3"/>
    <x v="0"/>
  </r>
  <r>
    <x v="652"/>
    <x v="7"/>
    <x v="0"/>
    <s v="NDG_Facebook_int_LAL"/>
    <n v="3"/>
    <m/>
    <m/>
    <m/>
    <m/>
    <n v="0"/>
    <m/>
    <x v="0"/>
    <m/>
    <m/>
    <x v="95"/>
    <m/>
    <x v="2"/>
    <x v="3"/>
    <x v="0"/>
  </r>
  <r>
    <x v="652"/>
    <x v="7"/>
    <x v="0"/>
    <s v="デロンギ◆websiteclicks_SEP_男女_18-65+_interest_◆"/>
    <n v="268"/>
    <m/>
    <m/>
    <m/>
    <m/>
    <n v="103.69499999999999"/>
    <m/>
    <x v="0"/>
    <m/>
    <m/>
    <x v="95"/>
    <m/>
    <x v="2"/>
    <x v="3"/>
    <x v="0"/>
  </r>
  <r>
    <x v="652"/>
    <x v="7"/>
    <x v="0"/>
    <s v="NDG_Facebook_RT_brand（210210-210228）"/>
    <n v="4575"/>
    <m/>
    <m/>
    <m/>
    <m/>
    <n v="6831.6049999999996"/>
    <m/>
    <x v="0"/>
    <m/>
    <m/>
    <x v="95"/>
    <m/>
    <x v="2"/>
    <x v="3"/>
    <x v="0"/>
  </r>
  <r>
    <x v="652"/>
    <x v="7"/>
    <x v="0"/>
    <s v="NDG_Facebook_RT_brand（210210-210228）"/>
    <n v="114"/>
    <m/>
    <m/>
    <m/>
    <m/>
    <n v="278.75"/>
    <m/>
    <x v="0"/>
    <m/>
    <m/>
    <x v="95"/>
    <m/>
    <x v="2"/>
    <x v="3"/>
    <x v="0"/>
  </r>
  <r>
    <x v="652"/>
    <x v="7"/>
    <x v="0"/>
    <s v="NDG_Facebook_RT_brand（210210-210228）"/>
    <n v="164"/>
    <m/>
    <m/>
    <m/>
    <m/>
    <n v="340.07499999999999"/>
    <m/>
    <x v="0"/>
    <m/>
    <m/>
    <x v="95"/>
    <m/>
    <x v="2"/>
    <x v="3"/>
    <x v="0"/>
  </r>
  <r>
    <x v="652"/>
    <x v="7"/>
    <x v="0"/>
    <s v="パナソニック◆websiteclicks_SEP_男女_18-65+_interest_◆"/>
    <n v="3132"/>
    <m/>
    <m/>
    <m/>
    <m/>
    <n v="710.255"/>
    <m/>
    <x v="0"/>
    <m/>
    <m/>
    <x v="95"/>
    <m/>
    <x v="2"/>
    <x v="3"/>
    <x v="0"/>
  </r>
  <r>
    <x v="652"/>
    <x v="7"/>
    <x v="0"/>
    <s v="デロンギ◆websiteclicks_SEP_男女_18-65+_interest_◆"/>
    <n v="111"/>
    <m/>
    <m/>
    <m/>
    <m/>
    <n v="79.165000000000006"/>
    <m/>
    <x v="0"/>
    <m/>
    <m/>
    <x v="95"/>
    <m/>
    <x v="2"/>
    <x v="3"/>
    <x v="0"/>
  </r>
  <r>
    <x v="652"/>
    <x v="7"/>
    <x v="0"/>
    <s v="NDG_Facebook_RT_brand（210210-210228）"/>
    <n v="205"/>
    <m/>
    <m/>
    <m/>
    <m/>
    <n v="388.02"/>
    <m/>
    <x v="0"/>
    <m/>
    <m/>
    <x v="95"/>
    <m/>
    <x v="2"/>
    <x v="3"/>
    <x v="0"/>
  </r>
  <r>
    <x v="652"/>
    <x v="7"/>
    <x v="0"/>
    <s v="NDG_Facebook_RT_ec（210210-210228）"/>
    <n v="4322"/>
    <m/>
    <m/>
    <m/>
    <m/>
    <n v="5736.6750000000002"/>
    <m/>
    <x v="0"/>
    <m/>
    <m/>
    <x v="95"/>
    <m/>
    <x v="2"/>
    <x v="3"/>
    <x v="0"/>
  </r>
  <r>
    <x v="652"/>
    <x v="7"/>
    <x v="0"/>
    <s v="UCC◆websiteclicks_SEP_男女_18-65+_interest_◆"/>
    <n v="255"/>
    <m/>
    <m/>
    <m/>
    <m/>
    <n v="318.89"/>
    <m/>
    <x v="0"/>
    <m/>
    <m/>
    <x v="95"/>
    <m/>
    <x v="2"/>
    <x v="3"/>
    <x v="0"/>
  </r>
  <r>
    <x v="652"/>
    <x v="7"/>
    <x v="0"/>
    <s v="デロンギ◆websiteclicks_SEP_男女_18-65+_interest_◆"/>
    <n v="1303"/>
    <m/>
    <m/>
    <m/>
    <m/>
    <n v="402.51499999999999"/>
    <m/>
    <x v="0"/>
    <m/>
    <m/>
    <x v="95"/>
    <m/>
    <x v="2"/>
    <x v="3"/>
    <x v="0"/>
  </r>
  <r>
    <x v="652"/>
    <x v="7"/>
    <x v="0"/>
    <s v="デロンギ◆websiteclicks_SEP_男女_18-65+_interest_◆"/>
    <n v="173"/>
    <m/>
    <m/>
    <m/>
    <m/>
    <n v="61.325000000000003"/>
    <m/>
    <x v="0"/>
    <m/>
    <m/>
    <x v="95"/>
    <m/>
    <x v="2"/>
    <x v="3"/>
    <x v="0"/>
  </r>
  <r>
    <x v="652"/>
    <x v="7"/>
    <x v="0"/>
    <s v="デロンギ◆websiteclicks_SEP_男女_18-65+_interest_◆"/>
    <n v="3345"/>
    <m/>
    <m/>
    <m/>
    <m/>
    <n v="2425.125"/>
    <m/>
    <x v="0"/>
    <m/>
    <m/>
    <x v="95"/>
    <m/>
    <x v="2"/>
    <x v="3"/>
    <x v="0"/>
  </r>
  <r>
    <x v="653"/>
    <x v="7"/>
    <x v="0"/>
    <s v="デロンギ◆websiteclicks_SEP_男女_18-65+_interest_◆"/>
    <n v="13673"/>
    <m/>
    <m/>
    <m/>
    <m/>
    <n v="10208.94"/>
    <m/>
    <x v="0"/>
    <m/>
    <m/>
    <x v="95"/>
    <m/>
    <x v="2"/>
    <x v="3"/>
    <x v="0"/>
  </r>
  <r>
    <x v="653"/>
    <x v="7"/>
    <x v="0"/>
    <s v="デロンギ◆websiteclicks_SEP_男女_18-65+_interest_◆"/>
    <n v="1781"/>
    <m/>
    <m/>
    <m/>
    <m/>
    <n v="495.06"/>
    <m/>
    <x v="0"/>
    <m/>
    <m/>
    <x v="95"/>
    <m/>
    <x v="2"/>
    <x v="3"/>
    <x v="0"/>
  </r>
  <r>
    <x v="653"/>
    <x v="7"/>
    <x v="0"/>
    <s v="NDG_Facebook_RT_brand（210210-210228）"/>
    <n v="379"/>
    <m/>
    <m/>
    <m/>
    <m/>
    <n v="634.43499999999995"/>
    <m/>
    <x v="0"/>
    <m/>
    <m/>
    <x v="95"/>
    <m/>
    <x v="2"/>
    <x v="3"/>
    <x v="0"/>
  </r>
  <r>
    <x v="653"/>
    <x v="7"/>
    <x v="0"/>
    <s v="パナソニック◆websiteclicks_SEP_男女_18-65+_interest_◆"/>
    <n v="56"/>
    <m/>
    <m/>
    <m/>
    <m/>
    <n v="27.875"/>
    <m/>
    <x v="0"/>
    <m/>
    <m/>
    <x v="95"/>
    <m/>
    <x v="2"/>
    <x v="3"/>
    <x v="0"/>
  </r>
  <r>
    <x v="653"/>
    <x v="7"/>
    <x v="0"/>
    <s v="デロンギ◆websiteclicks_SEP_男女_18-65+_interest_◆"/>
    <n v="1569"/>
    <m/>
    <m/>
    <m/>
    <m/>
    <n v="578.68499999999995"/>
    <m/>
    <x v="0"/>
    <m/>
    <m/>
    <x v="95"/>
    <m/>
    <x v="2"/>
    <x v="3"/>
    <x v="0"/>
  </r>
  <r>
    <x v="653"/>
    <x v="7"/>
    <x v="0"/>
    <s v="NDG_Facebook_int_LAL_2"/>
    <n v="1386"/>
    <m/>
    <m/>
    <m/>
    <m/>
    <n v="738.13"/>
    <m/>
    <x v="0"/>
    <m/>
    <m/>
    <x v="95"/>
    <m/>
    <x v="2"/>
    <x v="3"/>
    <x v="0"/>
  </r>
  <r>
    <x v="653"/>
    <x v="7"/>
    <x v="0"/>
    <s v="NDG_Facebook_int_LAL_2"/>
    <n v="57"/>
    <m/>
    <m/>
    <m/>
    <m/>
    <n v="37.909999999999997"/>
    <m/>
    <x v="0"/>
    <m/>
    <m/>
    <x v="95"/>
    <m/>
    <x v="2"/>
    <x v="3"/>
    <x v="0"/>
  </r>
  <r>
    <x v="653"/>
    <x v="7"/>
    <x v="0"/>
    <s v="デロンギ◆websiteclicks_SEP_男女_18-65+_interest_◆"/>
    <n v="32"/>
    <m/>
    <m/>
    <m/>
    <m/>
    <n v="18.954999999999998"/>
    <m/>
    <x v="0"/>
    <m/>
    <m/>
    <x v="95"/>
    <m/>
    <x v="2"/>
    <x v="3"/>
    <x v="0"/>
  </r>
  <r>
    <x v="653"/>
    <x v="7"/>
    <x v="0"/>
    <s v="NDG_Facebook_RT_brand（210210-210228）"/>
    <n v="1908"/>
    <m/>
    <m/>
    <m/>
    <m/>
    <n v="3195.59"/>
    <m/>
    <x v="0"/>
    <m/>
    <m/>
    <x v="95"/>
    <m/>
    <x v="2"/>
    <x v="3"/>
    <x v="0"/>
  </r>
  <r>
    <x v="653"/>
    <x v="7"/>
    <x v="0"/>
    <s v="パナソニック◆websiteclicks_SEP_男女_18-65+_interest_◆"/>
    <n v="1876"/>
    <m/>
    <m/>
    <m/>
    <m/>
    <n v="497.29"/>
    <m/>
    <x v="0"/>
    <m/>
    <m/>
    <x v="95"/>
    <m/>
    <x v="2"/>
    <x v="3"/>
    <x v="0"/>
  </r>
  <r>
    <x v="653"/>
    <x v="7"/>
    <x v="0"/>
    <s v="NDG_Facebook_int_LAL"/>
    <n v="9681"/>
    <m/>
    <m/>
    <m/>
    <m/>
    <n v="5490.26"/>
    <m/>
    <x v="0"/>
    <m/>
    <m/>
    <x v="95"/>
    <m/>
    <x v="2"/>
    <x v="3"/>
    <x v="0"/>
  </r>
  <r>
    <x v="653"/>
    <x v="7"/>
    <x v="0"/>
    <s v="UCC◆websiteclicks_SEP_男女_18-65+_interest_◆"/>
    <n v="317"/>
    <m/>
    <m/>
    <m/>
    <m/>
    <n v="800.57"/>
    <m/>
    <x v="0"/>
    <m/>
    <m/>
    <x v="95"/>
    <m/>
    <x v="2"/>
    <x v="3"/>
    <x v="0"/>
  </r>
  <r>
    <x v="653"/>
    <x v="7"/>
    <x v="0"/>
    <s v="NDG_Facebook_int_LAL_2"/>
    <n v="890"/>
    <m/>
    <m/>
    <m/>
    <m/>
    <n v="865.24"/>
    <m/>
    <x v="0"/>
    <m/>
    <m/>
    <x v="95"/>
    <m/>
    <x v="2"/>
    <x v="3"/>
    <x v="0"/>
  </r>
  <r>
    <x v="653"/>
    <x v="7"/>
    <x v="0"/>
    <s v="UCC◆websiteclicks_SEP_男女_18-65+_interest_◆"/>
    <n v="20"/>
    <m/>
    <m/>
    <m/>
    <m/>
    <n v="53.52"/>
    <m/>
    <x v="0"/>
    <m/>
    <m/>
    <x v="95"/>
    <m/>
    <x v="2"/>
    <x v="3"/>
    <x v="0"/>
  </r>
  <r>
    <x v="653"/>
    <x v="7"/>
    <x v="0"/>
    <s v="NDG_Facebook_int_LAL_2"/>
    <n v="156"/>
    <m/>
    <m/>
    <m/>
    <m/>
    <n v="114.845"/>
    <m/>
    <x v="0"/>
    <m/>
    <m/>
    <x v="95"/>
    <m/>
    <x v="2"/>
    <x v="3"/>
    <x v="0"/>
  </r>
  <r>
    <x v="653"/>
    <x v="7"/>
    <x v="0"/>
    <s v="NDG_Facebook_RT_ec（210210-210228）"/>
    <n v="18862"/>
    <m/>
    <m/>
    <m/>
    <m/>
    <n v="23736.12"/>
    <m/>
    <x v="0"/>
    <m/>
    <m/>
    <x v="95"/>
    <m/>
    <x v="2"/>
    <x v="3"/>
    <x v="0"/>
  </r>
  <r>
    <x v="653"/>
    <x v="7"/>
    <x v="0"/>
    <s v="NDG_Facebook_RT_ec（210210-210228）"/>
    <n v="1946"/>
    <m/>
    <m/>
    <m/>
    <m/>
    <n v="2017.0350000000001"/>
    <m/>
    <x v="0"/>
    <m/>
    <m/>
    <x v="95"/>
    <m/>
    <x v="2"/>
    <x v="3"/>
    <x v="0"/>
  </r>
  <r>
    <x v="653"/>
    <x v="7"/>
    <x v="0"/>
    <s v="デロンギ◆websiteclicks_SEP_男女_18-65+_interest_◆"/>
    <n v="307"/>
    <m/>
    <m/>
    <m/>
    <m/>
    <n v="291.01499999999999"/>
    <m/>
    <x v="0"/>
    <m/>
    <m/>
    <x v="95"/>
    <m/>
    <x v="2"/>
    <x v="3"/>
    <x v="0"/>
  </r>
  <r>
    <x v="653"/>
    <x v="7"/>
    <x v="0"/>
    <s v="デロンギ◆websiteclicks_SEP_男女_18-65+_interest_◆"/>
    <n v="68"/>
    <m/>
    <m/>
    <m/>
    <m/>
    <n v="50.174999999999997"/>
    <m/>
    <x v="0"/>
    <m/>
    <m/>
    <x v="95"/>
    <m/>
    <x v="2"/>
    <x v="3"/>
    <x v="0"/>
  </r>
  <r>
    <x v="653"/>
    <x v="7"/>
    <x v="0"/>
    <s v="NDG_Facebook_RT_brand（210210-210228）"/>
    <n v="85"/>
    <m/>
    <m/>
    <m/>
    <m/>
    <n v="161.67500000000001"/>
    <m/>
    <x v="0"/>
    <m/>
    <m/>
    <x v="95"/>
    <m/>
    <x v="2"/>
    <x v="3"/>
    <x v="0"/>
  </r>
  <r>
    <x v="653"/>
    <x v="7"/>
    <x v="0"/>
    <s v="NDG_Facebook_RT_brand（210210-210228）"/>
    <n v="306"/>
    <m/>
    <m/>
    <m/>
    <m/>
    <n v="626.63"/>
    <m/>
    <x v="0"/>
    <m/>
    <m/>
    <x v="95"/>
    <m/>
    <x v="2"/>
    <x v="3"/>
    <x v="0"/>
  </r>
  <r>
    <x v="653"/>
    <x v="7"/>
    <x v="0"/>
    <s v="NDG_Facebook_RT_brand（210210-210228）"/>
    <n v="68"/>
    <m/>
    <m/>
    <m/>
    <m/>
    <n v="118.19"/>
    <m/>
    <x v="0"/>
    <m/>
    <m/>
    <x v="95"/>
    <m/>
    <x v="2"/>
    <x v="3"/>
    <x v="0"/>
  </r>
  <r>
    <x v="653"/>
    <x v="7"/>
    <x v="0"/>
    <s v="NDG_Facebook_RT_ec（210210-210228）"/>
    <n v="706"/>
    <m/>
    <m/>
    <m/>
    <m/>
    <n v="1468.4549999999999"/>
    <m/>
    <x v="0"/>
    <m/>
    <m/>
    <x v="95"/>
    <m/>
    <x v="2"/>
    <x v="3"/>
    <x v="0"/>
  </r>
  <r>
    <x v="653"/>
    <x v="7"/>
    <x v="0"/>
    <s v="NDG_Facebook_int_LAL"/>
    <n v="1"/>
    <m/>
    <m/>
    <m/>
    <m/>
    <n v="5.5750000000000002"/>
    <m/>
    <x v="0"/>
    <m/>
    <m/>
    <x v="95"/>
    <m/>
    <x v="2"/>
    <x v="3"/>
    <x v="0"/>
  </r>
  <r>
    <x v="653"/>
    <x v="7"/>
    <x v="0"/>
    <s v="パナソニック◆websiteclicks_SEP_男女_18-65+_interest_◆"/>
    <n v="89"/>
    <m/>
    <m/>
    <m/>
    <m/>
    <n v="16.725000000000001"/>
    <m/>
    <x v="0"/>
    <m/>
    <m/>
    <x v="95"/>
    <m/>
    <x v="2"/>
    <x v="3"/>
    <x v="0"/>
  </r>
  <r>
    <x v="653"/>
    <x v="7"/>
    <x v="0"/>
    <s v="NDG_Facebook_RT_brand（210210-210228）"/>
    <n v="1953"/>
    <m/>
    <m/>
    <m/>
    <m/>
    <n v="3578.0349999999999"/>
    <m/>
    <x v="0"/>
    <m/>
    <m/>
    <x v="95"/>
    <m/>
    <x v="2"/>
    <x v="3"/>
    <x v="0"/>
  </r>
  <r>
    <x v="653"/>
    <x v="7"/>
    <x v="0"/>
    <s v="NDG_Facebook_RT_ec（210210-210228）"/>
    <n v="8573"/>
    <m/>
    <m/>
    <m/>
    <m/>
    <n v="19513.615000000002"/>
    <m/>
    <x v="0"/>
    <m/>
    <m/>
    <x v="95"/>
    <m/>
    <x v="2"/>
    <x v="3"/>
    <x v="0"/>
  </r>
  <r>
    <x v="653"/>
    <x v="7"/>
    <x v="0"/>
    <s v="パナソニック◆websiteclicks_SEP_男女_18-65+_interest_◆"/>
    <n v="170"/>
    <m/>
    <m/>
    <m/>
    <m/>
    <n v="39.024999999999999"/>
    <m/>
    <x v="0"/>
    <m/>
    <m/>
    <x v="95"/>
    <m/>
    <x v="2"/>
    <x v="3"/>
    <x v="0"/>
  </r>
  <r>
    <x v="653"/>
    <x v="7"/>
    <x v="0"/>
    <s v="NDG_Facebook_RT_ec（210210-210228）"/>
    <n v="4875"/>
    <m/>
    <m/>
    <m/>
    <m/>
    <n v="7197.3249999999998"/>
    <m/>
    <x v="0"/>
    <m/>
    <m/>
    <x v="95"/>
    <m/>
    <x v="2"/>
    <x v="3"/>
    <x v="0"/>
  </r>
  <r>
    <x v="653"/>
    <x v="7"/>
    <x v="0"/>
    <s v="NDG_Facebook_RT_ec（210210-210228）"/>
    <n v="3139"/>
    <m/>
    <m/>
    <m/>
    <m/>
    <n v="3981.665"/>
    <m/>
    <x v="0"/>
    <m/>
    <m/>
    <x v="95"/>
    <m/>
    <x v="2"/>
    <x v="3"/>
    <x v="0"/>
  </r>
  <r>
    <x v="653"/>
    <x v="7"/>
    <x v="0"/>
    <s v="UCC◆websiteclicks_SEP_男女_18-65+_interest_◆"/>
    <n v="32"/>
    <m/>
    <m/>
    <m/>
    <m/>
    <n v="118.19"/>
    <m/>
    <x v="0"/>
    <m/>
    <m/>
    <x v="95"/>
    <m/>
    <x v="2"/>
    <x v="3"/>
    <x v="0"/>
  </r>
  <r>
    <x v="653"/>
    <x v="7"/>
    <x v="0"/>
    <s v="NDG_Facebook_RT_brand（210210-210228）"/>
    <n v="387"/>
    <m/>
    <m/>
    <m/>
    <m/>
    <n v="469.41500000000002"/>
    <m/>
    <x v="0"/>
    <m/>
    <m/>
    <x v="95"/>
    <m/>
    <x v="2"/>
    <x v="3"/>
    <x v="0"/>
  </r>
  <r>
    <x v="653"/>
    <x v="7"/>
    <x v="0"/>
    <s v="NDG_Facebook_int_LAL"/>
    <n v="63"/>
    <m/>
    <m/>
    <m/>
    <m/>
    <n v="20.07"/>
    <m/>
    <x v="0"/>
    <m/>
    <m/>
    <x v="95"/>
    <m/>
    <x v="2"/>
    <x v="3"/>
    <x v="0"/>
  </r>
  <r>
    <x v="653"/>
    <x v="7"/>
    <x v="0"/>
    <s v="NDG_Facebook_RT_brand（210210-210228）"/>
    <n v="1464"/>
    <m/>
    <m/>
    <m/>
    <m/>
    <n v="2861.09"/>
    <m/>
    <x v="0"/>
    <m/>
    <m/>
    <x v="95"/>
    <m/>
    <x v="2"/>
    <x v="3"/>
    <x v="0"/>
  </r>
  <r>
    <x v="653"/>
    <x v="7"/>
    <x v="0"/>
    <s v="NDG_Facebook_RT_brand（210210-210228）"/>
    <n v="84"/>
    <m/>
    <m/>
    <m/>
    <m/>
    <n v="182.86"/>
    <m/>
    <x v="0"/>
    <m/>
    <m/>
    <x v="95"/>
    <m/>
    <x v="2"/>
    <x v="3"/>
    <x v="0"/>
  </r>
  <r>
    <x v="653"/>
    <x v="7"/>
    <x v="0"/>
    <s v="NDG_Facebook_RT_brand（210210-210228）"/>
    <n v="87"/>
    <m/>
    <m/>
    <m/>
    <m/>
    <n v="195.125"/>
    <m/>
    <x v="0"/>
    <m/>
    <m/>
    <x v="95"/>
    <m/>
    <x v="2"/>
    <x v="3"/>
    <x v="0"/>
  </r>
  <r>
    <x v="653"/>
    <x v="7"/>
    <x v="0"/>
    <s v="NDG_Facebook_RT_brand（210210-210228）"/>
    <n v="1022"/>
    <m/>
    <m/>
    <m/>
    <m/>
    <n v="3040.605"/>
    <m/>
    <x v="0"/>
    <m/>
    <m/>
    <x v="95"/>
    <m/>
    <x v="2"/>
    <x v="3"/>
    <x v="0"/>
  </r>
  <r>
    <x v="653"/>
    <x v="7"/>
    <x v="0"/>
    <s v="UCC◆websiteclicks_SEP_男女_18-65+_interest_◆"/>
    <n v="56"/>
    <m/>
    <m/>
    <m/>
    <m/>
    <n v="110.38500000000001"/>
    <m/>
    <x v="0"/>
    <m/>
    <m/>
    <x v="95"/>
    <m/>
    <x v="2"/>
    <x v="3"/>
    <x v="0"/>
  </r>
  <r>
    <x v="653"/>
    <x v="7"/>
    <x v="0"/>
    <s v="NDG_Facebook_RT_ec（210210-210228）"/>
    <n v="12481"/>
    <m/>
    <m/>
    <m/>
    <m/>
    <n v="16551.060000000001"/>
    <m/>
    <x v="0"/>
    <m/>
    <m/>
    <x v="95"/>
    <m/>
    <x v="2"/>
    <x v="3"/>
    <x v="0"/>
  </r>
  <r>
    <x v="653"/>
    <x v="7"/>
    <x v="0"/>
    <s v="NDG_Facebook_RT_brand（210210-210228）"/>
    <n v="552"/>
    <m/>
    <m/>
    <m/>
    <m/>
    <n v="991.23500000000001"/>
    <m/>
    <x v="0"/>
    <m/>
    <m/>
    <x v="95"/>
    <m/>
    <x v="2"/>
    <x v="3"/>
    <x v="0"/>
  </r>
  <r>
    <x v="653"/>
    <x v="7"/>
    <x v="0"/>
    <s v="NDG_Facebook_int_LAL_2"/>
    <n v="47"/>
    <m/>
    <m/>
    <m/>
    <m/>
    <n v="22.3"/>
    <m/>
    <x v="0"/>
    <m/>
    <m/>
    <x v="95"/>
    <m/>
    <x v="2"/>
    <x v="3"/>
    <x v="0"/>
  </r>
  <r>
    <x v="653"/>
    <x v="7"/>
    <x v="0"/>
    <s v="NDG_Facebook_int_LAL_2"/>
    <n v="676"/>
    <m/>
    <m/>
    <m/>
    <m/>
    <n v="440.42500000000001"/>
    <m/>
    <x v="0"/>
    <m/>
    <m/>
    <x v="95"/>
    <m/>
    <x v="2"/>
    <x v="3"/>
    <x v="0"/>
  </r>
  <r>
    <x v="653"/>
    <x v="7"/>
    <x v="0"/>
    <s v="UCC◆websiteclicks_SEP_男女_18-65+_interest_◆"/>
    <n v="383"/>
    <m/>
    <m/>
    <m/>
    <m/>
    <n v="452.69"/>
    <m/>
    <x v="0"/>
    <m/>
    <m/>
    <x v="95"/>
    <m/>
    <x v="2"/>
    <x v="3"/>
    <x v="0"/>
  </r>
  <r>
    <x v="653"/>
    <x v="7"/>
    <x v="0"/>
    <s v="UCC◆websiteclicks_SEP_男女_18-65+_interest_◆"/>
    <n v="2327"/>
    <m/>
    <m/>
    <m/>
    <m/>
    <n v="5876.05"/>
    <m/>
    <x v="0"/>
    <m/>
    <m/>
    <x v="95"/>
    <m/>
    <x v="2"/>
    <x v="3"/>
    <x v="0"/>
  </r>
  <r>
    <x v="653"/>
    <x v="7"/>
    <x v="0"/>
    <s v="NDG_Facebook_int_LAL_2"/>
    <n v="4755"/>
    <m/>
    <m/>
    <m/>
    <m/>
    <n v="2221.08"/>
    <m/>
    <x v="0"/>
    <m/>
    <m/>
    <x v="95"/>
    <m/>
    <x v="2"/>
    <x v="3"/>
    <x v="0"/>
  </r>
  <r>
    <x v="653"/>
    <x v="7"/>
    <x v="0"/>
    <s v="NDG_Facebook_int_LAL_2"/>
    <n v="5594"/>
    <m/>
    <m/>
    <m/>
    <m/>
    <n v="4147.8"/>
    <m/>
    <x v="0"/>
    <m/>
    <m/>
    <x v="95"/>
    <m/>
    <x v="2"/>
    <x v="3"/>
    <x v="0"/>
  </r>
  <r>
    <x v="653"/>
    <x v="7"/>
    <x v="0"/>
    <s v="NDG_Facebook_int_LAL_2"/>
    <n v="4380"/>
    <m/>
    <m/>
    <m/>
    <m/>
    <n v="2776.35"/>
    <m/>
    <x v="0"/>
    <m/>
    <m/>
    <x v="95"/>
    <m/>
    <x v="2"/>
    <x v="3"/>
    <x v="0"/>
  </r>
  <r>
    <x v="653"/>
    <x v="7"/>
    <x v="0"/>
    <s v="NDG_Facebook_int_LAL_2"/>
    <n v="595"/>
    <m/>
    <m/>
    <m/>
    <m/>
    <n v="283.20999999999998"/>
    <m/>
    <x v="0"/>
    <m/>
    <m/>
    <x v="95"/>
    <m/>
    <x v="2"/>
    <x v="3"/>
    <x v="0"/>
  </r>
  <r>
    <x v="653"/>
    <x v="7"/>
    <x v="0"/>
    <s v="NDG_Facebook_int_LAL"/>
    <n v="26"/>
    <m/>
    <m/>
    <m/>
    <m/>
    <n v="7.8049999999999997"/>
    <m/>
    <x v="0"/>
    <m/>
    <m/>
    <x v="95"/>
    <m/>
    <x v="2"/>
    <x v="3"/>
    <x v="0"/>
  </r>
  <r>
    <x v="653"/>
    <x v="7"/>
    <x v="0"/>
    <s v="NDG_Facebook_RT_ec（210210-210228）"/>
    <n v="1447"/>
    <m/>
    <m/>
    <m/>
    <m/>
    <n v="2327.0050000000001"/>
    <m/>
    <x v="0"/>
    <m/>
    <m/>
    <x v="95"/>
    <m/>
    <x v="2"/>
    <x v="3"/>
    <x v="0"/>
  </r>
  <r>
    <x v="653"/>
    <x v="7"/>
    <x v="0"/>
    <s v="パナソニック◆websiteclicks_SEP_男女_18-65+_interest_◆"/>
    <n v="5331"/>
    <m/>
    <m/>
    <m/>
    <m/>
    <n v="3940.41"/>
    <m/>
    <x v="0"/>
    <m/>
    <m/>
    <x v="95"/>
    <m/>
    <x v="2"/>
    <x v="3"/>
    <x v="0"/>
  </r>
  <r>
    <x v="653"/>
    <x v="7"/>
    <x v="0"/>
    <s v="NDG_Facebook_int_LAL"/>
    <n v="16"/>
    <m/>
    <m/>
    <m/>
    <m/>
    <n v="1.115"/>
    <m/>
    <x v="0"/>
    <m/>
    <m/>
    <x v="95"/>
    <m/>
    <x v="2"/>
    <x v="3"/>
    <x v="0"/>
  </r>
  <r>
    <x v="653"/>
    <x v="7"/>
    <x v="0"/>
    <s v="NDG_Facebook_RT_brand（210210-210228）"/>
    <n v="289"/>
    <m/>
    <m/>
    <m/>
    <m/>
    <n v="462.72500000000002"/>
    <m/>
    <x v="0"/>
    <m/>
    <m/>
    <x v="95"/>
    <m/>
    <x v="2"/>
    <x v="3"/>
    <x v="0"/>
  </r>
  <r>
    <x v="653"/>
    <x v="7"/>
    <x v="0"/>
    <s v="UCC◆websiteclicks_SEP_男女_18-65+_interest_◆"/>
    <n v="393"/>
    <m/>
    <m/>
    <m/>
    <m/>
    <n v="1322.39"/>
    <m/>
    <x v="0"/>
    <m/>
    <m/>
    <x v="95"/>
    <m/>
    <x v="2"/>
    <x v="3"/>
    <x v="0"/>
  </r>
  <r>
    <x v="653"/>
    <x v="7"/>
    <x v="0"/>
    <s v="パナソニック◆websiteclicks_SEP_男女_18-65+_interest_◆"/>
    <n v="15118"/>
    <m/>
    <m/>
    <m/>
    <m/>
    <n v="8223.125"/>
    <m/>
    <x v="0"/>
    <m/>
    <m/>
    <x v="95"/>
    <m/>
    <x v="2"/>
    <x v="3"/>
    <x v="0"/>
  </r>
  <r>
    <x v="653"/>
    <x v="7"/>
    <x v="0"/>
    <s v="UCC◆websiteclicks_SEP_男女_18-65+_interest_◆"/>
    <n v="661"/>
    <m/>
    <m/>
    <m/>
    <m/>
    <n v="1239.8800000000001"/>
    <m/>
    <x v="0"/>
    <m/>
    <m/>
    <x v="95"/>
    <m/>
    <x v="2"/>
    <x v="3"/>
    <x v="0"/>
  </r>
  <r>
    <x v="653"/>
    <x v="7"/>
    <x v="0"/>
    <s v="NDG_Facebook_RT_ec（210210-210228）"/>
    <n v="2280"/>
    <m/>
    <m/>
    <m/>
    <m/>
    <n v="2703.875"/>
    <m/>
    <x v="0"/>
    <m/>
    <m/>
    <x v="95"/>
    <m/>
    <x v="2"/>
    <x v="3"/>
    <x v="0"/>
  </r>
  <r>
    <x v="653"/>
    <x v="7"/>
    <x v="0"/>
    <s v="UCC◆websiteclicks_SEP_男女_18-65+_interest_◆"/>
    <n v="42"/>
    <m/>
    <m/>
    <m/>
    <m/>
    <n v="95.89"/>
    <m/>
    <x v="0"/>
    <m/>
    <m/>
    <x v="95"/>
    <m/>
    <x v="2"/>
    <x v="3"/>
    <x v="0"/>
  </r>
  <r>
    <x v="653"/>
    <x v="7"/>
    <x v="0"/>
    <s v="パナソニック◆websiteclicks_SEP_男女_18-65+_interest_◆"/>
    <n v="147"/>
    <m/>
    <m/>
    <m/>
    <m/>
    <n v="84.74"/>
    <m/>
    <x v="0"/>
    <m/>
    <m/>
    <x v="95"/>
    <m/>
    <x v="2"/>
    <x v="3"/>
    <x v="0"/>
  </r>
  <r>
    <x v="653"/>
    <x v="7"/>
    <x v="0"/>
    <s v="NDG_Facebook_RT_ec（210210-210228）"/>
    <n v="4372"/>
    <m/>
    <m/>
    <m/>
    <m/>
    <n v="6569.58"/>
    <m/>
    <x v="0"/>
    <m/>
    <m/>
    <x v="95"/>
    <m/>
    <x v="2"/>
    <x v="3"/>
    <x v="0"/>
  </r>
  <r>
    <x v="653"/>
    <x v="7"/>
    <x v="0"/>
    <s v="デロンギ◆websiteclicks_SEP_男女_18-65+_interest_◆"/>
    <n v="89"/>
    <m/>
    <m/>
    <m/>
    <m/>
    <n v="33.450000000000003"/>
    <m/>
    <x v="0"/>
    <m/>
    <m/>
    <x v="95"/>
    <m/>
    <x v="2"/>
    <x v="3"/>
    <x v="0"/>
  </r>
  <r>
    <x v="653"/>
    <x v="7"/>
    <x v="0"/>
    <s v="NDG_Facebook_int_LAL"/>
    <n v="12616"/>
    <m/>
    <m/>
    <m/>
    <m/>
    <n v="11626.105"/>
    <m/>
    <x v="0"/>
    <m/>
    <m/>
    <x v="95"/>
    <m/>
    <x v="2"/>
    <x v="3"/>
    <x v="0"/>
  </r>
  <r>
    <x v="653"/>
    <x v="7"/>
    <x v="0"/>
    <s v="デロンギ◆websiteclicks_SEP_男女_18-65+_interest_◆"/>
    <n v="782"/>
    <m/>
    <m/>
    <m/>
    <m/>
    <n v="815.06500000000005"/>
    <m/>
    <x v="0"/>
    <m/>
    <m/>
    <x v="95"/>
    <m/>
    <x v="2"/>
    <x v="3"/>
    <x v="0"/>
  </r>
  <r>
    <x v="653"/>
    <x v="7"/>
    <x v="0"/>
    <s v="NDG_Facebook_int_LAL_2"/>
    <n v="101"/>
    <m/>
    <m/>
    <m/>
    <m/>
    <n v="57.98"/>
    <m/>
    <x v="0"/>
    <m/>
    <m/>
    <x v="95"/>
    <m/>
    <x v="2"/>
    <x v="3"/>
    <x v="0"/>
  </r>
  <r>
    <x v="653"/>
    <x v="7"/>
    <x v="0"/>
    <s v="NDG_Facebook_int_LAL_2"/>
    <n v="6643"/>
    <m/>
    <m/>
    <m/>
    <m/>
    <n v="5528.17"/>
    <m/>
    <x v="0"/>
    <m/>
    <m/>
    <x v="95"/>
    <m/>
    <x v="2"/>
    <x v="3"/>
    <x v="0"/>
  </r>
  <r>
    <x v="653"/>
    <x v="7"/>
    <x v="0"/>
    <s v="NDG_Facebook_int_LAL"/>
    <n v="2"/>
    <m/>
    <m/>
    <m/>
    <m/>
    <n v="1.115"/>
    <m/>
    <x v="0"/>
    <m/>
    <m/>
    <x v="95"/>
    <m/>
    <x v="2"/>
    <x v="3"/>
    <x v="0"/>
  </r>
  <r>
    <x v="653"/>
    <x v="7"/>
    <x v="0"/>
    <s v="NDG_Facebook_int_LAL_2"/>
    <n v="78"/>
    <m/>
    <m/>
    <m/>
    <m/>
    <n v="86.97"/>
    <m/>
    <x v="0"/>
    <m/>
    <m/>
    <x v="95"/>
    <m/>
    <x v="2"/>
    <x v="3"/>
    <x v="0"/>
  </r>
  <r>
    <x v="653"/>
    <x v="7"/>
    <x v="0"/>
    <s v="NDG_Facebook_int_LAL_2"/>
    <n v="194"/>
    <m/>
    <m/>
    <m/>
    <m/>
    <n v="120.42"/>
    <m/>
    <x v="0"/>
    <m/>
    <m/>
    <x v="95"/>
    <m/>
    <x v="2"/>
    <x v="3"/>
    <x v="0"/>
  </r>
  <r>
    <x v="653"/>
    <x v="7"/>
    <x v="0"/>
    <s v="パナソニック◆websiteclicks_SEP_男女_18-65+_interest_◆"/>
    <n v="658"/>
    <m/>
    <m/>
    <m/>
    <m/>
    <n v="744.82"/>
    <m/>
    <x v="0"/>
    <m/>
    <m/>
    <x v="95"/>
    <m/>
    <x v="2"/>
    <x v="3"/>
    <x v="0"/>
  </r>
  <r>
    <x v="653"/>
    <x v="7"/>
    <x v="0"/>
    <s v="パナソニック◆websiteclicks_SEP_男女_18-65+_interest_◆"/>
    <n v="2743"/>
    <m/>
    <m/>
    <m/>
    <m/>
    <n v="682.38"/>
    <m/>
    <x v="0"/>
    <m/>
    <m/>
    <x v="95"/>
    <m/>
    <x v="2"/>
    <x v="3"/>
    <x v="0"/>
  </r>
  <r>
    <x v="653"/>
    <x v="7"/>
    <x v="0"/>
    <s v="NDG_Facebook_RT_ec（210210-210228）"/>
    <n v="940"/>
    <m/>
    <m/>
    <m/>
    <m/>
    <n v="1313.47"/>
    <m/>
    <x v="0"/>
    <m/>
    <m/>
    <x v="95"/>
    <m/>
    <x v="2"/>
    <x v="3"/>
    <x v="0"/>
  </r>
  <r>
    <x v="653"/>
    <x v="7"/>
    <x v="0"/>
    <s v="デロンギ◆websiteclicks_SEP_男女_18-65+_interest_◆"/>
    <n v="126"/>
    <m/>
    <m/>
    <m/>
    <m/>
    <n v="46.83"/>
    <m/>
    <x v="0"/>
    <m/>
    <m/>
    <x v="95"/>
    <m/>
    <x v="2"/>
    <x v="3"/>
    <x v="0"/>
  </r>
  <r>
    <x v="653"/>
    <x v="7"/>
    <x v="0"/>
    <s v="デロンギ◆websiteclicks_SEP_男女_18-65+_interest_◆"/>
    <n v="2477"/>
    <m/>
    <m/>
    <m/>
    <m/>
    <n v="1943.4449999999999"/>
    <m/>
    <x v="0"/>
    <m/>
    <m/>
    <x v="95"/>
    <m/>
    <x v="2"/>
    <x v="3"/>
    <x v="0"/>
  </r>
  <r>
    <x v="653"/>
    <x v="7"/>
    <x v="0"/>
    <s v="パナソニック◆websiteclicks_SEP_男女_18-65+_interest_◆"/>
    <n v="81"/>
    <m/>
    <m/>
    <m/>
    <m/>
    <n v="31.22"/>
    <m/>
    <x v="0"/>
    <m/>
    <m/>
    <x v="95"/>
    <m/>
    <x v="2"/>
    <x v="3"/>
    <x v="0"/>
  </r>
  <r>
    <x v="653"/>
    <x v="7"/>
    <x v="0"/>
    <s v="NDG_Facebook_RT_ec（210210-210228）"/>
    <n v="1629"/>
    <m/>
    <m/>
    <m/>
    <m/>
    <n v="2526.59"/>
    <m/>
    <x v="0"/>
    <m/>
    <m/>
    <x v="95"/>
    <m/>
    <x v="2"/>
    <x v="3"/>
    <x v="0"/>
  </r>
  <r>
    <x v="653"/>
    <x v="7"/>
    <x v="0"/>
    <s v="NDG_Facebook_RT_ec（210210-210228）"/>
    <n v="8493"/>
    <m/>
    <m/>
    <m/>
    <m/>
    <n v="10964.91"/>
    <m/>
    <x v="0"/>
    <m/>
    <m/>
    <x v="95"/>
    <m/>
    <x v="2"/>
    <x v="3"/>
    <x v="0"/>
  </r>
  <r>
    <x v="653"/>
    <x v="7"/>
    <x v="0"/>
    <s v="NDG_Facebook_int_LAL_2"/>
    <n v="205"/>
    <m/>
    <m/>
    <m/>
    <m/>
    <n v="170.595"/>
    <m/>
    <x v="0"/>
    <m/>
    <m/>
    <x v="95"/>
    <m/>
    <x v="2"/>
    <x v="3"/>
    <x v="0"/>
  </r>
  <r>
    <x v="653"/>
    <x v="7"/>
    <x v="0"/>
    <s v="UCC◆websiteclicks_SEP_男女_18-65+_interest_◆"/>
    <n v="1105"/>
    <m/>
    <m/>
    <m/>
    <m/>
    <n v="1887.6949999999999"/>
    <m/>
    <x v="0"/>
    <m/>
    <m/>
    <x v="95"/>
    <m/>
    <x v="2"/>
    <x v="3"/>
    <x v="0"/>
  </r>
  <r>
    <x v="654"/>
    <x v="7"/>
    <x v="0"/>
    <s v="UCC◆websiteclicks_SEP_男女_18-65+_interest_◆"/>
    <n v="78"/>
    <m/>
    <m/>
    <m/>
    <m/>
    <n v="64.67"/>
    <m/>
    <x v="0"/>
    <m/>
    <m/>
    <x v="95"/>
    <m/>
    <x v="2"/>
    <x v="3"/>
    <x v="0"/>
  </r>
  <r>
    <x v="654"/>
    <x v="7"/>
    <x v="0"/>
    <s v="NDG_Facebook_RT_brand（210210-210228）"/>
    <n v="430"/>
    <m/>
    <m/>
    <m/>
    <m/>
    <n v="467.185"/>
    <m/>
    <x v="0"/>
    <m/>
    <m/>
    <x v="95"/>
    <m/>
    <x v="2"/>
    <x v="3"/>
    <x v="0"/>
  </r>
  <r>
    <x v="654"/>
    <x v="7"/>
    <x v="0"/>
    <s v="NDG_Facebook_RT_brand（210210-210228）"/>
    <n v="1424"/>
    <m/>
    <m/>
    <m/>
    <m/>
    <n v="2920.1849999999999"/>
    <m/>
    <x v="0"/>
    <m/>
    <m/>
    <x v="95"/>
    <m/>
    <x v="2"/>
    <x v="3"/>
    <x v="0"/>
  </r>
  <r>
    <x v="654"/>
    <x v="7"/>
    <x v="0"/>
    <s v="NDG_Facebook_int_LAL_2"/>
    <n v="337"/>
    <m/>
    <m/>
    <m/>
    <m/>
    <n v="202.93"/>
    <m/>
    <x v="0"/>
    <m/>
    <m/>
    <x v="95"/>
    <m/>
    <x v="2"/>
    <x v="3"/>
    <x v="0"/>
  </r>
  <r>
    <x v="654"/>
    <x v="7"/>
    <x v="0"/>
    <s v="UCC◆websiteclicks_SEP_男女_18-65+_interest_◆"/>
    <n v="70"/>
    <m/>
    <m/>
    <m/>
    <m/>
    <n v="49.06"/>
    <m/>
    <x v="0"/>
    <m/>
    <m/>
    <x v="95"/>
    <m/>
    <x v="2"/>
    <x v="3"/>
    <x v="0"/>
  </r>
  <r>
    <x v="654"/>
    <x v="7"/>
    <x v="0"/>
    <s v="UCC◆websiteclicks_SEP_男女_18-65+_interest_◆"/>
    <n v="999"/>
    <m/>
    <m/>
    <m/>
    <m/>
    <n v="920.99"/>
    <m/>
    <x v="0"/>
    <m/>
    <m/>
    <x v="95"/>
    <m/>
    <x v="2"/>
    <x v="3"/>
    <x v="0"/>
  </r>
  <r>
    <x v="654"/>
    <x v="7"/>
    <x v="0"/>
    <s v="パナソニック◆websiteclicks_SEP_男女_18-65+_interest_◆"/>
    <n v="5906"/>
    <m/>
    <m/>
    <m/>
    <m/>
    <n v="4177.9049999999997"/>
    <m/>
    <x v="0"/>
    <m/>
    <m/>
    <x v="95"/>
    <m/>
    <x v="2"/>
    <x v="3"/>
    <x v="0"/>
  </r>
  <r>
    <x v="654"/>
    <x v="7"/>
    <x v="0"/>
    <s v="NDG_Facebook_RT_brand（210210-210228）"/>
    <n v="106"/>
    <m/>
    <m/>
    <m/>
    <m/>
    <n v="127.11"/>
    <m/>
    <x v="0"/>
    <m/>
    <m/>
    <x v="95"/>
    <m/>
    <x v="2"/>
    <x v="3"/>
    <x v="0"/>
  </r>
  <r>
    <x v="654"/>
    <x v="7"/>
    <x v="0"/>
    <s v="パナソニック◆websiteclicks_SEP_男女_18-65+_interest_◆"/>
    <n v="99"/>
    <m/>
    <m/>
    <m/>
    <m/>
    <n v="28.99"/>
    <m/>
    <x v="0"/>
    <m/>
    <m/>
    <x v="95"/>
    <m/>
    <x v="2"/>
    <x v="3"/>
    <x v="0"/>
  </r>
  <r>
    <x v="654"/>
    <x v="7"/>
    <x v="0"/>
    <s v="パナソニック◆websiteclicks_SEP_男女_18-65+_interest_◆"/>
    <n v="163"/>
    <m/>
    <m/>
    <m/>
    <m/>
    <n v="32.335000000000001"/>
    <m/>
    <x v="0"/>
    <m/>
    <m/>
    <x v="95"/>
    <m/>
    <x v="2"/>
    <x v="3"/>
    <x v="0"/>
  </r>
  <r>
    <x v="654"/>
    <x v="7"/>
    <x v="0"/>
    <s v="デロンギ◆websiteclicks_SEP_男女_18-65+_interest_◆"/>
    <n v="11965"/>
    <m/>
    <m/>
    <m/>
    <m/>
    <n v="9291.2950000000001"/>
    <m/>
    <x v="0"/>
    <m/>
    <m/>
    <x v="95"/>
    <m/>
    <x v="2"/>
    <x v="3"/>
    <x v="0"/>
  </r>
  <r>
    <x v="654"/>
    <x v="7"/>
    <x v="0"/>
    <s v="パナソニック◆websiteclicks_SEP_男女_18-65+_interest_◆"/>
    <n v="4407"/>
    <m/>
    <m/>
    <m/>
    <m/>
    <n v="1039.18"/>
    <m/>
    <x v="0"/>
    <m/>
    <m/>
    <x v="95"/>
    <m/>
    <x v="2"/>
    <x v="3"/>
    <x v="0"/>
  </r>
  <r>
    <x v="654"/>
    <x v="7"/>
    <x v="0"/>
    <s v="デロンギ◆websiteclicks_SEP_男女_18-65+_interest_◆"/>
    <n v="1974"/>
    <m/>
    <m/>
    <m/>
    <m/>
    <n v="731.44"/>
    <m/>
    <x v="0"/>
    <m/>
    <m/>
    <x v="95"/>
    <m/>
    <x v="2"/>
    <x v="3"/>
    <x v="0"/>
  </r>
  <r>
    <x v="654"/>
    <x v="7"/>
    <x v="0"/>
    <s v="デロンギ◆websiteclicks_SEP_男女_18-65+_interest_◆"/>
    <n v="215"/>
    <m/>
    <m/>
    <m/>
    <m/>
    <n v="154.98500000000001"/>
    <m/>
    <x v="0"/>
    <m/>
    <m/>
    <x v="95"/>
    <m/>
    <x v="2"/>
    <x v="3"/>
    <x v="0"/>
  </r>
  <r>
    <x v="654"/>
    <x v="7"/>
    <x v="0"/>
    <s v="デロンギ◆websiteclicks_SEP_男女_18-65+_interest_◆"/>
    <n v="114"/>
    <m/>
    <m/>
    <m/>
    <m/>
    <n v="35.68"/>
    <m/>
    <x v="0"/>
    <m/>
    <m/>
    <x v="95"/>
    <m/>
    <x v="2"/>
    <x v="3"/>
    <x v="0"/>
  </r>
  <r>
    <x v="654"/>
    <x v="7"/>
    <x v="0"/>
    <s v="NDG_Facebook_RT_ec（210210-210228）"/>
    <n v="650"/>
    <m/>
    <m/>
    <m/>
    <m/>
    <n v="1036.95"/>
    <m/>
    <x v="0"/>
    <m/>
    <m/>
    <x v="95"/>
    <m/>
    <x v="2"/>
    <x v="3"/>
    <x v="0"/>
  </r>
  <r>
    <x v="654"/>
    <x v="7"/>
    <x v="0"/>
    <s v="NDG_Facebook_RT_brand（210210-210228）"/>
    <n v="1013"/>
    <m/>
    <m/>
    <m/>
    <m/>
    <n v="1682.5350000000001"/>
    <m/>
    <x v="0"/>
    <m/>
    <m/>
    <x v="95"/>
    <m/>
    <x v="2"/>
    <x v="3"/>
    <x v="0"/>
  </r>
  <r>
    <x v="654"/>
    <x v="7"/>
    <x v="0"/>
    <s v="NDG_Facebook_RT_ec（210210-210228）"/>
    <n v="3976"/>
    <m/>
    <m/>
    <m/>
    <m/>
    <n v="2610.2150000000001"/>
    <m/>
    <x v="0"/>
    <m/>
    <m/>
    <x v="95"/>
    <m/>
    <x v="2"/>
    <x v="3"/>
    <x v="0"/>
  </r>
  <r>
    <x v="654"/>
    <x v="7"/>
    <x v="0"/>
    <s v="UCC◆websiteclicks_SEP_男女_18-65+_interest_◆"/>
    <n v="17"/>
    <m/>
    <m/>
    <m/>
    <m/>
    <n v="14.494999999999999"/>
    <m/>
    <x v="0"/>
    <m/>
    <m/>
    <x v="95"/>
    <m/>
    <x v="2"/>
    <x v="3"/>
    <x v="0"/>
  </r>
  <r>
    <x v="654"/>
    <x v="7"/>
    <x v="0"/>
    <s v="UCC◆websiteclicks_SEP_男女_18-65+_interest_◆"/>
    <n v="1795"/>
    <m/>
    <m/>
    <m/>
    <m/>
    <n v="2487.5650000000001"/>
    <m/>
    <x v="0"/>
    <m/>
    <m/>
    <x v="95"/>
    <m/>
    <x v="2"/>
    <x v="3"/>
    <x v="0"/>
  </r>
  <r>
    <x v="654"/>
    <x v="7"/>
    <x v="0"/>
    <s v="UCC◆websiteclicks_SEP_男女_18-65+_interest_◆"/>
    <n v="223"/>
    <m/>
    <m/>
    <m/>
    <m/>
    <n v="318.89"/>
    <m/>
    <x v="0"/>
    <m/>
    <m/>
    <x v="95"/>
    <m/>
    <x v="2"/>
    <x v="3"/>
    <x v="0"/>
  </r>
  <r>
    <x v="654"/>
    <x v="7"/>
    <x v="0"/>
    <s v="UCC◆websiteclicks_SEP_男女_18-65+_interest_◆"/>
    <n v="390"/>
    <m/>
    <m/>
    <m/>
    <m/>
    <n v="323.35000000000002"/>
    <m/>
    <x v="0"/>
    <m/>
    <m/>
    <x v="95"/>
    <m/>
    <x v="2"/>
    <x v="3"/>
    <x v="0"/>
  </r>
  <r>
    <x v="654"/>
    <x v="7"/>
    <x v="0"/>
    <s v="NDG_Facebook_RT_ec（210210-210228）"/>
    <n v="3319"/>
    <m/>
    <m/>
    <m/>
    <m/>
    <n v="4619.4449999999997"/>
    <m/>
    <x v="0"/>
    <m/>
    <m/>
    <x v="95"/>
    <m/>
    <x v="2"/>
    <x v="3"/>
    <x v="0"/>
  </r>
  <r>
    <x v="654"/>
    <x v="7"/>
    <x v="0"/>
    <s v="NDG_Facebook_RT_ec（210210-210228）"/>
    <n v="569"/>
    <m/>
    <m/>
    <m/>
    <m/>
    <n v="831.79"/>
    <m/>
    <x v="0"/>
    <m/>
    <m/>
    <x v="95"/>
    <m/>
    <x v="2"/>
    <x v="3"/>
    <x v="0"/>
  </r>
  <r>
    <x v="654"/>
    <x v="7"/>
    <x v="0"/>
    <s v="パナソニック◆websiteclicks_SEP_男女_18-65+_interest_◆"/>
    <n v="783"/>
    <m/>
    <m/>
    <m/>
    <m/>
    <n v="508.44"/>
    <m/>
    <x v="0"/>
    <m/>
    <m/>
    <x v="95"/>
    <m/>
    <x v="2"/>
    <x v="3"/>
    <x v="0"/>
  </r>
  <r>
    <x v="654"/>
    <x v="7"/>
    <x v="0"/>
    <s v="パナソニック◆websiteclicks_SEP_男女_18-65+_interest_◆"/>
    <n v="180"/>
    <m/>
    <m/>
    <m/>
    <m/>
    <n v="85.855000000000004"/>
    <m/>
    <x v="0"/>
    <m/>
    <m/>
    <x v="95"/>
    <m/>
    <x v="2"/>
    <x v="3"/>
    <x v="0"/>
  </r>
  <r>
    <x v="654"/>
    <x v="7"/>
    <x v="0"/>
    <s v="NDG_Facebook_RT_ec（210210-210228）"/>
    <n v="8491"/>
    <m/>
    <m/>
    <m/>
    <m/>
    <n v="11388.61"/>
    <m/>
    <x v="0"/>
    <m/>
    <m/>
    <x v="95"/>
    <m/>
    <x v="2"/>
    <x v="3"/>
    <x v="0"/>
  </r>
  <r>
    <x v="654"/>
    <x v="7"/>
    <x v="0"/>
    <s v="NDG_Facebook_RT_ec（210210-210228）"/>
    <n v="2973"/>
    <m/>
    <m/>
    <m/>
    <m/>
    <n v="4625.0200000000004"/>
    <m/>
    <x v="0"/>
    <m/>
    <m/>
    <x v="95"/>
    <m/>
    <x v="2"/>
    <x v="3"/>
    <x v="0"/>
  </r>
  <r>
    <x v="654"/>
    <x v="7"/>
    <x v="0"/>
    <s v="UCC◆websiteclicks_SEP_男女_18-65+_interest_◆"/>
    <n v="10"/>
    <m/>
    <m/>
    <m/>
    <m/>
    <n v="8.92"/>
    <m/>
    <x v="0"/>
    <m/>
    <m/>
    <x v="95"/>
    <m/>
    <x v="2"/>
    <x v="3"/>
    <x v="0"/>
  </r>
  <r>
    <x v="654"/>
    <x v="7"/>
    <x v="0"/>
    <s v="デロンギ◆websiteclicks_SEP_男女_18-65+_interest_◆"/>
    <n v="3251"/>
    <m/>
    <m/>
    <m/>
    <m/>
    <n v="2522.13"/>
    <m/>
    <x v="0"/>
    <m/>
    <m/>
    <x v="95"/>
    <m/>
    <x v="2"/>
    <x v="3"/>
    <x v="0"/>
  </r>
  <r>
    <x v="654"/>
    <x v="7"/>
    <x v="0"/>
    <s v="NDG_Facebook_RT_ec（210210-210228）"/>
    <n v="12658"/>
    <m/>
    <m/>
    <m/>
    <m/>
    <n v="18781.060000000001"/>
    <m/>
    <x v="0"/>
    <m/>
    <m/>
    <x v="95"/>
    <m/>
    <x v="2"/>
    <x v="3"/>
    <x v="0"/>
  </r>
  <r>
    <x v="654"/>
    <x v="7"/>
    <x v="0"/>
    <s v="NDG_Facebook_int_LAL"/>
    <n v="7029"/>
    <m/>
    <m/>
    <m/>
    <m/>
    <n v="3898.04"/>
    <m/>
    <x v="0"/>
    <m/>
    <m/>
    <x v="95"/>
    <m/>
    <x v="2"/>
    <x v="3"/>
    <x v="0"/>
  </r>
  <r>
    <x v="654"/>
    <x v="7"/>
    <x v="0"/>
    <s v="デロンギ◆websiteclicks_SEP_男女_18-65+_interest_◆"/>
    <n v="165"/>
    <m/>
    <m/>
    <m/>
    <m/>
    <n v="144.94999999999999"/>
    <m/>
    <x v="0"/>
    <m/>
    <m/>
    <x v="95"/>
    <m/>
    <x v="2"/>
    <x v="3"/>
    <x v="0"/>
  </r>
  <r>
    <x v="654"/>
    <x v="7"/>
    <x v="0"/>
    <s v="パナソニック◆websiteclicks_SEP_男女_18-65+_interest_◆"/>
    <n v="26"/>
    <m/>
    <m/>
    <m/>
    <m/>
    <n v="10.035"/>
    <m/>
    <x v="0"/>
    <m/>
    <m/>
    <x v="95"/>
    <m/>
    <x v="2"/>
    <x v="3"/>
    <x v="0"/>
  </r>
  <r>
    <x v="654"/>
    <x v="7"/>
    <x v="0"/>
    <s v="パナソニック◆websiteclicks_SEP_男女_18-65+_interest_◆"/>
    <n v="127"/>
    <m/>
    <m/>
    <m/>
    <m/>
    <n v="65.784999999999997"/>
    <m/>
    <x v="0"/>
    <m/>
    <m/>
    <x v="95"/>
    <m/>
    <x v="2"/>
    <x v="3"/>
    <x v="0"/>
  </r>
  <r>
    <x v="654"/>
    <x v="7"/>
    <x v="0"/>
    <s v="NDG_Facebook_int_LAL_2"/>
    <n v="88"/>
    <m/>
    <m/>
    <m/>
    <m/>
    <n v="52.405000000000001"/>
    <m/>
    <x v="0"/>
    <m/>
    <m/>
    <x v="95"/>
    <m/>
    <x v="2"/>
    <x v="3"/>
    <x v="0"/>
  </r>
  <r>
    <x v="654"/>
    <x v="7"/>
    <x v="0"/>
    <s v="NDG_Facebook_int_LAL_2"/>
    <n v="441"/>
    <m/>
    <m/>
    <m/>
    <m/>
    <n v="163.905"/>
    <m/>
    <x v="0"/>
    <m/>
    <m/>
    <x v="95"/>
    <m/>
    <x v="2"/>
    <x v="3"/>
    <x v="0"/>
  </r>
  <r>
    <x v="654"/>
    <x v="7"/>
    <x v="0"/>
    <s v="NDG_Facebook_int_LAL_2"/>
    <n v="21610"/>
    <m/>
    <m/>
    <m/>
    <m/>
    <n v="14765.945"/>
    <m/>
    <x v="0"/>
    <m/>
    <m/>
    <x v="95"/>
    <m/>
    <x v="2"/>
    <x v="3"/>
    <x v="0"/>
  </r>
  <r>
    <x v="654"/>
    <x v="7"/>
    <x v="0"/>
    <s v="NDG_Facebook_int_LAL_2"/>
    <n v="117"/>
    <m/>
    <m/>
    <m/>
    <m/>
    <n v="60.21"/>
    <m/>
    <x v="0"/>
    <m/>
    <m/>
    <x v="95"/>
    <m/>
    <x v="2"/>
    <x v="3"/>
    <x v="0"/>
  </r>
  <r>
    <x v="654"/>
    <x v="7"/>
    <x v="0"/>
    <s v="デロンギ◆websiteclicks_SEP_男女_18-65+_interest_◆"/>
    <n v="2334"/>
    <m/>
    <m/>
    <m/>
    <m/>
    <n v="917.64499999999998"/>
    <m/>
    <x v="0"/>
    <m/>
    <m/>
    <x v="95"/>
    <m/>
    <x v="2"/>
    <x v="3"/>
    <x v="0"/>
  </r>
  <r>
    <x v="654"/>
    <x v="7"/>
    <x v="0"/>
    <s v="NDG_Facebook_int_LAL_2"/>
    <n v="32"/>
    <m/>
    <m/>
    <m/>
    <m/>
    <n v="7.8049999999999997"/>
    <m/>
    <x v="0"/>
    <m/>
    <m/>
    <x v="95"/>
    <m/>
    <x v="2"/>
    <x v="3"/>
    <x v="0"/>
  </r>
  <r>
    <x v="654"/>
    <x v="7"/>
    <x v="0"/>
    <s v="デロンギ◆websiteclicks_SEP_男女_18-65+_interest_◆"/>
    <n v="74"/>
    <m/>
    <m/>
    <m/>
    <m/>
    <n v="23.414999999999999"/>
    <m/>
    <x v="0"/>
    <m/>
    <m/>
    <x v="95"/>
    <m/>
    <x v="2"/>
    <x v="3"/>
    <x v="0"/>
  </r>
  <r>
    <x v="654"/>
    <x v="7"/>
    <x v="0"/>
    <s v="NDG_Facebook_RT_ec（210210-210228）"/>
    <n v="4090"/>
    <m/>
    <m/>
    <m/>
    <m/>
    <n v="4180.1350000000002"/>
    <m/>
    <x v="0"/>
    <m/>
    <m/>
    <x v="95"/>
    <m/>
    <x v="2"/>
    <x v="3"/>
    <x v="0"/>
  </r>
  <r>
    <x v="654"/>
    <x v="7"/>
    <x v="0"/>
    <s v="デロンギ◆websiteclicks_SEP_男女_18-65+_interest_◆"/>
    <n v="756"/>
    <m/>
    <m/>
    <m/>
    <m/>
    <n v="719.17499999999995"/>
    <m/>
    <x v="0"/>
    <m/>
    <m/>
    <x v="95"/>
    <m/>
    <x v="2"/>
    <x v="3"/>
    <x v="0"/>
  </r>
  <r>
    <x v="654"/>
    <x v="7"/>
    <x v="0"/>
    <s v="デロンギ◆websiteclicks_SEP_男女_18-65+_interest_◆"/>
    <n v="22"/>
    <m/>
    <m/>
    <m/>
    <m/>
    <n v="14.494999999999999"/>
    <m/>
    <x v="0"/>
    <m/>
    <m/>
    <x v="95"/>
    <m/>
    <x v="2"/>
    <x v="3"/>
    <x v="0"/>
  </r>
  <r>
    <x v="654"/>
    <x v="7"/>
    <x v="0"/>
    <s v="NDG_Facebook_RT_ec（210210-210228）"/>
    <n v="786"/>
    <m/>
    <m/>
    <m/>
    <m/>
    <n v="1062.595"/>
    <m/>
    <x v="0"/>
    <m/>
    <m/>
    <x v="95"/>
    <m/>
    <x v="2"/>
    <x v="3"/>
    <x v="0"/>
  </r>
  <r>
    <x v="654"/>
    <x v="7"/>
    <x v="0"/>
    <s v="NDG_Facebook_RT_brand（210210-210228）"/>
    <n v="82"/>
    <m/>
    <m/>
    <m/>
    <m/>
    <n v="154.98500000000001"/>
    <m/>
    <x v="0"/>
    <m/>
    <m/>
    <x v="95"/>
    <m/>
    <x v="2"/>
    <x v="3"/>
    <x v="0"/>
  </r>
  <r>
    <x v="654"/>
    <x v="7"/>
    <x v="0"/>
    <s v="NDG_Facebook_RT_brand（210210-210228）"/>
    <n v="151"/>
    <m/>
    <m/>
    <m/>
    <m/>
    <n v="359.03"/>
    <m/>
    <x v="0"/>
    <m/>
    <m/>
    <x v="95"/>
    <m/>
    <x v="2"/>
    <x v="3"/>
    <x v="0"/>
  </r>
  <r>
    <x v="654"/>
    <x v="7"/>
    <x v="0"/>
    <s v="NDG_Facebook_int_LAL_2"/>
    <n v="40"/>
    <m/>
    <m/>
    <m/>
    <m/>
    <n v="28.99"/>
    <m/>
    <x v="0"/>
    <m/>
    <m/>
    <x v="95"/>
    <m/>
    <x v="2"/>
    <x v="3"/>
    <x v="0"/>
  </r>
  <r>
    <x v="654"/>
    <x v="7"/>
    <x v="0"/>
    <s v="NDG_Facebook_int_LAL_2"/>
    <n v="1385"/>
    <m/>
    <m/>
    <m/>
    <m/>
    <n v="946.63499999999999"/>
    <m/>
    <x v="0"/>
    <m/>
    <m/>
    <x v="95"/>
    <m/>
    <x v="2"/>
    <x v="3"/>
    <x v="0"/>
  </r>
  <r>
    <x v="654"/>
    <x v="7"/>
    <x v="0"/>
    <s v="NDG_Facebook_int_LAL_2"/>
    <n v="338"/>
    <m/>
    <m/>
    <m/>
    <m/>
    <n v="192.89500000000001"/>
    <m/>
    <x v="0"/>
    <m/>
    <m/>
    <x v="95"/>
    <m/>
    <x v="2"/>
    <x v="3"/>
    <x v="0"/>
  </r>
  <r>
    <x v="654"/>
    <x v="7"/>
    <x v="0"/>
    <s v="NDG_Facebook_int_LAL_2"/>
    <n v="103"/>
    <m/>
    <m/>
    <m/>
    <m/>
    <n v="68.015000000000001"/>
    <m/>
    <x v="0"/>
    <m/>
    <m/>
    <x v="95"/>
    <m/>
    <x v="2"/>
    <x v="3"/>
    <x v="0"/>
  </r>
  <r>
    <x v="654"/>
    <x v="7"/>
    <x v="0"/>
    <s v="NDG_Facebook_int_LAL_2"/>
    <n v="14"/>
    <m/>
    <m/>
    <m/>
    <m/>
    <n v="3.3450000000000002"/>
    <m/>
    <x v="0"/>
    <m/>
    <m/>
    <x v="95"/>
    <m/>
    <x v="2"/>
    <x v="3"/>
    <x v="0"/>
  </r>
  <r>
    <x v="654"/>
    <x v="7"/>
    <x v="0"/>
    <s v="NDG_Facebook_int_LAL_2"/>
    <n v="214"/>
    <m/>
    <m/>
    <m/>
    <m/>
    <n v="136.03"/>
    <m/>
    <x v="0"/>
    <m/>
    <m/>
    <x v="95"/>
    <m/>
    <x v="2"/>
    <x v="3"/>
    <x v="0"/>
  </r>
  <r>
    <x v="654"/>
    <x v="7"/>
    <x v="0"/>
    <s v="NDG_Facebook_RT_ec（210210-210228）"/>
    <n v="10700"/>
    <m/>
    <m/>
    <m/>
    <m/>
    <n v="15026.855"/>
    <m/>
    <x v="0"/>
    <m/>
    <m/>
    <x v="95"/>
    <m/>
    <x v="2"/>
    <x v="3"/>
    <x v="0"/>
  </r>
  <r>
    <x v="654"/>
    <x v="7"/>
    <x v="0"/>
    <s v="NDG_Facebook_RT_ec（210210-210228）"/>
    <n v="12674"/>
    <m/>
    <m/>
    <m/>
    <m/>
    <n v="24660.455000000002"/>
    <m/>
    <x v="0"/>
    <m/>
    <m/>
    <x v="95"/>
    <m/>
    <x v="2"/>
    <x v="3"/>
    <x v="0"/>
  </r>
  <r>
    <x v="654"/>
    <x v="7"/>
    <x v="0"/>
    <s v="NDG_Facebook_RT_brand（210210-210228）"/>
    <n v="1389"/>
    <m/>
    <m/>
    <m/>
    <m/>
    <n v="3336.08"/>
    <m/>
    <x v="0"/>
    <m/>
    <m/>
    <x v="95"/>
    <m/>
    <x v="2"/>
    <x v="3"/>
    <x v="0"/>
  </r>
  <r>
    <x v="654"/>
    <x v="7"/>
    <x v="0"/>
    <s v="NDG_Facebook_RT_brand（210210-210228）"/>
    <n v="732"/>
    <m/>
    <m/>
    <m/>
    <m/>
    <n v="1601.14"/>
    <m/>
    <x v="0"/>
    <m/>
    <m/>
    <x v="95"/>
    <m/>
    <x v="2"/>
    <x v="3"/>
    <x v="0"/>
  </r>
  <r>
    <x v="654"/>
    <x v="7"/>
    <x v="0"/>
    <s v="NDG_Facebook_RT_brand（210210-210228）"/>
    <n v="56"/>
    <m/>
    <m/>
    <m/>
    <m/>
    <n v="107.04"/>
    <m/>
    <x v="0"/>
    <m/>
    <m/>
    <x v="95"/>
    <m/>
    <x v="2"/>
    <x v="3"/>
    <x v="0"/>
  </r>
  <r>
    <x v="654"/>
    <x v="7"/>
    <x v="0"/>
    <s v="NDG_Facebook_int_LAL_2"/>
    <n v="308"/>
    <m/>
    <m/>
    <m/>
    <m/>
    <n v="93.66"/>
    <m/>
    <x v="0"/>
    <m/>
    <m/>
    <x v="95"/>
    <m/>
    <x v="2"/>
    <x v="3"/>
    <x v="0"/>
  </r>
  <r>
    <x v="654"/>
    <x v="7"/>
    <x v="0"/>
    <s v="NDG_Facebook_int_LAL_2"/>
    <n v="34"/>
    <m/>
    <m/>
    <m/>
    <m/>
    <n v="12.265000000000001"/>
    <m/>
    <x v="0"/>
    <m/>
    <m/>
    <x v="95"/>
    <m/>
    <x v="2"/>
    <x v="3"/>
    <x v="0"/>
  </r>
  <r>
    <x v="654"/>
    <x v="7"/>
    <x v="0"/>
    <s v="UCC◆websiteclicks_SEP_男女_18-65+_interest_◆"/>
    <n v="287"/>
    <m/>
    <m/>
    <m/>
    <m/>
    <n v="472.76"/>
    <m/>
    <x v="0"/>
    <m/>
    <m/>
    <x v="95"/>
    <m/>
    <x v="2"/>
    <x v="3"/>
    <x v="0"/>
  </r>
  <r>
    <x v="654"/>
    <x v="7"/>
    <x v="0"/>
    <s v="NDG_Facebook_RT_ec（210210-210228）"/>
    <n v="4936"/>
    <m/>
    <m/>
    <m/>
    <m/>
    <n v="6461.4250000000002"/>
    <m/>
    <x v="0"/>
    <m/>
    <m/>
    <x v="95"/>
    <m/>
    <x v="2"/>
    <x v="3"/>
    <x v="0"/>
  </r>
  <r>
    <x v="654"/>
    <x v="7"/>
    <x v="0"/>
    <s v="NDG_Facebook_RT_ec（210210-210228）"/>
    <n v="933"/>
    <m/>
    <m/>
    <m/>
    <m/>
    <n v="1547.62"/>
    <m/>
    <x v="0"/>
    <m/>
    <m/>
    <x v="95"/>
    <m/>
    <x v="2"/>
    <x v="3"/>
    <x v="0"/>
  </r>
  <r>
    <x v="654"/>
    <x v="7"/>
    <x v="0"/>
    <s v="NDG_Facebook_int_LAL"/>
    <n v="15823"/>
    <m/>
    <m/>
    <m/>
    <m/>
    <n v="15038.004999999999"/>
    <m/>
    <x v="0"/>
    <m/>
    <m/>
    <x v="95"/>
    <m/>
    <x v="2"/>
    <x v="3"/>
    <x v="0"/>
  </r>
  <r>
    <x v="654"/>
    <x v="7"/>
    <x v="0"/>
    <s v="UCC◆websiteclicks_SEP_男女_18-65+_interest_◆"/>
    <n v="1620"/>
    <m/>
    <m/>
    <m/>
    <m/>
    <n v="1707.0650000000001"/>
    <m/>
    <x v="0"/>
    <m/>
    <m/>
    <x v="95"/>
    <m/>
    <x v="2"/>
    <x v="3"/>
    <x v="0"/>
  </r>
  <r>
    <x v="654"/>
    <x v="7"/>
    <x v="0"/>
    <s v="パナソニック◆websiteclicks_SEP_男女_18-65+_interest_◆"/>
    <n v="3512"/>
    <m/>
    <m/>
    <m/>
    <m/>
    <n v="873.04499999999996"/>
    <m/>
    <x v="0"/>
    <m/>
    <m/>
    <x v="95"/>
    <m/>
    <x v="2"/>
    <x v="3"/>
    <x v="0"/>
  </r>
  <r>
    <x v="654"/>
    <x v="7"/>
    <x v="0"/>
    <s v="パナソニック◆websiteclicks_SEP_男女_18-65+_interest_◆"/>
    <n v="14564"/>
    <m/>
    <m/>
    <m/>
    <m/>
    <n v="7895.3149999999996"/>
    <m/>
    <x v="0"/>
    <m/>
    <m/>
    <x v="95"/>
    <m/>
    <x v="2"/>
    <x v="3"/>
    <x v="0"/>
  </r>
  <r>
    <x v="654"/>
    <x v="7"/>
    <x v="0"/>
    <s v="NDG_Facebook_RT_brand（210210-210228）"/>
    <n v="40"/>
    <m/>
    <m/>
    <m/>
    <m/>
    <n v="53.52"/>
    <m/>
    <x v="0"/>
    <m/>
    <m/>
    <x v="95"/>
    <m/>
    <x v="2"/>
    <x v="3"/>
    <x v="0"/>
  </r>
  <r>
    <x v="654"/>
    <x v="7"/>
    <x v="0"/>
    <s v="NDG_Facebook_RT_brand（210210-210228）"/>
    <n v="411"/>
    <m/>
    <m/>
    <m/>
    <m/>
    <n v="777.15499999999997"/>
    <m/>
    <x v="0"/>
    <m/>
    <m/>
    <x v="95"/>
    <m/>
    <x v="2"/>
    <x v="3"/>
    <x v="0"/>
  </r>
  <r>
    <x v="654"/>
    <x v="7"/>
    <x v="0"/>
    <s v="NDG_Facebook_RT_brand（210210-210228）"/>
    <n v="3527"/>
    <m/>
    <m/>
    <m/>
    <m/>
    <n v="6758.0150000000003"/>
    <m/>
    <x v="0"/>
    <m/>
    <m/>
    <x v="95"/>
    <m/>
    <x v="2"/>
    <x v="3"/>
    <x v="0"/>
  </r>
  <r>
    <x v="654"/>
    <x v="7"/>
    <x v="0"/>
    <s v="NDG_Facebook_RT_brand（210210-210228）"/>
    <n v="644"/>
    <m/>
    <m/>
    <m/>
    <m/>
    <n v="963.36"/>
    <m/>
    <x v="0"/>
    <m/>
    <m/>
    <x v="95"/>
    <m/>
    <x v="2"/>
    <x v="3"/>
    <x v="0"/>
  </r>
  <r>
    <x v="654"/>
    <x v="7"/>
    <x v="0"/>
    <s v="NDG_Facebook_int_LAL_2"/>
    <n v="17"/>
    <m/>
    <m/>
    <m/>
    <m/>
    <n v="2.23"/>
    <m/>
    <x v="0"/>
    <m/>
    <m/>
    <x v="95"/>
    <m/>
    <x v="2"/>
    <x v="3"/>
    <x v="0"/>
  </r>
  <r>
    <x v="655"/>
    <x v="7"/>
    <x v="0"/>
    <s v="UCC◆websiteclicks_SEP_男女_18-65+_interest_◆"/>
    <n v="1882"/>
    <m/>
    <m/>
    <m/>
    <m/>
    <n v="2778.58"/>
    <m/>
    <x v="0"/>
    <m/>
    <m/>
    <x v="95"/>
    <m/>
    <x v="2"/>
    <x v="3"/>
    <x v="0"/>
  </r>
  <r>
    <x v="655"/>
    <x v="7"/>
    <x v="0"/>
    <s v="パナソニック◆websiteclicks_SEP_男女_18-65+_interest_◆"/>
    <n v="567"/>
    <m/>
    <m/>
    <m/>
    <m/>
    <n v="274.29000000000002"/>
    <m/>
    <x v="0"/>
    <m/>
    <m/>
    <x v="95"/>
    <m/>
    <x v="2"/>
    <x v="3"/>
    <x v="0"/>
  </r>
  <r>
    <x v="655"/>
    <x v="7"/>
    <x v="0"/>
    <s v="パナソニック◆websiteclicks_SEP_男女_18-65+_interest_◆"/>
    <n v="4399"/>
    <m/>
    <m/>
    <m/>
    <m/>
    <n v="963.36"/>
    <m/>
    <x v="0"/>
    <m/>
    <m/>
    <x v="95"/>
    <m/>
    <x v="2"/>
    <x v="3"/>
    <x v="0"/>
  </r>
  <r>
    <x v="655"/>
    <x v="7"/>
    <x v="0"/>
    <s v="UCC◆websiteclicks_SEP_男女_18-65+_interest_◆"/>
    <n v="1824"/>
    <m/>
    <m/>
    <m/>
    <m/>
    <n v="2106.2350000000001"/>
    <m/>
    <x v="0"/>
    <m/>
    <m/>
    <x v="95"/>
    <m/>
    <x v="2"/>
    <x v="3"/>
    <x v="0"/>
  </r>
  <r>
    <x v="655"/>
    <x v="7"/>
    <x v="0"/>
    <s v="パナソニック◆websiteclicks_SEP_男女_18-65+_interest_◆"/>
    <n v="3451"/>
    <m/>
    <m/>
    <m/>
    <m/>
    <n v="823.98500000000001"/>
    <m/>
    <x v="0"/>
    <m/>
    <m/>
    <x v="95"/>
    <m/>
    <x v="2"/>
    <x v="3"/>
    <x v="0"/>
  </r>
  <r>
    <x v="655"/>
    <x v="7"/>
    <x v="0"/>
    <s v="パナソニック◆websiteclicks_SEP_男女_18-65+_interest_◆"/>
    <n v="81"/>
    <m/>
    <m/>
    <m/>
    <m/>
    <n v="57.98"/>
    <m/>
    <x v="0"/>
    <m/>
    <m/>
    <x v="95"/>
    <m/>
    <x v="2"/>
    <x v="3"/>
    <x v="0"/>
  </r>
  <r>
    <x v="655"/>
    <x v="7"/>
    <x v="0"/>
    <s v="デロンギ◆websiteclicks_SEP_男女_18-65+_interest_◆"/>
    <n v="150"/>
    <m/>
    <m/>
    <m/>
    <m/>
    <n v="45.715000000000003"/>
    <m/>
    <x v="0"/>
    <m/>
    <m/>
    <x v="95"/>
    <m/>
    <x v="2"/>
    <x v="3"/>
    <x v="0"/>
  </r>
  <r>
    <x v="655"/>
    <x v="7"/>
    <x v="0"/>
    <s v="デロンギ◆websiteclicks_SEP_男女_18-65+_interest_◆"/>
    <n v="212"/>
    <m/>
    <m/>
    <m/>
    <m/>
    <n v="165.02"/>
    <m/>
    <x v="0"/>
    <m/>
    <m/>
    <x v="95"/>
    <m/>
    <x v="2"/>
    <x v="3"/>
    <x v="0"/>
  </r>
  <r>
    <x v="655"/>
    <x v="7"/>
    <x v="0"/>
    <s v="パナソニック◆websiteclicks_SEP_男女_18-65+_interest_◆"/>
    <n v="166"/>
    <m/>
    <m/>
    <m/>
    <m/>
    <n v="32.335000000000001"/>
    <m/>
    <x v="0"/>
    <m/>
    <m/>
    <x v="95"/>
    <m/>
    <x v="2"/>
    <x v="3"/>
    <x v="0"/>
  </r>
  <r>
    <x v="655"/>
    <x v="7"/>
    <x v="0"/>
    <s v="NDG_Facebook_RT_brand（210210-210228）"/>
    <n v="939"/>
    <m/>
    <m/>
    <m/>
    <m/>
    <n v="1878.7750000000001"/>
    <m/>
    <x v="0"/>
    <m/>
    <m/>
    <x v="95"/>
    <m/>
    <x v="2"/>
    <x v="3"/>
    <x v="0"/>
  </r>
  <r>
    <x v="655"/>
    <x v="7"/>
    <x v="0"/>
    <s v="NDG_Facebook_RT_ec（210210-210228）"/>
    <n v="13661"/>
    <m/>
    <m/>
    <m/>
    <m/>
    <n v="29130.49"/>
    <m/>
    <x v="0"/>
    <m/>
    <m/>
    <x v="95"/>
    <m/>
    <x v="2"/>
    <x v="3"/>
    <x v="0"/>
  </r>
  <r>
    <x v="655"/>
    <x v="7"/>
    <x v="0"/>
    <s v="NDG_Facebook_RT_ec（210210-210228）"/>
    <n v="6192"/>
    <m/>
    <m/>
    <m/>
    <m/>
    <n v="6194.94"/>
    <m/>
    <x v="0"/>
    <m/>
    <m/>
    <x v="95"/>
    <m/>
    <x v="2"/>
    <x v="3"/>
    <x v="0"/>
  </r>
  <r>
    <x v="655"/>
    <x v="7"/>
    <x v="0"/>
    <s v="NDG_Facebook_RT_ec（210210-210228）"/>
    <n v="6062"/>
    <m/>
    <m/>
    <m/>
    <m/>
    <n v="8946.76"/>
    <m/>
    <x v="0"/>
    <m/>
    <m/>
    <x v="95"/>
    <m/>
    <x v="2"/>
    <x v="3"/>
    <x v="0"/>
  </r>
  <r>
    <x v="655"/>
    <x v="7"/>
    <x v="0"/>
    <s v="NDG_Facebook_RT_ec（210210-210228）"/>
    <n v="5757"/>
    <m/>
    <m/>
    <m/>
    <m/>
    <n v="8909.9650000000001"/>
    <m/>
    <x v="0"/>
    <m/>
    <m/>
    <x v="95"/>
    <m/>
    <x v="2"/>
    <x v="3"/>
    <x v="0"/>
  </r>
  <r>
    <x v="655"/>
    <x v="7"/>
    <x v="0"/>
    <s v="UCC◆websiteclicks_SEP_男女_18-65+_interest_◆"/>
    <n v="331"/>
    <m/>
    <m/>
    <m/>
    <m/>
    <n v="438.19499999999999"/>
    <m/>
    <x v="0"/>
    <m/>
    <m/>
    <x v="95"/>
    <m/>
    <x v="2"/>
    <x v="3"/>
    <x v="0"/>
  </r>
  <r>
    <x v="655"/>
    <x v="7"/>
    <x v="0"/>
    <s v="デロンギ◆websiteclicks_SEP_男女_18-65+_interest_◆"/>
    <n v="10439"/>
    <m/>
    <m/>
    <m/>
    <m/>
    <n v="7915.3850000000002"/>
    <m/>
    <x v="0"/>
    <m/>
    <m/>
    <x v="95"/>
    <m/>
    <x v="2"/>
    <x v="3"/>
    <x v="0"/>
  </r>
  <r>
    <x v="655"/>
    <x v="7"/>
    <x v="0"/>
    <s v="デロンギ◆websiteclicks_SEP_男女_18-65+_interest_◆"/>
    <n v="910"/>
    <m/>
    <m/>
    <m/>
    <m/>
    <n v="883.08"/>
    <m/>
    <x v="0"/>
    <m/>
    <m/>
    <x v="95"/>
    <m/>
    <x v="2"/>
    <x v="3"/>
    <x v="0"/>
  </r>
  <r>
    <x v="655"/>
    <x v="7"/>
    <x v="0"/>
    <s v="NDG_Facebook_RT_ec（210210-210228）"/>
    <n v="7166"/>
    <m/>
    <m/>
    <m/>
    <m/>
    <n v="8995.82"/>
    <m/>
    <x v="0"/>
    <m/>
    <m/>
    <x v="95"/>
    <m/>
    <x v="2"/>
    <x v="3"/>
    <x v="0"/>
  </r>
  <r>
    <x v="655"/>
    <x v="7"/>
    <x v="0"/>
    <s v="NDG_Facebook_int_LAL_2"/>
    <n v="105"/>
    <m/>
    <m/>
    <m/>
    <m/>
    <n v="79.165000000000006"/>
    <m/>
    <x v="0"/>
    <m/>
    <m/>
    <x v="95"/>
    <m/>
    <x v="2"/>
    <x v="3"/>
    <x v="0"/>
  </r>
  <r>
    <x v="655"/>
    <x v="7"/>
    <x v="0"/>
    <s v="パナソニック◆websiteclicks_SEP_男女_18-65+_interest_◆"/>
    <n v="121"/>
    <m/>
    <m/>
    <m/>
    <m/>
    <n v="33.450000000000003"/>
    <m/>
    <x v="0"/>
    <m/>
    <m/>
    <x v="95"/>
    <m/>
    <x v="2"/>
    <x v="3"/>
    <x v="0"/>
  </r>
  <r>
    <x v="655"/>
    <x v="7"/>
    <x v="0"/>
    <s v="NDG_Facebook_RT_brand（210210-210228）"/>
    <n v="1221"/>
    <m/>
    <m/>
    <m/>
    <m/>
    <n v="1848.67"/>
    <m/>
    <x v="0"/>
    <m/>
    <m/>
    <x v="95"/>
    <m/>
    <x v="2"/>
    <x v="3"/>
    <x v="0"/>
  </r>
  <r>
    <x v="655"/>
    <x v="7"/>
    <x v="0"/>
    <s v="NDG_Facebook_int_LAL_2"/>
    <n v="1510"/>
    <m/>
    <m/>
    <m/>
    <m/>
    <n v="897.57500000000005"/>
    <m/>
    <x v="0"/>
    <m/>
    <m/>
    <x v="95"/>
    <m/>
    <x v="2"/>
    <x v="3"/>
    <x v="0"/>
  </r>
  <r>
    <x v="655"/>
    <x v="7"/>
    <x v="0"/>
    <s v="NDG_Facebook_int_LAL_2"/>
    <n v="13"/>
    <m/>
    <m/>
    <m/>
    <m/>
    <n v="3.3450000000000002"/>
    <m/>
    <x v="0"/>
    <m/>
    <m/>
    <x v="95"/>
    <m/>
    <x v="2"/>
    <x v="3"/>
    <x v="0"/>
  </r>
  <r>
    <x v="655"/>
    <x v="7"/>
    <x v="0"/>
    <s v="NDG_Facebook_RT_brand（210210-210228）"/>
    <n v="142"/>
    <m/>
    <m/>
    <m/>
    <m/>
    <n v="144.94999999999999"/>
    <m/>
    <x v="0"/>
    <m/>
    <m/>
    <x v="95"/>
    <m/>
    <x v="2"/>
    <x v="3"/>
    <x v="0"/>
  </r>
  <r>
    <x v="655"/>
    <x v="7"/>
    <x v="0"/>
    <s v="NDG_Facebook_RT_brand（210210-210228）"/>
    <n v="2546"/>
    <m/>
    <m/>
    <m/>
    <m/>
    <n v="4341.8100000000004"/>
    <m/>
    <x v="0"/>
    <m/>
    <m/>
    <x v="95"/>
    <m/>
    <x v="2"/>
    <x v="3"/>
    <x v="0"/>
  </r>
  <r>
    <x v="655"/>
    <x v="7"/>
    <x v="0"/>
    <s v="NDG_Facebook_RT_brand（210210-210228）"/>
    <n v="641"/>
    <m/>
    <m/>
    <m/>
    <m/>
    <n v="1135.07"/>
    <m/>
    <x v="0"/>
    <m/>
    <m/>
    <x v="95"/>
    <m/>
    <x v="2"/>
    <x v="3"/>
    <x v="0"/>
  </r>
  <r>
    <x v="655"/>
    <x v="7"/>
    <x v="0"/>
    <s v="NDG_Facebook_RT_brand（210210-210228）"/>
    <n v="85"/>
    <m/>
    <m/>
    <m/>
    <m/>
    <n v="122.65"/>
    <m/>
    <x v="0"/>
    <m/>
    <m/>
    <x v="95"/>
    <m/>
    <x v="2"/>
    <x v="3"/>
    <x v="0"/>
  </r>
  <r>
    <x v="655"/>
    <x v="7"/>
    <x v="0"/>
    <s v="NDG_Facebook_RT_brand（210210-210228）"/>
    <n v="131"/>
    <m/>
    <m/>
    <m/>
    <m/>
    <n v="147.18"/>
    <m/>
    <x v="0"/>
    <m/>
    <m/>
    <x v="95"/>
    <m/>
    <x v="2"/>
    <x v="3"/>
    <x v="0"/>
  </r>
  <r>
    <x v="655"/>
    <x v="7"/>
    <x v="0"/>
    <s v="NDG_Facebook_int_LAL_2"/>
    <n v="212"/>
    <m/>
    <m/>
    <m/>
    <m/>
    <n v="63.555"/>
    <m/>
    <x v="0"/>
    <m/>
    <m/>
    <x v="95"/>
    <m/>
    <x v="2"/>
    <x v="3"/>
    <x v="0"/>
  </r>
  <r>
    <x v="655"/>
    <x v="7"/>
    <x v="0"/>
    <s v="NDG_Facebook_int_LAL_2"/>
    <n v="17672"/>
    <m/>
    <m/>
    <m/>
    <m/>
    <n v="11273.764999999999"/>
    <m/>
    <x v="0"/>
    <m/>
    <m/>
    <x v="95"/>
    <m/>
    <x v="2"/>
    <x v="3"/>
    <x v="0"/>
  </r>
  <r>
    <x v="655"/>
    <x v="7"/>
    <x v="0"/>
    <s v="NDG_Facebook_int_LAL_2"/>
    <n v="633"/>
    <m/>
    <m/>
    <m/>
    <m/>
    <n v="291.01499999999999"/>
    <m/>
    <x v="0"/>
    <m/>
    <m/>
    <x v="95"/>
    <m/>
    <x v="2"/>
    <x v="3"/>
    <x v="0"/>
  </r>
  <r>
    <x v="655"/>
    <x v="7"/>
    <x v="0"/>
    <s v="NDG_Facebook_int_LAL"/>
    <n v="11590"/>
    <m/>
    <m/>
    <m/>
    <m/>
    <n v="10695.08"/>
    <m/>
    <x v="0"/>
    <m/>
    <m/>
    <x v="95"/>
    <m/>
    <x v="2"/>
    <x v="3"/>
    <x v="0"/>
  </r>
  <r>
    <x v="655"/>
    <x v="7"/>
    <x v="0"/>
    <s v="NDG_Facebook_RT_brand（210210-210228）"/>
    <n v="581"/>
    <m/>
    <m/>
    <m/>
    <m/>
    <n v="1193.05"/>
    <m/>
    <x v="0"/>
    <m/>
    <m/>
    <x v="95"/>
    <m/>
    <x v="2"/>
    <x v="3"/>
    <x v="0"/>
  </r>
  <r>
    <x v="655"/>
    <x v="7"/>
    <x v="0"/>
    <s v="NDG_Facebook_RT_brand（210210-210228）"/>
    <n v="141"/>
    <m/>
    <m/>
    <m/>
    <m/>
    <n v="236.38"/>
    <m/>
    <x v="0"/>
    <m/>
    <m/>
    <x v="95"/>
    <m/>
    <x v="2"/>
    <x v="3"/>
    <x v="0"/>
  </r>
  <r>
    <x v="655"/>
    <x v="7"/>
    <x v="0"/>
    <s v="NDG_Facebook_RT_ec（210210-210228）"/>
    <n v="2937"/>
    <m/>
    <m/>
    <m/>
    <m/>
    <n v="2410.63"/>
    <m/>
    <x v="0"/>
    <m/>
    <m/>
    <x v="95"/>
    <m/>
    <x v="2"/>
    <x v="3"/>
    <x v="0"/>
  </r>
  <r>
    <x v="655"/>
    <x v="7"/>
    <x v="0"/>
    <s v="NDG_Facebook_RT_ec（210210-210228）"/>
    <n v="1758"/>
    <m/>
    <m/>
    <m/>
    <m/>
    <n v="2863.32"/>
    <m/>
    <x v="0"/>
    <m/>
    <m/>
    <x v="95"/>
    <m/>
    <x v="2"/>
    <x v="3"/>
    <x v="0"/>
  </r>
  <r>
    <x v="655"/>
    <x v="7"/>
    <x v="0"/>
    <s v="NDG_Facebook_int_LAL"/>
    <n v="10382"/>
    <m/>
    <m/>
    <m/>
    <m/>
    <n v="5930.6850000000004"/>
    <m/>
    <x v="0"/>
    <m/>
    <m/>
    <x v="95"/>
    <m/>
    <x v="2"/>
    <x v="3"/>
    <x v="0"/>
  </r>
  <r>
    <x v="655"/>
    <x v="7"/>
    <x v="0"/>
    <s v="NDG_Facebook_RT_ec（210210-210228）"/>
    <n v="975"/>
    <m/>
    <m/>
    <m/>
    <m/>
    <n v="1552.08"/>
    <m/>
    <x v="0"/>
    <m/>
    <m/>
    <x v="95"/>
    <m/>
    <x v="2"/>
    <x v="3"/>
    <x v="0"/>
  </r>
  <r>
    <x v="655"/>
    <x v="7"/>
    <x v="0"/>
    <s v="UCC◆websiteclicks_SEP_男女_18-65+_interest_◆"/>
    <n v="1350"/>
    <m/>
    <m/>
    <m/>
    <m/>
    <n v="1155.1400000000001"/>
    <m/>
    <x v="0"/>
    <m/>
    <m/>
    <x v="95"/>
    <m/>
    <x v="2"/>
    <x v="3"/>
    <x v="0"/>
  </r>
  <r>
    <x v="655"/>
    <x v="7"/>
    <x v="0"/>
    <s v="NDG_Facebook_RT_brand（210210-210228）"/>
    <n v="1863"/>
    <m/>
    <m/>
    <m/>
    <m/>
    <n v="4385.2950000000001"/>
    <m/>
    <x v="0"/>
    <m/>
    <m/>
    <x v="95"/>
    <m/>
    <x v="2"/>
    <x v="3"/>
    <x v="0"/>
  </r>
  <r>
    <x v="655"/>
    <x v="7"/>
    <x v="0"/>
    <s v="UCC◆websiteclicks_SEP_男女_18-65+_interest_◆"/>
    <n v="38"/>
    <m/>
    <m/>
    <m/>
    <m/>
    <n v="30.105"/>
    <m/>
    <x v="0"/>
    <m/>
    <m/>
    <x v="95"/>
    <m/>
    <x v="2"/>
    <x v="3"/>
    <x v="0"/>
  </r>
  <r>
    <x v="655"/>
    <x v="7"/>
    <x v="0"/>
    <s v="UCC◆websiteclicks_SEP_男女_18-65+_interest_◆"/>
    <n v="131"/>
    <m/>
    <m/>
    <m/>
    <m/>
    <n v="100.35"/>
    <m/>
    <x v="0"/>
    <m/>
    <m/>
    <x v="95"/>
    <m/>
    <x v="2"/>
    <x v="3"/>
    <x v="0"/>
  </r>
  <r>
    <x v="655"/>
    <x v="7"/>
    <x v="0"/>
    <s v="NDG_Facebook_int_LAL_2"/>
    <n v="139"/>
    <m/>
    <m/>
    <m/>
    <m/>
    <n v="92.545000000000002"/>
    <m/>
    <x v="0"/>
    <m/>
    <m/>
    <x v="95"/>
    <m/>
    <x v="2"/>
    <x v="3"/>
    <x v="0"/>
  </r>
  <r>
    <x v="655"/>
    <x v="7"/>
    <x v="0"/>
    <s v="NDG_Facebook_int_LAL_2"/>
    <n v="4108"/>
    <m/>
    <m/>
    <m/>
    <m/>
    <n v="2241.15"/>
    <m/>
    <x v="0"/>
    <m/>
    <m/>
    <x v="95"/>
    <m/>
    <x v="2"/>
    <x v="3"/>
    <x v="0"/>
  </r>
  <r>
    <x v="655"/>
    <x v="7"/>
    <x v="0"/>
    <s v="NDG_Facebook_int_LAL_2"/>
    <n v="54"/>
    <m/>
    <m/>
    <m/>
    <m/>
    <n v="18.954999999999998"/>
    <m/>
    <x v="0"/>
    <m/>
    <m/>
    <x v="95"/>
    <m/>
    <x v="2"/>
    <x v="3"/>
    <x v="0"/>
  </r>
  <r>
    <x v="655"/>
    <x v="7"/>
    <x v="0"/>
    <s v="パナソニック◆websiteclicks_SEP_男女_18-65+_interest_◆"/>
    <n v="12872"/>
    <m/>
    <m/>
    <m/>
    <m/>
    <n v="7040.11"/>
    <m/>
    <x v="0"/>
    <m/>
    <m/>
    <x v="95"/>
    <m/>
    <x v="2"/>
    <x v="3"/>
    <x v="0"/>
  </r>
  <r>
    <x v="655"/>
    <x v="7"/>
    <x v="0"/>
    <s v="パナソニック◆websiteclicks_SEP_男女_18-65+_interest_◆"/>
    <n v="7063"/>
    <m/>
    <m/>
    <m/>
    <m/>
    <n v="4455.54"/>
    <m/>
    <x v="0"/>
    <m/>
    <m/>
    <x v="95"/>
    <m/>
    <x v="2"/>
    <x v="3"/>
    <x v="0"/>
  </r>
  <r>
    <x v="655"/>
    <x v="7"/>
    <x v="0"/>
    <s v="デロンギ◆websiteclicks_SEP_男女_18-65+_interest_◆"/>
    <n v="157"/>
    <m/>
    <m/>
    <m/>
    <m/>
    <n v="88.084999999999994"/>
    <m/>
    <x v="0"/>
    <m/>
    <m/>
    <x v="95"/>
    <m/>
    <x v="2"/>
    <x v="3"/>
    <x v="0"/>
  </r>
  <r>
    <x v="655"/>
    <x v="7"/>
    <x v="0"/>
    <s v="デロンギ◆websiteclicks_SEP_男女_18-65+_interest_◆"/>
    <n v="3959"/>
    <m/>
    <m/>
    <m/>
    <m/>
    <n v="2833.2150000000001"/>
    <m/>
    <x v="0"/>
    <m/>
    <m/>
    <x v="95"/>
    <m/>
    <x v="2"/>
    <x v="3"/>
    <x v="0"/>
  </r>
  <r>
    <x v="655"/>
    <x v="7"/>
    <x v="0"/>
    <s v="デロンギ◆websiteclicks_SEP_男女_18-65+_interest_◆"/>
    <n v="2901"/>
    <m/>
    <m/>
    <m/>
    <m/>
    <n v="1143.99"/>
    <m/>
    <x v="0"/>
    <m/>
    <m/>
    <x v="95"/>
    <m/>
    <x v="2"/>
    <x v="3"/>
    <x v="0"/>
  </r>
  <r>
    <x v="655"/>
    <x v="7"/>
    <x v="0"/>
    <s v="デロンギ◆websiteclicks_SEP_男女_18-65+_interest_◆"/>
    <n v="2426"/>
    <m/>
    <m/>
    <m/>
    <m/>
    <n v="759.31500000000005"/>
    <m/>
    <x v="0"/>
    <m/>
    <m/>
    <x v="95"/>
    <m/>
    <x v="2"/>
    <x v="3"/>
    <x v="0"/>
  </r>
  <r>
    <x v="655"/>
    <x v="7"/>
    <x v="0"/>
    <s v="UCC◆websiteclicks_SEP_男女_18-65+_interest_◆"/>
    <n v="561"/>
    <m/>
    <m/>
    <m/>
    <m/>
    <n v="327.81"/>
    <m/>
    <x v="0"/>
    <m/>
    <m/>
    <x v="95"/>
    <m/>
    <x v="2"/>
    <x v="3"/>
    <x v="0"/>
  </r>
  <r>
    <x v="655"/>
    <x v="7"/>
    <x v="0"/>
    <s v="UCC◆websiteclicks_SEP_男女_18-65+_interest_◆"/>
    <n v="34"/>
    <m/>
    <m/>
    <m/>
    <m/>
    <n v="24.53"/>
    <m/>
    <x v="0"/>
    <m/>
    <m/>
    <x v="95"/>
    <m/>
    <x v="2"/>
    <x v="3"/>
    <x v="0"/>
  </r>
  <r>
    <x v="655"/>
    <x v="7"/>
    <x v="0"/>
    <s v="デロンギ◆websiteclicks_SEP_男女_18-65+_interest_◆"/>
    <n v="88"/>
    <m/>
    <m/>
    <m/>
    <m/>
    <n v="47.945"/>
    <m/>
    <x v="0"/>
    <m/>
    <m/>
    <x v="95"/>
    <m/>
    <x v="2"/>
    <x v="3"/>
    <x v="0"/>
  </r>
  <r>
    <x v="655"/>
    <x v="7"/>
    <x v="0"/>
    <s v="デロンギ◆websiteclicks_SEP_男女_18-65+_interest_◆"/>
    <n v="56"/>
    <m/>
    <m/>
    <m/>
    <m/>
    <n v="80.28"/>
    <m/>
    <x v="0"/>
    <m/>
    <m/>
    <x v="95"/>
    <m/>
    <x v="2"/>
    <x v="3"/>
    <x v="0"/>
  </r>
  <r>
    <x v="655"/>
    <x v="7"/>
    <x v="0"/>
    <s v="UCC◆websiteclicks_SEP_男女_18-65+_interest_◆"/>
    <n v="271"/>
    <m/>
    <m/>
    <m/>
    <m/>
    <n v="291.01499999999999"/>
    <m/>
    <x v="0"/>
    <m/>
    <m/>
    <x v="95"/>
    <m/>
    <x v="2"/>
    <x v="3"/>
    <x v="0"/>
  </r>
  <r>
    <x v="655"/>
    <x v="7"/>
    <x v="0"/>
    <s v="NDG_Facebook_RT_brand（210210-210228）"/>
    <n v="390"/>
    <m/>
    <m/>
    <m/>
    <m/>
    <n v="354.57"/>
    <m/>
    <x v="0"/>
    <m/>
    <m/>
    <x v="95"/>
    <m/>
    <x v="2"/>
    <x v="3"/>
    <x v="0"/>
  </r>
  <r>
    <x v="655"/>
    <x v="7"/>
    <x v="0"/>
    <s v="パナソニック◆websiteclicks_SEP_男女_18-65+_interest_◆"/>
    <n v="175"/>
    <m/>
    <m/>
    <m/>
    <m/>
    <n v="40.14"/>
    <m/>
    <x v="0"/>
    <m/>
    <m/>
    <x v="95"/>
    <m/>
    <x v="2"/>
    <x v="3"/>
    <x v="0"/>
  </r>
  <r>
    <x v="655"/>
    <x v="7"/>
    <x v="0"/>
    <s v="NDG_Facebook_int_LAL_2"/>
    <n v="16"/>
    <m/>
    <m/>
    <m/>
    <m/>
    <n v="17.84"/>
    <m/>
    <x v="0"/>
    <m/>
    <m/>
    <x v="95"/>
    <m/>
    <x v="2"/>
    <x v="3"/>
    <x v="0"/>
  </r>
  <r>
    <x v="655"/>
    <x v="7"/>
    <x v="0"/>
    <s v="NDG_Facebook_int_LAL_2"/>
    <n v="341"/>
    <m/>
    <m/>
    <m/>
    <m/>
    <n v="129.34"/>
    <m/>
    <x v="0"/>
    <m/>
    <m/>
    <x v="95"/>
    <m/>
    <x v="2"/>
    <x v="3"/>
    <x v="0"/>
  </r>
  <r>
    <x v="655"/>
    <x v="7"/>
    <x v="0"/>
    <s v="UCC◆websiteclicks_SEP_男女_18-65+_interest_◆"/>
    <n v="7"/>
    <m/>
    <m/>
    <m/>
    <m/>
    <n v="5.5750000000000002"/>
    <m/>
    <x v="0"/>
    <m/>
    <m/>
    <x v="95"/>
    <m/>
    <x v="2"/>
    <x v="3"/>
    <x v="0"/>
  </r>
  <r>
    <x v="655"/>
    <x v="7"/>
    <x v="0"/>
    <s v="NDG_Facebook_RT_brand（210210-210228）"/>
    <n v="2000"/>
    <m/>
    <m/>
    <m/>
    <m/>
    <n v="3569.1149999999998"/>
    <m/>
    <x v="0"/>
    <m/>
    <m/>
    <x v="95"/>
    <m/>
    <x v="2"/>
    <x v="3"/>
    <x v="0"/>
  </r>
  <r>
    <x v="655"/>
    <x v="7"/>
    <x v="0"/>
    <s v="NDG_Facebook_int_LAL_2"/>
    <n v="89"/>
    <m/>
    <m/>
    <m/>
    <m/>
    <n v="20.07"/>
    <m/>
    <x v="0"/>
    <m/>
    <m/>
    <x v="95"/>
    <m/>
    <x v="2"/>
    <x v="3"/>
    <x v="0"/>
  </r>
  <r>
    <x v="655"/>
    <x v="7"/>
    <x v="0"/>
    <s v="NDG_Facebook_RT_ec（210210-210228）"/>
    <n v="2782"/>
    <m/>
    <m/>
    <m/>
    <m/>
    <n v="3156.5650000000001"/>
    <m/>
    <x v="0"/>
    <m/>
    <m/>
    <x v="95"/>
    <m/>
    <x v="2"/>
    <x v="3"/>
    <x v="0"/>
  </r>
  <r>
    <x v="655"/>
    <x v="7"/>
    <x v="0"/>
    <s v="NDG_Facebook_RT_ec（210210-210228）"/>
    <n v="943"/>
    <m/>
    <m/>
    <m/>
    <m/>
    <n v="1125.0350000000001"/>
    <m/>
    <x v="0"/>
    <m/>
    <m/>
    <x v="95"/>
    <m/>
    <x v="2"/>
    <x v="3"/>
    <x v="0"/>
  </r>
  <r>
    <x v="655"/>
    <x v="7"/>
    <x v="0"/>
    <s v="NDG_Facebook_RT_ec（210210-210228）"/>
    <n v="6165"/>
    <m/>
    <m/>
    <m/>
    <m/>
    <n v="7561.93"/>
    <m/>
    <x v="0"/>
    <m/>
    <m/>
    <x v="95"/>
    <m/>
    <x v="2"/>
    <x v="3"/>
    <x v="0"/>
  </r>
  <r>
    <x v="655"/>
    <x v="7"/>
    <x v="0"/>
    <s v="NDG_Facebook_RT_ec（210210-210228）"/>
    <n v="9452"/>
    <m/>
    <m/>
    <m/>
    <m/>
    <n v="12251.62"/>
    <m/>
    <x v="0"/>
    <m/>
    <m/>
    <x v="95"/>
    <m/>
    <x v="2"/>
    <x v="3"/>
    <x v="0"/>
  </r>
  <r>
    <x v="655"/>
    <x v="7"/>
    <x v="0"/>
    <s v="NDG_Facebook_RT_ec（210210-210228）"/>
    <n v="2904"/>
    <m/>
    <m/>
    <m/>
    <m/>
    <n v="3575.8049999999998"/>
    <m/>
    <x v="0"/>
    <m/>
    <m/>
    <x v="95"/>
    <m/>
    <x v="2"/>
    <x v="3"/>
    <x v="0"/>
  </r>
  <r>
    <x v="655"/>
    <x v="7"/>
    <x v="0"/>
    <s v="NDG_Facebook_RT_brand（210210-210228）"/>
    <n v="123"/>
    <m/>
    <m/>
    <m/>
    <m/>
    <n v="227.46"/>
    <m/>
    <x v="0"/>
    <m/>
    <m/>
    <x v="95"/>
    <m/>
    <x v="2"/>
    <x v="3"/>
    <x v="0"/>
  </r>
  <r>
    <x v="655"/>
    <x v="7"/>
    <x v="0"/>
    <s v="NDG_Facebook_int_LAL_2"/>
    <n v="724"/>
    <m/>
    <m/>
    <m/>
    <m/>
    <n v="429.27499999999998"/>
    <m/>
    <x v="0"/>
    <m/>
    <m/>
    <x v="95"/>
    <m/>
    <x v="2"/>
    <x v="3"/>
    <x v="0"/>
  </r>
  <r>
    <x v="655"/>
    <x v="7"/>
    <x v="0"/>
    <s v="NDG_Facebook_int_LAL_2"/>
    <n v="49"/>
    <m/>
    <m/>
    <m/>
    <m/>
    <n v="13.38"/>
    <m/>
    <x v="0"/>
    <m/>
    <m/>
    <x v="95"/>
    <m/>
    <x v="2"/>
    <x v="3"/>
    <x v="0"/>
  </r>
  <r>
    <x v="655"/>
    <x v="7"/>
    <x v="0"/>
    <s v="NDG_Facebook_int_LAL_2"/>
    <n v="25"/>
    <m/>
    <m/>
    <m/>
    <m/>
    <n v="20.07"/>
    <m/>
    <x v="0"/>
    <m/>
    <m/>
    <x v="95"/>
    <m/>
    <x v="2"/>
    <x v="3"/>
    <x v="0"/>
  </r>
  <r>
    <x v="655"/>
    <x v="7"/>
    <x v="0"/>
    <s v="パナソニック◆websiteclicks_SEP_男女_18-65+_interest_◆"/>
    <n v="27"/>
    <m/>
    <m/>
    <m/>
    <m/>
    <n v="22.3"/>
    <m/>
    <x v="0"/>
    <m/>
    <m/>
    <x v="95"/>
    <m/>
    <x v="2"/>
    <x v="3"/>
    <x v="0"/>
  </r>
  <r>
    <x v="656"/>
    <x v="7"/>
    <x v="0"/>
    <s v="UCC◆websiteclicks_SEP_男女_18-65+_interest_◆"/>
    <n v="17"/>
    <m/>
    <m/>
    <m/>
    <m/>
    <n v="12.265000000000001"/>
    <m/>
    <x v="0"/>
    <m/>
    <m/>
    <x v="95"/>
    <m/>
    <x v="2"/>
    <x v="3"/>
    <x v="0"/>
  </r>
  <r>
    <x v="656"/>
    <x v="7"/>
    <x v="0"/>
    <s v="UCC◆websiteclicks_SEP_男女_18-65+_interest_◆"/>
    <n v="29"/>
    <m/>
    <m/>
    <m/>
    <m/>
    <n v="14.494999999999999"/>
    <m/>
    <x v="0"/>
    <m/>
    <m/>
    <x v="95"/>
    <m/>
    <x v="2"/>
    <x v="3"/>
    <x v="0"/>
  </r>
  <r>
    <x v="656"/>
    <x v="7"/>
    <x v="0"/>
    <s v="NDG_Facebook_RT_brand（210210-210228）"/>
    <n v="145"/>
    <m/>
    <m/>
    <m/>
    <m/>
    <n v="183.97499999999999"/>
    <m/>
    <x v="0"/>
    <m/>
    <m/>
    <x v="95"/>
    <m/>
    <x v="2"/>
    <x v="3"/>
    <x v="0"/>
  </r>
  <r>
    <x v="656"/>
    <x v="7"/>
    <x v="0"/>
    <s v="NDG_Facebook_int_LAL_2"/>
    <n v="1529"/>
    <m/>
    <m/>
    <m/>
    <m/>
    <n v="957.78499999999997"/>
    <m/>
    <x v="0"/>
    <m/>
    <m/>
    <x v="95"/>
    <m/>
    <x v="2"/>
    <x v="3"/>
    <x v="0"/>
  </r>
  <r>
    <x v="656"/>
    <x v="7"/>
    <x v="0"/>
    <s v="NDG_Facebook_int_LAL_2"/>
    <n v="1160"/>
    <m/>
    <m/>
    <m/>
    <m/>
    <n v="499.52"/>
    <m/>
    <x v="0"/>
    <m/>
    <m/>
    <x v="95"/>
    <m/>
    <x v="2"/>
    <x v="3"/>
    <x v="0"/>
  </r>
  <r>
    <x v="656"/>
    <x v="7"/>
    <x v="0"/>
    <s v="パナソニック◆websiteclicks_SEP_男女_18-65+_interest_◆"/>
    <n v="131"/>
    <m/>
    <m/>
    <m/>
    <m/>
    <n v="28.99"/>
    <m/>
    <x v="0"/>
    <m/>
    <m/>
    <x v="95"/>
    <m/>
    <x v="2"/>
    <x v="3"/>
    <x v="0"/>
  </r>
  <r>
    <x v="656"/>
    <x v="7"/>
    <x v="0"/>
    <s v="UCC◆websiteclicks_SEP_男女_18-65+_interest_◆"/>
    <n v="229"/>
    <m/>
    <m/>
    <m/>
    <m/>
    <n v="341.19"/>
    <m/>
    <x v="0"/>
    <m/>
    <m/>
    <x v="95"/>
    <m/>
    <x v="2"/>
    <x v="3"/>
    <x v="0"/>
  </r>
  <r>
    <x v="656"/>
    <x v="7"/>
    <x v="0"/>
    <s v="NDG_Facebook_RT_brand（210210-210228）"/>
    <n v="297"/>
    <m/>
    <m/>
    <m/>
    <m/>
    <n v="243.07"/>
    <m/>
    <x v="0"/>
    <m/>
    <m/>
    <x v="95"/>
    <m/>
    <x v="2"/>
    <x v="3"/>
    <x v="0"/>
  </r>
  <r>
    <x v="656"/>
    <x v="7"/>
    <x v="0"/>
    <s v="NDG_Facebook_RT_brand（210210-210228）"/>
    <n v="1269"/>
    <m/>
    <m/>
    <m/>
    <m/>
    <n v="2105.12"/>
    <m/>
    <x v="0"/>
    <m/>
    <m/>
    <x v="95"/>
    <m/>
    <x v="2"/>
    <x v="3"/>
    <x v="0"/>
  </r>
  <r>
    <x v="656"/>
    <x v="7"/>
    <x v="0"/>
    <s v="NDG_Facebook_RT_ec（210210-210228）"/>
    <n v="13685"/>
    <m/>
    <m/>
    <m/>
    <m/>
    <n v="29010.07"/>
    <m/>
    <x v="0"/>
    <m/>
    <m/>
    <x v="95"/>
    <m/>
    <x v="2"/>
    <x v="3"/>
    <x v="0"/>
  </r>
  <r>
    <x v="656"/>
    <x v="7"/>
    <x v="0"/>
    <s v="UCC◆websiteclicks_SEP_男女_18-65+_interest_◆"/>
    <n v="1303"/>
    <m/>
    <m/>
    <m/>
    <m/>
    <n v="1126.1500000000001"/>
    <m/>
    <x v="0"/>
    <m/>
    <m/>
    <x v="95"/>
    <m/>
    <x v="2"/>
    <x v="3"/>
    <x v="0"/>
  </r>
  <r>
    <x v="656"/>
    <x v="7"/>
    <x v="0"/>
    <s v="デロンギ◆websiteclicks_SEP_男女_18-65+_interest_◆"/>
    <n v="24"/>
    <m/>
    <m/>
    <m/>
    <m/>
    <n v="8.92"/>
    <m/>
    <x v="0"/>
    <m/>
    <m/>
    <x v="95"/>
    <m/>
    <x v="2"/>
    <x v="3"/>
    <x v="0"/>
  </r>
  <r>
    <x v="656"/>
    <x v="7"/>
    <x v="0"/>
    <s v="デロンギ◆websiteclicks_SEP_男女_18-65+_interest_◆"/>
    <n v="4392"/>
    <m/>
    <m/>
    <m/>
    <m/>
    <n v="1348.0350000000001"/>
    <m/>
    <x v="0"/>
    <m/>
    <m/>
    <x v="95"/>
    <m/>
    <x v="2"/>
    <x v="3"/>
    <x v="0"/>
  </r>
  <r>
    <x v="656"/>
    <x v="7"/>
    <x v="0"/>
    <s v="パナソニック◆websiteclicks_SEP_男女_18-65+_interest_◆"/>
    <n v="805"/>
    <m/>
    <m/>
    <m/>
    <m/>
    <n v="427.04500000000002"/>
    <m/>
    <x v="0"/>
    <m/>
    <m/>
    <x v="95"/>
    <m/>
    <x v="2"/>
    <x v="3"/>
    <x v="0"/>
  </r>
  <r>
    <x v="656"/>
    <x v="7"/>
    <x v="0"/>
    <s v="NDG_Facebook_int_LAL_2"/>
    <n v="60"/>
    <m/>
    <m/>
    <m/>
    <m/>
    <n v="15.61"/>
    <m/>
    <x v="0"/>
    <m/>
    <m/>
    <x v="95"/>
    <m/>
    <x v="2"/>
    <x v="3"/>
    <x v="0"/>
  </r>
  <r>
    <x v="656"/>
    <x v="7"/>
    <x v="0"/>
    <s v="NDG_Facebook_RT_ec（210210-210228）"/>
    <n v="1753"/>
    <m/>
    <m/>
    <m/>
    <m/>
    <n v="1848.67"/>
    <m/>
    <x v="0"/>
    <m/>
    <m/>
    <x v="95"/>
    <m/>
    <x v="2"/>
    <x v="3"/>
    <x v="0"/>
  </r>
  <r>
    <x v="656"/>
    <x v="7"/>
    <x v="0"/>
    <s v="NDG_Facebook_int_LAL_2"/>
    <n v="9"/>
    <m/>
    <m/>
    <m/>
    <m/>
    <n v="3.3450000000000002"/>
    <m/>
    <x v="0"/>
    <m/>
    <m/>
    <x v="95"/>
    <m/>
    <x v="2"/>
    <x v="3"/>
    <x v="0"/>
  </r>
  <r>
    <x v="656"/>
    <x v="7"/>
    <x v="0"/>
    <s v="NDG_Facebook_int_LAL"/>
    <n v="6299"/>
    <m/>
    <m/>
    <m/>
    <m/>
    <n v="3408.5549999999998"/>
    <m/>
    <x v="0"/>
    <m/>
    <m/>
    <x v="95"/>
    <m/>
    <x v="2"/>
    <x v="3"/>
    <x v="0"/>
  </r>
  <r>
    <x v="656"/>
    <x v="7"/>
    <x v="0"/>
    <s v="NDG_Facebook_int_LAL_2"/>
    <n v="150"/>
    <m/>
    <m/>
    <m/>
    <m/>
    <n v="33.450000000000003"/>
    <m/>
    <x v="0"/>
    <m/>
    <m/>
    <x v="95"/>
    <m/>
    <x v="2"/>
    <x v="3"/>
    <x v="0"/>
  </r>
  <r>
    <x v="656"/>
    <x v="7"/>
    <x v="0"/>
    <s v="NDG_Facebook_int_LAL"/>
    <n v="7999"/>
    <m/>
    <m/>
    <m/>
    <m/>
    <n v="6851.6750000000002"/>
    <m/>
    <x v="0"/>
    <m/>
    <m/>
    <x v="95"/>
    <m/>
    <x v="2"/>
    <x v="3"/>
    <x v="0"/>
  </r>
  <r>
    <x v="656"/>
    <x v="7"/>
    <x v="0"/>
    <s v="NDG_Facebook_int_LAL_2"/>
    <n v="308"/>
    <m/>
    <m/>
    <m/>
    <m/>
    <n v="113.73"/>
    <m/>
    <x v="0"/>
    <m/>
    <m/>
    <x v="95"/>
    <m/>
    <x v="2"/>
    <x v="3"/>
    <x v="0"/>
  </r>
  <r>
    <x v="656"/>
    <x v="7"/>
    <x v="0"/>
    <s v="パナソニック◆websiteclicks_SEP_男女_18-65+_interest_◆"/>
    <n v="6857"/>
    <m/>
    <m/>
    <m/>
    <m/>
    <n v="1618.98"/>
    <m/>
    <x v="0"/>
    <m/>
    <m/>
    <x v="95"/>
    <m/>
    <x v="2"/>
    <x v="3"/>
    <x v="0"/>
  </r>
  <r>
    <x v="656"/>
    <x v="7"/>
    <x v="0"/>
    <s v="NDG_Facebook_RT_ec（210210-210228）"/>
    <n v="4642"/>
    <m/>
    <m/>
    <m/>
    <m/>
    <n v="6446.93"/>
    <m/>
    <x v="0"/>
    <m/>
    <m/>
    <x v="95"/>
    <m/>
    <x v="2"/>
    <x v="3"/>
    <x v="0"/>
  </r>
  <r>
    <x v="656"/>
    <x v="7"/>
    <x v="0"/>
    <s v="NDG_Facebook_int_LAL_2"/>
    <n v="173"/>
    <m/>
    <m/>
    <m/>
    <m/>
    <n v="119.30500000000001"/>
    <m/>
    <x v="0"/>
    <m/>
    <m/>
    <x v="95"/>
    <m/>
    <x v="2"/>
    <x v="3"/>
    <x v="0"/>
  </r>
  <r>
    <x v="656"/>
    <x v="7"/>
    <x v="0"/>
    <s v="NDG_Facebook_RT_brand（210210-210228）"/>
    <n v="919"/>
    <m/>
    <m/>
    <m/>
    <m/>
    <n v="2007"/>
    <m/>
    <x v="0"/>
    <m/>
    <m/>
    <x v="95"/>
    <m/>
    <x v="2"/>
    <x v="3"/>
    <x v="0"/>
  </r>
  <r>
    <x v="656"/>
    <x v="7"/>
    <x v="0"/>
    <s v="NDG_Facebook_RT_brand（210210-210228）"/>
    <n v="490"/>
    <m/>
    <m/>
    <m/>
    <m/>
    <n v="667.88499999999999"/>
    <m/>
    <x v="0"/>
    <m/>
    <m/>
    <x v="95"/>
    <m/>
    <x v="2"/>
    <x v="3"/>
    <x v="0"/>
  </r>
  <r>
    <x v="656"/>
    <x v="7"/>
    <x v="0"/>
    <s v="NDG_Facebook_int_LAL_2"/>
    <n v="73"/>
    <m/>
    <m/>
    <m/>
    <m/>
    <n v="35.68"/>
    <m/>
    <x v="0"/>
    <m/>
    <m/>
    <x v="95"/>
    <m/>
    <x v="2"/>
    <x v="3"/>
    <x v="0"/>
  </r>
  <r>
    <x v="656"/>
    <x v="7"/>
    <x v="0"/>
    <s v="NDG_Facebook_int_LAL_2"/>
    <n v="482"/>
    <m/>
    <m/>
    <m/>
    <m/>
    <n v="150.52500000000001"/>
    <m/>
    <x v="0"/>
    <m/>
    <m/>
    <x v="95"/>
    <m/>
    <x v="2"/>
    <x v="3"/>
    <x v="0"/>
  </r>
  <r>
    <x v="656"/>
    <x v="7"/>
    <x v="0"/>
    <s v="デロンギ◆websiteclicks_SEP_男女_18-65+_interest_◆"/>
    <n v="97"/>
    <m/>
    <m/>
    <m/>
    <m/>
    <n v="121.535"/>
    <m/>
    <x v="0"/>
    <m/>
    <m/>
    <x v="95"/>
    <m/>
    <x v="2"/>
    <x v="3"/>
    <x v="0"/>
  </r>
  <r>
    <x v="656"/>
    <x v="7"/>
    <x v="0"/>
    <s v="NDG_Facebook_RT_ec（210210-210228）"/>
    <n v="5065"/>
    <m/>
    <m/>
    <m/>
    <m/>
    <n v="6018.77"/>
    <m/>
    <x v="0"/>
    <m/>
    <m/>
    <x v="95"/>
    <m/>
    <x v="2"/>
    <x v="3"/>
    <x v="0"/>
  </r>
  <r>
    <x v="656"/>
    <x v="7"/>
    <x v="0"/>
    <s v="デロンギ◆websiteclicks_SEP_男女_18-65+_interest_◆"/>
    <n v="177"/>
    <m/>
    <m/>
    <m/>
    <m/>
    <n v="55.75"/>
    <m/>
    <x v="0"/>
    <m/>
    <m/>
    <x v="95"/>
    <m/>
    <x v="2"/>
    <x v="3"/>
    <x v="0"/>
  </r>
  <r>
    <x v="656"/>
    <x v="7"/>
    <x v="0"/>
    <s v="デロンギ◆websiteclicks_SEP_男女_18-65+_interest_◆"/>
    <n v="2802"/>
    <m/>
    <m/>
    <m/>
    <m/>
    <n v="1123.92"/>
    <m/>
    <x v="0"/>
    <m/>
    <m/>
    <x v="95"/>
    <m/>
    <x v="2"/>
    <x v="3"/>
    <x v="0"/>
  </r>
  <r>
    <x v="656"/>
    <x v="7"/>
    <x v="0"/>
    <s v="NDG_Facebook_RT_ec（210210-210228）"/>
    <n v="4328"/>
    <m/>
    <m/>
    <m/>
    <m/>
    <n v="3625.98"/>
    <m/>
    <x v="0"/>
    <m/>
    <m/>
    <x v="95"/>
    <m/>
    <x v="2"/>
    <x v="3"/>
    <x v="0"/>
  </r>
  <r>
    <x v="656"/>
    <x v="7"/>
    <x v="0"/>
    <s v="NDG_Facebook_int_LAL_2"/>
    <n v="6"/>
    <m/>
    <m/>
    <m/>
    <m/>
    <n v="4.46"/>
    <m/>
    <x v="0"/>
    <m/>
    <m/>
    <x v="95"/>
    <m/>
    <x v="2"/>
    <x v="3"/>
    <x v="0"/>
  </r>
  <r>
    <x v="656"/>
    <x v="7"/>
    <x v="0"/>
    <s v="NDG_Facebook_int_LAL_2"/>
    <n v="13105"/>
    <m/>
    <m/>
    <m/>
    <m/>
    <n v="7777.125"/>
    <m/>
    <x v="0"/>
    <m/>
    <m/>
    <x v="95"/>
    <m/>
    <x v="2"/>
    <x v="3"/>
    <x v="0"/>
  </r>
  <r>
    <x v="656"/>
    <x v="7"/>
    <x v="0"/>
    <s v="NDG_Facebook_RT_ec（210210-210228）"/>
    <n v="1537"/>
    <m/>
    <m/>
    <m/>
    <m/>
    <n v="2196.5500000000002"/>
    <m/>
    <x v="0"/>
    <m/>
    <m/>
    <x v="95"/>
    <m/>
    <x v="2"/>
    <x v="3"/>
    <x v="0"/>
  </r>
  <r>
    <x v="656"/>
    <x v="7"/>
    <x v="0"/>
    <s v="パナソニック◆websiteclicks_SEP_男女_18-65+_interest_◆"/>
    <n v="3404"/>
    <m/>
    <m/>
    <m/>
    <m/>
    <n v="892"/>
    <m/>
    <x v="0"/>
    <m/>
    <m/>
    <x v="95"/>
    <m/>
    <x v="2"/>
    <x v="3"/>
    <x v="0"/>
  </r>
  <r>
    <x v="656"/>
    <x v="7"/>
    <x v="0"/>
    <s v="NDG_Facebook_RT_ec（210210-210228）"/>
    <n v="2127"/>
    <m/>
    <m/>
    <m/>
    <m/>
    <n v="3079.63"/>
    <m/>
    <x v="0"/>
    <m/>
    <m/>
    <x v="95"/>
    <m/>
    <x v="2"/>
    <x v="3"/>
    <x v="0"/>
  </r>
  <r>
    <x v="656"/>
    <x v="7"/>
    <x v="0"/>
    <s v="NDG_Facebook_int_LAL_2"/>
    <n v="73"/>
    <m/>
    <m/>
    <m/>
    <m/>
    <n v="90.314999999999998"/>
    <m/>
    <x v="0"/>
    <m/>
    <m/>
    <x v="95"/>
    <m/>
    <x v="2"/>
    <x v="3"/>
    <x v="0"/>
  </r>
  <r>
    <x v="656"/>
    <x v="7"/>
    <x v="0"/>
    <s v="パナソニック◆websiteclicks_SEP_男女_18-65+_interest_◆"/>
    <n v="66"/>
    <m/>
    <m/>
    <m/>
    <m/>
    <n v="35.68"/>
    <m/>
    <x v="0"/>
    <m/>
    <m/>
    <x v="95"/>
    <m/>
    <x v="2"/>
    <x v="3"/>
    <x v="0"/>
  </r>
  <r>
    <x v="656"/>
    <x v="7"/>
    <x v="0"/>
    <s v="デロンギ◆websiteclicks_SEP_男女_18-65+_interest_◆"/>
    <n v="9099"/>
    <m/>
    <m/>
    <m/>
    <m/>
    <n v="6982.13"/>
    <m/>
    <x v="0"/>
    <m/>
    <m/>
    <x v="95"/>
    <m/>
    <x v="2"/>
    <x v="3"/>
    <x v="0"/>
  </r>
  <r>
    <x v="656"/>
    <x v="7"/>
    <x v="0"/>
    <s v="NDG_Facebook_RT_brand（210210-210228）"/>
    <n v="696"/>
    <m/>
    <m/>
    <m/>
    <m/>
    <n v="1296.7449999999999"/>
    <m/>
    <x v="0"/>
    <m/>
    <m/>
    <x v="95"/>
    <m/>
    <x v="2"/>
    <x v="3"/>
    <x v="0"/>
  </r>
  <r>
    <x v="656"/>
    <x v="7"/>
    <x v="0"/>
    <s v="パナソニック◆websiteclicks_SEP_男女_18-65+_interest_◆"/>
    <n v="202"/>
    <m/>
    <m/>
    <m/>
    <m/>
    <n v="42.37"/>
    <m/>
    <x v="0"/>
    <m/>
    <m/>
    <x v="95"/>
    <m/>
    <x v="2"/>
    <x v="3"/>
    <x v="0"/>
  </r>
  <r>
    <x v="656"/>
    <x v="7"/>
    <x v="0"/>
    <s v="デロンギ◆websiteclicks_SEP_男女_18-65+_interest_◆"/>
    <n v="3586"/>
    <m/>
    <m/>
    <m/>
    <m/>
    <n v="2459.69"/>
    <m/>
    <x v="0"/>
    <m/>
    <m/>
    <x v="95"/>
    <m/>
    <x v="2"/>
    <x v="3"/>
    <x v="0"/>
  </r>
  <r>
    <x v="656"/>
    <x v="7"/>
    <x v="0"/>
    <s v="NDG_Facebook_RT_ec（210210-210228）"/>
    <n v="2887"/>
    <m/>
    <m/>
    <m/>
    <m/>
    <n v="3289.25"/>
    <m/>
    <x v="0"/>
    <m/>
    <m/>
    <x v="95"/>
    <m/>
    <x v="2"/>
    <x v="3"/>
    <x v="0"/>
  </r>
  <r>
    <x v="656"/>
    <x v="7"/>
    <x v="0"/>
    <s v="UCC◆websiteclicks_SEP_男女_18-65+_interest_◆"/>
    <n v="1406"/>
    <m/>
    <m/>
    <m/>
    <m/>
    <n v="1506.365"/>
    <m/>
    <x v="0"/>
    <m/>
    <m/>
    <x v="95"/>
    <m/>
    <x v="2"/>
    <x v="3"/>
    <x v="0"/>
  </r>
  <r>
    <x v="656"/>
    <x v="7"/>
    <x v="0"/>
    <s v="UCC◆websiteclicks_SEP_男女_18-65+_interest_◆"/>
    <n v="1562"/>
    <m/>
    <m/>
    <m/>
    <m/>
    <n v="2499.83"/>
    <m/>
    <x v="0"/>
    <m/>
    <m/>
    <x v="95"/>
    <m/>
    <x v="2"/>
    <x v="3"/>
    <x v="0"/>
  </r>
  <r>
    <x v="656"/>
    <x v="7"/>
    <x v="0"/>
    <s v="UCC◆websiteclicks_SEP_男女_18-65+_interest_◆"/>
    <n v="1092"/>
    <m/>
    <m/>
    <m/>
    <m/>
    <n v="757.08500000000004"/>
    <m/>
    <x v="0"/>
    <m/>
    <m/>
    <x v="95"/>
    <m/>
    <x v="2"/>
    <x v="3"/>
    <x v="0"/>
  </r>
  <r>
    <x v="656"/>
    <x v="7"/>
    <x v="0"/>
    <s v="NDG_Facebook_RT_ec（210210-210228）"/>
    <n v="2905"/>
    <m/>
    <m/>
    <m/>
    <m/>
    <n v="3920.34"/>
    <m/>
    <x v="0"/>
    <m/>
    <m/>
    <x v="95"/>
    <m/>
    <x v="2"/>
    <x v="3"/>
    <x v="0"/>
  </r>
  <r>
    <x v="656"/>
    <x v="7"/>
    <x v="0"/>
    <s v="NDG_Facebook_RT_ec（210210-210228）"/>
    <n v="5719"/>
    <m/>
    <m/>
    <m/>
    <m/>
    <n v="9109.5499999999993"/>
    <m/>
    <x v="0"/>
    <m/>
    <m/>
    <x v="95"/>
    <m/>
    <x v="2"/>
    <x v="3"/>
    <x v="0"/>
  </r>
  <r>
    <x v="656"/>
    <x v="7"/>
    <x v="0"/>
    <s v="NDG_Facebook_RT_brand（210210-210228）"/>
    <n v="231"/>
    <m/>
    <m/>
    <m/>
    <m/>
    <n v="459.38"/>
    <m/>
    <x v="0"/>
    <m/>
    <m/>
    <x v="95"/>
    <m/>
    <x v="2"/>
    <x v="3"/>
    <x v="0"/>
  </r>
  <r>
    <x v="656"/>
    <x v="7"/>
    <x v="0"/>
    <s v="NDG_Facebook_RT_brand（210210-210228）"/>
    <n v="2789"/>
    <m/>
    <m/>
    <m/>
    <m/>
    <n v="4541.3950000000004"/>
    <m/>
    <x v="0"/>
    <m/>
    <m/>
    <x v="95"/>
    <m/>
    <x v="2"/>
    <x v="3"/>
    <x v="0"/>
  </r>
  <r>
    <x v="656"/>
    <x v="7"/>
    <x v="0"/>
    <s v="パナソニック◆websiteclicks_SEP_男女_18-65+_interest_◆"/>
    <n v="6930"/>
    <m/>
    <m/>
    <m/>
    <m/>
    <n v="4321.74"/>
    <m/>
    <x v="0"/>
    <m/>
    <m/>
    <x v="95"/>
    <m/>
    <x v="2"/>
    <x v="3"/>
    <x v="0"/>
  </r>
  <r>
    <x v="656"/>
    <x v="7"/>
    <x v="0"/>
    <s v="UCC◆websiteclicks_SEP_男女_18-65+_interest_◆"/>
    <n v="107"/>
    <m/>
    <m/>
    <m/>
    <m/>
    <n v="83.625"/>
    <m/>
    <x v="0"/>
    <m/>
    <m/>
    <x v="95"/>
    <m/>
    <x v="2"/>
    <x v="3"/>
    <x v="0"/>
  </r>
  <r>
    <x v="656"/>
    <x v="7"/>
    <x v="0"/>
    <s v="NDG_Facebook_RT_ec（210210-210228）"/>
    <n v="8938"/>
    <m/>
    <m/>
    <m/>
    <m/>
    <n v="11010.625"/>
    <m/>
    <x v="0"/>
    <m/>
    <m/>
    <x v="95"/>
    <m/>
    <x v="2"/>
    <x v="3"/>
    <x v="0"/>
  </r>
  <r>
    <x v="656"/>
    <x v="7"/>
    <x v="0"/>
    <s v="パナソニック◆websiteclicks_SEP_男女_18-65+_interest_◆"/>
    <n v="67"/>
    <m/>
    <m/>
    <m/>
    <m/>
    <n v="18.954999999999998"/>
    <m/>
    <x v="0"/>
    <m/>
    <m/>
    <x v="95"/>
    <m/>
    <x v="2"/>
    <x v="3"/>
    <x v="0"/>
  </r>
  <r>
    <x v="656"/>
    <x v="7"/>
    <x v="0"/>
    <s v="パナソニック◆websiteclicks_SEP_男女_18-65+_interest_◆"/>
    <n v="10501"/>
    <m/>
    <m/>
    <m/>
    <m/>
    <n v="5411.0950000000003"/>
    <m/>
    <x v="0"/>
    <m/>
    <m/>
    <x v="95"/>
    <m/>
    <x v="2"/>
    <x v="3"/>
    <x v="0"/>
  </r>
  <r>
    <x v="656"/>
    <x v="7"/>
    <x v="0"/>
    <s v="NDG_Facebook_RT_brand（210210-210228）"/>
    <n v="70"/>
    <m/>
    <m/>
    <m/>
    <m/>
    <n v="79.165000000000006"/>
    <m/>
    <x v="0"/>
    <m/>
    <m/>
    <x v="95"/>
    <m/>
    <x v="2"/>
    <x v="3"/>
    <x v="0"/>
  </r>
  <r>
    <x v="656"/>
    <x v="7"/>
    <x v="0"/>
    <s v="デロンギ◆websiteclicks_SEP_男女_18-65+_interest_◆"/>
    <n v="115"/>
    <m/>
    <m/>
    <m/>
    <m/>
    <n v="47.945"/>
    <m/>
    <x v="0"/>
    <m/>
    <m/>
    <x v="95"/>
    <m/>
    <x v="2"/>
    <x v="3"/>
    <x v="0"/>
  </r>
  <r>
    <x v="656"/>
    <x v="7"/>
    <x v="0"/>
    <s v="デロンギ◆websiteclicks_SEP_男女_18-65+_interest_◆"/>
    <n v="1054"/>
    <m/>
    <m/>
    <m/>
    <m/>
    <n v="886.42499999999995"/>
    <m/>
    <x v="0"/>
    <m/>
    <m/>
    <x v="95"/>
    <m/>
    <x v="2"/>
    <x v="3"/>
    <x v="0"/>
  </r>
  <r>
    <x v="656"/>
    <x v="7"/>
    <x v="0"/>
    <s v="NDG_Facebook_RT_brand（210210-210228）"/>
    <n v="118"/>
    <m/>
    <m/>
    <m/>
    <m/>
    <n v="214.08"/>
    <m/>
    <x v="0"/>
    <m/>
    <m/>
    <x v="95"/>
    <m/>
    <x v="2"/>
    <x v="3"/>
    <x v="0"/>
  </r>
  <r>
    <x v="656"/>
    <x v="7"/>
    <x v="0"/>
    <s v="NDG_Facebook_int_LAL_2"/>
    <n v="49"/>
    <m/>
    <m/>
    <m/>
    <m/>
    <n v="26.76"/>
    <m/>
    <x v="0"/>
    <m/>
    <m/>
    <x v="95"/>
    <m/>
    <x v="2"/>
    <x v="3"/>
    <x v="0"/>
  </r>
  <r>
    <x v="656"/>
    <x v="7"/>
    <x v="0"/>
    <s v="NDG_Facebook_RT_brand（210210-210228）"/>
    <n v="754"/>
    <m/>
    <m/>
    <m/>
    <m/>
    <n v="1269.9849999999999"/>
    <m/>
    <x v="0"/>
    <m/>
    <m/>
    <x v="95"/>
    <m/>
    <x v="2"/>
    <x v="3"/>
    <x v="0"/>
  </r>
  <r>
    <x v="656"/>
    <x v="7"/>
    <x v="0"/>
    <s v="NDG_Facebook_int_LAL_2"/>
    <n v="7811"/>
    <m/>
    <m/>
    <m/>
    <m/>
    <n v="3809.9549999999999"/>
    <m/>
    <x v="0"/>
    <m/>
    <m/>
    <x v="95"/>
    <m/>
    <x v="2"/>
    <x v="3"/>
    <x v="0"/>
  </r>
  <r>
    <x v="656"/>
    <x v="7"/>
    <x v="0"/>
    <s v="NDG_Facebook_int_LAL_2"/>
    <n v="462"/>
    <m/>
    <m/>
    <m/>
    <m/>
    <n v="240.84"/>
    <m/>
    <x v="0"/>
    <m/>
    <m/>
    <x v="95"/>
    <m/>
    <x v="2"/>
    <x v="3"/>
    <x v="0"/>
  </r>
  <r>
    <x v="656"/>
    <x v="7"/>
    <x v="0"/>
    <s v="UCC◆websiteclicks_SEP_男女_18-65+_interest_◆"/>
    <n v="19"/>
    <m/>
    <m/>
    <m/>
    <m/>
    <n v="13.38"/>
    <m/>
    <x v="0"/>
    <m/>
    <m/>
    <x v="95"/>
    <m/>
    <x v="2"/>
    <x v="3"/>
    <x v="0"/>
  </r>
  <r>
    <x v="656"/>
    <x v="7"/>
    <x v="0"/>
    <s v="UCC◆websiteclicks_SEP_男女_18-65+_interest_◆"/>
    <n v="282"/>
    <m/>
    <m/>
    <m/>
    <m/>
    <n v="325.58"/>
    <m/>
    <x v="0"/>
    <m/>
    <m/>
    <x v="95"/>
    <m/>
    <x v="2"/>
    <x v="3"/>
    <x v="0"/>
  </r>
  <r>
    <x v="656"/>
    <x v="7"/>
    <x v="0"/>
    <s v="デロンギ◆websiteclicks_SEP_男女_18-65+_interest_◆"/>
    <n v="246"/>
    <m/>
    <m/>
    <m/>
    <m/>
    <n v="138.26"/>
    <m/>
    <x v="0"/>
    <m/>
    <m/>
    <x v="95"/>
    <m/>
    <x v="2"/>
    <x v="3"/>
    <x v="0"/>
  </r>
  <r>
    <x v="656"/>
    <x v="7"/>
    <x v="0"/>
    <s v="NDG_Facebook_RT_brand（210210-210228）"/>
    <n v="749"/>
    <m/>
    <m/>
    <m/>
    <m/>
    <n v="1467.34"/>
    <m/>
    <x v="0"/>
    <m/>
    <m/>
    <x v="95"/>
    <m/>
    <x v="2"/>
    <x v="3"/>
    <x v="0"/>
  </r>
  <r>
    <x v="656"/>
    <x v="7"/>
    <x v="0"/>
    <s v="NDG_Facebook_RT_brand（210210-210228）"/>
    <n v="2409"/>
    <m/>
    <m/>
    <m/>
    <m/>
    <n v="5781.2749999999996"/>
    <m/>
    <x v="0"/>
    <m/>
    <m/>
    <x v="95"/>
    <m/>
    <x v="2"/>
    <x v="3"/>
    <x v="0"/>
  </r>
  <r>
    <x v="656"/>
    <x v="7"/>
    <x v="0"/>
    <s v="NDG_Facebook_RT_ec（210210-210228）"/>
    <n v="1523"/>
    <m/>
    <m/>
    <m/>
    <m/>
    <n v="1498.56"/>
    <m/>
    <x v="0"/>
    <m/>
    <m/>
    <x v="95"/>
    <m/>
    <x v="2"/>
    <x v="3"/>
    <x v="0"/>
  </r>
  <r>
    <x v="656"/>
    <x v="7"/>
    <x v="0"/>
    <s v="NDG_Facebook_RT_ec（210210-210228）"/>
    <n v="4371"/>
    <m/>
    <m/>
    <m/>
    <m/>
    <n v="5484.6850000000004"/>
    <m/>
    <x v="0"/>
    <m/>
    <m/>
    <x v="95"/>
    <m/>
    <x v="2"/>
    <x v="3"/>
    <x v="0"/>
  </r>
  <r>
    <x v="656"/>
    <x v="7"/>
    <x v="0"/>
    <s v="パナソニック◆websiteclicks_SEP_男女_18-65+_interest_◆"/>
    <n v="61"/>
    <m/>
    <m/>
    <m/>
    <m/>
    <n v="27.875"/>
    <m/>
    <x v="0"/>
    <m/>
    <m/>
    <x v="95"/>
    <m/>
    <x v="2"/>
    <x v="3"/>
    <x v="0"/>
  </r>
  <r>
    <x v="657"/>
    <x v="7"/>
    <x v="0"/>
    <s v="パナソニック◆websiteclicks_SEP_男女_18-65+_interest_◆"/>
    <n v="6005"/>
    <m/>
    <m/>
    <m/>
    <m/>
    <n v="3040.605"/>
    <m/>
    <x v="0"/>
    <m/>
    <m/>
    <x v="95"/>
    <m/>
    <x v="2"/>
    <x v="3"/>
    <x v="0"/>
  </r>
  <r>
    <x v="657"/>
    <x v="7"/>
    <x v="0"/>
    <s v="パナソニック◆websiteclicks_SEP_男女_18-65+_interest_◆"/>
    <n v="91"/>
    <m/>
    <m/>
    <m/>
    <m/>
    <n v="24.53"/>
    <m/>
    <x v="0"/>
    <m/>
    <m/>
    <x v="95"/>
    <m/>
    <x v="2"/>
    <x v="3"/>
    <x v="0"/>
  </r>
  <r>
    <x v="657"/>
    <x v="7"/>
    <x v="0"/>
    <s v="デロンギ◆websiteclicks_SEP_男女_18-65+_interest_◆"/>
    <n v="49"/>
    <m/>
    <m/>
    <m/>
    <m/>
    <n v="23.414999999999999"/>
    <m/>
    <x v="0"/>
    <m/>
    <m/>
    <x v="95"/>
    <m/>
    <x v="2"/>
    <x v="3"/>
    <x v="0"/>
  </r>
  <r>
    <x v="657"/>
    <x v="7"/>
    <x v="0"/>
    <s v="NDG_Facebook_RT_brand（210210-210228）"/>
    <n v="2106"/>
    <m/>
    <m/>
    <m/>
    <m/>
    <n v="3574.69"/>
    <m/>
    <x v="0"/>
    <m/>
    <m/>
    <x v="95"/>
    <m/>
    <x v="2"/>
    <x v="3"/>
    <x v="0"/>
  </r>
  <r>
    <x v="657"/>
    <x v="7"/>
    <x v="0"/>
    <s v="NDG_Facebook_RT_brand（210210-210228）"/>
    <n v="991"/>
    <m/>
    <m/>
    <m/>
    <m/>
    <n v="1673.615"/>
    <m/>
    <x v="0"/>
    <m/>
    <m/>
    <x v="95"/>
    <m/>
    <x v="2"/>
    <x v="3"/>
    <x v="0"/>
  </r>
  <r>
    <x v="657"/>
    <x v="7"/>
    <x v="0"/>
    <s v="NDG_Facebook_RT_ec（210210-210228）"/>
    <n v="6284"/>
    <m/>
    <m/>
    <m/>
    <m/>
    <n v="9136.31"/>
    <m/>
    <x v="0"/>
    <m/>
    <m/>
    <x v="95"/>
    <m/>
    <x v="2"/>
    <x v="3"/>
    <x v="0"/>
  </r>
  <r>
    <x v="657"/>
    <x v="7"/>
    <x v="0"/>
    <s v="NDG_Facebook_RT_ec（210210-210228）"/>
    <n v="1589"/>
    <m/>
    <m/>
    <m/>
    <m/>
    <n v="2272.37"/>
    <m/>
    <x v="0"/>
    <m/>
    <m/>
    <x v="95"/>
    <m/>
    <x v="2"/>
    <x v="3"/>
    <x v="0"/>
  </r>
  <r>
    <x v="657"/>
    <x v="7"/>
    <x v="0"/>
    <s v="UCC◆websiteclicks_SEP_男女_18-65+_interest_◆"/>
    <n v="137"/>
    <m/>
    <m/>
    <m/>
    <m/>
    <n v="268.71499999999997"/>
    <m/>
    <x v="0"/>
    <m/>
    <m/>
    <x v="95"/>
    <m/>
    <x v="2"/>
    <x v="3"/>
    <x v="0"/>
  </r>
  <r>
    <x v="657"/>
    <x v="7"/>
    <x v="0"/>
    <s v="パナソニック◆websiteclicks_SEP_男女_18-65+_interest_◆"/>
    <n v="6118"/>
    <m/>
    <m/>
    <m/>
    <m/>
    <n v="1501.905"/>
    <m/>
    <x v="0"/>
    <m/>
    <m/>
    <x v="95"/>
    <m/>
    <x v="2"/>
    <x v="3"/>
    <x v="0"/>
  </r>
  <r>
    <x v="657"/>
    <x v="7"/>
    <x v="0"/>
    <s v="NDG_Facebook_int_LAL_2"/>
    <n v="29"/>
    <m/>
    <m/>
    <m/>
    <m/>
    <n v="11.15"/>
    <m/>
    <x v="0"/>
    <m/>
    <m/>
    <x v="95"/>
    <m/>
    <x v="2"/>
    <x v="3"/>
    <x v="0"/>
  </r>
  <r>
    <x v="657"/>
    <x v="7"/>
    <x v="0"/>
    <s v="NDG_Facebook_int_LAL_2"/>
    <n v="534"/>
    <m/>
    <m/>
    <m/>
    <m/>
    <n v="185.09"/>
    <m/>
    <x v="0"/>
    <m/>
    <m/>
    <x v="95"/>
    <m/>
    <x v="2"/>
    <x v="3"/>
    <x v="0"/>
  </r>
  <r>
    <x v="657"/>
    <x v="7"/>
    <x v="0"/>
    <s v="デロンギ◆websiteclicks_SEP_男女_18-65+_interest_◆"/>
    <n v="223"/>
    <m/>
    <m/>
    <m/>
    <m/>
    <n v="136.03"/>
    <m/>
    <x v="0"/>
    <m/>
    <m/>
    <x v="95"/>
    <m/>
    <x v="2"/>
    <x v="3"/>
    <x v="0"/>
  </r>
  <r>
    <x v="657"/>
    <x v="7"/>
    <x v="0"/>
    <s v="UCC◆websiteclicks_SEP_男女_18-65+_interest_◆"/>
    <n v="575"/>
    <m/>
    <m/>
    <m/>
    <m/>
    <n v="757.08500000000004"/>
    <m/>
    <x v="0"/>
    <m/>
    <m/>
    <x v="95"/>
    <m/>
    <x v="2"/>
    <x v="3"/>
    <x v="0"/>
  </r>
  <r>
    <x v="657"/>
    <x v="7"/>
    <x v="0"/>
    <s v="UCC◆websiteclicks_SEP_男女_18-65+_interest_◆"/>
    <n v="952"/>
    <m/>
    <m/>
    <m/>
    <m/>
    <n v="1721.56"/>
    <m/>
    <x v="0"/>
    <m/>
    <m/>
    <x v="95"/>
    <m/>
    <x v="2"/>
    <x v="3"/>
    <x v="0"/>
  </r>
  <r>
    <x v="657"/>
    <x v="7"/>
    <x v="0"/>
    <s v="パナソニック◆websiteclicks_SEP_男女_18-65+_interest_◆"/>
    <n v="279"/>
    <m/>
    <m/>
    <m/>
    <m/>
    <n v="65.784999999999997"/>
    <m/>
    <x v="0"/>
    <m/>
    <m/>
    <x v="95"/>
    <m/>
    <x v="2"/>
    <x v="3"/>
    <x v="0"/>
  </r>
  <r>
    <x v="657"/>
    <x v="7"/>
    <x v="0"/>
    <s v="NDG_Facebook_int_LAL_2"/>
    <n v="1128"/>
    <m/>
    <m/>
    <m/>
    <m/>
    <n v="590.95000000000005"/>
    <m/>
    <x v="0"/>
    <m/>
    <m/>
    <x v="95"/>
    <m/>
    <x v="2"/>
    <x v="3"/>
    <x v="0"/>
  </r>
  <r>
    <x v="657"/>
    <x v="7"/>
    <x v="0"/>
    <s v="NDG_Facebook_int_LAL_2"/>
    <n v="11013"/>
    <m/>
    <m/>
    <m/>
    <m/>
    <n v="5970.8249999999998"/>
    <m/>
    <x v="0"/>
    <m/>
    <m/>
    <x v="95"/>
    <m/>
    <x v="2"/>
    <x v="3"/>
    <x v="0"/>
  </r>
  <r>
    <x v="657"/>
    <x v="7"/>
    <x v="0"/>
    <s v="NDG_Facebook_int_LAL_2"/>
    <n v="363"/>
    <m/>
    <m/>
    <m/>
    <m/>
    <n v="240.84"/>
    <m/>
    <x v="0"/>
    <m/>
    <m/>
    <x v="95"/>
    <m/>
    <x v="2"/>
    <x v="3"/>
    <x v="0"/>
  </r>
  <r>
    <x v="657"/>
    <x v="7"/>
    <x v="0"/>
    <s v="NDG_Facebook_int_LAL_2"/>
    <n v="57"/>
    <m/>
    <m/>
    <m/>
    <m/>
    <n v="55.75"/>
    <m/>
    <x v="0"/>
    <m/>
    <m/>
    <x v="95"/>
    <m/>
    <x v="2"/>
    <x v="3"/>
    <x v="0"/>
  </r>
  <r>
    <x v="657"/>
    <x v="7"/>
    <x v="0"/>
    <s v="NDG_Facebook_int_LAL_2"/>
    <n v="1054"/>
    <m/>
    <m/>
    <m/>
    <m/>
    <n v="395.82499999999999"/>
    <m/>
    <x v="0"/>
    <m/>
    <m/>
    <x v="95"/>
    <m/>
    <x v="2"/>
    <x v="3"/>
    <x v="0"/>
  </r>
  <r>
    <x v="657"/>
    <x v="7"/>
    <x v="0"/>
    <s v="NDG_Facebook_int_LAL_2"/>
    <n v="152"/>
    <m/>
    <m/>
    <m/>
    <m/>
    <n v="69.13"/>
    <m/>
    <x v="0"/>
    <m/>
    <m/>
    <x v="95"/>
    <m/>
    <x v="2"/>
    <x v="3"/>
    <x v="0"/>
  </r>
  <r>
    <x v="657"/>
    <x v="7"/>
    <x v="0"/>
    <s v="パナソニック◆websiteclicks_SEP_男女_18-65+_interest_◆"/>
    <n v="5520"/>
    <m/>
    <m/>
    <m/>
    <m/>
    <n v="1291.17"/>
    <m/>
    <x v="0"/>
    <m/>
    <m/>
    <x v="95"/>
    <m/>
    <x v="2"/>
    <x v="3"/>
    <x v="0"/>
  </r>
  <r>
    <x v="657"/>
    <x v="7"/>
    <x v="0"/>
    <s v="パナソニック◆websiteclicks_SEP_男女_18-65+_interest_◆"/>
    <n v="62"/>
    <m/>
    <m/>
    <m/>
    <m/>
    <n v="26.76"/>
    <m/>
    <x v="0"/>
    <m/>
    <m/>
    <x v="95"/>
    <m/>
    <x v="2"/>
    <x v="3"/>
    <x v="0"/>
  </r>
  <r>
    <x v="657"/>
    <x v="7"/>
    <x v="0"/>
    <s v="デロンギ◆websiteclicks_SEP_男女_18-65+_interest_◆"/>
    <n v="2453"/>
    <m/>
    <m/>
    <m/>
    <m/>
    <n v="1433.89"/>
    <m/>
    <x v="0"/>
    <m/>
    <m/>
    <x v="95"/>
    <m/>
    <x v="2"/>
    <x v="3"/>
    <x v="0"/>
  </r>
  <r>
    <x v="657"/>
    <x v="7"/>
    <x v="0"/>
    <s v="NDG_Facebook_RT_ec（210210-210228）"/>
    <n v="6563"/>
    <m/>
    <m/>
    <m/>
    <m/>
    <n v="8101.59"/>
    <m/>
    <x v="0"/>
    <m/>
    <m/>
    <x v="95"/>
    <m/>
    <x v="2"/>
    <x v="3"/>
    <x v="0"/>
  </r>
  <r>
    <x v="657"/>
    <x v="7"/>
    <x v="0"/>
    <s v="UCC◆websiteclicks_SEP_男女_18-65+_interest_◆"/>
    <n v="1038"/>
    <m/>
    <m/>
    <m/>
    <m/>
    <n v="1146.22"/>
    <m/>
    <x v="0"/>
    <m/>
    <m/>
    <x v="95"/>
    <m/>
    <x v="2"/>
    <x v="3"/>
    <x v="0"/>
  </r>
  <r>
    <x v="657"/>
    <x v="7"/>
    <x v="0"/>
    <s v="NDG_Facebook_RT_ec（210210-210228）"/>
    <n v="6377"/>
    <m/>
    <m/>
    <m/>
    <m/>
    <n v="7277.6049999999996"/>
    <m/>
    <x v="0"/>
    <m/>
    <m/>
    <x v="95"/>
    <m/>
    <x v="2"/>
    <x v="3"/>
    <x v="0"/>
  </r>
  <r>
    <x v="657"/>
    <x v="7"/>
    <x v="0"/>
    <s v="NDG_Facebook_RT_ec（210210-210228）"/>
    <n v="1138"/>
    <m/>
    <m/>
    <m/>
    <m/>
    <n v="1442.81"/>
    <m/>
    <x v="0"/>
    <m/>
    <m/>
    <x v="95"/>
    <m/>
    <x v="2"/>
    <x v="3"/>
    <x v="0"/>
  </r>
  <r>
    <x v="657"/>
    <x v="7"/>
    <x v="0"/>
    <s v="NDG_Facebook_RT_ec（210210-210228）"/>
    <n v="1463"/>
    <m/>
    <m/>
    <m/>
    <m/>
    <n v="1439.4649999999999"/>
    <m/>
    <x v="0"/>
    <m/>
    <m/>
    <x v="95"/>
    <m/>
    <x v="2"/>
    <x v="3"/>
    <x v="0"/>
  </r>
  <r>
    <x v="657"/>
    <x v="7"/>
    <x v="0"/>
    <s v="UCC◆websiteclicks_SEP_男女_18-65+_interest_◆"/>
    <n v="7"/>
    <m/>
    <m/>
    <m/>
    <m/>
    <n v="2.23"/>
    <m/>
    <x v="0"/>
    <m/>
    <m/>
    <x v="95"/>
    <m/>
    <x v="2"/>
    <x v="3"/>
    <x v="0"/>
  </r>
  <r>
    <x v="657"/>
    <x v="7"/>
    <x v="0"/>
    <s v="UCC◆websiteclicks_SEP_男女_18-65+_interest_◆"/>
    <n v="17"/>
    <m/>
    <m/>
    <m/>
    <m/>
    <n v="21.184999999999999"/>
    <m/>
    <x v="0"/>
    <m/>
    <m/>
    <x v="95"/>
    <m/>
    <x v="2"/>
    <x v="3"/>
    <x v="0"/>
  </r>
  <r>
    <x v="657"/>
    <x v="7"/>
    <x v="0"/>
    <s v="NDG_Facebook_RT_ec（210210-210228）"/>
    <n v="4313"/>
    <m/>
    <m/>
    <m/>
    <m/>
    <n v="5403.29"/>
    <m/>
    <x v="0"/>
    <m/>
    <m/>
    <x v="95"/>
    <m/>
    <x v="2"/>
    <x v="3"/>
    <x v="0"/>
  </r>
  <r>
    <x v="657"/>
    <x v="7"/>
    <x v="0"/>
    <s v="NDG_Facebook_RT_brand（210210-210228）"/>
    <n v="253"/>
    <m/>
    <m/>
    <m/>
    <m/>
    <n v="405.86"/>
    <m/>
    <x v="0"/>
    <m/>
    <m/>
    <x v="95"/>
    <m/>
    <x v="2"/>
    <x v="3"/>
    <x v="0"/>
  </r>
  <r>
    <x v="657"/>
    <x v="7"/>
    <x v="0"/>
    <s v="NDG_Facebook_RT_brand（210210-210228）"/>
    <n v="348"/>
    <m/>
    <m/>
    <m/>
    <m/>
    <n v="791.65"/>
    <m/>
    <x v="0"/>
    <m/>
    <m/>
    <x v="95"/>
    <m/>
    <x v="2"/>
    <x v="3"/>
    <x v="0"/>
  </r>
  <r>
    <x v="657"/>
    <x v="7"/>
    <x v="0"/>
    <s v="NDG_Facebook_RT_brand（210210-210228）"/>
    <n v="2917"/>
    <m/>
    <m/>
    <m/>
    <m/>
    <n v="6711.1850000000004"/>
    <m/>
    <x v="0"/>
    <m/>
    <m/>
    <x v="95"/>
    <m/>
    <x v="2"/>
    <x v="3"/>
    <x v="0"/>
  </r>
  <r>
    <x v="657"/>
    <x v="7"/>
    <x v="0"/>
    <s v="NDG_Facebook_int_LAL_2"/>
    <n v="652"/>
    <m/>
    <m/>
    <m/>
    <m/>
    <n v="227.46"/>
    <m/>
    <x v="0"/>
    <m/>
    <m/>
    <x v="95"/>
    <m/>
    <x v="2"/>
    <x v="3"/>
    <x v="0"/>
  </r>
  <r>
    <x v="657"/>
    <x v="7"/>
    <x v="0"/>
    <s v="NDG_Facebook_int_LAL_2"/>
    <n v="884"/>
    <m/>
    <m/>
    <m/>
    <m/>
    <n v="361.26"/>
    <m/>
    <x v="0"/>
    <m/>
    <m/>
    <x v="95"/>
    <m/>
    <x v="2"/>
    <x v="3"/>
    <x v="0"/>
  </r>
  <r>
    <x v="657"/>
    <x v="7"/>
    <x v="0"/>
    <s v="NDG_Facebook_int_LAL_2"/>
    <n v="60"/>
    <m/>
    <m/>
    <m/>
    <m/>
    <n v="33.450000000000003"/>
    <m/>
    <x v="0"/>
    <m/>
    <m/>
    <x v="95"/>
    <m/>
    <x v="2"/>
    <x v="3"/>
    <x v="0"/>
  </r>
  <r>
    <x v="657"/>
    <x v="7"/>
    <x v="0"/>
    <s v="UCC◆websiteclicks_SEP_男女_18-65+_interest_◆"/>
    <n v="359"/>
    <m/>
    <m/>
    <m/>
    <m/>
    <n v="284.32499999999999"/>
    <m/>
    <x v="0"/>
    <m/>
    <m/>
    <x v="95"/>
    <m/>
    <x v="2"/>
    <x v="3"/>
    <x v="0"/>
  </r>
  <r>
    <x v="657"/>
    <x v="7"/>
    <x v="0"/>
    <s v="NDG_Facebook_int_LAL_2"/>
    <n v="9018"/>
    <m/>
    <m/>
    <m/>
    <m/>
    <n v="6519.4049999999997"/>
    <m/>
    <x v="0"/>
    <m/>
    <m/>
    <x v="95"/>
    <m/>
    <x v="2"/>
    <x v="3"/>
    <x v="0"/>
  </r>
  <r>
    <x v="657"/>
    <x v="7"/>
    <x v="0"/>
    <s v="NDG_Facebook_int_LAL_2"/>
    <n v="72"/>
    <m/>
    <m/>
    <m/>
    <m/>
    <n v="21.184999999999999"/>
    <m/>
    <x v="0"/>
    <m/>
    <m/>
    <x v="95"/>
    <m/>
    <x v="2"/>
    <x v="3"/>
    <x v="0"/>
  </r>
  <r>
    <x v="657"/>
    <x v="7"/>
    <x v="0"/>
    <s v="パナソニック◆websiteclicks_SEP_男女_18-65+_interest_◆"/>
    <n v="1088"/>
    <m/>
    <m/>
    <m/>
    <m/>
    <n v="536.31500000000005"/>
    <m/>
    <x v="0"/>
    <m/>
    <m/>
    <x v="95"/>
    <m/>
    <x v="2"/>
    <x v="3"/>
    <x v="0"/>
  </r>
  <r>
    <x v="657"/>
    <x v="7"/>
    <x v="0"/>
    <s v="パナソニック◆websiteclicks_SEP_男女_18-65+_interest_◆"/>
    <n v="77"/>
    <m/>
    <m/>
    <m/>
    <m/>
    <n v="27.875"/>
    <m/>
    <x v="0"/>
    <m/>
    <m/>
    <x v="95"/>
    <m/>
    <x v="2"/>
    <x v="3"/>
    <x v="0"/>
  </r>
  <r>
    <x v="657"/>
    <x v="7"/>
    <x v="0"/>
    <s v="パナソニック◆websiteclicks_SEP_男女_18-65+_interest_◆"/>
    <n v="248"/>
    <m/>
    <m/>
    <m/>
    <m/>
    <n v="56.865000000000002"/>
    <m/>
    <x v="0"/>
    <m/>
    <m/>
    <x v="95"/>
    <m/>
    <x v="2"/>
    <x v="3"/>
    <x v="0"/>
  </r>
  <r>
    <x v="657"/>
    <x v="7"/>
    <x v="0"/>
    <s v="デロンギ◆websiteclicks_SEP_男女_18-65+_interest_◆"/>
    <n v="3432"/>
    <m/>
    <m/>
    <m/>
    <m/>
    <n v="1073.7449999999999"/>
    <m/>
    <x v="0"/>
    <m/>
    <m/>
    <x v="95"/>
    <m/>
    <x v="2"/>
    <x v="3"/>
    <x v="0"/>
  </r>
  <r>
    <x v="657"/>
    <x v="7"/>
    <x v="0"/>
    <s v="NDG_Facebook_RT_brand（210210-210228）"/>
    <n v="160"/>
    <m/>
    <m/>
    <m/>
    <m/>
    <n v="143.83500000000001"/>
    <m/>
    <x v="0"/>
    <m/>
    <m/>
    <x v="95"/>
    <m/>
    <x v="2"/>
    <x v="3"/>
    <x v="0"/>
  </r>
  <r>
    <x v="657"/>
    <x v="7"/>
    <x v="0"/>
    <s v="NDG_Facebook_RT_brand（210210-210228）"/>
    <n v="170"/>
    <m/>
    <m/>
    <m/>
    <m/>
    <n v="269.83"/>
    <m/>
    <x v="0"/>
    <m/>
    <m/>
    <x v="95"/>
    <m/>
    <x v="2"/>
    <x v="3"/>
    <x v="0"/>
  </r>
  <r>
    <x v="657"/>
    <x v="7"/>
    <x v="0"/>
    <s v="NDG_Facebook_RT_brand（210210-210228）"/>
    <n v="1598"/>
    <m/>
    <m/>
    <m/>
    <m/>
    <n v="2604.64"/>
    <m/>
    <x v="0"/>
    <m/>
    <m/>
    <x v="95"/>
    <m/>
    <x v="2"/>
    <x v="3"/>
    <x v="0"/>
  </r>
  <r>
    <x v="657"/>
    <x v="7"/>
    <x v="0"/>
    <s v="デロンギ◆websiteclicks_SEP_男女_18-65+_interest_◆"/>
    <n v="1114"/>
    <m/>
    <m/>
    <m/>
    <m/>
    <n v="941.06"/>
    <m/>
    <x v="0"/>
    <m/>
    <m/>
    <x v="95"/>
    <m/>
    <x v="2"/>
    <x v="3"/>
    <x v="0"/>
  </r>
  <r>
    <x v="657"/>
    <x v="7"/>
    <x v="0"/>
    <s v="デロンギ◆websiteclicks_SEP_男女_18-65+_interest_◆"/>
    <n v="3430"/>
    <m/>
    <m/>
    <m/>
    <m/>
    <n v="821.755"/>
    <m/>
    <x v="0"/>
    <m/>
    <m/>
    <x v="95"/>
    <m/>
    <x v="2"/>
    <x v="3"/>
    <x v="0"/>
  </r>
  <r>
    <x v="657"/>
    <x v="7"/>
    <x v="0"/>
    <s v="UCC◆websiteclicks_SEP_男女_18-65+_interest_◆"/>
    <n v="118"/>
    <m/>
    <m/>
    <m/>
    <m/>
    <n v="220.77"/>
    <m/>
    <x v="0"/>
    <m/>
    <m/>
    <x v="95"/>
    <m/>
    <x v="2"/>
    <x v="3"/>
    <x v="0"/>
  </r>
  <r>
    <x v="657"/>
    <x v="7"/>
    <x v="0"/>
    <s v="UCC◆websiteclicks_SEP_男女_18-65+_interest_◆"/>
    <n v="6"/>
    <m/>
    <m/>
    <m/>
    <m/>
    <n v="4.46"/>
    <m/>
    <x v="0"/>
    <m/>
    <m/>
    <x v="95"/>
    <m/>
    <x v="2"/>
    <x v="3"/>
    <x v="0"/>
  </r>
  <r>
    <x v="657"/>
    <x v="7"/>
    <x v="0"/>
    <s v="デロンギ◆websiteclicks_SEP_男女_18-65+_interest_◆"/>
    <n v="13897"/>
    <m/>
    <m/>
    <m/>
    <m/>
    <n v="9922.3850000000002"/>
    <m/>
    <x v="0"/>
    <m/>
    <m/>
    <x v="95"/>
    <m/>
    <x v="2"/>
    <x v="3"/>
    <x v="0"/>
  </r>
  <r>
    <x v="657"/>
    <x v="7"/>
    <x v="0"/>
    <s v="デロンギ◆websiteclicks_SEP_男女_18-65+_interest_◆"/>
    <n v="195"/>
    <m/>
    <m/>
    <m/>
    <m/>
    <n v="61.325000000000003"/>
    <m/>
    <x v="0"/>
    <m/>
    <m/>
    <x v="95"/>
    <m/>
    <x v="2"/>
    <x v="3"/>
    <x v="0"/>
  </r>
  <r>
    <x v="657"/>
    <x v="7"/>
    <x v="0"/>
    <s v="NDG_Facebook_int_LAL_2"/>
    <n v="53"/>
    <m/>
    <m/>
    <m/>
    <m/>
    <n v="27.875"/>
    <m/>
    <x v="0"/>
    <m/>
    <m/>
    <x v="95"/>
    <m/>
    <x v="2"/>
    <x v="3"/>
    <x v="0"/>
  </r>
  <r>
    <x v="657"/>
    <x v="7"/>
    <x v="0"/>
    <s v="デロンギ◆websiteclicks_SEP_男女_18-65+_interest_◆"/>
    <n v="161"/>
    <m/>
    <m/>
    <m/>
    <m/>
    <n v="69.13"/>
    <m/>
    <x v="0"/>
    <m/>
    <m/>
    <x v="95"/>
    <m/>
    <x v="2"/>
    <x v="3"/>
    <x v="0"/>
  </r>
  <r>
    <x v="657"/>
    <x v="7"/>
    <x v="0"/>
    <s v="NDG_Facebook_RT_ec（210210-210228）"/>
    <n v="1760"/>
    <m/>
    <m/>
    <m/>
    <m/>
    <n v="2150.835"/>
    <m/>
    <x v="0"/>
    <m/>
    <m/>
    <x v="95"/>
    <m/>
    <x v="2"/>
    <x v="3"/>
    <x v="0"/>
  </r>
  <r>
    <x v="657"/>
    <x v="7"/>
    <x v="0"/>
    <s v="NDG_Facebook_RT_ec（210210-210228）"/>
    <n v="6778"/>
    <m/>
    <m/>
    <m/>
    <m/>
    <n v="6994.3950000000004"/>
    <m/>
    <x v="0"/>
    <m/>
    <m/>
    <x v="95"/>
    <m/>
    <x v="2"/>
    <x v="3"/>
    <x v="0"/>
  </r>
  <r>
    <x v="657"/>
    <x v="7"/>
    <x v="0"/>
    <s v="NDG_Facebook_RT_ec（210210-210228）"/>
    <n v="4972"/>
    <m/>
    <m/>
    <m/>
    <m/>
    <n v="7645.5550000000003"/>
    <m/>
    <x v="0"/>
    <m/>
    <m/>
    <x v="95"/>
    <m/>
    <x v="2"/>
    <x v="3"/>
    <x v="0"/>
  </r>
  <r>
    <x v="657"/>
    <x v="7"/>
    <x v="0"/>
    <s v="UCC◆websiteclicks_SEP_男女_18-65+_interest_◆"/>
    <n v="65"/>
    <m/>
    <m/>
    <m/>
    <m/>
    <n v="54.634999999999998"/>
    <m/>
    <x v="0"/>
    <m/>
    <m/>
    <x v="95"/>
    <m/>
    <x v="2"/>
    <x v="3"/>
    <x v="0"/>
  </r>
  <r>
    <x v="657"/>
    <x v="7"/>
    <x v="0"/>
    <s v="NDG_Facebook_int_LAL_2"/>
    <n v="3349"/>
    <m/>
    <m/>
    <m/>
    <m/>
    <n v="2383.87"/>
    <m/>
    <x v="0"/>
    <m/>
    <m/>
    <x v="95"/>
    <m/>
    <x v="2"/>
    <x v="3"/>
    <x v="0"/>
  </r>
  <r>
    <x v="657"/>
    <x v="7"/>
    <x v="0"/>
    <s v="デロンギ◆websiteclicks_SEP_男女_18-65+_interest_◆"/>
    <n v="72"/>
    <m/>
    <m/>
    <m/>
    <m/>
    <n v="74.704999999999998"/>
    <m/>
    <x v="0"/>
    <m/>
    <m/>
    <x v="95"/>
    <m/>
    <x v="2"/>
    <x v="3"/>
    <x v="0"/>
  </r>
  <r>
    <x v="657"/>
    <x v="7"/>
    <x v="0"/>
    <s v="NDG_Facebook_RT_brand（210210-210228）"/>
    <n v="2098"/>
    <m/>
    <m/>
    <m/>
    <m/>
    <n v="3961.5949999999998"/>
    <m/>
    <x v="0"/>
    <m/>
    <m/>
    <x v="95"/>
    <m/>
    <x v="2"/>
    <x v="3"/>
    <x v="0"/>
  </r>
  <r>
    <x v="657"/>
    <x v="7"/>
    <x v="0"/>
    <s v="NDG_Facebook_RT_brand（210210-210228）"/>
    <n v="290"/>
    <m/>
    <m/>
    <m/>
    <m/>
    <n v="532.97"/>
    <m/>
    <x v="0"/>
    <m/>
    <m/>
    <x v="95"/>
    <m/>
    <x v="2"/>
    <x v="3"/>
    <x v="0"/>
  </r>
  <r>
    <x v="657"/>
    <x v="7"/>
    <x v="0"/>
    <s v="NDG_Facebook_RT_brand（210210-210228）"/>
    <n v="194"/>
    <m/>
    <m/>
    <m/>
    <m/>
    <n v="355.685"/>
    <m/>
    <x v="0"/>
    <m/>
    <m/>
    <x v="95"/>
    <m/>
    <x v="2"/>
    <x v="3"/>
    <x v="0"/>
  </r>
  <r>
    <x v="657"/>
    <x v="7"/>
    <x v="0"/>
    <s v="NDG_Facebook_RT_brand（210210-210228）"/>
    <n v="43"/>
    <m/>
    <m/>
    <m/>
    <m/>
    <n v="144.94999999999999"/>
    <m/>
    <x v="0"/>
    <m/>
    <m/>
    <x v="95"/>
    <m/>
    <x v="2"/>
    <x v="3"/>
    <x v="0"/>
  </r>
  <r>
    <x v="657"/>
    <x v="7"/>
    <x v="0"/>
    <s v="NDG_Facebook_RT_brand（210210-210228）"/>
    <n v="490"/>
    <m/>
    <m/>
    <m/>
    <m/>
    <n v="1123.92"/>
    <m/>
    <x v="0"/>
    <m/>
    <m/>
    <x v="95"/>
    <m/>
    <x v="2"/>
    <x v="3"/>
    <x v="0"/>
  </r>
  <r>
    <x v="657"/>
    <x v="7"/>
    <x v="0"/>
    <s v="NDG_Facebook_int_LAL"/>
    <n v="8390"/>
    <m/>
    <m/>
    <m/>
    <m/>
    <n v="4659.585"/>
    <m/>
    <x v="0"/>
    <m/>
    <m/>
    <x v="95"/>
    <m/>
    <x v="2"/>
    <x v="3"/>
    <x v="0"/>
  </r>
  <r>
    <x v="657"/>
    <x v="7"/>
    <x v="0"/>
    <s v="NDG_Facebook_RT_ec（210210-210228）"/>
    <n v="16301"/>
    <m/>
    <m/>
    <m/>
    <m/>
    <n v="32229.075000000001"/>
    <m/>
    <x v="0"/>
    <m/>
    <m/>
    <x v="95"/>
    <m/>
    <x v="2"/>
    <x v="3"/>
    <x v="0"/>
  </r>
  <r>
    <x v="657"/>
    <x v="7"/>
    <x v="0"/>
    <s v="NDG_Facebook_RT_ec（210210-210228）"/>
    <n v="4923"/>
    <m/>
    <m/>
    <m/>
    <m/>
    <n v="4320.625"/>
    <m/>
    <x v="0"/>
    <m/>
    <m/>
    <x v="95"/>
    <m/>
    <x v="2"/>
    <x v="3"/>
    <x v="0"/>
  </r>
  <r>
    <x v="657"/>
    <x v="7"/>
    <x v="0"/>
    <s v="NDG_Facebook_RT_ec（210210-210228）"/>
    <n v="2226"/>
    <m/>
    <m/>
    <m/>
    <m/>
    <n v="3000.4650000000001"/>
    <m/>
    <x v="0"/>
    <m/>
    <m/>
    <x v="95"/>
    <m/>
    <x v="2"/>
    <x v="3"/>
    <x v="0"/>
  </r>
  <r>
    <x v="657"/>
    <x v="7"/>
    <x v="0"/>
    <s v="NDG_Facebook_int_LAL"/>
    <n v="11312"/>
    <m/>
    <m/>
    <m/>
    <m/>
    <n v="9473.0400000000009"/>
    <m/>
    <x v="0"/>
    <m/>
    <m/>
    <x v="95"/>
    <m/>
    <x v="2"/>
    <x v="3"/>
    <x v="0"/>
  </r>
  <r>
    <x v="657"/>
    <x v="7"/>
    <x v="0"/>
    <s v="パナソニック◆websiteclicks_SEP_男女_18-65+_interest_◆"/>
    <n v="15964"/>
    <m/>
    <m/>
    <m/>
    <m/>
    <n v="8674.7000000000007"/>
    <m/>
    <x v="0"/>
    <m/>
    <m/>
    <x v="95"/>
    <m/>
    <x v="2"/>
    <x v="3"/>
    <x v="0"/>
  </r>
  <r>
    <x v="658"/>
    <x v="7"/>
    <x v="0"/>
    <s v="デロンギ◆websiteclicks_SEP_男女_18-65+_interest_◆"/>
    <n v="56"/>
    <m/>
    <m/>
    <m/>
    <m/>
    <n v="15.61"/>
    <m/>
    <x v="0"/>
    <m/>
    <m/>
    <x v="96"/>
    <m/>
    <x v="2"/>
    <x v="3"/>
    <x v="0"/>
  </r>
  <r>
    <x v="658"/>
    <x v="7"/>
    <x v="0"/>
    <s v="パナソニック◆websiteclicks_SEP_男女_18-65+_interest_◆"/>
    <n v="713"/>
    <m/>
    <m/>
    <m/>
    <m/>
    <n v="340.07499999999999"/>
    <m/>
    <x v="0"/>
    <m/>
    <m/>
    <x v="96"/>
    <m/>
    <x v="2"/>
    <x v="3"/>
    <x v="0"/>
  </r>
  <r>
    <x v="658"/>
    <x v="7"/>
    <x v="0"/>
    <s v="パナソニック◆websiteclicks_SEP_男女_18-65+_interest_◆"/>
    <n v="5595"/>
    <m/>
    <m/>
    <m/>
    <m/>
    <n v="2603.5250000000001"/>
    <m/>
    <x v="0"/>
    <m/>
    <m/>
    <x v="96"/>
    <m/>
    <x v="2"/>
    <x v="3"/>
    <x v="0"/>
  </r>
  <r>
    <x v="658"/>
    <x v="7"/>
    <x v="0"/>
    <s v="NDG_Facebook_int_LAL_2"/>
    <n v="2052"/>
    <m/>
    <m/>
    <m/>
    <m/>
    <n v="1364.76"/>
    <m/>
    <x v="0"/>
    <m/>
    <m/>
    <x v="96"/>
    <m/>
    <x v="2"/>
    <x v="3"/>
    <x v="0"/>
  </r>
  <r>
    <x v="658"/>
    <x v="7"/>
    <x v="0"/>
    <s v="NDG_Facebook_int_LAL_2"/>
    <n v="1847"/>
    <m/>
    <m/>
    <m/>
    <m/>
    <n v="732.55499999999995"/>
    <m/>
    <x v="0"/>
    <m/>
    <m/>
    <x v="96"/>
    <m/>
    <x v="2"/>
    <x v="3"/>
    <x v="0"/>
  </r>
  <r>
    <x v="658"/>
    <x v="7"/>
    <x v="0"/>
    <s v="NDG_Facebook_int_LAL_2"/>
    <n v="54"/>
    <m/>
    <m/>
    <m/>
    <m/>
    <n v="30.105"/>
    <m/>
    <x v="0"/>
    <m/>
    <m/>
    <x v="96"/>
    <m/>
    <x v="2"/>
    <x v="3"/>
    <x v="0"/>
  </r>
  <r>
    <x v="658"/>
    <x v="7"/>
    <x v="0"/>
    <s v="NDG_Facebook_RT_brand（210210-210228）"/>
    <n v="204"/>
    <m/>
    <m/>
    <m/>
    <m/>
    <n v="395.82499999999999"/>
    <m/>
    <x v="0"/>
    <m/>
    <m/>
    <x v="96"/>
    <m/>
    <x v="2"/>
    <x v="3"/>
    <x v="0"/>
  </r>
  <r>
    <x v="658"/>
    <x v="7"/>
    <x v="0"/>
    <s v="NDG_Facebook_RT_brand（210210-210228）"/>
    <n v="1047"/>
    <m/>
    <m/>
    <m/>
    <m/>
    <n v="1781.77"/>
    <m/>
    <x v="0"/>
    <m/>
    <m/>
    <x v="96"/>
    <m/>
    <x v="2"/>
    <x v="3"/>
    <x v="0"/>
  </r>
  <r>
    <x v="658"/>
    <x v="7"/>
    <x v="0"/>
    <s v="NDG_Facebook_int_LAL"/>
    <n v="14098"/>
    <m/>
    <m/>
    <m/>
    <m/>
    <n v="10806.58"/>
    <m/>
    <x v="0"/>
    <m/>
    <m/>
    <x v="96"/>
    <m/>
    <x v="2"/>
    <x v="3"/>
    <x v="0"/>
  </r>
  <r>
    <x v="658"/>
    <x v="7"/>
    <x v="0"/>
    <s v="NDG_Facebook_RT_ec（210210-210228）"/>
    <n v="4833"/>
    <m/>
    <m/>
    <m/>
    <m/>
    <n v="3828.91"/>
    <m/>
    <x v="0"/>
    <m/>
    <m/>
    <x v="96"/>
    <m/>
    <x v="2"/>
    <x v="3"/>
    <x v="0"/>
  </r>
  <r>
    <x v="658"/>
    <x v="7"/>
    <x v="0"/>
    <s v="UCC◆websiteclicks_SEP_男女_18-65+_interest_◆"/>
    <n v="121"/>
    <m/>
    <m/>
    <m/>
    <m/>
    <n v="215.19499999999999"/>
    <m/>
    <x v="0"/>
    <m/>
    <m/>
    <x v="96"/>
    <m/>
    <x v="2"/>
    <x v="3"/>
    <x v="0"/>
  </r>
  <r>
    <x v="658"/>
    <x v="7"/>
    <x v="0"/>
    <s v="UCC◆websiteclicks_SEP_男女_18-65+_interest_◆"/>
    <n v="99"/>
    <m/>
    <m/>
    <m/>
    <m/>
    <n v="177.285"/>
    <m/>
    <x v="0"/>
    <m/>
    <m/>
    <x v="96"/>
    <m/>
    <x v="2"/>
    <x v="3"/>
    <x v="0"/>
  </r>
  <r>
    <x v="658"/>
    <x v="7"/>
    <x v="0"/>
    <s v="デロンギ◆websiteclicks_SEP_男女_18-65+_interest_◆"/>
    <n v="241"/>
    <m/>
    <m/>
    <m/>
    <m/>
    <n v="89.2"/>
    <m/>
    <x v="0"/>
    <m/>
    <m/>
    <x v="96"/>
    <m/>
    <x v="2"/>
    <x v="3"/>
    <x v="0"/>
  </r>
  <r>
    <x v="658"/>
    <x v="7"/>
    <x v="0"/>
    <s v="デロンギ◆websiteclicks_SEP_男女_18-65+_interest_◆"/>
    <n v="3500"/>
    <m/>
    <m/>
    <m/>
    <m/>
    <n v="1918.915"/>
    <m/>
    <x v="0"/>
    <m/>
    <m/>
    <x v="96"/>
    <m/>
    <x v="2"/>
    <x v="3"/>
    <x v="0"/>
  </r>
  <r>
    <x v="658"/>
    <x v="7"/>
    <x v="0"/>
    <s v="パナソニック◆websiteclicks_SEP_男女_18-65+_interest_◆"/>
    <n v="33"/>
    <m/>
    <m/>
    <m/>
    <m/>
    <n v="18.954999999999998"/>
    <m/>
    <x v="0"/>
    <m/>
    <m/>
    <x v="96"/>
    <m/>
    <x v="2"/>
    <x v="3"/>
    <x v="0"/>
  </r>
  <r>
    <x v="658"/>
    <x v="7"/>
    <x v="0"/>
    <s v="パナソニック◆websiteclicks_SEP_男女_18-65+_interest_◆"/>
    <n v="4460"/>
    <m/>
    <m/>
    <m/>
    <m/>
    <n v="1033.605"/>
    <m/>
    <x v="0"/>
    <m/>
    <m/>
    <x v="96"/>
    <m/>
    <x v="2"/>
    <x v="3"/>
    <x v="0"/>
  </r>
  <r>
    <x v="658"/>
    <x v="7"/>
    <x v="0"/>
    <s v="パナソニック◆websiteclicks_SEP_男女_18-65+_interest_◆"/>
    <n v="180"/>
    <m/>
    <m/>
    <m/>
    <m/>
    <n v="33.450000000000003"/>
    <m/>
    <x v="0"/>
    <m/>
    <m/>
    <x v="96"/>
    <m/>
    <x v="2"/>
    <x v="3"/>
    <x v="0"/>
  </r>
  <r>
    <x v="658"/>
    <x v="7"/>
    <x v="0"/>
    <s v="NDG_Facebook_int_LAL_2"/>
    <n v="11717"/>
    <m/>
    <m/>
    <m/>
    <m/>
    <n v="6191.5950000000003"/>
    <m/>
    <x v="0"/>
    <m/>
    <m/>
    <x v="96"/>
    <m/>
    <x v="2"/>
    <x v="3"/>
    <x v="0"/>
  </r>
  <r>
    <x v="658"/>
    <x v="7"/>
    <x v="0"/>
    <s v="NDG_Facebook_RT_brand（210210-210228）"/>
    <n v="2571"/>
    <m/>
    <m/>
    <m/>
    <m/>
    <n v="5752.2849999999999"/>
    <m/>
    <x v="0"/>
    <m/>
    <m/>
    <x v="96"/>
    <m/>
    <x v="2"/>
    <x v="3"/>
    <x v="0"/>
  </r>
  <r>
    <x v="658"/>
    <x v="7"/>
    <x v="0"/>
    <s v="NDG_Facebook_RT_ec（210210-210228）"/>
    <n v="2585"/>
    <m/>
    <m/>
    <m/>
    <m/>
    <n v="3957.1350000000002"/>
    <m/>
    <x v="0"/>
    <m/>
    <m/>
    <x v="96"/>
    <m/>
    <x v="2"/>
    <x v="3"/>
    <x v="0"/>
  </r>
  <r>
    <x v="658"/>
    <x v="7"/>
    <x v="0"/>
    <s v="NDG_Facebook_int_LAL_2"/>
    <n v="8945"/>
    <m/>
    <m/>
    <m/>
    <m/>
    <n v="5685.3850000000002"/>
    <m/>
    <x v="0"/>
    <m/>
    <m/>
    <x v="96"/>
    <m/>
    <x v="2"/>
    <x v="3"/>
    <x v="0"/>
  </r>
  <r>
    <x v="658"/>
    <x v="7"/>
    <x v="0"/>
    <s v="パナソニック◆websiteclicks_SEP_男女_18-65+_interest_◆"/>
    <n v="71"/>
    <m/>
    <m/>
    <m/>
    <m/>
    <n v="25.645"/>
    <m/>
    <x v="0"/>
    <m/>
    <m/>
    <x v="96"/>
    <m/>
    <x v="2"/>
    <x v="3"/>
    <x v="0"/>
  </r>
  <r>
    <x v="658"/>
    <x v="7"/>
    <x v="0"/>
    <s v="デロンギ◆websiteclicks_SEP_男女_18-65+_interest_◆"/>
    <n v="3000"/>
    <m/>
    <m/>
    <m/>
    <m/>
    <n v="815.06500000000005"/>
    <m/>
    <x v="0"/>
    <m/>
    <m/>
    <x v="96"/>
    <m/>
    <x v="2"/>
    <x v="3"/>
    <x v="0"/>
  </r>
  <r>
    <x v="658"/>
    <x v="7"/>
    <x v="0"/>
    <s v="NDG_Facebook_RT_ec（210210-210228）"/>
    <n v="4541"/>
    <m/>
    <m/>
    <m/>
    <m/>
    <n v="4928.3"/>
    <m/>
    <x v="0"/>
    <m/>
    <m/>
    <x v="96"/>
    <m/>
    <x v="2"/>
    <x v="3"/>
    <x v="0"/>
  </r>
  <r>
    <x v="658"/>
    <x v="7"/>
    <x v="0"/>
    <s v="NDG_Facebook_RT_ec（210210-210228）"/>
    <n v="11849"/>
    <m/>
    <m/>
    <m/>
    <m/>
    <n v="12819.155000000001"/>
    <m/>
    <x v="0"/>
    <m/>
    <m/>
    <x v="96"/>
    <m/>
    <x v="2"/>
    <x v="3"/>
    <x v="0"/>
  </r>
  <r>
    <x v="658"/>
    <x v="7"/>
    <x v="0"/>
    <s v="UCC◆websiteclicks_SEP_男女_18-65+_interest_◆"/>
    <n v="118"/>
    <m/>
    <m/>
    <m/>
    <m/>
    <n v="111.5"/>
    <m/>
    <x v="0"/>
    <m/>
    <m/>
    <x v="96"/>
    <m/>
    <x v="2"/>
    <x v="3"/>
    <x v="0"/>
  </r>
  <r>
    <x v="658"/>
    <x v="7"/>
    <x v="0"/>
    <s v="UCC◆websiteclicks_SEP_男女_18-65+_interest_◆"/>
    <n v="1263"/>
    <m/>
    <m/>
    <m/>
    <m/>
    <n v="1159.5999999999999"/>
    <m/>
    <x v="0"/>
    <m/>
    <m/>
    <x v="96"/>
    <m/>
    <x v="2"/>
    <x v="3"/>
    <x v="0"/>
  </r>
  <r>
    <x v="658"/>
    <x v="7"/>
    <x v="0"/>
    <s v="NDG_Facebook_RT_brand（210210-210228）"/>
    <n v="86"/>
    <m/>
    <m/>
    <m/>
    <m/>
    <n v="130.45500000000001"/>
    <m/>
    <x v="0"/>
    <m/>
    <m/>
    <x v="96"/>
    <m/>
    <x v="2"/>
    <x v="3"/>
    <x v="0"/>
  </r>
  <r>
    <x v="658"/>
    <x v="7"/>
    <x v="0"/>
    <s v="NDG_Facebook_RT_brand（210210-210228）"/>
    <n v="85"/>
    <m/>
    <m/>
    <m/>
    <m/>
    <n v="117.075"/>
    <m/>
    <x v="0"/>
    <m/>
    <m/>
    <x v="96"/>
    <m/>
    <x v="2"/>
    <x v="3"/>
    <x v="0"/>
  </r>
  <r>
    <x v="658"/>
    <x v="7"/>
    <x v="0"/>
    <s v="NDG_Facebook_RT_brand（210210-210228）"/>
    <n v="2735"/>
    <m/>
    <m/>
    <m/>
    <m/>
    <n v="3857.9"/>
    <m/>
    <x v="0"/>
    <m/>
    <m/>
    <x v="96"/>
    <m/>
    <x v="2"/>
    <x v="3"/>
    <x v="0"/>
  </r>
  <r>
    <x v="658"/>
    <x v="7"/>
    <x v="0"/>
    <s v="NDG_Facebook_RT_brand（210210-210228）"/>
    <n v="195"/>
    <m/>
    <m/>
    <m/>
    <m/>
    <n v="274.29000000000002"/>
    <m/>
    <x v="0"/>
    <m/>
    <m/>
    <x v="96"/>
    <m/>
    <x v="2"/>
    <x v="3"/>
    <x v="0"/>
  </r>
  <r>
    <x v="658"/>
    <x v="7"/>
    <x v="0"/>
    <s v="デロンギ◆websiteclicks_SEP_男女_18-65+_interest_◆"/>
    <n v="4283"/>
    <m/>
    <m/>
    <m/>
    <m/>
    <n v="1298.9749999999999"/>
    <m/>
    <x v="0"/>
    <m/>
    <m/>
    <x v="96"/>
    <m/>
    <x v="2"/>
    <x v="3"/>
    <x v="0"/>
  </r>
  <r>
    <x v="658"/>
    <x v="7"/>
    <x v="0"/>
    <s v="パナソニック◆websiteclicks_SEP_男女_18-65+_interest_◆"/>
    <n v="5698"/>
    <m/>
    <m/>
    <m/>
    <m/>
    <n v="1377.0250000000001"/>
    <m/>
    <x v="0"/>
    <m/>
    <m/>
    <x v="96"/>
    <m/>
    <x v="2"/>
    <x v="3"/>
    <x v="0"/>
  </r>
  <r>
    <x v="658"/>
    <x v="7"/>
    <x v="0"/>
    <s v="NDG_Facebook_int_LAL"/>
    <n v="8156"/>
    <m/>
    <m/>
    <m/>
    <m/>
    <n v="4420.9750000000004"/>
    <m/>
    <x v="0"/>
    <m/>
    <m/>
    <x v="96"/>
    <m/>
    <x v="2"/>
    <x v="3"/>
    <x v="0"/>
  </r>
  <r>
    <x v="658"/>
    <x v="7"/>
    <x v="0"/>
    <s v="NDG_Facebook_int_LAL_2"/>
    <n v="243"/>
    <m/>
    <m/>
    <m/>
    <m/>
    <n v="71.36"/>
    <m/>
    <x v="0"/>
    <m/>
    <m/>
    <x v="96"/>
    <m/>
    <x v="2"/>
    <x v="3"/>
    <x v="0"/>
  </r>
  <r>
    <x v="658"/>
    <x v="7"/>
    <x v="0"/>
    <s v="NDG_Facebook_int_LAL_2"/>
    <n v="59"/>
    <m/>
    <m/>
    <m/>
    <m/>
    <n v="30.105"/>
    <m/>
    <x v="0"/>
    <m/>
    <m/>
    <x v="96"/>
    <m/>
    <x v="2"/>
    <x v="3"/>
    <x v="0"/>
  </r>
  <r>
    <x v="658"/>
    <x v="7"/>
    <x v="0"/>
    <s v="NDG_Facebook_RT_brand（210210-210228）"/>
    <n v="2854"/>
    <m/>
    <m/>
    <m/>
    <m/>
    <n v="4845.79"/>
    <m/>
    <x v="0"/>
    <m/>
    <m/>
    <x v="96"/>
    <m/>
    <x v="2"/>
    <x v="3"/>
    <x v="0"/>
  </r>
  <r>
    <x v="658"/>
    <x v="7"/>
    <x v="0"/>
    <s v="NDG_Facebook_RT_ec（210210-210228）"/>
    <n v="5655"/>
    <m/>
    <m/>
    <m/>
    <m/>
    <n v="6715.6450000000004"/>
    <m/>
    <x v="0"/>
    <m/>
    <m/>
    <x v="96"/>
    <m/>
    <x v="2"/>
    <x v="3"/>
    <x v="0"/>
  </r>
  <r>
    <x v="658"/>
    <x v="7"/>
    <x v="0"/>
    <s v="NDG_Facebook_RT_ec（210210-210228）"/>
    <n v="1546"/>
    <m/>
    <m/>
    <m/>
    <m/>
    <n v="1487.41"/>
    <m/>
    <x v="0"/>
    <m/>
    <m/>
    <x v="96"/>
    <m/>
    <x v="2"/>
    <x v="3"/>
    <x v="0"/>
  </r>
  <r>
    <x v="658"/>
    <x v="7"/>
    <x v="0"/>
    <s v="UCC◆websiteclicks_SEP_男女_18-65+_interest_◆"/>
    <n v="371"/>
    <m/>
    <m/>
    <m/>
    <m/>
    <n v="294.36"/>
    <m/>
    <x v="0"/>
    <m/>
    <m/>
    <x v="96"/>
    <m/>
    <x v="2"/>
    <x v="3"/>
    <x v="0"/>
  </r>
  <r>
    <x v="658"/>
    <x v="7"/>
    <x v="0"/>
    <s v="パナソニック◆websiteclicks_SEP_男女_18-65+_interest_◆"/>
    <n v="17227"/>
    <m/>
    <m/>
    <m/>
    <m/>
    <n v="9419.52"/>
    <m/>
    <x v="0"/>
    <m/>
    <m/>
    <x v="96"/>
    <m/>
    <x v="2"/>
    <x v="3"/>
    <x v="0"/>
  </r>
  <r>
    <x v="658"/>
    <x v="7"/>
    <x v="0"/>
    <s v="デロンギ◆websiteclicks_SEP_男女_18-65+_interest_◆"/>
    <n v="41"/>
    <m/>
    <m/>
    <m/>
    <m/>
    <n v="28.99"/>
    <m/>
    <x v="0"/>
    <m/>
    <m/>
    <x v="96"/>
    <m/>
    <x v="2"/>
    <x v="3"/>
    <x v="0"/>
  </r>
  <r>
    <x v="658"/>
    <x v="7"/>
    <x v="0"/>
    <s v="NDG_Facebook_int_LAL_2"/>
    <n v="87"/>
    <m/>
    <m/>
    <m/>
    <m/>
    <n v="76.935000000000002"/>
    <m/>
    <x v="0"/>
    <m/>
    <m/>
    <x v="96"/>
    <m/>
    <x v="2"/>
    <x v="3"/>
    <x v="0"/>
  </r>
  <r>
    <x v="658"/>
    <x v="7"/>
    <x v="0"/>
    <s v="NDG_Facebook_int_LAL_2"/>
    <n v="109"/>
    <m/>
    <m/>
    <m/>
    <m/>
    <n v="27.875"/>
    <m/>
    <x v="0"/>
    <m/>
    <m/>
    <x v="96"/>
    <m/>
    <x v="2"/>
    <x v="3"/>
    <x v="0"/>
  </r>
  <r>
    <x v="658"/>
    <x v="7"/>
    <x v="0"/>
    <s v="NDG_Facebook_int_LAL_2"/>
    <n v="43"/>
    <m/>
    <m/>
    <m/>
    <m/>
    <n v="8.92"/>
    <m/>
    <x v="0"/>
    <m/>
    <m/>
    <x v="96"/>
    <m/>
    <x v="2"/>
    <x v="3"/>
    <x v="0"/>
  </r>
  <r>
    <x v="658"/>
    <x v="7"/>
    <x v="0"/>
    <s v="NDG_Facebook_int_LAL_2"/>
    <n v="51"/>
    <m/>
    <m/>
    <m/>
    <m/>
    <n v="10.035"/>
    <m/>
    <x v="0"/>
    <m/>
    <m/>
    <x v="96"/>
    <m/>
    <x v="2"/>
    <x v="3"/>
    <x v="0"/>
  </r>
  <r>
    <x v="658"/>
    <x v="7"/>
    <x v="0"/>
    <s v="NDG_Facebook_int_LAL_2"/>
    <n v="165"/>
    <m/>
    <m/>
    <m/>
    <m/>
    <n v="50.174999999999997"/>
    <m/>
    <x v="0"/>
    <m/>
    <m/>
    <x v="96"/>
    <m/>
    <x v="2"/>
    <x v="3"/>
    <x v="0"/>
  </r>
  <r>
    <x v="658"/>
    <x v="7"/>
    <x v="0"/>
    <s v="UCC◆websiteclicks_SEP_男女_18-65+_interest_◆"/>
    <n v="19"/>
    <m/>
    <m/>
    <m/>
    <m/>
    <n v="15.61"/>
    <m/>
    <x v="0"/>
    <m/>
    <m/>
    <x v="96"/>
    <m/>
    <x v="2"/>
    <x v="3"/>
    <x v="0"/>
  </r>
  <r>
    <x v="658"/>
    <x v="7"/>
    <x v="0"/>
    <s v="NDG_Facebook_RT_brand（210210-210228）"/>
    <n v="1309"/>
    <m/>
    <m/>
    <m/>
    <m/>
    <n v="1979.125"/>
    <m/>
    <x v="0"/>
    <m/>
    <m/>
    <x v="96"/>
    <m/>
    <x v="2"/>
    <x v="3"/>
    <x v="0"/>
  </r>
  <r>
    <x v="658"/>
    <x v="7"/>
    <x v="0"/>
    <s v="NDG_Facebook_RT_brand（210210-210228）"/>
    <n v="241"/>
    <m/>
    <m/>
    <m/>
    <m/>
    <n v="593.17999999999995"/>
    <m/>
    <x v="0"/>
    <m/>
    <m/>
    <x v="96"/>
    <m/>
    <x v="2"/>
    <x v="3"/>
    <x v="0"/>
  </r>
  <r>
    <x v="658"/>
    <x v="7"/>
    <x v="0"/>
    <s v="NDG_Facebook_RT_brand（210210-210228）"/>
    <n v="592"/>
    <m/>
    <m/>
    <m/>
    <m/>
    <n v="983.43"/>
    <m/>
    <x v="0"/>
    <m/>
    <m/>
    <x v="96"/>
    <m/>
    <x v="2"/>
    <x v="3"/>
    <x v="0"/>
  </r>
  <r>
    <x v="658"/>
    <x v="7"/>
    <x v="0"/>
    <s v="NDG_Facebook_RT_brand（210210-210228）"/>
    <n v="78"/>
    <m/>
    <m/>
    <m/>
    <m/>
    <n v="121.535"/>
    <m/>
    <x v="0"/>
    <m/>
    <m/>
    <x v="96"/>
    <m/>
    <x v="2"/>
    <x v="3"/>
    <x v="0"/>
  </r>
  <r>
    <x v="658"/>
    <x v="7"/>
    <x v="0"/>
    <s v="パナソニック◆websiteclicks_SEP_男女_18-65+_interest_◆"/>
    <n v="288"/>
    <m/>
    <m/>
    <m/>
    <m/>
    <n v="75.819999999999993"/>
    <m/>
    <x v="0"/>
    <m/>
    <m/>
    <x v="96"/>
    <m/>
    <x v="2"/>
    <x v="3"/>
    <x v="0"/>
  </r>
  <r>
    <x v="658"/>
    <x v="7"/>
    <x v="0"/>
    <s v="UCC◆websiteclicks_SEP_男女_18-65+_interest_◆"/>
    <n v="12"/>
    <m/>
    <m/>
    <m/>
    <m/>
    <n v="20.07"/>
    <m/>
    <x v="0"/>
    <m/>
    <m/>
    <x v="96"/>
    <m/>
    <x v="2"/>
    <x v="3"/>
    <x v="0"/>
  </r>
  <r>
    <x v="658"/>
    <x v="7"/>
    <x v="0"/>
    <s v="UCC◆websiteclicks_SEP_男女_18-65+_interest_◆"/>
    <n v="854"/>
    <m/>
    <m/>
    <m/>
    <m/>
    <n v="996.81"/>
    <m/>
    <x v="0"/>
    <m/>
    <m/>
    <x v="96"/>
    <m/>
    <x v="2"/>
    <x v="3"/>
    <x v="0"/>
  </r>
  <r>
    <x v="658"/>
    <x v="7"/>
    <x v="0"/>
    <s v="NDG_Facebook_RT_ec（210210-210228）"/>
    <n v="3472"/>
    <m/>
    <m/>
    <m/>
    <m/>
    <n v="4780.0050000000001"/>
    <m/>
    <x v="0"/>
    <m/>
    <m/>
    <x v="96"/>
    <m/>
    <x v="2"/>
    <x v="3"/>
    <x v="0"/>
  </r>
  <r>
    <x v="658"/>
    <x v="7"/>
    <x v="0"/>
    <s v="NDG_Facebook_RT_ec（210210-210228）"/>
    <n v="1258"/>
    <m/>
    <m/>
    <m/>
    <m/>
    <n v="2097.3150000000001"/>
    <m/>
    <x v="0"/>
    <m/>
    <m/>
    <x v="96"/>
    <m/>
    <x v="2"/>
    <x v="3"/>
    <x v="0"/>
  </r>
  <r>
    <x v="658"/>
    <x v="7"/>
    <x v="0"/>
    <s v="NDG_Facebook_RT_ec（210210-210228）"/>
    <n v="979"/>
    <m/>
    <m/>
    <m/>
    <m/>
    <n v="1204.2"/>
    <m/>
    <x v="0"/>
    <m/>
    <m/>
    <x v="96"/>
    <m/>
    <x v="2"/>
    <x v="3"/>
    <x v="0"/>
  </r>
  <r>
    <x v="658"/>
    <x v="7"/>
    <x v="0"/>
    <s v="NDG_Facebook_RT_ec（210210-210228）"/>
    <n v="1425"/>
    <m/>
    <m/>
    <m/>
    <m/>
    <n v="1569.92"/>
    <m/>
    <x v="0"/>
    <m/>
    <m/>
    <x v="96"/>
    <m/>
    <x v="2"/>
    <x v="3"/>
    <x v="0"/>
  </r>
  <r>
    <x v="658"/>
    <x v="7"/>
    <x v="0"/>
    <s v="NDG_Facebook_RT_ec（210210-210228）"/>
    <n v="7727"/>
    <m/>
    <m/>
    <m/>
    <m/>
    <n v="7626.6"/>
    <m/>
    <x v="0"/>
    <m/>
    <m/>
    <x v="96"/>
    <m/>
    <x v="2"/>
    <x v="3"/>
    <x v="0"/>
  </r>
  <r>
    <x v="658"/>
    <x v="7"/>
    <x v="0"/>
    <s v="NDG_Facebook_RT_ec（210210-210228）"/>
    <n v="16277"/>
    <m/>
    <m/>
    <m/>
    <m/>
    <n v="33332.925000000003"/>
    <m/>
    <x v="0"/>
    <m/>
    <m/>
    <x v="96"/>
    <m/>
    <x v="2"/>
    <x v="3"/>
    <x v="0"/>
  </r>
  <r>
    <x v="658"/>
    <x v="7"/>
    <x v="0"/>
    <s v="NDG_Facebook_RT_brand（210210-210228）"/>
    <n v="165"/>
    <m/>
    <m/>
    <m/>
    <m/>
    <n v="238.61"/>
    <m/>
    <x v="0"/>
    <m/>
    <m/>
    <x v="96"/>
    <m/>
    <x v="2"/>
    <x v="3"/>
    <x v="0"/>
  </r>
  <r>
    <x v="658"/>
    <x v="7"/>
    <x v="0"/>
    <s v="UCC◆websiteclicks_SEP_男女_18-65+_interest_◆"/>
    <n v="2062"/>
    <m/>
    <m/>
    <m/>
    <m/>
    <n v="3747.5149999999999"/>
    <m/>
    <x v="0"/>
    <m/>
    <m/>
    <x v="96"/>
    <m/>
    <x v="2"/>
    <x v="3"/>
    <x v="0"/>
  </r>
  <r>
    <x v="658"/>
    <x v="7"/>
    <x v="0"/>
    <s v="デロンギ◆websiteclicks_SEP_男女_18-65+_interest_◆"/>
    <n v="144"/>
    <m/>
    <m/>
    <m/>
    <m/>
    <n v="86.97"/>
    <m/>
    <x v="0"/>
    <m/>
    <m/>
    <x v="96"/>
    <m/>
    <x v="2"/>
    <x v="3"/>
    <x v="0"/>
  </r>
  <r>
    <x v="658"/>
    <x v="7"/>
    <x v="0"/>
    <s v="デロンギ◆websiteclicks_SEP_男女_18-65+_interest_◆"/>
    <n v="804"/>
    <m/>
    <m/>
    <m/>
    <m/>
    <n v="605.44500000000005"/>
    <m/>
    <x v="0"/>
    <m/>
    <m/>
    <x v="96"/>
    <m/>
    <x v="2"/>
    <x v="3"/>
    <x v="0"/>
  </r>
  <r>
    <x v="658"/>
    <x v="7"/>
    <x v="0"/>
    <s v="デロンギ◆websiteclicks_SEP_男女_18-65+_interest_◆"/>
    <n v="14018"/>
    <m/>
    <m/>
    <m/>
    <m/>
    <n v="9805.31"/>
    <m/>
    <x v="0"/>
    <m/>
    <m/>
    <x v="96"/>
    <m/>
    <x v="2"/>
    <x v="3"/>
    <x v="0"/>
  </r>
  <r>
    <x v="658"/>
    <x v="7"/>
    <x v="0"/>
    <s v="パナソニック◆websiteclicks_SEP_男女_18-65+_interest_◆"/>
    <n v="107"/>
    <m/>
    <m/>
    <m/>
    <m/>
    <n v="31.22"/>
    <m/>
    <x v="0"/>
    <m/>
    <m/>
    <x v="96"/>
    <m/>
    <x v="2"/>
    <x v="3"/>
    <x v="0"/>
  </r>
  <r>
    <x v="658"/>
    <x v="7"/>
    <x v="0"/>
    <s v="NDG_Facebook_RT_ec（210210-210228）"/>
    <n v="14724"/>
    <m/>
    <m/>
    <m/>
    <m/>
    <n v="17100.755000000001"/>
    <m/>
    <x v="0"/>
    <m/>
    <m/>
    <x v="96"/>
    <m/>
    <x v="2"/>
    <x v="3"/>
    <x v="0"/>
  </r>
  <r>
    <x v="658"/>
    <x v="7"/>
    <x v="0"/>
    <s v="UCC◆websiteclicks_SEP_男女_18-65+_interest_◆"/>
    <n v="29"/>
    <m/>
    <m/>
    <m/>
    <m/>
    <n v="26.76"/>
    <m/>
    <x v="0"/>
    <m/>
    <m/>
    <x v="96"/>
    <m/>
    <x v="2"/>
    <x v="3"/>
    <x v="0"/>
  </r>
  <r>
    <x v="658"/>
    <x v="7"/>
    <x v="0"/>
    <s v="NDG_Facebook_int_LAL_2"/>
    <n v="2603"/>
    <m/>
    <m/>
    <m/>
    <m/>
    <n v="1398.21"/>
    <m/>
    <x v="0"/>
    <m/>
    <m/>
    <x v="96"/>
    <m/>
    <x v="2"/>
    <x v="3"/>
    <x v="0"/>
  </r>
  <r>
    <x v="658"/>
    <x v="7"/>
    <x v="0"/>
    <s v="NDG_Facebook_int_LAL_2"/>
    <n v="1081"/>
    <m/>
    <m/>
    <m/>
    <m/>
    <n v="460.495"/>
    <m/>
    <x v="0"/>
    <m/>
    <m/>
    <x v="96"/>
    <m/>
    <x v="2"/>
    <x v="3"/>
    <x v="0"/>
  </r>
  <r>
    <x v="658"/>
    <x v="7"/>
    <x v="0"/>
    <s v="NDG_Facebook_int_LAL_2"/>
    <n v="650"/>
    <m/>
    <m/>
    <m/>
    <m/>
    <n v="197.35499999999999"/>
    <m/>
    <x v="0"/>
    <m/>
    <m/>
    <x v="96"/>
    <m/>
    <x v="2"/>
    <x v="3"/>
    <x v="0"/>
  </r>
  <r>
    <x v="658"/>
    <x v="7"/>
    <x v="0"/>
    <s v="デロンギ◆websiteclicks_SEP_男女_18-65+_interest_◆"/>
    <n v="144"/>
    <m/>
    <m/>
    <m/>
    <m/>
    <n v="45.715000000000003"/>
    <m/>
    <x v="0"/>
    <m/>
    <m/>
    <x v="96"/>
    <m/>
    <x v="2"/>
    <x v="3"/>
    <x v="0"/>
  </r>
  <r>
    <x v="659"/>
    <x v="7"/>
    <x v="0"/>
    <s v="NDG_Facebook_int_LAL_2"/>
    <n v="78"/>
    <m/>
    <m/>
    <m/>
    <m/>
    <n v="71.36"/>
    <m/>
    <x v="0"/>
    <m/>
    <m/>
    <x v="96"/>
    <m/>
    <x v="2"/>
    <x v="3"/>
    <x v="0"/>
  </r>
  <r>
    <x v="659"/>
    <x v="7"/>
    <x v="0"/>
    <s v="NDG_Facebook_int_LAL_2"/>
    <n v="16399"/>
    <m/>
    <m/>
    <m/>
    <m/>
    <n v="9244.4650000000001"/>
    <m/>
    <x v="0"/>
    <m/>
    <m/>
    <x v="96"/>
    <m/>
    <x v="2"/>
    <x v="3"/>
    <x v="0"/>
  </r>
  <r>
    <x v="659"/>
    <x v="7"/>
    <x v="0"/>
    <s v="NDG_Facebook_int_LAL_2"/>
    <n v="33"/>
    <m/>
    <m/>
    <m/>
    <m/>
    <n v="21.184999999999999"/>
    <m/>
    <x v="0"/>
    <m/>
    <m/>
    <x v="96"/>
    <m/>
    <x v="2"/>
    <x v="3"/>
    <x v="0"/>
  </r>
  <r>
    <x v="659"/>
    <x v="7"/>
    <x v="0"/>
    <s v="パナソニック◆websiteclicks_SEP_男女_18-65+_interest_◆"/>
    <n v="129"/>
    <m/>
    <m/>
    <m/>
    <m/>
    <n v="55.75"/>
    <m/>
    <x v="0"/>
    <m/>
    <m/>
    <x v="96"/>
    <m/>
    <x v="2"/>
    <x v="3"/>
    <x v="0"/>
  </r>
  <r>
    <x v="659"/>
    <x v="7"/>
    <x v="0"/>
    <s v="パナソニック◆websiteclicks_SEP_男女_18-65+_interest_◆"/>
    <n v="13826"/>
    <m/>
    <m/>
    <m/>
    <m/>
    <n v="8353.58"/>
    <m/>
    <x v="0"/>
    <m/>
    <m/>
    <x v="96"/>
    <m/>
    <x v="2"/>
    <x v="3"/>
    <x v="0"/>
  </r>
  <r>
    <x v="659"/>
    <x v="7"/>
    <x v="0"/>
    <s v="パナソニック◆websiteclicks_SEP_男女_18-65+_interest_◆"/>
    <n v="456"/>
    <m/>
    <m/>
    <m/>
    <m/>
    <n v="154.98500000000001"/>
    <m/>
    <x v="0"/>
    <m/>
    <m/>
    <x v="96"/>
    <m/>
    <x v="2"/>
    <x v="3"/>
    <x v="0"/>
  </r>
  <r>
    <x v="659"/>
    <x v="7"/>
    <x v="0"/>
    <s v="パナソニック◆websiteclicks_SEP_男女_18-65+_interest_◆"/>
    <n v="4558"/>
    <m/>
    <m/>
    <m/>
    <m/>
    <n v="1135.07"/>
    <m/>
    <x v="0"/>
    <m/>
    <m/>
    <x v="96"/>
    <m/>
    <x v="2"/>
    <x v="3"/>
    <x v="0"/>
  </r>
  <r>
    <x v="659"/>
    <x v="7"/>
    <x v="0"/>
    <s v="パナソニック◆websiteclicks_SEP_男女_18-65+_interest_◆"/>
    <n v="3911"/>
    <m/>
    <m/>
    <m/>
    <m/>
    <n v="1071.5150000000001"/>
    <m/>
    <x v="0"/>
    <m/>
    <m/>
    <x v="96"/>
    <m/>
    <x v="2"/>
    <x v="3"/>
    <x v="0"/>
  </r>
  <r>
    <x v="659"/>
    <x v="7"/>
    <x v="0"/>
    <s v="パナソニック◆websiteclicks_SEP_男女_18-65+_interest_◆"/>
    <n v="77"/>
    <m/>
    <m/>
    <m/>
    <m/>
    <n v="39.024999999999999"/>
    <m/>
    <x v="0"/>
    <m/>
    <m/>
    <x v="96"/>
    <m/>
    <x v="2"/>
    <x v="3"/>
    <x v="0"/>
  </r>
  <r>
    <x v="659"/>
    <x v="7"/>
    <x v="0"/>
    <s v="デロンギ◆websiteclicks_SEP_男女_18-65+_interest_◆"/>
    <n v="11898"/>
    <m/>
    <m/>
    <m/>
    <m/>
    <n v="9392.76"/>
    <m/>
    <x v="0"/>
    <m/>
    <m/>
    <x v="96"/>
    <m/>
    <x v="2"/>
    <x v="3"/>
    <x v="0"/>
  </r>
  <r>
    <x v="659"/>
    <x v="7"/>
    <x v="0"/>
    <s v="デロンギ◆websiteclicks_SEP_男女_18-65+_interest_◆"/>
    <n v="2793"/>
    <m/>
    <m/>
    <m/>
    <m/>
    <n v="955.55499999999995"/>
    <m/>
    <x v="0"/>
    <m/>
    <m/>
    <x v="96"/>
    <m/>
    <x v="2"/>
    <x v="3"/>
    <x v="0"/>
  </r>
  <r>
    <x v="659"/>
    <x v="7"/>
    <x v="0"/>
    <s v="デロンギ◆websiteclicks_SEP_男女_18-65+_interest_◆"/>
    <n v="137"/>
    <m/>
    <m/>
    <m/>
    <m/>
    <n v="63.555"/>
    <m/>
    <x v="0"/>
    <m/>
    <m/>
    <x v="96"/>
    <m/>
    <x v="2"/>
    <x v="3"/>
    <x v="0"/>
  </r>
  <r>
    <x v="659"/>
    <x v="7"/>
    <x v="0"/>
    <s v="ネスプレッソ◆websiteclicks_SEP_男女_18-65+_interest_◆"/>
    <n v="1488"/>
    <m/>
    <m/>
    <m/>
    <m/>
    <n v="312.2"/>
    <m/>
    <x v="0"/>
    <m/>
    <m/>
    <x v="96"/>
    <m/>
    <x v="2"/>
    <x v="3"/>
    <x v="0"/>
  </r>
  <r>
    <x v="659"/>
    <x v="7"/>
    <x v="0"/>
    <s v="ネスプレッソ◆websiteclicks_SEP_男女_18-65+_interest_◆"/>
    <n v="60"/>
    <m/>
    <m/>
    <m/>
    <m/>
    <n v="15.61"/>
    <m/>
    <x v="0"/>
    <m/>
    <m/>
    <x v="96"/>
    <m/>
    <x v="2"/>
    <x v="3"/>
    <x v="0"/>
  </r>
  <r>
    <x v="659"/>
    <x v="7"/>
    <x v="0"/>
    <s v="UCC◆websiteclicks_SEP_男女_18-65+_interest_◆"/>
    <n v="1591"/>
    <m/>
    <m/>
    <m/>
    <m/>
    <n v="3023.88"/>
    <m/>
    <x v="0"/>
    <m/>
    <m/>
    <x v="96"/>
    <m/>
    <x v="2"/>
    <x v="3"/>
    <x v="0"/>
  </r>
  <r>
    <x v="659"/>
    <x v="7"/>
    <x v="0"/>
    <s v="ネスプレッソ◆websiteclicks_SEP_男女_18-65+_interest_◆"/>
    <n v="5575"/>
    <m/>
    <m/>
    <m/>
    <m/>
    <n v="3624.8649999999998"/>
    <m/>
    <x v="0"/>
    <m/>
    <m/>
    <x v="96"/>
    <m/>
    <x v="2"/>
    <x v="3"/>
    <x v="0"/>
  </r>
  <r>
    <x v="659"/>
    <x v="7"/>
    <x v="0"/>
    <s v="ネスプレッソ◆websiteclicks_SEP_男女_18-65+_interest_◆"/>
    <n v="2136"/>
    <m/>
    <m/>
    <m/>
    <m/>
    <n v="431.505"/>
    <m/>
    <x v="0"/>
    <m/>
    <m/>
    <x v="96"/>
    <m/>
    <x v="2"/>
    <x v="3"/>
    <x v="0"/>
  </r>
  <r>
    <x v="659"/>
    <x v="7"/>
    <x v="0"/>
    <s v="NDG_Facebook_RT_ec（210210-210228）"/>
    <n v="2792"/>
    <m/>
    <m/>
    <m/>
    <m/>
    <n v="4218.0450000000001"/>
    <m/>
    <x v="0"/>
    <m/>
    <m/>
    <x v="96"/>
    <m/>
    <x v="2"/>
    <x v="3"/>
    <x v="0"/>
  </r>
  <r>
    <x v="659"/>
    <x v="7"/>
    <x v="0"/>
    <s v="NDG_Facebook_RT_ec（210210-210228）"/>
    <n v="18561"/>
    <m/>
    <m/>
    <m/>
    <m/>
    <n v="19473.474999999999"/>
    <m/>
    <x v="0"/>
    <m/>
    <m/>
    <x v="96"/>
    <m/>
    <x v="2"/>
    <x v="3"/>
    <x v="0"/>
  </r>
  <r>
    <x v="659"/>
    <x v="7"/>
    <x v="0"/>
    <s v="NDG_Facebook_int_LAL"/>
    <n v="15123"/>
    <m/>
    <m/>
    <m/>
    <m/>
    <n v="12577.2"/>
    <m/>
    <x v="0"/>
    <m/>
    <m/>
    <x v="96"/>
    <m/>
    <x v="2"/>
    <x v="3"/>
    <x v="0"/>
  </r>
  <r>
    <x v="659"/>
    <x v="7"/>
    <x v="0"/>
    <s v="ネスプレッソ◆websiteclicks_SEP_男女_18-65+_interest_◆"/>
    <n v="135"/>
    <m/>
    <m/>
    <m/>
    <m/>
    <n v="53.52"/>
    <m/>
    <x v="0"/>
    <m/>
    <m/>
    <x v="96"/>
    <m/>
    <x v="2"/>
    <x v="3"/>
    <x v="0"/>
  </r>
  <r>
    <x v="659"/>
    <x v="7"/>
    <x v="0"/>
    <s v="ネスプレッソ◆websiteclicks_SEP_男女_18-65+_interest_◆"/>
    <n v="75"/>
    <m/>
    <m/>
    <m/>
    <m/>
    <n v="6.69"/>
    <m/>
    <x v="0"/>
    <m/>
    <m/>
    <x v="96"/>
    <m/>
    <x v="2"/>
    <x v="3"/>
    <x v="0"/>
  </r>
  <r>
    <x v="659"/>
    <x v="7"/>
    <x v="0"/>
    <s v="NDG_Facebook_RT_brand（210210-210228）"/>
    <n v="68"/>
    <m/>
    <m/>
    <m/>
    <m/>
    <n v="84.74"/>
    <m/>
    <x v="0"/>
    <m/>
    <m/>
    <x v="96"/>
    <m/>
    <x v="2"/>
    <x v="3"/>
    <x v="0"/>
  </r>
  <r>
    <x v="659"/>
    <x v="7"/>
    <x v="0"/>
    <s v="NDG_Facebook_RT_brand（210210-210228）"/>
    <n v="2610"/>
    <m/>
    <m/>
    <m/>
    <m/>
    <n v="5551.585"/>
    <m/>
    <x v="0"/>
    <m/>
    <m/>
    <x v="96"/>
    <m/>
    <x v="2"/>
    <x v="3"/>
    <x v="0"/>
  </r>
  <r>
    <x v="659"/>
    <x v="7"/>
    <x v="0"/>
    <s v="NDG_Facebook_int_LAL"/>
    <n v="11311"/>
    <m/>
    <m/>
    <m/>
    <m/>
    <n v="6801.5"/>
    <m/>
    <x v="0"/>
    <m/>
    <m/>
    <x v="96"/>
    <m/>
    <x v="2"/>
    <x v="3"/>
    <x v="0"/>
  </r>
  <r>
    <x v="659"/>
    <x v="7"/>
    <x v="0"/>
    <s v="NDG_Facebook_int_LAL_2"/>
    <n v="90"/>
    <m/>
    <m/>
    <m/>
    <m/>
    <n v="31.22"/>
    <m/>
    <x v="0"/>
    <m/>
    <m/>
    <x v="96"/>
    <m/>
    <x v="2"/>
    <x v="3"/>
    <x v="0"/>
  </r>
  <r>
    <x v="659"/>
    <x v="7"/>
    <x v="0"/>
    <s v="UCC◆websiteclicks_SEP_男女_18-65+_interest_◆"/>
    <n v="314"/>
    <m/>
    <m/>
    <m/>
    <m/>
    <n v="291.01499999999999"/>
    <m/>
    <x v="0"/>
    <m/>
    <m/>
    <x v="96"/>
    <m/>
    <x v="2"/>
    <x v="3"/>
    <x v="0"/>
  </r>
  <r>
    <x v="659"/>
    <x v="7"/>
    <x v="0"/>
    <s v="UCC◆websiteclicks_SEP_男女_18-65+_interest_◆"/>
    <n v="77"/>
    <m/>
    <m/>
    <m/>
    <m/>
    <n v="187.32"/>
    <m/>
    <x v="0"/>
    <m/>
    <m/>
    <x v="96"/>
    <m/>
    <x v="2"/>
    <x v="3"/>
    <x v="0"/>
  </r>
  <r>
    <x v="659"/>
    <x v="7"/>
    <x v="0"/>
    <s v="NDG_Facebook_int_LAL_2"/>
    <n v="3498"/>
    <m/>
    <m/>
    <m/>
    <m/>
    <n v="2056.06"/>
    <m/>
    <x v="0"/>
    <m/>
    <m/>
    <x v="96"/>
    <m/>
    <x v="2"/>
    <x v="3"/>
    <x v="0"/>
  </r>
  <r>
    <x v="659"/>
    <x v="7"/>
    <x v="0"/>
    <s v="NDG_Facebook_int_LAL_2"/>
    <n v="1616"/>
    <m/>
    <m/>
    <m/>
    <m/>
    <n v="745.93499999999995"/>
    <m/>
    <x v="0"/>
    <m/>
    <m/>
    <x v="96"/>
    <m/>
    <x v="2"/>
    <x v="3"/>
    <x v="0"/>
  </r>
  <r>
    <x v="659"/>
    <x v="7"/>
    <x v="0"/>
    <s v="NDG_Facebook_int_LAL_2"/>
    <n v="2147"/>
    <m/>
    <m/>
    <m/>
    <m/>
    <n v="1556.54"/>
    <m/>
    <x v="0"/>
    <m/>
    <m/>
    <x v="96"/>
    <m/>
    <x v="2"/>
    <x v="3"/>
    <x v="0"/>
  </r>
  <r>
    <x v="659"/>
    <x v="7"/>
    <x v="0"/>
    <s v="NDG_Facebook_int_LAL_2"/>
    <n v="652"/>
    <m/>
    <m/>
    <m/>
    <m/>
    <n v="212.965"/>
    <m/>
    <x v="0"/>
    <m/>
    <m/>
    <x v="96"/>
    <m/>
    <x v="2"/>
    <x v="3"/>
    <x v="0"/>
  </r>
  <r>
    <x v="659"/>
    <x v="7"/>
    <x v="0"/>
    <s v="NDG_Facebook_int_LAL_2"/>
    <n v="58"/>
    <m/>
    <m/>
    <m/>
    <m/>
    <n v="11.15"/>
    <m/>
    <x v="0"/>
    <m/>
    <m/>
    <x v="96"/>
    <m/>
    <x v="2"/>
    <x v="3"/>
    <x v="0"/>
  </r>
  <r>
    <x v="659"/>
    <x v="7"/>
    <x v="0"/>
    <s v="NDG_Facebook_RT_brand（210210-210228）"/>
    <n v="724"/>
    <m/>
    <m/>
    <m/>
    <m/>
    <n v="1516.4"/>
    <m/>
    <x v="0"/>
    <m/>
    <m/>
    <x v="96"/>
    <m/>
    <x v="2"/>
    <x v="3"/>
    <x v="0"/>
  </r>
  <r>
    <x v="659"/>
    <x v="7"/>
    <x v="0"/>
    <s v="NDG_Facebook_RT_brand（210210-210228）"/>
    <n v="327"/>
    <m/>
    <m/>
    <m/>
    <m/>
    <n v="342.30500000000001"/>
    <m/>
    <x v="0"/>
    <m/>
    <m/>
    <x v="96"/>
    <m/>
    <x v="2"/>
    <x v="3"/>
    <x v="0"/>
  </r>
  <r>
    <x v="659"/>
    <x v="7"/>
    <x v="0"/>
    <s v="NDG_Facebook_RT_brand（210210-210228）"/>
    <n v="1937"/>
    <m/>
    <m/>
    <m/>
    <m/>
    <n v="3349.46"/>
    <m/>
    <x v="0"/>
    <m/>
    <m/>
    <x v="96"/>
    <m/>
    <x v="2"/>
    <x v="3"/>
    <x v="0"/>
  </r>
  <r>
    <x v="659"/>
    <x v="7"/>
    <x v="0"/>
    <s v="NDG_Facebook_int_LAL_2"/>
    <n v="4666"/>
    <m/>
    <m/>
    <m/>
    <m/>
    <n v="2313.625"/>
    <m/>
    <x v="0"/>
    <m/>
    <m/>
    <x v="96"/>
    <m/>
    <x v="2"/>
    <x v="3"/>
    <x v="0"/>
  </r>
  <r>
    <x v="659"/>
    <x v="7"/>
    <x v="0"/>
    <s v="NDG_Facebook_int_LAL_2"/>
    <n v="65"/>
    <m/>
    <m/>
    <m/>
    <m/>
    <n v="14.494999999999999"/>
    <m/>
    <x v="0"/>
    <m/>
    <m/>
    <x v="96"/>
    <m/>
    <x v="2"/>
    <x v="3"/>
    <x v="0"/>
  </r>
  <r>
    <x v="659"/>
    <x v="7"/>
    <x v="0"/>
    <s v="NDG_Facebook_int_LAL_2"/>
    <n v="105"/>
    <m/>
    <m/>
    <m/>
    <m/>
    <n v="21.184999999999999"/>
    <m/>
    <x v="0"/>
    <m/>
    <m/>
    <x v="96"/>
    <m/>
    <x v="2"/>
    <x v="3"/>
    <x v="0"/>
  </r>
  <r>
    <x v="659"/>
    <x v="7"/>
    <x v="0"/>
    <s v="UCC◆websiteclicks_SEP_男女_18-65+_interest_◆"/>
    <n v="32"/>
    <m/>
    <m/>
    <m/>
    <m/>
    <n v="45.715000000000003"/>
    <m/>
    <x v="0"/>
    <m/>
    <m/>
    <x v="96"/>
    <m/>
    <x v="2"/>
    <x v="3"/>
    <x v="0"/>
  </r>
  <r>
    <x v="659"/>
    <x v="7"/>
    <x v="0"/>
    <s v="NDG_Facebook_RT_brand（210210-210228）"/>
    <n v="3996"/>
    <m/>
    <m/>
    <m/>
    <m/>
    <n v="6027.69"/>
    <m/>
    <x v="0"/>
    <m/>
    <m/>
    <x v="96"/>
    <m/>
    <x v="2"/>
    <x v="3"/>
    <x v="0"/>
  </r>
  <r>
    <x v="659"/>
    <x v="7"/>
    <x v="0"/>
    <s v="NDG_Facebook_RT_brand（210210-210228）"/>
    <n v="274"/>
    <m/>
    <m/>
    <m/>
    <m/>
    <n v="473.875"/>
    <m/>
    <x v="0"/>
    <m/>
    <m/>
    <x v="96"/>
    <m/>
    <x v="2"/>
    <x v="3"/>
    <x v="0"/>
  </r>
  <r>
    <x v="659"/>
    <x v="7"/>
    <x v="0"/>
    <s v="NDG_Facebook_int_LAL_2"/>
    <n v="70"/>
    <m/>
    <m/>
    <m/>
    <m/>
    <n v="42.37"/>
    <m/>
    <x v="0"/>
    <m/>
    <m/>
    <x v="96"/>
    <m/>
    <x v="2"/>
    <x v="3"/>
    <x v="0"/>
  </r>
  <r>
    <x v="659"/>
    <x v="7"/>
    <x v="0"/>
    <s v="パナソニック◆websiteclicks_SEP_男女_18-65+_interest_◆"/>
    <n v="217"/>
    <m/>
    <m/>
    <m/>
    <m/>
    <n v="55.75"/>
    <m/>
    <x v="0"/>
    <m/>
    <m/>
    <x v="96"/>
    <m/>
    <x v="2"/>
    <x v="3"/>
    <x v="0"/>
  </r>
  <r>
    <x v="659"/>
    <x v="7"/>
    <x v="0"/>
    <s v="NDG_Facebook_RT_ec（210210-210228）"/>
    <n v="9155"/>
    <m/>
    <m/>
    <m/>
    <m/>
    <n v="5257.2250000000004"/>
    <m/>
    <x v="0"/>
    <m/>
    <m/>
    <x v="96"/>
    <m/>
    <x v="2"/>
    <x v="3"/>
    <x v="0"/>
  </r>
  <r>
    <x v="659"/>
    <x v="7"/>
    <x v="0"/>
    <s v="デロンギ◆websiteclicks_SEP_男女_18-65+_interest_◆"/>
    <n v="38"/>
    <m/>
    <m/>
    <m/>
    <m/>
    <n v="10.035"/>
    <m/>
    <x v="0"/>
    <m/>
    <m/>
    <x v="96"/>
    <m/>
    <x v="2"/>
    <x v="3"/>
    <x v="0"/>
  </r>
  <r>
    <x v="659"/>
    <x v="7"/>
    <x v="0"/>
    <s v="デロンギ◆websiteclicks_SEP_男女_18-65+_interest_◆"/>
    <n v="111"/>
    <m/>
    <m/>
    <m/>
    <m/>
    <n v="78.05"/>
    <m/>
    <x v="0"/>
    <m/>
    <m/>
    <x v="96"/>
    <m/>
    <x v="2"/>
    <x v="3"/>
    <x v="0"/>
  </r>
  <r>
    <x v="659"/>
    <x v="7"/>
    <x v="0"/>
    <s v="ネスプレッソ◆websiteclicks_SEP_男女_18-65+_interest_◆"/>
    <n v="4489"/>
    <m/>
    <m/>
    <m/>
    <m/>
    <n v="2029.3"/>
    <m/>
    <x v="0"/>
    <m/>
    <m/>
    <x v="96"/>
    <m/>
    <x v="2"/>
    <x v="3"/>
    <x v="0"/>
  </r>
  <r>
    <x v="659"/>
    <x v="7"/>
    <x v="0"/>
    <s v="ネスプレッソ◆websiteclicks_SEP_男女_18-65+_interest_◆"/>
    <n v="328"/>
    <m/>
    <m/>
    <m/>
    <m/>
    <n v="144.94999999999999"/>
    <m/>
    <x v="0"/>
    <m/>
    <m/>
    <x v="96"/>
    <m/>
    <x v="2"/>
    <x v="3"/>
    <x v="0"/>
  </r>
  <r>
    <x v="659"/>
    <x v="7"/>
    <x v="0"/>
    <s v="ネスプレッソ◆websiteclicks_SEP_男女_18-65+_interest_◆"/>
    <n v="203"/>
    <m/>
    <m/>
    <m/>
    <m/>
    <n v="44.6"/>
    <m/>
    <x v="0"/>
    <m/>
    <m/>
    <x v="96"/>
    <m/>
    <x v="2"/>
    <x v="3"/>
    <x v="0"/>
  </r>
  <r>
    <x v="659"/>
    <x v="7"/>
    <x v="0"/>
    <s v="ネスプレッソ◆websiteclicks_SEP_男女_18-65+_interest_◆"/>
    <n v="178"/>
    <m/>
    <m/>
    <m/>
    <m/>
    <n v="39.024999999999999"/>
    <m/>
    <x v="0"/>
    <m/>
    <m/>
    <x v="96"/>
    <m/>
    <x v="2"/>
    <x v="3"/>
    <x v="0"/>
  </r>
  <r>
    <x v="659"/>
    <x v="7"/>
    <x v="0"/>
    <s v="UCC◆websiteclicks_SEP_男女_18-65+_interest_◆"/>
    <n v="1156"/>
    <m/>
    <m/>
    <m/>
    <m/>
    <n v="1329.08"/>
    <m/>
    <x v="0"/>
    <m/>
    <m/>
    <x v="96"/>
    <m/>
    <x v="2"/>
    <x v="3"/>
    <x v="0"/>
  </r>
  <r>
    <x v="659"/>
    <x v="7"/>
    <x v="0"/>
    <s v="NDG_Facebook_RT_ec（210210-210228）"/>
    <n v="1240"/>
    <m/>
    <m/>
    <m/>
    <m/>
    <n v="1884.35"/>
    <m/>
    <x v="0"/>
    <m/>
    <m/>
    <x v="96"/>
    <m/>
    <x v="2"/>
    <x v="3"/>
    <x v="0"/>
  </r>
  <r>
    <x v="659"/>
    <x v="7"/>
    <x v="0"/>
    <s v="NDG_Facebook_RT_brand（210210-210228）"/>
    <n v="30"/>
    <m/>
    <m/>
    <m/>
    <m/>
    <n v="64.67"/>
    <m/>
    <x v="0"/>
    <m/>
    <m/>
    <x v="96"/>
    <m/>
    <x v="2"/>
    <x v="3"/>
    <x v="0"/>
  </r>
  <r>
    <x v="659"/>
    <x v="7"/>
    <x v="0"/>
    <s v="NDG_Facebook_RT_brand（210210-210228）"/>
    <n v="47"/>
    <m/>
    <m/>
    <m/>
    <m/>
    <n v="97.004999999999995"/>
    <m/>
    <x v="0"/>
    <m/>
    <m/>
    <x v="96"/>
    <m/>
    <x v="2"/>
    <x v="3"/>
    <x v="0"/>
  </r>
  <r>
    <x v="659"/>
    <x v="7"/>
    <x v="0"/>
    <s v="NDG_Facebook_RT_brand（210210-210228）"/>
    <n v="494"/>
    <m/>
    <m/>
    <m/>
    <m/>
    <n v="974.51"/>
    <m/>
    <x v="0"/>
    <m/>
    <m/>
    <x v="96"/>
    <m/>
    <x v="2"/>
    <x v="3"/>
    <x v="0"/>
  </r>
  <r>
    <x v="659"/>
    <x v="7"/>
    <x v="0"/>
    <s v="パナソニック◆websiteclicks_SEP_男女_18-65+_interest_◆"/>
    <n v="9142"/>
    <m/>
    <m/>
    <m/>
    <m/>
    <n v="3951.56"/>
    <m/>
    <x v="0"/>
    <m/>
    <m/>
    <x v="96"/>
    <m/>
    <x v="2"/>
    <x v="3"/>
    <x v="0"/>
  </r>
  <r>
    <x v="659"/>
    <x v="7"/>
    <x v="0"/>
    <s v="パナソニック◆websiteclicks_SEP_男女_18-65+_interest_◆"/>
    <n v="65"/>
    <m/>
    <m/>
    <m/>
    <m/>
    <n v="16.725000000000001"/>
    <m/>
    <x v="0"/>
    <m/>
    <m/>
    <x v="96"/>
    <m/>
    <x v="2"/>
    <x v="3"/>
    <x v="0"/>
  </r>
  <r>
    <x v="659"/>
    <x v="7"/>
    <x v="0"/>
    <s v="デロンギ◆websiteclicks_SEP_男女_18-65+_interest_◆"/>
    <n v="112"/>
    <m/>
    <m/>
    <m/>
    <m/>
    <n v="94.775000000000006"/>
    <m/>
    <x v="0"/>
    <m/>
    <m/>
    <x v="96"/>
    <m/>
    <x v="2"/>
    <x v="3"/>
    <x v="0"/>
  </r>
  <r>
    <x v="659"/>
    <x v="7"/>
    <x v="0"/>
    <s v="デロンギ◆websiteclicks_SEP_男女_18-65+_interest_◆"/>
    <n v="183"/>
    <m/>
    <m/>
    <m/>
    <m/>
    <n v="76.935000000000002"/>
    <m/>
    <x v="0"/>
    <m/>
    <m/>
    <x v="96"/>
    <m/>
    <x v="2"/>
    <x v="3"/>
    <x v="0"/>
  </r>
  <r>
    <x v="659"/>
    <x v="7"/>
    <x v="0"/>
    <s v="NDG_Facebook_RT_brand（210210-210228）"/>
    <n v="125"/>
    <m/>
    <m/>
    <m/>
    <m/>
    <n v="201.815"/>
    <m/>
    <x v="0"/>
    <m/>
    <m/>
    <x v="96"/>
    <m/>
    <x v="2"/>
    <x v="3"/>
    <x v="0"/>
  </r>
  <r>
    <x v="659"/>
    <x v="7"/>
    <x v="0"/>
    <s v="NDG_Facebook_RT_brand（210210-210228）"/>
    <n v="453"/>
    <m/>
    <m/>
    <m/>
    <m/>
    <n v="847.4"/>
    <m/>
    <x v="0"/>
    <m/>
    <m/>
    <x v="96"/>
    <m/>
    <x v="2"/>
    <x v="3"/>
    <x v="0"/>
  </r>
  <r>
    <x v="659"/>
    <x v="7"/>
    <x v="0"/>
    <s v="NDG_Facebook_RT_ec（210210-210228）"/>
    <n v="21178"/>
    <m/>
    <m/>
    <m/>
    <m/>
    <n v="39898.044999999998"/>
    <m/>
    <x v="0"/>
    <m/>
    <m/>
    <x v="96"/>
    <m/>
    <x v="2"/>
    <x v="3"/>
    <x v="0"/>
  </r>
  <r>
    <x v="659"/>
    <x v="7"/>
    <x v="0"/>
    <s v="NDG_Facebook_RT_ec（210210-210228）"/>
    <n v="3893"/>
    <m/>
    <m/>
    <m/>
    <m/>
    <n v="4407.5950000000003"/>
    <m/>
    <x v="0"/>
    <m/>
    <m/>
    <x v="96"/>
    <m/>
    <x v="2"/>
    <x v="3"/>
    <x v="0"/>
  </r>
  <r>
    <x v="659"/>
    <x v="7"/>
    <x v="0"/>
    <s v="NDG_Facebook_RT_ec（210210-210228）"/>
    <n v="952"/>
    <m/>
    <m/>
    <m/>
    <m/>
    <n v="1278.905"/>
    <m/>
    <x v="0"/>
    <m/>
    <m/>
    <x v="96"/>
    <m/>
    <x v="2"/>
    <x v="3"/>
    <x v="0"/>
  </r>
  <r>
    <x v="659"/>
    <x v="7"/>
    <x v="0"/>
    <s v="UCC◆websiteclicks_SEP_男女_18-65+_interest_◆"/>
    <n v="1610"/>
    <m/>
    <m/>
    <m/>
    <m/>
    <n v="1791.8050000000001"/>
    <m/>
    <x v="0"/>
    <m/>
    <m/>
    <x v="96"/>
    <m/>
    <x v="2"/>
    <x v="3"/>
    <x v="0"/>
  </r>
  <r>
    <x v="659"/>
    <x v="7"/>
    <x v="0"/>
    <s v="UCC◆websiteclicks_SEP_男女_18-65+_interest_◆"/>
    <n v="37"/>
    <m/>
    <m/>
    <m/>
    <m/>
    <n v="26.76"/>
    <m/>
    <x v="0"/>
    <m/>
    <m/>
    <x v="96"/>
    <m/>
    <x v="2"/>
    <x v="3"/>
    <x v="0"/>
  </r>
  <r>
    <x v="659"/>
    <x v="7"/>
    <x v="0"/>
    <s v="UCC◆websiteclicks_SEP_男女_18-65+_interest_◆"/>
    <n v="152"/>
    <m/>
    <m/>
    <m/>
    <m/>
    <n v="293.245"/>
    <m/>
    <x v="0"/>
    <m/>
    <m/>
    <x v="96"/>
    <m/>
    <x v="2"/>
    <x v="3"/>
    <x v="0"/>
  </r>
  <r>
    <x v="659"/>
    <x v="7"/>
    <x v="0"/>
    <s v="NDG_Facebook_int_LAL_2"/>
    <n v="56"/>
    <m/>
    <m/>
    <m/>
    <m/>
    <n v="18.954999999999998"/>
    <m/>
    <x v="0"/>
    <m/>
    <m/>
    <x v="96"/>
    <m/>
    <x v="2"/>
    <x v="3"/>
    <x v="0"/>
  </r>
  <r>
    <x v="659"/>
    <x v="7"/>
    <x v="0"/>
    <s v="デロンギ◆websiteclicks_SEP_男女_18-65+_interest_◆"/>
    <n v="461"/>
    <m/>
    <m/>
    <m/>
    <m/>
    <n v="346.76499999999999"/>
    <m/>
    <x v="0"/>
    <m/>
    <m/>
    <x v="96"/>
    <m/>
    <x v="2"/>
    <x v="3"/>
    <x v="0"/>
  </r>
  <r>
    <x v="659"/>
    <x v="7"/>
    <x v="0"/>
    <s v="デロンギ◆websiteclicks_SEP_男女_18-65+_interest_◆"/>
    <n v="5757"/>
    <m/>
    <m/>
    <m/>
    <m/>
    <n v="3294.8249999999998"/>
    <m/>
    <x v="0"/>
    <m/>
    <m/>
    <x v="96"/>
    <m/>
    <x v="2"/>
    <x v="3"/>
    <x v="0"/>
  </r>
  <r>
    <x v="659"/>
    <x v="7"/>
    <x v="0"/>
    <s v="パナソニック◆websiteclicks_SEP_男女_18-65+_interest_◆"/>
    <n v="72"/>
    <m/>
    <m/>
    <m/>
    <m/>
    <n v="27.875"/>
    <m/>
    <x v="0"/>
    <m/>
    <m/>
    <x v="96"/>
    <m/>
    <x v="2"/>
    <x v="3"/>
    <x v="0"/>
  </r>
  <r>
    <x v="659"/>
    <x v="7"/>
    <x v="0"/>
    <s v="NDG_Facebook_int_LAL_2"/>
    <n v="734"/>
    <m/>
    <m/>
    <m/>
    <m/>
    <n v="293.245"/>
    <m/>
    <x v="0"/>
    <m/>
    <m/>
    <x v="96"/>
    <m/>
    <x v="2"/>
    <x v="3"/>
    <x v="0"/>
  </r>
  <r>
    <x v="659"/>
    <x v="7"/>
    <x v="0"/>
    <s v="NDG_Facebook_RT_ec（210210-210228）"/>
    <n v="682"/>
    <m/>
    <m/>
    <m/>
    <m/>
    <n v="1048.0999999999999"/>
    <m/>
    <x v="0"/>
    <m/>
    <m/>
    <x v="96"/>
    <m/>
    <x v="2"/>
    <x v="3"/>
    <x v="0"/>
  </r>
  <r>
    <x v="659"/>
    <x v="7"/>
    <x v="0"/>
    <s v="NDG_Facebook_RT_ec（210210-210228）"/>
    <n v="7046"/>
    <m/>
    <m/>
    <m/>
    <m/>
    <n v="9130.7350000000006"/>
    <m/>
    <x v="0"/>
    <m/>
    <m/>
    <x v="96"/>
    <m/>
    <x v="2"/>
    <x v="3"/>
    <x v="0"/>
  </r>
  <r>
    <x v="659"/>
    <x v="7"/>
    <x v="0"/>
    <s v="NDG_Facebook_RT_ec（210210-210228）"/>
    <n v="4026"/>
    <m/>
    <m/>
    <m/>
    <m/>
    <n v="5518.1350000000002"/>
    <m/>
    <x v="0"/>
    <m/>
    <m/>
    <x v="96"/>
    <m/>
    <x v="2"/>
    <x v="3"/>
    <x v="0"/>
  </r>
  <r>
    <x v="659"/>
    <x v="7"/>
    <x v="0"/>
    <s v="UCC◆websiteclicks_SEP_男女_18-65+_interest_◆"/>
    <n v="33"/>
    <m/>
    <m/>
    <m/>
    <m/>
    <n v="39.024999999999999"/>
    <m/>
    <x v="0"/>
    <m/>
    <m/>
    <x v="96"/>
    <m/>
    <x v="2"/>
    <x v="3"/>
    <x v="0"/>
  </r>
  <r>
    <x v="659"/>
    <x v="7"/>
    <x v="0"/>
    <s v="UCC◆websiteclicks_SEP_男女_18-65+_interest_◆"/>
    <n v="118"/>
    <m/>
    <m/>
    <m/>
    <m/>
    <n v="128.22499999999999"/>
    <m/>
    <x v="0"/>
    <m/>
    <m/>
    <x v="96"/>
    <m/>
    <x v="2"/>
    <x v="3"/>
    <x v="0"/>
  </r>
  <r>
    <x v="659"/>
    <x v="7"/>
    <x v="0"/>
    <s v="NDG_Facebook_RT_ec（210210-210228）"/>
    <n v="823"/>
    <m/>
    <m/>
    <m/>
    <m/>
    <n v="1107.1949999999999"/>
    <m/>
    <x v="0"/>
    <m/>
    <m/>
    <x v="96"/>
    <m/>
    <x v="2"/>
    <x v="3"/>
    <x v="0"/>
  </r>
  <r>
    <x v="659"/>
    <x v="7"/>
    <x v="0"/>
    <s v="NDG_Facebook_RT_ec（210210-210228）"/>
    <n v="2584"/>
    <m/>
    <m/>
    <m/>
    <m/>
    <n v="3769.8150000000001"/>
    <m/>
    <x v="0"/>
    <m/>
    <m/>
    <x v="96"/>
    <m/>
    <x v="2"/>
    <x v="3"/>
    <x v="0"/>
  </r>
  <r>
    <x v="659"/>
    <x v="7"/>
    <x v="0"/>
    <s v="NDG_Facebook_RT_ec（210210-210228）"/>
    <n v="3686"/>
    <m/>
    <m/>
    <m/>
    <m/>
    <n v="4853.5950000000003"/>
    <m/>
    <x v="0"/>
    <m/>
    <m/>
    <x v="96"/>
    <m/>
    <x v="2"/>
    <x v="3"/>
    <x v="0"/>
  </r>
  <r>
    <x v="659"/>
    <x v="7"/>
    <x v="0"/>
    <s v="NDG_Facebook_RT_brand（210210-210228）"/>
    <n v="62"/>
    <m/>
    <m/>
    <m/>
    <m/>
    <n v="95.89"/>
    <m/>
    <x v="0"/>
    <m/>
    <m/>
    <x v="96"/>
    <m/>
    <x v="2"/>
    <x v="3"/>
    <x v="0"/>
  </r>
  <r>
    <x v="659"/>
    <x v="7"/>
    <x v="0"/>
    <s v="デロンギ◆websiteclicks_SEP_男女_18-65+_interest_◆"/>
    <n v="2464"/>
    <m/>
    <m/>
    <m/>
    <m/>
    <n v="825.1"/>
    <m/>
    <x v="0"/>
    <m/>
    <m/>
    <x v="96"/>
    <m/>
    <x v="2"/>
    <x v="3"/>
    <x v="0"/>
  </r>
  <r>
    <x v="660"/>
    <x v="7"/>
    <x v="0"/>
    <s v="NDG_Facebook_RT_ec（210210-210228）"/>
    <n v="1414"/>
    <m/>
    <m/>
    <m/>
    <m/>
    <n v="1637.9349999999999"/>
    <m/>
    <x v="0"/>
    <m/>
    <m/>
    <x v="96"/>
    <m/>
    <x v="2"/>
    <x v="3"/>
    <x v="0"/>
  </r>
  <r>
    <x v="660"/>
    <x v="7"/>
    <x v="0"/>
    <s v="パナソニック◆websiteclicks_SEP_男女_18-65+_interest_◆"/>
    <n v="2612"/>
    <m/>
    <m/>
    <m/>
    <m/>
    <n v="645.58500000000004"/>
    <m/>
    <x v="0"/>
    <m/>
    <m/>
    <x v="96"/>
    <m/>
    <x v="2"/>
    <x v="3"/>
    <x v="0"/>
  </r>
  <r>
    <x v="660"/>
    <x v="7"/>
    <x v="0"/>
    <s v="パナソニック◆websiteclicks_SEP_男女_18-65+_interest_◆"/>
    <n v="78"/>
    <m/>
    <m/>
    <m/>
    <m/>
    <n v="23.414999999999999"/>
    <m/>
    <x v="0"/>
    <m/>
    <m/>
    <x v="96"/>
    <m/>
    <x v="2"/>
    <x v="3"/>
    <x v="0"/>
  </r>
  <r>
    <x v="660"/>
    <x v="7"/>
    <x v="0"/>
    <s v="パナソニック◆websiteclicks_SEP_男女_18-65+_interest_◆"/>
    <n v="294"/>
    <m/>
    <m/>
    <m/>
    <m/>
    <n v="110.38500000000001"/>
    <m/>
    <x v="0"/>
    <m/>
    <m/>
    <x v="96"/>
    <m/>
    <x v="2"/>
    <x v="3"/>
    <x v="0"/>
  </r>
  <r>
    <x v="660"/>
    <x v="7"/>
    <x v="0"/>
    <s v="デロンギ◆websiteclicks_SEP_男女_18-65+_interest_◆"/>
    <n v="99"/>
    <m/>
    <m/>
    <m/>
    <m/>
    <n v="68.015000000000001"/>
    <m/>
    <x v="0"/>
    <m/>
    <m/>
    <x v="96"/>
    <m/>
    <x v="2"/>
    <x v="3"/>
    <x v="0"/>
  </r>
  <r>
    <x v="660"/>
    <x v="7"/>
    <x v="0"/>
    <s v="パナソニック◆websiteclicks_SEP_男女_18-65+_interest_◆"/>
    <n v="64"/>
    <m/>
    <m/>
    <m/>
    <m/>
    <n v="24.53"/>
    <m/>
    <x v="0"/>
    <m/>
    <m/>
    <x v="96"/>
    <m/>
    <x v="2"/>
    <x v="3"/>
    <x v="0"/>
  </r>
  <r>
    <x v="660"/>
    <x v="7"/>
    <x v="0"/>
    <s v="デロンギ◆websiteclicks_SEP_男女_18-65+_interest_◆"/>
    <n v="93"/>
    <m/>
    <m/>
    <m/>
    <m/>
    <n v="47.945"/>
    <m/>
    <x v="0"/>
    <m/>
    <m/>
    <x v="96"/>
    <m/>
    <x v="2"/>
    <x v="3"/>
    <x v="0"/>
  </r>
  <r>
    <x v="660"/>
    <x v="7"/>
    <x v="0"/>
    <s v="パナソニック◆websiteclicks_SEP_男女_18-65+_interest_◆"/>
    <n v="213"/>
    <m/>
    <m/>
    <m/>
    <m/>
    <n v="66.900000000000006"/>
    <m/>
    <x v="0"/>
    <m/>
    <m/>
    <x v="96"/>
    <m/>
    <x v="2"/>
    <x v="3"/>
    <x v="0"/>
  </r>
  <r>
    <x v="660"/>
    <x v="7"/>
    <x v="0"/>
    <s v="ネスプレッソ◆websiteclicks_SEP_男女_18-65+_interest_◆"/>
    <n v="21331"/>
    <m/>
    <m/>
    <m/>
    <m/>
    <n v="14178.34"/>
    <m/>
    <x v="0"/>
    <m/>
    <m/>
    <x v="96"/>
    <m/>
    <x v="2"/>
    <x v="3"/>
    <x v="0"/>
  </r>
  <r>
    <x v="660"/>
    <x v="7"/>
    <x v="0"/>
    <s v="ネスプレッソ◆websiteclicks_SEP_男女_18-65+_interest_◆"/>
    <n v="215"/>
    <m/>
    <m/>
    <m/>
    <m/>
    <n v="91.43"/>
    <m/>
    <x v="0"/>
    <m/>
    <m/>
    <x v="96"/>
    <m/>
    <x v="2"/>
    <x v="3"/>
    <x v="0"/>
  </r>
  <r>
    <x v="660"/>
    <x v="7"/>
    <x v="0"/>
    <s v="ネスプレッソ◆websiteclicks_SEP_男女_18-65+_interest_◆"/>
    <n v="2371"/>
    <m/>
    <m/>
    <m/>
    <m/>
    <n v="499.52"/>
    <m/>
    <x v="0"/>
    <m/>
    <m/>
    <x v="96"/>
    <m/>
    <x v="2"/>
    <x v="3"/>
    <x v="0"/>
  </r>
  <r>
    <x v="660"/>
    <x v="7"/>
    <x v="0"/>
    <s v="ネスプレッソ◆websiteclicks_SEP_男女_18-65+_interest_◆"/>
    <n v="159"/>
    <m/>
    <m/>
    <m/>
    <m/>
    <n v="105.925"/>
    <m/>
    <x v="0"/>
    <m/>
    <m/>
    <x v="96"/>
    <m/>
    <x v="2"/>
    <x v="3"/>
    <x v="0"/>
  </r>
  <r>
    <x v="660"/>
    <x v="7"/>
    <x v="0"/>
    <s v="ネスプレッソ◆websiteclicks_SEP_男女_18-65+_interest_◆"/>
    <n v="3739"/>
    <m/>
    <m/>
    <m/>
    <m/>
    <n v="802.8"/>
    <m/>
    <x v="0"/>
    <m/>
    <m/>
    <x v="96"/>
    <m/>
    <x v="2"/>
    <x v="3"/>
    <x v="0"/>
  </r>
  <r>
    <x v="660"/>
    <x v="7"/>
    <x v="0"/>
    <s v="ネスプレッソ◆websiteclicks_SEP_男女_18-65+_interest_◆"/>
    <n v="220"/>
    <m/>
    <m/>
    <m/>
    <m/>
    <n v="52.405000000000001"/>
    <m/>
    <x v="0"/>
    <m/>
    <m/>
    <x v="96"/>
    <m/>
    <x v="2"/>
    <x v="3"/>
    <x v="0"/>
  </r>
  <r>
    <x v="660"/>
    <x v="7"/>
    <x v="0"/>
    <s v="NDG_Facebook_RT_ec（210210-210228）"/>
    <n v="2238"/>
    <m/>
    <m/>
    <m/>
    <m/>
    <n v="2476.415"/>
    <m/>
    <x v="0"/>
    <m/>
    <m/>
    <x v="96"/>
    <m/>
    <x v="2"/>
    <x v="3"/>
    <x v="0"/>
  </r>
  <r>
    <x v="660"/>
    <x v="7"/>
    <x v="0"/>
    <s v="NDG_Facebook_RT_ec（210210-210228）"/>
    <n v="1725"/>
    <m/>
    <m/>
    <m/>
    <m/>
    <n v="2028.1849999999999"/>
    <m/>
    <x v="0"/>
    <m/>
    <m/>
    <x v="96"/>
    <m/>
    <x v="2"/>
    <x v="3"/>
    <x v="0"/>
  </r>
  <r>
    <x v="660"/>
    <x v="7"/>
    <x v="0"/>
    <s v="NDG_Facebook_RT_ec（210210-210228）"/>
    <n v="10160"/>
    <m/>
    <m/>
    <m/>
    <m/>
    <n v="10644.905000000001"/>
    <m/>
    <x v="0"/>
    <m/>
    <m/>
    <x v="96"/>
    <m/>
    <x v="2"/>
    <x v="3"/>
    <x v="0"/>
  </r>
  <r>
    <x v="660"/>
    <x v="7"/>
    <x v="0"/>
    <s v="NDG_Facebook_RT_ec（210210-210228）"/>
    <n v="10713"/>
    <m/>
    <m/>
    <m/>
    <m/>
    <n v="11879.21"/>
    <m/>
    <x v="0"/>
    <m/>
    <m/>
    <x v="96"/>
    <m/>
    <x v="2"/>
    <x v="3"/>
    <x v="0"/>
  </r>
  <r>
    <x v="660"/>
    <x v="7"/>
    <x v="0"/>
    <s v="NDG_Facebook_RT_ec（210210-210228）"/>
    <n v="2258"/>
    <m/>
    <m/>
    <m/>
    <m/>
    <n v="2454.1149999999998"/>
    <m/>
    <x v="0"/>
    <m/>
    <m/>
    <x v="96"/>
    <m/>
    <x v="2"/>
    <x v="3"/>
    <x v="0"/>
  </r>
  <r>
    <x v="660"/>
    <x v="7"/>
    <x v="0"/>
    <s v="ネスプレッソ◆websiteclicks_SEP_男女_18-65+_interest_◆"/>
    <n v="73"/>
    <m/>
    <m/>
    <m/>
    <m/>
    <n v="33.450000000000003"/>
    <m/>
    <x v="0"/>
    <m/>
    <m/>
    <x v="96"/>
    <m/>
    <x v="2"/>
    <x v="3"/>
    <x v="0"/>
  </r>
  <r>
    <x v="660"/>
    <x v="7"/>
    <x v="0"/>
    <s v="デロンギ◆websiteclicks_SEP_男女_18-65+_interest_◆"/>
    <n v="131"/>
    <m/>
    <m/>
    <m/>
    <m/>
    <n v="43.484999999999999"/>
    <m/>
    <x v="0"/>
    <m/>
    <m/>
    <x v="96"/>
    <m/>
    <x v="2"/>
    <x v="3"/>
    <x v="0"/>
  </r>
  <r>
    <x v="660"/>
    <x v="7"/>
    <x v="0"/>
    <s v="デロンギ◆websiteclicks_SEP_男女_18-65+_interest_◆"/>
    <n v="51"/>
    <m/>
    <m/>
    <m/>
    <m/>
    <n v="33.450000000000003"/>
    <m/>
    <x v="0"/>
    <m/>
    <m/>
    <x v="96"/>
    <m/>
    <x v="2"/>
    <x v="3"/>
    <x v="0"/>
  </r>
  <r>
    <x v="660"/>
    <x v="7"/>
    <x v="0"/>
    <s v="パナソニック◆websiteclicks_SEP_男女_18-65+_interest_◆"/>
    <n v="15660"/>
    <m/>
    <m/>
    <m/>
    <m/>
    <n v="9864.4050000000007"/>
    <m/>
    <x v="0"/>
    <m/>
    <m/>
    <x v="96"/>
    <m/>
    <x v="2"/>
    <x v="3"/>
    <x v="0"/>
  </r>
  <r>
    <x v="660"/>
    <x v="7"/>
    <x v="0"/>
    <s v="NDG_Facebook_RT_brand（210210-210228）"/>
    <n v="56"/>
    <m/>
    <m/>
    <m/>
    <m/>
    <n v="137.14500000000001"/>
    <m/>
    <x v="0"/>
    <m/>
    <m/>
    <x v="96"/>
    <m/>
    <x v="2"/>
    <x v="3"/>
    <x v="0"/>
  </r>
  <r>
    <x v="660"/>
    <x v="7"/>
    <x v="0"/>
    <s v="NDG_Facebook_RT_brand（210210-210228）"/>
    <n v="345"/>
    <m/>
    <m/>
    <m/>
    <m/>
    <n v="545.23500000000001"/>
    <m/>
    <x v="0"/>
    <m/>
    <m/>
    <x v="96"/>
    <m/>
    <x v="2"/>
    <x v="3"/>
    <x v="0"/>
  </r>
  <r>
    <x v="660"/>
    <x v="7"/>
    <x v="0"/>
    <s v="デロンギ◆websiteclicks_SEP_男女_18-65+_interest_◆"/>
    <n v="1540"/>
    <m/>
    <m/>
    <m/>
    <m/>
    <n v="510.67"/>
    <m/>
    <x v="0"/>
    <m/>
    <m/>
    <x v="96"/>
    <m/>
    <x v="2"/>
    <x v="3"/>
    <x v="0"/>
  </r>
  <r>
    <x v="660"/>
    <x v="7"/>
    <x v="0"/>
    <s v="NDG_Facebook_int_LAL"/>
    <n v="16726"/>
    <m/>
    <m/>
    <m/>
    <m/>
    <n v="15220.865"/>
    <m/>
    <x v="0"/>
    <m/>
    <m/>
    <x v="96"/>
    <m/>
    <x v="2"/>
    <x v="3"/>
    <x v="0"/>
  </r>
  <r>
    <x v="660"/>
    <x v="7"/>
    <x v="0"/>
    <s v="NDG_Facebook_RT_brand（210210-210228）"/>
    <n v="78"/>
    <m/>
    <m/>
    <m/>
    <m/>
    <n v="182.86"/>
    <m/>
    <x v="0"/>
    <m/>
    <m/>
    <x v="96"/>
    <m/>
    <x v="2"/>
    <x v="3"/>
    <x v="0"/>
  </r>
  <r>
    <x v="660"/>
    <x v="7"/>
    <x v="0"/>
    <s v="NDG_Facebook_int_LAL_2"/>
    <n v="44"/>
    <m/>
    <m/>
    <m/>
    <m/>
    <n v="71.36"/>
    <m/>
    <x v="0"/>
    <m/>
    <m/>
    <x v="96"/>
    <m/>
    <x v="2"/>
    <x v="3"/>
    <x v="0"/>
  </r>
  <r>
    <x v="660"/>
    <x v="7"/>
    <x v="0"/>
    <s v="NDG_Facebook_int_LAL_2"/>
    <n v="72"/>
    <m/>
    <m/>
    <m/>
    <m/>
    <n v="13.38"/>
    <m/>
    <x v="0"/>
    <m/>
    <m/>
    <x v="96"/>
    <m/>
    <x v="2"/>
    <x v="3"/>
    <x v="0"/>
  </r>
  <r>
    <x v="660"/>
    <x v="7"/>
    <x v="0"/>
    <s v="デロンギ◆websiteclicks_SEP_男女_18-65+_interest_◆"/>
    <n v="233"/>
    <m/>
    <m/>
    <m/>
    <m/>
    <n v="113.73"/>
    <m/>
    <x v="0"/>
    <m/>
    <m/>
    <x v="96"/>
    <m/>
    <x v="2"/>
    <x v="3"/>
    <x v="0"/>
  </r>
  <r>
    <x v="660"/>
    <x v="7"/>
    <x v="0"/>
    <s v="デロンギ◆websiteclicks_SEP_男女_18-65+_interest_◆"/>
    <n v="403"/>
    <m/>
    <m/>
    <m/>
    <m/>
    <n v="324.46499999999997"/>
    <m/>
    <x v="0"/>
    <m/>
    <m/>
    <x v="96"/>
    <m/>
    <x v="2"/>
    <x v="3"/>
    <x v="0"/>
  </r>
  <r>
    <x v="660"/>
    <x v="7"/>
    <x v="0"/>
    <s v="デロンギ◆websiteclicks_SEP_男女_18-65+_interest_◆"/>
    <n v="1968"/>
    <m/>
    <m/>
    <m/>
    <m/>
    <n v="701.33500000000004"/>
    <m/>
    <x v="0"/>
    <m/>
    <m/>
    <x v="96"/>
    <m/>
    <x v="2"/>
    <x v="3"/>
    <x v="0"/>
  </r>
  <r>
    <x v="660"/>
    <x v="7"/>
    <x v="0"/>
    <s v="NDG_Facebook_int_LAL"/>
    <n v="8289"/>
    <m/>
    <m/>
    <m/>
    <m/>
    <n v="5695.42"/>
    <m/>
    <x v="0"/>
    <m/>
    <m/>
    <x v="96"/>
    <m/>
    <x v="2"/>
    <x v="3"/>
    <x v="0"/>
  </r>
  <r>
    <x v="660"/>
    <x v="7"/>
    <x v="0"/>
    <s v="NDG_Facebook_int_LAL_2"/>
    <n v="109"/>
    <m/>
    <m/>
    <m/>
    <m/>
    <n v="35.68"/>
    <m/>
    <x v="0"/>
    <m/>
    <m/>
    <x v="96"/>
    <m/>
    <x v="2"/>
    <x v="3"/>
    <x v="0"/>
  </r>
  <r>
    <x v="660"/>
    <x v="7"/>
    <x v="0"/>
    <s v="NDG_Facebook_int_LAL_2"/>
    <n v="461"/>
    <m/>
    <m/>
    <m/>
    <m/>
    <n v="191.78"/>
    <m/>
    <x v="0"/>
    <m/>
    <m/>
    <x v="96"/>
    <m/>
    <x v="2"/>
    <x v="3"/>
    <x v="0"/>
  </r>
  <r>
    <x v="660"/>
    <x v="7"/>
    <x v="0"/>
    <s v="NDG_Facebook_int_LAL_2"/>
    <n v="60"/>
    <m/>
    <m/>
    <m/>
    <m/>
    <n v="18.954999999999998"/>
    <m/>
    <x v="0"/>
    <m/>
    <m/>
    <x v="96"/>
    <m/>
    <x v="2"/>
    <x v="3"/>
    <x v="0"/>
  </r>
  <r>
    <x v="660"/>
    <x v="7"/>
    <x v="0"/>
    <s v="NDG_Facebook_RT_ec（210210-210228）"/>
    <n v="3656"/>
    <m/>
    <m/>
    <m/>
    <m/>
    <n v="3413.0149999999999"/>
    <m/>
    <x v="0"/>
    <m/>
    <m/>
    <x v="96"/>
    <m/>
    <x v="2"/>
    <x v="3"/>
    <x v="0"/>
  </r>
  <r>
    <x v="660"/>
    <x v="7"/>
    <x v="0"/>
    <s v="パナソニック◆websiteclicks_SEP_男女_18-65+_interest_◆"/>
    <n v="2567"/>
    <m/>
    <m/>
    <m/>
    <m/>
    <n v="642.24"/>
    <m/>
    <x v="0"/>
    <m/>
    <m/>
    <x v="96"/>
    <m/>
    <x v="2"/>
    <x v="3"/>
    <x v="0"/>
  </r>
  <r>
    <x v="660"/>
    <x v="7"/>
    <x v="0"/>
    <s v="NDG_Facebook_RT_ec（210210-210228）"/>
    <n v="8922"/>
    <m/>
    <m/>
    <m/>
    <m/>
    <n v="9446.2800000000007"/>
    <m/>
    <x v="0"/>
    <m/>
    <m/>
    <x v="96"/>
    <m/>
    <x v="2"/>
    <x v="3"/>
    <x v="0"/>
  </r>
  <r>
    <x v="660"/>
    <x v="7"/>
    <x v="0"/>
    <s v="デロンギ◆websiteclicks_SEP_男女_18-65+_interest_◆"/>
    <n v="12811"/>
    <m/>
    <m/>
    <m/>
    <m/>
    <n v="10505.53"/>
    <m/>
    <x v="0"/>
    <m/>
    <m/>
    <x v="96"/>
    <m/>
    <x v="2"/>
    <x v="3"/>
    <x v="0"/>
  </r>
  <r>
    <x v="660"/>
    <x v="7"/>
    <x v="0"/>
    <s v="NDG_Facebook_RT_ec（210210-210228）"/>
    <n v="2979"/>
    <m/>
    <m/>
    <m/>
    <m/>
    <n v="3762.01"/>
    <m/>
    <x v="0"/>
    <m/>
    <m/>
    <x v="96"/>
    <m/>
    <x v="2"/>
    <x v="3"/>
    <x v="0"/>
  </r>
  <r>
    <x v="660"/>
    <x v="7"/>
    <x v="0"/>
    <s v="NDG_Facebook_int_LAL_2"/>
    <n v="65"/>
    <m/>
    <m/>
    <m/>
    <m/>
    <n v="14.494999999999999"/>
    <m/>
    <x v="0"/>
    <m/>
    <m/>
    <x v="96"/>
    <m/>
    <x v="2"/>
    <x v="3"/>
    <x v="0"/>
  </r>
  <r>
    <x v="660"/>
    <x v="7"/>
    <x v="0"/>
    <s v="ネスプレッソ◆websiteclicks_SEP_男女_18-65+_interest_◆"/>
    <n v="660"/>
    <m/>
    <m/>
    <m/>
    <m/>
    <n v="401.4"/>
    <m/>
    <x v="0"/>
    <m/>
    <m/>
    <x v="96"/>
    <m/>
    <x v="2"/>
    <x v="3"/>
    <x v="0"/>
  </r>
  <r>
    <x v="660"/>
    <x v="7"/>
    <x v="0"/>
    <s v="NDG_Facebook_int_LAL_2"/>
    <n v="433"/>
    <m/>
    <m/>
    <m/>
    <m/>
    <n v="221.88499999999999"/>
    <m/>
    <x v="0"/>
    <m/>
    <m/>
    <x v="96"/>
    <m/>
    <x v="2"/>
    <x v="3"/>
    <x v="0"/>
  </r>
  <r>
    <x v="660"/>
    <x v="7"/>
    <x v="0"/>
    <s v="NDG_Facebook_int_LAL_2"/>
    <n v="12707"/>
    <m/>
    <m/>
    <m/>
    <m/>
    <n v="6975.44"/>
    <m/>
    <x v="0"/>
    <m/>
    <m/>
    <x v="96"/>
    <m/>
    <x v="2"/>
    <x v="3"/>
    <x v="0"/>
  </r>
  <r>
    <x v="660"/>
    <x v="7"/>
    <x v="0"/>
    <s v="NDG_Facebook_RT_brand（210210-210228）"/>
    <n v="2990"/>
    <m/>
    <m/>
    <m/>
    <m/>
    <n v="4699.7250000000004"/>
    <m/>
    <x v="0"/>
    <m/>
    <m/>
    <x v="96"/>
    <m/>
    <x v="2"/>
    <x v="3"/>
    <x v="0"/>
  </r>
  <r>
    <x v="660"/>
    <x v="7"/>
    <x v="0"/>
    <s v="NDG_Facebook_RT_brand（210210-210228）"/>
    <n v="868"/>
    <m/>
    <m/>
    <m/>
    <m/>
    <n v="1513.0550000000001"/>
    <m/>
    <x v="0"/>
    <m/>
    <m/>
    <x v="96"/>
    <m/>
    <x v="2"/>
    <x v="3"/>
    <x v="0"/>
  </r>
  <r>
    <x v="660"/>
    <x v="7"/>
    <x v="0"/>
    <s v="NDG_Facebook_RT_brand（210210-210228）"/>
    <n v="323"/>
    <m/>
    <m/>
    <m/>
    <m/>
    <n v="524.04999999999995"/>
    <m/>
    <x v="0"/>
    <m/>
    <m/>
    <x v="96"/>
    <m/>
    <x v="2"/>
    <x v="3"/>
    <x v="0"/>
  </r>
  <r>
    <x v="660"/>
    <x v="7"/>
    <x v="0"/>
    <s v="NDG_Facebook_RT_ec（210210-210228）"/>
    <n v="19076"/>
    <m/>
    <m/>
    <m/>
    <m/>
    <n v="36828.449999999997"/>
    <m/>
    <x v="0"/>
    <m/>
    <m/>
    <x v="96"/>
    <m/>
    <x v="2"/>
    <x v="3"/>
    <x v="0"/>
  </r>
  <r>
    <x v="660"/>
    <x v="7"/>
    <x v="0"/>
    <s v="NDG_Facebook_RT_ec（210210-210228）"/>
    <n v="6098"/>
    <m/>
    <m/>
    <m/>
    <m/>
    <n v="6104.625"/>
    <m/>
    <x v="0"/>
    <m/>
    <m/>
    <x v="96"/>
    <m/>
    <x v="2"/>
    <x v="3"/>
    <x v="0"/>
  </r>
  <r>
    <x v="660"/>
    <x v="7"/>
    <x v="0"/>
    <s v="NDG_Facebook_int_LAL_2"/>
    <n v="2281"/>
    <m/>
    <m/>
    <m/>
    <m/>
    <n v="1269.9849999999999"/>
    <m/>
    <x v="0"/>
    <m/>
    <m/>
    <x v="96"/>
    <m/>
    <x v="2"/>
    <x v="3"/>
    <x v="0"/>
  </r>
  <r>
    <x v="660"/>
    <x v="7"/>
    <x v="0"/>
    <s v="NDG_Facebook_int_LAL_2"/>
    <n v="2211"/>
    <m/>
    <m/>
    <m/>
    <m/>
    <n v="1658.0050000000001"/>
    <m/>
    <x v="0"/>
    <m/>
    <m/>
    <x v="96"/>
    <m/>
    <x v="2"/>
    <x v="3"/>
    <x v="0"/>
  </r>
  <r>
    <x v="660"/>
    <x v="7"/>
    <x v="0"/>
    <s v="パナソニック◆websiteclicks_SEP_男女_18-65+_interest_◆"/>
    <n v="40"/>
    <m/>
    <m/>
    <m/>
    <m/>
    <n v="14.494999999999999"/>
    <m/>
    <x v="0"/>
    <m/>
    <m/>
    <x v="96"/>
    <m/>
    <x v="2"/>
    <x v="3"/>
    <x v="0"/>
  </r>
  <r>
    <x v="660"/>
    <x v="7"/>
    <x v="0"/>
    <s v="NDG_Facebook_RT_brand（210210-210228）"/>
    <n v="973"/>
    <m/>
    <m/>
    <m/>
    <m/>
    <n v="1597.7950000000001"/>
    <m/>
    <x v="0"/>
    <m/>
    <m/>
    <x v="96"/>
    <m/>
    <x v="2"/>
    <x v="3"/>
    <x v="0"/>
  </r>
  <r>
    <x v="660"/>
    <x v="7"/>
    <x v="0"/>
    <s v="NDG_Facebook_RT_brand（210210-210228）"/>
    <n v="3077"/>
    <m/>
    <m/>
    <m/>
    <m/>
    <n v="4011.77"/>
    <m/>
    <x v="0"/>
    <m/>
    <m/>
    <x v="96"/>
    <m/>
    <x v="2"/>
    <x v="3"/>
    <x v="0"/>
  </r>
  <r>
    <x v="660"/>
    <x v="7"/>
    <x v="0"/>
    <s v="パナソニック◆websiteclicks_SEP_男女_18-65+_interest_◆"/>
    <n v="7895"/>
    <m/>
    <m/>
    <m/>
    <m/>
    <n v="3460.96"/>
    <m/>
    <x v="0"/>
    <m/>
    <m/>
    <x v="96"/>
    <m/>
    <x v="2"/>
    <x v="3"/>
    <x v="0"/>
  </r>
  <r>
    <x v="660"/>
    <x v="7"/>
    <x v="0"/>
    <s v="NDG_Facebook_RT_brand（210210-210228）"/>
    <n v="32"/>
    <m/>
    <m/>
    <m/>
    <m/>
    <n v="34.564999999999998"/>
    <m/>
    <x v="0"/>
    <m/>
    <m/>
    <x v="96"/>
    <m/>
    <x v="2"/>
    <x v="3"/>
    <x v="0"/>
  </r>
  <r>
    <x v="660"/>
    <x v="7"/>
    <x v="0"/>
    <s v="NDG_Facebook_int_LAL_2"/>
    <n v="20"/>
    <m/>
    <m/>
    <m/>
    <m/>
    <n v="7.8049999999999997"/>
    <m/>
    <x v="0"/>
    <m/>
    <m/>
    <x v="96"/>
    <m/>
    <x v="2"/>
    <x v="3"/>
    <x v="0"/>
  </r>
  <r>
    <x v="660"/>
    <x v="7"/>
    <x v="0"/>
    <s v="NDG_Facebook_RT_brand（210210-210228）"/>
    <n v="518"/>
    <m/>
    <m/>
    <m/>
    <m/>
    <n v="1099.3900000000001"/>
    <m/>
    <x v="0"/>
    <m/>
    <m/>
    <x v="96"/>
    <m/>
    <x v="2"/>
    <x v="3"/>
    <x v="0"/>
  </r>
  <r>
    <x v="660"/>
    <x v="7"/>
    <x v="0"/>
    <s v="NDG_Facebook_RT_brand（210210-210228）"/>
    <n v="311"/>
    <m/>
    <m/>
    <m/>
    <m/>
    <n v="603.21500000000003"/>
    <m/>
    <x v="0"/>
    <m/>
    <m/>
    <x v="96"/>
    <m/>
    <x v="2"/>
    <x v="3"/>
    <x v="0"/>
  </r>
  <r>
    <x v="660"/>
    <x v="7"/>
    <x v="0"/>
    <s v="NDG_Facebook_RT_brand（210210-210228）"/>
    <n v="2285"/>
    <m/>
    <m/>
    <m/>
    <m/>
    <n v="5570.54"/>
    <m/>
    <x v="0"/>
    <m/>
    <m/>
    <x v="96"/>
    <m/>
    <x v="2"/>
    <x v="3"/>
    <x v="0"/>
  </r>
  <r>
    <x v="660"/>
    <x v="7"/>
    <x v="0"/>
    <s v="NDG_Facebook_int_LAL_2"/>
    <n v="2057"/>
    <m/>
    <m/>
    <m/>
    <m/>
    <n v="751.51"/>
    <m/>
    <x v="0"/>
    <m/>
    <m/>
    <x v="96"/>
    <m/>
    <x v="2"/>
    <x v="3"/>
    <x v="0"/>
  </r>
  <r>
    <x v="660"/>
    <x v="7"/>
    <x v="0"/>
    <s v="NDG_Facebook_int_LAL_2"/>
    <n v="67"/>
    <m/>
    <m/>
    <m/>
    <m/>
    <n v="47.945"/>
    <m/>
    <x v="0"/>
    <m/>
    <m/>
    <x v="96"/>
    <m/>
    <x v="2"/>
    <x v="3"/>
    <x v="0"/>
  </r>
  <r>
    <x v="660"/>
    <x v="7"/>
    <x v="0"/>
    <s v="NDG_Facebook_int_LAL_2"/>
    <n v="8511"/>
    <m/>
    <m/>
    <m/>
    <m/>
    <n v="5843.7150000000001"/>
    <m/>
    <x v="0"/>
    <m/>
    <m/>
    <x v="96"/>
    <m/>
    <x v="2"/>
    <x v="3"/>
    <x v="0"/>
  </r>
  <r>
    <x v="660"/>
    <x v="7"/>
    <x v="0"/>
    <s v="NDG_Facebook_int_LAL_2"/>
    <n v="79"/>
    <m/>
    <m/>
    <m/>
    <m/>
    <n v="42.37"/>
    <m/>
    <x v="0"/>
    <m/>
    <m/>
    <x v="96"/>
    <m/>
    <x v="2"/>
    <x v="3"/>
    <x v="0"/>
  </r>
  <r>
    <x v="660"/>
    <x v="7"/>
    <x v="0"/>
    <s v="デロンギ◆websiteclicks_SEP_男女_18-65+_interest_◆"/>
    <n v="4737"/>
    <m/>
    <m/>
    <m/>
    <m/>
    <n v="2550.0050000000001"/>
    <m/>
    <x v="0"/>
    <m/>
    <m/>
    <x v="96"/>
    <m/>
    <x v="2"/>
    <x v="3"/>
    <x v="0"/>
  </r>
  <r>
    <x v="660"/>
    <x v="7"/>
    <x v="0"/>
    <s v="ネスプレッソ◆websiteclicks_SEP_男女_18-65+_interest_◆"/>
    <n v="15109"/>
    <m/>
    <m/>
    <m/>
    <m/>
    <n v="7334.47"/>
    <m/>
    <x v="0"/>
    <m/>
    <m/>
    <x v="96"/>
    <m/>
    <x v="2"/>
    <x v="3"/>
    <x v="0"/>
  </r>
  <r>
    <x v="660"/>
    <x v="7"/>
    <x v="0"/>
    <s v="ネスプレッソ◆websiteclicks_SEP_男女_18-65+_interest_◆"/>
    <n v="126"/>
    <m/>
    <m/>
    <m/>
    <m/>
    <n v="55.75"/>
    <m/>
    <x v="0"/>
    <m/>
    <m/>
    <x v="96"/>
    <m/>
    <x v="2"/>
    <x v="3"/>
    <x v="0"/>
  </r>
  <r>
    <x v="660"/>
    <x v="7"/>
    <x v="0"/>
    <s v="パナソニック◆websiteclicks_SEP_男女_18-65+_interest_◆"/>
    <n v="100"/>
    <m/>
    <m/>
    <m/>
    <m/>
    <n v="17.84"/>
    <m/>
    <x v="0"/>
    <m/>
    <m/>
    <x v="96"/>
    <m/>
    <x v="2"/>
    <x v="3"/>
    <x v="0"/>
  </r>
  <r>
    <x v="660"/>
    <x v="7"/>
    <x v="0"/>
    <s v="NDG_Facebook_RT_brand（210210-210228）"/>
    <n v="22"/>
    <m/>
    <m/>
    <m/>
    <m/>
    <n v="36.795000000000002"/>
    <m/>
    <x v="0"/>
    <m/>
    <m/>
    <x v="96"/>
    <m/>
    <x v="2"/>
    <x v="3"/>
    <x v="0"/>
  </r>
  <r>
    <x v="660"/>
    <x v="7"/>
    <x v="0"/>
    <s v="NDG_Facebook_RT_ec（210210-210228）"/>
    <n v="3442"/>
    <m/>
    <m/>
    <m/>
    <m/>
    <n v="4408.71"/>
    <m/>
    <x v="0"/>
    <m/>
    <m/>
    <x v="96"/>
    <m/>
    <x v="2"/>
    <x v="3"/>
    <x v="0"/>
  </r>
  <r>
    <x v="660"/>
    <x v="7"/>
    <x v="0"/>
    <s v="NDG_Facebook_RT_ec（210210-210228）"/>
    <n v="5593"/>
    <m/>
    <m/>
    <m/>
    <m/>
    <n v="5764.55"/>
    <m/>
    <x v="0"/>
    <m/>
    <m/>
    <x v="96"/>
    <m/>
    <x v="2"/>
    <x v="3"/>
    <x v="0"/>
  </r>
  <r>
    <x v="661"/>
    <x v="7"/>
    <x v="0"/>
    <s v="NDG_Facebook_int_LAL_2"/>
    <n v="546"/>
    <m/>
    <m/>
    <m/>
    <m/>
    <n v="285.44"/>
    <m/>
    <x v="0"/>
    <m/>
    <m/>
    <x v="96"/>
    <m/>
    <x v="2"/>
    <x v="3"/>
    <x v="0"/>
  </r>
  <r>
    <x v="661"/>
    <x v="7"/>
    <x v="0"/>
    <s v="NDG_Facebook_int_LAL_2"/>
    <n v="79"/>
    <m/>
    <m/>
    <m/>
    <m/>
    <n v="37.909999999999997"/>
    <m/>
    <x v="0"/>
    <m/>
    <m/>
    <x v="96"/>
    <m/>
    <x v="2"/>
    <x v="3"/>
    <x v="0"/>
  </r>
  <r>
    <x v="661"/>
    <x v="7"/>
    <x v="0"/>
    <s v="NDG_Facebook_int_LAL_2"/>
    <n v="20"/>
    <m/>
    <m/>
    <m/>
    <m/>
    <n v="3.3450000000000002"/>
    <m/>
    <x v="0"/>
    <m/>
    <m/>
    <x v="96"/>
    <m/>
    <x v="2"/>
    <x v="3"/>
    <x v="0"/>
  </r>
  <r>
    <x v="661"/>
    <x v="7"/>
    <x v="0"/>
    <s v="パナソニック◆websiteclicks_SEP_男女_18-65+_interest_◆"/>
    <n v="17387"/>
    <m/>
    <m/>
    <m/>
    <m/>
    <n v="10747.485000000001"/>
    <m/>
    <x v="0"/>
    <m/>
    <m/>
    <x v="96"/>
    <m/>
    <x v="2"/>
    <x v="3"/>
    <x v="0"/>
  </r>
  <r>
    <x v="661"/>
    <x v="7"/>
    <x v="0"/>
    <s v="パナソニック◆websiteclicks_SEP_男女_18-65+_interest_◆"/>
    <n v="1591"/>
    <m/>
    <m/>
    <m/>
    <m/>
    <n v="365.72"/>
    <m/>
    <x v="0"/>
    <m/>
    <m/>
    <x v="96"/>
    <m/>
    <x v="2"/>
    <x v="3"/>
    <x v="0"/>
  </r>
  <r>
    <x v="661"/>
    <x v="7"/>
    <x v="0"/>
    <s v="ネスプレッソ◆websiteclicks_SEP_男女_18-65+_interest_◆"/>
    <n v="559"/>
    <m/>
    <m/>
    <m/>
    <m/>
    <n v="353.45499999999998"/>
    <m/>
    <x v="0"/>
    <m/>
    <m/>
    <x v="96"/>
    <m/>
    <x v="2"/>
    <x v="3"/>
    <x v="0"/>
  </r>
  <r>
    <x v="661"/>
    <x v="7"/>
    <x v="0"/>
    <s v="ネスプレッソ◆websiteclicks_SEP_男女_18-65+_interest_◆"/>
    <n v="27"/>
    <m/>
    <m/>
    <m/>
    <m/>
    <n v="11.15"/>
    <m/>
    <x v="0"/>
    <m/>
    <m/>
    <x v="96"/>
    <m/>
    <x v="2"/>
    <x v="3"/>
    <x v="0"/>
  </r>
  <r>
    <x v="661"/>
    <x v="7"/>
    <x v="0"/>
    <s v="NDG_Facebook_int_LAL"/>
    <n v="6636"/>
    <m/>
    <m/>
    <m/>
    <m/>
    <n v="4487.875"/>
    <m/>
    <x v="0"/>
    <m/>
    <m/>
    <x v="96"/>
    <m/>
    <x v="2"/>
    <x v="3"/>
    <x v="0"/>
  </r>
  <r>
    <x v="661"/>
    <x v="7"/>
    <x v="0"/>
    <s v="NDG_Facebook_RT_ec（210210-210228）"/>
    <n v="17482"/>
    <m/>
    <m/>
    <m/>
    <m/>
    <n v="33395.364999999998"/>
    <m/>
    <x v="0"/>
    <m/>
    <m/>
    <x v="96"/>
    <m/>
    <x v="2"/>
    <x v="3"/>
    <x v="0"/>
  </r>
  <r>
    <x v="661"/>
    <x v="7"/>
    <x v="0"/>
    <s v="NDG_Facebook_RT_ec（210210-210228）"/>
    <n v="3885"/>
    <m/>
    <m/>
    <m/>
    <m/>
    <n v="5289.56"/>
    <m/>
    <x v="0"/>
    <m/>
    <m/>
    <x v="96"/>
    <m/>
    <x v="2"/>
    <x v="3"/>
    <x v="0"/>
  </r>
  <r>
    <x v="661"/>
    <x v="7"/>
    <x v="0"/>
    <s v="NDG_Facebook_RT_ec（210210-210228）"/>
    <n v="9501"/>
    <m/>
    <m/>
    <m/>
    <m/>
    <n v="9411.7150000000001"/>
    <m/>
    <x v="0"/>
    <m/>
    <m/>
    <x v="96"/>
    <m/>
    <x v="2"/>
    <x v="3"/>
    <x v="0"/>
  </r>
  <r>
    <x v="661"/>
    <x v="7"/>
    <x v="0"/>
    <s v="NDG_Facebook_RT_ec（210210-210228）"/>
    <n v="9126"/>
    <m/>
    <m/>
    <m/>
    <m/>
    <n v="10973.83"/>
    <m/>
    <x v="0"/>
    <m/>
    <m/>
    <x v="96"/>
    <m/>
    <x v="2"/>
    <x v="3"/>
    <x v="0"/>
  </r>
  <r>
    <x v="661"/>
    <x v="7"/>
    <x v="0"/>
    <s v="NDG_Facebook_RT_ec（210210-210228）"/>
    <n v="4900"/>
    <m/>
    <m/>
    <m/>
    <m/>
    <n v="7322.2049999999999"/>
    <m/>
    <x v="0"/>
    <m/>
    <m/>
    <x v="96"/>
    <m/>
    <x v="2"/>
    <x v="3"/>
    <x v="0"/>
  </r>
  <r>
    <x v="661"/>
    <x v="7"/>
    <x v="0"/>
    <s v="NDG_Facebook_RT_ec（210210-210228）"/>
    <n v="1623"/>
    <m/>
    <m/>
    <m/>
    <m/>
    <n v="1794.0350000000001"/>
    <m/>
    <x v="0"/>
    <m/>
    <m/>
    <x v="96"/>
    <m/>
    <x v="2"/>
    <x v="3"/>
    <x v="0"/>
  </r>
  <r>
    <x v="661"/>
    <x v="7"/>
    <x v="0"/>
    <s v="ネスプレッソ◆websiteclicks_SEP_男女_18-65+_interest_◆"/>
    <n v="139"/>
    <m/>
    <m/>
    <m/>
    <m/>
    <n v="82.51"/>
    <m/>
    <x v="0"/>
    <m/>
    <m/>
    <x v="96"/>
    <m/>
    <x v="2"/>
    <x v="3"/>
    <x v="0"/>
  </r>
  <r>
    <x v="661"/>
    <x v="7"/>
    <x v="0"/>
    <s v="デロンギ◆websiteclicks_SEP_男女_18-65+_interest_◆"/>
    <n v="159"/>
    <m/>
    <m/>
    <m/>
    <m/>
    <n v="46.83"/>
    <m/>
    <x v="0"/>
    <m/>
    <m/>
    <x v="96"/>
    <m/>
    <x v="2"/>
    <x v="3"/>
    <x v="0"/>
  </r>
  <r>
    <x v="661"/>
    <x v="7"/>
    <x v="0"/>
    <s v="デロンギ◆websiteclicks_SEP_男女_18-65+_interest_◆"/>
    <n v="1353"/>
    <m/>
    <m/>
    <m/>
    <m/>
    <n v="410.32"/>
    <m/>
    <x v="0"/>
    <m/>
    <m/>
    <x v="96"/>
    <m/>
    <x v="2"/>
    <x v="3"/>
    <x v="0"/>
  </r>
  <r>
    <x v="661"/>
    <x v="7"/>
    <x v="0"/>
    <s v="NDG_Facebook_RT_brand（210210-210228）"/>
    <n v="194"/>
    <m/>
    <m/>
    <m/>
    <m/>
    <n v="265.37"/>
    <m/>
    <x v="0"/>
    <m/>
    <m/>
    <x v="96"/>
    <m/>
    <x v="2"/>
    <x v="3"/>
    <x v="0"/>
  </r>
  <r>
    <x v="661"/>
    <x v="7"/>
    <x v="0"/>
    <s v="NDG_Facebook_RT_brand（210210-210228）"/>
    <n v="517"/>
    <m/>
    <m/>
    <m/>
    <m/>
    <n v="1106.08"/>
    <m/>
    <x v="0"/>
    <m/>
    <m/>
    <x v="96"/>
    <m/>
    <x v="2"/>
    <x v="3"/>
    <x v="0"/>
  </r>
  <r>
    <x v="661"/>
    <x v="7"/>
    <x v="0"/>
    <s v="NDG_Facebook_RT_brand（210210-210228）"/>
    <n v="531"/>
    <m/>
    <m/>
    <m/>
    <m/>
    <n v="1247.6849999999999"/>
    <m/>
    <x v="0"/>
    <m/>
    <m/>
    <x v="96"/>
    <m/>
    <x v="2"/>
    <x v="3"/>
    <x v="0"/>
  </r>
  <r>
    <x v="661"/>
    <x v="7"/>
    <x v="0"/>
    <s v="NDG_Facebook_RT_brand（210210-210228）"/>
    <n v="392"/>
    <m/>
    <m/>
    <m/>
    <m/>
    <n v="493.94499999999999"/>
    <m/>
    <x v="0"/>
    <m/>
    <m/>
    <x v="96"/>
    <m/>
    <x v="2"/>
    <x v="3"/>
    <x v="0"/>
  </r>
  <r>
    <x v="661"/>
    <x v="7"/>
    <x v="0"/>
    <s v="NDG_Facebook_RT_brand（210210-210228）"/>
    <n v="102"/>
    <m/>
    <m/>
    <m/>
    <m/>
    <n v="301.05"/>
    <m/>
    <x v="0"/>
    <m/>
    <m/>
    <x v="96"/>
    <m/>
    <x v="2"/>
    <x v="3"/>
    <x v="0"/>
  </r>
  <r>
    <x v="661"/>
    <x v="7"/>
    <x v="0"/>
    <s v="NDG_Facebook_int_LAL_2"/>
    <n v="12866"/>
    <m/>
    <m/>
    <m/>
    <m/>
    <n v="8721.5300000000007"/>
    <m/>
    <x v="0"/>
    <m/>
    <m/>
    <x v="96"/>
    <m/>
    <x v="2"/>
    <x v="3"/>
    <x v="0"/>
  </r>
  <r>
    <x v="661"/>
    <x v="7"/>
    <x v="0"/>
    <s v="NDG_Facebook_int_LAL_2"/>
    <n v="583"/>
    <m/>
    <m/>
    <m/>
    <m/>
    <n v="209.62"/>
    <m/>
    <x v="0"/>
    <m/>
    <m/>
    <x v="96"/>
    <m/>
    <x v="2"/>
    <x v="3"/>
    <x v="0"/>
  </r>
  <r>
    <x v="661"/>
    <x v="7"/>
    <x v="0"/>
    <s v="NDG_Facebook_int_LAL_2"/>
    <n v="74"/>
    <m/>
    <m/>
    <m/>
    <m/>
    <n v="16.725000000000001"/>
    <m/>
    <x v="0"/>
    <m/>
    <m/>
    <x v="96"/>
    <m/>
    <x v="2"/>
    <x v="3"/>
    <x v="0"/>
  </r>
  <r>
    <x v="661"/>
    <x v="7"/>
    <x v="0"/>
    <s v="NDG_Facebook_int_LAL_2"/>
    <n v="9055"/>
    <m/>
    <m/>
    <m/>
    <m/>
    <n v="4417.63"/>
    <m/>
    <x v="0"/>
    <m/>
    <m/>
    <x v="96"/>
    <m/>
    <x v="2"/>
    <x v="3"/>
    <x v="0"/>
  </r>
  <r>
    <x v="661"/>
    <x v="7"/>
    <x v="0"/>
    <s v="パナソニック◆websiteclicks_SEP_男女_18-65+_interest_◆"/>
    <n v="257"/>
    <m/>
    <m/>
    <m/>
    <m/>
    <n v="79.165000000000006"/>
    <m/>
    <x v="0"/>
    <m/>
    <m/>
    <x v="96"/>
    <m/>
    <x v="2"/>
    <x v="3"/>
    <x v="0"/>
  </r>
  <r>
    <x v="661"/>
    <x v="7"/>
    <x v="0"/>
    <s v="パナソニック◆websiteclicks_SEP_男女_18-65+_interest_◆"/>
    <n v="64"/>
    <m/>
    <m/>
    <m/>
    <m/>
    <n v="46.83"/>
    <m/>
    <x v="0"/>
    <m/>
    <m/>
    <x v="96"/>
    <m/>
    <x v="2"/>
    <x v="3"/>
    <x v="0"/>
  </r>
  <r>
    <x v="661"/>
    <x v="7"/>
    <x v="0"/>
    <s v="デロンギ◆websiteclicks_SEP_男女_18-65+_interest_◆"/>
    <n v="304"/>
    <m/>
    <m/>
    <m/>
    <m/>
    <n v="269.83"/>
    <m/>
    <x v="0"/>
    <m/>
    <m/>
    <x v="96"/>
    <m/>
    <x v="2"/>
    <x v="3"/>
    <x v="0"/>
  </r>
  <r>
    <x v="661"/>
    <x v="7"/>
    <x v="0"/>
    <s v="デロンギ◆websiteclicks_SEP_男女_18-65+_interest_◆"/>
    <n v="166"/>
    <m/>
    <m/>
    <m/>
    <m/>
    <n v="68.015000000000001"/>
    <m/>
    <x v="0"/>
    <m/>
    <m/>
    <x v="96"/>
    <m/>
    <x v="2"/>
    <x v="3"/>
    <x v="0"/>
  </r>
  <r>
    <x v="661"/>
    <x v="7"/>
    <x v="0"/>
    <s v="ネスプレッソ◆websiteclicks_SEP_男女_18-65+_interest_◆"/>
    <n v="2167"/>
    <m/>
    <m/>
    <m/>
    <m/>
    <n v="491.71499999999997"/>
    <m/>
    <x v="0"/>
    <m/>
    <m/>
    <x v="96"/>
    <m/>
    <x v="2"/>
    <x v="3"/>
    <x v="0"/>
  </r>
  <r>
    <x v="661"/>
    <x v="7"/>
    <x v="0"/>
    <s v="NDG_Facebook_int_LAL_2"/>
    <n v="84"/>
    <m/>
    <m/>
    <m/>
    <m/>
    <n v="53.52"/>
    <m/>
    <x v="0"/>
    <m/>
    <m/>
    <x v="96"/>
    <m/>
    <x v="2"/>
    <x v="3"/>
    <x v="0"/>
  </r>
  <r>
    <x v="661"/>
    <x v="7"/>
    <x v="0"/>
    <s v="NDG_Facebook_int_LAL_2"/>
    <n v="1704"/>
    <m/>
    <m/>
    <m/>
    <m/>
    <n v="590.95000000000005"/>
    <m/>
    <x v="0"/>
    <m/>
    <m/>
    <x v="96"/>
    <m/>
    <x v="2"/>
    <x v="3"/>
    <x v="0"/>
  </r>
  <r>
    <x v="661"/>
    <x v="7"/>
    <x v="0"/>
    <s v="パナソニック◆websiteclicks_SEP_男女_18-65+_interest_◆"/>
    <n v="40"/>
    <m/>
    <m/>
    <m/>
    <m/>
    <n v="11.15"/>
    <m/>
    <x v="0"/>
    <m/>
    <m/>
    <x v="96"/>
    <m/>
    <x v="2"/>
    <x v="3"/>
    <x v="0"/>
  </r>
  <r>
    <x v="661"/>
    <x v="7"/>
    <x v="0"/>
    <s v="デロンギ◆websiteclicks_SEP_男女_18-65+_interest_◆"/>
    <n v="32"/>
    <m/>
    <m/>
    <m/>
    <m/>
    <n v="15.61"/>
    <m/>
    <x v="0"/>
    <m/>
    <m/>
    <x v="96"/>
    <m/>
    <x v="2"/>
    <x v="3"/>
    <x v="0"/>
  </r>
  <r>
    <x v="661"/>
    <x v="7"/>
    <x v="0"/>
    <s v="ネスプレッソ◆websiteclicks_SEP_男女_18-65+_interest_◆"/>
    <n v="16063"/>
    <m/>
    <m/>
    <m/>
    <m/>
    <n v="7335.585"/>
    <m/>
    <x v="0"/>
    <m/>
    <m/>
    <x v="96"/>
    <m/>
    <x v="2"/>
    <x v="3"/>
    <x v="0"/>
  </r>
  <r>
    <x v="661"/>
    <x v="7"/>
    <x v="0"/>
    <s v="ネスプレッソ◆websiteclicks_SEP_男女_18-65+_interest_◆"/>
    <n v="130"/>
    <m/>
    <m/>
    <m/>
    <m/>
    <n v="50.174999999999997"/>
    <m/>
    <x v="0"/>
    <m/>
    <m/>
    <x v="96"/>
    <m/>
    <x v="2"/>
    <x v="3"/>
    <x v="0"/>
  </r>
  <r>
    <x v="661"/>
    <x v="7"/>
    <x v="0"/>
    <s v="ネスプレッソ◆websiteclicks_SEP_男女_18-65+_interest_◆"/>
    <n v="174"/>
    <m/>
    <m/>
    <m/>
    <m/>
    <n v="49.06"/>
    <m/>
    <x v="0"/>
    <m/>
    <m/>
    <x v="96"/>
    <m/>
    <x v="2"/>
    <x v="3"/>
    <x v="0"/>
  </r>
  <r>
    <x v="661"/>
    <x v="7"/>
    <x v="0"/>
    <s v="ネスプレッソ◆websiteclicks_SEP_男女_18-65+_interest_◆"/>
    <n v="25696"/>
    <m/>
    <m/>
    <m/>
    <m/>
    <n v="18034.009999999998"/>
    <m/>
    <x v="0"/>
    <m/>
    <m/>
    <x v="96"/>
    <m/>
    <x v="2"/>
    <x v="3"/>
    <x v="0"/>
  </r>
  <r>
    <x v="661"/>
    <x v="7"/>
    <x v="0"/>
    <s v="NDG_Facebook_int_LAL_2"/>
    <n v="51"/>
    <m/>
    <m/>
    <m/>
    <m/>
    <n v="14.494999999999999"/>
    <m/>
    <x v="0"/>
    <m/>
    <m/>
    <x v="96"/>
    <m/>
    <x v="2"/>
    <x v="3"/>
    <x v="0"/>
  </r>
  <r>
    <x v="661"/>
    <x v="7"/>
    <x v="0"/>
    <s v="NDG_Facebook_int_LAL_2"/>
    <n v="2007"/>
    <m/>
    <m/>
    <m/>
    <m/>
    <n v="1496.33"/>
    <m/>
    <x v="0"/>
    <m/>
    <m/>
    <x v="96"/>
    <m/>
    <x v="2"/>
    <x v="3"/>
    <x v="0"/>
  </r>
  <r>
    <x v="661"/>
    <x v="7"/>
    <x v="0"/>
    <s v="NDG_Facebook_RT_ec（210210-210228）"/>
    <n v="7232"/>
    <m/>
    <m/>
    <m/>
    <m/>
    <n v="6737.9449999999997"/>
    <m/>
    <x v="0"/>
    <m/>
    <m/>
    <x v="96"/>
    <m/>
    <x v="2"/>
    <x v="3"/>
    <x v="0"/>
  </r>
  <r>
    <x v="661"/>
    <x v="7"/>
    <x v="0"/>
    <s v="NDG_Facebook_RT_ec（210210-210228）"/>
    <n v="9285"/>
    <m/>
    <m/>
    <m/>
    <m/>
    <n v="9979.25"/>
    <m/>
    <x v="0"/>
    <m/>
    <m/>
    <x v="96"/>
    <m/>
    <x v="2"/>
    <x v="3"/>
    <x v="0"/>
  </r>
  <r>
    <x v="661"/>
    <x v="7"/>
    <x v="0"/>
    <s v="NDG_Facebook_RT_ec（210210-210228）"/>
    <n v="3158"/>
    <m/>
    <m/>
    <m/>
    <m/>
    <n v="3709.605"/>
    <m/>
    <x v="0"/>
    <m/>
    <m/>
    <x v="96"/>
    <m/>
    <x v="2"/>
    <x v="3"/>
    <x v="0"/>
  </r>
  <r>
    <x v="661"/>
    <x v="7"/>
    <x v="0"/>
    <s v="デロンギ◆websiteclicks_SEP_男女_18-65+_interest_◆"/>
    <n v="4818"/>
    <m/>
    <m/>
    <m/>
    <m/>
    <n v="2386.1"/>
    <m/>
    <x v="0"/>
    <m/>
    <m/>
    <x v="96"/>
    <m/>
    <x v="2"/>
    <x v="3"/>
    <x v="0"/>
  </r>
  <r>
    <x v="661"/>
    <x v="7"/>
    <x v="0"/>
    <s v="NDG_Facebook_RT_brand（210210-210228）"/>
    <n v="592"/>
    <m/>
    <m/>
    <m/>
    <m/>
    <n v="960.01499999999999"/>
    <m/>
    <x v="0"/>
    <m/>
    <m/>
    <x v="96"/>
    <m/>
    <x v="2"/>
    <x v="3"/>
    <x v="0"/>
  </r>
  <r>
    <x v="661"/>
    <x v="7"/>
    <x v="0"/>
    <s v="NDG_Facebook_int_LAL"/>
    <n v="18114"/>
    <m/>
    <m/>
    <m/>
    <m/>
    <n v="16755.105"/>
    <m/>
    <x v="0"/>
    <m/>
    <m/>
    <x v="96"/>
    <m/>
    <x v="2"/>
    <x v="3"/>
    <x v="0"/>
  </r>
  <r>
    <x v="661"/>
    <x v="7"/>
    <x v="0"/>
    <s v="NDG_Facebook_int_LAL_2"/>
    <n v="136"/>
    <m/>
    <m/>
    <m/>
    <m/>
    <n v="72.474999999999994"/>
    <m/>
    <x v="0"/>
    <m/>
    <m/>
    <x v="96"/>
    <m/>
    <x v="2"/>
    <x v="3"/>
    <x v="0"/>
  </r>
  <r>
    <x v="661"/>
    <x v="7"/>
    <x v="0"/>
    <s v="NDG_Facebook_int_LAL_2"/>
    <n v="2159"/>
    <m/>
    <m/>
    <m/>
    <m/>
    <n v="1151.7950000000001"/>
    <m/>
    <x v="0"/>
    <m/>
    <m/>
    <x v="96"/>
    <m/>
    <x v="2"/>
    <x v="3"/>
    <x v="0"/>
  </r>
  <r>
    <x v="661"/>
    <x v="7"/>
    <x v="0"/>
    <s v="パナソニック◆websiteclicks_SEP_男女_18-65+_interest_◆"/>
    <n v="103"/>
    <m/>
    <m/>
    <m/>
    <m/>
    <n v="28.99"/>
    <m/>
    <x v="0"/>
    <m/>
    <m/>
    <x v="96"/>
    <m/>
    <x v="2"/>
    <x v="3"/>
    <x v="0"/>
  </r>
  <r>
    <x v="661"/>
    <x v="7"/>
    <x v="0"/>
    <s v="パナソニック◆websiteclicks_SEP_男女_18-65+_interest_◆"/>
    <n v="22"/>
    <m/>
    <m/>
    <m/>
    <m/>
    <n v="12.265000000000001"/>
    <m/>
    <x v="0"/>
    <m/>
    <m/>
    <x v="96"/>
    <m/>
    <x v="2"/>
    <x v="3"/>
    <x v="0"/>
  </r>
  <r>
    <x v="661"/>
    <x v="7"/>
    <x v="0"/>
    <s v="パナソニック◆websiteclicks_SEP_男女_18-65+_interest_◆"/>
    <n v="141"/>
    <m/>
    <m/>
    <m/>
    <m/>
    <n v="40.14"/>
    <m/>
    <x v="0"/>
    <m/>
    <m/>
    <x v="96"/>
    <m/>
    <x v="2"/>
    <x v="3"/>
    <x v="0"/>
  </r>
  <r>
    <x v="661"/>
    <x v="7"/>
    <x v="0"/>
    <s v="デロンギ◆websiteclicks_SEP_男女_18-65+_interest_◆"/>
    <n v="13974"/>
    <m/>
    <m/>
    <m/>
    <m/>
    <n v="10973.83"/>
    <m/>
    <x v="0"/>
    <m/>
    <m/>
    <x v="96"/>
    <m/>
    <x v="2"/>
    <x v="3"/>
    <x v="0"/>
  </r>
  <r>
    <x v="661"/>
    <x v="7"/>
    <x v="0"/>
    <s v="デロンギ◆websiteclicks_SEP_男女_18-65+_interest_◆"/>
    <n v="112"/>
    <m/>
    <m/>
    <m/>
    <m/>
    <n v="81.394999999999996"/>
    <m/>
    <x v="0"/>
    <m/>
    <m/>
    <x v="96"/>
    <m/>
    <x v="2"/>
    <x v="3"/>
    <x v="0"/>
  </r>
  <r>
    <x v="661"/>
    <x v="7"/>
    <x v="0"/>
    <s v="デロンギ◆websiteclicks_SEP_男女_18-65+_interest_◆"/>
    <n v="63"/>
    <m/>
    <m/>
    <m/>
    <m/>
    <n v="35.68"/>
    <m/>
    <x v="0"/>
    <m/>
    <m/>
    <x v="96"/>
    <m/>
    <x v="2"/>
    <x v="3"/>
    <x v="0"/>
  </r>
  <r>
    <x v="661"/>
    <x v="7"/>
    <x v="0"/>
    <s v="NDG_Facebook_RT_ec（210210-210228）"/>
    <n v="1291"/>
    <m/>
    <m/>
    <m/>
    <m/>
    <n v="1870.97"/>
    <m/>
    <x v="0"/>
    <m/>
    <m/>
    <x v="96"/>
    <m/>
    <x v="2"/>
    <x v="3"/>
    <x v="0"/>
  </r>
  <r>
    <x v="661"/>
    <x v="7"/>
    <x v="0"/>
    <s v="NDG_Facebook_RT_ec（210210-210228）"/>
    <n v="3017"/>
    <m/>
    <m/>
    <m/>
    <m/>
    <n v="3503.33"/>
    <m/>
    <x v="0"/>
    <m/>
    <m/>
    <x v="96"/>
    <m/>
    <x v="2"/>
    <x v="3"/>
    <x v="0"/>
  </r>
  <r>
    <x v="661"/>
    <x v="7"/>
    <x v="0"/>
    <s v="NDG_Facebook_RT_brand（210210-210228）"/>
    <n v="46"/>
    <m/>
    <m/>
    <m/>
    <m/>
    <n v="56.865000000000002"/>
    <m/>
    <x v="0"/>
    <m/>
    <m/>
    <x v="96"/>
    <m/>
    <x v="2"/>
    <x v="3"/>
    <x v="0"/>
  </r>
  <r>
    <x v="661"/>
    <x v="7"/>
    <x v="0"/>
    <s v="NDG_Facebook_RT_brand（210210-210228）"/>
    <n v="3126"/>
    <m/>
    <m/>
    <m/>
    <m/>
    <n v="4341.8100000000004"/>
    <m/>
    <x v="0"/>
    <m/>
    <m/>
    <x v="96"/>
    <m/>
    <x v="2"/>
    <x v="3"/>
    <x v="0"/>
  </r>
  <r>
    <x v="661"/>
    <x v="7"/>
    <x v="0"/>
    <s v="NDG_Facebook_RT_brand（210210-210228）"/>
    <n v="2621"/>
    <m/>
    <m/>
    <m/>
    <m/>
    <n v="4248.1499999999996"/>
    <m/>
    <x v="0"/>
    <m/>
    <m/>
    <x v="96"/>
    <m/>
    <x v="2"/>
    <x v="3"/>
    <x v="0"/>
  </r>
  <r>
    <x v="661"/>
    <x v="7"/>
    <x v="0"/>
    <s v="NDG_Facebook_RT_brand（210210-210228）"/>
    <n v="1794"/>
    <m/>
    <m/>
    <m/>
    <m/>
    <n v="2699.415"/>
    <m/>
    <x v="0"/>
    <m/>
    <m/>
    <x v="96"/>
    <m/>
    <x v="2"/>
    <x v="3"/>
    <x v="0"/>
  </r>
  <r>
    <x v="661"/>
    <x v="7"/>
    <x v="0"/>
    <s v="NDG_Facebook_RT_brand（210210-210228）"/>
    <n v="2267"/>
    <m/>
    <m/>
    <m/>
    <m/>
    <n v="4962.8649999999998"/>
    <m/>
    <x v="0"/>
    <m/>
    <m/>
    <x v="96"/>
    <m/>
    <x v="2"/>
    <x v="3"/>
    <x v="0"/>
  </r>
  <r>
    <x v="661"/>
    <x v="7"/>
    <x v="0"/>
    <s v="NDG_Facebook_int_LAL_2"/>
    <n v="68"/>
    <m/>
    <m/>
    <m/>
    <m/>
    <n v="24.53"/>
    <m/>
    <x v="0"/>
    <m/>
    <m/>
    <x v="96"/>
    <m/>
    <x v="2"/>
    <x v="3"/>
    <x v="0"/>
  </r>
  <r>
    <x v="661"/>
    <x v="7"/>
    <x v="0"/>
    <s v="デロンギ◆websiteclicks_SEP_男女_18-65+_interest_◆"/>
    <n v="1774"/>
    <m/>
    <m/>
    <m/>
    <m/>
    <n v="578.68499999999995"/>
    <m/>
    <x v="0"/>
    <m/>
    <m/>
    <x v="96"/>
    <m/>
    <x v="2"/>
    <x v="3"/>
    <x v="0"/>
  </r>
  <r>
    <x v="661"/>
    <x v="7"/>
    <x v="0"/>
    <s v="ネスプレッソ◆websiteclicks_SEP_男女_18-65+_interest_◆"/>
    <n v="94"/>
    <m/>
    <m/>
    <m/>
    <m/>
    <n v="64.67"/>
    <m/>
    <x v="0"/>
    <m/>
    <m/>
    <x v="96"/>
    <m/>
    <x v="2"/>
    <x v="3"/>
    <x v="0"/>
  </r>
  <r>
    <x v="661"/>
    <x v="7"/>
    <x v="0"/>
    <s v="ネスプレッソ◆websiteclicks_SEP_男女_18-65+_interest_◆"/>
    <n v="2460"/>
    <m/>
    <m/>
    <m/>
    <m/>
    <n v="509.55500000000001"/>
    <m/>
    <x v="0"/>
    <m/>
    <m/>
    <x v="96"/>
    <m/>
    <x v="2"/>
    <x v="3"/>
    <x v="0"/>
  </r>
  <r>
    <x v="661"/>
    <x v="7"/>
    <x v="0"/>
    <s v="NDG_Facebook_RT_ec（210210-210228）"/>
    <n v="5631"/>
    <m/>
    <m/>
    <m/>
    <m/>
    <n v="7363.46"/>
    <m/>
    <x v="0"/>
    <m/>
    <m/>
    <x v="96"/>
    <m/>
    <x v="2"/>
    <x v="3"/>
    <x v="0"/>
  </r>
  <r>
    <x v="661"/>
    <x v="7"/>
    <x v="0"/>
    <s v="NDG_Facebook_RT_ec（210210-210228）"/>
    <n v="1584"/>
    <m/>
    <m/>
    <m/>
    <m/>
    <n v="1899.96"/>
    <m/>
    <x v="0"/>
    <m/>
    <m/>
    <x v="96"/>
    <m/>
    <x v="2"/>
    <x v="3"/>
    <x v="0"/>
  </r>
  <r>
    <x v="661"/>
    <x v="7"/>
    <x v="0"/>
    <s v="パナソニック◆websiteclicks_SEP_男女_18-65+_interest_◆"/>
    <n v="7317"/>
    <m/>
    <m/>
    <m/>
    <m/>
    <n v="2875.585"/>
    <m/>
    <x v="0"/>
    <m/>
    <m/>
    <x v="96"/>
    <m/>
    <x v="2"/>
    <x v="3"/>
    <x v="0"/>
  </r>
  <r>
    <x v="661"/>
    <x v="7"/>
    <x v="0"/>
    <s v="パナソニック◆websiteclicks_SEP_男女_18-65+_interest_◆"/>
    <n v="2174"/>
    <m/>
    <m/>
    <m/>
    <m/>
    <n v="517.36"/>
    <m/>
    <x v="0"/>
    <m/>
    <m/>
    <x v="96"/>
    <m/>
    <x v="2"/>
    <x v="3"/>
    <x v="0"/>
  </r>
  <r>
    <x v="661"/>
    <x v="7"/>
    <x v="0"/>
    <s v="NDG_Facebook_RT_brand（210210-210228）"/>
    <n v="17"/>
    <m/>
    <m/>
    <m/>
    <m/>
    <n v="23.414999999999999"/>
    <m/>
    <x v="0"/>
    <m/>
    <m/>
    <x v="96"/>
    <m/>
    <x v="2"/>
    <x v="3"/>
    <x v="0"/>
  </r>
  <r>
    <x v="661"/>
    <x v="7"/>
    <x v="0"/>
    <s v="NDG_Facebook_RT_brand（210210-210228）"/>
    <n v="31"/>
    <m/>
    <m/>
    <m/>
    <m/>
    <n v="49.06"/>
    <m/>
    <x v="0"/>
    <m/>
    <m/>
    <x v="96"/>
    <m/>
    <x v="2"/>
    <x v="3"/>
    <x v="0"/>
  </r>
  <r>
    <x v="661"/>
    <x v="7"/>
    <x v="0"/>
    <s v="NDG_Facebook_int_LAL_2"/>
    <n v="47"/>
    <m/>
    <m/>
    <m/>
    <m/>
    <n v="30.105"/>
    <m/>
    <x v="0"/>
    <m/>
    <m/>
    <x v="96"/>
    <m/>
    <x v="2"/>
    <x v="3"/>
    <x v="0"/>
  </r>
  <r>
    <x v="662"/>
    <x v="7"/>
    <x v="0"/>
    <s v="ネスプレッソ◆websiteclicks_SEP_男女_18-65+_interest_◆"/>
    <n v="1629"/>
    <m/>
    <m/>
    <m/>
    <m/>
    <n v="318.89"/>
    <m/>
    <x v="0"/>
    <m/>
    <m/>
    <x v="96"/>
    <m/>
    <x v="2"/>
    <x v="3"/>
    <x v="0"/>
  </r>
  <r>
    <x v="662"/>
    <x v="7"/>
    <x v="0"/>
    <s v="デロンギ◆websiteclicks_SEP_男女_18-65+_interest_◆"/>
    <n v="12614"/>
    <m/>
    <m/>
    <m/>
    <m/>
    <n v="10091.865"/>
    <m/>
    <x v="0"/>
    <m/>
    <m/>
    <x v="96"/>
    <m/>
    <x v="2"/>
    <x v="3"/>
    <x v="0"/>
  </r>
  <r>
    <x v="662"/>
    <x v="7"/>
    <x v="0"/>
    <s v="パナソニック◆websiteclicks_SEP_男女_18-65+_interest_◆"/>
    <n v="7642"/>
    <m/>
    <m/>
    <m/>
    <m/>
    <n v="2943.6"/>
    <m/>
    <x v="0"/>
    <m/>
    <m/>
    <x v="96"/>
    <m/>
    <x v="2"/>
    <x v="3"/>
    <x v="0"/>
  </r>
  <r>
    <x v="662"/>
    <x v="7"/>
    <x v="0"/>
    <s v="NDG_Facebook_int_LAL_2"/>
    <n v="4567"/>
    <m/>
    <m/>
    <m/>
    <m/>
    <n v="1831.9449999999999"/>
    <m/>
    <x v="0"/>
    <m/>
    <m/>
    <x v="96"/>
    <m/>
    <x v="2"/>
    <x v="3"/>
    <x v="0"/>
  </r>
  <r>
    <x v="662"/>
    <x v="7"/>
    <x v="0"/>
    <s v="NDG_Facebook_int_LAL_2"/>
    <n v="13393"/>
    <m/>
    <m/>
    <m/>
    <m/>
    <n v="6284.14"/>
    <m/>
    <x v="0"/>
    <m/>
    <m/>
    <x v="96"/>
    <m/>
    <x v="2"/>
    <x v="3"/>
    <x v="0"/>
  </r>
  <r>
    <x v="662"/>
    <x v="7"/>
    <x v="0"/>
    <s v="NDG_Facebook_int_LAL_2"/>
    <n v="42"/>
    <m/>
    <m/>
    <m/>
    <m/>
    <n v="26.76"/>
    <m/>
    <x v="0"/>
    <m/>
    <m/>
    <x v="96"/>
    <m/>
    <x v="2"/>
    <x v="3"/>
    <x v="0"/>
  </r>
  <r>
    <x v="662"/>
    <x v="7"/>
    <x v="0"/>
    <s v="NDG_Facebook_RT_brand（210210-210228）"/>
    <n v="2598"/>
    <m/>
    <m/>
    <m/>
    <m/>
    <n v="3923.6849999999999"/>
    <m/>
    <x v="0"/>
    <m/>
    <m/>
    <x v="96"/>
    <m/>
    <x v="2"/>
    <x v="3"/>
    <x v="0"/>
  </r>
  <r>
    <x v="662"/>
    <x v="7"/>
    <x v="0"/>
    <s v="NDG_Facebook_RT_brand（210210-210228）"/>
    <n v="410"/>
    <m/>
    <m/>
    <m/>
    <m/>
    <n v="720.29"/>
    <m/>
    <x v="0"/>
    <m/>
    <m/>
    <x v="96"/>
    <m/>
    <x v="2"/>
    <x v="3"/>
    <x v="0"/>
  </r>
  <r>
    <x v="662"/>
    <x v="7"/>
    <x v="0"/>
    <s v="NDG_Facebook_RT_ec（210210-210228）"/>
    <n v="1654"/>
    <m/>
    <m/>
    <m/>
    <m/>
    <n v="2001.425"/>
    <m/>
    <x v="0"/>
    <m/>
    <m/>
    <x v="96"/>
    <m/>
    <x v="2"/>
    <x v="3"/>
    <x v="0"/>
  </r>
  <r>
    <x v="662"/>
    <x v="7"/>
    <x v="0"/>
    <s v="デロンギ◆websiteclicks_SEP_男女_18-65+_interest_◆"/>
    <n v="117"/>
    <m/>
    <m/>
    <m/>
    <m/>
    <n v="52.405000000000001"/>
    <m/>
    <x v="0"/>
    <m/>
    <m/>
    <x v="96"/>
    <m/>
    <x v="2"/>
    <x v="3"/>
    <x v="0"/>
  </r>
  <r>
    <x v="662"/>
    <x v="7"/>
    <x v="0"/>
    <s v="デロンギ◆websiteclicks_SEP_男女_18-65+_interest_◆"/>
    <n v="415"/>
    <m/>
    <m/>
    <m/>
    <m/>
    <n v="312.2"/>
    <m/>
    <x v="0"/>
    <m/>
    <m/>
    <x v="96"/>
    <m/>
    <x v="2"/>
    <x v="3"/>
    <x v="0"/>
  </r>
  <r>
    <x v="662"/>
    <x v="7"/>
    <x v="0"/>
    <s v="NDG_Facebook_int_LAL_2"/>
    <n v="100"/>
    <m/>
    <m/>
    <m/>
    <m/>
    <n v="40.14"/>
    <m/>
    <x v="0"/>
    <m/>
    <m/>
    <x v="96"/>
    <m/>
    <x v="2"/>
    <x v="3"/>
    <x v="0"/>
  </r>
  <r>
    <x v="662"/>
    <x v="7"/>
    <x v="0"/>
    <s v="NDG_Facebook_int_LAL_2"/>
    <n v="87"/>
    <m/>
    <m/>
    <m/>
    <m/>
    <n v="26.76"/>
    <m/>
    <x v="0"/>
    <m/>
    <m/>
    <x v="96"/>
    <m/>
    <x v="2"/>
    <x v="3"/>
    <x v="0"/>
  </r>
  <r>
    <x v="662"/>
    <x v="7"/>
    <x v="0"/>
    <s v="ネスプレッソ◆websiteclicks_SEP_男女_18-65+_interest_◆"/>
    <n v="30"/>
    <m/>
    <m/>
    <m/>
    <m/>
    <n v="14.494999999999999"/>
    <m/>
    <x v="0"/>
    <m/>
    <m/>
    <x v="96"/>
    <m/>
    <x v="2"/>
    <x v="3"/>
    <x v="0"/>
  </r>
  <r>
    <x v="662"/>
    <x v="7"/>
    <x v="0"/>
    <s v="ネスプレッソ◆websiteclicks_SEP_男女_18-65+_interest_◆"/>
    <n v="15366"/>
    <m/>
    <m/>
    <m/>
    <m/>
    <n v="7359"/>
    <m/>
    <x v="0"/>
    <m/>
    <m/>
    <x v="96"/>
    <m/>
    <x v="2"/>
    <x v="3"/>
    <x v="0"/>
  </r>
  <r>
    <x v="662"/>
    <x v="7"/>
    <x v="0"/>
    <s v="デロンギ◆websiteclicks_SEP_男女_18-65+_interest_◆"/>
    <n v="1556"/>
    <m/>
    <m/>
    <m/>
    <m/>
    <n v="478.33499999999998"/>
    <m/>
    <x v="0"/>
    <m/>
    <m/>
    <x v="96"/>
    <m/>
    <x v="2"/>
    <x v="3"/>
    <x v="0"/>
  </r>
  <r>
    <x v="662"/>
    <x v="7"/>
    <x v="0"/>
    <s v="パナソニック◆websiteclicks_SEP_男女_18-65+_interest_◆"/>
    <n v="16227"/>
    <m/>
    <m/>
    <m/>
    <m/>
    <n v="10406.295"/>
    <m/>
    <x v="0"/>
    <m/>
    <m/>
    <x v="96"/>
    <m/>
    <x v="2"/>
    <x v="3"/>
    <x v="0"/>
  </r>
  <r>
    <x v="662"/>
    <x v="7"/>
    <x v="0"/>
    <s v="NDG_Facebook_int_LAL_2"/>
    <n v="1253"/>
    <m/>
    <m/>
    <m/>
    <m/>
    <n v="714.71500000000003"/>
    <m/>
    <x v="0"/>
    <m/>
    <m/>
    <x v="96"/>
    <m/>
    <x v="2"/>
    <x v="3"/>
    <x v="0"/>
  </r>
  <r>
    <x v="662"/>
    <x v="7"/>
    <x v="0"/>
    <s v="NDG_Facebook_int_LAL"/>
    <n v="18141"/>
    <m/>
    <m/>
    <m/>
    <m/>
    <n v="16415.03"/>
    <m/>
    <x v="0"/>
    <m/>
    <m/>
    <x v="96"/>
    <m/>
    <x v="2"/>
    <x v="3"/>
    <x v="0"/>
  </r>
  <r>
    <x v="662"/>
    <x v="7"/>
    <x v="0"/>
    <s v="NDG_Facebook_int_LAL"/>
    <n v="5704"/>
    <m/>
    <m/>
    <m/>
    <m/>
    <n v="3817.76"/>
    <m/>
    <x v="0"/>
    <m/>
    <m/>
    <x v="96"/>
    <m/>
    <x v="2"/>
    <x v="3"/>
    <x v="0"/>
  </r>
  <r>
    <x v="662"/>
    <x v="7"/>
    <x v="0"/>
    <s v="NDG_Facebook_RT_ec（210210-210228）"/>
    <n v="2689"/>
    <m/>
    <m/>
    <m/>
    <m/>
    <n v="3285.9050000000002"/>
    <m/>
    <x v="0"/>
    <m/>
    <m/>
    <x v="96"/>
    <m/>
    <x v="2"/>
    <x v="3"/>
    <x v="0"/>
  </r>
  <r>
    <x v="662"/>
    <x v="7"/>
    <x v="0"/>
    <s v="ネスプレッソ◆websiteclicks_SEP_男女_18-65+_interest_◆"/>
    <n v="2670"/>
    <m/>
    <m/>
    <m/>
    <m/>
    <n v="501.75"/>
    <m/>
    <x v="0"/>
    <m/>
    <m/>
    <x v="96"/>
    <m/>
    <x v="2"/>
    <x v="3"/>
    <x v="0"/>
  </r>
  <r>
    <x v="662"/>
    <x v="7"/>
    <x v="0"/>
    <s v="デロンギ◆websiteclicks_SEP_男女_18-65+_interest_◆"/>
    <n v="255"/>
    <m/>
    <m/>
    <m/>
    <m/>
    <n v="228.57499999999999"/>
    <m/>
    <x v="0"/>
    <m/>
    <m/>
    <x v="96"/>
    <m/>
    <x v="2"/>
    <x v="3"/>
    <x v="0"/>
  </r>
  <r>
    <x v="662"/>
    <x v="7"/>
    <x v="0"/>
    <s v="パナソニック◆websiteclicks_SEP_男女_18-65+_interest_◆"/>
    <n v="21"/>
    <m/>
    <m/>
    <m/>
    <m/>
    <n v="4.46"/>
    <m/>
    <x v="0"/>
    <m/>
    <m/>
    <x v="96"/>
    <m/>
    <x v="2"/>
    <x v="3"/>
    <x v="0"/>
  </r>
  <r>
    <x v="662"/>
    <x v="7"/>
    <x v="0"/>
    <s v="NDG_Facebook_int_LAL_2"/>
    <n v="1850"/>
    <m/>
    <m/>
    <m/>
    <m/>
    <n v="739.245"/>
    <m/>
    <x v="0"/>
    <m/>
    <m/>
    <x v="96"/>
    <m/>
    <x v="2"/>
    <x v="3"/>
    <x v="0"/>
  </r>
  <r>
    <x v="662"/>
    <x v="7"/>
    <x v="0"/>
    <s v="NDG_Facebook_RT_brand（210210-210228）"/>
    <n v="2058"/>
    <m/>
    <m/>
    <m/>
    <m/>
    <n v="4559.2349999999997"/>
    <m/>
    <x v="0"/>
    <m/>
    <m/>
    <x v="96"/>
    <m/>
    <x v="2"/>
    <x v="3"/>
    <x v="0"/>
  </r>
  <r>
    <x v="662"/>
    <x v="7"/>
    <x v="0"/>
    <s v="NDG_Facebook_RT_brand（210210-210228）"/>
    <n v="262"/>
    <m/>
    <m/>
    <m/>
    <m/>
    <n v="479.45"/>
    <m/>
    <x v="0"/>
    <m/>
    <m/>
    <x v="96"/>
    <m/>
    <x v="2"/>
    <x v="3"/>
    <x v="0"/>
  </r>
  <r>
    <x v="662"/>
    <x v="7"/>
    <x v="0"/>
    <s v="NDG_Facebook_RT_ec（210210-210228）"/>
    <n v="20193"/>
    <m/>
    <m/>
    <m/>
    <m/>
    <n v="21062.35"/>
    <m/>
    <x v="0"/>
    <m/>
    <m/>
    <x v="96"/>
    <m/>
    <x v="2"/>
    <x v="3"/>
    <x v="0"/>
  </r>
  <r>
    <x v="662"/>
    <x v="7"/>
    <x v="0"/>
    <s v="NDG_Facebook_RT_ec（210210-210228）"/>
    <n v="6136"/>
    <m/>
    <m/>
    <m/>
    <m/>
    <n v="7894.2"/>
    <m/>
    <x v="0"/>
    <m/>
    <m/>
    <x v="96"/>
    <m/>
    <x v="2"/>
    <x v="3"/>
    <x v="0"/>
  </r>
  <r>
    <x v="662"/>
    <x v="7"/>
    <x v="0"/>
    <s v="NDG_Facebook_RT_ec（210210-210228）"/>
    <n v="753"/>
    <m/>
    <m/>
    <m/>
    <m/>
    <n v="908.72500000000002"/>
    <m/>
    <x v="0"/>
    <m/>
    <m/>
    <x v="96"/>
    <m/>
    <x v="2"/>
    <x v="3"/>
    <x v="0"/>
  </r>
  <r>
    <x v="662"/>
    <x v="7"/>
    <x v="0"/>
    <s v="ネスプレッソ◆websiteclicks_SEP_男女_18-65+_interest_◆"/>
    <n v="151"/>
    <m/>
    <m/>
    <m/>
    <m/>
    <n v="40.14"/>
    <m/>
    <x v="0"/>
    <m/>
    <m/>
    <x v="96"/>
    <m/>
    <x v="2"/>
    <x v="3"/>
    <x v="0"/>
  </r>
  <r>
    <x v="662"/>
    <x v="7"/>
    <x v="0"/>
    <s v="パナソニック◆websiteclicks_SEP_男女_18-65+_interest_◆"/>
    <n v="23"/>
    <m/>
    <m/>
    <m/>
    <m/>
    <n v="7.8049999999999997"/>
    <m/>
    <x v="0"/>
    <m/>
    <m/>
    <x v="96"/>
    <m/>
    <x v="2"/>
    <x v="3"/>
    <x v="0"/>
  </r>
  <r>
    <x v="662"/>
    <x v="7"/>
    <x v="0"/>
    <s v="NDG_Facebook_RT_brand（210210-210228）"/>
    <n v="48"/>
    <m/>
    <m/>
    <m/>
    <m/>
    <n v="172.82499999999999"/>
    <m/>
    <x v="0"/>
    <m/>
    <m/>
    <x v="96"/>
    <m/>
    <x v="2"/>
    <x v="3"/>
    <x v="0"/>
  </r>
  <r>
    <x v="662"/>
    <x v="7"/>
    <x v="0"/>
    <s v="NDG_Facebook_RT_ec（210210-210228）"/>
    <n v="13349"/>
    <m/>
    <m/>
    <m/>
    <m/>
    <n v="15218.635"/>
    <m/>
    <x v="0"/>
    <m/>
    <m/>
    <x v="96"/>
    <m/>
    <x v="2"/>
    <x v="3"/>
    <x v="0"/>
  </r>
  <r>
    <x v="662"/>
    <x v="7"/>
    <x v="0"/>
    <s v="NDG_Facebook_RT_ec（210210-210228）"/>
    <n v="2261"/>
    <m/>
    <m/>
    <m/>
    <m/>
    <n v="3147.645"/>
    <m/>
    <x v="0"/>
    <m/>
    <m/>
    <x v="96"/>
    <m/>
    <x v="2"/>
    <x v="3"/>
    <x v="0"/>
  </r>
  <r>
    <x v="662"/>
    <x v="7"/>
    <x v="0"/>
    <s v="パナソニック◆websiteclicks_SEP_男女_18-65+_interest_◆"/>
    <n v="89"/>
    <m/>
    <m/>
    <m/>
    <m/>
    <n v="21.184999999999999"/>
    <m/>
    <x v="0"/>
    <m/>
    <m/>
    <x v="96"/>
    <m/>
    <x v="2"/>
    <x v="3"/>
    <x v="0"/>
  </r>
  <r>
    <x v="662"/>
    <x v="7"/>
    <x v="0"/>
    <s v="パナソニック◆websiteclicks_SEP_男女_18-65+_interest_◆"/>
    <n v="122"/>
    <m/>
    <m/>
    <m/>
    <m/>
    <n v="44.6"/>
    <m/>
    <x v="0"/>
    <m/>
    <m/>
    <x v="96"/>
    <m/>
    <x v="2"/>
    <x v="3"/>
    <x v="0"/>
  </r>
  <r>
    <x v="662"/>
    <x v="7"/>
    <x v="0"/>
    <s v="パナソニック◆websiteclicks_SEP_男女_18-65+_interest_◆"/>
    <n v="1835"/>
    <m/>
    <m/>
    <m/>
    <m/>
    <n v="402.51499999999999"/>
    <m/>
    <x v="0"/>
    <m/>
    <m/>
    <x v="96"/>
    <m/>
    <x v="2"/>
    <x v="3"/>
    <x v="0"/>
  </r>
  <r>
    <x v="662"/>
    <x v="7"/>
    <x v="0"/>
    <s v="パナソニック◆websiteclicks_SEP_男女_18-65+_interest_◆"/>
    <n v="88"/>
    <m/>
    <m/>
    <m/>
    <m/>
    <n v="22.3"/>
    <m/>
    <x v="0"/>
    <m/>
    <m/>
    <x v="96"/>
    <m/>
    <x v="2"/>
    <x v="3"/>
    <x v="0"/>
  </r>
  <r>
    <x v="662"/>
    <x v="7"/>
    <x v="0"/>
    <s v="NDG_Facebook_int_LAL_2"/>
    <n v="56"/>
    <m/>
    <m/>
    <m/>
    <m/>
    <n v="21.184999999999999"/>
    <m/>
    <x v="0"/>
    <m/>
    <m/>
    <x v="96"/>
    <m/>
    <x v="2"/>
    <x v="3"/>
    <x v="0"/>
  </r>
  <r>
    <x v="662"/>
    <x v="7"/>
    <x v="0"/>
    <s v="NDG_Facebook_int_LAL_2"/>
    <n v="61"/>
    <m/>
    <m/>
    <m/>
    <m/>
    <n v="31.22"/>
    <m/>
    <x v="0"/>
    <m/>
    <m/>
    <x v="96"/>
    <m/>
    <x v="2"/>
    <x v="3"/>
    <x v="0"/>
  </r>
  <r>
    <x v="662"/>
    <x v="7"/>
    <x v="0"/>
    <s v="NDG_Facebook_int_LAL_2"/>
    <n v="4042"/>
    <m/>
    <m/>
    <m/>
    <m/>
    <n v="3357.2649999999999"/>
    <m/>
    <x v="0"/>
    <m/>
    <m/>
    <x v="96"/>
    <m/>
    <x v="2"/>
    <x v="3"/>
    <x v="0"/>
  </r>
  <r>
    <x v="662"/>
    <x v="7"/>
    <x v="0"/>
    <s v="NDG_Facebook_int_LAL_2"/>
    <n v="154"/>
    <m/>
    <m/>
    <m/>
    <m/>
    <n v="103.69499999999999"/>
    <m/>
    <x v="0"/>
    <m/>
    <m/>
    <x v="96"/>
    <m/>
    <x v="2"/>
    <x v="3"/>
    <x v="0"/>
  </r>
  <r>
    <x v="662"/>
    <x v="7"/>
    <x v="0"/>
    <s v="NDG_Facebook_RT_brand（210210-210228）"/>
    <n v="75"/>
    <m/>
    <m/>
    <m/>
    <m/>
    <n v="219.655"/>
    <m/>
    <x v="0"/>
    <m/>
    <m/>
    <x v="96"/>
    <m/>
    <x v="2"/>
    <x v="3"/>
    <x v="0"/>
  </r>
  <r>
    <x v="662"/>
    <x v="7"/>
    <x v="0"/>
    <s v="NDG_Facebook_RT_brand（210210-210228）"/>
    <n v="304"/>
    <m/>
    <m/>
    <m/>
    <m/>
    <n v="461.61"/>
    <m/>
    <x v="0"/>
    <m/>
    <m/>
    <x v="96"/>
    <m/>
    <x v="2"/>
    <x v="3"/>
    <x v="0"/>
  </r>
  <r>
    <x v="662"/>
    <x v="7"/>
    <x v="0"/>
    <s v="NDG_Facebook_RT_brand（210210-210228）"/>
    <n v="535"/>
    <m/>
    <m/>
    <m/>
    <m/>
    <n v="1110.54"/>
    <m/>
    <x v="0"/>
    <m/>
    <m/>
    <x v="96"/>
    <m/>
    <x v="2"/>
    <x v="3"/>
    <x v="0"/>
  </r>
  <r>
    <x v="662"/>
    <x v="7"/>
    <x v="0"/>
    <s v="NDG_Facebook_RT_brand（210210-210228）"/>
    <n v="43"/>
    <m/>
    <m/>
    <m/>
    <m/>
    <n v="56.865000000000002"/>
    <m/>
    <x v="0"/>
    <m/>
    <m/>
    <x v="96"/>
    <m/>
    <x v="2"/>
    <x v="3"/>
    <x v="0"/>
  </r>
  <r>
    <x v="662"/>
    <x v="7"/>
    <x v="0"/>
    <s v="NDG_Facebook_RT_ec（210210-210228）"/>
    <n v="2129"/>
    <m/>
    <m/>
    <m/>
    <m/>
    <n v="2374.9499999999998"/>
    <m/>
    <x v="0"/>
    <m/>
    <m/>
    <x v="96"/>
    <m/>
    <x v="2"/>
    <x v="3"/>
    <x v="0"/>
  </r>
  <r>
    <x v="662"/>
    <x v="7"/>
    <x v="0"/>
    <s v="NDG_Facebook_RT_ec（210210-210228）"/>
    <n v="1267"/>
    <m/>
    <m/>
    <m/>
    <m/>
    <n v="1622.325"/>
    <m/>
    <x v="0"/>
    <m/>
    <m/>
    <x v="96"/>
    <m/>
    <x v="2"/>
    <x v="3"/>
    <x v="0"/>
  </r>
  <r>
    <x v="662"/>
    <x v="7"/>
    <x v="0"/>
    <s v="ネスプレッソ◆websiteclicks_SEP_男女_18-65+_interest_◆"/>
    <n v="84"/>
    <m/>
    <m/>
    <m/>
    <m/>
    <n v="26.76"/>
    <m/>
    <x v="0"/>
    <m/>
    <m/>
    <x v="96"/>
    <m/>
    <x v="2"/>
    <x v="3"/>
    <x v="0"/>
  </r>
  <r>
    <x v="662"/>
    <x v="7"/>
    <x v="0"/>
    <s v="ネスプレッソ◆websiteclicks_SEP_男女_18-65+_interest_◆"/>
    <n v="686"/>
    <m/>
    <m/>
    <m/>
    <m/>
    <n v="447.11500000000001"/>
    <m/>
    <x v="0"/>
    <m/>
    <m/>
    <x v="96"/>
    <m/>
    <x v="2"/>
    <x v="3"/>
    <x v="0"/>
  </r>
  <r>
    <x v="662"/>
    <x v="7"/>
    <x v="0"/>
    <s v="デロンギ◆websiteclicks_SEP_男女_18-65+_interest_◆"/>
    <n v="118"/>
    <m/>
    <m/>
    <m/>
    <m/>
    <n v="43.484999999999999"/>
    <m/>
    <x v="0"/>
    <m/>
    <m/>
    <x v="96"/>
    <m/>
    <x v="2"/>
    <x v="3"/>
    <x v="0"/>
  </r>
  <r>
    <x v="662"/>
    <x v="7"/>
    <x v="0"/>
    <s v="デロンギ◆websiteclicks_SEP_男女_18-65+_interest_◆"/>
    <n v="24"/>
    <m/>
    <m/>
    <m/>
    <m/>
    <n v="16.725000000000001"/>
    <m/>
    <x v="0"/>
    <m/>
    <m/>
    <x v="96"/>
    <m/>
    <x v="2"/>
    <x v="3"/>
    <x v="0"/>
  </r>
  <r>
    <x v="662"/>
    <x v="7"/>
    <x v="0"/>
    <s v="デロンギ◆websiteclicks_SEP_男女_18-65+_interest_◆"/>
    <n v="22"/>
    <m/>
    <m/>
    <m/>
    <m/>
    <n v="14.494999999999999"/>
    <m/>
    <x v="0"/>
    <m/>
    <m/>
    <x v="96"/>
    <m/>
    <x v="2"/>
    <x v="3"/>
    <x v="0"/>
  </r>
  <r>
    <x v="662"/>
    <x v="7"/>
    <x v="0"/>
    <s v="パナソニック◆websiteclicks_SEP_男女_18-65+_interest_◆"/>
    <n v="2002"/>
    <m/>
    <m/>
    <m/>
    <m/>
    <n v="438.19499999999999"/>
    <m/>
    <x v="0"/>
    <m/>
    <m/>
    <x v="96"/>
    <m/>
    <x v="2"/>
    <x v="3"/>
    <x v="0"/>
  </r>
  <r>
    <x v="662"/>
    <x v="7"/>
    <x v="0"/>
    <s v="NDG_Facebook_int_LAL_2"/>
    <n v="23"/>
    <m/>
    <m/>
    <m/>
    <m/>
    <n v="13.38"/>
    <m/>
    <x v="0"/>
    <m/>
    <m/>
    <x v="96"/>
    <m/>
    <x v="2"/>
    <x v="3"/>
    <x v="0"/>
  </r>
  <r>
    <x v="662"/>
    <x v="7"/>
    <x v="0"/>
    <s v="NDG_Facebook_int_LAL_2"/>
    <n v="924"/>
    <m/>
    <m/>
    <m/>
    <m/>
    <n v="435.96499999999997"/>
    <m/>
    <x v="0"/>
    <m/>
    <m/>
    <x v="96"/>
    <m/>
    <x v="2"/>
    <x v="3"/>
    <x v="0"/>
  </r>
  <r>
    <x v="662"/>
    <x v="7"/>
    <x v="0"/>
    <s v="NDG_Facebook_RT_brand（210210-210228）"/>
    <n v="2626"/>
    <m/>
    <m/>
    <m/>
    <m/>
    <n v="4121.04"/>
    <m/>
    <x v="0"/>
    <m/>
    <m/>
    <x v="96"/>
    <m/>
    <x v="2"/>
    <x v="3"/>
    <x v="0"/>
  </r>
  <r>
    <x v="662"/>
    <x v="7"/>
    <x v="0"/>
    <s v="NDG_Facebook_RT_brand（210210-210228）"/>
    <n v="2690"/>
    <m/>
    <m/>
    <m/>
    <m/>
    <n v="4197.9750000000004"/>
    <m/>
    <x v="0"/>
    <m/>
    <m/>
    <x v="96"/>
    <m/>
    <x v="2"/>
    <x v="3"/>
    <x v="0"/>
  </r>
  <r>
    <x v="662"/>
    <x v="7"/>
    <x v="0"/>
    <s v="NDG_Facebook_RT_brand（210210-210228）"/>
    <n v="20"/>
    <m/>
    <m/>
    <m/>
    <m/>
    <n v="36.795000000000002"/>
    <m/>
    <x v="0"/>
    <m/>
    <m/>
    <x v="96"/>
    <m/>
    <x v="2"/>
    <x v="3"/>
    <x v="0"/>
  </r>
  <r>
    <x v="662"/>
    <x v="7"/>
    <x v="0"/>
    <s v="NDG_Facebook_RT_ec（210210-210228）"/>
    <n v="14465"/>
    <m/>
    <m/>
    <m/>
    <m/>
    <n v="28610.9"/>
    <m/>
    <x v="0"/>
    <m/>
    <m/>
    <x v="96"/>
    <m/>
    <x v="2"/>
    <x v="3"/>
    <x v="0"/>
  </r>
  <r>
    <x v="662"/>
    <x v="7"/>
    <x v="0"/>
    <s v="NDG_Facebook_RT_ec（210210-210228）"/>
    <n v="2858"/>
    <m/>
    <m/>
    <m/>
    <m/>
    <n v="5115.62"/>
    <m/>
    <x v="0"/>
    <m/>
    <m/>
    <x v="96"/>
    <m/>
    <x v="2"/>
    <x v="3"/>
    <x v="0"/>
  </r>
  <r>
    <x v="662"/>
    <x v="7"/>
    <x v="0"/>
    <s v="ネスプレッソ◆websiteclicks_SEP_男女_18-65+_interest_◆"/>
    <n v="21"/>
    <m/>
    <m/>
    <m/>
    <m/>
    <n v="7.8049999999999997"/>
    <m/>
    <x v="0"/>
    <m/>
    <m/>
    <x v="96"/>
    <m/>
    <x v="2"/>
    <x v="3"/>
    <x v="0"/>
  </r>
  <r>
    <x v="662"/>
    <x v="7"/>
    <x v="0"/>
    <s v="ネスプレッソ◆websiteclicks_SEP_男女_18-65+_interest_◆"/>
    <n v="190"/>
    <m/>
    <m/>
    <m/>
    <m/>
    <n v="103.69499999999999"/>
    <m/>
    <x v="0"/>
    <m/>
    <m/>
    <x v="96"/>
    <m/>
    <x v="2"/>
    <x v="3"/>
    <x v="0"/>
  </r>
  <r>
    <x v="662"/>
    <x v="7"/>
    <x v="0"/>
    <s v="ネスプレッソ◆websiteclicks_SEP_男女_18-65+_interest_◆"/>
    <n v="24820"/>
    <m/>
    <m/>
    <m/>
    <m/>
    <n v="17475.395"/>
    <m/>
    <x v="0"/>
    <m/>
    <m/>
    <x v="96"/>
    <m/>
    <x v="2"/>
    <x v="3"/>
    <x v="0"/>
  </r>
  <r>
    <x v="662"/>
    <x v="7"/>
    <x v="0"/>
    <s v="デロンギ◆websiteclicks_SEP_男女_18-65+_interest_◆"/>
    <n v="1339"/>
    <m/>
    <m/>
    <m/>
    <m/>
    <n v="369.065"/>
    <m/>
    <x v="0"/>
    <m/>
    <m/>
    <x v="96"/>
    <m/>
    <x v="2"/>
    <x v="3"/>
    <x v="0"/>
  </r>
  <r>
    <x v="662"/>
    <x v="7"/>
    <x v="0"/>
    <s v="デロンギ◆websiteclicks_SEP_男女_18-65+_interest_◆"/>
    <n v="5926"/>
    <m/>
    <m/>
    <m/>
    <m/>
    <n v="2950.29"/>
    <m/>
    <x v="0"/>
    <m/>
    <m/>
    <x v="96"/>
    <m/>
    <x v="2"/>
    <x v="3"/>
    <x v="0"/>
  </r>
  <r>
    <x v="662"/>
    <x v="7"/>
    <x v="0"/>
    <s v="パナソニック◆websiteclicks_SEP_男女_18-65+_interest_◆"/>
    <n v="342"/>
    <m/>
    <m/>
    <m/>
    <m/>
    <n v="151.63999999999999"/>
    <m/>
    <x v="0"/>
    <m/>
    <m/>
    <x v="96"/>
    <m/>
    <x v="2"/>
    <x v="3"/>
    <x v="0"/>
  </r>
  <r>
    <x v="662"/>
    <x v="7"/>
    <x v="0"/>
    <s v="NDG_Facebook_int_LAL_2"/>
    <n v="5002"/>
    <m/>
    <m/>
    <m/>
    <m/>
    <n v="2931.335"/>
    <m/>
    <x v="0"/>
    <m/>
    <m/>
    <x v="96"/>
    <m/>
    <x v="2"/>
    <x v="3"/>
    <x v="0"/>
  </r>
  <r>
    <x v="662"/>
    <x v="7"/>
    <x v="0"/>
    <s v="NDG_Facebook_int_LAL_2"/>
    <n v="274"/>
    <m/>
    <m/>
    <m/>
    <m/>
    <n v="124.88"/>
    <m/>
    <x v="0"/>
    <m/>
    <m/>
    <x v="96"/>
    <m/>
    <x v="2"/>
    <x v="3"/>
    <x v="0"/>
  </r>
  <r>
    <x v="662"/>
    <x v="7"/>
    <x v="0"/>
    <s v="NDG_Facebook_RT_brand（210210-210228）"/>
    <n v="53"/>
    <m/>
    <m/>
    <m/>
    <m/>
    <n v="130.45500000000001"/>
    <m/>
    <x v="0"/>
    <m/>
    <m/>
    <x v="96"/>
    <m/>
    <x v="2"/>
    <x v="3"/>
    <x v="0"/>
  </r>
  <r>
    <x v="662"/>
    <x v="7"/>
    <x v="0"/>
    <s v="NDG_Facebook_RT_ec（210210-210228）"/>
    <n v="6201"/>
    <m/>
    <m/>
    <m/>
    <m/>
    <n v="7936.57"/>
    <m/>
    <x v="0"/>
    <m/>
    <m/>
    <x v="96"/>
    <m/>
    <x v="2"/>
    <x v="3"/>
    <x v="0"/>
  </r>
  <r>
    <x v="662"/>
    <x v="7"/>
    <x v="0"/>
    <s v="NDG_Facebook_RT_ec（210210-210228）"/>
    <n v="4286"/>
    <m/>
    <m/>
    <m/>
    <m/>
    <n v="5985.32"/>
    <m/>
    <x v="0"/>
    <m/>
    <m/>
    <x v="96"/>
    <m/>
    <x v="2"/>
    <x v="3"/>
    <x v="0"/>
  </r>
  <r>
    <x v="663"/>
    <x v="7"/>
    <x v="0"/>
    <s v="パナソニック◆websiteclicks_SEP_男女_18-65+_interest_◆"/>
    <n v="858"/>
    <m/>
    <m/>
    <m/>
    <m/>
    <n v="151.63999999999999"/>
    <m/>
    <x v="0"/>
    <m/>
    <m/>
    <x v="96"/>
    <m/>
    <x v="2"/>
    <x v="3"/>
    <x v="0"/>
  </r>
  <r>
    <x v="663"/>
    <x v="7"/>
    <x v="0"/>
    <s v="デロンギ◆websiteclicks_SEP_男女_18-65+_interest_◆"/>
    <n v="411"/>
    <m/>
    <m/>
    <m/>
    <m/>
    <n v="293.245"/>
    <m/>
    <x v="0"/>
    <m/>
    <m/>
    <x v="96"/>
    <m/>
    <x v="2"/>
    <x v="3"/>
    <x v="0"/>
  </r>
  <r>
    <x v="663"/>
    <x v="7"/>
    <x v="0"/>
    <s v="デロンギ◆websiteclicks_SEP_男女_18-65+_interest_◆"/>
    <n v="1016"/>
    <m/>
    <m/>
    <m/>
    <m/>
    <n v="268.71499999999997"/>
    <m/>
    <x v="0"/>
    <m/>
    <m/>
    <x v="96"/>
    <m/>
    <x v="2"/>
    <x v="3"/>
    <x v="0"/>
  </r>
  <r>
    <x v="663"/>
    <x v="7"/>
    <x v="0"/>
    <s v="デロンギ◆websiteclicks_SEP_男女_18-65+_interest_◆"/>
    <n v="420"/>
    <m/>
    <m/>
    <m/>
    <m/>
    <n v="327.81"/>
    <m/>
    <x v="0"/>
    <m/>
    <m/>
    <x v="96"/>
    <m/>
    <x v="2"/>
    <x v="3"/>
    <x v="0"/>
  </r>
  <r>
    <x v="663"/>
    <x v="7"/>
    <x v="0"/>
    <s v="ネスプレッソ◆websiteclicks_SEP_男女_18-65+_interest_◆"/>
    <n v="24509"/>
    <m/>
    <m/>
    <m/>
    <m/>
    <n v="17473.165000000001"/>
    <m/>
    <x v="0"/>
    <m/>
    <m/>
    <x v="96"/>
    <m/>
    <x v="2"/>
    <x v="3"/>
    <x v="0"/>
  </r>
  <r>
    <x v="663"/>
    <x v="7"/>
    <x v="0"/>
    <s v="ネスプレッソ◆websiteclicks_SEP_男女_18-65+_interest_◆"/>
    <n v="2622"/>
    <m/>
    <m/>
    <m/>
    <m/>
    <n v="480.565"/>
    <m/>
    <x v="0"/>
    <m/>
    <m/>
    <x v="96"/>
    <m/>
    <x v="2"/>
    <x v="3"/>
    <x v="0"/>
  </r>
  <r>
    <x v="663"/>
    <x v="7"/>
    <x v="0"/>
    <s v="ネスプレッソ◆websiteclicks_SEP_男女_18-65+_interest_◆"/>
    <n v="27"/>
    <m/>
    <m/>
    <m/>
    <m/>
    <n v="12.265000000000001"/>
    <m/>
    <x v="0"/>
    <m/>
    <m/>
    <x v="96"/>
    <m/>
    <x v="2"/>
    <x v="3"/>
    <x v="0"/>
  </r>
  <r>
    <x v="663"/>
    <x v="7"/>
    <x v="0"/>
    <s v="NDG_Facebook_int_LAL_2"/>
    <n v="13697"/>
    <m/>
    <m/>
    <m/>
    <m/>
    <n v="5784.62"/>
    <m/>
    <x v="0"/>
    <m/>
    <m/>
    <x v="96"/>
    <m/>
    <x v="2"/>
    <x v="3"/>
    <x v="0"/>
  </r>
  <r>
    <x v="663"/>
    <x v="7"/>
    <x v="0"/>
    <s v="NDG_Facebook_RT_ec（210210-210228）"/>
    <n v="9712"/>
    <m/>
    <m/>
    <m/>
    <m/>
    <n v="11018.43"/>
    <m/>
    <x v="0"/>
    <m/>
    <m/>
    <x v="96"/>
    <m/>
    <x v="2"/>
    <x v="3"/>
    <x v="0"/>
  </r>
  <r>
    <x v="663"/>
    <x v="7"/>
    <x v="0"/>
    <s v="NDG_Facebook_RT_ec（210210-210228）"/>
    <n v="6555"/>
    <m/>
    <m/>
    <m/>
    <m/>
    <n v="9232.2000000000007"/>
    <m/>
    <x v="0"/>
    <m/>
    <m/>
    <x v="96"/>
    <m/>
    <x v="2"/>
    <x v="3"/>
    <x v="0"/>
  </r>
  <r>
    <x v="663"/>
    <x v="7"/>
    <x v="0"/>
    <s v="NDG_Facebook_RT_ec（210210-210228）"/>
    <n v="13168"/>
    <m/>
    <m/>
    <m/>
    <m/>
    <n v="13278.535"/>
    <m/>
    <x v="0"/>
    <m/>
    <m/>
    <x v="96"/>
    <m/>
    <x v="2"/>
    <x v="3"/>
    <x v="0"/>
  </r>
  <r>
    <x v="663"/>
    <x v="7"/>
    <x v="0"/>
    <s v="NDG_Facebook_RT_brand（210210-210228）"/>
    <n v="756"/>
    <m/>
    <m/>
    <m/>
    <m/>
    <n v="1450.615"/>
    <m/>
    <x v="0"/>
    <m/>
    <m/>
    <x v="96"/>
    <m/>
    <x v="2"/>
    <x v="3"/>
    <x v="0"/>
  </r>
  <r>
    <x v="663"/>
    <x v="7"/>
    <x v="0"/>
    <s v="NDG_Facebook_int_LAL_2"/>
    <n v="2601"/>
    <m/>
    <m/>
    <m/>
    <m/>
    <n v="1525.32"/>
    <m/>
    <x v="0"/>
    <m/>
    <m/>
    <x v="96"/>
    <m/>
    <x v="2"/>
    <x v="3"/>
    <x v="0"/>
  </r>
  <r>
    <x v="663"/>
    <x v="7"/>
    <x v="0"/>
    <s v="NDG_Facebook_int_LAL_2"/>
    <n v="263"/>
    <m/>
    <m/>
    <m/>
    <m/>
    <n v="93.66"/>
    <m/>
    <x v="0"/>
    <m/>
    <m/>
    <x v="96"/>
    <m/>
    <x v="2"/>
    <x v="3"/>
    <x v="0"/>
  </r>
  <r>
    <x v="663"/>
    <x v="7"/>
    <x v="0"/>
    <s v="NDG_Facebook_int_LAL_2"/>
    <n v="600"/>
    <m/>
    <m/>
    <m/>
    <m/>
    <n v="337.84500000000003"/>
    <m/>
    <x v="0"/>
    <m/>
    <m/>
    <x v="96"/>
    <m/>
    <x v="2"/>
    <x v="3"/>
    <x v="0"/>
  </r>
  <r>
    <x v="663"/>
    <x v="7"/>
    <x v="0"/>
    <s v="NDG_Facebook_int_LAL_2"/>
    <n v="1299"/>
    <m/>
    <m/>
    <m/>
    <m/>
    <n v="557.5"/>
    <m/>
    <x v="0"/>
    <m/>
    <m/>
    <x v="96"/>
    <m/>
    <x v="2"/>
    <x v="3"/>
    <x v="0"/>
  </r>
  <r>
    <x v="663"/>
    <x v="7"/>
    <x v="0"/>
    <s v="パナソニック◆websiteclicks_SEP_男女_18-65+_interest_◆"/>
    <n v="9496"/>
    <m/>
    <m/>
    <m/>
    <m/>
    <n v="3495.5250000000001"/>
    <m/>
    <x v="0"/>
    <m/>
    <m/>
    <x v="96"/>
    <m/>
    <x v="2"/>
    <x v="3"/>
    <x v="0"/>
  </r>
  <r>
    <x v="663"/>
    <x v="7"/>
    <x v="0"/>
    <s v="デロンギ◆websiteclicks_SEP_男女_18-65+_interest_◆"/>
    <n v="1428"/>
    <m/>
    <m/>
    <m/>
    <m/>
    <n v="359.03"/>
    <m/>
    <x v="0"/>
    <m/>
    <m/>
    <x v="96"/>
    <m/>
    <x v="2"/>
    <x v="3"/>
    <x v="0"/>
  </r>
  <r>
    <x v="663"/>
    <x v="7"/>
    <x v="0"/>
    <s v="ネスプレッソ◆websiteclicks_SEP_男女_18-65+_interest_◆"/>
    <n v="434"/>
    <m/>
    <m/>
    <m/>
    <m/>
    <n v="247.53"/>
    <m/>
    <x v="0"/>
    <m/>
    <m/>
    <x v="96"/>
    <m/>
    <x v="2"/>
    <x v="3"/>
    <x v="0"/>
  </r>
  <r>
    <x v="663"/>
    <x v="7"/>
    <x v="0"/>
    <s v="NDG_Facebook_int_LAL"/>
    <n v="14058"/>
    <m/>
    <m/>
    <m/>
    <m/>
    <n v="12510.3"/>
    <m/>
    <x v="0"/>
    <m/>
    <m/>
    <x v="96"/>
    <m/>
    <x v="2"/>
    <x v="3"/>
    <x v="0"/>
  </r>
  <r>
    <x v="663"/>
    <x v="7"/>
    <x v="0"/>
    <s v="NDG_Facebook_RT_brand（210210-210228）"/>
    <n v="666"/>
    <m/>
    <m/>
    <m/>
    <m/>
    <n v="1232.075"/>
    <m/>
    <x v="0"/>
    <m/>
    <m/>
    <x v="96"/>
    <m/>
    <x v="2"/>
    <x v="3"/>
    <x v="0"/>
  </r>
  <r>
    <x v="663"/>
    <x v="7"/>
    <x v="0"/>
    <s v="NDG_Facebook_RT_ec（210210-210228）"/>
    <n v="27081"/>
    <m/>
    <m/>
    <m/>
    <m/>
    <n v="43790.51"/>
    <m/>
    <x v="0"/>
    <m/>
    <m/>
    <x v="96"/>
    <m/>
    <x v="2"/>
    <x v="3"/>
    <x v="0"/>
  </r>
  <r>
    <x v="663"/>
    <x v="7"/>
    <x v="0"/>
    <s v="NDG_Facebook_RT_ec（210210-210228）"/>
    <n v="6772"/>
    <m/>
    <m/>
    <m/>
    <m/>
    <n v="6289.7150000000001"/>
    <m/>
    <x v="0"/>
    <m/>
    <m/>
    <x v="96"/>
    <m/>
    <x v="2"/>
    <x v="3"/>
    <x v="0"/>
  </r>
  <r>
    <x v="663"/>
    <x v="7"/>
    <x v="0"/>
    <s v="NDG_Facebook_RT_ec（210210-210228）"/>
    <n v="2195"/>
    <m/>
    <m/>
    <m/>
    <m/>
    <n v="2938.0250000000001"/>
    <m/>
    <x v="0"/>
    <m/>
    <m/>
    <x v="96"/>
    <m/>
    <x v="2"/>
    <x v="3"/>
    <x v="0"/>
  </r>
  <r>
    <x v="663"/>
    <x v="7"/>
    <x v="0"/>
    <s v="NDG_Facebook_RT_ec（210210-210228）"/>
    <n v="4918"/>
    <m/>
    <m/>
    <m/>
    <m/>
    <n v="6537.2449999999999"/>
    <m/>
    <x v="0"/>
    <m/>
    <m/>
    <x v="96"/>
    <m/>
    <x v="2"/>
    <x v="3"/>
    <x v="0"/>
  </r>
  <r>
    <x v="663"/>
    <x v="7"/>
    <x v="0"/>
    <s v="ネスプレッソ◆websiteclicks_SEP_男女_18-65+_interest_◆"/>
    <n v="1229"/>
    <m/>
    <m/>
    <m/>
    <m/>
    <n v="218.54"/>
    <m/>
    <x v="0"/>
    <m/>
    <m/>
    <x v="96"/>
    <m/>
    <x v="2"/>
    <x v="3"/>
    <x v="0"/>
  </r>
  <r>
    <x v="663"/>
    <x v="7"/>
    <x v="0"/>
    <s v="デロンギ◆websiteclicks_SEP_男女_18-65+_interest_◆"/>
    <n v="23"/>
    <m/>
    <m/>
    <m/>
    <m/>
    <n v="10.035"/>
    <m/>
    <x v="0"/>
    <m/>
    <m/>
    <x v="96"/>
    <m/>
    <x v="2"/>
    <x v="3"/>
    <x v="0"/>
  </r>
  <r>
    <x v="663"/>
    <x v="7"/>
    <x v="0"/>
    <s v="パナソニック◆websiteclicks_SEP_男女_18-65+_interest_◆"/>
    <n v="212"/>
    <m/>
    <m/>
    <m/>
    <m/>
    <n v="101.465"/>
    <m/>
    <x v="0"/>
    <m/>
    <m/>
    <x v="96"/>
    <m/>
    <x v="2"/>
    <x v="3"/>
    <x v="0"/>
  </r>
  <r>
    <x v="663"/>
    <x v="7"/>
    <x v="0"/>
    <s v="NDG_Facebook_int_LAL_2"/>
    <n v="3101"/>
    <m/>
    <m/>
    <m/>
    <m/>
    <n v="2426.2399999999998"/>
    <m/>
    <x v="0"/>
    <m/>
    <m/>
    <x v="96"/>
    <m/>
    <x v="2"/>
    <x v="3"/>
    <x v="0"/>
  </r>
  <r>
    <x v="663"/>
    <x v="7"/>
    <x v="0"/>
    <s v="NDG_Facebook_int_LAL_2"/>
    <n v="23"/>
    <m/>
    <m/>
    <m/>
    <m/>
    <n v="5.5750000000000002"/>
    <m/>
    <x v="0"/>
    <m/>
    <m/>
    <x v="96"/>
    <m/>
    <x v="2"/>
    <x v="3"/>
    <x v="0"/>
  </r>
  <r>
    <x v="663"/>
    <x v="7"/>
    <x v="0"/>
    <s v="NDG_Facebook_int_LAL_2"/>
    <n v="289"/>
    <m/>
    <m/>
    <m/>
    <m/>
    <n v="100.35"/>
    <m/>
    <x v="0"/>
    <m/>
    <m/>
    <x v="96"/>
    <m/>
    <x v="2"/>
    <x v="3"/>
    <x v="0"/>
  </r>
  <r>
    <x v="663"/>
    <x v="7"/>
    <x v="0"/>
    <s v="パナソニック◆websiteclicks_SEP_男女_18-65+_interest_◆"/>
    <n v="13702"/>
    <m/>
    <m/>
    <m/>
    <m/>
    <n v="9149.69"/>
    <m/>
    <x v="0"/>
    <m/>
    <m/>
    <x v="96"/>
    <m/>
    <x v="2"/>
    <x v="3"/>
    <x v="0"/>
  </r>
  <r>
    <x v="663"/>
    <x v="7"/>
    <x v="0"/>
    <s v="パナソニック◆websiteclicks_SEP_男女_18-65+_interest_◆"/>
    <n v="1573"/>
    <m/>
    <m/>
    <m/>
    <m/>
    <n v="295.47500000000002"/>
    <m/>
    <x v="0"/>
    <m/>
    <m/>
    <x v="96"/>
    <m/>
    <x v="2"/>
    <x v="3"/>
    <x v="0"/>
  </r>
  <r>
    <x v="663"/>
    <x v="7"/>
    <x v="0"/>
    <s v="パナソニック◆websiteclicks_SEP_男女_18-65+_interest_◆"/>
    <n v="20"/>
    <m/>
    <m/>
    <m/>
    <m/>
    <n v="5.5750000000000002"/>
    <m/>
    <x v="0"/>
    <m/>
    <m/>
    <x v="96"/>
    <m/>
    <x v="2"/>
    <x v="3"/>
    <x v="0"/>
  </r>
  <r>
    <x v="663"/>
    <x v="7"/>
    <x v="0"/>
    <s v="パナソニック◆websiteclicks_SEP_男女_18-65+_interest_◆"/>
    <n v="28"/>
    <m/>
    <m/>
    <m/>
    <m/>
    <n v="5.5750000000000002"/>
    <m/>
    <x v="0"/>
    <m/>
    <m/>
    <x v="96"/>
    <m/>
    <x v="2"/>
    <x v="3"/>
    <x v="0"/>
  </r>
  <r>
    <x v="663"/>
    <x v="7"/>
    <x v="0"/>
    <s v="ネスプレッソ◆websiteclicks_SEP_男女_18-65+_interest_◆"/>
    <n v="32"/>
    <m/>
    <m/>
    <m/>
    <m/>
    <n v="14.494999999999999"/>
    <m/>
    <x v="0"/>
    <m/>
    <m/>
    <x v="96"/>
    <m/>
    <x v="2"/>
    <x v="3"/>
    <x v="0"/>
  </r>
  <r>
    <x v="663"/>
    <x v="7"/>
    <x v="0"/>
    <s v="NDG_Facebook_RT_ec（210210-210228）"/>
    <n v="1688"/>
    <m/>
    <m/>
    <m/>
    <m/>
    <n v="1561"/>
    <m/>
    <x v="0"/>
    <m/>
    <m/>
    <x v="96"/>
    <m/>
    <x v="2"/>
    <x v="3"/>
    <x v="0"/>
  </r>
  <r>
    <x v="663"/>
    <x v="7"/>
    <x v="0"/>
    <s v="NDG_Facebook_RT_ec（210210-210228）"/>
    <n v="1727"/>
    <m/>
    <m/>
    <m/>
    <m/>
    <n v="2299.13"/>
    <m/>
    <x v="0"/>
    <m/>
    <m/>
    <x v="96"/>
    <m/>
    <x v="2"/>
    <x v="3"/>
    <x v="0"/>
  </r>
  <r>
    <x v="663"/>
    <x v="7"/>
    <x v="0"/>
    <s v="NDG_Facebook_RT_brand（210210-210228）"/>
    <n v="84"/>
    <m/>
    <m/>
    <m/>
    <m/>
    <n v="272.06"/>
    <m/>
    <x v="0"/>
    <m/>
    <m/>
    <x v="96"/>
    <m/>
    <x v="2"/>
    <x v="3"/>
    <x v="0"/>
  </r>
  <r>
    <x v="663"/>
    <x v="7"/>
    <x v="0"/>
    <s v="NDG_Facebook_RT_brand（210210-210228）"/>
    <n v="43"/>
    <m/>
    <m/>
    <m/>
    <m/>
    <n v="92.545000000000002"/>
    <m/>
    <x v="0"/>
    <m/>
    <m/>
    <x v="96"/>
    <m/>
    <x v="2"/>
    <x v="3"/>
    <x v="0"/>
  </r>
  <r>
    <x v="663"/>
    <x v="7"/>
    <x v="0"/>
    <s v="NDG_Facebook_RT_brand（210210-210228）"/>
    <n v="43"/>
    <m/>
    <m/>
    <m/>
    <m/>
    <n v="103.69499999999999"/>
    <m/>
    <x v="0"/>
    <m/>
    <m/>
    <x v="96"/>
    <m/>
    <x v="2"/>
    <x v="3"/>
    <x v="0"/>
  </r>
  <r>
    <x v="663"/>
    <x v="7"/>
    <x v="0"/>
    <s v="NDG_Facebook_RT_brand（210210-210228）"/>
    <n v="2637"/>
    <m/>
    <m/>
    <m/>
    <m/>
    <n v="5296.25"/>
    <m/>
    <x v="0"/>
    <m/>
    <m/>
    <x v="96"/>
    <m/>
    <x v="2"/>
    <x v="3"/>
    <x v="0"/>
  </r>
  <r>
    <x v="663"/>
    <x v="7"/>
    <x v="0"/>
    <s v="デロンギ◆websiteclicks_SEP_男女_18-65+_interest_◆"/>
    <n v="7953"/>
    <m/>
    <m/>
    <m/>
    <m/>
    <n v="3827.7950000000001"/>
    <m/>
    <x v="0"/>
    <m/>
    <m/>
    <x v="96"/>
    <m/>
    <x v="2"/>
    <x v="3"/>
    <x v="0"/>
  </r>
  <r>
    <x v="663"/>
    <x v="7"/>
    <x v="0"/>
    <s v="NDG_Facebook_int_LAL_2"/>
    <n v="8776"/>
    <m/>
    <m/>
    <m/>
    <m/>
    <n v="4348.5"/>
    <m/>
    <x v="0"/>
    <m/>
    <m/>
    <x v="96"/>
    <m/>
    <x v="2"/>
    <x v="3"/>
    <x v="0"/>
  </r>
  <r>
    <x v="663"/>
    <x v="7"/>
    <x v="0"/>
    <s v="NDG_Facebook_int_LAL_2"/>
    <n v="92"/>
    <m/>
    <m/>
    <m/>
    <m/>
    <n v="36.795000000000002"/>
    <m/>
    <x v="0"/>
    <m/>
    <m/>
    <x v="96"/>
    <m/>
    <x v="2"/>
    <x v="3"/>
    <x v="0"/>
  </r>
  <r>
    <x v="663"/>
    <x v="7"/>
    <x v="0"/>
    <s v="NDG_Facebook_int_LAL_2"/>
    <n v="44"/>
    <m/>
    <m/>
    <m/>
    <m/>
    <n v="33.450000000000003"/>
    <m/>
    <x v="0"/>
    <m/>
    <m/>
    <x v="96"/>
    <m/>
    <x v="2"/>
    <x v="3"/>
    <x v="0"/>
  </r>
  <r>
    <x v="663"/>
    <x v="7"/>
    <x v="0"/>
    <s v="NDG_Facebook_int_LAL"/>
    <n v="6283"/>
    <m/>
    <m/>
    <m/>
    <m/>
    <n v="3741.94"/>
    <m/>
    <x v="0"/>
    <m/>
    <m/>
    <x v="96"/>
    <m/>
    <x v="2"/>
    <x v="3"/>
    <x v="0"/>
  </r>
  <r>
    <x v="663"/>
    <x v="7"/>
    <x v="0"/>
    <s v="パナソニック◆websiteclicks_SEP_男女_18-65+_interest_◆"/>
    <n v="60"/>
    <m/>
    <m/>
    <m/>
    <m/>
    <n v="12.265000000000001"/>
    <m/>
    <x v="0"/>
    <m/>
    <m/>
    <x v="96"/>
    <m/>
    <x v="2"/>
    <x v="3"/>
    <x v="0"/>
  </r>
  <r>
    <x v="663"/>
    <x v="7"/>
    <x v="0"/>
    <s v="パナソニック◆websiteclicks_SEP_男女_18-65+_interest_◆"/>
    <n v="272"/>
    <m/>
    <m/>
    <m/>
    <m/>
    <n v="74.704999999999998"/>
    <m/>
    <x v="0"/>
    <m/>
    <m/>
    <x v="96"/>
    <m/>
    <x v="2"/>
    <x v="3"/>
    <x v="0"/>
  </r>
  <r>
    <x v="663"/>
    <x v="7"/>
    <x v="0"/>
    <s v="デロンギ◆websiteclicks_SEP_男女_18-65+_interest_◆"/>
    <n v="10475"/>
    <m/>
    <m/>
    <m/>
    <m/>
    <n v="8291.14"/>
    <m/>
    <x v="0"/>
    <m/>
    <m/>
    <x v="96"/>
    <m/>
    <x v="2"/>
    <x v="3"/>
    <x v="0"/>
  </r>
  <r>
    <x v="663"/>
    <x v="7"/>
    <x v="0"/>
    <s v="デロンギ◆websiteclicks_SEP_男女_18-65+_interest_◆"/>
    <n v="74"/>
    <m/>
    <m/>
    <m/>
    <m/>
    <n v="28.99"/>
    <m/>
    <x v="0"/>
    <m/>
    <m/>
    <x v="96"/>
    <m/>
    <x v="2"/>
    <x v="3"/>
    <x v="0"/>
  </r>
  <r>
    <x v="663"/>
    <x v="7"/>
    <x v="0"/>
    <s v="デロンギ◆websiteclicks_SEP_男女_18-65+_interest_◆"/>
    <n v="125"/>
    <m/>
    <m/>
    <m/>
    <m/>
    <n v="69.13"/>
    <m/>
    <x v="0"/>
    <m/>
    <m/>
    <x v="96"/>
    <m/>
    <x v="2"/>
    <x v="3"/>
    <x v="0"/>
  </r>
  <r>
    <x v="663"/>
    <x v="7"/>
    <x v="0"/>
    <s v="ネスプレッソ◆websiteclicks_SEP_男女_18-65+_interest_◆"/>
    <n v="96"/>
    <m/>
    <m/>
    <m/>
    <m/>
    <n v="49.06"/>
    <m/>
    <x v="0"/>
    <m/>
    <m/>
    <x v="96"/>
    <m/>
    <x v="2"/>
    <x v="3"/>
    <x v="0"/>
  </r>
  <r>
    <x v="663"/>
    <x v="7"/>
    <x v="0"/>
    <s v="NDG_Facebook_RT_brand（210210-210228）"/>
    <n v="2300"/>
    <m/>
    <m/>
    <m/>
    <m/>
    <n v="3450.9250000000002"/>
    <m/>
    <x v="0"/>
    <m/>
    <m/>
    <x v="96"/>
    <m/>
    <x v="2"/>
    <x v="3"/>
    <x v="0"/>
  </r>
  <r>
    <x v="663"/>
    <x v="7"/>
    <x v="0"/>
    <s v="NDG_Facebook_RT_brand（210210-210228）"/>
    <n v="280"/>
    <m/>
    <m/>
    <m/>
    <m/>
    <n v="476.10500000000002"/>
    <m/>
    <x v="0"/>
    <m/>
    <m/>
    <x v="96"/>
    <m/>
    <x v="2"/>
    <x v="3"/>
    <x v="0"/>
  </r>
  <r>
    <x v="663"/>
    <x v="7"/>
    <x v="0"/>
    <s v="ネスプレッソ◆websiteclicks_SEP_男女_18-65+_interest_◆"/>
    <n v="907"/>
    <m/>
    <m/>
    <m/>
    <m/>
    <n v="446"/>
    <m/>
    <x v="0"/>
    <m/>
    <m/>
    <x v="96"/>
    <m/>
    <x v="2"/>
    <x v="3"/>
    <x v="0"/>
  </r>
  <r>
    <x v="663"/>
    <x v="7"/>
    <x v="0"/>
    <s v="パナソニック◆websiteclicks_SEP_男女_18-65+_interest_◆"/>
    <n v="117"/>
    <m/>
    <m/>
    <m/>
    <m/>
    <n v="26.76"/>
    <m/>
    <x v="0"/>
    <m/>
    <m/>
    <x v="96"/>
    <m/>
    <x v="2"/>
    <x v="3"/>
    <x v="0"/>
  </r>
  <r>
    <x v="663"/>
    <x v="7"/>
    <x v="0"/>
    <s v="NDG_Facebook_RT_ec（210210-210228）"/>
    <n v="1368"/>
    <m/>
    <m/>
    <m/>
    <m/>
    <n v="1388.175"/>
    <m/>
    <x v="0"/>
    <m/>
    <m/>
    <x v="96"/>
    <m/>
    <x v="2"/>
    <x v="3"/>
    <x v="0"/>
  </r>
  <r>
    <x v="663"/>
    <x v="7"/>
    <x v="0"/>
    <s v="NDG_Facebook_RT_ec（210210-210228）"/>
    <n v="742"/>
    <m/>
    <m/>
    <m/>
    <m/>
    <n v="893.11500000000001"/>
    <m/>
    <x v="0"/>
    <m/>
    <m/>
    <x v="96"/>
    <m/>
    <x v="2"/>
    <x v="3"/>
    <x v="0"/>
  </r>
  <r>
    <x v="663"/>
    <x v="7"/>
    <x v="0"/>
    <s v="NDG_Facebook_int_LAL_2"/>
    <n v="119"/>
    <m/>
    <m/>
    <m/>
    <m/>
    <n v="73.59"/>
    <m/>
    <x v="0"/>
    <m/>
    <m/>
    <x v="96"/>
    <m/>
    <x v="2"/>
    <x v="3"/>
    <x v="0"/>
  </r>
  <r>
    <x v="663"/>
    <x v="7"/>
    <x v="0"/>
    <s v="NDG_Facebook_int_LAL_2"/>
    <n v="169"/>
    <m/>
    <m/>
    <m/>
    <m/>
    <n v="79.165000000000006"/>
    <m/>
    <x v="0"/>
    <m/>
    <m/>
    <x v="96"/>
    <m/>
    <x v="2"/>
    <x v="3"/>
    <x v="0"/>
  </r>
  <r>
    <x v="663"/>
    <x v="7"/>
    <x v="0"/>
    <s v="NDG_Facebook_int_LAL_2"/>
    <n v="39"/>
    <m/>
    <m/>
    <m/>
    <m/>
    <n v="17.84"/>
    <m/>
    <x v="0"/>
    <m/>
    <m/>
    <x v="96"/>
    <m/>
    <x v="2"/>
    <x v="3"/>
    <x v="0"/>
  </r>
  <r>
    <x v="663"/>
    <x v="7"/>
    <x v="0"/>
    <s v="デロンギ◆websiteclicks_SEP_男女_18-65+_interest_◆"/>
    <n v="16"/>
    <m/>
    <m/>
    <m/>
    <m/>
    <n v="7.8049999999999997"/>
    <m/>
    <x v="0"/>
    <m/>
    <m/>
    <x v="96"/>
    <m/>
    <x v="2"/>
    <x v="3"/>
    <x v="0"/>
  </r>
  <r>
    <x v="663"/>
    <x v="7"/>
    <x v="0"/>
    <s v="ネスプレッソ◆websiteclicks_SEP_男女_18-65+_interest_◆"/>
    <n v="16152"/>
    <m/>
    <m/>
    <m/>
    <m/>
    <n v="6197.17"/>
    <m/>
    <x v="0"/>
    <m/>
    <m/>
    <x v="96"/>
    <m/>
    <x v="2"/>
    <x v="3"/>
    <x v="0"/>
  </r>
  <r>
    <x v="663"/>
    <x v="7"/>
    <x v="0"/>
    <s v="NDG_Facebook_RT_ec（210210-210228）"/>
    <n v="5991"/>
    <m/>
    <m/>
    <m/>
    <m/>
    <n v="7060.18"/>
    <m/>
    <x v="0"/>
    <m/>
    <m/>
    <x v="96"/>
    <m/>
    <x v="2"/>
    <x v="3"/>
    <x v="0"/>
  </r>
  <r>
    <x v="663"/>
    <x v="7"/>
    <x v="0"/>
    <s v="NDG_Facebook_RT_brand（210210-210228）"/>
    <n v="33"/>
    <m/>
    <m/>
    <m/>
    <m/>
    <n v="63.555"/>
    <m/>
    <x v="0"/>
    <m/>
    <m/>
    <x v="96"/>
    <m/>
    <x v="2"/>
    <x v="3"/>
    <x v="0"/>
  </r>
  <r>
    <x v="663"/>
    <x v="7"/>
    <x v="0"/>
    <s v="NDG_Facebook_RT_brand（210210-210228）"/>
    <n v="137"/>
    <m/>
    <m/>
    <m/>
    <m/>
    <n v="277.63499999999999"/>
    <m/>
    <x v="0"/>
    <m/>
    <m/>
    <x v="96"/>
    <m/>
    <x v="2"/>
    <x v="3"/>
    <x v="0"/>
  </r>
  <r>
    <x v="663"/>
    <x v="7"/>
    <x v="0"/>
    <s v="NDG_Facebook_int_LAL_2"/>
    <n v="61"/>
    <m/>
    <m/>
    <m/>
    <m/>
    <n v="32.335000000000001"/>
    <m/>
    <x v="0"/>
    <m/>
    <m/>
    <x v="96"/>
    <m/>
    <x v="2"/>
    <x v="3"/>
    <x v="0"/>
  </r>
  <r>
    <x v="663"/>
    <x v="7"/>
    <x v="0"/>
    <s v="NDG_Facebook_RT_brand（210210-210228）"/>
    <n v="2915"/>
    <m/>
    <m/>
    <m/>
    <m/>
    <n v="4321.74"/>
    <m/>
    <x v="0"/>
    <m/>
    <m/>
    <x v="96"/>
    <m/>
    <x v="2"/>
    <x v="3"/>
    <x v="0"/>
  </r>
  <r>
    <x v="663"/>
    <x v="7"/>
    <x v="0"/>
    <s v="NDG_Facebook_RT_brand（210210-210228）"/>
    <n v="871"/>
    <m/>
    <m/>
    <m/>
    <m/>
    <n v="992.35"/>
    <m/>
    <x v="0"/>
    <m/>
    <m/>
    <x v="96"/>
    <m/>
    <x v="2"/>
    <x v="3"/>
    <x v="0"/>
  </r>
  <r>
    <x v="663"/>
    <x v="7"/>
    <x v="0"/>
    <s v="NDG_Facebook_RT_brand（210210-210228）"/>
    <n v="2452"/>
    <m/>
    <m/>
    <m/>
    <m/>
    <n v="3668.35"/>
    <m/>
    <x v="0"/>
    <m/>
    <m/>
    <x v="96"/>
    <m/>
    <x v="2"/>
    <x v="3"/>
    <x v="0"/>
  </r>
  <r>
    <x v="663"/>
    <x v="7"/>
    <x v="0"/>
    <s v="NDG_Facebook_RT_ec（210210-210228）"/>
    <n v="4820"/>
    <m/>
    <m/>
    <m/>
    <m/>
    <n v="3330.5050000000001"/>
    <m/>
    <x v="0"/>
    <m/>
    <m/>
    <x v="96"/>
    <m/>
    <x v="2"/>
    <x v="3"/>
    <x v="0"/>
  </r>
  <r>
    <x v="663"/>
    <x v="7"/>
    <x v="0"/>
    <s v="ネスプレッソ◆websiteclicks_SEP_男女_18-65+_interest_◆"/>
    <n v="127"/>
    <m/>
    <m/>
    <m/>
    <m/>
    <n v="27.875"/>
    <m/>
    <x v="0"/>
    <m/>
    <m/>
    <x v="96"/>
    <m/>
    <x v="2"/>
    <x v="3"/>
    <x v="0"/>
  </r>
  <r>
    <x v="664"/>
    <x v="7"/>
    <x v="0"/>
    <s v="NDG_Facebook_RT_brand（210210-210228）"/>
    <n v="267"/>
    <m/>
    <m/>
    <m/>
    <m/>
    <n v="347.88"/>
    <m/>
    <x v="0"/>
    <m/>
    <m/>
    <x v="96"/>
    <m/>
    <x v="2"/>
    <x v="3"/>
    <x v="0"/>
  </r>
  <r>
    <x v="664"/>
    <x v="7"/>
    <x v="0"/>
    <s v="NDG_Facebook_int_LAL_2"/>
    <n v="346"/>
    <m/>
    <m/>
    <m/>
    <m/>
    <n v="82.51"/>
    <m/>
    <x v="0"/>
    <m/>
    <m/>
    <x v="96"/>
    <m/>
    <x v="2"/>
    <x v="3"/>
    <x v="0"/>
  </r>
  <r>
    <x v="664"/>
    <x v="7"/>
    <x v="0"/>
    <s v="NDG_Facebook_int_LAL_2"/>
    <n v="9"/>
    <m/>
    <m/>
    <m/>
    <m/>
    <n v="3.3450000000000002"/>
    <m/>
    <x v="0"/>
    <m/>
    <m/>
    <x v="96"/>
    <m/>
    <x v="2"/>
    <x v="3"/>
    <x v="0"/>
  </r>
  <r>
    <x v="664"/>
    <x v="7"/>
    <x v="0"/>
    <s v="NDG_Facebook_int_LAL_2"/>
    <n v="225"/>
    <m/>
    <m/>
    <m/>
    <m/>
    <n v="57.98"/>
    <m/>
    <x v="0"/>
    <m/>
    <m/>
    <x v="96"/>
    <m/>
    <x v="2"/>
    <x v="3"/>
    <x v="0"/>
  </r>
  <r>
    <x v="664"/>
    <x v="7"/>
    <x v="0"/>
    <s v="NDG_Facebook_int_LAL_2"/>
    <n v="13"/>
    <m/>
    <m/>
    <m/>
    <m/>
    <n v="2.23"/>
    <m/>
    <x v="0"/>
    <m/>
    <m/>
    <x v="96"/>
    <m/>
    <x v="2"/>
    <x v="3"/>
    <x v="0"/>
  </r>
  <r>
    <x v="664"/>
    <x v="7"/>
    <x v="0"/>
    <s v="NDG_Facebook_int_LAL_2"/>
    <n v="5244"/>
    <m/>
    <m/>
    <m/>
    <m/>
    <n v="2148.605"/>
    <m/>
    <x v="0"/>
    <m/>
    <m/>
    <x v="96"/>
    <m/>
    <x v="2"/>
    <x v="3"/>
    <x v="0"/>
  </r>
  <r>
    <x v="664"/>
    <x v="7"/>
    <x v="0"/>
    <s v="NDG_Facebook_int_LAL_2"/>
    <n v="676"/>
    <m/>
    <m/>
    <m/>
    <m/>
    <n v="226.345"/>
    <m/>
    <x v="0"/>
    <m/>
    <m/>
    <x v="96"/>
    <m/>
    <x v="2"/>
    <x v="3"/>
    <x v="0"/>
  </r>
  <r>
    <x v="664"/>
    <x v="7"/>
    <x v="0"/>
    <s v="NDG_Facebook_RT_ec（210210-210228）"/>
    <n v="2964"/>
    <m/>
    <m/>
    <m/>
    <m/>
    <n v="2042.68"/>
    <m/>
    <x v="0"/>
    <m/>
    <m/>
    <x v="96"/>
    <m/>
    <x v="2"/>
    <x v="3"/>
    <x v="0"/>
  </r>
  <r>
    <x v="664"/>
    <x v="7"/>
    <x v="0"/>
    <s v="NDG_Facebook_int_LAL_2"/>
    <n v="89"/>
    <m/>
    <m/>
    <m/>
    <m/>
    <n v="35.68"/>
    <m/>
    <x v="0"/>
    <m/>
    <m/>
    <x v="96"/>
    <m/>
    <x v="2"/>
    <x v="3"/>
    <x v="0"/>
  </r>
  <r>
    <x v="664"/>
    <x v="7"/>
    <x v="0"/>
    <s v="ネスプレッソ◆websiteclicks_SEP_男女_18-65+_interest_◆"/>
    <n v="11"/>
    <m/>
    <m/>
    <m/>
    <m/>
    <n v="1.115"/>
    <m/>
    <x v="0"/>
    <m/>
    <m/>
    <x v="96"/>
    <m/>
    <x v="2"/>
    <x v="3"/>
    <x v="0"/>
  </r>
  <r>
    <x v="664"/>
    <x v="7"/>
    <x v="0"/>
    <s v="ネスプレッソ◆websiteclicks_SEP_男女_18-65+_interest_◆"/>
    <n v="47"/>
    <m/>
    <m/>
    <m/>
    <m/>
    <n v="6.69"/>
    <m/>
    <x v="0"/>
    <m/>
    <m/>
    <x v="96"/>
    <m/>
    <x v="2"/>
    <x v="3"/>
    <x v="0"/>
  </r>
  <r>
    <x v="664"/>
    <x v="7"/>
    <x v="0"/>
    <s v="ネスプレッソ◆websiteclicks_SEP_男女_18-65+_interest_◆"/>
    <n v="70"/>
    <m/>
    <m/>
    <m/>
    <m/>
    <n v="16.725000000000001"/>
    <m/>
    <x v="0"/>
    <m/>
    <m/>
    <x v="96"/>
    <m/>
    <x v="2"/>
    <x v="3"/>
    <x v="0"/>
  </r>
  <r>
    <x v="664"/>
    <x v="7"/>
    <x v="0"/>
    <s v="NDG_Facebook_RT_ec（210210-210228）"/>
    <n v="11729"/>
    <m/>
    <m/>
    <m/>
    <m/>
    <n v="7430.36"/>
    <m/>
    <x v="0"/>
    <m/>
    <m/>
    <x v="96"/>
    <m/>
    <x v="2"/>
    <x v="3"/>
    <x v="0"/>
  </r>
  <r>
    <x v="664"/>
    <x v="7"/>
    <x v="0"/>
    <s v="ネスプレッソ◆websiteclicks_SEP_男女_18-65+_interest_◆"/>
    <n v="5422"/>
    <m/>
    <m/>
    <m/>
    <m/>
    <n v="1356.9549999999999"/>
    <m/>
    <x v="0"/>
    <m/>
    <m/>
    <x v="96"/>
    <m/>
    <x v="2"/>
    <x v="3"/>
    <x v="0"/>
  </r>
  <r>
    <x v="664"/>
    <x v="7"/>
    <x v="0"/>
    <s v="ネスプレッソ◆websiteclicks_SEP_男女_18-65+_interest_◆"/>
    <n v="6143"/>
    <m/>
    <m/>
    <m/>
    <m/>
    <n v="2647.01"/>
    <m/>
    <x v="0"/>
    <m/>
    <m/>
    <x v="96"/>
    <m/>
    <x v="2"/>
    <x v="3"/>
    <x v="0"/>
  </r>
  <r>
    <x v="664"/>
    <x v="7"/>
    <x v="0"/>
    <s v="NDG_Facebook_RT_brand（210210-210228）"/>
    <n v="548"/>
    <m/>
    <m/>
    <m/>
    <m/>
    <n v="531.85500000000002"/>
    <m/>
    <x v="0"/>
    <m/>
    <m/>
    <x v="96"/>
    <m/>
    <x v="2"/>
    <x v="3"/>
    <x v="0"/>
  </r>
  <r>
    <x v="664"/>
    <x v="7"/>
    <x v="0"/>
    <s v="NDG_Facebook_RT_brand（210210-210228）"/>
    <n v="93"/>
    <m/>
    <m/>
    <m/>
    <m/>
    <n v="111.5"/>
    <m/>
    <x v="0"/>
    <m/>
    <m/>
    <x v="96"/>
    <m/>
    <x v="2"/>
    <x v="3"/>
    <x v="0"/>
  </r>
  <r>
    <x v="664"/>
    <x v="7"/>
    <x v="0"/>
    <s v="NDG_Facebook_int_LAL"/>
    <n v="889"/>
    <m/>
    <m/>
    <m/>
    <m/>
    <n v="519.59"/>
    <m/>
    <x v="0"/>
    <m/>
    <m/>
    <x v="96"/>
    <m/>
    <x v="2"/>
    <x v="3"/>
    <x v="0"/>
  </r>
  <r>
    <x v="664"/>
    <x v="7"/>
    <x v="0"/>
    <s v="NDG_Facebook_RT_ec（210210-210228）"/>
    <n v="1317"/>
    <m/>
    <m/>
    <m/>
    <m/>
    <n v="693.53"/>
    <m/>
    <x v="0"/>
    <m/>
    <m/>
    <x v="96"/>
    <m/>
    <x v="2"/>
    <x v="3"/>
    <x v="0"/>
  </r>
  <r>
    <x v="664"/>
    <x v="7"/>
    <x v="0"/>
    <s v="NDG_Facebook_RT_ec（210210-210228）"/>
    <n v="3796"/>
    <m/>
    <m/>
    <m/>
    <m/>
    <n v="3058.4450000000002"/>
    <m/>
    <x v="0"/>
    <m/>
    <m/>
    <x v="96"/>
    <m/>
    <x v="2"/>
    <x v="3"/>
    <x v="0"/>
  </r>
  <r>
    <x v="664"/>
    <x v="7"/>
    <x v="0"/>
    <s v="NDG_Facebook_RT_ec（210210-210228）"/>
    <n v="612"/>
    <m/>
    <m/>
    <m/>
    <m/>
    <n v="631.09"/>
    <m/>
    <x v="0"/>
    <m/>
    <m/>
    <x v="96"/>
    <m/>
    <x v="2"/>
    <x v="3"/>
    <x v="0"/>
  </r>
  <r>
    <x v="664"/>
    <x v="7"/>
    <x v="0"/>
    <s v="NDG_Facebook_RT_ec（210210-210228）"/>
    <n v="3831"/>
    <m/>
    <m/>
    <m/>
    <m/>
    <n v="2076.13"/>
    <m/>
    <x v="0"/>
    <m/>
    <m/>
    <x v="96"/>
    <m/>
    <x v="2"/>
    <x v="3"/>
    <x v="0"/>
  </r>
  <r>
    <x v="664"/>
    <x v="7"/>
    <x v="0"/>
    <s v="NDG_Facebook_RT_ec（210210-210228）"/>
    <n v="10486"/>
    <m/>
    <m/>
    <m/>
    <m/>
    <n v="13043.27"/>
    <m/>
    <x v="0"/>
    <m/>
    <m/>
    <x v="96"/>
    <m/>
    <x v="2"/>
    <x v="3"/>
    <x v="0"/>
  </r>
  <r>
    <x v="664"/>
    <x v="7"/>
    <x v="0"/>
    <s v="NDG_Facebook_RT_brand（210210-210228）"/>
    <n v="3654"/>
    <m/>
    <m/>
    <m/>
    <m/>
    <n v="3070.71"/>
    <m/>
    <x v="0"/>
    <m/>
    <m/>
    <x v="96"/>
    <m/>
    <x v="2"/>
    <x v="3"/>
    <x v="0"/>
  </r>
  <r>
    <x v="664"/>
    <x v="7"/>
    <x v="0"/>
    <s v="NDG_Facebook_RT_brand（210210-210228）"/>
    <n v="1130"/>
    <m/>
    <m/>
    <m/>
    <m/>
    <n v="1750.55"/>
    <m/>
    <x v="0"/>
    <m/>
    <m/>
    <x v="96"/>
    <m/>
    <x v="2"/>
    <x v="3"/>
    <x v="0"/>
  </r>
  <r>
    <x v="664"/>
    <x v="7"/>
    <x v="0"/>
    <s v="NDG_Facebook_RT_ec（210210-210228）"/>
    <n v="1856"/>
    <m/>
    <m/>
    <m/>
    <m/>
    <n v="1840.865"/>
    <m/>
    <x v="0"/>
    <m/>
    <m/>
    <x v="96"/>
    <m/>
    <x v="2"/>
    <x v="3"/>
    <x v="0"/>
  </r>
  <r>
    <x v="664"/>
    <x v="7"/>
    <x v="0"/>
    <s v="ネスプレッソ◆websiteclicks_SEP_男女_18-65+_interest_◆"/>
    <n v="1260"/>
    <m/>
    <m/>
    <m/>
    <m/>
    <n v="166.13499999999999"/>
    <m/>
    <x v="0"/>
    <m/>
    <m/>
    <x v="96"/>
    <m/>
    <x v="2"/>
    <x v="3"/>
    <x v="0"/>
  </r>
  <r>
    <x v="664"/>
    <x v="7"/>
    <x v="0"/>
    <s v="NDG_Facebook_RT_ec（210210-210228）"/>
    <n v="1047"/>
    <m/>
    <m/>
    <m/>
    <m/>
    <n v="873.04499999999996"/>
    <m/>
    <x v="0"/>
    <m/>
    <m/>
    <x v="96"/>
    <m/>
    <x v="2"/>
    <x v="3"/>
    <x v="0"/>
  </r>
  <r>
    <x v="664"/>
    <x v="7"/>
    <x v="0"/>
    <s v="ネスプレッソ◆websiteclicks_SEP_男女_18-65+_interest_◆"/>
    <n v="402"/>
    <m/>
    <m/>
    <m/>
    <m/>
    <n v="54.634999999999998"/>
    <m/>
    <x v="0"/>
    <m/>
    <m/>
    <x v="96"/>
    <m/>
    <x v="2"/>
    <x v="3"/>
    <x v="0"/>
  </r>
  <r>
    <x v="664"/>
    <x v="7"/>
    <x v="0"/>
    <s v="NDG_Facebook_RT_brand（210210-210228）"/>
    <n v="23"/>
    <m/>
    <m/>
    <m/>
    <m/>
    <n v="10.035"/>
    <m/>
    <x v="0"/>
    <m/>
    <m/>
    <x v="96"/>
    <m/>
    <x v="2"/>
    <x v="3"/>
    <x v="0"/>
  </r>
  <r>
    <x v="664"/>
    <x v="7"/>
    <x v="0"/>
    <s v="NDG_Facebook_RT_brand（210210-210228）"/>
    <n v="69"/>
    <m/>
    <m/>
    <m/>
    <m/>
    <n v="65.784999999999997"/>
    <m/>
    <x v="0"/>
    <m/>
    <m/>
    <x v="96"/>
    <m/>
    <x v="2"/>
    <x v="3"/>
    <x v="0"/>
  </r>
  <r>
    <x v="664"/>
    <x v="7"/>
    <x v="0"/>
    <s v="NDG_Facebook_RT_ec（210210-210228）"/>
    <n v="1247"/>
    <m/>
    <m/>
    <m/>
    <m/>
    <n v="1390.405"/>
    <m/>
    <x v="0"/>
    <m/>
    <m/>
    <x v="96"/>
    <m/>
    <x v="2"/>
    <x v="3"/>
    <x v="0"/>
  </r>
  <r>
    <x v="664"/>
    <x v="7"/>
    <x v="0"/>
    <s v="NDG_Facebook_int_LAL_2"/>
    <n v="292"/>
    <m/>
    <m/>
    <m/>
    <m/>
    <n v="50.174999999999997"/>
    <m/>
    <x v="0"/>
    <m/>
    <m/>
    <x v="96"/>
    <m/>
    <x v="2"/>
    <x v="3"/>
    <x v="0"/>
  </r>
  <r>
    <x v="664"/>
    <x v="7"/>
    <x v="0"/>
    <s v="NDG_Facebook_int_LAL_2"/>
    <n v="150"/>
    <m/>
    <m/>
    <m/>
    <m/>
    <n v="64.67"/>
    <m/>
    <x v="0"/>
    <m/>
    <m/>
    <x v="96"/>
    <m/>
    <x v="2"/>
    <x v="3"/>
    <x v="0"/>
  </r>
  <r>
    <x v="664"/>
    <x v="7"/>
    <x v="0"/>
    <s v="NDG_Facebook_RT_ec（210210-210228）"/>
    <n v="478"/>
    <m/>
    <m/>
    <m/>
    <m/>
    <n v="372.41"/>
    <m/>
    <x v="0"/>
    <m/>
    <m/>
    <x v="96"/>
    <m/>
    <x v="2"/>
    <x v="3"/>
    <x v="0"/>
  </r>
  <r>
    <x v="664"/>
    <x v="7"/>
    <x v="0"/>
    <s v="NDG_Facebook_int_LAL"/>
    <n v="1166"/>
    <m/>
    <m/>
    <m/>
    <m/>
    <n v="682.38"/>
    <m/>
    <x v="0"/>
    <m/>
    <m/>
    <x v="96"/>
    <m/>
    <x v="2"/>
    <x v="3"/>
    <x v="0"/>
  </r>
  <r>
    <x v="664"/>
    <x v="7"/>
    <x v="0"/>
    <s v="NDG_Facebook_int_LAL_2"/>
    <n v="59"/>
    <m/>
    <m/>
    <m/>
    <m/>
    <n v="23.414999999999999"/>
    <m/>
    <x v="0"/>
    <m/>
    <m/>
    <x v="96"/>
    <m/>
    <x v="2"/>
    <x v="3"/>
    <x v="0"/>
  </r>
  <r>
    <x v="664"/>
    <x v="7"/>
    <x v="0"/>
    <s v="NDG_Facebook_RT_ec（210210-210228）"/>
    <n v="1802"/>
    <m/>
    <m/>
    <m/>
    <m/>
    <n v="1649.085"/>
    <m/>
    <x v="0"/>
    <m/>
    <m/>
    <x v="96"/>
    <m/>
    <x v="2"/>
    <x v="3"/>
    <x v="0"/>
  </r>
  <r>
    <x v="664"/>
    <x v="7"/>
    <x v="0"/>
    <s v="NDG_Facebook_int_LAL_2"/>
    <n v="4086"/>
    <m/>
    <m/>
    <m/>
    <m/>
    <n v="1172.98"/>
    <m/>
    <x v="0"/>
    <m/>
    <m/>
    <x v="96"/>
    <m/>
    <x v="2"/>
    <x v="3"/>
    <x v="0"/>
  </r>
  <r>
    <x v="664"/>
    <x v="7"/>
    <x v="0"/>
    <s v="NDG_Facebook_int_LAL_2"/>
    <n v="75"/>
    <m/>
    <m/>
    <m/>
    <m/>
    <n v="22.3"/>
    <m/>
    <x v="0"/>
    <m/>
    <m/>
    <x v="96"/>
    <m/>
    <x v="2"/>
    <x v="3"/>
    <x v="0"/>
  </r>
  <r>
    <x v="664"/>
    <x v="7"/>
    <x v="0"/>
    <s v="NDG_Facebook_int_LAL_2"/>
    <n v="1030"/>
    <m/>
    <m/>
    <m/>
    <m/>
    <n v="447.11500000000001"/>
    <m/>
    <x v="0"/>
    <m/>
    <m/>
    <x v="96"/>
    <m/>
    <x v="2"/>
    <x v="3"/>
    <x v="0"/>
  </r>
  <r>
    <x v="664"/>
    <x v="7"/>
    <x v="0"/>
    <s v="NDG_Facebook_int_LAL_2"/>
    <n v="23"/>
    <m/>
    <m/>
    <m/>
    <m/>
    <n v="8.92"/>
    <m/>
    <x v="0"/>
    <m/>
    <m/>
    <x v="96"/>
    <m/>
    <x v="2"/>
    <x v="3"/>
    <x v="0"/>
  </r>
  <r>
    <x v="664"/>
    <x v="7"/>
    <x v="0"/>
    <s v="NDG_Facebook_RT_brand（210210-210228）"/>
    <n v="383"/>
    <m/>
    <m/>
    <m/>
    <m/>
    <n v="682.38"/>
    <m/>
    <x v="0"/>
    <m/>
    <m/>
    <x v="96"/>
    <m/>
    <x v="2"/>
    <x v="3"/>
    <x v="0"/>
  </r>
  <r>
    <x v="664"/>
    <x v="7"/>
    <x v="0"/>
    <s v="NDG_Facebook_RT_brand（210210-210228）"/>
    <n v="29"/>
    <m/>
    <m/>
    <m/>
    <m/>
    <n v="23.414999999999999"/>
    <m/>
    <x v="0"/>
    <m/>
    <m/>
    <x v="96"/>
    <m/>
    <x v="2"/>
    <x v="3"/>
    <x v="0"/>
  </r>
  <r>
    <x v="664"/>
    <x v="7"/>
    <x v="0"/>
    <s v="NDG_Facebook_RT_brand（210210-210228）"/>
    <n v="61"/>
    <m/>
    <m/>
    <m/>
    <m/>
    <n v="85.855000000000004"/>
    <m/>
    <x v="0"/>
    <m/>
    <m/>
    <x v="96"/>
    <m/>
    <x v="2"/>
    <x v="3"/>
    <x v="0"/>
  </r>
  <r>
    <x v="664"/>
    <x v="7"/>
    <x v="0"/>
    <s v="ネスプレッソ◆websiteclicks_SEP_男女_18-65+_interest_◆"/>
    <n v="280"/>
    <m/>
    <m/>
    <m/>
    <m/>
    <n v="111.5"/>
    <m/>
    <x v="0"/>
    <m/>
    <m/>
    <x v="96"/>
    <m/>
    <x v="2"/>
    <x v="3"/>
    <x v="0"/>
  </r>
  <r>
    <x v="664"/>
    <x v="7"/>
    <x v="0"/>
    <s v="ネスプレッソ◆websiteclicks_SEP_男女_18-65+_interest_◆"/>
    <n v="252"/>
    <m/>
    <m/>
    <m/>
    <m/>
    <n v="92.545000000000002"/>
    <m/>
    <x v="0"/>
    <m/>
    <m/>
    <x v="96"/>
    <m/>
    <x v="2"/>
    <x v="3"/>
    <x v="0"/>
  </r>
  <r>
    <x v="664"/>
    <x v="7"/>
    <x v="0"/>
    <s v="ネスプレッソ◆websiteclicks_SEP_男女_18-65+_interest_◆"/>
    <n v="24"/>
    <m/>
    <m/>
    <m/>
    <m/>
    <n v="6.69"/>
    <m/>
    <x v="0"/>
    <m/>
    <m/>
    <x v="96"/>
    <m/>
    <x v="2"/>
    <x v="3"/>
    <x v="0"/>
  </r>
  <r>
    <x v="664"/>
    <x v="7"/>
    <x v="0"/>
    <s v="NDG_Facebook_int_LAL_2"/>
    <n v="15"/>
    <m/>
    <m/>
    <m/>
    <m/>
    <n v="3.3450000000000002"/>
    <m/>
    <x v="0"/>
    <m/>
    <m/>
    <x v="96"/>
    <m/>
    <x v="2"/>
    <x v="3"/>
    <x v="0"/>
  </r>
  <r>
    <x v="664"/>
    <x v="7"/>
    <x v="0"/>
    <s v="NDG_Facebook_RT_ec（210210-210228）"/>
    <n v="940"/>
    <m/>
    <m/>
    <m/>
    <m/>
    <n v="683.495"/>
    <m/>
    <x v="0"/>
    <m/>
    <m/>
    <x v="96"/>
    <m/>
    <x v="2"/>
    <x v="3"/>
    <x v="0"/>
  </r>
  <r>
    <x v="664"/>
    <x v="7"/>
    <x v="0"/>
    <s v="NDG_Facebook_RT_brand（210210-210228）"/>
    <n v="114"/>
    <m/>
    <m/>
    <m/>
    <m/>
    <n v="71.36"/>
    <m/>
    <x v="0"/>
    <m/>
    <m/>
    <x v="96"/>
    <m/>
    <x v="2"/>
    <x v="3"/>
    <x v="0"/>
  </r>
  <r>
    <x v="664"/>
    <x v="7"/>
    <x v="0"/>
    <s v="NDG_Facebook_RT_brand（210210-210228）"/>
    <n v="240"/>
    <m/>
    <m/>
    <m/>
    <m/>
    <n v="482.79500000000002"/>
    <m/>
    <x v="0"/>
    <m/>
    <m/>
    <x v="96"/>
    <m/>
    <x v="2"/>
    <x v="3"/>
    <x v="0"/>
  </r>
  <r>
    <x v="664"/>
    <x v="7"/>
    <x v="0"/>
    <s v="NDG_Facebook_RT_brand（210210-210228）"/>
    <n v="793"/>
    <m/>
    <m/>
    <m/>
    <m/>
    <n v="788.30499999999995"/>
    <m/>
    <x v="0"/>
    <m/>
    <m/>
    <x v="96"/>
    <m/>
    <x v="2"/>
    <x v="3"/>
    <x v="0"/>
  </r>
  <r>
    <x v="665"/>
    <x v="7"/>
    <x v="0"/>
    <s v="NDG_Facebook_int_LAL"/>
    <n v="3115"/>
    <m/>
    <m/>
    <m/>
    <m/>
    <n v="1899.96"/>
    <m/>
    <x v="0"/>
    <m/>
    <m/>
    <x v="97"/>
    <m/>
    <x v="2"/>
    <x v="3"/>
    <x v="0"/>
  </r>
  <r>
    <x v="665"/>
    <x v="7"/>
    <x v="0"/>
    <s v="NDG_Facebook_RT_brand（210210-210228）"/>
    <n v="566"/>
    <m/>
    <m/>
    <m/>
    <m/>
    <n v="986.77499999999998"/>
    <m/>
    <x v="0"/>
    <m/>
    <m/>
    <x v="97"/>
    <m/>
    <x v="2"/>
    <x v="3"/>
    <x v="0"/>
  </r>
  <r>
    <x v="665"/>
    <x v="7"/>
    <x v="0"/>
    <s v="NDG_Facebook_RT_brand（210210-210228）"/>
    <n v="25"/>
    <m/>
    <m/>
    <m/>
    <m/>
    <n v="40.14"/>
    <m/>
    <x v="0"/>
    <m/>
    <m/>
    <x v="97"/>
    <m/>
    <x v="2"/>
    <x v="3"/>
    <x v="0"/>
  </r>
  <r>
    <x v="665"/>
    <x v="7"/>
    <x v="0"/>
    <s v="NDG_Facebook_RT_brand（210210-210228）"/>
    <n v="2773"/>
    <m/>
    <m/>
    <m/>
    <m/>
    <n v="3341.6550000000002"/>
    <m/>
    <x v="0"/>
    <m/>
    <m/>
    <x v="97"/>
    <m/>
    <x v="2"/>
    <x v="3"/>
    <x v="0"/>
  </r>
  <r>
    <x v="665"/>
    <x v="7"/>
    <x v="0"/>
    <s v="NDG_Facebook_RT_brand（210210-210228）"/>
    <n v="1747"/>
    <m/>
    <m/>
    <m/>
    <m/>
    <n v="2075.0149999999999"/>
    <m/>
    <x v="0"/>
    <m/>
    <m/>
    <x v="97"/>
    <m/>
    <x v="2"/>
    <x v="3"/>
    <x v="0"/>
  </r>
  <r>
    <x v="665"/>
    <x v="7"/>
    <x v="0"/>
    <s v="NDG_Facebook_RT_brand（210210-210228）"/>
    <n v="66"/>
    <m/>
    <m/>
    <m/>
    <m/>
    <n v="104.81"/>
    <m/>
    <x v="0"/>
    <m/>
    <m/>
    <x v="97"/>
    <m/>
    <x v="2"/>
    <x v="3"/>
    <x v="0"/>
  </r>
  <r>
    <x v="665"/>
    <x v="7"/>
    <x v="0"/>
    <s v="NDG_Facebook_RT_brand（210210-210228）"/>
    <n v="68"/>
    <m/>
    <m/>
    <m/>
    <m/>
    <n v="94.775000000000006"/>
    <m/>
    <x v="0"/>
    <m/>
    <m/>
    <x v="97"/>
    <m/>
    <x v="2"/>
    <x v="3"/>
    <x v="0"/>
  </r>
  <r>
    <x v="665"/>
    <x v="7"/>
    <x v="0"/>
    <s v="NDG_Facebook_int_LAL_2"/>
    <n v="1577"/>
    <m/>
    <m/>
    <m/>
    <m/>
    <n v="613.25"/>
    <m/>
    <x v="0"/>
    <m/>
    <m/>
    <x v="97"/>
    <m/>
    <x v="2"/>
    <x v="3"/>
    <x v="0"/>
  </r>
  <r>
    <x v="665"/>
    <x v="7"/>
    <x v="0"/>
    <s v="NDG_Facebook_RT_brand（210210-210228）"/>
    <n v="816"/>
    <m/>
    <m/>
    <m/>
    <m/>
    <n v="1661.35"/>
    <m/>
    <x v="0"/>
    <m/>
    <m/>
    <x v="97"/>
    <m/>
    <x v="2"/>
    <x v="3"/>
    <x v="0"/>
  </r>
  <r>
    <x v="665"/>
    <x v="7"/>
    <x v="0"/>
    <s v="NDG_Facebook_RT_ec（210210-210228）"/>
    <n v="1236"/>
    <m/>
    <m/>
    <m/>
    <m/>
    <n v="1230.96"/>
    <m/>
    <x v="0"/>
    <m/>
    <m/>
    <x v="97"/>
    <m/>
    <x v="2"/>
    <x v="3"/>
    <x v="0"/>
  </r>
  <r>
    <x v="665"/>
    <x v="7"/>
    <x v="0"/>
    <s v="NDG_Facebook_RT_brand（210210-210228）"/>
    <n v="25"/>
    <m/>
    <m/>
    <m/>
    <m/>
    <n v="31.22"/>
    <m/>
    <x v="0"/>
    <m/>
    <m/>
    <x v="97"/>
    <m/>
    <x v="2"/>
    <x v="3"/>
    <x v="0"/>
  </r>
  <r>
    <x v="665"/>
    <x v="7"/>
    <x v="0"/>
    <s v="NDG_Facebook_int_LAL_2"/>
    <n v="147"/>
    <m/>
    <m/>
    <m/>
    <m/>
    <n v="57.98"/>
    <m/>
    <x v="0"/>
    <m/>
    <m/>
    <x v="97"/>
    <m/>
    <x v="2"/>
    <x v="3"/>
    <x v="0"/>
  </r>
  <r>
    <x v="665"/>
    <x v="7"/>
    <x v="0"/>
    <s v="NDG_Facebook_RT_ec（210210-210228）"/>
    <n v="2634"/>
    <m/>
    <m/>
    <m/>
    <m/>
    <n v="3220.12"/>
    <m/>
    <x v="0"/>
    <m/>
    <m/>
    <x v="97"/>
    <m/>
    <x v="2"/>
    <x v="3"/>
    <x v="0"/>
  </r>
  <r>
    <x v="665"/>
    <x v="7"/>
    <x v="0"/>
    <s v="ネスプレッソ◆websiteclicks_SEP_男女_18-65+_interest_◆"/>
    <n v="66"/>
    <m/>
    <m/>
    <m/>
    <m/>
    <n v="25.645"/>
    <m/>
    <x v="0"/>
    <m/>
    <m/>
    <x v="97"/>
    <m/>
    <x v="2"/>
    <x v="3"/>
    <x v="0"/>
  </r>
  <r>
    <x v="665"/>
    <x v="7"/>
    <x v="0"/>
    <s v="NDG_Facebook_RT_ec（210210-210228）"/>
    <n v="1396"/>
    <m/>
    <m/>
    <m/>
    <m/>
    <n v="1280.02"/>
    <m/>
    <x v="0"/>
    <m/>
    <m/>
    <x v="97"/>
    <m/>
    <x v="2"/>
    <x v="3"/>
    <x v="0"/>
  </r>
  <r>
    <x v="665"/>
    <x v="7"/>
    <x v="0"/>
    <s v="ネスプレッソ◆websiteclicks_SEP_男女_18-65+_interest_◆"/>
    <n v="292"/>
    <m/>
    <m/>
    <m/>
    <m/>
    <n v="142.72"/>
    <m/>
    <x v="0"/>
    <m/>
    <m/>
    <x v="97"/>
    <m/>
    <x v="2"/>
    <x v="3"/>
    <x v="0"/>
  </r>
  <r>
    <x v="665"/>
    <x v="7"/>
    <x v="0"/>
    <s v="NDG_Facebook_RT_brand（210210-210228）"/>
    <n v="310"/>
    <m/>
    <m/>
    <m/>
    <m/>
    <n v="497.29"/>
    <m/>
    <x v="0"/>
    <m/>
    <m/>
    <x v="97"/>
    <m/>
    <x v="2"/>
    <x v="3"/>
    <x v="0"/>
  </r>
  <r>
    <x v="665"/>
    <x v="7"/>
    <x v="0"/>
    <s v="NDG_Facebook_int_LAL_2"/>
    <n v="42"/>
    <m/>
    <m/>
    <m/>
    <m/>
    <n v="16.725000000000001"/>
    <m/>
    <x v="0"/>
    <m/>
    <m/>
    <x v="97"/>
    <m/>
    <x v="2"/>
    <x v="3"/>
    <x v="0"/>
  </r>
  <r>
    <x v="665"/>
    <x v="7"/>
    <x v="0"/>
    <s v="ネスプレッソ◆websiteclicks_SEP_男女_18-65+_interest_◆"/>
    <n v="48"/>
    <m/>
    <m/>
    <m/>
    <m/>
    <n v="30.105"/>
    <m/>
    <x v="0"/>
    <m/>
    <m/>
    <x v="97"/>
    <m/>
    <x v="2"/>
    <x v="3"/>
    <x v="0"/>
  </r>
  <r>
    <x v="665"/>
    <x v="7"/>
    <x v="0"/>
    <s v="NDG_Facebook_int_LAL_2"/>
    <n v="2244"/>
    <m/>
    <m/>
    <m/>
    <m/>
    <n v="1219.81"/>
    <m/>
    <x v="0"/>
    <m/>
    <m/>
    <x v="97"/>
    <m/>
    <x v="2"/>
    <x v="3"/>
    <x v="0"/>
  </r>
  <r>
    <x v="665"/>
    <x v="7"/>
    <x v="0"/>
    <s v="ネスプレッソ◆websiteclicks_SEP_男女_18-65+_interest_◆"/>
    <n v="11889"/>
    <m/>
    <m/>
    <m/>
    <m/>
    <n v="5819.1850000000004"/>
    <m/>
    <x v="0"/>
    <m/>
    <m/>
    <x v="97"/>
    <m/>
    <x v="2"/>
    <x v="3"/>
    <x v="0"/>
  </r>
  <r>
    <x v="665"/>
    <x v="7"/>
    <x v="0"/>
    <s v="NDG_Facebook_int_LAL_2"/>
    <n v="409"/>
    <m/>
    <m/>
    <m/>
    <m/>
    <n v="153.87"/>
    <m/>
    <x v="0"/>
    <m/>
    <m/>
    <x v="97"/>
    <m/>
    <x v="2"/>
    <x v="3"/>
    <x v="0"/>
  </r>
  <r>
    <x v="665"/>
    <x v="7"/>
    <x v="0"/>
    <s v="NDG_Facebook_int_LAL_2"/>
    <n v="5971"/>
    <m/>
    <m/>
    <m/>
    <m/>
    <n v="1908.88"/>
    <m/>
    <x v="0"/>
    <m/>
    <m/>
    <x v="97"/>
    <m/>
    <x v="2"/>
    <x v="3"/>
    <x v="0"/>
  </r>
  <r>
    <x v="665"/>
    <x v="7"/>
    <x v="0"/>
    <s v="NDG_Facebook_int_LAL_2"/>
    <n v="310"/>
    <m/>
    <m/>
    <m/>
    <m/>
    <n v="55.75"/>
    <m/>
    <x v="0"/>
    <m/>
    <m/>
    <x v="97"/>
    <m/>
    <x v="2"/>
    <x v="3"/>
    <x v="0"/>
  </r>
  <r>
    <x v="665"/>
    <x v="7"/>
    <x v="0"/>
    <s v="NDG_Facebook_RT_brand（210210-210228）"/>
    <n v="70"/>
    <m/>
    <m/>
    <m/>
    <m/>
    <n v="95.89"/>
    <m/>
    <x v="0"/>
    <m/>
    <m/>
    <x v="97"/>
    <m/>
    <x v="2"/>
    <x v="3"/>
    <x v="0"/>
  </r>
  <r>
    <x v="665"/>
    <x v="7"/>
    <x v="0"/>
    <s v="NDG_Facebook_int_LAL_2"/>
    <n v="37"/>
    <m/>
    <m/>
    <m/>
    <m/>
    <n v="13.38"/>
    <m/>
    <x v="0"/>
    <m/>
    <m/>
    <x v="97"/>
    <m/>
    <x v="2"/>
    <x v="3"/>
    <x v="0"/>
  </r>
  <r>
    <x v="665"/>
    <x v="7"/>
    <x v="0"/>
    <s v="NDG_Facebook_int_LAL_2"/>
    <n v="392"/>
    <m/>
    <m/>
    <m/>
    <m/>
    <n v="125.995"/>
    <m/>
    <x v="0"/>
    <m/>
    <m/>
    <x v="97"/>
    <m/>
    <x v="2"/>
    <x v="3"/>
    <x v="0"/>
  </r>
  <r>
    <x v="665"/>
    <x v="7"/>
    <x v="0"/>
    <s v="NDG_Facebook_int_LAL_2"/>
    <n v="116"/>
    <m/>
    <m/>
    <m/>
    <m/>
    <n v="41.255000000000003"/>
    <m/>
    <x v="0"/>
    <m/>
    <m/>
    <x v="97"/>
    <m/>
    <x v="2"/>
    <x v="3"/>
    <x v="0"/>
  </r>
  <r>
    <x v="665"/>
    <x v="7"/>
    <x v="0"/>
    <s v="NDG_Facebook_RT_ec（210210-210228）"/>
    <n v="924"/>
    <m/>
    <m/>
    <m/>
    <m/>
    <n v="778.27"/>
    <m/>
    <x v="0"/>
    <m/>
    <m/>
    <x v="97"/>
    <m/>
    <x v="2"/>
    <x v="3"/>
    <x v="0"/>
  </r>
  <r>
    <x v="665"/>
    <x v="7"/>
    <x v="0"/>
    <s v="ネスプレッソ◆websiteclicks_SEP_男女_18-65+_interest_◆"/>
    <n v="48"/>
    <m/>
    <m/>
    <m/>
    <m/>
    <n v="18.954999999999998"/>
    <m/>
    <x v="0"/>
    <m/>
    <m/>
    <x v="97"/>
    <m/>
    <x v="2"/>
    <x v="3"/>
    <x v="0"/>
  </r>
  <r>
    <x v="665"/>
    <x v="7"/>
    <x v="0"/>
    <s v="NDG_Facebook_int_LAL_2"/>
    <n v="25"/>
    <m/>
    <m/>
    <m/>
    <m/>
    <n v="4.46"/>
    <m/>
    <x v="0"/>
    <m/>
    <m/>
    <x v="97"/>
    <m/>
    <x v="2"/>
    <x v="3"/>
    <x v="0"/>
  </r>
  <r>
    <x v="665"/>
    <x v="7"/>
    <x v="0"/>
    <s v="NDG_Facebook_int_LAL_2"/>
    <n v="83"/>
    <m/>
    <m/>
    <m/>
    <m/>
    <n v="41.255000000000003"/>
    <m/>
    <x v="0"/>
    <m/>
    <m/>
    <x v="97"/>
    <m/>
    <x v="2"/>
    <x v="3"/>
    <x v="0"/>
  </r>
  <r>
    <x v="665"/>
    <x v="7"/>
    <x v="0"/>
    <s v="ネスプレッソ◆websiteclicks_SEP_男女_18-65+_interest_◆"/>
    <n v="8672"/>
    <m/>
    <m/>
    <m/>
    <m/>
    <n v="2822.0650000000001"/>
    <m/>
    <x v="0"/>
    <m/>
    <m/>
    <x v="97"/>
    <m/>
    <x v="2"/>
    <x v="3"/>
    <x v="0"/>
  </r>
  <r>
    <x v="665"/>
    <x v="7"/>
    <x v="0"/>
    <s v="ネスプレッソ◆websiteclicks_SEP_男女_18-65+_interest_◆"/>
    <n v="137"/>
    <m/>
    <m/>
    <m/>
    <m/>
    <n v="35.68"/>
    <m/>
    <x v="0"/>
    <m/>
    <m/>
    <x v="97"/>
    <m/>
    <x v="2"/>
    <x v="3"/>
    <x v="0"/>
  </r>
  <r>
    <x v="665"/>
    <x v="7"/>
    <x v="0"/>
    <s v="NDG_Facebook_RT_ec（210210-210228）"/>
    <n v="815"/>
    <m/>
    <m/>
    <m/>
    <m/>
    <n v="976.74"/>
    <m/>
    <x v="0"/>
    <m/>
    <m/>
    <x v="97"/>
    <m/>
    <x v="2"/>
    <x v="3"/>
    <x v="0"/>
  </r>
  <r>
    <x v="665"/>
    <x v="7"/>
    <x v="0"/>
    <s v="NDG_Facebook_RT_ec（210210-210228）"/>
    <n v="7869"/>
    <m/>
    <m/>
    <m/>
    <m/>
    <n v="6248.46"/>
    <m/>
    <x v="0"/>
    <m/>
    <m/>
    <x v="97"/>
    <m/>
    <x v="2"/>
    <x v="3"/>
    <x v="0"/>
  </r>
  <r>
    <x v="665"/>
    <x v="7"/>
    <x v="0"/>
    <s v="NDG_Facebook_int_LAL_2"/>
    <n v="155"/>
    <m/>
    <m/>
    <m/>
    <m/>
    <n v="75.819999999999993"/>
    <m/>
    <x v="0"/>
    <m/>
    <m/>
    <x v="97"/>
    <m/>
    <x v="2"/>
    <x v="3"/>
    <x v="0"/>
  </r>
  <r>
    <x v="665"/>
    <x v="7"/>
    <x v="0"/>
    <s v="NDG_Facebook_RT_ec（210210-210228）"/>
    <n v="6417"/>
    <m/>
    <m/>
    <m/>
    <m/>
    <n v="6690"/>
    <m/>
    <x v="0"/>
    <m/>
    <m/>
    <x v="97"/>
    <m/>
    <x v="2"/>
    <x v="3"/>
    <x v="0"/>
  </r>
  <r>
    <x v="665"/>
    <x v="7"/>
    <x v="0"/>
    <s v="NDG_Facebook_RT_ec（210210-210228）"/>
    <n v="498"/>
    <m/>
    <m/>
    <m/>
    <m/>
    <n v="431.505"/>
    <m/>
    <x v="0"/>
    <m/>
    <m/>
    <x v="97"/>
    <m/>
    <x v="2"/>
    <x v="3"/>
    <x v="0"/>
  </r>
  <r>
    <x v="665"/>
    <x v="7"/>
    <x v="0"/>
    <s v="ネスプレッソ◆websiteclicks_SEP_男女_18-65+_interest_◆"/>
    <n v="1294"/>
    <m/>
    <m/>
    <m/>
    <m/>
    <n v="171.71"/>
    <m/>
    <x v="0"/>
    <m/>
    <m/>
    <x v="97"/>
    <m/>
    <x v="2"/>
    <x v="3"/>
    <x v="0"/>
  </r>
  <r>
    <x v="665"/>
    <x v="7"/>
    <x v="0"/>
    <s v="ネスプレッソ◆websiteclicks_SEP_男女_18-65+_interest_◆"/>
    <n v="662"/>
    <m/>
    <m/>
    <m/>
    <m/>
    <n v="97.004999999999995"/>
    <m/>
    <x v="0"/>
    <m/>
    <m/>
    <x v="97"/>
    <m/>
    <x v="2"/>
    <x v="3"/>
    <x v="0"/>
  </r>
  <r>
    <x v="665"/>
    <x v="7"/>
    <x v="0"/>
    <s v="NDG_Facebook_int_LAL_2"/>
    <n v="434"/>
    <m/>
    <m/>
    <m/>
    <m/>
    <n v="181.745"/>
    <m/>
    <x v="0"/>
    <m/>
    <m/>
    <x v="97"/>
    <m/>
    <x v="2"/>
    <x v="3"/>
    <x v="0"/>
  </r>
  <r>
    <x v="665"/>
    <x v="7"/>
    <x v="0"/>
    <s v="NDG_Facebook_RT_brand（210210-210228）"/>
    <n v="369"/>
    <m/>
    <m/>
    <m/>
    <m/>
    <n v="462.72500000000002"/>
    <m/>
    <x v="0"/>
    <m/>
    <m/>
    <x v="97"/>
    <m/>
    <x v="2"/>
    <x v="3"/>
    <x v="0"/>
  </r>
  <r>
    <x v="665"/>
    <x v="7"/>
    <x v="0"/>
    <s v="ネスプレッソ◆websiteclicks_SEP_男女_18-65+_interest_◆"/>
    <n v="377"/>
    <m/>
    <m/>
    <m/>
    <m/>
    <n v="202.93"/>
    <m/>
    <x v="0"/>
    <m/>
    <m/>
    <x v="97"/>
    <m/>
    <x v="2"/>
    <x v="3"/>
    <x v="0"/>
  </r>
  <r>
    <x v="665"/>
    <x v="7"/>
    <x v="0"/>
    <s v="NDG_Facebook_RT_ec（210210-210228）"/>
    <n v="10507"/>
    <m/>
    <m/>
    <m/>
    <m/>
    <n v="7602.07"/>
    <m/>
    <x v="0"/>
    <m/>
    <m/>
    <x v="97"/>
    <m/>
    <x v="2"/>
    <x v="3"/>
    <x v="0"/>
  </r>
  <r>
    <x v="665"/>
    <x v="7"/>
    <x v="0"/>
    <s v="NDG_Facebook_RT_brand（210210-210228）"/>
    <n v="15"/>
    <m/>
    <m/>
    <m/>
    <m/>
    <n v="25.645"/>
    <m/>
    <x v="0"/>
    <m/>
    <m/>
    <x v="97"/>
    <m/>
    <x v="2"/>
    <x v="3"/>
    <x v="0"/>
  </r>
  <r>
    <x v="665"/>
    <x v="7"/>
    <x v="0"/>
    <s v="NDG_Facebook_int_LAL"/>
    <n v="1816"/>
    <m/>
    <m/>
    <m/>
    <m/>
    <n v="863.01"/>
    <m/>
    <x v="0"/>
    <m/>
    <m/>
    <x v="97"/>
    <m/>
    <x v="2"/>
    <x v="3"/>
    <x v="0"/>
  </r>
  <r>
    <x v="665"/>
    <x v="7"/>
    <x v="0"/>
    <s v="NDG_Facebook_RT_brand（210210-210228）"/>
    <n v="3823"/>
    <m/>
    <m/>
    <m/>
    <m/>
    <n v="3045.0650000000001"/>
    <m/>
    <x v="0"/>
    <m/>
    <m/>
    <x v="97"/>
    <m/>
    <x v="2"/>
    <x v="3"/>
    <x v="0"/>
  </r>
  <r>
    <x v="665"/>
    <x v="7"/>
    <x v="0"/>
    <s v="NDG_Facebook_RT_ec（210210-210228）"/>
    <n v="13533"/>
    <m/>
    <m/>
    <m/>
    <m/>
    <n v="11433.21"/>
    <m/>
    <x v="0"/>
    <m/>
    <m/>
    <x v="97"/>
    <m/>
    <x v="2"/>
    <x v="3"/>
    <x v="0"/>
  </r>
  <r>
    <x v="665"/>
    <x v="7"/>
    <x v="0"/>
    <s v="NDG_Facebook_RT_ec（210210-210228）"/>
    <n v="8881"/>
    <m/>
    <m/>
    <m/>
    <m/>
    <n v="15790.63"/>
    <m/>
    <x v="0"/>
    <m/>
    <m/>
    <x v="97"/>
    <m/>
    <x v="2"/>
    <x v="3"/>
    <x v="0"/>
  </r>
  <r>
    <x v="665"/>
    <x v="7"/>
    <x v="0"/>
    <s v="NDG_Facebook_int_LAL_2"/>
    <n v="6781"/>
    <m/>
    <m/>
    <m/>
    <m/>
    <n v="2882.2750000000001"/>
    <m/>
    <x v="0"/>
    <m/>
    <m/>
    <x v="97"/>
    <m/>
    <x v="2"/>
    <x v="3"/>
    <x v="0"/>
  </r>
  <r>
    <x v="665"/>
    <x v="7"/>
    <x v="0"/>
    <s v="NDG_Facebook_RT_ec（210210-210228）"/>
    <n v="559"/>
    <m/>
    <m/>
    <m/>
    <m/>
    <n v="437.08"/>
    <m/>
    <x v="0"/>
    <m/>
    <m/>
    <x v="97"/>
    <m/>
    <x v="2"/>
    <x v="3"/>
    <x v="0"/>
  </r>
  <r>
    <x v="665"/>
    <x v="7"/>
    <x v="0"/>
    <s v="NDG_Facebook_RT_ec（210210-210228）"/>
    <n v="6259"/>
    <m/>
    <m/>
    <m/>
    <m/>
    <n v="6677.7349999999997"/>
    <m/>
    <x v="0"/>
    <m/>
    <m/>
    <x v="97"/>
    <m/>
    <x v="2"/>
    <x v="3"/>
    <x v="0"/>
  </r>
  <r>
    <x v="666"/>
    <x v="7"/>
    <x v="0"/>
    <s v="NDG_Facebook_RT_brand（210210-210228）"/>
    <n v="1328"/>
    <m/>
    <m/>
    <m/>
    <m/>
    <n v="1623.44"/>
    <m/>
    <x v="0"/>
    <m/>
    <m/>
    <x v="97"/>
    <m/>
    <x v="2"/>
    <x v="3"/>
    <x v="0"/>
  </r>
  <r>
    <x v="666"/>
    <x v="7"/>
    <x v="0"/>
    <s v="NDG_Facebook_RT_brand（210210-210228）"/>
    <n v="873"/>
    <m/>
    <m/>
    <m/>
    <m/>
    <n v="1559.885"/>
    <m/>
    <x v="0"/>
    <m/>
    <m/>
    <x v="97"/>
    <m/>
    <x v="2"/>
    <x v="3"/>
    <x v="0"/>
  </r>
  <r>
    <x v="666"/>
    <x v="7"/>
    <x v="0"/>
    <s v="NDG_Facebook_RT_brand（210210-210228）"/>
    <n v="2109"/>
    <m/>
    <m/>
    <m/>
    <m/>
    <n v="2160.87"/>
    <m/>
    <x v="0"/>
    <m/>
    <m/>
    <x v="97"/>
    <m/>
    <x v="2"/>
    <x v="3"/>
    <x v="0"/>
  </r>
  <r>
    <x v="666"/>
    <x v="7"/>
    <x v="0"/>
    <s v="ネスプレッソ◆websiteclicks_SEP_男女_18-65+_interest_◆"/>
    <n v="547"/>
    <m/>
    <m/>
    <m/>
    <m/>
    <n v="402.51499999999999"/>
    <m/>
    <x v="0"/>
    <m/>
    <m/>
    <x v="97"/>
    <m/>
    <x v="2"/>
    <x v="3"/>
    <x v="0"/>
  </r>
  <r>
    <x v="666"/>
    <x v="7"/>
    <x v="0"/>
    <s v="ネスプレッソ◆websiteclicks_SEP_男女_18-65+_interest_◆"/>
    <n v="9828"/>
    <m/>
    <m/>
    <m/>
    <m/>
    <n v="5309.63"/>
    <m/>
    <x v="0"/>
    <m/>
    <m/>
    <x v="97"/>
    <m/>
    <x v="2"/>
    <x v="3"/>
    <x v="0"/>
  </r>
  <r>
    <x v="666"/>
    <x v="7"/>
    <x v="0"/>
    <s v="ネスプレッソ◆websiteclicks_SEP_男女_18-65+_interest_◆"/>
    <n v="32"/>
    <m/>
    <m/>
    <m/>
    <m/>
    <n v="10.035"/>
    <m/>
    <x v="0"/>
    <m/>
    <m/>
    <x v="97"/>
    <m/>
    <x v="2"/>
    <x v="3"/>
    <x v="0"/>
  </r>
  <r>
    <x v="666"/>
    <x v="7"/>
    <x v="0"/>
    <s v="ネスプレッソ◆websiteclicks_SEP_男女_18-65+_interest_◆"/>
    <n v="73"/>
    <m/>
    <m/>
    <m/>
    <m/>
    <n v="23.414999999999999"/>
    <m/>
    <x v="0"/>
    <m/>
    <m/>
    <x v="97"/>
    <m/>
    <x v="2"/>
    <x v="3"/>
    <x v="0"/>
  </r>
  <r>
    <x v="666"/>
    <x v="7"/>
    <x v="0"/>
    <s v="NDG_Facebook_int_LAL"/>
    <n v="4180"/>
    <m/>
    <m/>
    <m/>
    <m/>
    <n v="3026.11"/>
    <m/>
    <x v="0"/>
    <m/>
    <m/>
    <x v="97"/>
    <m/>
    <x v="2"/>
    <x v="3"/>
    <x v="0"/>
  </r>
  <r>
    <x v="666"/>
    <x v="7"/>
    <x v="0"/>
    <s v="ネスプレッソ◆websiteclicks_SEP_男女_18-65+_interest_◆"/>
    <n v="80"/>
    <m/>
    <m/>
    <m/>
    <m/>
    <n v="17.84"/>
    <m/>
    <x v="0"/>
    <m/>
    <m/>
    <x v="97"/>
    <m/>
    <x v="2"/>
    <x v="3"/>
    <x v="0"/>
  </r>
  <r>
    <x v="666"/>
    <x v="7"/>
    <x v="0"/>
    <s v="ネスプレッソ◆websiteclicks_SEP_男女_18-65+_interest_◆"/>
    <n v="184"/>
    <m/>
    <m/>
    <m/>
    <m/>
    <n v="80.28"/>
    <m/>
    <x v="0"/>
    <m/>
    <m/>
    <x v="97"/>
    <m/>
    <x v="2"/>
    <x v="3"/>
    <x v="0"/>
  </r>
  <r>
    <x v="666"/>
    <x v="7"/>
    <x v="0"/>
    <s v="ネスプレッソ◆websiteclicks_SEP_男女_18-65+_interest_◆"/>
    <n v="2052"/>
    <m/>
    <m/>
    <m/>
    <m/>
    <n v="312.2"/>
    <m/>
    <x v="0"/>
    <m/>
    <m/>
    <x v="97"/>
    <m/>
    <x v="2"/>
    <x v="3"/>
    <x v="0"/>
  </r>
  <r>
    <x v="666"/>
    <x v="7"/>
    <x v="0"/>
    <s v="NDG_Facebook_RT_brand（210210-210228）"/>
    <n v="19"/>
    <m/>
    <m/>
    <m/>
    <m/>
    <n v="25.645"/>
    <m/>
    <x v="0"/>
    <m/>
    <m/>
    <x v="97"/>
    <m/>
    <x v="2"/>
    <x v="3"/>
    <x v="0"/>
  </r>
  <r>
    <x v="666"/>
    <x v="7"/>
    <x v="0"/>
    <s v="NDG_Facebook_RT_brand（210210-210228）"/>
    <n v="138"/>
    <m/>
    <m/>
    <m/>
    <m/>
    <n v="230.80500000000001"/>
    <m/>
    <x v="0"/>
    <m/>
    <m/>
    <x v="97"/>
    <m/>
    <x v="2"/>
    <x v="3"/>
    <x v="0"/>
  </r>
  <r>
    <x v="666"/>
    <x v="7"/>
    <x v="0"/>
    <s v="NDG_Facebook_RT_brand（210210-210228）"/>
    <n v="87"/>
    <m/>
    <m/>
    <m/>
    <m/>
    <n v="136.03"/>
    <m/>
    <x v="0"/>
    <m/>
    <m/>
    <x v="97"/>
    <m/>
    <x v="2"/>
    <x v="3"/>
    <x v="0"/>
  </r>
  <r>
    <x v="666"/>
    <x v="7"/>
    <x v="0"/>
    <s v="NDG_Facebook_RT_ec（210210-210228）"/>
    <n v="594"/>
    <m/>
    <m/>
    <m/>
    <m/>
    <n v="526.28"/>
    <m/>
    <x v="0"/>
    <m/>
    <m/>
    <x v="97"/>
    <m/>
    <x v="2"/>
    <x v="3"/>
    <x v="0"/>
  </r>
  <r>
    <x v="666"/>
    <x v="7"/>
    <x v="0"/>
    <s v="NDG_Facebook_RT_ec（210210-210228）"/>
    <n v="5264"/>
    <m/>
    <m/>
    <m/>
    <m/>
    <n v="5500.2950000000001"/>
    <m/>
    <x v="0"/>
    <m/>
    <m/>
    <x v="97"/>
    <m/>
    <x v="2"/>
    <x v="3"/>
    <x v="0"/>
  </r>
  <r>
    <x v="666"/>
    <x v="7"/>
    <x v="0"/>
    <s v="NDG_Facebook_int_LAL_2"/>
    <n v="5656"/>
    <m/>
    <m/>
    <m/>
    <m/>
    <n v="1898.845"/>
    <m/>
    <x v="0"/>
    <m/>
    <m/>
    <x v="97"/>
    <m/>
    <x v="2"/>
    <x v="3"/>
    <x v="0"/>
  </r>
  <r>
    <x v="666"/>
    <x v="7"/>
    <x v="0"/>
    <s v="NDG_Facebook_int_LAL_2"/>
    <n v="460"/>
    <m/>
    <m/>
    <m/>
    <m/>
    <n v="196.24"/>
    <m/>
    <x v="0"/>
    <m/>
    <m/>
    <x v="97"/>
    <m/>
    <x v="2"/>
    <x v="3"/>
    <x v="0"/>
  </r>
  <r>
    <x v="666"/>
    <x v="7"/>
    <x v="0"/>
    <s v="ネスプレッソ◆websiteclicks_SEP_男女_18-65+_interest_◆"/>
    <n v="124"/>
    <m/>
    <m/>
    <m/>
    <m/>
    <n v="54.634999999999998"/>
    <m/>
    <x v="0"/>
    <m/>
    <m/>
    <x v="97"/>
    <m/>
    <x v="2"/>
    <x v="3"/>
    <x v="0"/>
  </r>
  <r>
    <x v="666"/>
    <x v="7"/>
    <x v="0"/>
    <s v="ネスプレッソ◆websiteclicks_SEP_男女_18-65+_interest_◆"/>
    <n v="869"/>
    <m/>
    <m/>
    <m/>
    <m/>
    <n v="140.49"/>
    <m/>
    <x v="0"/>
    <m/>
    <m/>
    <x v="97"/>
    <m/>
    <x v="2"/>
    <x v="3"/>
    <x v="0"/>
  </r>
  <r>
    <x v="666"/>
    <x v="7"/>
    <x v="0"/>
    <s v="NDG_Facebook_RT_ec（210210-210228）"/>
    <n v="1450"/>
    <m/>
    <m/>
    <m/>
    <m/>
    <n v="1257.72"/>
    <m/>
    <x v="0"/>
    <m/>
    <m/>
    <x v="97"/>
    <m/>
    <x v="2"/>
    <x v="3"/>
    <x v="0"/>
  </r>
  <r>
    <x v="666"/>
    <x v="7"/>
    <x v="0"/>
    <s v="NDG_Facebook_RT_ec（210210-210228）"/>
    <n v="777"/>
    <m/>
    <m/>
    <m/>
    <m/>
    <n v="769.35"/>
    <m/>
    <x v="0"/>
    <m/>
    <m/>
    <x v="97"/>
    <m/>
    <x v="2"/>
    <x v="3"/>
    <x v="0"/>
  </r>
  <r>
    <x v="666"/>
    <x v="7"/>
    <x v="0"/>
    <s v="NDG_Facebook_RT_ec（210210-210228）"/>
    <n v="16468"/>
    <m/>
    <m/>
    <m/>
    <m/>
    <n v="13752.41"/>
    <m/>
    <x v="0"/>
    <m/>
    <m/>
    <x v="97"/>
    <m/>
    <x v="2"/>
    <x v="3"/>
    <x v="0"/>
  </r>
  <r>
    <x v="666"/>
    <x v="7"/>
    <x v="0"/>
    <s v="NDG_Facebook_RT_ec（210210-210228）"/>
    <n v="2158"/>
    <m/>
    <m/>
    <m/>
    <m/>
    <n v="2776.35"/>
    <m/>
    <x v="0"/>
    <m/>
    <m/>
    <x v="97"/>
    <m/>
    <x v="2"/>
    <x v="3"/>
    <x v="0"/>
  </r>
  <r>
    <x v="666"/>
    <x v="7"/>
    <x v="0"/>
    <s v="NDG_Facebook_RT_ec（210210-210228）"/>
    <n v="1078"/>
    <m/>
    <m/>
    <m/>
    <m/>
    <n v="835.13499999999999"/>
    <m/>
    <x v="0"/>
    <m/>
    <m/>
    <x v="97"/>
    <m/>
    <x v="2"/>
    <x v="3"/>
    <x v="0"/>
  </r>
  <r>
    <x v="666"/>
    <x v="7"/>
    <x v="0"/>
    <s v="NDG_Facebook_RT_ec（210210-210228）"/>
    <n v="1180"/>
    <m/>
    <m/>
    <m/>
    <m/>
    <n v="1238.7650000000001"/>
    <m/>
    <x v="0"/>
    <m/>
    <m/>
    <x v="97"/>
    <m/>
    <x v="2"/>
    <x v="3"/>
    <x v="0"/>
  </r>
  <r>
    <x v="666"/>
    <x v="7"/>
    <x v="0"/>
    <s v="NDG_Facebook_int_LAL_2"/>
    <n v="1953"/>
    <m/>
    <m/>
    <m/>
    <m/>
    <n v="1064.825"/>
    <m/>
    <x v="0"/>
    <m/>
    <m/>
    <x v="97"/>
    <m/>
    <x v="2"/>
    <x v="3"/>
    <x v="0"/>
  </r>
  <r>
    <x v="666"/>
    <x v="7"/>
    <x v="0"/>
    <s v="ネスプレッソ◆websiteclicks_SEP_男女_18-65+_interest_◆"/>
    <n v="8377"/>
    <m/>
    <m/>
    <m/>
    <m/>
    <n v="2874.47"/>
    <m/>
    <x v="0"/>
    <m/>
    <m/>
    <x v="97"/>
    <m/>
    <x v="2"/>
    <x v="3"/>
    <x v="0"/>
  </r>
  <r>
    <x v="666"/>
    <x v="7"/>
    <x v="0"/>
    <s v="NDG_Facebook_RT_brand（210210-210228）"/>
    <n v="588"/>
    <m/>
    <m/>
    <m/>
    <m/>
    <n v="1048.0999999999999"/>
    <m/>
    <x v="0"/>
    <m/>
    <m/>
    <x v="97"/>
    <m/>
    <x v="2"/>
    <x v="3"/>
    <x v="0"/>
  </r>
  <r>
    <x v="666"/>
    <x v="7"/>
    <x v="0"/>
    <s v="NDG_Facebook_int_LAL_2"/>
    <n v="165"/>
    <m/>
    <m/>
    <m/>
    <m/>
    <n v="44.6"/>
    <m/>
    <x v="0"/>
    <m/>
    <m/>
    <x v="97"/>
    <m/>
    <x v="2"/>
    <x v="3"/>
    <x v="0"/>
  </r>
  <r>
    <x v="666"/>
    <x v="7"/>
    <x v="0"/>
    <s v="NDG_Facebook_int_LAL_2"/>
    <n v="6413"/>
    <m/>
    <m/>
    <m/>
    <m/>
    <n v="2866.665"/>
    <m/>
    <x v="0"/>
    <m/>
    <m/>
    <x v="97"/>
    <m/>
    <x v="2"/>
    <x v="3"/>
    <x v="0"/>
  </r>
  <r>
    <x v="666"/>
    <x v="7"/>
    <x v="0"/>
    <s v="NDG_Facebook_int_LAL_2"/>
    <n v="175"/>
    <m/>
    <m/>
    <m/>
    <m/>
    <n v="83.625"/>
    <m/>
    <x v="0"/>
    <m/>
    <m/>
    <x v="97"/>
    <m/>
    <x v="2"/>
    <x v="3"/>
    <x v="0"/>
  </r>
  <r>
    <x v="666"/>
    <x v="7"/>
    <x v="0"/>
    <s v="NDG_Facebook_int_LAL_2"/>
    <n v="96"/>
    <m/>
    <m/>
    <m/>
    <m/>
    <n v="49.06"/>
    <m/>
    <x v="0"/>
    <m/>
    <m/>
    <x v="97"/>
    <m/>
    <x v="2"/>
    <x v="3"/>
    <x v="0"/>
  </r>
  <r>
    <x v="666"/>
    <x v="7"/>
    <x v="0"/>
    <s v="NDG_Facebook_RT_brand（210210-210228）"/>
    <n v="163"/>
    <m/>
    <m/>
    <m/>
    <m/>
    <n v="207.39"/>
    <m/>
    <x v="0"/>
    <m/>
    <m/>
    <x v="97"/>
    <m/>
    <x v="2"/>
    <x v="3"/>
    <x v="0"/>
  </r>
  <r>
    <x v="666"/>
    <x v="7"/>
    <x v="0"/>
    <s v="NDG_Facebook_RT_brand（210210-210228）"/>
    <n v="24"/>
    <m/>
    <m/>
    <m/>
    <m/>
    <n v="76.935000000000002"/>
    <m/>
    <x v="0"/>
    <m/>
    <m/>
    <x v="97"/>
    <m/>
    <x v="2"/>
    <x v="3"/>
    <x v="0"/>
  </r>
  <r>
    <x v="666"/>
    <x v="7"/>
    <x v="0"/>
    <s v="NDG_Facebook_int_LAL_2"/>
    <n v="32"/>
    <m/>
    <m/>
    <m/>
    <m/>
    <n v="7.8049999999999997"/>
    <m/>
    <x v="0"/>
    <m/>
    <m/>
    <x v="97"/>
    <m/>
    <x v="2"/>
    <x v="3"/>
    <x v="0"/>
  </r>
  <r>
    <x v="666"/>
    <x v="7"/>
    <x v="0"/>
    <s v="NDG_Facebook_int_LAL_2"/>
    <n v="144"/>
    <m/>
    <m/>
    <m/>
    <m/>
    <n v="34.564999999999998"/>
    <m/>
    <x v="0"/>
    <m/>
    <m/>
    <x v="97"/>
    <m/>
    <x v="2"/>
    <x v="3"/>
    <x v="0"/>
  </r>
  <r>
    <x v="666"/>
    <x v="7"/>
    <x v="0"/>
    <s v="NDG_Facebook_RT_brand（210210-210228）"/>
    <n v="29"/>
    <m/>
    <m/>
    <m/>
    <m/>
    <n v="21.184999999999999"/>
    <m/>
    <x v="0"/>
    <m/>
    <m/>
    <x v="97"/>
    <m/>
    <x v="2"/>
    <x v="3"/>
    <x v="0"/>
  </r>
  <r>
    <x v="666"/>
    <x v="7"/>
    <x v="0"/>
    <s v="NDG_Facebook_RT_brand（210210-210228）"/>
    <n v="29"/>
    <m/>
    <m/>
    <m/>
    <m/>
    <n v="52.405000000000001"/>
    <m/>
    <x v="0"/>
    <m/>
    <m/>
    <x v="97"/>
    <m/>
    <x v="2"/>
    <x v="3"/>
    <x v="0"/>
  </r>
  <r>
    <x v="666"/>
    <x v="7"/>
    <x v="0"/>
    <s v="NDG_Facebook_RT_ec（210210-210228）"/>
    <n v="6961"/>
    <m/>
    <m/>
    <m/>
    <m/>
    <n v="5098.8950000000004"/>
    <m/>
    <x v="0"/>
    <m/>
    <m/>
    <x v="97"/>
    <m/>
    <x v="2"/>
    <x v="3"/>
    <x v="0"/>
  </r>
  <r>
    <x v="666"/>
    <x v="7"/>
    <x v="0"/>
    <s v="NDG_Facebook_int_LAL_2"/>
    <n v="59"/>
    <m/>
    <m/>
    <m/>
    <m/>
    <n v="11.15"/>
    <m/>
    <x v="0"/>
    <m/>
    <m/>
    <x v="97"/>
    <m/>
    <x v="2"/>
    <x v="3"/>
    <x v="0"/>
  </r>
  <r>
    <x v="666"/>
    <x v="7"/>
    <x v="0"/>
    <s v="NDG_Facebook_int_LAL_2"/>
    <n v="57"/>
    <m/>
    <m/>
    <m/>
    <m/>
    <n v="28.99"/>
    <m/>
    <x v="0"/>
    <m/>
    <m/>
    <x v="97"/>
    <m/>
    <x v="2"/>
    <x v="3"/>
    <x v="0"/>
  </r>
  <r>
    <x v="666"/>
    <x v="7"/>
    <x v="0"/>
    <s v="NDG_Facebook_int_LAL_2"/>
    <n v="1200"/>
    <m/>
    <m/>
    <m/>
    <m/>
    <n v="730.32500000000005"/>
    <m/>
    <x v="0"/>
    <m/>
    <m/>
    <x v="97"/>
    <m/>
    <x v="2"/>
    <x v="3"/>
    <x v="0"/>
  </r>
  <r>
    <x v="666"/>
    <x v="7"/>
    <x v="0"/>
    <s v="NDG_Facebook_int_LAL_2"/>
    <n v="18"/>
    <m/>
    <m/>
    <m/>
    <m/>
    <n v="3.3450000000000002"/>
    <m/>
    <x v="0"/>
    <m/>
    <m/>
    <x v="97"/>
    <m/>
    <x v="2"/>
    <x v="3"/>
    <x v="0"/>
  </r>
  <r>
    <x v="666"/>
    <x v="7"/>
    <x v="0"/>
    <s v="NDG_Facebook_int_LAL_2"/>
    <n v="30"/>
    <m/>
    <m/>
    <m/>
    <m/>
    <n v="26.76"/>
    <m/>
    <x v="0"/>
    <m/>
    <m/>
    <x v="97"/>
    <m/>
    <x v="2"/>
    <x v="3"/>
    <x v="0"/>
  </r>
  <r>
    <x v="666"/>
    <x v="7"/>
    <x v="0"/>
    <s v="NDG_Facebook_RT_ec（210210-210228）"/>
    <n v="10108"/>
    <m/>
    <m/>
    <m/>
    <m/>
    <n v="16494.195"/>
    <m/>
    <x v="0"/>
    <m/>
    <m/>
    <x v="97"/>
    <m/>
    <x v="2"/>
    <x v="3"/>
    <x v="0"/>
  </r>
  <r>
    <x v="666"/>
    <x v="7"/>
    <x v="0"/>
    <s v="NDG_Facebook_int_LAL_2"/>
    <n v="718"/>
    <m/>
    <m/>
    <m/>
    <m/>
    <n v="296.58999999999997"/>
    <m/>
    <x v="0"/>
    <m/>
    <m/>
    <x v="97"/>
    <m/>
    <x v="2"/>
    <x v="3"/>
    <x v="0"/>
  </r>
  <r>
    <x v="666"/>
    <x v="7"/>
    <x v="0"/>
    <s v="NDG_Facebook_RT_brand（210210-210228）"/>
    <n v="3672"/>
    <m/>
    <m/>
    <m/>
    <m/>
    <n v="3611.4850000000001"/>
    <m/>
    <x v="0"/>
    <m/>
    <m/>
    <x v="97"/>
    <m/>
    <x v="2"/>
    <x v="3"/>
    <x v="0"/>
  </r>
  <r>
    <x v="666"/>
    <x v="7"/>
    <x v="0"/>
    <s v="NDG_Facebook_int_LAL"/>
    <n v="2203"/>
    <m/>
    <m/>
    <m/>
    <m/>
    <n v="1304.55"/>
    <m/>
    <x v="0"/>
    <m/>
    <m/>
    <x v="97"/>
    <m/>
    <x v="2"/>
    <x v="3"/>
    <x v="0"/>
  </r>
  <r>
    <x v="666"/>
    <x v="7"/>
    <x v="0"/>
    <s v="NDG_Facebook_RT_ec（210210-210228）"/>
    <n v="367"/>
    <m/>
    <m/>
    <m/>
    <m/>
    <n v="418.125"/>
    <m/>
    <x v="0"/>
    <m/>
    <m/>
    <x v="97"/>
    <m/>
    <x v="2"/>
    <x v="3"/>
    <x v="0"/>
  </r>
  <r>
    <x v="666"/>
    <x v="7"/>
    <x v="0"/>
    <s v="NDG_Facebook_RT_ec（210210-210228）"/>
    <n v="5088"/>
    <m/>
    <m/>
    <m/>
    <m/>
    <n v="3990.585"/>
    <m/>
    <x v="0"/>
    <m/>
    <m/>
    <x v="97"/>
    <m/>
    <x v="2"/>
    <x v="3"/>
    <x v="0"/>
  </r>
  <r>
    <x v="666"/>
    <x v="7"/>
    <x v="0"/>
    <s v="NDG_Facebook_RT_ec（210210-210228）"/>
    <n v="6023"/>
    <m/>
    <m/>
    <m/>
    <m/>
    <n v="6409.02"/>
    <m/>
    <x v="0"/>
    <m/>
    <m/>
    <x v="97"/>
    <m/>
    <x v="2"/>
    <x v="3"/>
    <x v="0"/>
  </r>
  <r>
    <x v="666"/>
    <x v="7"/>
    <x v="0"/>
    <s v="NDG_Facebook_RT_brand（210210-210228）"/>
    <n v="895"/>
    <m/>
    <m/>
    <m/>
    <m/>
    <n v="1914.4549999999999"/>
    <m/>
    <x v="0"/>
    <m/>
    <m/>
    <x v="97"/>
    <m/>
    <x v="2"/>
    <x v="3"/>
    <x v="0"/>
  </r>
  <r>
    <x v="667"/>
    <x v="7"/>
    <x v="0"/>
    <s v="NDG_Facebook_RT_ec（210210-210228）"/>
    <n v="12652"/>
    <m/>
    <m/>
    <m/>
    <m/>
    <n v="11998.514999999999"/>
    <m/>
    <x v="0"/>
    <m/>
    <m/>
    <x v="97"/>
    <m/>
    <x v="2"/>
    <x v="3"/>
    <x v="0"/>
  </r>
  <r>
    <x v="667"/>
    <x v="7"/>
    <x v="0"/>
    <s v="NDG_Facebook_RT_brand（210210-210228）"/>
    <n v="783"/>
    <m/>
    <m/>
    <m/>
    <m/>
    <n v="653.39"/>
    <m/>
    <x v="0"/>
    <m/>
    <m/>
    <x v="97"/>
    <m/>
    <x v="2"/>
    <x v="3"/>
    <x v="0"/>
  </r>
  <r>
    <x v="667"/>
    <x v="7"/>
    <x v="0"/>
    <s v="NDG_Facebook_RT_brand（210210-210228）"/>
    <n v="495"/>
    <m/>
    <m/>
    <m/>
    <m/>
    <n v="642.24"/>
    <m/>
    <x v="0"/>
    <m/>
    <m/>
    <x v="97"/>
    <m/>
    <x v="2"/>
    <x v="3"/>
    <x v="0"/>
  </r>
  <r>
    <x v="667"/>
    <x v="7"/>
    <x v="0"/>
    <s v="NDG_Facebook_RT_brand（210210-210228）"/>
    <n v="1706"/>
    <m/>
    <m/>
    <m/>
    <m/>
    <n v="2859.9749999999999"/>
    <m/>
    <x v="0"/>
    <m/>
    <m/>
    <x v="97"/>
    <m/>
    <x v="2"/>
    <x v="3"/>
    <x v="0"/>
  </r>
  <r>
    <x v="667"/>
    <x v="7"/>
    <x v="0"/>
    <s v="ネスプレッソ◆websiteclicks_SEP_男女_18-65+_interest_◆"/>
    <n v="69"/>
    <m/>
    <m/>
    <m/>
    <m/>
    <n v="15.61"/>
    <m/>
    <x v="0"/>
    <m/>
    <m/>
    <x v="97"/>
    <m/>
    <x v="2"/>
    <x v="3"/>
    <x v="0"/>
  </r>
  <r>
    <x v="667"/>
    <x v="7"/>
    <x v="0"/>
    <s v="ネスプレッソ◆websiteclicks_SEP_男女_18-65+_interest_◆"/>
    <n v="15"/>
    <m/>
    <m/>
    <m/>
    <m/>
    <n v="5.5750000000000002"/>
    <m/>
    <x v="0"/>
    <m/>
    <m/>
    <x v="97"/>
    <m/>
    <x v="2"/>
    <x v="3"/>
    <x v="0"/>
  </r>
  <r>
    <x v="667"/>
    <x v="7"/>
    <x v="0"/>
    <s v="ネスプレッソ◆websiteclicks_SEP_男女_18-65+_interest_◆"/>
    <n v="58"/>
    <m/>
    <m/>
    <m/>
    <m/>
    <n v="22.3"/>
    <m/>
    <x v="0"/>
    <m/>
    <m/>
    <x v="97"/>
    <m/>
    <x v="2"/>
    <x v="3"/>
    <x v="0"/>
  </r>
  <r>
    <x v="667"/>
    <x v="7"/>
    <x v="0"/>
    <s v="ネスプレッソ◆websiteclicks_SEP_男女_18-65+_interest_◆"/>
    <n v="1197"/>
    <m/>
    <m/>
    <m/>
    <m/>
    <n v="175.05500000000001"/>
    <m/>
    <x v="0"/>
    <m/>
    <m/>
    <x v="97"/>
    <m/>
    <x v="2"/>
    <x v="3"/>
    <x v="0"/>
  </r>
  <r>
    <x v="667"/>
    <x v="7"/>
    <x v="0"/>
    <s v="ネスプレッソ◆websiteclicks_SEP_男女_18-65+_interest_◆"/>
    <n v="10613"/>
    <m/>
    <m/>
    <m/>
    <m/>
    <n v="5323.01"/>
    <m/>
    <x v="0"/>
    <m/>
    <m/>
    <x v="97"/>
    <m/>
    <x v="2"/>
    <x v="3"/>
    <x v="0"/>
  </r>
  <r>
    <x v="667"/>
    <x v="7"/>
    <x v="0"/>
    <s v="NDG_Facebook_int_LAL_2"/>
    <n v="7673"/>
    <m/>
    <m/>
    <m/>
    <m/>
    <n v="2453"/>
    <m/>
    <x v="0"/>
    <m/>
    <m/>
    <x v="97"/>
    <m/>
    <x v="2"/>
    <x v="3"/>
    <x v="0"/>
  </r>
  <r>
    <x v="667"/>
    <x v="7"/>
    <x v="0"/>
    <s v="NDG_Facebook_RT_ec（210210-210228）"/>
    <n v="2180"/>
    <m/>
    <m/>
    <m/>
    <m/>
    <n v="2658.16"/>
    <m/>
    <x v="0"/>
    <m/>
    <m/>
    <x v="97"/>
    <m/>
    <x v="2"/>
    <x v="3"/>
    <x v="0"/>
  </r>
  <r>
    <x v="667"/>
    <x v="7"/>
    <x v="0"/>
    <s v="NDG_Facebook_RT_ec（210210-210228）"/>
    <n v="5537"/>
    <m/>
    <m/>
    <m/>
    <m/>
    <n v="4919.38"/>
    <m/>
    <x v="0"/>
    <m/>
    <m/>
    <x v="97"/>
    <m/>
    <x v="2"/>
    <x v="3"/>
    <x v="0"/>
  </r>
  <r>
    <x v="667"/>
    <x v="7"/>
    <x v="0"/>
    <s v="NDG_Facebook_RT_brand（210210-210228）"/>
    <n v="630"/>
    <m/>
    <m/>
    <m/>
    <m/>
    <n v="934.37"/>
    <m/>
    <x v="0"/>
    <m/>
    <m/>
    <x v="97"/>
    <m/>
    <x v="2"/>
    <x v="3"/>
    <x v="0"/>
  </r>
  <r>
    <x v="667"/>
    <x v="7"/>
    <x v="0"/>
    <s v="NDG_Facebook_RT_brand（210210-210228）"/>
    <n v="180"/>
    <m/>
    <m/>
    <m/>
    <m/>
    <n v="292.13"/>
    <m/>
    <x v="0"/>
    <m/>
    <m/>
    <x v="97"/>
    <m/>
    <x v="2"/>
    <x v="3"/>
    <x v="0"/>
  </r>
  <r>
    <x v="667"/>
    <x v="7"/>
    <x v="0"/>
    <s v="NDG_Facebook_int_LAL_2"/>
    <n v="20"/>
    <m/>
    <m/>
    <m/>
    <m/>
    <n v="6.69"/>
    <m/>
    <x v="0"/>
    <m/>
    <m/>
    <x v="97"/>
    <m/>
    <x v="2"/>
    <x v="3"/>
    <x v="0"/>
  </r>
  <r>
    <x v="667"/>
    <x v="7"/>
    <x v="0"/>
    <s v="NDG_Facebook_RT_brand（210210-210228）"/>
    <n v="2049"/>
    <m/>
    <m/>
    <m/>
    <m/>
    <n v="2678.23"/>
    <m/>
    <x v="0"/>
    <m/>
    <m/>
    <x v="97"/>
    <m/>
    <x v="2"/>
    <x v="3"/>
    <x v="0"/>
  </r>
  <r>
    <x v="667"/>
    <x v="7"/>
    <x v="0"/>
    <s v="NDG_Facebook_RT_brand（210210-210228）"/>
    <n v="989"/>
    <m/>
    <m/>
    <m/>
    <m/>
    <n v="1068.17"/>
    <m/>
    <x v="0"/>
    <m/>
    <m/>
    <x v="97"/>
    <m/>
    <x v="2"/>
    <x v="3"/>
    <x v="0"/>
  </r>
  <r>
    <x v="667"/>
    <x v="7"/>
    <x v="0"/>
    <s v="NDG_Facebook_RT_brand（210210-210228）"/>
    <n v="137"/>
    <m/>
    <m/>
    <m/>
    <m/>
    <n v="253.10499999999999"/>
    <m/>
    <x v="0"/>
    <m/>
    <m/>
    <x v="97"/>
    <m/>
    <x v="2"/>
    <x v="3"/>
    <x v="0"/>
  </r>
  <r>
    <x v="667"/>
    <x v="7"/>
    <x v="0"/>
    <s v="NDG_Facebook_RT_ec（210210-210228）"/>
    <n v="5696"/>
    <m/>
    <m/>
    <m/>
    <m/>
    <n v="6068.9449999999997"/>
    <m/>
    <x v="0"/>
    <m/>
    <m/>
    <x v="97"/>
    <m/>
    <x v="2"/>
    <x v="3"/>
    <x v="0"/>
  </r>
  <r>
    <x v="667"/>
    <x v="7"/>
    <x v="0"/>
    <s v="NDG_Facebook_RT_ec（210210-210228）"/>
    <n v="3285"/>
    <m/>
    <m/>
    <m/>
    <m/>
    <n v="1970.2049999999999"/>
    <m/>
    <x v="0"/>
    <m/>
    <m/>
    <x v="97"/>
    <m/>
    <x v="2"/>
    <x v="3"/>
    <x v="0"/>
  </r>
  <r>
    <x v="667"/>
    <x v="7"/>
    <x v="0"/>
    <s v="NDG_Facebook_RT_ec（210210-210228）"/>
    <n v="2893"/>
    <m/>
    <m/>
    <m/>
    <m/>
    <n v="2348.19"/>
    <m/>
    <x v="0"/>
    <m/>
    <m/>
    <x v="97"/>
    <m/>
    <x v="2"/>
    <x v="3"/>
    <x v="0"/>
  </r>
  <r>
    <x v="667"/>
    <x v="7"/>
    <x v="0"/>
    <s v="NDG_Facebook_RT_ec（210210-210228）"/>
    <n v="834"/>
    <m/>
    <m/>
    <m/>
    <m/>
    <n v="956.67"/>
    <m/>
    <x v="0"/>
    <m/>
    <m/>
    <x v="97"/>
    <m/>
    <x v="2"/>
    <x v="3"/>
    <x v="0"/>
  </r>
  <r>
    <x v="667"/>
    <x v="7"/>
    <x v="0"/>
    <s v="NDG_Facebook_int_LAL_2"/>
    <n v="372"/>
    <m/>
    <m/>
    <m/>
    <m/>
    <n v="157.215"/>
    <m/>
    <x v="0"/>
    <m/>
    <m/>
    <x v="97"/>
    <m/>
    <x v="2"/>
    <x v="3"/>
    <x v="0"/>
  </r>
  <r>
    <x v="667"/>
    <x v="7"/>
    <x v="0"/>
    <s v="ネスプレッソ◆websiteclicks_SEP_男女_18-65+_interest_◆"/>
    <n v="9606"/>
    <m/>
    <m/>
    <m/>
    <m/>
    <n v="3201.165"/>
    <m/>
    <x v="0"/>
    <m/>
    <m/>
    <x v="97"/>
    <m/>
    <x v="2"/>
    <x v="3"/>
    <x v="0"/>
  </r>
  <r>
    <x v="667"/>
    <x v="7"/>
    <x v="0"/>
    <s v="ネスプレッソ◆websiteclicks_SEP_男女_18-65+_interest_◆"/>
    <n v="233"/>
    <m/>
    <m/>
    <m/>
    <m/>
    <n v="73.59"/>
    <m/>
    <x v="0"/>
    <m/>
    <m/>
    <x v="97"/>
    <m/>
    <x v="2"/>
    <x v="3"/>
    <x v="0"/>
  </r>
  <r>
    <x v="667"/>
    <x v="7"/>
    <x v="0"/>
    <s v="NDG_Facebook_RT_brand（210210-210228）"/>
    <n v="22"/>
    <m/>
    <m/>
    <m/>
    <m/>
    <n v="18.954999999999998"/>
    <m/>
    <x v="0"/>
    <m/>
    <m/>
    <x v="97"/>
    <m/>
    <x v="2"/>
    <x v="3"/>
    <x v="0"/>
  </r>
  <r>
    <x v="667"/>
    <x v="7"/>
    <x v="0"/>
    <s v="NDG_Facebook_RT_brand（210210-210228）"/>
    <n v="91"/>
    <m/>
    <m/>
    <m/>
    <m/>
    <n v="66.900000000000006"/>
    <m/>
    <x v="0"/>
    <m/>
    <m/>
    <x v="97"/>
    <m/>
    <x v="2"/>
    <x v="3"/>
    <x v="0"/>
  </r>
  <r>
    <x v="667"/>
    <x v="7"/>
    <x v="0"/>
    <s v="ネスプレッソ◆websiteclicks_SEP_男女_18-65+_interest_◆"/>
    <n v="1394"/>
    <m/>
    <m/>
    <m/>
    <m/>
    <n v="951.09500000000003"/>
    <m/>
    <x v="0"/>
    <m/>
    <m/>
    <x v="97"/>
    <m/>
    <x v="2"/>
    <x v="3"/>
    <x v="0"/>
  </r>
  <r>
    <x v="667"/>
    <x v="7"/>
    <x v="0"/>
    <s v="NDG_Facebook_int_LAL"/>
    <n v="8036"/>
    <m/>
    <m/>
    <m/>
    <m/>
    <n v="5434.51"/>
    <m/>
    <x v="0"/>
    <m/>
    <m/>
    <x v="97"/>
    <m/>
    <x v="2"/>
    <x v="3"/>
    <x v="0"/>
  </r>
  <r>
    <x v="667"/>
    <x v="7"/>
    <x v="0"/>
    <s v="NDG_Facebook_int_LAL_2"/>
    <n v="95"/>
    <m/>
    <m/>
    <m/>
    <m/>
    <n v="31.22"/>
    <m/>
    <x v="0"/>
    <m/>
    <m/>
    <x v="97"/>
    <m/>
    <x v="2"/>
    <x v="3"/>
    <x v="0"/>
  </r>
  <r>
    <x v="667"/>
    <x v="7"/>
    <x v="0"/>
    <s v="NDG_Facebook_int_LAL_2"/>
    <n v="945"/>
    <m/>
    <m/>
    <m/>
    <m/>
    <n v="656.73500000000001"/>
    <m/>
    <x v="0"/>
    <m/>
    <m/>
    <x v="97"/>
    <m/>
    <x v="2"/>
    <x v="3"/>
    <x v="0"/>
  </r>
  <r>
    <x v="667"/>
    <x v="7"/>
    <x v="0"/>
    <s v="NDG_Facebook_int_LAL_2"/>
    <n v="31"/>
    <m/>
    <m/>
    <m/>
    <m/>
    <n v="11.15"/>
    <m/>
    <x v="0"/>
    <m/>
    <m/>
    <x v="97"/>
    <m/>
    <x v="2"/>
    <x v="3"/>
    <x v="0"/>
  </r>
  <r>
    <x v="667"/>
    <x v="7"/>
    <x v="0"/>
    <s v="NDG_Facebook_RT_ec（210210-210228）"/>
    <n v="1018"/>
    <m/>
    <m/>
    <m/>
    <m/>
    <n v="902.03499999999997"/>
    <m/>
    <x v="0"/>
    <m/>
    <m/>
    <x v="97"/>
    <m/>
    <x v="2"/>
    <x v="3"/>
    <x v="0"/>
  </r>
  <r>
    <x v="667"/>
    <x v="7"/>
    <x v="0"/>
    <s v="NDG_Facebook_RT_ec（210210-210228）"/>
    <n v="4891"/>
    <m/>
    <m/>
    <m/>
    <m/>
    <n v="4486.76"/>
    <m/>
    <x v="0"/>
    <m/>
    <m/>
    <x v="97"/>
    <m/>
    <x v="2"/>
    <x v="3"/>
    <x v="0"/>
  </r>
  <r>
    <x v="667"/>
    <x v="7"/>
    <x v="0"/>
    <s v="NDG_Facebook_int_LAL_2"/>
    <n v="442"/>
    <m/>
    <m/>
    <m/>
    <m/>
    <n v="200.7"/>
    <m/>
    <x v="0"/>
    <m/>
    <m/>
    <x v="97"/>
    <m/>
    <x v="2"/>
    <x v="3"/>
    <x v="0"/>
  </r>
  <r>
    <x v="667"/>
    <x v="7"/>
    <x v="0"/>
    <s v="NDG_Facebook_int_LAL_2"/>
    <n v="31"/>
    <m/>
    <m/>
    <m/>
    <m/>
    <n v="21.184999999999999"/>
    <m/>
    <x v="0"/>
    <m/>
    <m/>
    <x v="97"/>
    <m/>
    <x v="2"/>
    <x v="3"/>
    <x v="0"/>
  </r>
  <r>
    <x v="667"/>
    <x v="7"/>
    <x v="0"/>
    <s v="ネスプレッソ◆websiteclicks_SEP_男女_18-65+_interest_◆"/>
    <n v="2923"/>
    <m/>
    <m/>
    <m/>
    <m/>
    <n v="441.54"/>
    <m/>
    <x v="0"/>
    <m/>
    <m/>
    <x v="97"/>
    <m/>
    <x v="2"/>
    <x v="3"/>
    <x v="0"/>
  </r>
  <r>
    <x v="667"/>
    <x v="7"/>
    <x v="0"/>
    <s v="NDG_Facebook_int_LAL_2"/>
    <n v="27"/>
    <m/>
    <m/>
    <m/>
    <m/>
    <n v="20.07"/>
    <m/>
    <x v="0"/>
    <m/>
    <m/>
    <x v="97"/>
    <m/>
    <x v="2"/>
    <x v="3"/>
    <x v="0"/>
  </r>
  <r>
    <x v="667"/>
    <x v="7"/>
    <x v="0"/>
    <s v="NDG_Facebook_int_LAL_2"/>
    <n v="296"/>
    <m/>
    <m/>
    <m/>
    <m/>
    <n v="108.155"/>
    <m/>
    <x v="0"/>
    <m/>
    <m/>
    <x v="97"/>
    <m/>
    <x v="2"/>
    <x v="3"/>
    <x v="0"/>
  </r>
  <r>
    <x v="667"/>
    <x v="7"/>
    <x v="0"/>
    <s v="NDG_Facebook_RT_ec（210210-210228）"/>
    <n v="1299"/>
    <m/>
    <m/>
    <m/>
    <m/>
    <n v="1240.9949999999999"/>
    <m/>
    <x v="0"/>
    <m/>
    <m/>
    <x v="97"/>
    <m/>
    <x v="2"/>
    <x v="3"/>
    <x v="0"/>
  </r>
  <r>
    <x v="667"/>
    <x v="7"/>
    <x v="0"/>
    <s v="ネスプレッソ◆websiteclicks_SEP_男女_18-65+_interest_◆"/>
    <n v="97"/>
    <m/>
    <m/>
    <m/>
    <m/>
    <n v="20.07"/>
    <m/>
    <x v="0"/>
    <m/>
    <m/>
    <x v="97"/>
    <m/>
    <x v="2"/>
    <x v="3"/>
    <x v="0"/>
  </r>
  <r>
    <x v="667"/>
    <x v="7"/>
    <x v="0"/>
    <s v="NDG_Facebook_RT_ec（210210-210228）"/>
    <n v="708"/>
    <m/>
    <m/>
    <m/>
    <m/>
    <n v="638.89499999999998"/>
    <m/>
    <x v="0"/>
    <m/>
    <m/>
    <x v="97"/>
    <m/>
    <x v="2"/>
    <x v="3"/>
    <x v="0"/>
  </r>
  <r>
    <x v="667"/>
    <x v="7"/>
    <x v="0"/>
    <s v="NDG_Facebook_int_LAL"/>
    <n v="4420"/>
    <m/>
    <m/>
    <m/>
    <m/>
    <n v="2272.37"/>
    <m/>
    <x v="0"/>
    <m/>
    <m/>
    <x v="97"/>
    <m/>
    <x v="2"/>
    <x v="3"/>
    <x v="0"/>
  </r>
  <r>
    <x v="667"/>
    <x v="7"/>
    <x v="0"/>
    <s v="NDG_Facebook_RT_ec（210210-210228）"/>
    <n v="18463"/>
    <m/>
    <m/>
    <m/>
    <m/>
    <n v="25191.195"/>
    <m/>
    <x v="0"/>
    <m/>
    <m/>
    <x v="97"/>
    <m/>
    <x v="2"/>
    <x v="3"/>
    <x v="0"/>
  </r>
  <r>
    <x v="667"/>
    <x v="7"/>
    <x v="0"/>
    <s v="NDG_Facebook_int_LAL_2"/>
    <n v="100"/>
    <m/>
    <m/>
    <m/>
    <m/>
    <n v="27.875"/>
    <m/>
    <x v="0"/>
    <m/>
    <m/>
    <x v="97"/>
    <m/>
    <x v="2"/>
    <x v="3"/>
    <x v="0"/>
  </r>
  <r>
    <x v="667"/>
    <x v="7"/>
    <x v="0"/>
    <s v="NDG_Facebook_int_LAL_2"/>
    <n v="3580"/>
    <m/>
    <m/>
    <m/>
    <m/>
    <n v="1697.03"/>
    <m/>
    <x v="0"/>
    <m/>
    <m/>
    <x v="97"/>
    <m/>
    <x v="2"/>
    <x v="3"/>
    <x v="0"/>
  </r>
  <r>
    <x v="667"/>
    <x v="7"/>
    <x v="0"/>
    <s v="NDG_Facebook_int_LAL_2"/>
    <n v="136"/>
    <m/>
    <m/>
    <m/>
    <m/>
    <n v="65.784999999999997"/>
    <m/>
    <x v="0"/>
    <m/>
    <m/>
    <x v="97"/>
    <m/>
    <x v="2"/>
    <x v="3"/>
    <x v="0"/>
  </r>
  <r>
    <x v="667"/>
    <x v="7"/>
    <x v="0"/>
    <s v="NDG_Facebook_int_LAL_2"/>
    <n v="7551"/>
    <m/>
    <m/>
    <m/>
    <m/>
    <n v="3097.47"/>
    <m/>
    <x v="0"/>
    <m/>
    <m/>
    <x v="97"/>
    <m/>
    <x v="2"/>
    <x v="3"/>
    <x v="0"/>
  </r>
  <r>
    <x v="667"/>
    <x v="7"/>
    <x v="0"/>
    <s v="NDG_Facebook_int_LAL_2"/>
    <n v="83"/>
    <m/>
    <m/>
    <m/>
    <m/>
    <n v="36.795000000000002"/>
    <m/>
    <x v="0"/>
    <m/>
    <m/>
    <x v="97"/>
    <m/>
    <x v="2"/>
    <x v="3"/>
    <x v="0"/>
  </r>
  <r>
    <x v="667"/>
    <x v="7"/>
    <x v="0"/>
    <s v="NDG_Facebook_RT_brand（210210-210228）"/>
    <n v="26"/>
    <m/>
    <m/>
    <m/>
    <m/>
    <n v="35.68"/>
    <m/>
    <x v="0"/>
    <m/>
    <m/>
    <x v="97"/>
    <m/>
    <x v="2"/>
    <x v="3"/>
    <x v="0"/>
  </r>
  <r>
    <x v="667"/>
    <x v="7"/>
    <x v="0"/>
    <s v="NDG_Facebook_RT_brand（210210-210228）"/>
    <n v="42"/>
    <m/>
    <m/>
    <m/>
    <m/>
    <n v="51.29"/>
    <m/>
    <x v="0"/>
    <m/>
    <m/>
    <x v="97"/>
    <m/>
    <x v="2"/>
    <x v="3"/>
    <x v="0"/>
  </r>
  <r>
    <x v="667"/>
    <x v="7"/>
    <x v="0"/>
    <s v="NDG_Facebook_RT_brand（210210-210228）"/>
    <n v="3394"/>
    <m/>
    <m/>
    <m/>
    <m/>
    <n v="4105.43"/>
    <m/>
    <x v="0"/>
    <m/>
    <m/>
    <x v="97"/>
    <m/>
    <x v="2"/>
    <x v="3"/>
    <x v="0"/>
  </r>
  <r>
    <x v="667"/>
    <x v="7"/>
    <x v="0"/>
    <s v="NDG_Facebook_RT_ec（210210-210228）"/>
    <n v="3838"/>
    <m/>
    <m/>
    <m/>
    <m/>
    <n v="2977.05"/>
    <m/>
    <x v="0"/>
    <m/>
    <m/>
    <x v="97"/>
    <m/>
    <x v="2"/>
    <x v="3"/>
    <x v="0"/>
  </r>
  <r>
    <x v="668"/>
    <x v="7"/>
    <x v="0"/>
    <s v="NDG_Facebook_RT_brand（210210-210228）"/>
    <n v="1134"/>
    <m/>
    <m/>
    <m/>
    <m/>
    <n v="1334.655"/>
    <m/>
    <x v="0"/>
    <m/>
    <m/>
    <x v="97"/>
    <m/>
    <x v="2"/>
    <x v="3"/>
    <x v="0"/>
  </r>
  <r>
    <x v="668"/>
    <x v="7"/>
    <x v="0"/>
    <s v="NDG_Facebook_RT_ec（210210-210228）"/>
    <n v="1931"/>
    <m/>
    <m/>
    <m/>
    <m/>
    <n v="1326.85"/>
    <m/>
    <x v="0"/>
    <m/>
    <m/>
    <x v="97"/>
    <m/>
    <x v="2"/>
    <x v="3"/>
    <x v="0"/>
  </r>
  <r>
    <x v="668"/>
    <x v="7"/>
    <x v="0"/>
    <s v="NDG_Facebook_RT_ec（210210-210228）"/>
    <n v="888"/>
    <m/>
    <m/>
    <m/>
    <m/>
    <n v="1064.825"/>
    <m/>
    <x v="0"/>
    <m/>
    <m/>
    <x v="97"/>
    <m/>
    <x v="2"/>
    <x v="3"/>
    <x v="0"/>
  </r>
  <r>
    <x v="668"/>
    <x v="7"/>
    <x v="0"/>
    <s v="NDG_Facebook_RT_ec（210210-210228）"/>
    <n v="810"/>
    <m/>
    <m/>
    <m/>
    <m/>
    <n v="595.41"/>
    <m/>
    <x v="0"/>
    <m/>
    <m/>
    <x v="97"/>
    <m/>
    <x v="2"/>
    <x v="3"/>
    <x v="0"/>
  </r>
  <r>
    <x v="668"/>
    <x v="7"/>
    <x v="0"/>
    <s v="NDG_Facebook_int_LAL_2"/>
    <n v="454"/>
    <m/>
    <m/>
    <m/>
    <m/>
    <n v="298.82"/>
    <m/>
    <x v="0"/>
    <m/>
    <m/>
    <x v="97"/>
    <m/>
    <x v="2"/>
    <x v="3"/>
    <x v="0"/>
  </r>
  <r>
    <x v="668"/>
    <x v="7"/>
    <x v="0"/>
    <s v="ネスプレッソ◆websiteclicks_SEP_男女_18-65+_interest_◆"/>
    <n v="1512"/>
    <m/>
    <m/>
    <m/>
    <m/>
    <n v="932.14"/>
    <m/>
    <x v="0"/>
    <m/>
    <m/>
    <x v="97"/>
    <m/>
    <x v="2"/>
    <x v="3"/>
    <x v="0"/>
  </r>
  <r>
    <x v="668"/>
    <x v="7"/>
    <x v="0"/>
    <s v="NDG_Facebook_int_LAL_2"/>
    <n v="7903"/>
    <m/>
    <m/>
    <m/>
    <m/>
    <n v="2565.6149999999998"/>
    <m/>
    <x v="0"/>
    <m/>
    <m/>
    <x v="97"/>
    <m/>
    <x v="2"/>
    <x v="3"/>
    <x v="0"/>
  </r>
  <r>
    <x v="668"/>
    <x v="7"/>
    <x v="0"/>
    <s v="ネスプレッソ◆websiteclicks_SEP_男女_18-65+_interest_◆"/>
    <n v="402"/>
    <m/>
    <m/>
    <m/>
    <m/>
    <n v="215.19499999999999"/>
    <m/>
    <x v="0"/>
    <m/>
    <m/>
    <x v="97"/>
    <m/>
    <x v="2"/>
    <x v="3"/>
    <x v="0"/>
  </r>
  <r>
    <x v="668"/>
    <x v="7"/>
    <x v="0"/>
    <s v="ネスプレッソ◆websiteclicks_SEP_男女_18-65+_interest_◆"/>
    <n v="29"/>
    <m/>
    <m/>
    <m/>
    <m/>
    <n v="18.954999999999998"/>
    <m/>
    <x v="0"/>
    <m/>
    <m/>
    <x v="97"/>
    <m/>
    <x v="2"/>
    <x v="3"/>
    <x v="0"/>
  </r>
  <r>
    <x v="668"/>
    <x v="7"/>
    <x v="0"/>
    <s v="ネスプレッソ◆websiteclicks_SEP_男女_18-65+_interest_◆"/>
    <n v="8164"/>
    <m/>
    <m/>
    <m/>
    <m/>
    <n v="2944.7150000000001"/>
    <m/>
    <x v="0"/>
    <m/>
    <m/>
    <x v="97"/>
    <m/>
    <x v="2"/>
    <x v="3"/>
    <x v="0"/>
  </r>
  <r>
    <x v="668"/>
    <x v="7"/>
    <x v="0"/>
    <s v="NDG_Facebook_RT_brand（210210-210228）"/>
    <n v="51"/>
    <m/>
    <m/>
    <m/>
    <m/>
    <n v="39.024999999999999"/>
    <m/>
    <x v="0"/>
    <m/>
    <m/>
    <x v="97"/>
    <m/>
    <x v="2"/>
    <x v="3"/>
    <x v="0"/>
  </r>
  <r>
    <x v="668"/>
    <x v="7"/>
    <x v="0"/>
    <s v="NDG_Facebook_RT_brand（210210-210228）"/>
    <n v="316"/>
    <m/>
    <m/>
    <m/>
    <m/>
    <n v="546.35"/>
    <m/>
    <x v="0"/>
    <m/>
    <m/>
    <x v="97"/>
    <m/>
    <x v="2"/>
    <x v="3"/>
    <x v="0"/>
  </r>
  <r>
    <x v="668"/>
    <x v="7"/>
    <x v="0"/>
    <s v="ネスプレッソ◆websiteclicks_SEP_男女_18-65+_interest_◆"/>
    <n v="101"/>
    <m/>
    <m/>
    <m/>
    <m/>
    <n v="32.335000000000001"/>
    <m/>
    <x v="0"/>
    <m/>
    <m/>
    <x v="97"/>
    <m/>
    <x v="2"/>
    <x v="3"/>
    <x v="0"/>
  </r>
  <r>
    <x v="668"/>
    <x v="7"/>
    <x v="0"/>
    <s v="NDG_Facebook_int_LAL"/>
    <n v="8878"/>
    <m/>
    <m/>
    <m/>
    <m/>
    <n v="6084.5550000000003"/>
    <m/>
    <x v="0"/>
    <m/>
    <m/>
    <x v="97"/>
    <m/>
    <x v="2"/>
    <x v="3"/>
    <x v="0"/>
  </r>
  <r>
    <x v="668"/>
    <x v="7"/>
    <x v="0"/>
    <s v="NDG_Facebook_RT_brand（210210-210228）"/>
    <n v="39"/>
    <m/>
    <m/>
    <m/>
    <m/>
    <n v="54.634999999999998"/>
    <m/>
    <x v="0"/>
    <m/>
    <m/>
    <x v="97"/>
    <m/>
    <x v="2"/>
    <x v="3"/>
    <x v="0"/>
  </r>
  <r>
    <x v="668"/>
    <x v="7"/>
    <x v="0"/>
    <s v="NDG_Facebook_int_LAL_2"/>
    <n v="427"/>
    <m/>
    <m/>
    <m/>
    <m/>
    <n v="199.58500000000001"/>
    <m/>
    <x v="0"/>
    <m/>
    <m/>
    <x v="97"/>
    <m/>
    <x v="2"/>
    <x v="3"/>
    <x v="0"/>
  </r>
  <r>
    <x v="668"/>
    <x v="7"/>
    <x v="0"/>
    <s v="NDG_Facebook_int_LAL_2"/>
    <n v="38"/>
    <m/>
    <m/>
    <m/>
    <m/>
    <n v="6.69"/>
    <m/>
    <x v="0"/>
    <m/>
    <m/>
    <x v="97"/>
    <m/>
    <x v="2"/>
    <x v="3"/>
    <x v="0"/>
  </r>
  <r>
    <x v="668"/>
    <x v="7"/>
    <x v="0"/>
    <s v="NDG_Facebook_RT_brand（210210-210228）"/>
    <n v="79"/>
    <m/>
    <m/>
    <m/>
    <m/>
    <n v="59.094999999999999"/>
    <m/>
    <x v="0"/>
    <m/>
    <m/>
    <x v="97"/>
    <m/>
    <x v="2"/>
    <x v="3"/>
    <x v="0"/>
  </r>
  <r>
    <x v="668"/>
    <x v="7"/>
    <x v="0"/>
    <s v="ネスプレッソ◆websiteclicks_SEP_男女_18-65+_interest_◆"/>
    <n v="26"/>
    <m/>
    <m/>
    <m/>
    <m/>
    <n v="5.5750000000000002"/>
    <m/>
    <x v="0"/>
    <m/>
    <m/>
    <x v="97"/>
    <m/>
    <x v="2"/>
    <x v="3"/>
    <x v="0"/>
  </r>
  <r>
    <x v="668"/>
    <x v="7"/>
    <x v="0"/>
    <s v="NDG_Facebook_RT_brand（210210-210228）"/>
    <n v="28"/>
    <m/>
    <m/>
    <m/>
    <m/>
    <n v="27.875"/>
    <m/>
    <x v="0"/>
    <m/>
    <m/>
    <x v="97"/>
    <m/>
    <x v="2"/>
    <x v="3"/>
    <x v="0"/>
  </r>
  <r>
    <x v="668"/>
    <x v="7"/>
    <x v="0"/>
    <s v="NDG_Facebook_RT_brand（210210-210228）"/>
    <n v="1109"/>
    <m/>
    <m/>
    <m/>
    <m/>
    <n v="1203.085"/>
    <m/>
    <x v="0"/>
    <m/>
    <m/>
    <x v="97"/>
    <m/>
    <x v="2"/>
    <x v="3"/>
    <x v="0"/>
  </r>
  <r>
    <x v="668"/>
    <x v="7"/>
    <x v="0"/>
    <s v="NDG_Facebook_RT_brand（210210-210228）"/>
    <n v="1623"/>
    <m/>
    <m/>
    <m/>
    <m/>
    <n v="2914.61"/>
    <m/>
    <x v="0"/>
    <m/>
    <m/>
    <x v="97"/>
    <m/>
    <x v="2"/>
    <x v="3"/>
    <x v="0"/>
  </r>
  <r>
    <x v="668"/>
    <x v="7"/>
    <x v="0"/>
    <s v="NDG_Facebook_RT_brand（210210-210228）"/>
    <n v="162"/>
    <m/>
    <m/>
    <m/>
    <m/>
    <n v="177.285"/>
    <m/>
    <x v="0"/>
    <m/>
    <m/>
    <x v="97"/>
    <m/>
    <x v="2"/>
    <x v="3"/>
    <x v="0"/>
  </r>
  <r>
    <x v="668"/>
    <x v="7"/>
    <x v="0"/>
    <s v="NDG_Facebook_RT_brand（210210-210228）"/>
    <n v="1638"/>
    <m/>
    <m/>
    <m/>
    <m/>
    <n v="2426.2399999999998"/>
    <m/>
    <x v="0"/>
    <m/>
    <m/>
    <x v="97"/>
    <m/>
    <x v="2"/>
    <x v="3"/>
    <x v="0"/>
  </r>
  <r>
    <x v="668"/>
    <x v="7"/>
    <x v="0"/>
    <s v="NDG_Facebook_RT_brand（210210-210228）"/>
    <n v="247"/>
    <m/>
    <m/>
    <m/>
    <m/>
    <n v="305.51"/>
    <m/>
    <x v="0"/>
    <m/>
    <m/>
    <x v="97"/>
    <m/>
    <x v="2"/>
    <x v="3"/>
    <x v="0"/>
  </r>
  <r>
    <x v="668"/>
    <x v="7"/>
    <x v="0"/>
    <s v="NDG_Facebook_int_LAL"/>
    <n v="3212"/>
    <m/>
    <m/>
    <m/>
    <m/>
    <n v="1731.595"/>
    <m/>
    <x v="0"/>
    <m/>
    <m/>
    <x v="97"/>
    <m/>
    <x v="2"/>
    <x v="3"/>
    <x v="0"/>
  </r>
  <r>
    <x v="668"/>
    <x v="7"/>
    <x v="0"/>
    <s v="ネスプレッソ◆websiteclicks_SEP_男女_18-65+_interest_◆"/>
    <n v="9588"/>
    <m/>
    <m/>
    <m/>
    <m/>
    <n v="5034.2250000000004"/>
    <m/>
    <x v="0"/>
    <m/>
    <m/>
    <x v="97"/>
    <m/>
    <x v="2"/>
    <x v="3"/>
    <x v="0"/>
  </r>
  <r>
    <x v="668"/>
    <x v="7"/>
    <x v="0"/>
    <s v="NDG_Facebook_int_LAL_2"/>
    <n v="15"/>
    <m/>
    <m/>
    <m/>
    <m/>
    <n v="3.3450000000000002"/>
    <m/>
    <x v="0"/>
    <m/>
    <m/>
    <x v="97"/>
    <m/>
    <x v="2"/>
    <x v="3"/>
    <x v="0"/>
  </r>
  <r>
    <x v="668"/>
    <x v="7"/>
    <x v="0"/>
    <s v="NDG_Facebook_RT_ec（210210-210228）"/>
    <n v="1511"/>
    <m/>
    <m/>
    <m/>
    <m/>
    <n v="1138.415"/>
    <m/>
    <x v="0"/>
    <m/>
    <m/>
    <x v="97"/>
    <m/>
    <x v="2"/>
    <x v="3"/>
    <x v="0"/>
  </r>
  <r>
    <x v="668"/>
    <x v="7"/>
    <x v="0"/>
    <s v="NDG_Facebook_int_LAL_2"/>
    <n v="81"/>
    <m/>
    <m/>
    <m/>
    <m/>
    <n v="51.29"/>
    <m/>
    <x v="0"/>
    <m/>
    <m/>
    <x v="97"/>
    <m/>
    <x v="2"/>
    <x v="3"/>
    <x v="0"/>
  </r>
  <r>
    <x v="668"/>
    <x v="7"/>
    <x v="0"/>
    <s v="NDG_Facebook_int_LAL_2"/>
    <n v="2675"/>
    <m/>
    <m/>
    <m/>
    <m/>
    <n v="1276.675"/>
    <m/>
    <x v="0"/>
    <m/>
    <m/>
    <x v="97"/>
    <m/>
    <x v="2"/>
    <x v="3"/>
    <x v="0"/>
  </r>
  <r>
    <x v="668"/>
    <x v="7"/>
    <x v="0"/>
    <s v="NDG_Facebook_RT_ec（210210-210228）"/>
    <n v="3594"/>
    <m/>
    <m/>
    <m/>
    <m/>
    <n v="3086.32"/>
    <m/>
    <x v="0"/>
    <m/>
    <m/>
    <x v="97"/>
    <m/>
    <x v="2"/>
    <x v="3"/>
    <x v="0"/>
  </r>
  <r>
    <x v="668"/>
    <x v="7"/>
    <x v="0"/>
    <s v="NDG_Facebook_int_LAL_2"/>
    <n v="350"/>
    <m/>
    <m/>
    <m/>
    <m/>
    <n v="118.19"/>
    <m/>
    <x v="0"/>
    <m/>
    <m/>
    <x v="97"/>
    <m/>
    <x v="2"/>
    <x v="3"/>
    <x v="0"/>
  </r>
  <r>
    <x v="668"/>
    <x v="7"/>
    <x v="0"/>
    <s v="ネスプレッソ◆websiteclicks_SEP_男女_18-65+_interest_◆"/>
    <n v="794"/>
    <m/>
    <m/>
    <m/>
    <m/>
    <n v="125.995"/>
    <m/>
    <x v="0"/>
    <m/>
    <m/>
    <x v="97"/>
    <m/>
    <x v="2"/>
    <x v="3"/>
    <x v="0"/>
  </r>
  <r>
    <x v="668"/>
    <x v="7"/>
    <x v="0"/>
    <s v="NDG_Facebook_int_LAL_2"/>
    <n v="317"/>
    <m/>
    <m/>
    <m/>
    <m/>
    <n v="136.03"/>
    <m/>
    <x v="0"/>
    <m/>
    <m/>
    <x v="97"/>
    <m/>
    <x v="2"/>
    <x v="3"/>
    <x v="0"/>
  </r>
  <r>
    <x v="668"/>
    <x v="7"/>
    <x v="0"/>
    <s v="NDG_Facebook_RT_ec（210210-210228）"/>
    <n v="1247"/>
    <m/>
    <m/>
    <m/>
    <m/>
    <n v="989.005"/>
    <m/>
    <x v="0"/>
    <m/>
    <m/>
    <x v="97"/>
    <m/>
    <x v="2"/>
    <x v="3"/>
    <x v="0"/>
  </r>
  <r>
    <x v="668"/>
    <x v="7"/>
    <x v="0"/>
    <s v="NDG_Facebook_int_LAL_2"/>
    <n v="73"/>
    <m/>
    <m/>
    <m/>
    <m/>
    <n v="42.37"/>
    <m/>
    <x v="0"/>
    <m/>
    <m/>
    <x v="97"/>
    <m/>
    <x v="2"/>
    <x v="3"/>
    <x v="0"/>
  </r>
  <r>
    <x v="668"/>
    <x v="7"/>
    <x v="0"/>
    <s v="NDG_Facebook_int_LAL_2"/>
    <n v="78"/>
    <m/>
    <m/>
    <m/>
    <m/>
    <n v="23.414999999999999"/>
    <m/>
    <x v="0"/>
    <m/>
    <m/>
    <x v="97"/>
    <m/>
    <x v="2"/>
    <x v="3"/>
    <x v="0"/>
  </r>
  <r>
    <x v="668"/>
    <x v="7"/>
    <x v="0"/>
    <s v="NDG_Facebook_RT_ec（210210-210228）"/>
    <n v="16247"/>
    <m/>
    <m/>
    <m/>
    <m/>
    <n v="23828.665000000001"/>
    <m/>
    <x v="0"/>
    <m/>
    <m/>
    <x v="97"/>
    <m/>
    <x v="2"/>
    <x v="3"/>
    <x v="0"/>
  </r>
  <r>
    <x v="668"/>
    <x v="7"/>
    <x v="0"/>
    <s v="NDG_Facebook_int_LAL_2"/>
    <n v="15"/>
    <m/>
    <m/>
    <m/>
    <m/>
    <n v="3.3450000000000002"/>
    <m/>
    <x v="0"/>
    <m/>
    <m/>
    <x v="97"/>
    <m/>
    <x v="2"/>
    <x v="3"/>
    <x v="0"/>
  </r>
  <r>
    <x v="668"/>
    <x v="7"/>
    <x v="0"/>
    <s v="NDG_Facebook_RT_ec（210210-210228）"/>
    <n v="4491"/>
    <m/>
    <m/>
    <m/>
    <m/>
    <n v="5234.9250000000002"/>
    <m/>
    <x v="0"/>
    <m/>
    <m/>
    <x v="97"/>
    <m/>
    <x v="2"/>
    <x v="3"/>
    <x v="0"/>
  </r>
  <r>
    <x v="668"/>
    <x v="7"/>
    <x v="0"/>
    <s v="NDG_Facebook_RT_ec（210210-210228）"/>
    <n v="10291"/>
    <m/>
    <m/>
    <m/>
    <m/>
    <n v="9948.0300000000007"/>
    <m/>
    <x v="0"/>
    <m/>
    <m/>
    <x v="97"/>
    <m/>
    <x v="2"/>
    <x v="3"/>
    <x v="0"/>
  </r>
  <r>
    <x v="668"/>
    <x v="7"/>
    <x v="0"/>
    <s v="NDG_Facebook_RT_brand（210210-210228）"/>
    <n v="2022"/>
    <m/>
    <m/>
    <m/>
    <m/>
    <n v="2289.0949999999998"/>
    <m/>
    <x v="0"/>
    <m/>
    <m/>
    <x v="97"/>
    <m/>
    <x v="2"/>
    <x v="3"/>
    <x v="0"/>
  </r>
  <r>
    <x v="668"/>
    <x v="7"/>
    <x v="0"/>
    <s v="NDG_Facebook_RT_brand（210210-210228）"/>
    <n v="582"/>
    <m/>
    <m/>
    <m/>
    <m/>
    <n v="982.31500000000005"/>
    <m/>
    <x v="0"/>
    <m/>
    <m/>
    <x v="97"/>
    <m/>
    <x v="2"/>
    <x v="3"/>
    <x v="0"/>
  </r>
  <r>
    <x v="668"/>
    <x v="7"/>
    <x v="0"/>
    <s v="ネスプレッソ◆websiteclicks_SEP_男女_18-65+_interest_◆"/>
    <n v="148"/>
    <m/>
    <m/>
    <m/>
    <m/>
    <n v="70.245000000000005"/>
    <m/>
    <x v="0"/>
    <m/>
    <m/>
    <x v="97"/>
    <m/>
    <x v="2"/>
    <x v="3"/>
    <x v="0"/>
  </r>
  <r>
    <x v="668"/>
    <x v="7"/>
    <x v="0"/>
    <s v="ネスプレッソ◆websiteclicks_SEP_男女_18-65+_interest_◆"/>
    <n v="1834"/>
    <m/>
    <m/>
    <m/>
    <m/>
    <n v="262.02499999999998"/>
    <m/>
    <x v="0"/>
    <m/>
    <m/>
    <x v="97"/>
    <m/>
    <x v="2"/>
    <x v="3"/>
    <x v="0"/>
  </r>
  <r>
    <x v="668"/>
    <x v="7"/>
    <x v="0"/>
    <s v="NDG_Facebook_int_LAL_2"/>
    <n v="181"/>
    <m/>
    <m/>
    <m/>
    <m/>
    <n v="65.784999999999997"/>
    <m/>
    <x v="0"/>
    <m/>
    <m/>
    <x v="97"/>
    <m/>
    <x v="2"/>
    <x v="3"/>
    <x v="0"/>
  </r>
  <r>
    <x v="668"/>
    <x v="7"/>
    <x v="0"/>
    <s v="NDG_Facebook_int_LAL_2"/>
    <n v="7993"/>
    <m/>
    <m/>
    <m/>
    <m/>
    <n v="3313.78"/>
    <m/>
    <x v="0"/>
    <m/>
    <m/>
    <x v="97"/>
    <m/>
    <x v="2"/>
    <x v="3"/>
    <x v="0"/>
  </r>
  <r>
    <x v="668"/>
    <x v="7"/>
    <x v="0"/>
    <s v="NDG_Facebook_RT_ec（210210-210228）"/>
    <n v="2019"/>
    <m/>
    <m/>
    <m/>
    <m/>
    <n v="2756.28"/>
    <m/>
    <x v="0"/>
    <m/>
    <m/>
    <x v="97"/>
    <m/>
    <x v="2"/>
    <x v="3"/>
    <x v="0"/>
  </r>
  <r>
    <x v="668"/>
    <x v="7"/>
    <x v="0"/>
    <s v="NDG_Facebook_RT_ec（210210-210228）"/>
    <n v="981"/>
    <m/>
    <m/>
    <m/>
    <m/>
    <n v="934.37"/>
    <m/>
    <x v="0"/>
    <m/>
    <m/>
    <x v="97"/>
    <m/>
    <x v="2"/>
    <x v="3"/>
    <x v="0"/>
  </r>
  <r>
    <x v="668"/>
    <x v="7"/>
    <x v="0"/>
    <s v="NDG_Facebook_RT_ec（210210-210228）"/>
    <n v="7153"/>
    <m/>
    <m/>
    <m/>
    <m/>
    <n v="6601.915"/>
    <m/>
    <x v="0"/>
    <m/>
    <m/>
    <x v="97"/>
    <m/>
    <x v="2"/>
    <x v="3"/>
    <x v="0"/>
  </r>
  <r>
    <x v="668"/>
    <x v="7"/>
    <x v="0"/>
    <s v="NDG_Facebook_int_LAL_2"/>
    <n v="26"/>
    <m/>
    <m/>
    <m/>
    <m/>
    <n v="15.61"/>
    <m/>
    <x v="0"/>
    <m/>
    <m/>
    <x v="97"/>
    <m/>
    <x v="2"/>
    <x v="3"/>
    <x v="0"/>
  </r>
  <r>
    <x v="668"/>
    <x v="7"/>
    <x v="0"/>
    <s v="NDG_Facebook_RT_ec（210210-210228）"/>
    <n v="7361"/>
    <m/>
    <m/>
    <m/>
    <m/>
    <n v="5417.7849999999999"/>
    <m/>
    <x v="0"/>
    <m/>
    <m/>
    <x v="97"/>
    <m/>
    <x v="2"/>
    <x v="3"/>
    <x v="0"/>
  </r>
  <r>
    <x v="669"/>
    <x v="7"/>
    <x v="0"/>
    <s v="NDG_Facebook_int_LAL_2"/>
    <n v="14"/>
    <m/>
    <m/>
    <m/>
    <m/>
    <n v="2.23"/>
    <m/>
    <x v="0"/>
    <m/>
    <m/>
    <x v="97"/>
    <m/>
    <x v="2"/>
    <x v="3"/>
    <x v="0"/>
  </r>
  <r>
    <x v="669"/>
    <x v="7"/>
    <x v="0"/>
    <s v="NDG_Facebook_int_LAL_2"/>
    <n v="859"/>
    <m/>
    <m/>
    <m/>
    <m/>
    <n v="448.23"/>
    <m/>
    <x v="0"/>
    <m/>
    <m/>
    <x v="97"/>
    <m/>
    <x v="2"/>
    <x v="3"/>
    <x v="0"/>
  </r>
  <r>
    <x v="669"/>
    <x v="7"/>
    <x v="0"/>
    <s v="NDG_Facebook_int_LAL_2"/>
    <n v="101"/>
    <m/>
    <m/>
    <m/>
    <m/>
    <n v="39.024999999999999"/>
    <m/>
    <x v="0"/>
    <m/>
    <m/>
    <x v="97"/>
    <m/>
    <x v="2"/>
    <x v="3"/>
    <x v="0"/>
  </r>
  <r>
    <x v="669"/>
    <x v="7"/>
    <x v="0"/>
    <s v="NDG_Facebook_int_LAL_2"/>
    <n v="34"/>
    <m/>
    <m/>
    <m/>
    <m/>
    <n v="21.184999999999999"/>
    <m/>
    <x v="0"/>
    <m/>
    <m/>
    <x v="97"/>
    <m/>
    <x v="2"/>
    <x v="3"/>
    <x v="0"/>
  </r>
  <r>
    <x v="669"/>
    <x v="7"/>
    <x v="0"/>
    <s v="NDG_Facebook_RT_brand（210210-210228）"/>
    <n v="1483"/>
    <m/>
    <m/>
    <m/>
    <m/>
    <n v="2599.0650000000001"/>
    <m/>
    <x v="0"/>
    <m/>
    <m/>
    <x v="97"/>
    <m/>
    <x v="2"/>
    <x v="3"/>
    <x v="0"/>
  </r>
  <r>
    <x v="669"/>
    <x v="7"/>
    <x v="0"/>
    <s v="NDG_Facebook_int_LAL"/>
    <n v="3113"/>
    <m/>
    <m/>
    <m/>
    <m/>
    <n v="2329.2350000000001"/>
    <m/>
    <x v="0"/>
    <m/>
    <m/>
    <x v="97"/>
    <m/>
    <x v="2"/>
    <x v="3"/>
    <x v="0"/>
  </r>
  <r>
    <x v="669"/>
    <x v="7"/>
    <x v="0"/>
    <s v="NDG_Facebook_RT_brand（210210-210228）"/>
    <n v="139"/>
    <m/>
    <m/>
    <m/>
    <m/>
    <n v="215.19499999999999"/>
    <m/>
    <x v="0"/>
    <m/>
    <m/>
    <x v="97"/>
    <m/>
    <x v="2"/>
    <x v="3"/>
    <x v="0"/>
  </r>
  <r>
    <x v="669"/>
    <x v="7"/>
    <x v="0"/>
    <s v="NDG_Facebook_RT_brand（210210-210228）"/>
    <n v="367"/>
    <m/>
    <m/>
    <m/>
    <m/>
    <n v="353.45499999999998"/>
    <m/>
    <x v="0"/>
    <m/>
    <m/>
    <x v="97"/>
    <m/>
    <x v="2"/>
    <x v="3"/>
    <x v="0"/>
  </r>
  <r>
    <x v="669"/>
    <x v="7"/>
    <x v="0"/>
    <s v="NDG_Facebook_RT_ec（210210-210228）"/>
    <n v="1947"/>
    <m/>
    <m/>
    <m/>
    <m/>
    <n v="1297.8599999999999"/>
    <m/>
    <x v="0"/>
    <m/>
    <m/>
    <x v="97"/>
    <m/>
    <x v="2"/>
    <x v="3"/>
    <x v="0"/>
  </r>
  <r>
    <x v="669"/>
    <x v="7"/>
    <x v="0"/>
    <s v="NDG_Facebook_RT_ec（210210-210228）"/>
    <n v="6587"/>
    <m/>
    <m/>
    <m/>
    <m/>
    <n v="6717.875"/>
    <m/>
    <x v="0"/>
    <m/>
    <m/>
    <x v="97"/>
    <m/>
    <x v="2"/>
    <x v="3"/>
    <x v="0"/>
  </r>
  <r>
    <x v="669"/>
    <x v="7"/>
    <x v="0"/>
    <s v="NDG_Facebook_RT_ec（210210-210228）"/>
    <n v="550"/>
    <m/>
    <m/>
    <m/>
    <m/>
    <n v="526.28"/>
    <m/>
    <x v="0"/>
    <m/>
    <m/>
    <x v="97"/>
    <m/>
    <x v="2"/>
    <x v="3"/>
    <x v="0"/>
  </r>
  <r>
    <x v="669"/>
    <x v="7"/>
    <x v="0"/>
    <s v="NDG_Facebook_RT_brand（210210-210228）"/>
    <n v="48"/>
    <m/>
    <m/>
    <m/>
    <m/>
    <n v="89.2"/>
    <m/>
    <x v="0"/>
    <m/>
    <m/>
    <x v="97"/>
    <m/>
    <x v="2"/>
    <x v="3"/>
    <x v="0"/>
  </r>
  <r>
    <x v="669"/>
    <x v="7"/>
    <x v="0"/>
    <s v="NDG_Facebook_RT_ec（210210-210228）"/>
    <n v="3106"/>
    <m/>
    <m/>
    <m/>
    <m/>
    <n v="2211.0450000000001"/>
    <m/>
    <x v="0"/>
    <m/>
    <m/>
    <x v="97"/>
    <m/>
    <x v="2"/>
    <x v="3"/>
    <x v="0"/>
  </r>
  <r>
    <x v="669"/>
    <x v="7"/>
    <x v="0"/>
    <s v="NDG_Facebook_RT_ec（210210-210228）"/>
    <n v="14341"/>
    <m/>
    <m/>
    <m/>
    <m/>
    <n v="21271.97"/>
    <m/>
    <x v="0"/>
    <m/>
    <m/>
    <x v="97"/>
    <m/>
    <x v="2"/>
    <x v="3"/>
    <x v="0"/>
  </r>
  <r>
    <x v="669"/>
    <x v="7"/>
    <x v="0"/>
    <s v="NDG_Facebook_int_LAL_2"/>
    <n v="5"/>
    <m/>
    <m/>
    <m/>
    <m/>
    <n v="1.115"/>
    <m/>
    <x v="0"/>
    <m/>
    <m/>
    <x v="97"/>
    <m/>
    <x v="2"/>
    <x v="3"/>
    <x v="0"/>
  </r>
  <r>
    <x v="669"/>
    <x v="7"/>
    <x v="0"/>
    <s v="NDG_Facebook_int_LAL_2"/>
    <n v="22"/>
    <m/>
    <m/>
    <m/>
    <m/>
    <n v="10.035"/>
    <m/>
    <x v="0"/>
    <m/>
    <m/>
    <x v="97"/>
    <m/>
    <x v="2"/>
    <x v="3"/>
    <x v="0"/>
  </r>
  <r>
    <x v="669"/>
    <x v="7"/>
    <x v="0"/>
    <s v="ネスプレッソ◆websiteclicks_SEP_男女_18-65+_interest_◆"/>
    <n v="71"/>
    <m/>
    <m/>
    <m/>
    <m/>
    <n v="28.99"/>
    <m/>
    <x v="0"/>
    <m/>
    <m/>
    <x v="97"/>
    <m/>
    <x v="2"/>
    <x v="3"/>
    <x v="0"/>
  </r>
  <r>
    <x v="669"/>
    <x v="7"/>
    <x v="0"/>
    <s v="NDG_Facebook_int_LAL_2"/>
    <n v="118"/>
    <m/>
    <m/>
    <m/>
    <m/>
    <n v="65.784999999999997"/>
    <m/>
    <x v="0"/>
    <m/>
    <m/>
    <x v="97"/>
    <m/>
    <x v="2"/>
    <x v="3"/>
    <x v="0"/>
  </r>
  <r>
    <x v="669"/>
    <x v="7"/>
    <x v="0"/>
    <s v="NDG_Facebook_RT_ec（210210-210228）"/>
    <n v="1546"/>
    <m/>
    <m/>
    <m/>
    <m/>
    <n v="1458.42"/>
    <m/>
    <x v="0"/>
    <m/>
    <m/>
    <x v="97"/>
    <m/>
    <x v="2"/>
    <x v="3"/>
    <x v="0"/>
  </r>
  <r>
    <x v="669"/>
    <x v="7"/>
    <x v="0"/>
    <s v="NDG_Facebook_RT_ec（210210-210228）"/>
    <n v="6468"/>
    <m/>
    <m/>
    <m/>
    <m/>
    <n v="6106.8549999999996"/>
    <m/>
    <x v="0"/>
    <m/>
    <m/>
    <x v="97"/>
    <m/>
    <x v="2"/>
    <x v="3"/>
    <x v="0"/>
  </r>
  <r>
    <x v="669"/>
    <x v="7"/>
    <x v="0"/>
    <s v="ネスプレッソ◆websiteclicks_SEP_男女_18-65+_interest_◆"/>
    <n v="14"/>
    <m/>
    <m/>
    <m/>
    <m/>
    <n v="6.69"/>
    <m/>
    <x v="0"/>
    <m/>
    <m/>
    <x v="97"/>
    <m/>
    <x v="2"/>
    <x v="3"/>
    <x v="0"/>
  </r>
  <r>
    <x v="669"/>
    <x v="7"/>
    <x v="0"/>
    <s v="NDG_Facebook_RT_brand（210210-210228）"/>
    <n v="136"/>
    <m/>
    <m/>
    <m/>
    <m/>
    <n v="118.19"/>
    <m/>
    <x v="0"/>
    <m/>
    <m/>
    <x v="97"/>
    <m/>
    <x v="2"/>
    <x v="3"/>
    <x v="0"/>
  </r>
  <r>
    <x v="669"/>
    <x v="7"/>
    <x v="0"/>
    <s v="NDG_Facebook_RT_ec（210210-210228）"/>
    <n v="1975"/>
    <m/>
    <m/>
    <m/>
    <m/>
    <n v="1856.4749999999999"/>
    <m/>
    <x v="0"/>
    <m/>
    <m/>
    <x v="97"/>
    <m/>
    <x v="2"/>
    <x v="3"/>
    <x v="0"/>
  </r>
  <r>
    <x v="669"/>
    <x v="7"/>
    <x v="0"/>
    <s v="NDG_Facebook_RT_ec（210210-210228）"/>
    <n v="2842"/>
    <m/>
    <m/>
    <m/>
    <m/>
    <n v="3951.56"/>
    <m/>
    <x v="0"/>
    <m/>
    <m/>
    <x v="97"/>
    <m/>
    <x v="2"/>
    <x v="3"/>
    <x v="0"/>
  </r>
  <r>
    <x v="669"/>
    <x v="7"/>
    <x v="0"/>
    <s v="NDG_Facebook_RT_brand（210210-210228）"/>
    <n v="1638"/>
    <m/>
    <m/>
    <m/>
    <m/>
    <n v="2098.4299999999998"/>
    <m/>
    <x v="0"/>
    <m/>
    <m/>
    <x v="97"/>
    <m/>
    <x v="2"/>
    <x v="3"/>
    <x v="0"/>
  </r>
  <r>
    <x v="669"/>
    <x v="7"/>
    <x v="0"/>
    <s v="ネスプレッソ◆websiteclicks_SEP_男女_18-65+_interest_◆"/>
    <n v="3395"/>
    <m/>
    <m/>
    <m/>
    <m/>
    <n v="1931.18"/>
    <m/>
    <x v="0"/>
    <m/>
    <m/>
    <x v="97"/>
    <m/>
    <x v="2"/>
    <x v="3"/>
    <x v="0"/>
  </r>
  <r>
    <x v="669"/>
    <x v="7"/>
    <x v="0"/>
    <s v="NDG_Facebook_RT_brand（210210-210228）"/>
    <n v="1156"/>
    <m/>
    <m/>
    <m/>
    <m/>
    <n v="1988.0450000000001"/>
    <m/>
    <x v="0"/>
    <m/>
    <m/>
    <x v="97"/>
    <m/>
    <x v="2"/>
    <x v="3"/>
    <x v="0"/>
  </r>
  <r>
    <x v="669"/>
    <x v="7"/>
    <x v="0"/>
    <s v="ネスプレッソ◆websiteclicks_SEP_男女_18-65+_interest_◆"/>
    <n v="30"/>
    <m/>
    <m/>
    <m/>
    <m/>
    <n v="23.414999999999999"/>
    <m/>
    <x v="0"/>
    <m/>
    <m/>
    <x v="97"/>
    <m/>
    <x v="2"/>
    <x v="3"/>
    <x v="0"/>
  </r>
  <r>
    <x v="669"/>
    <x v="7"/>
    <x v="0"/>
    <s v="NDG_Facebook_RT_brand（210210-210228）"/>
    <n v="79"/>
    <m/>
    <m/>
    <m/>
    <m/>
    <n v="123.765"/>
    <m/>
    <x v="0"/>
    <m/>
    <m/>
    <x v="97"/>
    <m/>
    <x v="2"/>
    <x v="3"/>
    <x v="0"/>
  </r>
  <r>
    <x v="669"/>
    <x v="7"/>
    <x v="0"/>
    <s v="NDG_Facebook_int_LAL_2"/>
    <n v="24"/>
    <m/>
    <m/>
    <m/>
    <m/>
    <n v="6.69"/>
    <m/>
    <x v="0"/>
    <m/>
    <m/>
    <x v="97"/>
    <m/>
    <x v="2"/>
    <x v="3"/>
    <x v="0"/>
  </r>
  <r>
    <x v="669"/>
    <x v="7"/>
    <x v="0"/>
    <s v="NDG_Facebook_RT_ec（210210-210228）"/>
    <n v="802"/>
    <m/>
    <m/>
    <m/>
    <m/>
    <n v="776.04"/>
    <m/>
    <x v="0"/>
    <m/>
    <m/>
    <x v="97"/>
    <m/>
    <x v="2"/>
    <x v="3"/>
    <x v="0"/>
  </r>
  <r>
    <x v="669"/>
    <x v="7"/>
    <x v="0"/>
    <s v="NDG_Facebook_RT_brand（210210-210228）"/>
    <n v="25"/>
    <m/>
    <m/>
    <m/>
    <m/>
    <n v="32.335000000000001"/>
    <m/>
    <x v="0"/>
    <m/>
    <m/>
    <x v="97"/>
    <m/>
    <x v="2"/>
    <x v="3"/>
    <x v="0"/>
  </r>
  <r>
    <x v="669"/>
    <x v="7"/>
    <x v="0"/>
    <s v="NDG_Facebook_RT_ec（210210-210228）"/>
    <n v="3728"/>
    <m/>
    <m/>
    <m/>
    <m/>
    <n v="3660.5450000000001"/>
    <m/>
    <x v="0"/>
    <m/>
    <m/>
    <x v="97"/>
    <m/>
    <x v="2"/>
    <x v="3"/>
    <x v="0"/>
  </r>
  <r>
    <x v="669"/>
    <x v="7"/>
    <x v="0"/>
    <s v="NDG_Facebook_RT_brand（210210-210228）"/>
    <n v="36"/>
    <m/>
    <m/>
    <m/>
    <m/>
    <n v="59.094999999999999"/>
    <m/>
    <x v="0"/>
    <m/>
    <m/>
    <x v="97"/>
    <m/>
    <x v="2"/>
    <x v="3"/>
    <x v="0"/>
  </r>
  <r>
    <x v="669"/>
    <x v="7"/>
    <x v="0"/>
    <s v="NDG_Facebook_RT_ec（210210-210228）"/>
    <n v="892"/>
    <m/>
    <m/>
    <m/>
    <m/>
    <n v="720.29"/>
    <m/>
    <x v="0"/>
    <m/>
    <m/>
    <x v="97"/>
    <m/>
    <x v="2"/>
    <x v="3"/>
    <x v="0"/>
  </r>
  <r>
    <x v="669"/>
    <x v="7"/>
    <x v="0"/>
    <s v="NDG_Facebook_int_LAL_2"/>
    <n v="128"/>
    <m/>
    <m/>
    <m/>
    <m/>
    <n v="57.98"/>
    <m/>
    <x v="0"/>
    <m/>
    <m/>
    <x v="97"/>
    <m/>
    <x v="2"/>
    <x v="3"/>
    <x v="0"/>
  </r>
  <r>
    <x v="669"/>
    <x v="7"/>
    <x v="0"/>
    <s v="ネスプレッソ◆websiteclicks_SEP_男女_18-65+_interest_◆"/>
    <n v="44"/>
    <m/>
    <m/>
    <m/>
    <m/>
    <n v="17.84"/>
    <m/>
    <x v="0"/>
    <m/>
    <m/>
    <x v="97"/>
    <m/>
    <x v="2"/>
    <x v="3"/>
    <x v="0"/>
  </r>
  <r>
    <x v="669"/>
    <x v="7"/>
    <x v="0"/>
    <s v="NDG_Facebook_int_LAL_2"/>
    <n v="2423"/>
    <m/>
    <m/>
    <m/>
    <m/>
    <n v="1119.46"/>
    <m/>
    <x v="0"/>
    <m/>
    <m/>
    <x v="97"/>
    <m/>
    <x v="2"/>
    <x v="3"/>
    <x v="0"/>
  </r>
  <r>
    <x v="669"/>
    <x v="7"/>
    <x v="0"/>
    <s v="ネスプレッソ◆websiteclicks_SEP_男女_18-65+_interest_◆"/>
    <n v="3042"/>
    <m/>
    <m/>
    <m/>
    <m/>
    <n v="1238.7650000000001"/>
    <m/>
    <x v="0"/>
    <m/>
    <m/>
    <x v="97"/>
    <m/>
    <x v="2"/>
    <x v="3"/>
    <x v="0"/>
  </r>
  <r>
    <x v="669"/>
    <x v="7"/>
    <x v="0"/>
    <s v="ネスプレッソ◆websiteclicks_SEP_男女_18-65+_interest_◆"/>
    <n v="325"/>
    <m/>
    <m/>
    <m/>
    <m/>
    <n v="63.555"/>
    <m/>
    <x v="0"/>
    <m/>
    <m/>
    <x v="97"/>
    <m/>
    <x v="2"/>
    <x v="3"/>
    <x v="0"/>
  </r>
  <r>
    <x v="669"/>
    <x v="7"/>
    <x v="0"/>
    <s v="ネスプレッソ◆websiteclicks_SEP_男女_18-65+_interest_◆"/>
    <n v="85"/>
    <m/>
    <m/>
    <m/>
    <m/>
    <n v="47.945"/>
    <m/>
    <x v="0"/>
    <m/>
    <m/>
    <x v="97"/>
    <m/>
    <x v="2"/>
    <x v="3"/>
    <x v="0"/>
  </r>
  <r>
    <x v="669"/>
    <x v="7"/>
    <x v="0"/>
    <s v="NDG_Facebook_RT_ec（210210-210228）"/>
    <n v="6512"/>
    <m/>
    <m/>
    <m/>
    <m/>
    <n v="5053.18"/>
    <m/>
    <x v="0"/>
    <m/>
    <m/>
    <x v="97"/>
    <m/>
    <x v="2"/>
    <x v="3"/>
    <x v="0"/>
  </r>
  <r>
    <x v="669"/>
    <x v="7"/>
    <x v="0"/>
    <s v="NDG_Facebook_RT_brand（210210-210228）"/>
    <n v="625"/>
    <m/>
    <m/>
    <m/>
    <m/>
    <n v="905.38"/>
    <m/>
    <x v="0"/>
    <m/>
    <m/>
    <x v="97"/>
    <m/>
    <x v="2"/>
    <x v="3"/>
    <x v="0"/>
  </r>
  <r>
    <x v="669"/>
    <x v="7"/>
    <x v="0"/>
    <s v="NDG_Facebook_int_LAL_2"/>
    <n v="2465"/>
    <m/>
    <m/>
    <m/>
    <m/>
    <n v="888.65499999999997"/>
    <m/>
    <x v="0"/>
    <m/>
    <m/>
    <x v="97"/>
    <m/>
    <x v="2"/>
    <x v="3"/>
    <x v="0"/>
  </r>
  <r>
    <x v="669"/>
    <x v="7"/>
    <x v="0"/>
    <s v="NDG_Facebook_int_LAL"/>
    <n v="1024"/>
    <m/>
    <m/>
    <m/>
    <m/>
    <n v="625.51499999999999"/>
    <m/>
    <x v="0"/>
    <m/>
    <m/>
    <x v="97"/>
    <m/>
    <x v="2"/>
    <x v="3"/>
    <x v="0"/>
  </r>
  <r>
    <x v="669"/>
    <x v="7"/>
    <x v="0"/>
    <s v="NDG_Facebook_RT_brand（210210-210228）"/>
    <n v="1325"/>
    <m/>
    <m/>
    <m/>
    <m/>
    <n v="1689.2249999999999"/>
    <m/>
    <x v="0"/>
    <m/>
    <m/>
    <x v="97"/>
    <m/>
    <x v="2"/>
    <x v="3"/>
    <x v="0"/>
  </r>
  <r>
    <x v="669"/>
    <x v="7"/>
    <x v="0"/>
    <s v="ネスプレッソ◆websiteclicks_SEP_男女_18-65+_interest_◆"/>
    <n v="408"/>
    <m/>
    <m/>
    <m/>
    <m/>
    <n v="68.015000000000001"/>
    <m/>
    <x v="0"/>
    <m/>
    <m/>
    <x v="97"/>
    <m/>
    <x v="2"/>
    <x v="3"/>
    <x v="0"/>
  </r>
  <r>
    <x v="669"/>
    <x v="7"/>
    <x v="0"/>
    <s v="ネスプレッソ◆websiteclicks_SEP_男女_18-65+_interest_◆"/>
    <n v="460"/>
    <m/>
    <m/>
    <m/>
    <m/>
    <n v="364.60500000000002"/>
    <m/>
    <x v="0"/>
    <m/>
    <m/>
    <x v="97"/>
    <m/>
    <x v="2"/>
    <x v="3"/>
    <x v="0"/>
  </r>
  <r>
    <x v="669"/>
    <x v="7"/>
    <x v="0"/>
    <s v="NDG_Facebook_int_LAL_2"/>
    <n v="17"/>
    <m/>
    <m/>
    <m/>
    <m/>
    <n v="2.23"/>
    <m/>
    <x v="0"/>
    <m/>
    <m/>
    <x v="97"/>
    <m/>
    <x v="2"/>
    <x v="3"/>
    <x v="0"/>
  </r>
  <r>
    <x v="669"/>
    <x v="7"/>
    <x v="0"/>
    <s v="NDG_Facebook_int_LAL_2"/>
    <n v="264"/>
    <m/>
    <m/>
    <m/>
    <m/>
    <n v="176.17"/>
    <m/>
    <x v="0"/>
    <m/>
    <m/>
    <x v="97"/>
    <m/>
    <x v="2"/>
    <x v="3"/>
    <x v="0"/>
  </r>
  <r>
    <x v="669"/>
    <x v="7"/>
    <x v="0"/>
    <s v="NDG_Facebook_RT_brand（210210-210228）"/>
    <n v="1848"/>
    <m/>
    <m/>
    <m/>
    <m/>
    <n v="1898.845"/>
    <m/>
    <x v="0"/>
    <m/>
    <m/>
    <x v="97"/>
    <m/>
    <x v="2"/>
    <x v="3"/>
    <x v="0"/>
  </r>
  <r>
    <x v="669"/>
    <x v="7"/>
    <x v="0"/>
    <s v="NDG_Facebook_int_LAL_2"/>
    <n v="79"/>
    <m/>
    <m/>
    <m/>
    <m/>
    <n v="59.094999999999999"/>
    <m/>
    <x v="0"/>
    <m/>
    <m/>
    <x v="97"/>
    <m/>
    <x v="2"/>
    <x v="3"/>
    <x v="0"/>
  </r>
  <r>
    <x v="669"/>
    <x v="7"/>
    <x v="0"/>
    <s v="NDG_Facebook_int_LAL_2"/>
    <n v="182"/>
    <m/>
    <m/>
    <m/>
    <m/>
    <n v="103.69499999999999"/>
    <m/>
    <x v="0"/>
    <m/>
    <m/>
    <x v="97"/>
    <m/>
    <x v="2"/>
    <x v="3"/>
    <x v="0"/>
  </r>
  <r>
    <x v="670"/>
    <x v="7"/>
    <x v="0"/>
    <s v="NDG_Facebook_RT_brand（210210-210228）"/>
    <n v="2274"/>
    <m/>
    <m/>
    <m/>
    <m/>
    <n v="2427.355"/>
    <m/>
    <x v="0"/>
    <m/>
    <m/>
    <x v="97"/>
    <m/>
    <x v="2"/>
    <x v="3"/>
    <x v="0"/>
  </r>
  <r>
    <x v="670"/>
    <x v="7"/>
    <x v="0"/>
    <s v="NDG_Facebook_RT_brand（210210-210228）"/>
    <n v="22"/>
    <m/>
    <m/>
    <m/>
    <m/>
    <n v="22.3"/>
    <m/>
    <x v="0"/>
    <m/>
    <m/>
    <x v="97"/>
    <m/>
    <x v="2"/>
    <x v="3"/>
    <x v="0"/>
  </r>
  <r>
    <x v="670"/>
    <x v="7"/>
    <x v="0"/>
    <s v="NDG_Facebook_RT_ec（210210-210228）"/>
    <n v="1066"/>
    <m/>
    <m/>
    <m/>
    <m/>
    <n v="1296.7449999999999"/>
    <m/>
    <x v="0"/>
    <m/>
    <m/>
    <x v="97"/>
    <m/>
    <x v="2"/>
    <x v="3"/>
    <x v="0"/>
  </r>
  <r>
    <x v="670"/>
    <x v="7"/>
    <x v="0"/>
    <s v="NDG_Facebook_RT_ec（210210-210228）"/>
    <n v="523"/>
    <m/>
    <m/>
    <m/>
    <m/>
    <n v="594.29499999999996"/>
    <m/>
    <x v="0"/>
    <m/>
    <m/>
    <x v="97"/>
    <m/>
    <x v="2"/>
    <x v="3"/>
    <x v="0"/>
  </r>
  <r>
    <x v="670"/>
    <x v="7"/>
    <x v="0"/>
    <s v="NDG_Facebook_RT_ec（210210-210228）"/>
    <n v="8801"/>
    <m/>
    <m/>
    <m/>
    <m/>
    <n v="12223.745000000001"/>
    <m/>
    <x v="0"/>
    <m/>
    <m/>
    <x v="97"/>
    <m/>
    <x v="2"/>
    <x v="3"/>
    <x v="0"/>
  </r>
  <r>
    <x v="670"/>
    <x v="7"/>
    <x v="0"/>
    <s v="NDG_Facebook_RT_brand（210210-210228）"/>
    <n v="1032"/>
    <m/>
    <m/>
    <m/>
    <m/>
    <n v="932.14"/>
    <m/>
    <x v="0"/>
    <m/>
    <m/>
    <x v="97"/>
    <m/>
    <x v="2"/>
    <x v="3"/>
    <x v="0"/>
  </r>
  <r>
    <x v="670"/>
    <x v="7"/>
    <x v="0"/>
    <s v="NDG_Facebook_RT_ec（210210-210228）"/>
    <n v="2370"/>
    <m/>
    <m/>
    <m/>
    <m/>
    <n v="1925.605"/>
    <m/>
    <x v="0"/>
    <m/>
    <m/>
    <x v="97"/>
    <m/>
    <x v="2"/>
    <x v="3"/>
    <x v="0"/>
  </r>
  <r>
    <x v="670"/>
    <x v="7"/>
    <x v="0"/>
    <s v="NDG_Facebook_RT_ec（210210-210228）"/>
    <n v="1391"/>
    <m/>
    <m/>
    <m/>
    <m/>
    <n v="1256.605"/>
    <m/>
    <x v="0"/>
    <m/>
    <m/>
    <x v="97"/>
    <m/>
    <x v="2"/>
    <x v="3"/>
    <x v="0"/>
  </r>
  <r>
    <x v="670"/>
    <x v="7"/>
    <x v="0"/>
    <s v="NDG_Facebook_RT_brand（210210-210228）"/>
    <n v="487"/>
    <m/>
    <m/>
    <m/>
    <m/>
    <n v="641.125"/>
    <m/>
    <x v="0"/>
    <m/>
    <m/>
    <x v="97"/>
    <m/>
    <x v="2"/>
    <x v="3"/>
    <x v="0"/>
  </r>
  <r>
    <x v="670"/>
    <x v="7"/>
    <x v="0"/>
    <s v="NDG_Facebook_RT_brand（210210-210228）"/>
    <n v="352"/>
    <m/>
    <m/>
    <m/>
    <m/>
    <n v="621.05499999999995"/>
    <m/>
    <x v="0"/>
    <m/>
    <m/>
    <x v="97"/>
    <m/>
    <x v="2"/>
    <x v="3"/>
    <x v="0"/>
  </r>
  <r>
    <x v="670"/>
    <x v="7"/>
    <x v="0"/>
    <s v="NDG_Facebook_RT_brand（210210-210228）"/>
    <n v="17"/>
    <m/>
    <m/>
    <m/>
    <m/>
    <n v="21.184999999999999"/>
    <m/>
    <x v="0"/>
    <m/>
    <m/>
    <x v="97"/>
    <m/>
    <x v="2"/>
    <x v="3"/>
    <x v="0"/>
  </r>
  <r>
    <x v="670"/>
    <x v="7"/>
    <x v="0"/>
    <s v="NDG_Facebook_RT_brand（210210-210228）"/>
    <n v="154"/>
    <m/>
    <m/>
    <m/>
    <m/>
    <n v="121.535"/>
    <m/>
    <x v="0"/>
    <m/>
    <m/>
    <x v="97"/>
    <m/>
    <x v="2"/>
    <x v="3"/>
    <x v="0"/>
  </r>
  <r>
    <x v="670"/>
    <x v="7"/>
    <x v="0"/>
    <s v="NDG_Facebook_RT_brand（210210-210228）"/>
    <n v="795"/>
    <m/>
    <m/>
    <m/>
    <m/>
    <n v="1333.54"/>
    <m/>
    <x v="0"/>
    <m/>
    <m/>
    <x v="97"/>
    <m/>
    <x v="2"/>
    <x v="3"/>
    <x v="0"/>
  </r>
  <r>
    <x v="670"/>
    <x v="7"/>
    <x v="0"/>
    <s v="NDG_Facebook_RT_brand（210210-210228）"/>
    <n v="222"/>
    <m/>
    <m/>
    <m/>
    <m/>
    <n v="250.875"/>
    <m/>
    <x v="0"/>
    <m/>
    <m/>
    <x v="97"/>
    <m/>
    <x v="2"/>
    <x v="3"/>
    <x v="0"/>
  </r>
  <r>
    <x v="670"/>
    <x v="7"/>
    <x v="0"/>
    <s v="NDG_Facebook_RT_ec（210210-210228）"/>
    <n v="1143"/>
    <m/>
    <m/>
    <m/>
    <m/>
    <n v="622.16999999999996"/>
    <m/>
    <x v="0"/>
    <m/>
    <m/>
    <x v="97"/>
    <m/>
    <x v="2"/>
    <x v="3"/>
    <x v="0"/>
  </r>
  <r>
    <x v="670"/>
    <x v="7"/>
    <x v="0"/>
    <s v="NDG_Facebook_RT_ec（210210-210228）"/>
    <n v="355"/>
    <m/>
    <m/>
    <m/>
    <m/>
    <n v="270.94499999999999"/>
    <m/>
    <x v="0"/>
    <m/>
    <m/>
    <x v="97"/>
    <m/>
    <x v="2"/>
    <x v="3"/>
    <x v="0"/>
  </r>
  <r>
    <x v="670"/>
    <x v="7"/>
    <x v="0"/>
    <s v="NDG_Facebook_RT_ec（210210-210228）"/>
    <n v="3955"/>
    <m/>
    <m/>
    <m/>
    <m/>
    <n v="2764.085"/>
    <m/>
    <x v="0"/>
    <m/>
    <m/>
    <x v="97"/>
    <m/>
    <x v="2"/>
    <x v="3"/>
    <x v="0"/>
  </r>
  <r>
    <x v="670"/>
    <x v="7"/>
    <x v="0"/>
    <s v="NDG_Facebook_RT_ec（210210-210228）"/>
    <n v="7026"/>
    <m/>
    <m/>
    <m/>
    <m/>
    <n v="5498.0649999999996"/>
    <m/>
    <x v="0"/>
    <m/>
    <m/>
    <x v="97"/>
    <m/>
    <x v="2"/>
    <x v="3"/>
    <x v="0"/>
  </r>
  <r>
    <x v="671"/>
    <x v="7"/>
    <x v="0"/>
    <s v="NDG_Facebook_RT_brand（210210-210228）"/>
    <n v="32"/>
    <m/>
    <m/>
    <m/>
    <m/>
    <n v="20.07"/>
    <m/>
    <x v="0"/>
    <m/>
    <m/>
    <x v="97"/>
    <m/>
    <x v="2"/>
    <x v="3"/>
    <x v="0"/>
  </r>
  <r>
    <x v="671"/>
    <x v="7"/>
    <x v="0"/>
    <s v="NDG_Facebook_RT_ec（210210-210228）"/>
    <n v="7814"/>
    <m/>
    <m/>
    <m/>
    <m/>
    <n v="9701.6149999999998"/>
    <m/>
    <x v="0"/>
    <m/>
    <m/>
    <x v="97"/>
    <m/>
    <x v="2"/>
    <x v="3"/>
    <x v="0"/>
  </r>
  <r>
    <x v="671"/>
    <x v="7"/>
    <x v="0"/>
    <s v="NDG_Facebook_RT_ec（210210-210228）"/>
    <n v="386"/>
    <m/>
    <m/>
    <m/>
    <m/>
    <n v="301.05"/>
    <m/>
    <x v="0"/>
    <m/>
    <m/>
    <x v="97"/>
    <m/>
    <x v="2"/>
    <x v="3"/>
    <x v="0"/>
  </r>
  <r>
    <x v="671"/>
    <x v="7"/>
    <x v="0"/>
    <s v="NDG_Facebook_RT_brand（210210-210228）"/>
    <n v="79"/>
    <m/>
    <m/>
    <m/>
    <m/>
    <n v="64.67"/>
    <m/>
    <x v="0"/>
    <m/>
    <m/>
    <x v="97"/>
    <m/>
    <x v="2"/>
    <x v="3"/>
    <x v="0"/>
  </r>
  <r>
    <x v="671"/>
    <x v="7"/>
    <x v="0"/>
    <s v="NDG_Facebook_RT_ec（210210-210228）"/>
    <n v="429"/>
    <m/>
    <m/>
    <m/>
    <m/>
    <n v="304.39499999999998"/>
    <m/>
    <x v="0"/>
    <m/>
    <m/>
    <x v="97"/>
    <m/>
    <x v="2"/>
    <x v="3"/>
    <x v="0"/>
  </r>
  <r>
    <x v="671"/>
    <x v="7"/>
    <x v="0"/>
    <s v="NDG_Facebook_RT_brand（210210-210228）"/>
    <n v="720"/>
    <m/>
    <m/>
    <m/>
    <m/>
    <n v="1135.07"/>
    <m/>
    <x v="0"/>
    <m/>
    <m/>
    <x v="97"/>
    <m/>
    <x v="2"/>
    <x v="3"/>
    <x v="0"/>
  </r>
  <r>
    <x v="671"/>
    <x v="7"/>
    <x v="0"/>
    <s v="NDG_Facebook_RT_ec（210210-210228）"/>
    <n v="2692"/>
    <m/>
    <m/>
    <m/>
    <m/>
    <n v="1837.52"/>
    <m/>
    <x v="0"/>
    <m/>
    <m/>
    <x v="97"/>
    <m/>
    <x v="2"/>
    <x v="3"/>
    <x v="0"/>
  </r>
  <r>
    <x v="671"/>
    <x v="7"/>
    <x v="0"/>
    <s v="NDG_Facebook_RT_ec（210210-210228）"/>
    <n v="1987"/>
    <m/>
    <m/>
    <m/>
    <m/>
    <n v="1978.01"/>
    <m/>
    <x v="0"/>
    <m/>
    <m/>
    <x v="97"/>
    <m/>
    <x v="2"/>
    <x v="3"/>
    <x v="0"/>
  </r>
  <r>
    <x v="671"/>
    <x v="7"/>
    <x v="0"/>
    <s v="NDG_Facebook_RT_brand（210210-210228）"/>
    <n v="347"/>
    <m/>
    <m/>
    <m/>
    <m/>
    <n v="395.82499999999999"/>
    <m/>
    <x v="0"/>
    <m/>
    <m/>
    <x v="97"/>
    <m/>
    <x v="2"/>
    <x v="3"/>
    <x v="0"/>
  </r>
  <r>
    <x v="671"/>
    <x v="7"/>
    <x v="0"/>
    <s v="NDG_Facebook_RT_brand（210210-210228）"/>
    <n v="737"/>
    <m/>
    <m/>
    <m/>
    <m/>
    <n v="710.255"/>
    <m/>
    <x v="0"/>
    <m/>
    <m/>
    <x v="97"/>
    <m/>
    <x v="2"/>
    <x v="3"/>
    <x v="0"/>
  </r>
  <r>
    <x v="671"/>
    <x v="7"/>
    <x v="0"/>
    <s v="NDG_Facebook_RT_ec（210210-210228）"/>
    <n v="2748"/>
    <m/>
    <m/>
    <m/>
    <m/>
    <n v="1721.56"/>
    <m/>
    <x v="0"/>
    <m/>
    <m/>
    <x v="97"/>
    <m/>
    <x v="2"/>
    <x v="3"/>
    <x v="0"/>
  </r>
  <r>
    <x v="671"/>
    <x v="7"/>
    <x v="0"/>
    <s v="NDG_Facebook_RT_ec（210210-210228）"/>
    <n v="936"/>
    <m/>
    <m/>
    <m/>
    <m/>
    <n v="847.4"/>
    <m/>
    <x v="0"/>
    <m/>
    <m/>
    <x v="97"/>
    <m/>
    <x v="2"/>
    <x v="3"/>
    <x v="0"/>
  </r>
  <r>
    <x v="671"/>
    <x v="7"/>
    <x v="0"/>
    <s v="NDG_Facebook_RT_brand（210210-210228）"/>
    <n v="972"/>
    <m/>
    <m/>
    <m/>
    <m/>
    <n v="864.125"/>
    <m/>
    <x v="0"/>
    <m/>
    <m/>
    <x v="97"/>
    <m/>
    <x v="2"/>
    <x v="3"/>
    <x v="0"/>
  </r>
  <r>
    <x v="671"/>
    <x v="7"/>
    <x v="0"/>
    <s v="NDG_Facebook_RT_brand（210210-210228）"/>
    <n v="21"/>
    <m/>
    <m/>
    <m/>
    <m/>
    <n v="18.954999999999998"/>
    <m/>
    <x v="0"/>
    <m/>
    <m/>
    <x v="97"/>
    <m/>
    <x v="2"/>
    <x v="3"/>
    <x v="0"/>
  </r>
  <r>
    <x v="671"/>
    <x v="7"/>
    <x v="0"/>
    <s v="NDG_Facebook_RT_ec（210210-210228）"/>
    <n v="6082"/>
    <m/>
    <m/>
    <m/>
    <m/>
    <n v="5094.4350000000004"/>
    <m/>
    <x v="0"/>
    <m/>
    <m/>
    <x v="97"/>
    <m/>
    <x v="2"/>
    <x v="3"/>
    <x v="0"/>
  </r>
  <r>
    <x v="671"/>
    <x v="7"/>
    <x v="0"/>
    <s v="NDG_Facebook_RT_ec（210210-210228）"/>
    <n v="4966"/>
    <m/>
    <m/>
    <m/>
    <m/>
    <n v="2823.18"/>
    <m/>
    <x v="0"/>
    <m/>
    <m/>
    <x v="97"/>
    <m/>
    <x v="2"/>
    <x v="3"/>
    <x v="0"/>
  </r>
  <r>
    <x v="671"/>
    <x v="7"/>
    <x v="0"/>
    <s v="NDG_Facebook_RT_brand（210210-210228）"/>
    <n v="538"/>
    <m/>
    <m/>
    <m/>
    <m/>
    <n v="657.85"/>
    <m/>
    <x v="0"/>
    <m/>
    <m/>
    <x v="97"/>
    <m/>
    <x v="2"/>
    <x v="3"/>
    <x v="0"/>
  </r>
  <r>
    <x v="671"/>
    <x v="7"/>
    <x v="0"/>
    <s v="NDG_Facebook_RT_brand（210210-210228）"/>
    <n v="2283"/>
    <m/>
    <m/>
    <m/>
    <m/>
    <n v="2250.0700000000002"/>
    <m/>
    <x v="0"/>
    <m/>
    <m/>
    <x v="97"/>
    <m/>
    <x v="2"/>
    <x v="3"/>
    <x v="0"/>
  </r>
  <r>
    <x v="672"/>
    <x v="7"/>
    <x v="0"/>
    <s v="NDG_Facebook_RT_brand（210210-210228）"/>
    <n v="67"/>
    <m/>
    <m/>
    <m/>
    <m/>
    <n v="47.945"/>
    <m/>
    <x v="0"/>
    <m/>
    <m/>
    <x v="98"/>
    <m/>
    <x v="2"/>
    <x v="3"/>
    <x v="0"/>
  </r>
  <r>
    <x v="672"/>
    <x v="7"/>
    <x v="0"/>
    <s v="NDG_Facebook_RT_brand（210210-210228）"/>
    <n v="1123"/>
    <m/>
    <m/>
    <m/>
    <m/>
    <n v="1005.73"/>
    <m/>
    <x v="0"/>
    <m/>
    <m/>
    <x v="98"/>
    <m/>
    <x v="2"/>
    <x v="3"/>
    <x v="0"/>
  </r>
  <r>
    <x v="672"/>
    <x v="7"/>
    <x v="0"/>
    <s v="NDG_Facebook_RT_brand（210210-210228）"/>
    <n v="359"/>
    <m/>
    <m/>
    <m/>
    <m/>
    <n v="371.29500000000002"/>
    <m/>
    <x v="0"/>
    <m/>
    <m/>
    <x v="98"/>
    <m/>
    <x v="2"/>
    <x v="3"/>
    <x v="0"/>
  </r>
  <r>
    <x v="672"/>
    <x v="7"/>
    <x v="0"/>
    <s v="NDG_Facebook_RT_brand（210210-210228）"/>
    <n v="876"/>
    <m/>
    <m/>
    <m/>
    <m/>
    <n v="987.89"/>
    <m/>
    <x v="0"/>
    <m/>
    <m/>
    <x v="98"/>
    <m/>
    <x v="2"/>
    <x v="3"/>
    <x v="0"/>
  </r>
  <r>
    <x v="672"/>
    <x v="7"/>
    <x v="0"/>
    <s v="NDG_Facebook_RT_ec（210210-210228）"/>
    <n v="5256"/>
    <m/>
    <m/>
    <m/>
    <m/>
    <n v="3332.7350000000001"/>
    <m/>
    <x v="0"/>
    <m/>
    <m/>
    <x v="98"/>
    <m/>
    <x v="2"/>
    <x v="3"/>
    <x v="0"/>
  </r>
  <r>
    <x v="672"/>
    <x v="7"/>
    <x v="0"/>
    <s v="NDG_Facebook_RT_ec（210210-210228）"/>
    <n v="741"/>
    <m/>
    <m/>
    <m/>
    <m/>
    <n v="502.86500000000001"/>
    <m/>
    <x v="0"/>
    <m/>
    <m/>
    <x v="98"/>
    <m/>
    <x v="2"/>
    <x v="3"/>
    <x v="0"/>
  </r>
  <r>
    <x v="672"/>
    <x v="7"/>
    <x v="0"/>
    <s v="NDG_Facebook_RT_brand（210210-210228）"/>
    <n v="1783"/>
    <m/>
    <m/>
    <m/>
    <m/>
    <n v="2130.7649999999999"/>
    <m/>
    <x v="0"/>
    <m/>
    <m/>
    <x v="98"/>
    <m/>
    <x v="2"/>
    <x v="3"/>
    <x v="0"/>
  </r>
  <r>
    <x v="672"/>
    <x v="7"/>
    <x v="0"/>
    <s v="NDG_Facebook_RT_ec（210210-210228）"/>
    <n v="3083"/>
    <m/>
    <m/>
    <m/>
    <m/>
    <n v="1937.87"/>
    <m/>
    <x v="0"/>
    <m/>
    <m/>
    <x v="98"/>
    <m/>
    <x v="2"/>
    <x v="3"/>
    <x v="0"/>
  </r>
  <r>
    <x v="672"/>
    <x v="7"/>
    <x v="0"/>
    <s v="NDG_Facebook_RT_brand（210210-210228）"/>
    <n v="219"/>
    <m/>
    <m/>
    <m/>
    <m/>
    <n v="141.60499999999999"/>
    <m/>
    <x v="0"/>
    <m/>
    <m/>
    <x v="98"/>
    <m/>
    <x v="2"/>
    <x v="3"/>
    <x v="0"/>
  </r>
  <r>
    <x v="672"/>
    <x v="7"/>
    <x v="0"/>
    <s v="NDG_Facebook_RT_ec（210210-210228）"/>
    <n v="2115"/>
    <m/>
    <m/>
    <m/>
    <m/>
    <n v="3580.2649999999999"/>
    <m/>
    <x v="0"/>
    <m/>
    <m/>
    <x v="98"/>
    <m/>
    <x v="2"/>
    <x v="3"/>
    <x v="0"/>
  </r>
  <r>
    <x v="672"/>
    <x v="7"/>
    <x v="0"/>
    <s v="NDG_Facebook_RT_ec（210210-210228）"/>
    <n v="2646"/>
    <m/>
    <m/>
    <m/>
    <m/>
    <n v="2010.345"/>
    <m/>
    <x v="0"/>
    <m/>
    <m/>
    <x v="98"/>
    <m/>
    <x v="2"/>
    <x v="3"/>
    <x v="0"/>
  </r>
  <r>
    <x v="672"/>
    <x v="7"/>
    <x v="0"/>
    <s v="NDG_Facebook_RT_ec（210210-210228）"/>
    <n v="2306"/>
    <m/>
    <m/>
    <m/>
    <m/>
    <n v="2081.7049999999999"/>
    <m/>
    <x v="0"/>
    <m/>
    <m/>
    <x v="98"/>
    <m/>
    <x v="2"/>
    <x v="3"/>
    <x v="0"/>
  </r>
  <r>
    <x v="672"/>
    <x v="7"/>
    <x v="0"/>
    <s v="NDG_Facebook_RT_brand（210210-210228）"/>
    <n v="47"/>
    <m/>
    <m/>
    <m/>
    <m/>
    <n v="28.99"/>
    <m/>
    <x v="0"/>
    <m/>
    <m/>
    <x v="98"/>
    <m/>
    <x v="2"/>
    <x v="3"/>
    <x v="0"/>
  </r>
  <r>
    <x v="672"/>
    <x v="7"/>
    <x v="0"/>
    <s v="NDG_Facebook_RT_brand（210210-210228）"/>
    <n v="227"/>
    <m/>
    <m/>
    <m/>
    <m/>
    <n v="564.19000000000005"/>
    <m/>
    <x v="0"/>
    <m/>
    <m/>
    <x v="98"/>
    <m/>
    <x v="2"/>
    <x v="3"/>
    <x v="0"/>
  </r>
  <r>
    <x v="672"/>
    <x v="7"/>
    <x v="0"/>
    <s v="NDG_Facebook_RT_ec（210210-210228）"/>
    <n v="3222"/>
    <m/>
    <m/>
    <m/>
    <m/>
    <n v="2022.61"/>
    <m/>
    <x v="0"/>
    <m/>
    <m/>
    <x v="98"/>
    <m/>
    <x v="2"/>
    <x v="3"/>
    <x v="0"/>
  </r>
  <r>
    <x v="672"/>
    <x v="7"/>
    <x v="0"/>
    <s v="NDG_Facebook_RT_ec（210210-210228）"/>
    <n v="1611"/>
    <m/>
    <m/>
    <m/>
    <m/>
    <n v="719.17499999999995"/>
    <m/>
    <x v="0"/>
    <m/>
    <m/>
    <x v="98"/>
    <m/>
    <x v="2"/>
    <x v="3"/>
    <x v="0"/>
  </r>
  <r>
    <x v="672"/>
    <x v="7"/>
    <x v="0"/>
    <s v="NDG_Facebook_RT_ec（210210-210228）"/>
    <n v="5517"/>
    <m/>
    <m/>
    <m/>
    <m/>
    <n v="4898.1949999999997"/>
    <m/>
    <x v="0"/>
    <m/>
    <m/>
    <x v="98"/>
    <m/>
    <x v="2"/>
    <x v="3"/>
    <x v="0"/>
  </r>
  <r>
    <x v="672"/>
    <x v="7"/>
    <x v="0"/>
    <s v="NDG_Facebook_RT_brand（210210-210228）"/>
    <n v="984"/>
    <m/>
    <m/>
    <m/>
    <m/>
    <n v="899.80499999999995"/>
    <m/>
    <x v="0"/>
    <m/>
    <m/>
    <x v="98"/>
    <m/>
    <x v="2"/>
    <x v="3"/>
    <x v="0"/>
  </r>
  <r>
    <x v="673"/>
    <x v="7"/>
    <x v="0"/>
    <s v="NDG_Facebook_RT_ec（210210-210228）"/>
    <n v="9258"/>
    <m/>
    <m/>
    <m/>
    <m/>
    <n v="4137.7650000000003"/>
    <m/>
    <x v="0"/>
    <m/>
    <m/>
    <x v="98"/>
    <m/>
    <x v="2"/>
    <x v="3"/>
    <x v="0"/>
  </r>
  <r>
    <x v="673"/>
    <x v="7"/>
    <x v="0"/>
    <s v="NDG_Facebook_RT_ec（210210-210228）"/>
    <n v="482"/>
    <m/>
    <m/>
    <m/>
    <m/>
    <n v="237.495"/>
    <m/>
    <x v="0"/>
    <m/>
    <m/>
    <x v="98"/>
    <m/>
    <x v="2"/>
    <x v="3"/>
    <x v="0"/>
  </r>
  <r>
    <x v="673"/>
    <x v="7"/>
    <x v="0"/>
    <s v="NDG_Facebook_RT_brand（210210-210228）"/>
    <n v="1023"/>
    <m/>
    <m/>
    <m/>
    <m/>
    <n v="944.40499999999997"/>
    <m/>
    <x v="0"/>
    <m/>
    <m/>
    <x v="98"/>
    <m/>
    <x v="2"/>
    <x v="3"/>
    <x v="0"/>
  </r>
  <r>
    <x v="673"/>
    <x v="7"/>
    <x v="0"/>
    <s v="NDG_Facebook_RT_ec（210210-210228）"/>
    <n v="2838"/>
    <m/>
    <m/>
    <m/>
    <m/>
    <n v="2320.3150000000001"/>
    <m/>
    <x v="0"/>
    <m/>
    <m/>
    <x v="98"/>
    <m/>
    <x v="2"/>
    <x v="3"/>
    <x v="0"/>
  </r>
  <r>
    <x v="673"/>
    <x v="7"/>
    <x v="0"/>
    <s v="NDG_Facebook_RT_ec（210210-210228）"/>
    <n v="675"/>
    <m/>
    <m/>
    <m/>
    <m/>
    <n v="332.27"/>
    <m/>
    <x v="0"/>
    <m/>
    <m/>
    <x v="98"/>
    <m/>
    <x v="2"/>
    <x v="3"/>
    <x v="0"/>
  </r>
  <r>
    <x v="673"/>
    <x v="7"/>
    <x v="0"/>
    <s v="NDG_Facebook_RT_brand（210210-210228）"/>
    <n v="120"/>
    <m/>
    <m/>
    <m/>
    <m/>
    <n v="99.234999999999999"/>
    <m/>
    <x v="0"/>
    <m/>
    <m/>
    <x v="98"/>
    <m/>
    <x v="2"/>
    <x v="3"/>
    <x v="0"/>
  </r>
  <r>
    <x v="673"/>
    <x v="7"/>
    <x v="0"/>
    <s v="NDG_Facebook_RT_ec（210210-210228）"/>
    <n v="2103"/>
    <m/>
    <m/>
    <m/>
    <m/>
    <n v="1776.1949999999999"/>
    <m/>
    <x v="0"/>
    <m/>
    <m/>
    <x v="98"/>
    <m/>
    <x v="2"/>
    <x v="3"/>
    <x v="0"/>
  </r>
  <r>
    <x v="673"/>
    <x v="7"/>
    <x v="0"/>
    <s v="NDG_Facebook_RT_brand（210210-210228）"/>
    <n v="23"/>
    <m/>
    <m/>
    <m/>
    <m/>
    <n v="13.38"/>
    <m/>
    <x v="0"/>
    <m/>
    <m/>
    <x v="98"/>
    <m/>
    <x v="2"/>
    <x v="3"/>
    <x v="0"/>
  </r>
  <r>
    <x v="673"/>
    <x v="7"/>
    <x v="0"/>
    <s v="NDG_Facebook_RT_brand（210210-210228）"/>
    <n v="279"/>
    <m/>
    <m/>
    <m/>
    <m/>
    <n v="425.93"/>
    <m/>
    <x v="0"/>
    <m/>
    <m/>
    <x v="98"/>
    <m/>
    <x v="2"/>
    <x v="3"/>
    <x v="0"/>
  </r>
  <r>
    <x v="673"/>
    <x v="7"/>
    <x v="0"/>
    <s v="NDG_Facebook_RT_brand（210210-210228）"/>
    <n v="1185"/>
    <m/>
    <m/>
    <m/>
    <m/>
    <n v="1615.635"/>
    <m/>
    <x v="0"/>
    <m/>
    <m/>
    <x v="98"/>
    <m/>
    <x v="2"/>
    <x v="3"/>
    <x v="0"/>
  </r>
  <r>
    <x v="673"/>
    <x v="7"/>
    <x v="0"/>
    <s v="NDG_Facebook_RT_brand（210210-210228）"/>
    <n v="449"/>
    <m/>
    <m/>
    <m/>
    <m/>
    <n v="849.63"/>
    <m/>
    <x v="0"/>
    <m/>
    <m/>
    <x v="98"/>
    <m/>
    <x v="2"/>
    <x v="3"/>
    <x v="0"/>
  </r>
  <r>
    <x v="673"/>
    <x v="7"/>
    <x v="0"/>
    <s v="NDG_Facebook_RT_brand（210210-210228）"/>
    <n v="191"/>
    <m/>
    <m/>
    <m/>
    <m/>
    <n v="233.035"/>
    <m/>
    <x v="0"/>
    <m/>
    <m/>
    <x v="98"/>
    <m/>
    <x v="2"/>
    <x v="3"/>
    <x v="0"/>
  </r>
  <r>
    <x v="673"/>
    <x v="7"/>
    <x v="0"/>
    <s v="NDG_Facebook_RT_ec（210210-210228）"/>
    <n v="6064"/>
    <m/>
    <m/>
    <m/>
    <m/>
    <n v="7598.7250000000004"/>
    <m/>
    <x v="0"/>
    <m/>
    <m/>
    <x v="98"/>
    <m/>
    <x v="2"/>
    <x v="3"/>
    <x v="0"/>
  </r>
  <r>
    <x v="673"/>
    <x v="7"/>
    <x v="0"/>
    <s v="NDG_Facebook_RT_brand（210210-210228）"/>
    <n v="1942"/>
    <m/>
    <m/>
    <m/>
    <m/>
    <n v="1312.355"/>
    <m/>
    <x v="0"/>
    <m/>
    <m/>
    <x v="98"/>
    <m/>
    <x v="2"/>
    <x v="3"/>
    <x v="0"/>
  </r>
  <r>
    <x v="673"/>
    <x v="7"/>
    <x v="0"/>
    <s v="NDG_Facebook_RT_ec（210210-210228）"/>
    <n v="4147"/>
    <m/>
    <m/>
    <m/>
    <m/>
    <n v="3654.97"/>
    <m/>
    <x v="0"/>
    <m/>
    <m/>
    <x v="98"/>
    <m/>
    <x v="2"/>
    <x v="3"/>
    <x v="0"/>
  </r>
  <r>
    <x v="673"/>
    <x v="7"/>
    <x v="0"/>
    <s v="NDG_Facebook_RT_ec（210210-210228）"/>
    <n v="1929"/>
    <m/>
    <m/>
    <m/>
    <m/>
    <n v="1248.8"/>
    <m/>
    <x v="0"/>
    <m/>
    <m/>
    <x v="98"/>
    <m/>
    <x v="2"/>
    <x v="3"/>
    <x v="0"/>
  </r>
  <r>
    <x v="673"/>
    <x v="7"/>
    <x v="0"/>
    <s v="NDG_Facebook_RT_ec（210210-210228）"/>
    <n v="1539"/>
    <m/>
    <m/>
    <m/>
    <m/>
    <n v="1252.145"/>
    <m/>
    <x v="0"/>
    <m/>
    <m/>
    <x v="98"/>
    <m/>
    <x v="2"/>
    <x v="3"/>
    <x v="0"/>
  </r>
  <r>
    <x v="673"/>
    <x v="7"/>
    <x v="0"/>
    <s v="NDG_Facebook_RT_brand（210210-210228）"/>
    <n v="38"/>
    <m/>
    <m/>
    <m/>
    <m/>
    <n v="34.564999999999998"/>
    <m/>
    <x v="0"/>
    <m/>
    <m/>
    <x v="98"/>
    <m/>
    <x v="2"/>
    <x v="3"/>
    <x v="0"/>
  </r>
  <r>
    <x v="674"/>
    <x v="7"/>
    <x v="0"/>
    <s v="NDG_Facebook_RT_brand（210210-210228）"/>
    <n v="898"/>
    <m/>
    <m/>
    <m/>
    <m/>
    <n v="1282.25"/>
    <m/>
    <x v="0"/>
    <m/>
    <m/>
    <x v="98"/>
    <m/>
    <x v="2"/>
    <x v="3"/>
    <x v="0"/>
  </r>
  <r>
    <x v="674"/>
    <x v="7"/>
    <x v="0"/>
    <s v="NDG_Facebook_RT_ec（210210-210228）"/>
    <n v="1118"/>
    <m/>
    <m/>
    <m/>
    <m/>
    <n v="968.93499999999995"/>
    <m/>
    <x v="0"/>
    <m/>
    <m/>
    <x v="98"/>
    <m/>
    <x v="2"/>
    <x v="3"/>
    <x v="0"/>
  </r>
  <r>
    <x v="674"/>
    <x v="7"/>
    <x v="0"/>
    <s v="NDG_Facebook_RT_brand（210210-210228）"/>
    <n v="1071"/>
    <m/>
    <m/>
    <m/>
    <m/>
    <n v="1433.89"/>
    <m/>
    <x v="0"/>
    <m/>
    <m/>
    <x v="98"/>
    <m/>
    <x v="2"/>
    <x v="3"/>
    <x v="0"/>
  </r>
  <r>
    <x v="674"/>
    <x v="7"/>
    <x v="0"/>
    <s v="NDG_Facebook_RT_brand（210210-210228）"/>
    <n v="416"/>
    <m/>
    <m/>
    <m/>
    <m/>
    <n v="382.44499999999999"/>
    <m/>
    <x v="0"/>
    <m/>
    <m/>
    <x v="98"/>
    <m/>
    <x v="2"/>
    <x v="3"/>
    <x v="0"/>
  </r>
  <r>
    <x v="674"/>
    <x v="7"/>
    <x v="0"/>
    <s v="NDG_Facebook_RT_ec（210210-210228）"/>
    <n v="645"/>
    <m/>
    <m/>
    <m/>
    <m/>
    <n v="403.63"/>
    <m/>
    <x v="0"/>
    <m/>
    <m/>
    <x v="98"/>
    <m/>
    <x v="2"/>
    <x v="3"/>
    <x v="0"/>
  </r>
  <r>
    <x v="674"/>
    <x v="7"/>
    <x v="0"/>
    <s v="NDG_Facebook_RT_ec（210210-210228）"/>
    <n v="2129"/>
    <m/>
    <m/>
    <m/>
    <m/>
    <n v="1390.405"/>
    <m/>
    <x v="0"/>
    <m/>
    <m/>
    <x v="98"/>
    <m/>
    <x v="2"/>
    <x v="3"/>
    <x v="0"/>
  </r>
  <r>
    <x v="674"/>
    <x v="7"/>
    <x v="0"/>
    <s v="NDG_Facebook_RT_ec（210210-210228）"/>
    <n v="4279"/>
    <m/>
    <m/>
    <m/>
    <m/>
    <n v="2360.4549999999999"/>
    <m/>
    <x v="0"/>
    <m/>
    <m/>
    <x v="98"/>
    <m/>
    <x v="2"/>
    <x v="3"/>
    <x v="0"/>
  </r>
  <r>
    <x v="674"/>
    <x v="7"/>
    <x v="0"/>
    <s v="NDG_Facebook_RT_brand（210210-210228）"/>
    <n v="59"/>
    <m/>
    <m/>
    <m/>
    <m/>
    <n v="59.094999999999999"/>
    <m/>
    <x v="0"/>
    <m/>
    <m/>
    <x v="98"/>
    <m/>
    <x v="2"/>
    <x v="3"/>
    <x v="0"/>
  </r>
  <r>
    <x v="674"/>
    <x v="7"/>
    <x v="0"/>
    <s v="NDG_Facebook_RT_brand（210210-210228）"/>
    <n v="988"/>
    <m/>
    <m/>
    <m/>
    <m/>
    <n v="750.39499999999998"/>
    <m/>
    <x v="0"/>
    <m/>
    <m/>
    <x v="98"/>
    <m/>
    <x v="2"/>
    <x v="3"/>
    <x v="0"/>
  </r>
  <r>
    <x v="674"/>
    <x v="7"/>
    <x v="0"/>
    <s v="NDG_Facebook_RT_brand（210210-210228）"/>
    <n v="235"/>
    <m/>
    <m/>
    <m/>
    <m/>
    <n v="263.14"/>
    <m/>
    <x v="0"/>
    <m/>
    <m/>
    <x v="98"/>
    <m/>
    <x v="2"/>
    <x v="3"/>
    <x v="0"/>
  </r>
  <r>
    <x v="674"/>
    <x v="7"/>
    <x v="0"/>
    <s v="NDG_Facebook_RT_brand（210210-210228）"/>
    <n v="12"/>
    <m/>
    <m/>
    <m/>
    <m/>
    <n v="10.035"/>
    <m/>
    <x v="0"/>
    <m/>
    <m/>
    <x v="98"/>
    <m/>
    <x v="2"/>
    <x v="3"/>
    <x v="0"/>
  </r>
  <r>
    <x v="674"/>
    <x v="7"/>
    <x v="0"/>
    <s v="NDG_Facebook_RT_ec（210210-210228）"/>
    <n v="3583"/>
    <m/>
    <m/>
    <m/>
    <m/>
    <n v="3061.79"/>
    <m/>
    <x v="0"/>
    <m/>
    <m/>
    <x v="98"/>
    <m/>
    <x v="2"/>
    <x v="3"/>
    <x v="0"/>
  </r>
  <r>
    <x v="674"/>
    <x v="7"/>
    <x v="0"/>
    <s v="NDG_Facebook_RT_brand（210210-210228）"/>
    <n v="124"/>
    <m/>
    <m/>
    <m/>
    <m/>
    <n v="109.27"/>
    <m/>
    <x v="0"/>
    <m/>
    <m/>
    <x v="98"/>
    <m/>
    <x v="2"/>
    <x v="3"/>
    <x v="0"/>
  </r>
  <r>
    <x v="674"/>
    <x v="7"/>
    <x v="0"/>
    <s v="NDG_Facebook_RT_ec（210210-210228）"/>
    <n v="241"/>
    <m/>
    <m/>
    <m/>
    <m/>
    <n v="142.72"/>
    <m/>
    <x v="0"/>
    <m/>
    <m/>
    <x v="98"/>
    <m/>
    <x v="2"/>
    <x v="3"/>
    <x v="0"/>
  </r>
  <r>
    <x v="674"/>
    <x v="7"/>
    <x v="0"/>
    <s v="NDG_Facebook_RT_ec（210210-210228）"/>
    <n v="941"/>
    <m/>
    <m/>
    <m/>
    <m/>
    <n v="1212.0050000000001"/>
    <m/>
    <x v="0"/>
    <m/>
    <m/>
    <x v="98"/>
    <m/>
    <x v="2"/>
    <x v="3"/>
    <x v="0"/>
  </r>
  <r>
    <x v="674"/>
    <x v="7"/>
    <x v="0"/>
    <s v="NDG_Facebook_RT_ec（210210-210228）"/>
    <n v="2696"/>
    <m/>
    <m/>
    <m/>
    <m/>
    <n v="2776.35"/>
    <m/>
    <x v="0"/>
    <m/>
    <m/>
    <x v="98"/>
    <m/>
    <x v="2"/>
    <x v="3"/>
    <x v="0"/>
  </r>
  <r>
    <x v="674"/>
    <x v="7"/>
    <x v="0"/>
    <s v="NDG_Facebook_RT_ec（210210-210228）"/>
    <n v="13737"/>
    <m/>
    <m/>
    <m/>
    <m/>
    <n v="12921.735000000001"/>
    <m/>
    <x v="0"/>
    <m/>
    <m/>
    <x v="98"/>
    <m/>
    <x v="2"/>
    <x v="3"/>
    <x v="0"/>
  </r>
  <r>
    <x v="674"/>
    <x v="7"/>
    <x v="0"/>
    <s v="NDG_Facebook_RT_brand（210210-210228）"/>
    <n v="187"/>
    <m/>
    <m/>
    <m/>
    <m/>
    <n v="280.98"/>
    <m/>
    <x v="0"/>
    <m/>
    <m/>
    <x v="98"/>
    <m/>
    <x v="2"/>
    <x v="3"/>
    <x v="0"/>
  </r>
  <r>
    <x v="675"/>
    <x v="7"/>
    <x v="0"/>
    <s v="NDG_Facebook_RT_brand（210210-210228）"/>
    <n v="233"/>
    <m/>
    <m/>
    <m/>
    <m/>
    <n v="157.215"/>
    <m/>
    <x v="0"/>
    <m/>
    <m/>
    <x v="98"/>
    <m/>
    <x v="2"/>
    <x v="3"/>
    <x v="0"/>
  </r>
  <r>
    <x v="675"/>
    <x v="7"/>
    <x v="0"/>
    <s v="NDG_Facebook_RT_brand（210210-210228）"/>
    <n v="466"/>
    <m/>
    <m/>
    <m/>
    <m/>
    <n v="354.57"/>
    <m/>
    <x v="0"/>
    <m/>
    <m/>
    <x v="98"/>
    <m/>
    <x v="2"/>
    <x v="3"/>
    <x v="0"/>
  </r>
  <r>
    <x v="675"/>
    <x v="7"/>
    <x v="0"/>
    <s v="NDG_Facebook_RT_ec（210210-210228）"/>
    <n v="2770"/>
    <m/>
    <m/>
    <m/>
    <m/>
    <n v="2056.06"/>
    <m/>
    <x v="0"/>
    <m/>
    <m/>
    <x v="98"/>
    <m/>
    <x v="2"/>
    <x v="3"/>
    <x v="0"/>
  </r>
  <r>
    <x v="675"/>
    <x v="7"/>
    <x v="0"/>
    <s v="NDG_Facebook_RT_ec（210210-210228）"/>
    <n v="6455"/>
    <m/>
    <m/>
    <m/>
    <m/>
    <n v="7874.13"/>
    <m/>
    <x v="0"/>
    <m/>
    <m/>
    <x v="98"/>
    <m/>
    <x v="2"/>
    <x v="3"/>
    <x v="0"/>
  </r>
  <r>
    <x v="675"/>
    <x v="7"/>
    <x v="0"/>
    <s v="NDG_Facebook_RT_ec（210210-210228）"/>
    <n v="1170"/>
    <m/>
    <m/>
    <m/>
    <m/>
    <n v="564.19000000000005"/>
    <m/>
    <x v="0"/>
    <m/>
    <m/>
    <x v="98"/>
    <m/>
    <x v="2"/>
    <x v="3"/>
    <x v="0"/>
  </r>
  <r>
    <x v="675"/>
    <x v="7"/>
    <x v="0"/>
    <s v="NDG_Facebook_RT_ec（210210-210228）"/>
    <n v="360"/>
    <m/>
    <m/>
    <m/>
    <m/>
    <n v="210.73500000000001"/>
    <m/>
    <x v="0"/>
    <m/>
    <m/>
    <x v="98"/>
    <m/>
    <x v="2"/>
    <x v="3"/>
    <x v="0"/>
  </r>
  <r>
    <x v="675"/>
    <x v="7"/>
    <x v="0"/>
    <s v="NDG_Facebook_RT_ec（210210-210228）"/>
    <n v="651"/>
    <m/>
    <m/>
    <m/>
    <m/>
    <n v="570.88"/>
    <m/>
    <x v="0"/>
    <m/>
    <m/>
    <x v="98"/>
    <m/>
    <x v="2"/>
    <x v="3"/>
    <x v="0"/>
  </r>
  <r>
    <x v="675"/>
    <x v="7"/>
    <x v="0"/>
    <s v="NDG_Facebook_RT_brand（210210-210228）"/>
    <n v="1334"/>
    <m/>
    <m/>
    <m/>
    <m/>
    <n v="1693.6849999999999"/>
    <m/>
    <x v="0"/>
    <m/>
    <m/>
    <x v="98"/>
    <m/>
    <x v="2"/>
    <x v="3"/>
    <x v="0"/>
  </r>
  <r>
    <x v="675"/>
    <x v="7"/>
    <x v="0"/>
    <s v="NDG_Facebook_RT_brand（210210-210228）"/>
    <n v="492"/>
    <m/>
    <m/>
    <m/>
    <m/>
    <n v="512.9"/>
    <m/>
    <x v="0"/>
    <m/>
    <m/>
    <x v="98"/>
    <m/>
    <x v="2"/>
    <x v="3"/>
    <x v="0"/>
  </r>
  <r>
    <x v="675"/>
    <x v="7"/>
    <x v="0"/>
    <s v="NDG_Facebook_RT_brand（210210-210228）"/>
    <n v="18"/>
    <m/>
    <m/>
    <m/>
    <m/>
    <n v="18.954999999999998"/>
    <m/>
    <x v="0"/>
    <m/>
    <m/>
    <x v="98"/>
    <m/>
    <x v="2"/>
    <x v="3"/>
    <x v="0"/>
  </r>
  <r>
    <x v="675"/>
    <x v="7"/>
    <x v="0"/>
    <s v="NDG_Facebook_RT_ec（210210-210228）"/>
    <n v="1968"/>
    <m/>
    <m/>
    <m/>
    <m/>
    <n v="1034.72"/>
    <m/>
    <x v="0"/>
    <m/>
    <m/>
    <x v="98"/>
    <m/>
    <x v="2"/>
    <x v="3"/>
    <x v="0"/>
  </r>
  <r>
    <x v="675"/>
    <x v="7"/>
    <x v="0"/>
    <s v="NDG_Facebook_RT_ec（210210-210228）"/>
    <n v="3720"/>
    <m/>
    <m/>
    <m/>
    <m/>
    <n v="2897.8850000000002"/>
    <m/>
    <x v="0"/>
    <m/>
    <m/>
    <x v="98"/>
    <m/>
    <x v="2"/>
    <x v="3"/>
    <x v="0"/>
  </r>
  <r>
    <x v="675"/>
    <x v="7"/>
    <x v="0"/>
    <s v="NDG_Facebook_RT_brand（210210-210228）"/>
    <n v="193"/>
    <m/>
    <m/>
    <m/>
    <m/>
    <n v="250.875"/>
    <m/>
    <x v="0"/>
    <m/>
    <m/>
    <x v="98"/>
    <m/>
    <x v="2"/>
    <x v="3"/>
    <x v="0"/>
  </r>
  <r>
    <x v="675"/>
    <x v="7"/>
    <x v="0"/>
    <s v="NDG_Facebook_RT_ec（210210-210228）"/>
    <n v="3652"/>
    <m/>
    <m/>
    <m/>
    <m/>
    <n v="2111.81"/>
    <m/>
    <x v="0"/>
    <m/>
    <m/>
    <x v="98"/>
    <m/>
    <x v="2"/>
    <x v="3"/>
    <x v="0"/>
  </r>
  <r>
    <x v="675"/>
    <x v="7"/>
    <x v="0"/>
    <s v="NDG_Facebook_RT_ec（210210-210228）"/>
    <n v="3912"/>
    <m/>
    <m/>
    <m/>
    <m/>
    <n v="4376.375"/>
    <m/>
    <x v="0"/>
    <m/>
    <m/>
    <x v="98"/>
    <m/>
    <x v="2"/>
    <x v="3"/>
    <x v="0"/>
  </r>
  <r>
    <x v="675"/>
    <x v="7"/>
    <x v="0"/>
    <s v="NDG_Facebook_RT_brand（210210-210228）"/>
    <n v="843"/>
    <m/>
    <m/>
    <m/>
    <m/>
    <n v="819.52499999999998"/>
    <m/>
    <x v="0"/>
    <m/>
    <m/>
    <x v="98"/>
    <m/>
    <x v="2"/>
    <x v="3"/>
    <x v="0"/>
  </r>
  <r>
    <x v="675"/>
    <x v="7"/>
    <x v="0"/>
    <s v="NDG_Facebook_RT_brand（210210-210228）"/>
    <n v="555"/>
    <m/>
    <m/>
    <m/>
    <m/>
    <n v="935.48500000000001"/>
    <m/>
    <x v="0"/>
    <m/>
    <m/>
    <x v="98"/>
    <m/>
    <x v="2"/>
    <x v="3"/>
    <x v="0"/>
  </r>
  <r>
    <x v="675"/>
    <x v="7"/>
    <x v="0"/>
    <s v="NDG_Facebook_RT_brand（210210-210228）"/>
    <n v="47"/>
    <m/>
    <m/>
    <m/>
    <m/>
    <n v="40.14"/>
    <m/>
    <x v="0"/>
    <m/>
    <m/>
    <x v="98"/>
    <m/>
    <x v="2"/>
    <x v="3"/>
    <x v="0"/>
  </r>
  <r>
    <x v="676"/>
    <x v="7"/>
    <x v="0"/>
    <s v="NDG_Facebook_RT_ec（210210-210228）"/>
    <n v="3373"/>
    <m/>
    <m/>
    <m/>
    <m/>
    <n v="5621.83"/>
    <m/>
    <x v="0"/>
    <m/>
    <m/>
    <x v="98"/>
    <m/>
    <x v="2"/>
    <x v="3"/>
    <x v="0"/>
  </r>
  <r>
    <x v="676"/>
    <x v="7"/>
    <x v="0"/>
    <s v="NDG_Facebook_RT_ec（210210-210228）"/>
    <n v="5846"/>
    <m/>
    <m/>
    <m/>
    <m/>
    <n v="5803.5749999999998"/>
    <m/>
    <x v="0"/>
    <m/>
    <m/>
    <x v="98"/>
    <m/>
    <x v="2"/>
    <x v="3"/>
    <x v="0"/>
  </r>
  <r>
    <x v="676"/>
    <x v="7"/>
    <x v="0"/>
    <s v="NDG_Facebook_RT_ec（210210-210228）"/>
    <n v="2793"/>
    <m/>
    <m/>
    <m/>
    <m/>
    <n v="1524.2049999999999"/>
    <m/>
    <x v="0"/>
    <m/>
    <m/>
    <x v="98"/>
    <m/>
    <x v="2"/>
    <x v="3"/>
    <x v="0"/>
  </r>
  <r>
    <x v="676"/>
    <x v="7"/>
    <x v="0"/>
    <s v="NDG_Facebook_RT_ec（210210-210228）"/>
    <n v="1037"/>
    <m/>
    <m/>
    <m/>
    <m/>
    <n v="658.96500000000003"/>
    <m/>
    <x v="0"/>
    <m/>
    <m/>
    <x v="98"/>
    <m/>
    <x v="2"/>
    <x v="3"/>
    <x v="0"/>
  </r>
  <r>
    <x v="676"/>
    <x v="7"/>
    <x v="0"/>
    <s v="NDG_Facebook_RT_brand（210210-210228）"/>
    <n v="1287"/>
    <m/>
    <m/>
    <m/>
    <m/>
    <n v="1293.4000000000001"/>
    <m/>
    <x v="0"/>
    <m/>
    <m/>
    <x v="98"/>
    <m/>
    <x v="2"/>
    <x v="3"/>
    <x v="0"/>
  </r>
  <r>
    <x v="676"/>
    <x v="7"/>
    <x v="0"/>
    <s v="NDG_Facebook_RT_ec（210210-210228）"/>
    <n v="1494"/>
    <m/>
    <m/>
    <m/>
    <m/>
    <n v="1422.74"/>
    <m/>
    <x v="0"/>
    <m/>
    <m/>
    <x v="98"/>
    <m/>
    <x v="2"/>
    <x v="3"/>
    <x v="0"/>
  </r>
  <r>
    <x v="676"/>
    <x v="7"/>
    <x v="0"/>
    <s v="NDG_Facebook_RT_brand（210210-210228）"/>
    <n v="393"/>
    <m/>
    <m/>
    <m/>
    <m/>
    <n v="404.745"/>
    <m/>
    <x v="0"/>
    <m/>
    <m/>
    <x v="98"/>
    <m/>
    <x v="2"/>
    <x v="3"/>
    <x v="0"/>
  </r>
  <r>
    <x v="676"/>
    <x v="7"/>
    <x v="0"/>
    <s v="NDG_Facebook_RT_brand（210210-210228）"/>
    <n v="53"/>
    <m/>
    <m/>
    <m/>
    <m/>
    <n v="35.68"/>
    <m/>
    <x v="0"/>
    <m/>
    <m/>
    <x v="98"/>
    <m/>
    <x v="2"/>
    <x v="3"/>
    <x v="0"/>
  </r>
  <r>
    <x v="676"/>
    <x v="7"/>
    <x v="0"/>
    <s v="NDG_Facebook_RT_ec（210210-210228）"/>
    <n v="4861"/>
    <m/>
    <m/>
    <m/>
    <m/>
    <n v="3747.5149999999999"/>
    <m/>
    <x v="0"/>
    <m/>
    <m/>
    <x v="98"/>
    <m/>
    <x v="2"/>
    <x v="3"/>
    <x v="0"/>
  </r>
  <r>
    <x v="676"/>
    <x v="7"/>
    <x v="0"/>
    <s v="NDG_Facebook_RT_ec（210210-210228）"/>
    <n v="1317"/>
    <m/>
    <m/>
    <m/>
    <m/>
    <n v="878.62"/>
    <m/>
    <x v="0"/>
    <m/>
    <m/>
    <x v="98"/>
    <m/>
    <x v="2"/>
    <x v="3"/>
    <x v="0"/>
  </r>
  <r>
    <x v="676"/>
    <x v="7"/>
    <x v="0"/>
    <s v="NDG_Facebook_RT_brand（210210-210228）"/>
    <n v="13"/>
    <m/>
    <m/>
    <m/>
    <m/>
    <n v="8.92"/>
    <m/>
    <x v="0"/>
    <m/>
    <m/>
    <x v="98"/>
    <m/>
    <x v="2"/>
    <x v="3"/>
    <x v="0"/>
  </r>
  <r>
    <x v="676"/>
    <x v="7"/>
    <x v="0"/>
    <s v="NDG_Facebook_RT_brand（210210-210228）"/>
    <n v="102"/>
    <m/>
    <m/>
    <m/>
    <m/>
    <n v="99.234999999999999"/>
    <m/>
    <x v="0"/>
    <m/>
    <m/>
    <x v="98"/>
    <m/>
    <x v="2"/>
    <x v="3"/>
    <x v="0"/>
  </r>
  <r>
    <x v="676"/>
    <x v="7"/>
    <x v="0"/>
    <s v="NDG_Facebook_RT_brand（210210-210228）"/>
    <n v="1608"/>
    <m/>
    <m/>
    <m/>
    <m/>
    <n v="2009.23"/>
    <m/>
    <x v="0"/>
    <m/>
    <m/>
    <x v="98"/>
    <m/>
    <x v="2"/>
    <x v="3"/>
    <x v="0"/>
  </r>
  <r>
    <x v="676"/>
    <x v="7"/>
    <x v="0"/>
    <s v="NDG_Facebook_RT_ec（210210-210228）"/>
    <n v="340"/>
    <m/>
    <m/>
    <m/>
    <m/>
    <n v="166.13499999999999"/>
    <m/>
    <x v="0"/>
    <m/>
    <m/>
    <x v="98"/>
    <m/>
    <x v="2"/>
    <x v="3"/>
    <x v="0"/>
  </r>
  <r>
    <x v="676"/>
    <x v="7"/>
    <x v="0"/>
    <s v="NDG_Facebook_RT_brand（210210-210228）"/>
    <n v="282"/>
    <m/>
    <m/>
    <m/>
    <m/>
    <n v="474.99"/>
    <m/>
    <x v="0"/>
    <m/>
    <m/>
    <x v="98"/>
    <m/>
    <x v="2"/>
    <x v="3"/>
    <x v="0"/>
  </r>
  <r>
    <x v="676"/>
    <x v="7"/>
    <x v="0"/>
    <s v="NDG_Facebook_RT_brand（210210-210228）"/>
    <n v="383"/>
    <m/>
    <m/>
    <m/>
    <m/>
    <n v="444.88499999999999"/>
    <m/>
    <x v="0"/>
    <m/>
    <m/>
    <x v="98"/>
    <m/>
    <x v="2"/>
    <x v="3"/>
    <x v="0"/>
  </r>
  <r>
    <x v="676"/>
    <x v="7"/>
    <x v="0"/>
    <s v="NDG_Facebook_RT_brand（210210-210228）"/>
    <n v="218"/>
    <m/>
    <m/>
    <m/>
    <m/>
    <n v="183.97499999999999"/>
    <m/>
    <x v="0"/>
    <m/>
    <m/>
    <x v="98"/>
    <m/>
    <x v="2"/>
    <x v="3"/>
    <x v="0"/>
  </r>
  <r>
    <x v="676"/>
    <x v="7"/>
    <x v="0"/>
    <s v="NDG_Facebook_RT_ec（210210-210228）"/>
    <n v="492"/>
    <m/>
    <m/>
    <m/>
    <m/>
    <n v="388.02"/>
    <m/>
    <x v="0"/>
    <m/>
    <m/>
    <x v="98"/>
    <m/>
    <x v="2"/>
    <x v="3"/>
    <x v="0"/>
  </r>
  <r>
    <x v="677"/>
    <x v="7"/>
    <x v="0"/>
    <s v="NDG_Facebook_RT_ec（210210-210228）"/>
    <n v="1703"/>
    <m/>
    <m/>
    <m/>
    <m/>
    <n v="1146.22"/>
    <m/>
    <x v="0"/>
    <m/>
    <m/>
    <x v="98"/>
    <m/>
    <x v="2"/>
    <x v="3"/>
    <x v="0"/>
  </r>
  <r>
    <x v="677"/>
    <x v="7"/>
    <x v="0"/>
    <s v="NDG_Facebook_RT_ec（210210-210228）"/>
    <n v="3516"/>
    <m/>
    <m/>
    <m/>
    <m/>
    <n v="4911.5749999999998"/>
    <m/>
    <x v="0"/>
    <m/>
    <m/>
    <x v="98"/>
    <m/>
    <x v="2"/>
    <x v="3"/>
    <x v="0"/>
  </r>
  <r>
    <x v="677"/>
    <x v="7"/>
    <x v="0"/>
    <s v="NDG_Facebook_RT_ec（210210-210228）"/>
    <n v="351"/>
    <m/>
    <m/>
    <m/>
    <m/>
    <n v="234.15"/>
    <m/>
    <x v="0"/>
    <m/>
    <m/>
    <x v="98"/>
    <m/>
    <x v="2"/>
    <x v="3"/>
    <x v="0"/>
  </r>
  <r>
    <x v="677"/>
    <x v="7"/>
    <x v="0"/>
    <s v="NDG_Facebook_RT_brand（210210-210228）"/>
    <n v="15"/>
    <m/>
    <m/>
    <m/>
    <m/>
    <n v="12.265000000000001"/>
    <m/>
    <x v="0"/>
    <m/>
    <m/>
    <x v="98"/>
    <m/>
    <x v="2"/>
    <x v="3"/>
    <x v="0"/>
  </r>
  <r>
    <x v="677"/>
    <x v="7"/>
    <x v="0"/>
    <s v="NDG_Facebook_RT_brand（210210-210228）"/>
    <n v="294"/>
    <m/>
    <m/>
    <m/>
    <m/>
    <n v="617.71"/>
    <m/>
    <x v="0"/>
    <m/>
    <m/>
    <x v="98"/>
    <m/>
    <x v="2"/>
    <x v="3"/>
    <x v="0"/>
  </r>
  <r>
    <x v="677"/>
    <x v="7"/>
    <x v="0"/>
    <s v="NDG_Facebook_RT_brand（210210-210228）"/>
    <n v="801"/>
    <m/>
    <m/>
    <m/>
    <m/>
    <n v="847.4"/>
    <m/>
    <x v="0"/>
    <m/>
    <m/>
    <x v="98"/>
    <m/>
    <x v="2"/>
    <x v="3"/>
    <x v="0"/>
  </r>
  <r>
    <x v="677"/>
    <x v="7"/>
    <x v="0"/>
    <s v="NDG_Facebook_RT_brand（210210-210228）"/>
    <n v="1229"/>
    <m/>
    <m/>
    <m/>
    <m/>
    <n v="1726.02"/>
    <m/>
    <x v="0"/>
    <m/>
    <m/>
    <x v="98"/>
    <m/>
    <x v="2"/>
    <x v="3"/>
    <x v="0"/>
  </r>
  <r>
    <x v="677"/>
    <x v="7"/>
    <x v="0"/>
    <s v="NDG_Facebook_RT_brand（210210-210228）"/>
    <n v="635"/>
    <m/>
    <m/>
    <m/>
    <m/>
    <n v="693.53"/>
    <m/>
    <x v="0"/>
    <m/>
    <m/>
    <x v="98"/>
    <m/>
    <x v="2"/>
    <x v="3"/>
    <x v="0"/>
  </r>
  <r>
    <x v="677"/>
    <x v="7"/>
    <x v="0"/>
    <s v="NDG_Facebook_RT_brand（210210-210228）"/>
    <n v="436"/>
    <m/>
    <m/>
    <m/>
    <m/>
    <n v="423.7"/>
    <m/>
    <x v="0"/>
    <m/>
    <m/>
    <x v="98"/>
    <m/>
    <x v="2"/>
    <x v="3"/>
    <x v="0"/>
  </r>
  <r>
    <x v="677"/>
    <x v="7"/>
    <x v="0"/>
    <s v="NDG_Facebook_RT_ec（210210-210228）"/>
    <n v="1490"/>
    <m/>
    <m/>
    <m/>
    <m/>
    <n v="789.42"/>
    <m/>
    <x v="0"/>
    <m/>
    <m/>
    <x v="98"/>
    <m/>
    <x v="2"/>
    <x v="3"/>
    <x v="0"/>
  </r>
  <r>
    <x v="677"/>
    <x v="7"/>
    <x v="0"/>
    <s v="NDG_Facebook_RT_ec（210210-210228）"/>
    <n v="3842"/>
    <m/>
    <m/>
    <m/>
    <m/>
    <n v="4335.12"/>
    <m/>
    <x v="0"/>
    <m/>
    <m/>
    <x v="98"/>
    <m/>
    <x v="2"/>
    <x v="3"/>
    <x v="0"/>
  </r>
  <r>
    <x v="677"/>
    <x v="7"/>
    <x v="0"/>
    <s v="NDG_Facebook_RT_ec（210210-210228）"/>
    <n v="3069"/>
    <m/>
    <m/>
    <m/>
    <m/>
    <n v="2620.25"/>
    <m/>
    <x v="0"/>
    <m/>
    <m/>
    <x v="98"/>
    <m/>
    <x v="2"/>
    <x v="3"/>
    <x v="0"/>
  </r>
  <r>
    <x v="677"/>
    <x v="7"/>
    <x v="0"/>
    <s v="NDG_Facebook_RT_brand（210210-210228）"/>
    <n v="306"/>
    <m/>
    <m/>
    <m/>
    <m/>
    <n v="208.505"/>
    <m/>
    <x v="0"/>
    <m/>
    <m/>
    <x v="98"/>
    <m/>
    <x v="2"/>
    <x v="3"/>
    <x v="0"/>
  </r>
  <r>
    <x v="677"/>
    <x v="7"/>
    <x v="0"/>
    <s v="NDG_Facebook_RT_brand（210210-210228）"/>
    <n v="73"/>
    <m/>
    <m/>
    <m/>
    <m/>
    <n v="80.28"/>
    <m/>
    <x v="0"/>
    <m/>
    <m/>
    <x v="98"/>
    <m/>
    <x v="2"/>
    <x v="3"/>
    <x v="0"/>
  </r>
  <r>
    <x v="677"/>
    <x v="7"/>
    <x v="0"/>
    <s v="NDG_Facebook_RT_ec（210210-210228）"/>
    <n v="2341"/>
    <m/>
    <m/>
    <m/>
    <m/>
    <n v="1928.95"/>
    <m/>
    <x v="0"/>
    <m/>
    <m/>
    <x v="98"/>
    <m/>
    <x v="2"/>
    <x v="3"/>
    <x v="0"/>
  </r>
  <r>
    <x v="677"/>
    <x v="7"/>
    <x v="0"/>
    <s v="NDG_Facebook_RT_ec（210210-210228）"/>
    <n v="1537"/>
    <m/>
    <m/>
    <m/>
    <m/>
    <n v="1183.0150000000001"/>
    <m/>
    <x v="0"/>
    <m/>
    <m/>
    <x v="98"/>
    <m/>
    <x v="2"/>
    <x v="3"/>
    <x v="0"/>
  </r>
  <r>
    <x v="677"/>
    <x v="7"/>
    <x v="0"/>
    <s v="NDG_Facebook_RT_brand（210210-210228）"/>
    <n v="224"/>
    <m/>
    <m/>
    <m/>
    <m/>
    <n v="235.26499999999999"/>
    <m/>
    <x v="0"/>
    <m/>
    <m/>
    <x v="98"/>
    <m/>
    <x v="2"/>
    <x v="3"/>
    <x v="0"/>
  </r>
  <r>
    <x v="677"/>
    <x v="7"/>
    <x v="0"/>
    <s v="NDG_Facebook_RT_ec（210210-210228）"/>
    <n v="2049"/>
    <m/>
    <m/>
    <m/>
    <m/>
    <n v="1167.405"/>
    <m/>
    <x v="0"/>
    <m/>
    <m/>
    <x v="98"/>
    <m/>
    <x v="2"/>
    <x v="3"/>
    <x v="0"/>
  </r>
  <r>
    <x v="678"/>
    <x v="7"/>
    <x v="0"/>
    <s v="NDG_Facebook_RT_ec（210210-210228）"/>
    <n v="992"/>
    <m/>
    <m/>
    <m/>
    <m/>
    <n v="838.48"/>
    <m/>
    <x v="0"/>
    <m/>
    <m/>
    <x v="98"/>
    <m/>
    <x v="2"/>
    <x v="3"/>
    <x v="0"/>
  </r>
  <r>
    <x v="678"/>
    <x v="7"/>
    <x v="0"/>
    <s v="NDG_Facebook_RT_ec（210210-210228）"/>
    <n v="944"/>
    <m/>
    <m/>
    <m/>
    <m/>
    <n v="667.88499999999999"/>
    <m/>
    <x v="0"/>
    <m/>
    <m/>
    <x v="98"/>
    <m/>
    <x v="2"/>
    <x v="3"/>
    <x v="0"/>
  </r>
  <r>
    <x v="678"/>
    <x v="7"/>
    <x v="0"/>
    <s v="NDG_Facebook_RT_ec（210210-210228）"/>
    <n v="327"/>
    <m/>
    <m/>
    <m/>
    <m/>
    <n v="289.89999999999998"/>
    <m/>
    <x v="0"/>
    <m/>
    <m/>
    <x v="98"/>
    <m/>
    <x v="2"/>
    <x v="3"/>
    <x v="0"/>
  </r>
  <r>
    <x v="678"/>
    <x v="7"/>
    <x v="0"/>
    <s v="NDG_Facebook_RT_brand（210210-210228）"/>
    <n v="718"/>
    <m/>
    <m/>
    <m/>
    <m/>
    <n v="815.06500000000005"/>
    <m/>
    <x v="0"/>
    <m/>
    <m/>
    <x v="98"/>
    <m/>
    <x v="2"/>
    <x v="3"/>
    <x v="0"/>
  </r>
  <r>
    <x v="678"/>
    <x v="7"/>
    <x v="0"/>
    <s v="NDG_Facebook_RT_brand（210210-210228）"/>
    <n v="924"/>
    <m/>
    <m/>
    <m/>
    <m/>
    <n v="1313.47"/>
    <m/>
    <x v="0"/>
    <m/>
    <m/>
    <x v="98"/>
    <m/>
    <x v="2"/>
    <x v="3"/>
    <x v="0"/>
  </r>
  <r>
    <x v="678"/>
    <x v="7"/>
    <x v="0"/>
    <s v="NDG_Facebook_RT_ec（210210-210228）"/>
    <n v="2675"/>
    <m/>
    <m/>
    <m/>
    <m/>
    <n v="3930.375"/>
    <m/>
    <x v="0"/>
    <m/>
    <m/>
    <x v="98"/>
    <m/>
    <x v="2"/>
    <x v="3"/>
    <x v="0"/>
  </r>
  <r>
    <x v="678"/>
    <x v="7"/>
    <x v="0"/>
    <s v="NDG_Facebook_RT_brand（210210-210228）"/>
    <n v="18"/>
    <m/>
    <m/>
    <m/>
    <m/>
    <n v="39.024999999999999"/>
    <m/>
    <x v="0"/>
    <m/>
    <m/>
    <x v="98"/>
    <m/>
    <x v="2"/>
    <x v="3"/>
    <x v="0"/>
  </r>
  <r>
    <x v="678"/>
    <x v="7"/>
    <x v="0"/>
    <s v="NDG_Facebook_RT_ec（210210-210228）"/>
    <n v="4275"/>
    <m/>
    <m/>
    <m/>
    <m/>
    <n v="3727.4450000000002"/>
    <m/>
    <x v="0"/>
    <m/>
    <m/>
    <x v="98"/>
    <m/>
    <x v="2"/>
    <x v="3"/>
    <x v="0"/>
  </r>
  <r>
    <x v="678"/>
    <x v="7"/>
    <x v="0"/>
    <s v="NDG_Facebook_RT_ec（210210-210228）"/>
    <n v="1066"/>
    <m/>
    <m/>
    <m/>
    <m/>
    <n v="992.35"/>
    <m/>
    <x v="0"/>
    <m/>
    <m/>
    <x v="98"/>
    <m/>
    <x v="2"/>
    <x v="3"/>
    <x v="0"/>
  </r>
  <r>
    <x v="678"/>
    <x v="7"/>
    <x v="0"/>
    <s v="NDG_Facebook_RT_brand（210210-210228）"/>
    <n v="395"/>
    <m/>
    <m/>
    <m/>
    <m/>
    <n v="400.28500000000003"/>
    <m/>
    <x v="0"/>
    <m/>
    <m/>
    <x v="98"/>
    <m/>
    <x v="2"/>
    <x v="3"/>
    <x v="0"/>
  </r>
  <r>
    <x v="678"/>
    <x v="7"/>
    <x v="0"/>
    <s v="NDG_Facebook_RT_brand（210210-210228）"/>
    <n v="588"/>
    <m/>
    <m/>
    <m/>
    <m/>
    <n v="578.68499999999995"/>
    <m/>
    <x v="0"/>
    <m/>
    <m/>
    <x v="98"/>
    <m/>
    <x v="2"/>
    <x v="3"/>
    <x v="0"/>
  </r>
  <r>
    <x v="678"/>
    <x v="7"/>
    <x v="0"/>
    <s v="NDG_Facebook_RT_ec（210210-210228）"/>
    <n v="2839"/>
    <m/>
    <m/>
    <m/>
    <m/>
    <n v="5667.5450000000001"/>
    <m/>
    <x v="0"/>
    <m/>
    <m/>
    <x v="98"/>
    <m/>
    <x v="2"/>
    <x v="3"/>
    <x v="0"/>
  </r>
  <r>
    <x v="678"/>
    <x v="7"/>
    <x v="0"/>
    <s v="NDG_Facebook_RT_ec（210210-210228）"/>
    <n v="2534"/>
    <m/>
    <m/>
    <m/>
    <m/>
    <n v="2390.56"/>
    <m/>
    <x v="0"/>
    <m/>
    <m/>
    <x v="98"/>
    <m/>
    <x v="2"/>
    <x v="3"/>
    <x v="0"/>
  </r>
  <r>
    <x v="678"/>
    <x v="7"/>
    <x v="0"/>
    <s v="NDG_Facebook_RT_brand（210210-210228）"/>
    <n v="267"/>
    <m/>
    <m/>
    <m/>
    <m/>
    <n v="603.21500000000003"/>
    <m/>
    <x v="0"/>
    <m/>
    <m/>
    <x v="98"/>
    <m/>
    <x v="2"/>
    <x v="3"/>
    <x v="0"/>
  </r>
  <r>
    <x v="678"/>
    <x v="7"/>
    <x v="0"/>
    <s v="NDG_Facebook_RT_ec（210210-210228）"/>
    <n v="1862"/>
    <m/>
    <m/>
    <m/>
    <m/>
    <n v="1329.08"/>
    <m/>
    <x v="0"/>
    <m/>
    <m/>
    <x v="98"/>
    <m/>
    <x v="2"/>
    <x v="3"/>
    <x v="0"/>
  </r>
  <r>
    <x v="678"/>
    <x v="7"/>
    <x v="0"/>
    <s v="NDG_Facebook_RT_brand（210210-210228）"/>
    <n v="221"/>
    <m/>
    <m/>
    <m/>
    <m/>
    <n v="175.05500000000001"/>
    <m/>
    <x v="0"/>
    <m/>
    <m/>
    <x v="98"/>
    <m/>
    <x v="2"/>
    <x v="3"/>
    <x v="0"/>
  </r>
  <r>
    <x v="678"/>
    <x v="7"/>
    <x v="0"/>
    <s v="NDG_Facebook_RT_brand（210210-210228）"/>
    <n v="171"/>
    <m/>
    <m/>
    <m/>
    <m/>
    <n v="230.80500000000001"/>
    <m/>
    <x v="0"/>
    <m/>
    <m/>
    <x v="98"/>
    <m/>
    <x v="2"/>
    <x v="3"/>
    <x v="0"/>
  </r>
  <r>
    <x v="678"/>
    <x v="7"/>
    <x v="0"/>
    <s v="NDG_Facebook_RT_brand（210210-210228）"/>
    <n v="27"/>
    <m/>
    <m/>
    <m/>
    <m/>
    <n v="26.76"/>
    <m/>
    <x v="0"/>
    <m/>
    <m/>
    <x v="98"/>
    <m/>
    <x v="2"/>
    <x v="3"/>
    <x v="0"/>
  </r>
  <r>
    <x v="679"/>
    <x v="7"/>
    <x v="0"/>
    <s v="NDG_Facebook_RT_brand（210210-210228）"/>
    <n v="295"/>
    <m/>
    <m/>
    <m/>
    <m/>
    <n v="245.3"/>
    <m/>
    <x v="0"/>
    <m/>
    <m/>
    <x v="99"/>
    <m/>
    <x v="2"/>
    <x v="3"/>
    <x v="0"/>
  </r>
  <r>
    <x v="679"/>
    <x v="7"/>
    <x v="0"/>
    <s v="NDG_Facebook_RT_brand（210210-210228）"/>
    <n v="45"/>
    <m/>
    <m/>
    <m/>
    <m/>
    <n v="66.900000000000006"/>
    <m/>
    <x v="0"/>
    <m/>
    <m/>
    <x v="99"/>
    <m/>
    <x v="2"/>
    <x v="3"/>
    <x v="0"/>
  </r>
  <r>
    <x v="679"/>
    <x v="7"/>
    <x v="0"/>
    <s v="NDG_Facebook_RT_ec（210210-210228）"/>
    <n v="2331"/>
    <m/>
    <m/>
    <m/>
    <m/>
    <n v="1426.085"/>
    <m/>
    <x v="0"/>
    <m/>
    <m/>
    <x v="99"/>
    <m/>
    <x v="2"/>
    <x v="3"/>
    <x v="0"/>
  </r>
  <r>
    <x v="679"/>
    <x v="7"/>
    <x v="0"/>
    <s v="NDG_Facebook_RT_ec（210210-210228）"/>
    <n v="747"/>
    <m/>
    <m/>
    <m/>
    <m/>
    <n v="503.98"/>
    <m/>
    <x v="0"/>
    <m/>
    <m/>
    <x v="99"/>
    <m/>
    <x v="2"/>
    <x v="3"/>
    <x v="0"/>
  </r>
  <r>
    <x v="679"/>
    <x v="7"/>
    <x v="0"/>
    <s v="NDG_Facebook_RT_ec（210210-210228）"/>
    <n v="2584"/>
    <m/>
    <m/>
    <m/>
    <m/>
    <n v="5001.8900000000003"/>
    <m/>
    <x v="0"/>
    <m/>
    <m/>
    <x v="99"/>
    <m/>
    <x v="2"/>
    <x v="3"/>
    <x v="0"/>
  </r>
  <r>
    <x v="679"/>
    <x v="7"/>
    <x v="0"/>
    <s v="NDG_Facebook_RT_ec（210210-210228）"/>
    <n v="4939"/>
    <m/>
    <m/>
    <m/>
    <m/>
    <n v="6509.37"/>
    <m/>
    <x v="0"/>
    <m/>
    <m/>
    <x v="99"/>
    <m/>
    <x v="2"/>
    <x v="3"/>
    <x v="0"/>
  </r>
  <r>
    <x v="679"/>
    <x v="7"/>
    <x v="0"/>
    <s v="NDG_Facebook_RT_ec（210210-210228）"/>
    <n v="2295"/>
    <m/>
    <m/>
    <m/>
    <m/>
    <n v="1576.61"/>
    <m/>
    <x v="0"/>
    <m/>
    <m/>
    <x v="99"/>
    <m/>
    <x v="2"/>
    <x v="3"/>
    <x v="0"/>
  </r>
  <r>
    <x v="679"/>
    <x v="7"/>
    <x v="0"/>
    <s v="NDG_Facebook_RT_ec（210210-210228）"/>
    <n v="2268"/>
    <m/>
    <m/>
    <m/>
    <m/>
    <n v="1902.19"/>
    <m/>
    <x v="0"/>
    <m/>
    <m/>
    <x v="99"/>
    <m/>
    <x v="2"/>
    <x v="3"/>
    <x v="0"/>
  </r>
  <r>
    <x v="679"/>
    <x v="7"/>
    <x v="0"/>
    <s v="NDG_Facebook_RT_ec（210210-210228）"/>
    <n v="1893"/>
    <m/>
    <m/>
    <m/>
    <m/>
    <n v="2092.855"/>
    <m/>
    <x v="0"/>
    <m/>
    <m/>
    <x v="99"/>
    <m/>
    <x v="2"/>
    <x v="3"/>
    <x v="0"/>
  </r>
  <r>
    <x v="679"/>
    <x v="7"/>
    <x v="0"/>
    <s v="NDG_Facebook_RT_brand（210210-210228）"/>
    <n v="253"/>
    <m/>
    <m/>
    <m/>
    <m/>
    <n v="500.63499999999999"/>
    <m/>
    <x v="0"/>
    <m/>
    <m/>
    <x v="99"/>
    <m/>
    <x v="2"/>
    <x v="3"/>
    <x v="0"/>
  </r>
  <r>
    <x v="679"/>
    <x v="7"/>
    <x v="0"/>
    <s v="NDG_Facebook_RT_brand（210210-210228）"/>
    <n v="140"/>
    <m/>
    <m/>
    <m/>
    <m/>
    <n v="130.45500000000001"/>
    <m/>
    <x v="0"/>
    <m/>
    <m/>
    <x v="99"/>
    <m/>
    <x v="2"/>
    <x v="3"/>
    <x v="0"/>
  </r>
  <r>
    <x v="679"/>
    <x v="7"/>
    <x v="0"/>
    <s v="NDG_Facebook_RT_brand（210210-210228）"/>
    <n v="636"/>
    <m/>
    <m/>
    <m/>
    <m/>
    <n v="682.38"/>
    <m/>
    <x v="0"/>
    <m/>
    <m/>
    <x v="99"/>
    <m/>
    <x v="2"/>
    <x v="3"/>
    <x v="0"/>
  </r>
  <r>
    <x v="679"/>
    <x v="7"/>
    <x v="0"/>
    <s v="NDG_Facebook_RT_ec（210210-210228）"/>
    <n v="1790"/>
    <m/>
    <m/>
    <m/>
    <m/>
    <n v="1720.4449999999999"/>
    <m/>
    <x v="0"/>
    <m/>
    <m/>
    <x v="99"/>
    <m/>
    <x v="2"/>
    <x v="3"/>
    <x v="0"/>
  </r>
  <r>
    <x v="679"/>
    <x v="7"/>
    <x v="0"/>
    <s v="NDG_Facebook_RT_brand（210210-210228）"/>
    <n v="552"/>
    <m/>
    <m/>
    <m/>
    <m/>
    <n v="547.46500000000003"/>
    <m/>
    <x v="0"/>
    <m/>
    <m/>
    <x v="99"/>
    <m/>
    <x v="2"/>
    <x v="3"/>
    <x v="0"/>
  </r>
  <r>
    <x v="679"/>
    <x v="7"/>
    <x v="0"/>
    <s v="NDG_Facebook_RT_brand（210210-210228）"/>
    <n v="612"/>
    <m/>
    <m/>
    <m/>
    <m/>
    <n v="619.94000000000005"/>
    <m/>
    <x v="0"/>
    <m/>
    <m/>
    <x v="99"/>
    <m/>
    <x v="2"/>
    <x v="3"/>
    <x v="0"/>
  </r>
  <r>
    <x v="679"/>
    <x v="7"/>
    <x v="0"/>
    <s v="NDG_Facebook_RT_brand（210210-210228）"/>
    <n v="27"/>
    <m/>
    <m/>
    <m/>
    <m/>
    <n v="40.14"/>
    <m/>
    <x v="0"/>
    <m/>
    <m/>
    <x v="99"/>
    <m/>
    <x v="2"/>
    <x v="3"/>
    <x v="0"/>
  </r>
  <r>
    <x v="679"/>
    <x v="7"/>
    <x v="0"/>
    <s v="NDG_Facebook_RT_brand（210210-210228）"/>
    <n v="1556"/>
    <m/>
    <m/>
    <m/>
    <m/>
    <n v="2140.8000000000002"/>
    <m/>
    <x v="0"/>
    <m/>
    <m/>
    <x v="99"/>
    <m/>
    <x v="2"/>
    <x v="3"/>
    <x v="0"/>
  </r>
  <r>
    <x v="679"/>
    <x v="7"/>
    <x v="0"/>
    <s v="NDG_Facebook_RT_ec（210210-210228）"/>
    <n v="503"/>
    <m/>
    <m/>
    <m/>
    <m/>
    <n v="461.61"/>
    <m/>
    <x v="0"/>
    <m/>
    <m/>
    <x v="99"/>
    <m/>
    <x v="2"/>
    <x v="3"/>
    <x v="0"/>
  </r>
  <r>
    <x v="680"/>
    <x v="7"/>
    <x v="0"/>
    <s v="NDG_Facebook_RT_ec（210210-210228）"/>
    <n v="657"/>
    <m/>
    <m/>
    <m/>
    <m/>
    <n v="679.03499999999997"/>
    <m/>
    <x v="0"/>
    <m/>
    <m/>
    <x v="99"/>
    <m/>
    <x v="2"/>
    <x v="3"/>
    <x v="0"/>
  </r>
  <r>
    <x v="680"/>
    <x v="7"/>
    <x v="0"/>
    <s v="NDG_Facebook_RT_brand（210210-210228）"/>
    <n v="147"/>
    <m/>
    <m/>
    <m/>
    <m/>
    <n v="272.06"/>
    <m/>
    <x v="0"/>
    <m/>
    <m/>
    <x v="99"/>
    <m/>
    <x v="2"/>
    <x v="3"/>
    <x v="0"/>
  </r>
  <r>
    <x v="680"/>
    <x v="7"/>
    <x v="0"/>
    <s v="NDG_Facebook_RT_brand（210210-210228）"/>
    <n v="194"/>
    <m/>
    <m/>
    <m/>
    <m/>
    <n v="186.20500000000001"/>
    <m/>
    <x v="0"/>
    <m/>
    <m/>
    <x v="99"/>
    <m/>
    <x v="2"/>
    <x v="3"/>
    <x v="0"/>
  </r>
  <r>
    <x v="680"/>
    <x v="7"/>
    <x v="0"/>
    <s v="NDG_Facebook_RT_brand（210210-210228）"/>
    <n v="242"/>
    <m/>
    <m/>
    <m/>
    <m/>
    <n v="276.52"/>
    <m/>
    <x v="0"/>
    <m/>
    <m/>
    <x v="99"/>
    <m/>
    <x v="2"/>
    <x v="3"/>
    <x v="0"/>
  </r>
  <r>
    <x v="680"/>
    <x v="7"/>
    <x v="0"/>
    <s v="NDG_Facebook_RT_ec（210210-210228）"/>
    <n v="1084"/>
    <m/>
    <m/>
    <m/>
    <m/>
    <n v="952.21"/>
    <m/>
    <x v="0"/>
    <m/>
    <m/>
    <x v="99"/>
    <m/>
    <x v="2"/>
    <x v="3"/>
    <x v="0"/>
  </r>
  <r>
    <x v="680"/>
    <x v="7"/>
    <x v="0"/>
    <s v="NDG_Facebook_RT_ec（210210-210228）"/>
    <n v="2761"/>
    <m/>
    <m/>
    <m/>
    <m/>
    <n v="2116.27"/>
    <m/>
    <x v="0"/>
    <m/>
    <m/>
    <x v="99"/>
    <m/>
    <x v="2"/>
    <x v="3"/>
    <x v="0"/>
  </r>
  <r>
    <x v="680"/>
    <x v="7"/>
    <x v="0"/>
    <s v="NDG_Facebook_RT_ec（210210-210228）"/>
    <n v="543"/>
    <m/>
    <m/>
    <m/>
    <m/>
    <n v="710.255"/>
    <m/>
    <x v="0"/>
    <m/>
    <m/>
    <x v="99"/>
    <m/>
    <x v="2"/>
    <x v="3"/>
    <x v="0"/>
  </r>
  <r>
    <x v="680"/>
    <x v="7"/>
    <x v="0"/>
    <s v="NDG_Facebook_RT_ec（210210-210228）"/>
    <n v="2402"/>
    <m/>
    <m/>
    <m/>
    <m/>
    <n v="5066.5600000000004"/>
    <m/>
    <x v="0"/>
    <m/>
    <m/>
    <x v="99"/>
    <m/>
    <x v="2"/>
    <x v="3"/>
    <x v="0"/>
  </r>
  <r>
    <x v="680"/>
    <x v="7"/>
    <x v="0"/>
    <s v="NDG_Facebook_RT_ec（210210-210228）"/>
    <n v="4272"/>
    <m/>
    <m/>
    <m/>
    <m/>
    <n v="6062.2550000000001"/>
    <m/>
    <x v="0"/>
    <m/>
    <m/>
    <x v="99"/>
    <m/>
    <x v="2"/>
    <x v="3"/>
    <x v="0"/>
  </r>
  <r>
    <x v="680"/>
    <x v="7"/>
    <x v="0"/>
    <s v="NDG_Facebook_RT_ec（210210-210228）"/>
    <n v="605"/>
    <m/>
    <m/>
    <m/>
    <m/>
    <n v="588.72"/>
    <m/>
    <x v="0"/>
    <m/>
    <m/>
    <x v="99"/>
    <m/>
    <x v="2"/>
    <x v="3"/>
    <x v="0"/>
  </r>
  <r>
    <x v="680"/>
    <x v="7"/>
    <x v="0"/>
    <s v="NDG_Facebook_RT_brand（210210-210228）"/>
    <n v="1047"/>
    <m/>
    <m/>
    <m/>
    <m/>
    <n v="1689.2249999999999"/>
    <m/>
    <x v="0"/>
    <m/>
    <m/>
    <x v="99"/>
    <m/>
    <x v="2"/>
    <x v="3"/>
    <x v="0"/>
  </r>
  <r>
    <x v="680"/>
    <x v="7"/>
    <x v="0"/>
    <s v="NDG_Facebook_RT_brand（210210-210228）"/>
    <n v="234"/>
    <m/>
    <m/>
    <m/>
    <m/>
    <n v="519.59"/>
    <m/>
    <x v="0"/>
    <m/>
    <m/>
    <x v="99"/>
    <m/>
    <x v="2"/>
    <x v="3"/>
    <x v="0"/>
  </r>
  <r>
    <x v="680"/>
    <x v="7"/>
    <x v="0"/>
    <s v="NDG_Facebook_RT_brand（210210-210228）"/>
    <n v="34"/>
    <m/>
    <m/>
    <m/>
    <m/>
    <n v="28.99"/>
    <m/>
    <x v="0"/>
    <m/>
    <m/>
    <x v="99"/>
    <m/>
    <x v="2"/>
    <x v="3"/>
    <x v="0"/>
  </r>
  <r>
    <x v="680"/>
    <x v="7"/>
    <x v="0"/>
    <s v="NDG_Facebook_RT_ec（210210-210228）"/>
    <n v="2220"/>
    <m/>
    <m/>
    <m/>
    <m/>
    <n v="1801.84"/>
    <m/>
    <x v="0"/>
    <m/>
    <m/>
    <x v="99"/>
    <m/>
    <x v="2"/>
    <x v="3"/>
    <x v="0"/>
  </r>
  <r>
    <x v="680"/>
    <x v="7"/>
    <x v="0"/>
    <s v="NDG_Facebook_RT_ec（210210-210228）"/>
    <n v="491"/>
    <m/>
    <m/>
    <m/>
    <m/>
    <n v="337.84500000000003"/>
    <m/>
    <x v="0"/>
    <m/>
    <m/>
    <x v="99"/>
    <m/>
    <x v="2"/>
    <x v="3"/>
    <x v="0"/>
  </r>
  <r>
    <x v="680"/>
    <x v="7"/>
    <x v="0"/>
    <s v="NDG_Facebook_RT_brand（210210-210228）"/>
    <n v="758"/>
    <m/>
    <m/>
    <m/>
    <m/>
    <n v="787.19"/>
    <m/>
    <x v="0"/>
    <m/>
    <m/>
    <x v="99"/>
    <m/>
    <x v="2"/>
    <x v="3"/>
    <x v="0"/>
  </r>
  <r>
    <x v="680"/>
    <x v="7"/>
    <x v="0"/>
    <s v="NDG_Facebook_RT_brand（210210-210228）"/>
    <n v="694"/>
    <m/>
    <m/>
    <m/>
    <m/>
    <n v="597.64"/>
    <m/>
    <x v="0"/>
    <m/>
    <m/>
    <x v="99"/>
    <m/>
    <x v="2"/>
    <x v="3"/>
    <x v="0"/>
  </r>
  <r>
    <x v="680"/>
    <x v="7"/>
    <x v="0"/>
    <s v="NDG_Facebook_RT_brand（210210-210228）"/>
    <n v="7"/>
    <m/>
    <m/>
    <m/>
    <m/>
    <n v="7.8049999999999997"/>
    <m/>
    <x v="0"/>
    <m/>
    <m/>
    <x v="99"/>
    <m/>
    <x v="2"/>
    <x v="3"/>
    <x v="0"/>
  </r>
  <r>
    <x v="681"/>
    <x v="7"/>
    <x v="0"/>
    <s v="NDG_Facebook_RT_ec（210210-210228）"/>
    <n v="7021"/>
    <m/>
    <m/>
    <m/>
    <m/>
    <n v="7803.8850000000002"/>
    <m/>
    <x v="0"/>
    <m/>
    <m/>
    <x v="99"/>
    <m/>
    <x v="2"/>
    <x v="3"/>
    <x v="0"/>
  </r>
  <r>
    <x v="681"/>
    <x v="7"/>
    <x v="0"/>
    <s v="NDG_Facebook_RT_brand（210210-210228）"/>
    <n v="37"/>
    <m/>
    <m/>
    <m/>
    <m/>
    <n v="50.174999999999997"/>
    <m/>
    <x v="0"/>
    <m/>
    <m/>
    <x v="99"/>
    <m/>
    <x v="2"/>
    <x v="3"/>
    <x v="0"/>
  </r>
  <r>
    <x v="681"/>
    <x v="7"/>
    <x v="0"/>
    <s v="NDG_Facebook_RT_ec（210210-210228）"/>
    <n v="904"/>
    <m/>
    <m/>
    <m/>
    <m/>
    <n v="890.88499999999999"/>
    <m/>
    <x v="0"/>
    <m/>
    <m/>
    <x v="99"/>
    <m/>
    <x v="2"/>
    <x v="3"/>
    <x v="0"/>
  </r>
  <r>
    <x v="681"/>
    <x v="7"/>
    <x v="0"/>
    <s v="NDG_Facebook_RT_ec（210210-210228）"/>
    <n v="1365"/>
    <m/>
    <m/>
    <m/>
    <m/>
    <n v="946.63499999999999"/>
    <m/>
    <x v="0"/>
    <m/>
    <m/>
    <x v="99"/>
    <m/>
    <x v="2"/>
    <x v="3"/>
    <x v="0"/>
  </r>
  <r>
    <x v="681"/>
    <x v="7"/>
    <x v="0"/>
    <s v="NDG_Facebook_RT_ec（210210-210228）"/>
    <n v="682"/>
    <m/>
    <m/>
    <m/>
    <m/>
    <n v="646.70000000000005"/>
    <m/>
    <x v="0"/>
    <m/>
    <m/>
    <x v="99"/>
    <m/>
    <x v="2"/>
    <x v="3"/>
    <x v="0"/>
  </r>
  <r>
    <x v="681"/>
    <x v="7"/>
    <x v="0"/>
    <s v="NDG_Facebook_RT_ec（210210-210228）"/>
    <n v="3082"/>
    <m/>
    <m/>
    <m/>
    <m/>
    <n v="2916.84"/>
    <m/>
    <x v="0"/>
    <m/>
    <m/>
    <x v="99"/>
    <m/>
    <x v="2"/>
    <x v="3"/>
    <x v="0"/>
  </r>
  <r>
    <x v="681"/>
    <x v="7"/>
    <x v="0"/>
    <s v="NDG_Facebook_RT_brand（210210-210228）"/>
    <n v="2219"/>
    <m/>
    <m/>
    <m/>
    <m/>
    <n v="2845.48"/>
    <m/>
    <x v="0"/>
    <m/>
    <m/>
    <x v="99"/>
    <m/>
    <x v="2"/>
    <x v="3"/>
    <x v="0"/>
  </r>
  <r>
    <x v="681"/>
    <x v="7"/>
    <x v="0"/>
    <s v="NDG_Facebook_RT_brand（210210-210228）"/>
    <n v="364"/>
    <m/>
    <m/>
    <m/>
    <m/>
    <n v="338.96"/>
    <m/>
    <x v="0"/>
    <m/>
    <m/>
    <x v="99"/>
    <m/>
    <x v="2"/>
    <x v="3"/>
    <x v="0"/>
  </r>
  <r>
    <x v="681"/>
    <x v="7"/>
    <x v="0"/>
    <s v="NDG_Facebook_RT_brand（210210-210228）"/>
    <n v="247"/>
    <m/>
    <m/>
    <m/>
    <m/>
    <n v="305.51"/>
    <m/>
    <x v="0"/>
    <m/>
    <m/>
    <x v="99"/>
    <m/>
    <x v="2"/>
    <x v="3"/>
    <x v="0"/>
  </r>
  <r>
    <x v="681"/>
    <x v="7"/>
    <x v="0"/>
    <s v="NDG_Facebook_RT_brand（210210-210228）"/>
    <n v="465"/>
    <m/>
    <m/>
    <m/>
    <m/>
    <n v="928.79499999999996"/>
    <m/>
    <x v="0"/>
    <m/>
    <m/>
    <x v="99"/>
    <m/>
    <x v="2"/>
    <x v="3"/>
    <x v="0"/>
  </r>
  <r>
    <x v="681"/>
    <x v="7"/>
    <x v="0"/>
    <s v="NDG_Facebook_RT_ec（210210-210228）"/>
    <n v="1002"/>
    <m/>
    <m/>
    <m/>
    <m/>
    <n v="1374.7950000000001"/>
    <m/>
    <x v="0"/>
    <m/>
    <m/>
    <x v="99"/>
    <m/>
    <x v="2"/>
    <x v="3"/>
    <x v="0"/>
  </r>
  <r>
    <x v="681"/>
    <x v="7"/>
    <x v="0"/>
    <s v="NDG_Facebook_RT_brand（210210-210228）"/>
    <n v="39"/>
    <m/>
    <m/>
    <m/>
    <m/>
    <n v="44.6"/>
    <m/>
    <x v="0"/>
    <m/>
    <m/>
    <x v="99"/>
    <m/>
    <x v="2"/>
    <x v="3"/>
    <x v="0"/>
  </r>
  <r>
    <x v="681"/>
    <x v="7"/>
    <x v="0"/>
    <s v="NDG_Facebook_RT_brand（210210-210228）"/>
    <n v="157"/>
    <m/>
    <m/>
    <m/>
    <m/>
    <n v="227.46"/>
    <m/>
    <x v="0"/>
    <m/>
    <m/>
    <x v="99"/>
    <m/>
    <x v="2"/>
    <x v="3"/>
    <x v="0"/>
  </r>
  <r>
    <x v="681"/>
    <x v="7"/>
    <x v="0"/>
    <s v="NDG_Facebook_RT_brand（210210-210228）"/>
    <n v="265"/>
    <m/>
    <m/>
    <m/>
    <m/>
    <n v="244.185"/>
    <m/>
    <x v="0"/>
    <m/>
    <m/>
    <x v="99"/>
    <m/>
    <x v="2"/>
    <x v="3"/>
    <x v="0"/>
  </r>
  <r>
    <x v="681"/>
    <x v="7"/>
    <x v="0"/>
    <s v="NDG_Facebook_RT_ec（210210-210228）"/>
    <n v="5227"/>
    <m/>
    <m/>
    <m/>
    <m/>
    <n v="7613.22"/>
    <m/>
    <x v="0"/>
    <m/>
    <m/>
    <x v="99"/>
    <m/>
    <x v="2"/>
    <x v="3"/>
    <x v="0"/>
  </r>
  <r>
    <x v="681"/>
    <x v="7"/>
    <x v="0"/>
    <s v="NDG_Facebook_RT_ec（210210-210228）"/>
    <n v="274"/>
    <m/>
    <m/>
    <m/>
    <m/>
    <n v="226.345"/>
    <m/>
    <x v="0"/>
    <m/>
    <m/>
    <x v="99"/>
    <m/>
    <x v="2"/>
    <x v="3"/>
    <x v="0"/>
  </r>
  <r>
    <x v="681"/>
    <x v="7"/>
    <x v="0"/>
    <s v="NDG_Facebook_RT_brand（210210-210228）"/>
    <n v="265"/>
    <m/>
    <m/>
    <m/>
    <m/>
    <n v="253.10499999999999"/>
    <m/>
    <x v="0"/>
    <m/>
    <m/>
    <x v="99"/>
    <m/>
    <x v="2"/>
    <x v="3"/>
    <x v="0"/>
  </r>
  <r>
    <x v="681"/>
    <x v="7"/>
    <x v="0"/>
    <s v="NDG_Facebook_RT_ec（210210-210228）"/>
    <n v="908"/>
    <m/>
    <m/>
    <m/>
    <m/>
    <n v="923.22"/>
    <m/>
    <x v="0"/>
    <m/>
    <m/>
    <x v="99"/>
    <m/>
    <x v="2"/>
    <x v="3"/>
    <x v="0"/>
  </r>
  <r>
    <x v="682"/>
    <x v="7"/>
    <x v="0"/>
    <s v="NDG_Facebook_RT_brand（210210-210228）"/>
    <n v="174"/>
    <m/>
    <m/>
    <m/>
    <m/>
    <n v="191.78"/>
    <m/>
    <x v="0"/>
    <m/>
    <m/>
    <x v="99"/>
    <m/>
    <x v="2"/>
    <x v="3"/>
    <x v="0"/>
  </r>
  <r>
    <x v="682"/>
    <x v="7"/>
    <x v="0"/>
    <s v="NDG_Facebook_RT_ec（210210-210228）"/>
    <n v="302"/>
    <m/>
    <m/>
    <m/>
    <m/>
    <n v="293.245"/>
    <m/>
    <x v="0"/>
    <m/>
    <m/>
    <x v="99"/>
    <m/>
    <x v="2"/>
    <x v="3"/>
    <x v="0"/>
  </r>
  <r>
    <x v="682"/>
    <x v="7"/>
    <x v="0"/>
    <s v="NDG_Facebook_RT_ec（210210-210228）"/>
    <n v="1514"/>
    <m/>
    <m/>
    <m/>
    <m/>
    <n v="1284.48"/>
    <m/>
    <x v="0"/>
    <m/>
    <m/>
    <x v="99"/>
    <m/>
    <x v="2"/>
    <x v="3"/>
    <x v="0"/>
  </r>
  <r>
    <x v="682"/>
    <x v="7"/>
    <x v="0"/>
    <s v="NDG_Facebook_RT_brand（210210-210228）"/>
    <n v="8"/>
    <m/>
    <m/>
    <m/>
    <m/>
    <n v="25.645"/>
    <m/>
    <x v="0"/>
    <m/>
    <m/>
    <x v="99"/>
    <m/>
    <x v="2"/>
    <x v="3"/>
    <x v="0"/>
  </r>
  <r>
    <x v="682"/>
    <x v="7"/>
    <x v="0"/>
    <s v="NDG_Facebook_RT_brand（210210-210228）"/>
    <n v="299"/>
    <m/>
    <m/>
    <m/>
    <m/>
    <n v="735.9"/>
    <m/>
    <x v="0"/>
    <m/>
    <m/>
    <x v="99"/>
    <m/>
    <x v="2"/>
    <x v="3"/>
    <x v="0"/>
  </r>
  <r>
    <x v="682"/>
    <x v="7"/>
    <x v="0"/>
    <s v="NDG_Facebook_RT_brand（210210-210228）"/>
    <n v="271"/>
    <m/>
    <m/>
    <m/>
    <m/>
    <n v="240.84"/>
    <m/>
    <x v="0"/>
    <m/>
    <m/>
    <x v="99"/>
    <m/>
    <x v="2"/>
    <x v="3"/>
    <x v="0"/>
  </r>
  <r>
    <x v="682"/>
    <x v="7"/>
    <x v="0"/>
    <s v="NDG_Facebook_RT_brand（210210-210228）"/>
    <n v="353"/>
    <m/>
    <m/>
    <m/>
    <m/>
    <n v="399.17"/>
    <m/>
    <x v="0"/>
    <m/>
    <m/>
    <x v="99"/>
    <m/>
    <x v="2"/>
    <x v="3"/>
    <x v="0"/>
  </r>
  <r>
    <x v="682"/>
    <x v="7"/>
    <x v="0"/>
    <s v="NDG_Facebook_RT_brand（210210-210228）"/>
    <n v="62"/>
    <m/>
    <m/>
    <m/>
    <m/>
    <n v="70.245000000000005"/>
    <m/>
    <x v="0"/>
    <m/>
    <m/>
    <x v="99"/>
    <m/>
    <x v="2"/>
    <x v="3"/>
    <x v="0"/>
  </r>
  <r>
    <x v="682"/>
    <x v="7"/>
    <x v="0"/>
    <s v="NDG_Facebook_RT_ec（210210-210228）"/>
    <n v="3239"/>
    <m/>
    <m/>
    <m/>
    <m/>
    <n v="6353.27"/>
    <m/>
    <x v="0"/>
    <m/>
    <m/>
    <x v="99"/>
    <m/>
    <x v="2"/>
    <x v="3"/>
    <x v="0"/>
  </r>
  <r>
    <x v="682"/>
    <x v="7"/>
    <x v="0"/>
    <s v="NDG_Facebook_RT_ec（210210-210228）"/>
    <n v="6504"/>
    <m/>
    <m/>
    <m/>
    <m/>
    <n v="8767.2450000000008"/>
    <m/>
    <x v="0"/>
    <m/>
    <m/>
    <x v="99"/>
    <m/>
    <x v="2"/>
    <x v="3"/>
    <x v="0"/>
  </r>
  <r>
    <x v="682"/>
    <x v="7"/>
    <x v="0"/>
    <s v="NDG_Facebook_RT_ec（210210-210228）"/>
    <n v="525"/>
    <m/>
    <m/>
    <m/>
    <m/>
    <n v="456.03500000000003"/>
    <m/>
    <x v="0"/>
    <m/>
    <m/>
    <x v="99"/>
    <m/>
    <x v="2"/>
    <x v="3"/>
    <x v="0"/>
  </r>
  <r>
    <x v="682"/>
    <x v="7"/>
    <x v="0"/>
    <s v="NDG_Facebook_RT_ec（210210-210228）"/>
    <n v="2825"/>
    <m/>
    <m/>
    <m/>
    <m/>
    <n v="2606.87"/>
    <m/>
    <x v="0"/>
    <m/>
    <m/>
    <x v="99"/>
    <m/>
    <x v="2"/>
    <x v="3"/>
    <x v="0"/>
  </r>
  <r>
    <x v="682"/>
    <x v="7"/>
    <x v="0"/>
    <s v="NDG_Facebook_RT_ec（210210-210228）"/>
    <n v="1203"/>
    <m/>
    <m/>
    <m/>
    <m/>
    <n v="1627.9"/>
    <m/>
    <x v="0"/>
    <m/>
    <m/>
    <x v="99"/>
    <m/>
    <x v="2"/>
    <x v="3"/>
    <x v="0"/>
  </r>
  <r>
    <x v="682"/>
    <x v="7"/>
    <x v="0"/>
    <s v="NDG_Facebook_RT_ec（210210-210228）"/>
    <n v="1687"/>
    <m/>
    <m/>
    <m/>
    <m/>
    <n v="1137.3"/>
    <m/>
    <x v="0"/>
    <m/>
    <m/>
    <x v="99"/>
    <m/>
    <x v="2"/>
    <x v="3"/>
    <x v="0"/>
  </r>
  <r>
    <x v="682"/>
    <x v="7"/>
    <x v="0"/>
    <s v="NDG_Facebook_RT_ec（210210-210228）"/>
    <n v="1713"/>
    <m/>
    <m/>
    <m/>
    <m/>
    <n v="1011.3049999999999"/>
    <m/>
    <x v="0"/>
    <m/>
    <m/>
    <x v="99"/>
    <m/>
    <x v="2"/>
    <x v="3"/>
    <x v="0"/>
  </r>
  <r>
    <x v="682"/>
    <x v="7"/>
    <x v="0"/>
    <s v="NDG_Facebook_RT_brand（210210-210228）"/>
    <n v="560"/>
    <m/>
    <m/>
    <m/>
    <m/>
    <n v="405.86"/>
    <m/>
    <x v="0"/>
    <m/>
    <m/>
    <x v="99"/>
    <m/>
    <x v="2"/>
    <x v="3"/>
    <x v="0"/>
  </r>
  <r>
    <x v="682"/>
    <x v="7"/>
    <x v="0"/>
    <s v="NDG_Facebook_RT_brand（210210-210228）"/>
    <n v="1968"/>
    <m/>
    <m/>
    <m/>
    <m/>
    <n v="2620.25"/>
    <m/>
    <x v="0"/>
    <m/>
    <m/>
    <x v="99"/>
    <m/>
    <x v="2"/>
    <x v="3"/>
    <x v="0"/>
  </r>
  <r>
    <x v="682"/>
    <x v="7"/>
    <x v="0"/>
    <s v="NDG_Facebook_RT_brand（210210-210228）"/>
    <n v="335"/>
    <m/>
    <m/>
    <m/>
    <m/>
    <n v="514.01499999999999"/>
    <m/>
    <x v="0"/>
    <m/>
    <m/>
    <x v="99"/>
    <m/>
    <x v="2"/>
    <x v="3"/>
    <x v="0"/>
  </r>
  <r>
    <x v="683"/>
    <x v="7"/>
    <x v="0"/>
    <s v="NDG_Facebook_RT_brand（210210-210228）"/>
    <n v="37"/>
    <m/>
    <m/>
    <m/>
    <m/>
    <n v="28.99"/>
    <m/>
    <x v="0"/>
    <m/>
    <m/>
    <x v="99"/>
    <m/>
    <x v="2"/>
    <x v="3"/>
    <x v="0"/>
  </r>
  <r>
    <x v="683"/>
    <x v="7"/>
    <x v="0"/>
    <s v="NDG_Facebook_RT_brand（210210-210228）"/>
    <n v="10"/>
    <m/>
    <m/>
    <m/>
    <m/>
    <n v="27.875"/>
    <m/>
    <x v="0"/>
    <m/>
    <m/>
    <x v="99"/>
    <m/>
    <x v="2"/>
    <x v="3"/>
    <x v="0"/>
  </r>
  <r>
    <x v="683"/>
    <x v="7"/>
    <x v="0"/>
    <s v="NDG_Facebook_RT_brand（210210-210228）"/>
    <n v="381"/>
    <m/>
    <m/>
    <m/>
    <m/>
    <n v="434.85"/>
    <m/>
    <x v="0"/>
    <m/>
    <m/>
    <x v="99"/>
    <m/>
    <x v="2"/>
    <x v="3"/>
    <x v="0"/>
  </r>
  <r>
    <x v="683"/>
    <x v="7"/>
    <x v="0"/>
    <s v="NDG_Facebook_RT_ec（210210-210228）"/>
    <n v="1719"/>
    <m/>
    <m/>
    <m/>
    <m/>
    <n v="1529.78"/>
    <m/>
    <x v="0"/>
    <m/>
    <m/>
    <x v="99"/>
    <m/>
    <x v="2"/>
    <x v="3"/>
    <x v="0"/>
  </r>
  <r>
    <x v="683"/>
    <x v="7"/>
    <x v="0"/>
    <s v="NDG_Facebook_RT_brand（210210-210228）"/>
    <n v="312"/>
    <m/>
    <m/>
    <m/>
    <m/>
    <n v="503.98"/>
    <m/>
    <x v="0"/>
    <m/>
    <m/>
    <x v="99"/>
    <m/>
    <x v="2"/>
    <x v="3"/>
    <x v="0"/>
  </r>
  <r>
    <x v="683"/>
    <x v="7"/>
    <x v="0"/>
    <s v="NDG_Facebook_RT_ec（210210-210228）"/>
    <n v="4925"/>
    <m/>
    <m/>
    <m/>
    <m/>
    <n v="7968.9049999999997"/>
    <m/>
    <x v="0"/>
    <m/>
    <m/>
    <x v="99"/>
    <m/>
    <x v="2"/>
    <x v="3"/>
    <x v="0"/>
  </r>
  <r>
    <x v="683"/>
    <x v="7"/>
    <x v="0"/>
    <s v="NDG_Facebook_RT_ec（210210-210228）"/>
    <n v="778"/>
    <m/>
    <m/>
    <m/>
    <m/>
    <n v="1229.845"/>
    <m/>
    <x v="0"/>
    <m/>
    <m/>
    <x v="99"/>
    <m/>
    <x v="2"/>
    <x v="3"/>
    <x v="0"/>
  </r>
  <r>
    <x v="683"/>
    <x v="7"/>
    <x v="0"/>
    <s v="NDG_Facebook_RT_brand（210210-210228）"/>
    <n v="444"/>
    <m/>
    <m/>
    <m/>
    <m/>
    <n v="867.47"/>
    <m/>
    <x v="0"/>
    <m/>
    <m/>
    <x v="99"/>
    <m/>
    <x v="2"/>
    <x v="3"/>
    <x v="0"/>
  </r>
  <r>
    <x v="683"/>
    <x v="7"/>
    <x v="0"/>
    <s v="NDG_Facebook_RT_brand（210210-210228）"/>
    <n v="751"/>
    <m/>
    <m/>
    <m/>
    <m/>
    <n v="1026.915"/>
    <m/>
    <x v="0"/>
    <m/>
    <m/>
    <x v="99"/>
    <m/>
    <x v="2"/>
    <x v="3"/>
    <x v="0"/>
  </r>
  <r>
    <x v="683"/>
    <x v="7"/>
    <x v="0"/>
    <s v="NDG_Facebook_RT_brand（210210-210228）"/>
    <n v="175"/>
    <m/>
    <m/>
    <m/>
    <m/>
    <n v="190.66499999999999"/>
    <m/>
    <x v="0"/>
    <m/>
    <m/>
    <x v="99"/>
    <m/>
    <x v="2"/>
    <x v="3"/>
    <x v="0"/>
  </r>
  <r>
    <x v="683"/>
    <x v="7"/>
    <x v="0"/>
    <s v="NDG_Facebook_RT_ec（210210-210228）"/>
    <n v="1369"/>
    <m/>
    <m/>
    <m/>
    <m/>
    <n v="1518.63"/>
    <m/>
    <x v="0"/>
    <m/>
    <m/>
    <x v="99"/>
    <m/>
    <x v="2"/>
    <x v="3"/>
    <x v="0"/>
  </r>
  <r>
    <x v="683"/>
    <x v="7"/>
    <x v="0"/>
    <s v="NDG_Facebook_RT_ec（210210-210228）"/>
    <n v="893"/>
    <m/>
    <m/>
    <m/>
    <m/>
    <n v="752.625"/>
    <m/>
    <x v="0"/>
    <m/>
    <m/>
    <x v="99"/>
    <m/>
    <x v="2"/>
    <x v="3"/>
    <x v="0"/>
  </r>
  <r>
    <x v="683"/>
    <x v="7"/>
    <x v="0"/>
    <s v="NDG_Facebook_RT_ec（210210-210228）"/>
    <n v="795"/>
    <m/>
    <m/>
    <m/>
    <m/>
    <n v="547.46500000000003"/>
    <m/>
    <x v="0"/>
    <m/>
    <m/>
    <x v="99"/>
    <m/>
    <x v="2"/>
    <x v="3"/>
    <x v="0"/>
  </r>
  <r>
    <x v="683"/>
    <x v="7"/>
    <x v="0"/>
    <s v="NDG_Facebook_RT_brand（210210-210228）"/>
    <n v="504"/>
    <m/>
    <m/>
    <m/>
    <m/>
    <n v="479.45"/>
    <m/>
    <x v="0"/>
    <m/>
    <m/>
    <x v="99"/>
    <m/>
    <x v="2"/>
    <x v="3"/>
    <x v="0"/>
  </r>
  <r>
    <x v="683"/>
    <x v="7"/>
    <x v="0"/>
    <s v="NDG_Facebook_RT_brand（210210-210228）"/>
    <n v="460"/>
    <m/>
    <m/>
    <m/>
    <m/>
    <n v="606.55999999999995"/>
    <m/>
    <x v="0"/>
    <m/>
    <m/>
    <x v="99"/>
    <m/>
    <x v="2"/>
    <x v="3"/>
    <x v="0"/>
  </r>
  <r>
    <x v="683"/>
    <x v="7"/>
    <x v="0"/>
    <s v="NDG_Facebook_RT_ec（210210-210228）"/>
    <n v="3310"/>
    <m/>
    <m/>
    <m/>
    <m/>
    <n v="4483.415"/>
    <m/>
    <x v="0"/>
    <m/>
    <m/>
    <x v="99"/>
    <m/>
    <x v="2"/>
    <x v="3"/>
    <x v="0"/>
  </r>
  <r>
    <x v="683"/>
    <x v="7"/>
    <x v="0"/>
    <s v="NDG_Facebook_RT_ec（210210-210228）"/>
    <n v="1396"/>
    <m/>
    <m/>
    <m/>
    <m/>
    <n v="987.89"/>
    <m/>
    <x v="0"/>
    <m/>
    <m/>
    <x v="99"/>
    <m/>
    <x v="2"/>
    <x v="3"/>
    <x v="0"/>
  </r>
  <r>
    <x v="683"/>
    <x v="7"/>
    <x v="0"/>
    <s v="NDG_Facebook_RT_ec（210210-210228）"/>
    <n v="362"/>
    <m/>
    <m/>
    <m/>
    <m/>
    <n v="372.41"/>
    <m/>
    <x v="0"/>
    <m/>
    <m/>
    <x v="99"/>
    <m/>
    <x v="2"/>
    <x v="3"/>
    <x v="0"/>
  </r>
  <r>
    <x v="684"/>
    <x v="7"/>
    <x v="0"/>
    <s v="NDG_Facebook_RT_ec（210210-210228）"/>
    <n v="2510"/>
    <m/>
    <m/>
    <m/>
    <m/>
    <n v="3310.4349999999999"/>
    <m/>
    <x v="0"/>
    <m/>
    <m/>
    <x v="99"/>
    <m/>
    <x v="2"/>
    <x v="3"/>
    <x v="0"/>
  </r>
  <r>
    <x v="684"/>
    <x v="7"/>
    <x v="0"/>
    <s v="NDG_Facebook_RT_brand（210210-210228）"/>
    <n v="467"/>
    <m/>
    <m/>
    <m/>
    <m/>
    <n v="939.94500000000005"/>
    <m/>
    <x v="0"/>
    <m/>
    <m/>
    <x v="99"/>
    <m/>
    <x v="2"/>
    <x v="3"/>
    <x v="0"/>
  </r>
  <r>
    <x v="684"/>
    <x v="7"/>
    <x v="0"/>
    <s v="NDG_Facebook_RT_ec（210210-210228）"/>
    <n v="4111"/>
    <m/>
    <m/>
    <m/>
    <m/>
    <n v="3053.9850000000001"/>
    <m/>
    <x v="0"/>
    <m/>
    <m/>
    <x v="99"/>
    <m/>
    <x v="2"/>
    <x v="3"/>
    <x v="0"/>
  </r>
  <r>
    <x v="684"/>
    <x v="7"/>
    <x v="0"/>
    <s v="NDG_Facebook_RT_ec（210210-210228）"/>
    <n v="1701"/>
    <m/>
    <m/>
    <m/>
    <m/>
    <n v="1995.85"/>
    <m/>
    <x v="0"/>
    <m/>
    <m/>
    <x v="99"/>
    <m/>
    <x v="2"/>
    <x v="3"/>
    <x v="0"/>
  </r>
  <r>
    <x v="684"/>
    <x v="7"/>
    <x v="0"/>
    <s v="NDG_Facebook_RT_brand（210210-210228）"/>
    <n v="916"/>
    <m/>
    <m/>
    <m/>
    <m/>
    <n v="937.71500000000003"/>
    <m/>
    <x v="0"/>
    <m/>
    <m/>
    <x v="99"/>
    <m/>
    <x v="2"/>
    <x v="3"/>
    <x v="0"/>
  </r>
  <r>
    <x v="684"/>
    <x v="7"/>
    <x v="0"/>
    <s v="NDG_Facebook_RT_ec（210210-210228）"/>
    <n v="4803"/>
    <m/>
    <m/>
    <m/>
    <m/>
    <n v="7988.9750000000004"/>
    <m/>
    <x v="0"/>
    <m/>
    <m/>
    <x v="99"/>
    <m/>
    <x v="2"/>
    <x v="3"/>
    <x v="0"/>
  </r>
  <r>
    <x v="684"/>
    <x v="7"/>
    <x v="0"/>
    <s v="NDG_Facebook_RT_ec（210210-210228）"/>
    <n v="1080"/>
    <m/>
    <m/>
    <m/>
    <m/>
    <n v="1601.14"/>
    <m/>
    <x v="0"/>
    <m/>
    <m/>
    <x v="99"/>
    <m/>
    <x v="2"/>
    <x v="3"/>
    <x v="0"/>
  </r>
  <r>
    <x v="684"/>
    <x v="7"/>
    <x v="0"/>
    <s v="NDG_Facebook_RT_ec（210210-210228）"/>
    <n v="1589"/>
    <m/>
    <m/>
    <m/>
    <m/>
    <n v="1232.075"/>
    <m/>
    <x v="0"/>
    <m/>
    <m/>
    <x v="99"/>
    <m/>
    <x v="2"/>
    <x v="3"/>
    <x v="0"/>
  </r>
  <r>
    <x v="684"/>
    <x v="7"/>
    <x v="0"/>
    <s v="NDG_Facebook_RT_brand（210210-210228）"/>
    <n v="523"/>
    <m/>
    <m/>
    <m/>
    <m/>
    <n v="518.47500000000002"/>
    <m/>
    <x v="0"/>
    <m/>
    <m/>
    <x v="99"/>
    <m/>
    <x v="2"/>
    <x v="3"/>
    <x v="0"/>
  </r>
  <r>
    <x v="684"/>
    <x v="7"/>
    <x v="0"/>
    <s v="NDG_Facebook_RT_ec（210210-210228）"/>
    <n v="1935"/>
    <m/>
    <m/>
    <m/>
    <m/>
    <n v="1020.225"/>
    <m/>
    <x v="0"/>
    <m/>
    <m/>
    <x v="99"/>
    <m/>
    <x v="2"/>
    <x v="3"/>
    <x v="0"/>
  </r>
  <r>
    <x v="684"/>
    <x v="7"/>
    <x v="0"/>
    <s v="NDG_Facebook_RT_brand（210210-210228）"/>
    <n v="604"/>
    <m/>
    <m/>
    <m/>
    <m/>
    <n v="1020.225"/>
    <m/>
    <x v="0"/>
    <m/>
    <m/>
    <x v="99"/>
    <m/>
    <x v="2"/>
    <x v="3"/>
    <x v="0"/>
  </r>
  <r>
    <x v="684"/>
    <x v="7"/>
    <x v="0"/>
    <s v="NDG_Facebook_RT_brand（210210-210228）"/>
    <n v="487"/>
    <m/>
    <m/>
    <m/>
    <m/>
    <n v="564.19000000000005"/>
    <m/>
    <x v="0"/>
    <m/>
    <m/>
    <x v="99"/>
    <m/>
    <x v="2"/>
    <x v="3"/>
    <x v="0"/>
  </r>
  <r>
    <x v="684"/>
    <x v="7"/>
    <x v="0"/>
    <s v="NDG_Facebook_RT_brand（210210-210228）"/>
    <n v="77"/>
    <m/>
    <m/>
    <m/>
    <m/>
    <n v="84.74"/>
    <m/>
    <x v="0"/>
    <m/>
    <m/>
    <x v="99"/>
    <m/>
    <x v="2"/>
    <x v="3"/>
    <x v="0"/>
  </r>
  <r>
    <x v="684"/>
    <x v="7"/>
    <x v="0"/>
    <s v="NDG_Facebook_RT_brand（210210-210228）"/>
    <n v="23"/>
    <m/>
    <m/>
    <m/>
    <m/>
    <n v="45.715000000000003"/>
    <m/>
    <x v="0"/>
    <m/>
    <m/>
    <x v="99"/>
    <m/>
    <x v="2"/>
    <x v="3"/>
    <x v="0"/>
  </r>
  <r>
    <x v="684"/>
    <x v="7"/>
    <x v="0"/>
    <s v="NDG_Facebook_RT_ec（210210-210228）"/>
    <n v="221"/>
    <m/>
    <m/>
    <m/>
    <m/>
    <n v="225.23"/>
    <m/>
    <x v="0"/>
    <m/>
    <m/>
    <x v="99"/>
    <m/>
    <x v="2"/>
    <x v="3"/>
    <x v="0"/>
  </r>
  <r>
    <x v="684"/>
    <x v="7"/>
    <x v="0"/>
    <s v="NDG_Facebook_RT_ec（210210-210228）"/>
    <n v="413"/>
    <m/>
    <m/>
    <m/>
    <m/>
    <n v="390.25"/>
    <m/>
    <x v="0"/>
    <m/>
    <m/>
    <x v="99"/>
    <m/>
    <x v="2"/>
    <x v="3"/>
    <x v="0"/>
  </r>
  <r>
    <x v="684"/>
    <x v="7"/>
    <x v="0"/>
    <s v="NDG_Facebook_RT_brand（210210-210228）"/>
    <n v="11"/>
    <m/>
    <m/>
    <m/>
    <m/>
    <n v="14.494999999999999"/>
    <m/>
    <x v="0"/>
    <m/>
    <m/>
    <x v="99"/>
    <m/>
    <x v="2"/>
    <x v="3"/>
    <x v="0"/>
  </r>
  <r>
    <x v="684"/>
    <x v="7"/>
    <x v="0"/>
    <s v="NDG_Facebook_RT_brand（210210-210228）"/>
    <n v="384"/>
    <m/>
    <m/>
    <m/>
    <m/>
    <n v="344.53500000000003"/>
    <m/>
    <x v="0"/>
    <m/>
    <m/>
    <x v="99"/>
    <m/>
    <x v="2"/>
    <x v="3"/>
    <x v="0"/>
  </r>
  <r>
    <x v="685"/>
    <x v="7"/>
    <x v="0"/>
    <s v="NDG_Facebook_RT_ec（210210-210228）"/>
    <n v="3386"/>
    <m/>
    <m/>
    <m/>
    <m/>
    <n v="5506.9849999999997"/>
    <m/>
    <x v="0"/>
    <m/>
    <m/>
    <x v="99"/>
    <m/>
    <x v="2"/>
    <x v="3"/>
    <x v="0"/>
  </r>
  <r>
    <x v="685"/>
    <x v="7"/>
    <x v="0"/>
    <s v="NDG_Facebook_RT_ec（210210-210228）"/>
    <n v="1618"/>
    <m/>
    <m/>
    <m/>
    <m/>
    <n v="772.69500000000005"/>
    <m/>
    <x v="0"/>
    <m/>
    <m/>
    <x v="99"/>
    <m/>
    <x v="2"/>
    <x v="3"/>
    <x v="0"/>
  </r>
  <r>
    <x v="685"/>
    <x v="7"/>
    <x v="0"/>
    <s v="NDG_Facebook_RT_ec（210210-210228）"/>
    <n v="2989"/>
    <m/>
    <m/>
    <m/>
    <m/>
    <n v="2830.9850000000001"/>
    <m/>
    <x v="0"/>
    <m/>
    <m/>
    <x v="99"/>
    <m/>
    <x v="2"/>
    <x v="3"/>
    <x v="0"/>
  </r>
  <r>
    <x v="685"/>
    <x v="7"/>
    <x v="0"/>
    <s v="NDG_Facebook_RT_ec（210210-210228）"/>
    <n v="724"/>
    <m/>
    <m/>
    <m/>
    <m/>
    <n v="501.75"/>
    <m/>
    <x v="0"/>
    <m/>
    <m/>
    <x v="99"/>
    <m/>
    <x v="2"/>
    <x v="3"/>
    <x v="0"/>
  </r>
  <r>
    <x v="685"/>
    <x v="7"/>
    <x v="0"/>
    <s v="NDG_Facebook_RT_ec（210210-210228）"/>
    <n v="2577"/>
    <m/>
    <m/>
    <m/>
    <m/>
    <n v="2028.1849999999999"/>
    <m/>
    <x v="0"/>
    <m/>
    <m/>
    <x v="99"/>
    <m/>
    <x v="2"/>
    <x v="3"/>
    <x v="0"/>
  </r>
  <r>
    <x v="685"/>
    <x v="7"/>
    <x v="0"/>
    <s v="NDG_Facebook_RT_brand（210210-210228）"/>
    <n v="331"/>
    <m/>
    <m/>
    <m/>
    <m/>
    <n v="715.83"/>
    <m/>
    <x v="0"/>
    <m/>
    <m/>
    <x v="99"/>
    <m/>
    <x v="2"/>
    <x v="3"/>
    <x v="0"/>
  </r>
  <r>
    <x v="685"/>
    <x v="7"/>
    <x v="0"/>
    <s v="NDG_Facebook_RT_brand（210210-210228）"/>
    <n v="18"/>
    <m/>
    <m/>
    <m/>
    <m/>
    <n v="23.414999999999999"/>
    <m/>
    <x v="0"/>
    <m/>
    <m/>
    <x v="99"/>
    <m/>
    <x v="2"/>
    <x v="3"/>
    <x v="0"/>
  </r>
  <r>
    <x v="685"/>
    <x v="7"/>
    <x v="0"/>
    <s v="NDG_Facebook_RT_ec（210210-210228）"/>
    <n v="5208"/>
    <m/>
    <m/>
    <m/>
    <m/>
    <n v="5112.2749999999996"/>
    <m/>
    <x v="0"/>
    <m/>
    <m/>
    <x v="99"/>
    <m/>
    <x v="2"/>
    <x v="3"/>
    <x v="0"/>
  </r>
  <r>
    <x v="685"/>
    <x v="7"/>
    <x v="0"/>
    <s v="NDG_Facebook_RT_brand（210210-210228）"/>
    <n v="847"/>
    <m/>
    <m/>
    <m/>
    <m/>
    <n v="1497.4449999999999"/>
    <m/>
    <x v="0"/>
    <m/>
    <m/>
    <x v="99"/>
    <m/>
    <x v="2"/>
    <x v="3"/>
    <x v="0"/>
  </r>
  <r>
    <x v="685"/>
    <x v="7"/>
    <x v="0"/>
    <s v="NDG_Facebook_RT_ec（210210-210228）"/>
    <n v="1806"/>
    <m/>
    <m/>
    <m/>
    <m/>
    <n v="1326.85"/>
    <m/>
    <x v="0"/>
    <m/>
    <m/>
    <x v="99"/>
    <m/>
    <x v="2"/>
    <x v="3"/>
    <x v="0"/>
  </r>
  <r>
    <x v="685"/>
    <x v="7"/>
    <x v="0"/>
    <s v="NDG_Facebook_RT_ec（210210-210228）"/>
    <n v="2409"/>
    <m/>
    <m/>
    <m/>
    <m/>
    <n v="2080.59"/>
    <m/>
    <x v="0"/>
    <m/>
    <m/>
    <x v="99"/>
    <m/>
    <x v="2"/>
    <x v="3"/>
    <x v="0"/>
  </r>
  <r>
    <x v="685"/>
    <x v="7"/>
    <x v="0"/>
    <s v="NDG_Facebook_RT_brand（210210-210228）"/>
    <n v="1526"/>
    <m/>
    <m/>
    <m/>
    <m/>
    <n v="1418.28"/>
    <m/>
    <x v="0"/>
    <m/>
    <m/>
    <x v="99"/>
    <m/>
    <x v="2"/>
    <x v="3"/>
    <x v="0"/>
  </r>
  <r>
    <x v="685"/>
    <x v="7"/>
    <x v="0"/>
    <s v="NDG_Facebook_RT_brand（210210-210228）"/>
    <n v="501"/>
    <m/>
    <m/>
    <m/>
    <m/>
    <n v="547.46500000000003"/>
    <m/>
    <x v="0"/>
    <m/>
    <m/>
    <x v="99"/>
    <m/>
    <x v="2"/>
    <x v="3"/>
    <x v="0"/>
  </r>
  <r>
    <x v="685"/>
    <x v="7"/>
    <x v="0"/>
    <s v="NDG_Facebook_RT_brand（210210-210228）"/>
    <n v="251"/>
    <m/>
    <m/>
    <m/>
    <m/>
    <n v="257.565"/>
    <m/>
    <x v="0"/>
    <m/>
    <m/>
    <x v="99"/>
    <m/>
    <x v="2"/>
    <x v="3"/>
    <x v="0"/>
  </r>
  <r>
    <x v="685"/>
    <x v="7"/>
    <x v="0"/>
    <s v="NDG_Facebook_RT_brand（210210-210228）"/>
    <n v="304"/>
    <m/>
    <m/>
    <m/>
    <m/>
    <n v="320.005"/>
    <m/>
    <x v="0"/>
    <m/>
    <m/>
    <x v="99"/>
    <m/>
    <x v="2"/>
    <x v="3"/>
    <x v="0"/>
  </r>
  <r>
    <x v="685"/>
    <x v="7"/>
    <x v="0"/>
    <s v="NDG_Facebook_RT_brand（210210-210228）"/>
    <n v="190"/>
    <m/>
    <m/>
    <m/>
    <m/>
    <n v="177.285"/>
    <m/>
    <x v="0"/>
    <m/>
    <m/>
    <x v="99"/>
    <m/>
    <x v="2"/>
    <x v="3"/>
    <x v="0"/>
  </r>
  <r>
    <x v="685"/>
    <x v="7"/>
    <x v="0"/>
    <s v="NDG_Facebook_RT_brand（210210-210228）"/>
    <n v="49"/>
    <m/>
    <m/>
    <m/>
    <m/>
    <n v="23.414999999999999"/>
    <m/>
    <x v="0"/>
    <m/>
    <m/>
    <x v="99"/>
    <m/>
    <x v="2"/>
    <x v="3"/>
    <x v="0"/>
  </r>
  <r>
    <x v="685"/>
    <x v="7"/>
    <x v="0"/>
    <s v="NDG_Facebook_RT_ec（210210-210228）"/>
    <n v="809"/>
    <m/>
    <m/>
    <m/>
    <m/>
    <n v="541.89"/>
    <m/>
    <x v="0"/>
    <m/>
    <m/>
    <x v="99"/>
    <m/>
    <x v="2"/>
    <x v="3"/>
    <x v="0"/>
  </r>
  <r>
    <x v="686"/>
    <x v="7"/>
    <x v="0"/>
    <s v="NDG_Facebook_RT_ec（210210-210228）"/>
    <n v="539"/>
    <m/>
    <m/>
    <m/>
    <m/>
    <n v="447.11500000000001"/>
    <m/>
    <x v="0"/>
    <m/>
    <m/>
    <x v="100"/>
    <m/>
    <x v="2"/>
    <x v="3"/>
    <x v="0"/>
  </r>
  <r>
    <x v="686"/>
    <x v="7"/>
    <x v="0"/>
    <s v="NDG_Facebook_RT_brand（210210-210228）"/>
    <n v="448"/>
    <m/>
    <m/>
    <m/>
    <m/>
    <n v="413.66500000000002"/>
    <m/>
    <x v="0"/>
    <m/>
    <m/>
    <x v="100"/>
    <m/>
    <x v="2"/>
    <x v="3"/>
    <x v="0"/>
  </r>
  <r>
    <x v="686"/>
    <x v="7"/>
    <x v="0"/>
    <s v="NDG_Facebook_RT_ec（210210-210228）"/>
    <n v="816"/>
    <m/>
    <m/>
    <m/>
    <m/>
    <n v="489.48500000000001"/>
    <m/>
    <x v="0"/>
    <m/>
    <m/>
    <x v="100"/>
    <m/>
    <x v="2"/>
    <x v="3"/>
    <x v="0"/>
  </r>
  <r>
    <x v="686"/>
    <x v="7"/>
    <x v="0"/>
    <s v="NDG_Facebook_RT_ec（210210-210228）"/>
    <n v="1520"/>
    <m/>
    <m/>
    <m/>
    <m/>
    <n v="1001.27"/>
    <m/>
    <x v="0"/>
    <m/>
    <m/>
    <x v="100"/>
    <m/>
    <x v="2"/>
    <x v="3"/>
    <x v="0"/>
  </r>
  <r>
    <x v="686"/>
    <x v="7"/>
    <x v="0"/>
    <s v="NDG_Facebook_RT_ec（210210-210228）"/>
    <n v="2675"/>
    <m/>
    <m/>
    <m/>
    <m/>
    <n v="2339.27"/>
    <m/>
    <x v="0"/>
    <m/>
    <m/>
    <x v="100"/>
    <m/>
    <x v="2"/>
    <x v="3"/>
    <x v="0"/>
  </r>
  <r>
    <x v="686"/>
    <x v="7"/>
    <x v="0"/>
    <s v="NDG_Facebook_RT_brand（210210-210228）"/>
    <n v="518"/>
    <m/>
    <m/>
    <m/>
    <m/>
    <n v="431.505"/>
    <m/>
    <x v="0"/>
    <m/>
    <m/>
    <x v="100"/>
    <m/>
    <x v="2"/>
    <x v="3"/>
    <x v="0"/>
  </r>
  <r>
    <x v="686"/>
    <x v="7"/>
    <x v="0"/>
    <s v="NDG_Facebook_RT_brand（210210-210228）"/>
    <n v="1137"/>
    <m/>
    <m/>
    <m/>
    <m/>
    <n v="1140.645"/>
    <m/>
    <x v="0"/>
    <m/>
    <m/>
    <x v="100"/>
    <m/>
    <x v="2"/>
    <x v="3"/>
    <x v="0"/>
  </r>
  <r>
    <x v="686"/>
    <x v="7"/>
    <x v="0"/>
    <s v="NDG_Facebook_RT_brand（210210-210228）"/>
    <n v="26"/>
    <m/>
    <m/>
    <m/>
    <m/>
    <n v="54.634999999999998"/>
    <m/>
    <x v="0"/>
    <m/>
    <m/>
    <x v="100"/>
    <m/>
    <x v="2"/>
    <x v="3"/>
    <x v="0"/>
  </r>
  <r>
    <x v="686"/>
    <x v="7"/>
    <x v="0"/>
    <s v="NDG_Facebook_RT_ec（210210-210228）"/>
    <n v="6642"/>
    <m/>
    <m/>
    <m/>
    <m/>
    <n v="7939.915"/>
    <m/>
    <x v="0"/>
    <m/>
    <m/>
    <x v="100"/>
    <m/>
    <x v="2"/>
    <x v="3"/>
    <x v="0"/>
  </r>
  <r>
    <x v="686"/>
    <x v="7"/>
    <x v="0"/>
    <s v="NDG_Facebook_RT_brand（210210-210228）"/>
    <n v="476"/>
    <m/>
    <m/>
    <m/>
    <m/>
    <n v="805.03"/>
    <m/>
    <x v="0"/>
    <m/>
    <m/>
    <x v="100"/>
    <m/>
    <x v="2"/>
    <x v="3"/>
    <x v="0"/>
  </r>
  <r>
    <x v="686"/>
    <x v="7"/>
    <x v="0"/>
    <s v="NDG_Facebook_RT_ec（210210-210228）"/>
    <n v="1790"/>
    <m/>
    <m/>
    <m/>
    <m/>
    <n v="1653.5450000000001"/>
    <m/>
    <x v="0"/>
    <m/>
    <m/>
    <x v="100"/>
    <m/>
    <x v="2"/>
    <x v="3"/>
    <x v="0"/>
  </r>
  <r>
    <x v="686"/>
    <x v="7"/>
    <x v="0"/>
    <s v="NDG_Facebook_RT_ec（210210-210228）"/>
    <n v="1721"/>
    <m/>
    <m/>
    <m/>
    <m/>
    <n v="1807.415"/>
    <m/>
    <x v="0"/>
    <m/>
    <m/>
    <x v="100"/>
    <m/>
    <x v="2"/>
    <x v="3"/>
    <x v="0"/>
  </r>
  <r>
    <x v="686"/>
    <x v="7"/>
    <x v="0"/>
    <s v="NDG_Facebook_RT_ec（210210-210228）"/>
    <n v="3068"/>
    <m/>
    <m/>
    <m/>
    <m/>
    <n v="3769.8150000000001"/>
    <m/>
    <x v="0"/>
    <m/>
    <m/>
    <x v="100"/>
    <m/>
    <x v="2"/>
    <x v="3"/>
    <x v="0"/>
  </r>
  <r>
    <x v="686"/>
    <x v="7"/>
    <x v="0"/>
    <s v="NDG_Facebook_RT_ec（210210-210228）"/>
    <n v="1898"/>
    <m/>
    <m/>
    <m/>
    <m/>
    <n v="1869.855"/>
    <m/>
    <x v="0"/>
    <m/>
    <m/>
    <x v="100"/>
    <m/>
    <x v="2"/>
    <x v="3"/>
    <x v="0"/>
  </r>
  <r>
    <x v="686"/>
    <x v="7"/>
    <x v="0"/>
    <s v="NDG_Facebook_RT_brand（210210-210228）"/>
    <n v="17"/>
    <m/>
    <m/>
    <m/>
    <m/>
    <n v="26.76"/>
    <m/>
    <x v="0"/>
    <m/>
    <m/>
    <x v="100"/>
    <m/>
    <x v="2"/>
    <x v="3"/>
    <x v="0"/>
  </r>
  <r>
    <x v="686"/>
    <x v="7"/>
    <x v="0"/>
    <s v="NDG_Facebook_RT_brand（210210-210228）"/>
    <n v="154"/>
    <m/>
    <m/>
    <m/>
    <m/>
    <n v="200.7"/>
    <m/>
    <x v="0"/>
    <m/>
    <m/>
    <x v="100"/>
    <m/>
    <x v="2"/>
    <x v="3"/>
    <x v="0"/>
  </r>
  <r>
    <x v="686"/>
    <x v="7"/>
    <x v="0"/>
    <s v="NDG_Facebook_RT_brand（210210-210228）"/>
    <n v="60"/>
    <m/>
    <m/>
    <m/>
    <m/>
    <n v="63.555"/>
    <m/>
    <x v="0"/>
    <m/>
    <m/>
    <x v="100"/>
    <m/>
    <x v="2"/>
    <x v="3"/>
    <x v="0"/>
  </r>
  <r>
    <x v="686"/>
    <x v="7"/>
    <x v="0"/>
    <s v="NDG_Facebook_RT_brand（210210-210228）"/>
    <n v="441"/>
    <m/>
    <m/>
    <m/>
    <m/>
    <n v="699.10500000000002"/>
    <m/>
    <x v="0"/>
    <m/>
    <m/>
    <x v="100"/>
    <m/>
    <x v="2"/>
    <x v="3"/>
    <x v="0"/>
  </r>
  <r>
    <x v="687"/>
    <x v="7"/>
    <x v="0"/>
    <s v="NDG_Facebook_RT_brand（210210-210228）"/>
    <n v="9"/>
    <m/>
    <m/>
    <m/>
    <m/>
    <n v="12.265000000000001"/>
    <m/>
    <x v="0"/>
    <m/>
    <m/>
    <x v="100"/>
    <m/>
    <x v="2"/>
    <x v="3"/>
    <x v="0"/>
  </r>
  <r>
    <x v="687"/>
    <x v="7"/>
    <x v="0"/>
    <s v="NDG_Facebook_RT_brand（210210-210228）"/>
    <n v="458"/>
    <m/>
    <m/>
    <m/>
    <m/>
    <n v="854.09"/>
    <m/>
    <x v="0"/>
    <m/>
    <m/>
    <x v="100"/>
    <m/>
    <x v="2"/>
    <x v="3"/>
    <x v="0"/>
  </r>
  <r>
    <x v="687"/>
    <x v="7"/>
    <x v="0"/>
    <s v="NDG_Facebook_RT_ec（210210-210228）"/>
    <n v="5699"/>
    <m/>
    <m/>
    <m/>
    <m/>
    <n v="4385.2950000000001"/>
    <m/>
    <x v="0"/>
    <m/>
    <m/>
    <x v="100"/>
    <m/>
    <x v="2"/>
    <x v="3"/>
    <x v="0"/>
  </r>
  <r>
    <x v="687"/>
    <x v="7"/>
    <x v="0"/>
    <s v="NDG_Facebook_RT_ec（210210-210228）"/>
    <n v="347"/>
    <m/>
    <m/>
    <m/>
    <m/>
    <n v="284.32499999999999"/>
    <m/>
    <x v="0"/>
    <m/>
    <m/>
    <x v="100"/>
    <m/>
    <x v="2"/>
    <x v="3"/>
    <x v="0"/>
  </r>
  <r>
    <x v="687"/>
    <x v="7"/>
    <x v="0"/>
    <s v="NDG_Facebook_RT_ec（210210-210228）"/>
    <n v="671"/>
    <m/>
    <m/>
    <m/>
    <m/>
    <n v="697.99"/>
    <m/>
    <x v="0"/>
    <m/>
    <m/>
    <x v="100"/>
    <m/>
    <x v="2"/>
    <x v="3"/>
    <x v="0"/>
  </r>
  <r>
    <x v="687"/>
    <x v="7"/>
    <x v="0"/>
    <s v="NDG_Facebook_RT_brand（210210-210228）"/>
    <n v="195"/>
    <m/>
    <m/>
    <m/>
    <m/>
    <n v="205.16"/>
    <m/>
    <x v="0"/>
    <m/>
    <m/>
    <x v="100"/>
    <m/>
    <x v="2"/>
    <x v="3"/>
    <x v="0"/>
  </r>
  <r>
    <x v="687"/>
    <x v="7"/>
    <x v="0"/>
    <s v="NDG_Facebook_RT_brand（210210-210228）"/>
    <n v="419"/>
    <m/>
    <m/>
    <m/>
    <m/>
    <n v="458.26499999999999"/>
    <m/>
    <x v="0"/>
    <m/>
    <m/>
    <x v="100"/>
    <m/>
    <x v="2"/>
    <x v="3"/>
    <x v="0"/>
  </r>
  <r>
    <x v="687"/>
    <x v="7"/>
    <x v="0"/>
    <s v="NDG_Facebook_RT_ec（210210-210228）"/>
    <n v="3197"/>
    <m/>
    <m/>
    <m/>
    <m/>
    <n v="4017.3449999999998"/>
    <m/>
    <x v="0"/>
    <m/>
    <m/>
    <x v="100"/>
    <m/>
    <x v="2"/>
    <x v="3"/>
    <x v="0"/>
  </r>
  <r>
    <x v="687"/>
    <x v="7"/>
    <x v="0"/>
    <s v="NDG_Facebook_RT_brand（210210-210228）"/>
    <n v="335"/>
    <m/>
    <m/>
    <m/>
    <m/>
    <n v="326.69499999999999"/>
    <m/>
    <x v="0"/>
    <m/>
    <m/>
    <x v="100"/>
    <m/>
    <x v="2"/>
    <x v="3"/>
    <x v="0"/>
  </r>
  <r>
    <x v="687"/>
    <x v="7"/>
    <x v="0"/>
    <s v="NDG_Facebook_RT_brand（210210-210228）"/>
    <n v="386"/>
    <m/>
    <m/>
    <m/>
    <m/>
    <n v="344.53500000000003"/>
    <m/>
    <x v="0"/>
    <m/>
    <m/>
    <x v="100"/>
    <m/>
    <x v="2"/>
    <x v="3"/>
    <x v="0"/>
  </r>
  <r>
    <x v="687"/>
    <x v="7"/>
    <x v="0"/>
    <s v="NDG_Facebook_RT_ec（210210-210228）"/>
    <n v="1779"/>
    <m/>
    <m/>
    <m/>
    <m/>
    <n v="987.89"/>
    <m/>
    <x v="0"/>
    <m/>
    <m/>
    <x v="100"/>
    <m/>
    <x v="2"/>
    <x v="3"/>
    <x v="0"/>
  </r>
  <r>
    <x v="687"/>
    <x v="7"/>
    <x v="0"/>
    <s v="NDG_Facebook_RT_brand（210210-210228）"/>
    <n v="406"/>
    <m/>
    <m/>
    <m/>
    <m/>
    <n v="612.13499999999999"/>
    <m/>
    <x v="0"/>
    <m/>
    <m/>
    <x v="100"/>
    <m/>
    <x v="2"/>
    <x v="3"/>
    <x v="0"/>
  </r>
  <r>
    <x v="687"/>
    <x v="7"/>
    <x v="0"/>
    <s v="NDG_Facebook_RT_brand（210210-210228）"/>
    <n v="23"/>
    <m/>
    <m/>
    <m/>
    <m/>
    <n v="76.935000000000002"/>
    <m/>
    <x v="0"/>
    <m/>
    <m/>
    <x v="100"/>
    <m/>
    <x v="2"/>
    <x v="3"/>
    <x v="0"/>
  </r>
  <r>
    <x v="687"/>
    <x v="7"/>
    <x v="0"/>
    <s v="NDG_Facebook_RT_brand（210210-210228）"/>
    <n v="367"/>
    <m/>
    <m/>
    <m/>
    <m/>
    <n v="865.24"/>
    <m/>
    <x v="0"/>
    <m/>
    <m/>
    <x v="100"/>
    <m/>
    <x v="2"/>
    <x v="3"/>
    <x v="0"/>
  </r>
  <r>
    <x v="687"/>
    <x v="7"/>
    <x v="0"/>
    <s v="NDG_Facebook_RT_ec（210210-210228）"/>
    <n v="751"/>
    <m/>
    <m/>
    <m/>
    <m/>
    <n v="1080.4349999999999"/>
    <m/>
    <x v="0"/>
    <m/>
    <m/>
    <x v="100"/>
    <m/>
    <x v="2"/>
    <x v="3"/>
    <x v="0"/>
  </r>
  <r>
    <x v="687"/>
    <x v="7"/>
    <x v="0"/>
    <s v="NDG_Facebook_RT_ec（210210-210228）"/>
    <n v="709"/>
    <m/>
    <m/>
    <m/>
    <m/>
    <n v="889.77"/>
    <m/>
    <x v="0"/>
    <m/>
    <m/>
    <x v="100"/>
    <m/>
    <x v="2"/>
    <x v="3"/>
    <x v="0"/>
  </r>
  <r>
    <x v="687"/>
    <x v="7"/>
    <x v="0"/>
    <s v="NDG_Facebook_RT_ec（210210-210228）"/>
    <n v="1585"/>
    <m/>
    <m/>
    <m/>
    <m/>
    <n v="1532.01"/>
    <m/>
    <x v="0"/>
    <m/>
    <m/>
    <x v="100"/>
    <m/>
    <x v="2"/>
    <x v="3"/>
    <x v="0"/>
  </r>
  <r>
    <x v="687"/>
    <x v="7"/>
    <x v="0"/>
    <s v="NDG_Facebook_RT_ec（210210-210228）"/>
    <n v="4994"/>
    <m/>
    <m/>
    <m/>
    <m/>
    <n v="8452.8150000000005"/>
    <m/>
    <x v="0"/>
    <m/>
    <m/>
    <x v="100"/>
    <m/>
    <x v="2"/>
    <x v="3"/>
    <x v="0"/>
  </r>
  <r>
    <x v="688"/>
    <x v="7"/>
    <x v="0"/>
    <s v="NDG_Facebook_RT_ec（210210-210228）"/>
    <n v="1310"/>
    <m/>
    <m/>
    <m/>
    <m/>
    <n v="1100.5050000000001"/>
    <m/>
    <x v="0"/>
    <m/>
    <m/>
    <x v="100"/>
    <m/>
    <x v="2"/>
    <x v="3"/>
    <x v="0"/>
  </r>
  <r>
    <x v="688"/>
    <x v="7"/>
    <x v="0"/>
    <s v="NDG_Facebook_RT_brand（210210-210228）"/>
    <n v="353"/>
    <m/>
    <m/>
    <m/>
    <m/>
    <n v="214.08"/>
    <m/>
    <x v="0"/>
    <m/>
    <m/>
    <x v="100"/>
    <m/>
    <x v="2"/>
    <x v="3"/>
    <x v="0"/>
  </r>
  <r>
    <x v="688"/>
    <x v="7"/>
    <x v="0"/>
    <s v="NDG_Facebook_RT_brand（210210-210228）"/>
    <n v="22"/>
    <m/>
    <m/>
    <m/>
    <m/>
    <n v="46.83"/>
    <m/>
    <x v="0"/>
    <m/>
    <m/>
    <x v="100"/>
    <m/>
    <x v="2"/>
    <x v="3"/>
    <x v="0"/>
  </r>
  <r>
    <x v="688"/>
    <x v="7"/>
    <x v="0"/>
    <s v="NDG_Facebook_RT_brand（210210-210228）"/>
    <n v="349"/>
    <m/>
    <m/>
    <m/>
    <m/>
    <n v="284.32499999999999"/>
    <m/>
    <x v="0"/>
    <m/>
    <m/>
    <x v="100"/>
    <m/>
    <x v="2"/>
    <x v="3"/>
    <x v="0"/>
  </r>
  <r>
    <x v="688"/>
    <x v="7"/>
    <x v="0"/>
    <s v="NDG_Facebook_RT_brand（210210-210228）"/>
    <n v="709"/>
    <m/>
    <m/>
    <m/>
    <m/>
    <n v="789.42"/>
    <m/>
    <x v="0"/>
    <m/>
    <m/>
    <x v="100"/>
    <m/>
    <x v="2"/>
    <x v="3"/>
    <x v="0"/>
  </r>
  <r>
    <x v="688"/>
    <x v="7"/>
    <x v="0"/>
    <s v="NDG_Facebook_RT_brand（210210-210228）"/>
    <n v="237"/>
    <m/>
    <m/>
    <m/>
    <m/>
    <n v="219.655"/>
    <m/>
    <x v="0"/>
    <m/>
    <m/>
    <x v="100"/>
    <m/>
    <x v="2"/>
    <x v="3"/>
    <x v="0"/>
  </r>
  <r>
    <x v="688"/>
    <x v="7"/>
    <x v="0"/>
    <s v="NDG_Facebook_RT_brand（210210-210228）"/>
    <n v="608"/>
    <m/>
    <m/>
    <m/>
    <m/>
    <n v="984.54499999999996"/>
    <m/>
    <x v="0"/>
    <m/>
    <m/>
    <x v="100"/>
    <m/>
    <x v="2"/>
    <x v="3"/>
    <x v="0"/>
  </r>
  <r>
    <x v="688"/>
    <x v="7"/>
    <x v="0"/>
    <s v="NDG_Facebook_RT_ec（210210-210228）"/>
    <n v="2563"/>
    <m/>
    <m/>
    <m/>
    <m/>
    <n v="1238.7650000000001"/>
    <m/>
    <x v="0"/>
    <m/>
    <m/>
    <x v="100"/>
    <m/>
    <x v="2"/>
    <x v="3"/>
    <x v="0"/>
  </r>
  <r>
    <x v="688"/>
    <x v="7"/>
    <x v="0"/>
    <s v="NDG_Facebook_RT_ec（210210-210228）"/>
    <n v="3765"/>
    <m/>
    <m/>
    <m/>
    <m/>
    <n v="2649.24"/>
    <m/>
    <x v="0"/>
    <m/>
    <m/>
    <x v="100"/>
    <m/>
    <x v="2"/>
    <x v="3"/>
    <x v="0"/>
  </r>
  <r>
    <x v="688"/>
    <x v="7"/>
    <x v="0"/>
    <s v="NDG_Facebook_RT_ec（210210-210228）"/>
    <n v="6011"/>
    <m/>
    <m/>
    <m/>
    <m/>
    <n v="8616.7199999999993"/>
    <m/>
    <x v="0"/>
    <m/>
    <m/>
    <x v="100"/>
    <m/>
    <x v="2"/>
    <x v="3"/>
    <x v="0"/>
  </r>
  <r>
    <x v="688"/>
    <x v="7"/>
    <x v="0"/>
    <s v="NDG_Facebook_RT_brand（210210-210228）"/>
    <n v="34"/>
    <m/>
    <m/>
    <m/>
    <m/>
    <n v="51.29"/>
    <m/>
    <x v="0"/>
    <m/>
    <m/>
    <x v="100"/>
    <m/>
    <x v="2"/>
    <x v="3"/>
    <x v="0"/>
  </r>
  <r>
    <x v="688"/>
    <x v="7"/>
    <x v="0"/>
    <s v="NDG_Facebook_RT_brand（210210-210228）"/>
    <n v="620"/>
    <m/>
    <m/>
    <m/>
    <m/>
    <n v="583.14499999999998"/>
    <m/>
    <x v="0"/>
    <m/>
    <m/>
    <x v="100"/>
    <m/>
    <x v="2"/>
    <x v="3"/>
    <x v="0"/>
  </r>
  <r>
    <x v="688"/>
    <x v="7"/>
    <x v="0"/>
    <s v="NDG_Facebook_RT_brand（210210-210228）"/>
    <n v="358"/>
    <m/>
    <m/>
    <m/>
    <m/>
    <n v="789.42"/>
    <m/>
    <x v="0"/>
    <m/>
    <m/>
    <x v="100"/>
    <m/>
    <x v="2"/>
    <x v="3"/>
    <x v="0"/>
  </r>
  <r>
    <x v="688"/>
    <x v="7"/>
    <x v="0"/>
    <s v="NDG_Facebook_RT_ec（210210-210228）"/>
    <n v="1480"/>
    <m/>
    <m/>
    <m/>
    <m/>
    <n v="1808.53"/>
    <m/>
    <x v="0"/>
    <m/>
    <m/>
    <x v="100"/>
    <m/>
    <x v="2"/>
    <x v="3"/>
    <x v="0"/>
  </r>
  <r>
    <x v="688"/>
    <x v="7"/>
    <x v="0"/>
    <s v="NDG_Facebook_RT_ec（210210-210228）"/>
    <n v="5526"/>
    <m/>
    <m/>
    <m/>
    <m/>
    <n v="6055.5649999999996"/>
    <m/>
    <x v="0"/>
    <m/>
    <m/>
    <x v="100"/>
    <m/>
    <x v="2"/>
    <x v="3"/>
    <x v="0"/>
  </r>
  <r>
    <x v="688"/>
    <x v="7"/>
    <x v="0"/>
    <s v="NDG_Facebook_RT_ec（210210-210228）"/>
    <n v="1794"/>
    <m/>
    <m/>
    <m/>
    <m/>
    <n v="1380.37"/>
    <m/>
    <x v="0"/>
    <m/>
    <m/>
    <x v="100"/>
    <m/>
    <x v="2"/>
    <x v="3"/>
    <x v="0"/>
  </r>
  <r>
    <x v="688"/>
    <x v="7"/>
    <x v="0"/>
    <s v="NDG_Facebook_RT_ec（210210-210228）"/>
    <n v="812"/>
    <m/>
    <m/>
    <m/>
    <m/>
    <n v="637.78"/>
    <m/>
    <x v="0"/>
    <m/>
    <m/>
    <x v="100"/>
    <m/>
    <x v="2"/>
    <x v="3"/>
    <x v="0"/>
  </r>
  <r>
    <x v="688"/>
    <x v="7"/>
    <x v="0"/>
    <s v="NDG_Facebook_RT_ec（210210-210228）"/>
    <n v="686"/>
    <m/>
    <m/>
    <m/>
    <m/>
    <n v="489.48500000000001"/>
    <m/>
    <x v="0"/>
    <m/>
    <m/>
    <x v="100"/>
    <m/>
    <x v="2"/>
    <x v="3"/>
    <x v="0"/>
  </r>
  <r>
    <x v="689"/>
    <x v="7"/>
    <x v="0"/>
    <s v="NDG_Facebook_RT_brand（210210-210228）"/>
    <n v="425"/>
    <m/>
    <m/>
    <m/>
    <m/>
    <n v="822.87"/>
    <m/>
    <x v="0"/>
    <m/>
    <m/>
    <x v="100"/>
    <m/>
    <x v="2"/>
    <x v="3"/>
    <x v="0"/>
  </r>
  <r>
    <x v="689"/>
    <x v="7"/>
    <x v="0"/>
    <s v="NDG_Facebook_RT_brand（210210-210228）"/>
    <n v="993"/>
    <m/>
    <m/>
    <m/>
    <m/>
    <n v="858.55"/>
    <m/>
    <x v="0"/>
    <m/>
    <m/>
    <x v="100"/>
    <m/>
    <x v="2"/>
    <x v="3"/>
    <x v="0"/>
  </r>
  <r>
    <x v="689"/>
    <x v="7"/>
    <x v="0"/>
    <s v="NDG_Facebook_RT_brand（210210-210228）"/>
    <n v="713"/>
    <m/>
    <m/>
    <m/>
    <m/>
    <n v="575.34"/>
    <m/>
    <x v="0"/>
    <m/>
    <m/>
    <x v="100"/>
    <m/>
    <x v="2"/>
    <x v="3"/>
    <x v="0"/>
  </r>
  <r>
    <x v="689"/>
    <x v="7"/>
    <x v="0"/>
    <s v="NDG_Facebook_RT_ec（210210-210228）"/>
    <n v="1885"/>
    <m/>
    <m/>
    <m/>
    <m/>
    <n v="2092.855"/>
    <m/>
    <x v="0"/>
    <m/>
    <m/>
    <x v="100"/>
    <m/>
    <x v="2"/>
    <x v="3"/>
    <x v="0"/>
  </r>
  <r>
    <x v="689"/>
    <x v="7"/>
    <x v="0"/>
    <s v="NDG_Facebook_RT_brand（210210-210228）"/>
    <n v="86"/>
    <m/>
    <m/>
    <m/>
    <m/>
    <n v="109.27"/>
    <m/>
    <x v="0"/>
    <m/>
    <m/>
    <x v="100"/>
    <m/>
    <x v="2"/>
    <x v="3"/>
    <x v="0"/>
  </r>
  <r>
    <x v="689"/>
    <x v="7"/>
    <x v="0"/>
    <s v="NDG_Facebook_RT_brand（210210-210228）"/>
    <n v="25"/>
    <m/>
    <m/>
    <m/>
    <m/>
    <n v="28.99"/>
    <m/>
    <x v="0"/>
    <m/>
    <m/>
    <x v="100"/>
    <m/>
    <x v="2"/>
    <x v="3"/>
    <x v="0"/>
  </r>
  <r>
    <x v="689"/>
    <x v="7"/>
    <x v="0"/>
    <s v="NDG_Facebook_RT_ec（210210-210228）"/>
    <n v="3047"/>
    <m/>
    <m/>
    <m/>
    <m/>
    <n v="1287.825"/>
    <m/>
    <x v="0"/>
    <m/>
    <m/>
    <x v="100"/>
    <m/>
    <x v="2"/>
    <x v="3"/>
    <x v="0"/>
  </r>
  <r>
    <x v="689"/>
    <x v="7"/>
    <x v="0"/>
    <s v="NDG_Facebook_RT_brand（210210-210228）"/>
    <n v="196"/>
    <m/>
    <m/>
    <m/>
    <m/>
    <n v="272.06"/>
    <m/>
    <x v="0"/>
    <m/>
    <m/>
    <x v="100"/>
    <m/>
    <x v="2"/>
    <x v="3"/>
    <x v="0"/>
  </r>
  <r>
    <x v="689"/>
    <x v="7"/>
    <x v="0"/>
    <s v="NDG_Facebook_RT_ec（210210-210228）"/>
    <n v="2447"/>
    <m/>
    <m/>
    <m/>
    <m/>
    <n v="2164.2150000000001"/>
    <m/>
    <x v="0"/>
    <m/>
    <m/>
    <x v="100"/>
    <m/>
    <x v="2"/>
    <x v="3"/>
    <x v="0"/>
  </r>
  <r>
    <x v="689"/>
    <x v="7"/>
    <x v="0"/>
    <s v="NDG_Facebook_RT_ec（210210-210228）"/>
    <n v="2744"/>
    <m/>
    <m/>
    <m/>
    <m/>
    <n v="3911.42"/>
    <m/>
    <x v="0"/>
    <m/>
    <m/>
    <x v="100"/>
    <m/>
    <x v="2"/>
    <x v="3"/>
    <x v="0"/>
  </r>
  <r>
    <x v="689"/>
    <x v="7"/>
    <x v="0"/>
    <s v="NDG_Facebook_RT_ec（210210-210228）"/>
    <n v="2609"/>
    <m/>
    <m/>
    <m/>
    <m/>
    <n v="2112.9250000000002"/>
    <m/>
    <x v="0"/>
    <m/>
    <m/>
    <x v="100"/>
    <m/>
    <x v="2"/>
    <x v="3"/>
    <x v="0"/>
  </r>
  <r>
    <x v="689"/>
    <x v="7"/>
    <x v="0"/>
    <s v="NDG_Facebook_RT_brand（210210-210228）"/>
    <n v="401"/>
    <m/>
    <m/>
    <m/>
    <m/>
    <n v="279.86500000000001"/>
    <m/>
    <x v="0"/>
    <m/>
    <m/>
    <x v="100"/>
    <m/>
    <x v="2"/>
    <x v="3"/>
    <x v="0"/>
  </r>
  <r>
    <x v="689"/>
    <x v="7"/>
    <x v="0"/>
    <s v="NDG_Facebook_RT_ec（210210-210228）"/>
    <n v="6067"/>
    <m/>
    <m/>
    <m/>
    <m/>
    <n v="8593.3050000000003"/>
    <m/>
    <x v="0"/>
    <m/>
    <m/>
    <x v="100"/>
    <m/>
    <x v="2"/>
    <x v="3"/>
    <x v="0"/>
  </r>
  <r>
    <x v="689"/>
    <x v="7"/>
    <x v="0"/>
    <s v="NDG_Facebook_RT_ec（210210-210228）"/>
    <n v="864"/>
    <m/>
    <m/>
    <m/>
    <m/>
    <n v="761.54499999999996"/>
    <m/>
    <x v="0"/>
    <m/>
    <m/>
    <x v="100"/>
    <m/>
    <x v="2"/>
    <x v="3"/>
    <x v="0"/>
  </r>
  <r>
    <x v="689"/>
    <x v="7"/>
    <x v="0"/>
    <s v="NDG_Facebook_RT_ec（210210-210228）"/>
    <n v="570"/>
    <m/>
    <m/>
    <m/>
    <m/>
    <n v="599.87"/>
    <m/>
    <x v="0"/>
    <m/>
    <m/>
    <x v="100"/>
    <m/>
    <x v="2"/>
    <x v="3"/>
    <x v="0"/>
  </r>
  <r>
    <x v="689"/>
    <x v="7"/>
    <x v="0"/>
    <s v="NDG_Facebook_RT_brand（210210-210228）"/>
    <n v="223"/>
    <m/>
    <m/>
    <m/>
    <m/>
    <n v="230.80500000000001"/>
    <m/>
    <x v="0"/>
    <m/>
    <m/>
    <x v="100"/>
    <m/>
    <x v="2"/>
    <x v="3"/>
    <x v="0"/>
  </r>
  <r>
    <x v="689"/>
    <x v="7"/>
    <x v="0"/>
    <s v="NDG_Facebook_RT_ec（210210-210228）"/>
    <n v="2510"/>
    <m/>
    <m/>
    <m/>
    <m/>
    <n v="1811.875"/>
    <m/>
    <x v="0"/>
    <m/>
    <m/>
    <x v="100"/>
    <m/>
    <x v="2"/>
    <x v="3"/>
    <x v="0"/>
  </r>
  <r>
    <x v="689"/>
    <x v="7"/>
    <x v="0"/>
    <s v="NDG_Facebook_RT_brand（210210-210228）"/>
    <n v="362"/>
    <m/>
    <m/>
    <m/>
    <m/>
    <n v="794.995"/>
    <m/>
    <x v="0"/>
    <m/>
    <m/>
    <x v="100"/>
    <m/>
    <x v="2"/>
    <x v="3"/>
    <x v="0"/>
  </r>
  <r>
    <x v="690"/>
    <x v="7"/>
    <x v="0"/>
    <s v="NDG_Facebook_RT_brand（210210-210228）"/>
    <n v="773"/>
    <m/>
    <m/>
    <m/>
    <m/>
    <n v="830.67499999999995"/>
    <m/>
    <x v="0"/>
    <m/>
    <m/>
    <x v="100"/>
    <m/>
    <x v="2"/>
    <x v="3"/>
    <x v="0"/>
  </r>
  <r>
    <x v="690"/>
    <x v="7"/>
    <x v="0"/>
    <s v="NDG_Facebook_RT_ec（210210-210228）"/>
    <n v="1409"/>
    <m/>
    <m/>
    <m/>
    <m/>
    <n v="866.35500000000002"/>
    <m/>
    <x v="0"/>
    <m/>
    <m/>
    <x v="100"/>
    <m/>
    <x v="2"/>
    <x v="3"/>
    <x v="0"/>
  </r>
  <r>
    <x v="690"/>
    <x v="7"/>
    <x v="0"/>
    <s v="NDG_Facebook_RT_ec（210210-210228）"/>
    <n v="934"/>
    <m/>
    <m/>
    <m/>
    <m/>
    <n v="1234.3050000000001"/>
    <m/>
    <x v="0"/>
    <m/>
    <m/>
    <x v="100"/>
    <m/>
    <x v="2"/>
    <x v="3"/>
    <x v="0"/>
  </r>
  <r>
    <x v="690"/>
    <x v="7"/>
    <x v="0"/>
    <s v="NDG_Facebook_RT_ec（210210-210228）"/>
    <n v="974"/>
    <m/>
    <m/>
    <m/>
    <m/>
    <n v="935.48500000000001"/>
    <m/>
    <x v="0"/>
    <m/>
    <m/>
    <x v="100"/>
    <m/>
    <x v="2"/>
    <x v="3"/>
    <x v="0"/>
  </r>
  <r>
    <x v="690"/>
    <x v="7"/>
    <x v="0"/>
    <s v="NDG_Facebook_RT_ec（210210-210228）"/>
    <n v="1600"/>
    <m/>
    <m/>
    <m/>
    <m/>
    <n v="887.54"/>
    <m/>
    <x v="0"/>
    <m/>
    <m/>
    <x v="100"/>
    <m/>
    <x v="2"/>
    <x v="3"/>
    <x v="0"/>
  </r>
  <r>
    <x v="690"/>
    <x v="7"/>
    <x v="0"/>
    <s v="NDG_Facebook_RT_brand（210210-210228）"/>
    <n v="343"/>
    <m/>
    <m/>
    <m/>
    <m/>
    <n v="391.36500000000001"/>
    <m/>
    <x v="0"/>
    <m/>
    <m/>
    <x v="100"/>
    <m/>
    <x v="2"/>
    <x v="3"/>
    <x v="0"/>
  </r>
  <r>
    <x v="690"/>
    <x v="7"/>
    <x v="0"/>
    <s v="NDG_Facebook_RT_brand（210210-210228）"/>
    <n v="362"/>
    <m/>
    <m/>
    <m/>
    <m/>
    <n v="846.28499999999997"/>
    <m/>
    <x v="0"/>
    <m/>
    <m/>
    <x v="100"/>
    <m/>
    <x v="2"/>
    <x v="3"/>
    <x v="0"/>
  </r>
  <r>
    <x v="690"/>
    <x v="7"/>
    <x v="0"/>
    <s v="NDG_Facebook_RT_brand（210210-210228）"/>
    <n v="273"/>
    <m/>
    <m/>
    <m/>
    <m/>
    <n v="187.32"/>
    <m/>
    <x v="0"/>
    <m/>
    <m/>
    <x v="100"/>
    <m/>
    <x v="2"/>
    <x v="3"/>
    <x v="0"/>
  </r>
  <r>
    <x v="690"/>
    <x v="7"/>
    <x v="0"/>
    <s v="NDG_Facebook_RT_brand（210210-210228）"/>
    <n v="43"/>
    <m/>
    <m/>
    <m/>
    <m/>
    <n v="68.015000000000001"/>
    <m/>
    <x v="0"/>
    <m/>
    <m/>
    <x v="100"/>
    <m/>
    <x v="2"/>
    <x v="3"/>
    <x v="0"/>
  </r>
  <r>
    <x v="690"/>
    <x v="7"/>
    <x v="0"/>
    <s v="NDG_Facebook_RT_brand（210210-210228）"/>
    <n v="127"/>
    <m/>
    <m/>
    <m/>
    <m/>
    <n v="154.98500000000001"/>
    <m/>
    <x v="0"/>
    <m/>
    <m/>
    <x v="100"/>
    <m/>
    <x v="2"/>
    <x v="3"/>
    <x v="0"/>
  </r>
  <r>
    <x v="690"/>
    <x v="7"/>
    <x v="0"/>
    <s v="NDG_Facebook_RT_ec（210210-210228）"/>
    <n v="546"/>
    <m/>
    <m/>
    <m/>
    <m/>
    <n v="787.19"/>
    <m/>
    <x v="0"/>
    <m/>
    <m/>
    <x v="100"/>
    <m/>
    <x v="2"/>
    <x v="3"/>
    <x v="0"/>
  </r>
  <r>
    <x v="690"/>
    <x v="7"/>
    <x v="0"/>
    <s v="NDG_Facebook_RT_ec（210210-210228）"/>
    <n v="4785"/>
    <m/>
    <m/>
    <m/>
    <m/>
    <n v="5670.89"/>
    <m/>
    <x v="0"/>
    <m/>
    <m/>
    <x v="100"/>
    <m/>
    <x v="2"/>
    <x v="3"/>
    <x v="0"/>
  </r>
  <r>
    <x v="690"/>
    <x v="7"/>
    <x v="0"/>
    <s v="NDG_Facebook_RT_ec（210210-210228）"/>
    <n v="6125"/>
    <m/>
    <m/>
    <m/>
    <m/>
    <n v="9154.15"/>
    <m/>
    <x v="0"/>
    <m/>
    <m/>
    <x v="100"/>
    <m/>
    <x v="2"/>
    <x v="3"/>
    <x v="0"/>
  </r>
  <r>
    <x v="690"/>
    <x v="7"/>
    <x v="0"/>
    <s v="NDG_Facebook_RT_ec（210210-210228）"/>
    <n v="1969"/>
    <m/>
    <m/>
    <m/>
    <m/>
    <n v="1894.385"/>
    <m/>
    <x v="0"/>
    <m/>
    <m/>
    <x v="100"/>
    <m/>
    <x v="2"/>
    <x v="3"/>
    <x v="0"/>
  </r>
  <r>
    <x v="690"/>
    <x v="7"/>
    <x v="0"/>
    <s v="NDG_Facebook_RT_ec（210210-210228）"/>
    <n v="2789"/>
    <m/>
    <m/>
    <m/>
    <m/>
    <n v="2157.5250000000001"/>
    <m/>
    <x v="0"/>
    <m/>
    <m/>
    <x v="100"/>
    <m/>
    <x v="2"/>
    <x v="3"/>
    <x v="0"/>
  </r>
  <r>
    <x v="690"/>
    <x v="7"/>
    <x v="0"/>
    <s v="NDG_Facebook_RT_brand（210210-210228）"/>
    <n v="798"/>
    <m/>
    <m/>
    <m/>
    <m/>
    <n v="1190.82"/>
    <m/>
    <x v="0"/>
    <m/>
    <m/>
    <x v="100"/>
    <m/>
    <x v="2"/>
    <x v="3"/>
    <x v="0"/>
  </r>
  <r>
    <x v="690"/>
    <x v="7"/>
    <x v="0"/>
    <s v="NDG_Facebook_RT_brand（210210-210228）"/>
    <n v="350"/>
    <m/>
    <m/>
    <m/>
    <m/>
    <n v="230.80500000000001"/>
    <m/>
    <x v="0"/>
    <m/>
    <m/>
    <x v="100"/>
    <m/>
    <x v="2"/>
    <x v="3"/>
    <x v="0"/>
  </r>
  <r>
    <x v="690"/>
    <x v="7"/>
    <x v="0"/>
    <s v="NDG_Facebook_RT_brand（210210-210228）"/>
    <n v="232"/>
    <m/>
    <m/>
    <m/>
    <m/>
    <n v="322.23500000000001"/>
    <m/>
    <x v="0"/>
    <m/>
    <m/>
    <x v="100"/>
    <m/>
    <x v="2"/>
    <x v="3"/>
    <x v="0"/>
  </r>
  <r>
    <x v="691"/>
    <x v="7"/>
    <x v="0"/>
    <s v="NDG_Facebook_RT_ec（210210-210228）"/>
    <n v="458"/>
    <m/>
    <m/>
    <m/>
    <m/>
    <n v="299.935"/>
    <m/>
    <x v="0"/>
    <m/>
    <m/>
    <x v="100"/>
    <m/>
    <x v="2"/>
    <x v="3"/>
    <x v="0"/>
  </r>
  <r>
    <x v="691"/>
    <x v="7"/>
    <x v="0"/>
    <s v="NDG_Facebook_RT_ec（210210-210228）"/>
    <n v="404"/>
    <m/>
    <m/>
    <m/>
    <m/>
    <n v="363.49"/>
    <m/>
    <x v="0"/>
    <m/>
    <m/>
    <x v="100"/>
    <m/>
    <x v="2"/>
    <x v="3"/>
    <x v="0"/>
  </r>
  <r>
    <x v="691"/>
    <x v="7"/>
    <x v="0"/>
    <s v="NDG_Facebook_RT_brand（210210-210228）"/>
    <n v="80"/>
    <m/>
    <m/>
    <m/>
    <m/>
    <n v="128.22499999999999"/>
    <m/>
    <x v="0"/>
    <m/>
    <m/>
    <x v="100"/>
    <m/>
    <x v="2"/>
    <x v="3"/>
    <x v="0"/>
  </r>
  <r>
    <x v="691"/>
    <x v="7"/>
    <x v="0"/>
    <s v="NDG_Facebook_RT_brand（210210-210228）"/>
    <n v="36"/>
    <m/>
    <m/>
    <m/>
    <m/>
    <n v="50.174999999999997"/>
    <m/>
    <x v="0"/>
    <m/>
    <m/>
    <x v="100"/>
    <m/>
    <x v="2"/>
    <x v="3"/>
    <x v="0"/>
  </r>
  <r>
    <x v="691"/>
    <x v="7"/>
    <x v="0"/>
    <s v="NDG_Facebook_RT_brand（210210-210228）"/>
    <n v="109"/>
    <m/>
    <m/>
    <m/>
    <m/>
    <n v="124.88"/>
    <m/>
    <x v="0"/>
    <m/>
    <m/>
    <x v="100"/>
    <m/>
    <x v="2"/>
    <x v="3"/>
    <x v="0"/>
  </r>
  <r>
    <x v="691"/>
    <x v="7"/>
    <x v="0"/>
    <s v="NDG_Facebook_RT_ec（210210-210228）"/>
    <n v="788"/>
    <m/>
    <m/>
    <m/>
    <m/>
    <n v="1005.73"/>
    <m/>
    <x v="0"/>
    <m/>
    <m/>
    <x v="100"/>
    <m/>
    <x v="2"/>
    <x v="3"/>
    <x v="0"/>
  </r>
  <r>
    <x v="691"/>
    <x v="7"/>
    <x v="0"/>
    <s v="NDG_Facebook_RT_ec（210210-210228）"/>
    <n v="1735"/>
    <m/>
    <m/>
    <m/>
    <m/>
    <n v="987.89"/>
    <m/>
    <x v="0"/>
    <m/>
    <m/>
    <x v="100"/>
    <m/>
    <x v="2"/>
    <x v="3"/>
    <x v="0"/>
  </r>
  <r>
    <x v="691"/>
    <x v="7"/>
    <x v="0"/>
    <s v="NDG_Facebook_RT_ec（210210-210228）"/>
    <n v="1827"/>
    <m/>
    <m/>
    <m/>
    <m/>
    <n v="1722.675"/>
    <m/>
    <x v="0"/>
    <m/>
    <m/>
    <x v="100"/>
    <m/>
    <x v="2"/>
    <x v="3"/>
    <x v="0"/>
  </r>
  <r>
    <x v="691"/>
    <x v="7"/>
    <x v="0"/>
    <s v="NDG_Facebook_RT_brand（210210-210228）"/>
    <n v="456"/>
    <m/>
    <m/>
    <m/>
    <m/>
    <n v="885.31"/>
    <m/>
    <x v="0"/>
    <m/>
    <m/>
    <x v="100"/>
    <m/>
    <x v="2"/>
    <x v="3"/>
    <x v="0"/>
  </r>
  <r>
    <x v="691"/>
    <x v="7"/>
    <x v="0"/>
    <s v="NDG_Facebook_RT_brand（210210-210228）"/>
    <n v="1460"/>
    <m/>
    <m/>
    <m/>
    <m/>
    <n v="1841.98"/>
    <m/>
    <x v="0"/>
    <m/>
    <m/>
    <x v="100"/>
    <m/>
    <x v="2"/>
    <x v="3"/>
    <x v="0"/>
  </r>
  <r>
    <x v="691"/>
    <x v="7"/>
    <x v="0"/>
    <s v="NDG_Facebook_RT_brand（210210-210228）"/>
    <n v="1981"/>
    <m/>
    <m/>
    <m/>
    <m/>
    <n v="1692.57"/>
    <m/>
    <x v="0"/>
    <m/>
    <m/>
    <x v="100"/>
    <m/>
    <x v="2"/>
    <x v="3"/>
    <x v="0"/>
  </r>
  <r>
    <x v="691"/>
    <x v="7"/>
    <x v="0"/>
    <s v="NDG_Facebook_RT_brand（210210-210228）"/>
    <n v="199"/>
    <m/>
    <m/>
    <m/>
    <m/>
    <n v="181.745"/>
    <m/>
    <x v="0"/>
    <m/>
    <m/>
    <x v="100"/>
    <m/>
    <x v="2"/>
    <x v="3"/>
    <x v="0"/>
  </r>
  <r>
    <x v="691"/>
    <x v="7"/>
    <x v="0"/>
    <s v="NDG_Facebook_RT_brand（210210-210228）"/>
    <n v="125"/>
    <m/>
    <m/>
    <m/>
    <m/>
    <n v="207.39"/>
    <m/>
    <x v="0"/>
    <m/>
    <m/>
    <x v="100"/>
    <m/>
    <x v="2"/>
    <x v="3"/>
    <x v="0"/>
  </r>
  <r>
    <x v="691"/>
    <x v="7"/>
    <x v="0"/>
    <s v="NDG_Facebook_RT_brand（210210-210228）"/>
    <n v="231"/>
    <m/>
    <m/>
    <m/>
    <m/>
    <n v="225.23"/>
    <m/>
    <x v="0"/>
    <m/>
    <m/>
    <x v="100"/>
    <m/>
    <x v="2"/>
    <x v="3"/>
    <x v="0"/>
  </r>
  <r>
    <x v="691"/>
    <x v="7"/>
    <x v="0"/>
    <s v="NDG_Facebook_RT_ec（210210-210228）"/>
    <n v="6729"/>
    <m/>
    <m/>
    <m/>
    <m/>
    <n v="4718.68"/>
    <m/>
    <x v="0"/>
    <m/>
    <m/>
    <x v="100"/>
    <m/>
    <x v="2"/>
    <x v="3"/>
    <x v="0"/>
  </r>
  <r>
    <x v="691"/>
    <x v="7"/>
    <x v="0"/>
    <s v="NDG_Facebook_RT_ec（210210-210228）"/>
    <n v="1022"/>
    <m/>
    <m/>
    <m/>
    <m/>
    <n v="894.23"/>
    <m/>
    <x v="0"/>
    <m/>
    <m/>
    <x v="100"/>
    <m/>
    <x v="2"/>
    <x v="3"/>
    <x v="0"/>
  </r>
  <r>
    <x v="691"/>
    <x v="7"/>
    <x v="0"/>
    <s v="NDG_Facebook_RT_ec（210210-210228）"/>
    <n v="6719"/>
    <m/>
    <m/>
    <m/>
    <m/>
    <n v="9745.1"/>
    <m/>
    <x v="0"/>
    <m/>
    <m/>
    <x v="100"/>
    <m/>
    <x v="2"/>
    <x v="3"/>
    <x v="0"/>
  </r>
  <r>
    <x v="691"/>
    <x v="7"/>
    <x v="0"/>
    <s v="NDG_Facebook_RT_ec（210210-210228）"/>
    <n v="8951"/>
    <m/>
    <m/>
    <m/>
    <m/>
    <n v="8400.41"/>
    <m/>
    <x v="0"/>
    <m/>
    <m/>
    <x v="100"/>
    <m/>
    <x v="2"/>
    <x v="3"/>
    <x v="0"/>
  </r>
  <r>
    <x v="692"/>
    <x v="7"/>
    <x v="0"/>
    <s v="NDG_Facebook_RT_ec（210210-210228）"/>
    <n v="7679"/>
    <m/>
    <m/>
    <m/>
    <m/>
    <n v="5062.1000000000004"/>
    <m/>
    <x v="0"/>
    <m/>
    <m/>
    <x v="100"/>
    <m/>
    <x v="2"/>
    <x v="3"/>
    <x v="0"/>
  </r>
  <r>
    <x v="692"/>
    <x v="7"/>
    <x v="0"/>
    <s v="NDG_Facebook_RT_ec（210210-210228）"/>
    <n v="3422"/>
    <m/>
    <m/>
    <m/>
    <m/>
    <n v="3134.2649999999999"/>
    <m/>
    <x v="0"/>
    <m/>
    <m/>
    <x v="100"/>
    <m/>
    <x v="2"/>
    <x v="3"/>
    <x v="0"/>
  </r>
  <r>
    <x v="692"/>
    <x v="7"/>
    <x v="0"/>
    <s v="NDG_Facebook_RT_ec（210210-210228）"/>
    <n v="1210"/>
    <m/>
    <m/>
    <m/>
    <m/>
    <n v="855.20500000000004"/>
    <m/>
    <x v="0"/>
    <m/>
    <m/>
    <x v="100"/>
    <m/>
    <x v="2"/>
    <x v="3"/>
    <x v="0"/>
  </r>
  <r>
    <x v="692"/>
    <x v="7"/>
    <x v="0"/>
    <s v="NDG_Facebook_RT_ec（210210-210228）"/>
    <n v="1461"/>
    <m/>
    <m/>
    <m/>
    <m/>
    <n v="1311.24"/>
    <m/>
    <x v="0"/>
    <m/>
    <m/>
    <x v="100"/>
    <m/>
    <x v="2"/>
    <x v="3"/>
    <x v="0"/>
  </r>
  <r>
    <x v="692"/>
    <x v="7"/>
    <x v="0"/>
    <s v="NDG_Facebook_RT_brand（210210-210228）"/>
    <n v="1411"/>
    <m/>
    <m/>
    <m/>
    <m/>
    <n v="1222.04"/>
    <m/>
    <x v="0"/>
    <m/>
    <m/>
    <x v="100"/>
    <m/>
    <x v="2"/>
    <x v="3"/>
    <x v="0"/>
  </r>
  <r>
    <x v="692"/>
    <x v="7"/>
    <x v="0"/>
    <s v="NDG_Facebook_RT_brand（210210-210228）"/>
    <n v="391"/>
    <m/>
    <m/>
    <m/>
    <m/>
    <n v="463.84"/>
    <m/>
    <x v="0"/>
    <m/>
    <m/>
    <x v="100"/>
    <m/>
    <x v="2"/>
    <x v="3"/>
    <x v="0"/>
  </r>
  <r>
    <x v="692"/>
    <x v="7"/>
    <x v="0"/>
    <s v="NDG_Facebook_RT_brand（210210-210228）"/>
    <n v="182"/>
    <m/>
    <m/>
    <m/>
    <m/>
    <n v="202.93"/>
    <m/>
    <x v="0"/>
    <m/>
    <m/>
    <x v="100"/>
    <m/>
    <x v="2"/>
    <x v="3"/>
    <x v="0"/>
  </r>
  <r>
    <x v="692"/>
    <x v="7"/>
    <x v="0"/>
    <s v="NDG_Facebook_RT_brand（210210-210228）"/>
    <n v="235"/>
    <m/>
    <m/>
    <m/>
    <m/>
    <n v="175.05500000000001"/>
    <m/>
    <x v="0"/>
    <m/>
    <m/>
    <x v="100"/>
    <m/>
    <x v="2"/>
    <x v="3"/>
    <x v="0"/>
  </r>
  <r>
    <x v="692"/>
    <x v="7"/>
    <x v="0"/>
    <s v="NDG_Facebook_RT_ec（210210-210228）"/>
    <n v="6288"/>
    <m/>
    <m/>
    <m/>
    <m/>
    <n v="6270.76"/>
    <m/>
    <x v="0"/>
    <m/>
    <m/>
    <x v="100"/>
    <m/>
    <x v="2"/>
    <x v="3"/>
    <x v="0"/>
  </r>
  <r>
    <x v="692"/>
    <x v="7"/>
    <x v="0"/>
    <s v="NDG_Facebook_RT_ec（210210-210228）"/>
    <n v="2033"/>
    <m/>
    <m/>
    <m/>
    <m/>
    <n v="1756.125"/>
    <m/>
    <x v="0"/>
    <m/>
    <m/>
    <x v="100"/>
    <m/>
    <x v="2"/>
    <x v="3"/>
    <x v="0"/>
  </r>
  <r>
    <x v="692"/>
    <x v="7"/>
    <x v="0"/>
    <s v="NDG_Facebook_RT_brand（210210-210228）"/>
    <n v="172"/>
    <m/>
    <m/>
    <m/>
    <m/>
    <n v="134.91499999999999"/>
    <m/>
    <x v="0"/>
    <m/>
    <m/>
    <x v="100"/>
    <m/>
    <x v="2"/>
    <x v="3"/>
    <x v="0"/>
  </r>
  <r>
    <x v="692"/>
    <x v="7"/>
    <x v="0"/>
    <s v="NDG_Facebook_RT_brand（210210-210228）"/>
    <n v="191"/>
    <m/>
    <m/>
    <m/>
    <m/>
    <n v="253.10499999999999"/>
    <m/>
    <x v="0"/>
    <m/>
    <m/>
    <x v="100"/>
    <m/>
    <x v="2"/>
    <x v="3"/>
    <x v="0"/>
  </r>
  <r>
    <x v="692"/>
    <x v="7"/>
    <x v="0"/>
    <s v="NDG_Facebook_RT_brand（210210-210228）"/>
    <n v="1423"/>
    <m/>
    <m/>
    <m/>
    <m/>
    <n v="2087.2800000000002"/>
    <m/>
    <x v="0"/>
    <m/>
    <m/>
    <x v="100"/>
    <m/>
    <x v="2"/>
    <x v="3"/>
    <x v="0"/>
  </r>
  <r>
    <x v="692"/>
    <x v="7"/>
    <x v="0"/>
    <s v="NDG_Facebook_RT_brand（210210-210228）"/>
    <n v="73"/>
    <m/>
    <m/>
    <m/>
    <m/>
    <n v="115.96"/>
    <m/>
    <x v="0"/>
    <m/>
    <m/>
    <x v="100"/>
    <m/>
    <x v="2"/>
    <x v="3"/>
    <x v="0"/>
  </r>
  <r>
    <x v="692"/>
    <x v="7"/>
    <x v="0"/>
    <s v="NDG_Facebook_RT_brand（210210-210228）"/>
    <n v="370"/>
    <m/>
    <m/>
    <m/>
    <m/>
    <n v="769.35"/>
    <m/>
    <x v="0"/>
    <m/>
    <m/>
    <x v="100"/>
    <m/>
    <x v="2"/>
    <x v="3"/>
    <x v="0"/>
  </r>
  <r>
    <x v="692"/>
    <x v="7"/>
    <x v="0"/>
    <s v="NDG_Facebook_RT_ec（210210-210228）"/>
    <n v="4803"/>
    <m/>
    <m/>
    <m/>
    <m/>
    <n v="7089.17"/>
    <m/>
    <x v="0"/>
    <m/>
    <m/>
    <x v="100"/>
    <m/>
    <x v="2"/>
    <x v="3"/>
    <x v="0"/>
  </r>
  <r>
    <x v="692"/>
    <x v="7"/>
    <x v="0"/>
    <s v="NDG_Facebook_RT_ec（210210-210228）"/>
    <n v="463"/>
    <m/>
    <m/>
    <m/>
    <m/>
    <n v="292.13"/>
    <m/>
    <x v="0"/>
    <m/>
    <m/>
    <x v="100"/>
    <m/>
    <x v="2"/>
    <x v="3"/>
    <x v="0"/>
  </r>
  <r>
    <x v="692"/>
    <x v="7"/>
    <x v="0"/>
    <s v="NDG_Facebook_RT_ec（210210-210228）"/>
    <n v="929"/>
    <m/>
    <m/>
    <m/>
    <m/>
    <n v="448.23"/>
    <m/>
    <x v="0"/>
    <m/>
    <m/>
    <x v="100"/>
    <m/>
    <x v="2"/>
    <x v="3"/>
    <x v="0"/>
  </r>
  <r>
    <x v="693"/>
    <x v="7"/>
    <x v="0"/>
    <s v="NDG_Facebook_RT_brand（210210-210228）"/>
    <n v="393"/>
    <m/>
    <m/>
    <m/>
    <m/>
    <n v="307.74"/>
    <m/>
    <x v="0"/>
    <m/>
    <m/>
    <x v="101"/>
    <m/>
    <x v="2"/>
    <x v="3"/>
    <x v="0"/>
  </r>
  <r>
    <x v="693"/>
    <x v="7"/>
    <x v="0"/>
    <s v="NDG_Facebook_RT_ec（210210-210228）"/>
    <n v="2148"/>
    <m/>
    <m/>
    <m/>
    <m/>
    <n v="1771.7349999999999"/>
    <m/>
    <x v="0"/>
    <m/>
    <m/>
    <x v="101"/>
    <m/>
    <x v="2"/>
    <x v="3"/>
    <x v="0"/>
  </r>
  <r>
    <x v="693"/>
    <x v="7"/>
    <x v="0"/>
    <s v="NDG_Facebook_RT_ec（210210-210228）"/>
    <n v="2822"/>
    <m/>
    <m/>
    <m/>
    <m/>
    <n v="4108.7749999999996"/>
    <m/>
    <x v="0"/>
    <m/>
    <m/>
    <x v="101"/>
    <m/>
    <x v="2"/>
    <x v="3"/>
    <x v="0"/>
  </r>
  <r>
    <x v="693"/>
    <x v="7"/>
    <x v="0"/>
    <s v="NDG_Facebook_RT_brand（210210-210228）"/>
    <n v="82"/>
    <m/>
    <m/>
    <m/>
    <m/>
    <n v="93.66"/>
    <m/>
    <x v="0"/>
    <m/>
    <m/>
    <x v="101"/>
    <m/>
    <x v="2"/>
    <x v="3"/>
    <x v="0"/>
  </r>
  <r>
    <x v="693"/>
    <x v="7"/>
    <x v="0"/>
    <s v="NDG_Facebook_RT_brand（210210-210228）"/>
    <n v="164"/>
    <m/>
    <m/>
    <m/>
    <m/>
    <n v="231.92"/>
    <m/>
    <x v="0"/>
    <m/>
    <m/>
    <x v="101"/>
    <m/>
    <x v="2"/>
    <x v="3"/>
    <x v="0"/>
  </r>
  <r>
    <x v="693"/>
    <x v="7"/>
    <x v="0"/>
    <s v="NDG_Facebook_RT_brand（210210-210228）"/>
    <n v="812"/>
    <m/>
    <m/>
    <m/>
    <m/>
    <n v="1181.9000000000001"/>
    <m/>
    <x v="0"/>
    <m/>
    <m/>
    <x v="101"/>
    <m/>
    <x v="2"/>
    <x v="3"/>
    <x v="0"/>
  </r>
  <r>
    <x v="693"/>
    <x v="7"/>
    <x v="0"/>
    <s v="NDG_Facebook_RT_ec（210210-210228）"/>
    <n v="1629"/>
    <m/>
    <m/>
    <m/>
    <m/>
    <n v="1440.58"/>
    <m/>
    <x v="0"/>
    <m/>
    <m/>
    <x v="101"/>
    <m/>
    <x v="2"/>
    <x v="3"/>
    <x v="0"/>
  </r>
  <r>
    <x v="693"/>
    <x v="7"/>
    <x v="0"/>
    <s v="NDG_Facebook_RT_ec（210210-210228）"/>
    <n v="2054"/>
    <m/>
    <m/>
    <m/>
    <m/>
    <n v="2033.76"/>
    <m/>
    <x v="0"/>
    <m/>
    <m/>
    <x v="101"/>
    <m/>
    <x v="2"/>
    <x v="3"/>
    <x v="0"/>
  </r>
  <r>
    <x v="693"/>
    <x v="7"/>
    <x v="0"/>
    <s v="NDG_Facebook_RT_brand（210210-210228）"/>
    <n v="276"/>
    <m/>
    <m/>
    <m/>
    <m/>
    <n v="239.72499999999999"/>
    <m/>
    <x v="0"/>
    <m/>
    <m/>
    <x v="101"/>
    <m/>
    <x v="2"/>
    <x v="3"/>
    <x v="0"/>
  </r>
  <r>
    <x v="693"/>
    <x v="7"/>
    <x v="0"/>
    <s v="NDG_Facebook_RT_ec（210210-210228）"/>
    <n v="853"/>
    <m/>
    <m/>
    <m/>
    <m/>
    <n v="570.88"/>
    <m/>
    <x v="0"/>
    <m/>
    <m/>
    <x v="101"/>
    <m/>
    <x v="2"/>
    <x v="3"/>
    <x v="0"/>
  </r>
  <r>
    <x v="693"/>
    <x v="7"/>
    <x v="0"/>
    <s v="NDG_Facebook_RT_ec（210210-210228）"/>
    <n v="1029"/>
    <m/>
    <m/>
    <m/>
    <m/>
    <n v="1214.2349999999999"/>
    <m/>
    <x v="0"/>
    <m/>
    <m/>
    <x v="101"/>
    <m/>
    <x v="2"/>
    <x v="3"/>
    <x v="0"/>
  </r>
  <r>
    <x v="693"/>
    <x v="7"/>
    <x v="0"/>
    <s v="NDG_Facebook_RT_ec（210210-210228）"/>
    <n v="3042"/>
    <m/>
    <m/>
    <m/>
    <m/>
    <n v="1787.345"/>
    <m/>
    <x v="0"/>
    <m/>
    <m/>
    <x v="101"/>
    <m/>
    <x v="2"/>
    <x v="3"/>
    <x v="0"/>
  </r>
  <r>
    <x v="693"/>
    <x v="7"/>
    <x v="0"/>
    <s v="NDG_Facebook_RT_ec（210210-210228）"/>
    <n v="773"/>
    <m/>
    <m/>
    <m/>
    <m/>
    <n v="606.55999999999995"/>
    <m/>
    <x v="0"/>
    <m/>
    <m/>
    <x v="101"/>
    <m/>
    <x v="2"/>
    <x v="3"/>
    <x v="0"/>
  </r>
  <r>
    <x v="693"/>
    <x v="7"/>
    <x v="0"/>
    <s v="NDG_Facebook_RT_ec（210210-210228）"/>
    <n v="5935"/>
    <m/>
    <m/>
    <m/>
    <m/>
    <n v="9446.2800000000007"/>
    <m/>
    <x v="0"/>
    <m/>
    <m/>
    <x v="101"/>
    <m/>
    <x v="2"/>
    <x v="3"/>
    <x v="0"/>
  </r>
  <r>
    <x v="693"/>
    <x v="7"/>
    <x v="0"/>
    <s v="NDG_Facebook_RT_brand（210210-210228）"/>
    <n v="166"/>
    <m/>
    <m/>
    <m/>
    <m/>
    <n v="153.87"/>
    <m/>
    <x v="0"/>
    <m/>
    <m/>
    <x v="101"/>
    <m/>
    <x v="2"/>
    <x v="3"/>
    <x v="0"/>
  </r>
  <r>
    <x v="693"/>
    <x v="7"/>
    <x v="0"/>
    <s v="NDG_Facebook_RT_brand（210210-210228）"/>
    <n v="53"/>
    <m/>
    <m/>
    <m/>
    <m/>
    <n v="42.37"/>
    <m/>
    <x v="0"/>
    <m/>
    <m/>
    <x v="101"/>
    <m/>
    <x v="2"/>
    <x v="3"/>
    <x v="0"/>
  </r>
  <r>
    <x v="693"/>
    <x v="7"/>
    <x v="0"/>
    <s v="NDG_Facebook_RT_brand（210210-210228）"/>
    <n v="448"/>
    <m/>
    <m/>
    <m/>
    <m/>
    <n v="544.12"/>
    <m/>
    <x v="0"/>
    <m/>
    <m/>
    <x v="101"/>
    <m/>
    <x v="2"/>
    <x v="3"/>
    <x v="0"/>
  </r>
  <r>
    <x v="693"/>
    <x v="7"/>
    <x v="0"/>
    <s v="NDG_Facebook_RT_brand（210210-210228）"/>
    <n v="1300"/>
    <m/>
    <m/>
    <m/>
    <m/>
    <n v="2173.1350000000002"/>
    <m/>
    <x v="0"/>
    <m/>
    <m/>
    <x v="101"/>
    <m/>
    <x v="2"/>
    <x v="3"/>
    <x v="0"/>
  </r>
  <r>
    <x v="694"/>
    <x v="7"/>
    <x v="0"/>
    <s v="NDG_Facebook_RT_ec（210210-210228）"/>
    <n v="12385"/>
    <m/>
    <m/>
    <m/>
    <m/>
    <n v="10871.25"/>
    <m/>
    <x v="0"/>
    <m/>
    <m/>
    <x v="101"/>
    <m/>
    <x v="2"/>
    <x v="3"/>
    <x v="0"/>
  </r>
  <r>
    <x v="694"/>
    <x v="7"/>
    <x v="0"/>
    <s v="NDG_Facebook_RT_brand（210210-210228）"/>
    <n v="1573"/>
    <m/>
    <m/>
    <m/>
    <m/>
    <n v="1770.62"/>
    <m/>
    <x v="0"/>
    <m/>
    <m/>
    <x v="101"/>
    <m/>
    <x v="2"/>
    <x v="3"/>
    <x v="0"/>
  </r>
  <r>
    <x v="694"/>
    <x v="7"/>
    <x v="0"/>
    <s v="NDG_Facebook_RT_brand（210210-210228）"/>
    <n v="247"/>
    <m/>
    <m/>
    <m/>
    <m/>
    <n v="304.39499999999998"/>
    <m/>
    <x v="0"/>
    <m/>
    <m/>
    <x v="101"/>
    <m/>
    <x v="2"/>
    <x v="3"/>
    <x v="0"/>
  </r>
  <r>
    <x v="694"/>
    <x v="7"/>
    <x v="0"/>
    <s v="NDG_Facebook_RT_brand（210210-210228）"/>
    <n v="2423"/>
    <m/>
    <m/>
    <m/>
    <m/>
    <n v="1873.2"/>
    <m/>
    <x v="0"/>
    <m/>
    <m/>
    <x v="101"/>
    <m/>
    <x v="2"/>
    <x v="3"/>
    <x v="0"/>
  </r>
  <r>
    <x v="694"/>
    <x v="7"/>
    <x v="0"/>
    <s v="NDG_Facebook_RT_brand（210210-210228）"/>
    <n v="140"/>
    <m/>
    <m/>
    <m/>
    <m/>
    <n v="99.234999999999999"/>
    <m/>
    <x v="0"/>
    <m/>
    <m/>
    <x v="101"/>
    <m/>
    <x v="2"/>
    <x v="3"/>
    <x v="0"/>
  </r>
  <r>
    <x v="694"/>
    <x v="7"/>
    <x v="0"/>
    <s v="NDG_Facebook_RT_ec（210210-210228）"/>
    <n v="605"/>
    <m/>
    <m/>
    <m/>
    <m/>
    <n v="354.57"/>
    <m/>
    <x v="0"/>
    <m/>
    <m/>
    <x v="101"/>
    <m/>
    <x v="2"/>
    <x v="3"/>
    <x v="0"/>
  </r>
  <r>
    <x v="694"/>
    <x v="7"/>
    <x v="0"/>
    <s v="NDG_Facebook_RT_ec（210210-210228）"/>
    <n v="5167"/>
    <m/>
    <m/>
    <m/>
    <m/>
    <n v="4241.46"/>
    <m/>
    <x v="0"/>
    <m/>
    <m/>
    <x v="101"/>
    <m/>
    <x v="2"/>
    <x v="3"/>
    <x v="0"/>
  </r>
  <r>
    <x v="694"/>
    <x v="7"/>
    <x v="0"/>
    <s v="NDG_Facebook_RT_brand（210210-210228）"/>
    <n v="112"/>
    <m/>
    <m/>
    <m/>
    <m/>
    <n v="179.51499999999999"/>
    <m/>
    <x v="0"/>
    <m/>
    <m/>
    <x v="101"/>
    <m/>
    <x v="2"/>
    <x v="3"/>
    <x v="0"/>
  </r>
  <r>
    <x v="694"/>
    <x v="7"/>
    <x v="0"/>
    <s v="NDG_Facebook_RT_brand（210210-210228）"/>
    <n v="204"/>
    <m/>
    <m/>
    <m/>
    <m/>
    <n v="136.03"/>
    <m/>
    <x v="0"/>
    <m/>
    <m/>
    <x v="101"/>
    <m/>
    <x v="2"/>
    <x v="3"/>
    <x v="0"/>
  </r>
  <r>
    <x v="694"/>
    <x v="7"/>
    <x v="0"/>
    <s v="NDG_Facebook_RT_brand（210210-210228）"/>
    <n v="948"/>
    <m/>
    <m/>
    <m/>
    <m/>
    <n v="770.46500000000003"/>
    <m/>
    <x v="0"/>
    <m/>
    <m/>
    <x v="101"/>
    <m/>
    <x v="2"/>
    <x v="3"/>
    <x v="0"/>
  </r>
  <r>
    <x v="694"/>
    <x v="7"/>
    <x v="0"/>
    <s v="NDG_Facebook_RT_ec（210210-210228）"/>
    <n v="1226"/>
    <m/>
    <m/>
    <m/>
    <m/>
    <n v="609.90499999999997"/>
    <m/>
    <x v="0"/>
    <m/>
    <m/>
    <x v="101"/>
    <m/>
    <x v="2"/>
    <x v="3"/>
    <x v="0"/>
  </r>
  <r>
    <x v="694"/>
    <x v="7"/>
    <x v="0"/>
    <s v="NDG_Facebook_RT_ec（210210-210228）"/>
    <n v="2478"/>
    <m/>
    <m/>
    <m/>
    <m/>
    <n v="1942.33"/>
    <m/>
    <x v="0"/>
    <m/>
    <m/>
    <x v="101"/>
    <m/>
    <x v="2"/>
    <x v="3"/>
    <x v="0"/>
  </r>
  <r>
    <x v="694"/>
    <x v="7"/>
    <x v="0"/>
    <s v="NDG_Facebook_RT_brand（210210-210228）"/>
    <n v="27"/>
    <m/>
    <m/>
    <m/>
    <m/>
    <n v="37.909999999999997"/>
    <m/>
    <x v="0"/>
    <m/>
    <m/>
    <x v="101"/>
    <m/>
    <x v="2"/>
    <x v="3"/>
    <x v="0"/>
  </r>
  <r>
    <x v="694"/>
    <x v="7"/>
    <x v="0"/>
    <s v="NDG_Facebook_RT_ec（210210-210228）"/>
    <n v="431"/>
    <m/>
    <m/>
    <m/>
    <m/>
    <n v="704.68"/>
    <m/>
    <x v="0"/>
    <m/>
    <m/>
    <x v="101"/>
    <m/>
    <x v="2"/>
    <x v="3"/>
    <x v="0"/>
  </r>
  <r>
    <x v="694"/>
    <x v="7"/>
    <x v="0"/>
    <s v="NDG_Facebook_RT_ec（210210-210228）"/>
    <n v="2028"/>
    <m/>
    <m/>
    <m/>
    <m/>
    <n v="1621.21"/>
    <m/>
    <x v="0"/>
    <m/>
    <m/>
    <x v="101"/>
    <m/>
    <x v="2"/>
    <x v="3"/>
    <x v="0"/>
  </r>
  <r>
    <x v="694"/>
    <x v="7"/>
    <x v="0"/>
    <s v="NDG_Facebook_RT_brand（210210-210228）"/>
    <n v="4"/>
    <m/>
    <m/>
    <m/>
    <m/>
    <n v="12.265000000000001"/>
    <m/>
    <x v="0"/>
    <m/>
    <m/>
    <x v="101"/>
    <m/>
    <x v="2"/>
    <x v="3"/>
    <x v="0"/>
  </r>
  <r>
    <x v="694"/>
    <x v="7"/>
    <x v="0"/>
    <s v="NDG_Facebook_RT_ec（210210-210228）"/>
    <n v="5235"/>
    <m/>
    <m/>
    <m/>
    <m/>
    <n v="3772.0450000000001"/>
    <m/>
    <x v="0"/>
    <m/>
    <m/>
    <x v="101"/>
    <m/>
    <x v="2"/>
    <x v="3"/>
    <x v="0"/>
  </r>
  <r>
    <x v="694"/>
    <x v="7"/>
    <x v="0"/>
    <s v="NDG_Facebook_RT_ec（210210-210228）"/>
    <n v="2758"/>
    <m/>
    <m/>
    <m/>
    <m/>
    <n v="1233.19"/>
    <m/>
    <x v="0"/>
    <m/>
    <m/>
    <x v="101"/>
    <m/>
    <x v="2"/>
    <x v="3"/>
    <x v="0"/>
  </r>
  <r>
    <x v="695"/>
    <x v="7"/>
    <x v="0"/>
    <s v="NDG_Facebook_BlueLatte_Normal_◆canvas__cr1_ttl1_dis1_sec◆Carousel（Daily budget）"/>
    <n v="34896"/>
    <m/>
    <m/>
    <m/>
    <m/>
    <n v="28102.46"/>
    <m/>
    <x v="0"/>
    <m/>
    <m/>
    <x v="102"/>
    <m/>
    <x v="2"/>
    <x v="3"/>
    <x v="1"/>
  </r>
  <r>
    <x v="695"/>
    <x v="7"/>
    <x v="0"/>
    <s v="NDG_Facebook_BlueLatte_BlueLatte_◆canvas__cr2_ttl1_dis2_sec◆Carousel（Daily budget）"/>
    <n v="29472"/>
    <m/>
    <m/>
    <m/>
    <m/>
    <n v="28818.29"/>
    <m/>
    <x v="0"/>
    <m/>
    <m/>
    <x v="102"/>
    <m/>
    <x v="2"/>
    <x v="3"/>
    <x v="1"/>
  </r>
  <r>
    <x v="695"/>
    <x v="7"/>
    <x v="0"/>
    <s v="NDG_Facebook_BlueLatte_Normal_◆canvas__cr1_ttl1_dis1_sec◆Vertical（Daily budget）"/>
    <n v="32786"/>
    <m/>
    <m/>
    <m/>
    <m/>
    <n v="28055.63"/>
    <m/>
    <x v="0"/>
    <m/>
    <m/>
    <x v="102"/>
    <m/>
    <x v="2"/>
    <x v="3"/>
    <x v="1"/>
  </r>
  <r>
    <x v="695"/>
    <x v="7"/>
    <x v="0"/>
    <s v="NDG_Facebook_BlueLatte_BlueLatte_◆canvas__cr2_ttl1_dis2_sec◆Vertical（Daily budget）"/>
    <n v="25065"/>
    <m/>
    <m/>
    <m/>
    <m/>
    <n v="28818.29"/>
    <m/>
    <x v="0"/>
    <m/>
    <m/>
    <x v="102"/>
    <m/>
    <x v="2"/>
    <x v="3"/>
    <x v="1"/>
  </r>
  <r>
    <x v="696"/>
    <x v="7"/>
    <x v="0"/>
    <s v="NDG_Facebook_BlueLatte_BlueLatte_◆canvas__cr2_ttl1_dis2_sec◆Vertical（Daily budget）"/>
    <n v="25175"/>
    <m/>
    <m/>
    <m/>
    <m/>
    <n v="26348.564999999999"/>
    <m/>
    <x v="0"/>
    <m/>
    <m/>
    <x v="102"/>
    <m/>
    <x v="2"/>
    <x v="3"/>
    <x v="1"/>
  </r>
  <r>
    <x v="696"/>
    <x v="7"/>
    <x v="0"/>
    <s v="NDG_Facebook_BlueLatte_Normal_◆canvas__cr1_ttl1_dis1_sec◆Vertical（Daily budget）"/>
    <n v="27293"/>
    <m/>
    <m/>
    <m/>
    <m/>
    <n v="26751.08"/>
    <m/>
    <x v="0"/>
    <m/>
    <m/>
    <x v="102"/>
    <m/>
    <x v="2"/>
    <x v="3"/>
    <x v="1"/>
  </r>
  <r>
    <x v="696"/>
    <x v="7"/>
    <x v="0"/>
    <s v="NDG_Facebook_BlueLatte_Normal_◆canvas__cr1_ttl1_dis1_sec◆Carousel（Daily budget）"/>
    <n v="27765"/>
    <m/>
    <m/>
    <m/>
    <m/>
    <n v="26646.27"/>
    <m/>
    <x v="0"/>
    <m/>
    <m/>
    <x v="102"/>
    <m/>
    <x v="2"/>
    <x v="3"/>
    <x v="1"/>
  </r>
  <r>
    <x v="696"/>
    <x v="7"/>
    <x v="0"/>
    <s v="NDG_Facebook_BlueLatte_BlueLatte_◆canvas__cr2_ttl1_dis2_sec◆Carousel（Daily budget）"/>
    <n v="25883"/>
    <m/>
    <m/>
    <m/>
    <m/>
    <n v="26969.62"/>
    <m/>
    <x v="0"/>
    <m/>
    <m/>
    <x v="102"/>
    <m/>
    <x v="2"/>
    <x v="3"/>
    <x v="1"/>
  </r>
  <r>
    <x v="697"/>
    <x v="7"/>
    <x v="0"/>
    <s v="NDG_Facebook_BlueLatte_Normal_◆canvas__cr1_ttl1_dis1_sec◆Vertical（Daily budget）"/>
    <n v="26479"/>
    <m/>
    <m/>
    <m/>
    <m/>
    <n v="26567.105"/>
    <m/>
    <x v="0"/>
    <m/>
    <m/>
    <x v="102"/>
    <m/>
    <x v="2"/>
    <x v="3"/>
    <x v="1"/>
  </r>
  <r>
    <x v="697"/>
    <x v="7"/>
    <x v="0"/>
    <s v="NDG_Facebook_BlueLatte_Normal_◆canvas__cr1_ttl1_dis1_sec◆Carousel（Daily budget）"/>
    <n v="28152"/>
    <m/>
    <m/>
    <m/>
    <m/>
    <n v="26519.16"/>
    <m/>
    <x v="0"/>
    <m/>
    <m/>
    <x v="102"/>
    <m/>
    <x v="2"/>
    <x v="3"/>
    <x v="1"/>
  </r>
  <r>
    <x v="697"/>
    <x v="7"/>
    <x v="0"/>
    <s v="NDG_Facebook_BlueLatte_BlueLatte_◆canvas__cr2_ttl1_dis2_sec◆Carousel（Daily budget）"/>
    <n v="23661"/>
    <m/>
    <m/>
    <m/>
    <m/>
    <n v="25862.424999999999"/>
    <m/>
    <x v="0"/>
    <m/>
    <m/>
    <x v="102"/>
    <m/>
    <x v="2"/>
    <x v="3"/>
    <x v="1"/>
  </r>
  <r>
    <x v="697"/>
    <x v="7"/>
    <x v="0"/>
    <s v="NDG_Facebook_BlueLatte_BlueLatte_◆canvas__cr2_ttl1_dis2_sec◆Vertical（Daily budget）"/>
    <n v="30722"/>
    <m/>
    <m/>
    <m/>
    <m/>
    <n v="25235.794999999998"/>
    <m/>
    <x v="0"/>
    <m/>
    <m/>
    <x v="102"/>
    <m/>
    <x v="2"/>
    <x v="3"/>
    <x v="1"/>
  </r>
  <r>
    <x v="698"/>
    <x v="7"/>
    <x v="0"/>
    <s v="NDG_Facebook_BlueLatte_Normal_◆canvas__cr1_ttl1_dis1_sec◆Carousel（Daily budget）"/>
    <n v="27970"/>
    <m/>
    <m/>
    <m/>
    <m/>
    <n v="25627.16"/>
    <m/>
    <x v="0"/>
    <m/>
    <m/>
    <x v="102"/>
    <m/>
    <x v="2"/>
    <x v="3"/>
    <x v="1"/>
  </r>
  <r>
    <x v="698"/>
    <x v="7"/>
    <x v="0"/>
    <s v="NDG_Facebook_BlueLatte_Normal_◆canvas__cr1_ttl1_dis1_sec◆Vertical（Daily budget）"/>
    <n v="27881"/>
    <m/>
    <m/>
    <m/>
    <m/>
    <n v="25734.2"/>
    <m/>
    <x v="0"/>
    <m/>
    <m/>
    <x v="102"/>
    <m/>
    <x v="2"/>
    <x v="3"/>
    <x v="1"/>
  </r>
  <r>
    <x v="698"/>
    <x v="7"/>
    <x v="0"/>
    <s v="NDG_Facebook_BlueLatte_BlueLatte_◆canvas__cr2_ttl1_dis2_sec◆Vertical（Daily budget）"/>
    <n v="28017"/>
    <m/>
    <m/>
    <m/>
    <m/>
    <n v="24623.66"/>
    <m/>
    <x v="0"/>
    <m/>
    <m/>
    <x v="102"/>
    <m/>
    <x v="2"/>
    <x v="3"/>
    <x v="1"/>
  </r>
  <r>
    <x v="698"/>
    <x v="7"/>
    <x v="0"/>
    <s v="NDG_Facebook_BlueLatte_BlueLatte_◆canvas__cr2_ttl1_dis2_sec◆Carousel（Daily budget）"/>
    <n v="21471"/>
    <m/>
    <m/>
    <m/>
    <m/>
    <n v="24930.285"/>
    <m/>
    <x v="0"/>
    <m/>
    <m/>
    <x v="102"/>
    <m/>
    <x v="2"/>
    <x v="3"/>
    <x v="1"/>
  </r>
  <r>
    <x v="699"/>
    <x v="7"/>
    <x v="0"/>
    <s v="NDG_Facebook_BlueLatte_BlueLatte_◆canvas__cr2_ttl1_dis2_sec◆Vertical（Daily budget）"/>
    <n v="33465"/>
    <m/>
    <m/>
    <m/>
    <m/>
    <n v="25746.465"/>
    <m/>
    <x v="0"/>
    <m/>
    <m/>
    <x v="102"/>
    <m/>
    <x v="2"/>
    <x v="3"/>
    <x v="1"/>
  </r>
  <r>
    <x v="699"/>
    <x v="7"/>
    <x v="0"/>
    <s v="NDG_Facebook_BlueLatte_BlueLatte_◆canvas__cr2_ttl1_dis2_sec◆Carousel（Daily budget）"/>
    <n v="22561"/>
    <m/>
    <m/>
    <m/>
    <m/>
    <n v="25653.919999999998"/>
    <m/>
    <x v="0"/>
    <m/>
    <m/>
    <x v="102"/>
    <m/>
    <x v="2"/>
    <x v="3"/>
    <x v="1"/>
  </r>
  <r>
    <x v="699"/>
    <x v="7"/>
    <x v="0"/>
    <s v="NDG_Facebook_BlueLatte_Normal_◆canvas__cr1_ttl1_dis1_sec◆Carousel（Daily budget）"/>
    <n v="26691"/>
    <m/>
    <m/>
    <m/>
    <m/>
    <n v="26198.04"/>
    <m/>
    <x v="0"/>
    <m/>
    <m/>
    <x v="102"/>
    <m/>
    <x v="2"/>
    <x v="3"/>
    <x v="1"/>
  </r>
  <r>
    <x v="699"/>
    <x v="7"/>
    <x v="0"/>
    <s v="NDG_Facebook_BlueLatte_Normal_◆canvas__cr1_ttl1_dis1_sec◆Vertical（Daily budget）"/>
    <n v="27600"/>
    <m/>
    <m/>
    <m/>
    <m/>
    <n v="26339.645"/>
    <m/>
    <x v="0"/>
    <m/>
    <m/>
    <x v="102"/>
    <m/>
    <x v="2"/>
    <x v="3"/>
    <x v="1"/>
  </r>
  <r>
    <x v="700"/>
    <x v="7"/>
    <x v="0"/>
    <s v="NDG_Facebook_BlueLatte_BlueLatte_◆canvas__cr2_ttl1_dis2_sec◆Vertical（Daily budget）"/>
    <n v="46345"/>
    <m/>
    <m/>
    <m/>
    <m/>
    <n v="28176.05"/>
    <m/>
    <x v="0"/>
    <m/>
    <m/>
    <x v="102"/>
    <m/>
    <x v="2"/>
    <x v="3"/>
    <x v="1"/>
  </r>
  <r>
    <x v="700"/>
    <x v="7"/>
    <x v="0"/>
    <s v="NDG_Facebook_BlueLatte_BlueLatte_◆canvas__cr2_ttl1_dis2_sec◆Carousel（Daily budget）"/>
    <n v="28840"/>
    <m/>
    <m/>
    <m/>
    <m/>
    <n v="28012.145"/>
    <m/>
    <x v="0"/>
    <m/>
    <m/>
    <x v="102"/>
    <m/>
    <x v="2"/>
    <x v="3"/>
    <x v="1"/>
  </r>
  <r>
    <x v="700"/>
    <x v="7"/>
    <x v="0"/>
    <s v="NDG_Facebook_BlueLatte_Normal_◆canvas__cr1_ttl1_dis1_sec◆Vertical（Daily budget）"/>
    <n v="35494"/>
    <m/>
    <m/>
    <m/>
    <m/>
    <n v="27827.055"/>
    <m/>
    <x v="0"/>
    <m/>
    <m/>
    <x v="102"/>
    <m/>
    <x v="2"/>
    <x v="3"/>
    <x v="1"/>
  </r>
  <r>
    <x v="700"/>
    <x v="7"/>
    <x v="0"/>
    <s v="NDG_Facebook_BlueLatte_Normal_◆canvas__cr1_ttl1_dis1_sec◆Carousel（Daily budget）"/>
    <n v="30948"/>
    <m/>
    <m/>
    <m/>
    <m/>
    <n v="27804.755000000001"/>
    <m/>
    <x v="0"/>
    <m/>
    <m/>
    <x v="102"/>
    <m/>
    <x v="2"/>
    <x v="3"/>
    <x v="1"/>
  </r>
  <r>
    <x v="701"/>
    <x v="7"/>
    <x v="0"/>
    <s v="NDG_Facebook_BlueLatte_BlueLatte_◆canvas__cr2_ttl1_dis2_sec◆Carousel（Daily budget）"/>
    <n v="30696"/>
    <m/>
    <m/>
    <m/>
    <m/>
    <n v="24948.125"/>
    <m/>
    <x v="0"/>
    <m/>
    <m/>
    <x v="103"/>
    <m/>
    <x v="2"/>
    <x v="3"/>
    <x v="1"/>
  </r>
  <r>
    <x v="701"/>
    <x v="7"/>
    <x v="0"/>
    <s v="NDG_Facebook_BlueLatte_BlueLatte_◆canvas__cr2_ttl1_dis2_sec◆Vertical（Daily budget）"/>
    <n v="45180"/>
    <m/>
    <m/>
    <m/>
    <m/>
    <n v="25025.06"/>
    <m/>
    <x v="0"/>
    <m/>
    <m/>
    <x v="103"/>
    <m/>
    <x v="2"/>
    <x v="3"/>
    <x v="1"/>
  </r>
  <r>
    <x v="701"/>
    <x v="7"/>
    <x v="0"/>
    <s v="NDG_Facebook_BlueLatte_Normal_◆canvas__cr1_ttl1_dis1_sec◆Carousel（Daily budget）"/>
    <n v="36205"/>
    <m/>
    <m/>
    <m/>
    <m/>
    <n v="27272.9"/>
    <m/>
    <x v="0"/>
    <m/>
    <m/>
    <x v="103"/>
    <m/>
    <x v="2"/>
    <x v="3"/>
    <x v="1"/>
  </r>
  <r>
    <x v="701"/>
    <x v="7"/>
    <x v="0"/>
    <s v="NDG_Facebook_BlueLatte_Normal_◆canvas__cr1_ttl1_dis1_sec◆Vertical（Daily budget）"/>
    <n v="43128"/>
    <m/>
    <m/>
    <m/>
    <m/>
    <n v="27174.78"/>
    <m/>
    <x v="0"/>
    <m/>
    <m/>
    <x v="103"/>
    <m/>
    <x v="2"/>
    <x v="3"/>
    <x v="1"/>
  </r>
  <r>
    <x v="702"/>
    <x v="7"/>
    <x v="0"/>
    <s v="NDG_Facebook_BlueLatte_Normal_◆canvas__cr1_ttl1_dis1_sec◆Carousel（Daily budget）"/>
    <n v="33534"/>
    <m/>
    <m/>
    <m/>
    <m/>
    <n v="24424.075000000001"/>
    <m/>
    <x v="0"/>
    <m/>
    <m/>
    <x v="103"/>
    <m/>
    <x v="2"/>
    <x v="3"/>
    <x v="1"/>
  </r>
  <r>
    <x v="702"/>
    <x v="7"/>
    <x v="0"/>
    <s v="NDG_Facebook_BlueLatte_BlueLatte_◆canvas__cr2_ttl1_dis2_sec◆Carousel（Daily budget）"/>
    <n v="29858"/>
    <m/>
    <m/>
    <m/>
    <m/>
    <n v="24702.825000000001"/>
    <m/>
    <x v="0"/>
    <m/>
    <m/>
    <x v="103"/>
    <m/>
    <x v="2"/>
    <x v="3"/>
    <x v="1"/>
  </r>
  <r>
    <x v="702"/>
    <x v="7"/>
    <x v="0"/>
    <s v="NDG_Facebook_BlueLatte_Normal_◆canvas__cr1_ttl1_dis1_sec◆Vertical（Daily budget）"/>
    <n v="37435"/>
    <m/>
    <m/>
    <m/>
    <m/>
    <n v="24197.73"/>
    <m/>
    <x v="0"/>
    <m/>
    <m/>
    <x v="103"/>
    <m/>
    <x v="2"/>
    <x v="3"/>
    <x v="1"/>
  </r>
  <r>
    <x v="702"/>
    <x v="7"/>
    <x v="0"/>
    <s v="NDG_Facebook_BlueLatte_BlueLatte_◆canvas__cr2_ttl1_dis2_sec◆Vertical（Daily budget）"/>
    <n v="40916"/>
    <m/>
    <m/>
    <m/>
    <m/>
    <n v="24523.31"/>
    <m/>
    <x v="0"/>
    <m/>
    <m/>
    <x v="103"/>
    <m/>
    <x v="2"/>
    <x v="3"/>
    <x v="1"/>
  </r>
  <r>
    <x v="703"/>
    <x v="7"/>
    <x v="0"/>
    <s v="NDG_Facebook_BlueLatte_BlueLatte_◆canvas__cr2_ttl1_dis2_sec◆Carousel（Daily budget）"/>
    <n v="36586"/>
    <m/>
    <m/>
    <m/>
    <m/>
    <n v="28152.634999999998"/>
    <m/>
    <x v="0"/>
    <m/>
    <m/>
    <x v="103"/>
    <m/>
    <x v="2"/>
    <x v="3"/>
    <x v="1"/>
  </r>
  <r>
    <x v="703"/>
    <x v="7"/>
    <x v="0"/>
    <s v="NDG_Facebook_BlueLatte_Normal_◆canvas__cr1_ttl1_dis1_sec◆Vertical（Daily budget）"/>
    <n v="45747"/>
    <m/>
    <m/>
    <m/>
    <m/>
    <n v="27870.54"/>
    <m/>
    <x v="0"/>
    <m/>
    <m/>
    <x v="103"/>
    <m/>
    <x v="2"/>
    <x v="3"/>
    <x v="1"/>
  </r>
  <r>
    <x v="703"/>
    <x v="7"/>
    <x v="0"/>
    <s v="NDG_Facebook_BlueLatte_BlueLatte_◆canvas__cr2_ttl1_dis2_sec◆Vertical（Daily budget）"/>
    <n v="51175"/>
    <m/>
    <m/>
    <m/>
    <m/>
    <n v="28322.115000000002"/>
    <m/>
    <x v="0"/>
    <m/>
    <m/>
    <x v="103"/>
    <m/>
    <x v="2"/>
    <x v="3"/>
    <x v="1"/>
  </r>
  <r>
    <x v="703"/>
    <x v="7"/>
    <x v="0"/>
    <s v="NDG_Facebook_BlueLatte_Normal_◆canvas__cr1_ttl1_dis1_sec◆Carousel（Daily budget）"/>
    <n v="39688"/>
    <m/>
    <m/>
    <m/>
    <m/>
    <n v="27714.44"/>
    <m/>
    <x v="0"/>
    <m/>
    <m/>
    <x v="103"/>
    <m/>
    <x v="2"/>
    <x v="3"/>
    <x v="1"/>
  </r>
  <r>
    <x v="704"/>
    <x v="7"/>
    <x v="0"/>
    <s v="NDG_Facebook_BlueLatte_Normal_◆canvas__cr1_ttl1_dis1_sec◆Vertical（Daily budget）"/>
    <n v="35810"/>
    <m/>
    <m/>
    <m/>
    <m/>
    <n v="24631.465"/>
    <m/>
    <x v="0"/>
    <m/>
    <m/>
    <x v="103"/>
    <m/>
    <x v="2"/>
    <x v="3"/>
    <x v="1"/>
  </r>
  <r>
    <x v="704"/>
    <x v="7"/>
    <x v="0"/>
    <s v="NDG_Facebook_BlueLatte_BlueLatte_◆canvas__cr2_ttl1_dis2_sec◆Carousel（Daily budget）"/>
    <n v="30482"/>
    <m/>
    <m/>
    <m/>
    <m/>
    <n v="25171.125"/>
    <m/>
    <x v="0"/>
    <m/>
    <m/>
    <x v="103"/>
    <m/>
    <x v="2"/>
    <x v="3"/>
    <x v="1"/>
  </r>
  <r>
    <x v="704"/>
    <x v="7"/>
    <x v="0"/>
    <s v="NDG_Facebook_BlueLatte_BlueLatte_◆canvas__cr2_ttl1_dis2_sec◆Vertical（Daily budget）"/>
    <n v="46480"/>
    <m/>
    <m/>
    <m/>
    <m/>
    <n v="25089.73"/>
    <m/>
    <x v="0"/>
    <m/>
    <m/>
    <x v="103"/>
    <m/>
    <x v="2"/>
    <x v="3"/>
    <x v="1"/>
  </r>
  <r>
    <x v="704"/>
    <x v="7"/>
    <x v="0"/>
    <s v="NDG_Facebook_BlueLatte_Normal_◆canvas__cr1_ttl1_dis1_sec◆Carousel（Daily budget）"/>
    <n v="32565"/>
    <m/>
    <m/>
    <m/>
    <m/>
    <n v="24474.25"/>
    <m/>
    <x v="0"/>
    <m/>
    <m/>
    <x v="103"/>
    <m/>
    <x v="2"/>
    <x v="3"/>
    <x v="1"/>
  </r>
  <r>
    <x v="705"/>
    <x v="7"/>
    <x v="0"/>
    <s v="NDG_Facebook_BlueLatte_BlueLatte_◆canvas__cr2_ttl1_dis2_sec◆Vertical（Daily budget）"/>
    <n v="45947"/>
    <m/>
    <m/>
    <m/>
    <m/>
    <n v="25342.834999999999"/>
    <m/>
    <x v="0"/>
    <m/>
    <m/>
    <x v="103"/>
    <m/>
    <x v="2"/>
    <x v="3"/>
    <x v="1"/>
  </r>
  <r>
    <x v="705"/>
    <x v="7"/>
    <x v="0"/>
    <s v="NDG_Facebook_BlueLatte_Normal_◆canvas__cr1_ttl1_dis1_sec◆Carousel（Daily budget）"/>
    <n v="32055"/>
    <m/>
    <m/>
    <m/>
    <m/>
    <n v="24920.25"/>
    <m/>
    <x v="0"/>
    <m/>
    <m/>
    <x v="103"/>
    <m/>
    <x v="2"/>
    <x v="3"/>
    <x v="1"/>
  </r>
  <r>
    <x v="705"/>
    <x v="7"/>
    <x v="0"/>
    <s v="NDG_Facebook_BlueLatte_Normal_◆canvas__cr1_ttl1_dis1_sec◆Vertical（Daily budget）"/>
    <n v="34112"/>
    <m/>
    <m/>
    <m/>
    <m/>
    <n v="25115.375"/>
    <m/>
    <x v="0"/>
    <m/>
    <m/>
    <x v="103"/>
    <m/>
    <x v="2"/>
    <x v="3"/>
    <x v="1"/>
  </r>
  <r>
    <x v="705"/>
    <x v="7"/>
    <x v="0"/>
    <s v="NDG_Facebook_BlueLatte_BlueLatte_◆canvas__cr2_ttl1_dis2_sec◆Carousel（Daily budget）"/>
    <n v="30801"/>
    <m/>
    <m/>
    <m/>
    <m/>
    <n v="25096.42"/>
    <m/>
    <x v="0"/>
    <m/>
    <m/>
    <x v="103"/>
    <m/>
    <x v="2"/>
    <x v="3"/>
    <x v="1"/>
  </r>
  <r>
    <x v="706"/>
    <x v="7"/>
    <x v="0"/>
    <s v="NDG_Facebook_BlueLatte_BlueLatte_◆canvas__cr2_ttl1_dis2_sec◆Vertical（Daily budget）"/>
    <n v="51143"/>
    <m/>
    <m/>
    <m/>
    <m/>
    <n v="27150.25"/>
    <m/>
    <x v="0"/>
    <m/>
    <m/>
    <x v="103"/>
    <m/>
    <x v="2"/>
    <x v="3"/>
    <x v="1"/>
  </r>
  <r>
    <x v="706"/>
    <x v="7"/>
    <x v="0"/>
    <s v="NDG_Facebook_BlueLatte_Normal_◆canvas__cr1_ttl1_dis1_sec◆Carousel（Daily budget）"/>
    <n v="35823"/>
    <m/>
    <m/>
    <m/>
    <m/>
    <n v="26867.040000000001"/>
    <m/>
    <x v="0"/>
    <m/>
    <m/>
    <x v="103"/>
    <m/>
    <x v="2"/>
    <x v="3"/>
    <x v="1"/>
  </r>
  <r>
    <x v="706"/>
    <x v="7"/>
    <x v="0"/>
    <s v="NDG_Facebook_BlueLatte_Normal_◆canvas__cr1_ttl1_dis1_sec◆Vertical（Daily budget）"/>
    <n v="37640"/>
    <m/>
    <m/>
    <m/>
    <m/>
    <n v="26718.744999999999"/>
    <m/>
    <x v="0"/>
    <m/>
    <m/>
    <x v="103"/>
    <m/>
    <x v="2"/>
    <x v="3"/>
    <x v="1"/>
  </r>
  <r>
    <x v="706"/>
    <x v="7"/>
    <x v="0"/>
    <s v="NDG_Facebook_BlueLatte_BlueLatte_◆canvas__cr2_ttl1_dis2_sec◆Carousel（Daily budget）"/>
    <n v="33184"/>
    <m/>
    <m/>
    <m/>
    <m/>
    <n v="26986.345000000001"/>
    <m/>
    <x v="0"/>
    <m/>
    <m/>
    <x v="103"/>
    <m/>
    <x v="2"/>
    <x v="3"/>
    <x v="1"/>
  </r>
  <r>
    <x v="707"/>
    <x v="7"/>
    <x v="0"/>
    <s v="NDG_Facebook_BlueLatte_Normal_◆canvas__cr1_ttl1_dis1_sec◆Carousel（Daily budget）"/>
    <n v="40551"/>
    <m/>
    <m/>
    <m/>
    <m/>
    <n v="29429.31"/>
    <m/>
    <x v="0"/>
    <m/>
    <m/>
    <x v="103"/>
    <m/>
    <x v="2"/>
    <x v="3"/>
    <x v="1"/>
  </r>
  <r>
    <x v="707"/>
    <x v="7"/>
    <x v="0"/>
    <s v="NDG_Facebook_BlueLatte_Normal_◆canvas__cr1_ttl1_dis1_sec◆Vertical（Daily budget）"/>
    <n v="43257"/>
    <m/>
    <m/>
    <m/>
    <m/>
    <n v="29437.115000000002"/>
    <m/>
    <x v="0"/>
    <m/>
    <m/>
    <x v="103"/>
    <m/>
    <x v="2"/>
    <x v="3"/>
    <x v="1"/>
  </r>
  <r>
    <x v="707"/>
    <x v="7"/>
    <x v="0"/>
    <s v="NDG_Facebook_BlueLatte_BlueLatte_◆canvas__cr2_ttl1_dis2_sec◆Vertical（Daily budget）"/>
    <n v="57488"/>
    <m/>
    <m/>
    <m/>
    <m/>
    <n v="29927.715"/>
    <m/>
    <x v="0"/>
    <m/>
    <m/>
    <x v="103"/>
    <m/>
    <x v="2"/>
    <x v="3"/>
    <x v="1"/>
  </r>
  <r>
    <x v="707"/>
    <x v="7"/>
    <x v="0"/>
    <s v="NDG_Facebook_BlueLatte_BlueLatte_◆canvas__cr2_ttl1_dis2_sec◆Carousel（Daily budget）"/>
    <n v="38454"/>
    <m/>
    <m/>
    <m/>
    <m/>
    <n v="29657.884999999998"/>
    <m/>
    <x v="0"/>
    <m/>
    <m/>
    <x v="103"/>
    <m/>
    <x v="2"/>
    <x v="3"/>
    <x v="1"/>
  </r>
  <r>
    <x v="708"/>
    <x v="7"/>
    <x v="0"/>
    <s v="NDG_Facebook_BlueLatte_Normal_◆canvas__cr1_ttl1_dis1_sec◆Carousel（Daily budget）"/>
    <n v="36618"/>
    <m/>
    <m/>
    <m/>
    <m/>
    <n v="26450.03"/>
    <m/>
    <x v="0"/>
    <m/>
    <m/>
    <x v="104"/>
    <m/>
    <x v="2"/>
    <x v="3"/>
    <x v="1"/>
  </r>
  <r>
    <x v="708"/>
    <x v="7"/>
    <x v="0"/>
    <s v="NDG_Facebook_BlueLatte_BlueLatte_◆canvas__cr2_ttl1_dis2_sec◆Vertical（Daily budget）"/>
    <n v="50496"/>
    <m/>
    <m/>
    <m/>
    <m/>
    <n v="27391.09"/>
    <m/>
    <x v="0"/>
    <m/>
    <m/>
    <x v="104"/>
    <m/>
    <x v="2"/>
    <x v="3"/>
    <x v="1"/>
  </r>
  <r>
    <x v="708"/>
    <x v="7"/>
    <x v="0"/>
    <s v="NDG_Facebook_BlueLatte_BlueLatte_◆canvas__cr2_ttl1_dis2_sec◆Carousel（Daily budget）"/>
    <n v="34553"/>
    <m/>
    <m/>
    <m/>
    <m/>
    <n v="26241.525000000001"/>
    <m/>
    <x v="0"/>
    <m/>
    <m/>
    <x v="104"/>
    <m/>
    <x v="2"/>
    <x v="3"/>
    <x v="1"/>
  </r>
  <r>
    <x v="708"/>
    <x v="7"/>
    <x v="0"/>
    <s v="NDG_Facebook_BlueLatte_Normal_◆canvas__cr1_ttl1_dis1_sec◆Vertical（Daily budget）"/>
    <n v="41576"/>
    <m/>
    <m/>
    <m/>
    <m/>
    <n v="26593.865000000002"/>
    <m/>
    <x v="0"/>
    <m/>
    <m/>
    <x v="104"/>
    <m/>
    <x v="2"/>
    <x v="3"/>
    <x v="1"/>
  </r>
  <r>
    <x v="709"/>
    <x v="7"/>
    <x v="0"/>
    <s v="NDG_Facebook_BlueLatte_BlueLatte_◆canvas__cr2_ttl1_dis2_sec◆Carousel（Daily budget）"/>
    <n v="33686"/>
    <m/>
    <m/>
    <m/>
    <m/>
    <n v="28436.959999999999"/>
    <m/>
    <x v="0"/>
    <m/>
    <m/>
    <x v="104"/>
    <m/>
    <x v="2"/>
    <x v="3"/>
    <x v="1"/>
  </r>
  <r>
    <x v="709"/>
    <x v="7"/>
    <x v="0"/>
    <s v="NDG_Facebook_BlueLatte_BlueLatte_◆canvas__cr2_ttl1_dis2_sec◆Vertical（Daily budget）"/>
    <n v="46798"/>
    <m/>
    <m/>
    <m/>
    <m/>
    <n v="28451.455000000002"/>
    <m/>
    <x v="0"/>
    <m/>
    <m/>
    <x v="104"/>
    <m/>
    <x v="2"/>
    <x v="3"/>
    <x v="1"/>
  </r>
  <r>
    <x v="709"/>
    <x v="7"/>
    <x v="0"/>
    <s v="NDG_Facebook_BlueLatte_Normal_◆canvas__cr1_ttl1_dis1_sec◆Carousel（Daily budget）"/>
    <n v="33856"/>
    <m/>
    <m/>
    <m/>
    <m/>
    <n v="28066.78"/>
    <m/>
    <x v="0"/>
    <m/>
    <m/>
    <x v="104"/>
    <m/>
    <x v="2"/>
    <x v="3"/>
    <x v="1"/>
  </r>
  <r>
    <x v="709"/>
    <x v="7"/>
    <x v="0"/>
    <s v="NDG_Facebook_BlueLatte_Normal_◆canvas__cr1_ttl1_dis1_sec◆Vertical（Daily budget）"/>
    <n v="38576"/>
    <m/>
    <m/>
    <m/>
    <m/>
    <n v="28118.07"/>
    <m/>
    <x v="0"/>
    <m/>
    <m/>
    <x v="104"/>
    <m/>
    <x v="2"/>
    <x v="3"/>
    <x v="1"/>
  </r>
  <r>
    <x v="710"/>
    <x v="7"/>
    <x v="0"/>
    <s v="NDG_Facebook_BlueLatte_BlueLatte_◆canvas__cr2_ttl1_dis2_sec◆Carousel（Daily budget）"/>
    <n v="34074"/>
    <m/>
    <m/>
    <m/>
    <m/>
    <n v="28800.45"/>
    <m/>
    <x v="0"/>
    <m/>
    <m/>
    <x v="104"/>
    <m/>
    <x v="2"/>
    <x v="3"/>
    <x v="1"/>
  </r>
  <r>
    <x v="710"/>
    <x v="7"/>
    <x v="0"/>
    <s v="NDG_Facebook_BlueLatte_BlueLatte_◆canvas__cr2_ttl1_dis2_sec◆Vertical（Daily budget）"/>
    <n v="45439"/>
    <m/>
    <m/>
    <m/>
    <m/>
    <n v="28856.2"/>
    <m/>
    <x v="0"/>
    <m/>
    <m/>
    <x v="104"/>
    <m/>
    <x v="2"/>
    <x v="3"/>
    <x v="1"/>
  </r>
  <r>
    <x v="710"/>
    <x v="7"/>
    <x v="0"/>
    <s v="NDG_Facebook_BlueLatte_Normal_◆canvas__cr1_ttl1_dis1_sec◆Carousel（Daily budget）"/>
    <n v="36162"/>
    <m/>
    <m/>
    <m/>
    <m/>
    <n v="28732.435000000001"/>
    <m/>
    <x v="0"/>
    <m/>
    <m/>
    <x v="104"/>
    <m/>
    <x v="2"/>
    <x v="3"/>
    <x v="1"/>
  </r>
  <r>
    <x v="710"/>
    <x v="7"/>
    <x v="0"/>
    <s v="NDG_Facebook_BlueLatte_Normal_◆canvas__cr1_ttl1_dis1_sec◆Vertical（Daily budget）"/>
    <n v="42371"/>
    <m/>
    <m/>
    <m/>
    <m/>
    <n v="28658.845000000001"/>
    <m/>
    <x v="0"/>
    <m/>
    <m/>
    <x v="104"/>
    <m/>
    <x v="2"/>
    <x v="3"/>
    <x v="1"/>
  </r>
  <r>
    <x v="711"/>
    <x v="7"/>
    <x v="0"/>
    <s v="NDG_Facebook_BlueLatte_Normal_◆canvas__cr1_ttl1_dis1_sec◆Vertical（Daily budget）"/>
    <n v="41729"/>
    <m/>
    <m/>
    <m/>
    <m/>
    <n v="29800.605"/>
    <m/>
    <x v="0"/>
    <m/>
    <m/>
    <x v="104"/>
    <m/>
    <x v="2"/>
    <x v="3"/>
    <x v="1"/>
  </r>
  <r>
    <x v="711"/>
    <x v="7"/>
    <x v="0"/>
    <s v="NDG_Facebook_BlueLatte_Normal_◆canvas__cr1_ttl1_dis1_sec◆Carousel（Daily budget）"/>
    <n v="37407"/>
    <m/>
    <m/>
    <m/>
    <m/>
    <n v="30059.285"/>
    <m/>
    <x v="0"/>
    <m/>
    <m/>
    <x v="104"/>
    <m/>
    <x v="2"/>
    <x v="3"/>
    <x v="1"/>
  </r>
  <r>
    <x v="711"/>
    <x v="7"/>
    <x v="0"/>
    <s v="NDG_Facebook_BlueLatte_BlueLatte_◆canvas__cr2_ttl1_dis2_sec◆Carousel（Daily budget）"/>
    <n v="36086"/>
    <m/>
    <m/>
    <m/>
    <m/>
    <n v="30607.865000000002"/>
    <m/>
    <x v="0"/>
    <m/>
    <m/>
    <x v="104"/>
    <m/>
    <x v="2"/>
    <x v="3"/>
    <x v="1"/>
  </r>
  <r>
    <x v="711"/>
    <x v="7"/>
    <x v="0"/>
    <s v="NDG_Facebook_BlueLatte_BlueLatte_◆canvas__cr2_ttl1_dis2_sec◆Vertical（Daily budget）"/>
    <n v="47592"/>
    <m/>
    <m/>
    <m/>
    <m/>
    <n v="30443.96"/>
    <m/>
    <x v="0"/>
    <m/>
    <m/>
    <x v="104"/>
    <m/>
    <x v="2"/>
    <x v="3"/>
    <x v="1"/>
  </r>
  <r>
    <x v="712"/>
    <x v="7"/>
    <x v="0"/>
    <s v="NDG_Facebook_BlueLatte_BlueLatte_◆canvas__cr2_ttl1_dis2_sec◆Vertical（Daily budget）"/>
    <n v="49773"/>
    <m/>
    <m/>
    <m/>
    <m/>
    <n v="31150.87"/>
    <m/>
    <x v="0"/>
    <m/>
    <m/>
    <x v="104"/>
    <m/>
    <x v="2"/>
    <x v="3"/>
    <x v="1"/>
  </r>
  <r>
    <x v="712"/>
    <x v="7"/>
    <x v="0"/>
    <s v="NDG_Facebook_BlueLatte_Normal_◆canvas__cr1_ttl1_dis1_sec◆Carousel（Daily budget）"/>
    <n v="40359"/>
    <m/>
    <m/>
    <m/>
    <m/>
    <n v="30837.555"/>
    <m/>
    <x v="0"/>
    <m/>
    <m/>
    <x v="104"/>
    <m/>
    <x v="2"/>
    <x v="3"/>
    <x v="1"/>
  </r>
  <r>
    <x v="712"/>
    <x v="7"/>
    <x v="0"/>
    <s v="NDG_Facebook_BlueLatte_BlueLatte_◆canvas__cr2_ttl1_dis2_sec◆Carousel（Daily budget）"/>
    <n v="35771"/>
    <m/>
    <m/>
    <m/>
    <m/>
    <n v="30790.724999999999"/>
    <m/>
    <x v="0"/>
    <m/>
    <m/>
    <x v="104"/>
    <m/>
    <x v="2"/>
    <x v="3"/>
    <x v="1"/>
  </r>
  <r>
    <x v="712"/>
    <x v="7"/>
    <x v="0"/>
    <s v="NDG_Facebook_BlueLatte_Normal_◆canvas__cr1_ttl1_dis1_sec◆Vertical（Daily budget）"/>
    <n v="41866"/>
    <m/>
    <m/>
    <m/>
    <m/>
    <n v="30256.639999999999"/>
    <m/>
    <x v="0"/>
    <m/>
    <m/>
    <x v="104"/>
    <m/>
    <x v="2"/>
    <x v="3"/>
    <x v="1"/>
  </r>
  <r>
    <x v="713"/>
    <x v="7"/>
    <x v="0"/>
    <s v="コーヒー◆_入力規則_男女_30-49_入力規則_◆"/>
    <n v="12815"/>
    <m/>
    <m/>
    <m/>
    <m/>
    <n v="17012.669999999998"/>
    <m/>
    <x v="0"/>
    <m/>
    <m/>
    <x v="105"/>
    <m/>
    <x v="2"/>
    <x v="3"/>
    <x v="1"/>
  </r>
  <r>
    <x v="713"/>
    <x v="7"/>
    <x v="0"/>
    <s v="喫茶店◆_入力規則_男女_30-49_入力規則_◆"/>
    <n v="14459"/>
    <m/>
    <m/>
    <m/>
    <m/>
    <n v="16903.400000000001"/>
    <m/>
    <x v="0"/>
    <m/>
    <m/>
    <x v="105"/>
    <m/>
    <x v="2"/>
    <x v="3"/>
    <x v="1"/>
  </r>
  <r>
    <x v="714"/>
    <x v="7"/>
    <x v="0"/>
    <s v="コーヒー◆_入力規則_男女_30-49_入力規則_◆"/>
    <n v="40184"/>
    <m/>
    <m/>
    <m/>
    <m/>
    <n v="63447.96"/>
    <m/>
    <x v="0"/>
    <m/>
    <m/>
    <x v="105"/>
    <m/>
    <x v="2"/>
    <x v="3"/>
    <x v="1"/>
  </r>
  <r>
    <x v="714"/>
    <x v="7"/>
    <x v="0"/>
    <s v="喫茶店◆_入力規則_男女_30-49_入力規則_◆"/>
    <n v="46405"/>
    <m/>
    <m/>
    <m/>
    <m/>
    <n v="63514.86"/>
    <m/>
    <x v="0"/>
    <m/>
    <m/>
    <x v="105"/>
    <m/>
    <x v="2"/>
    <x v="3"/>
    <x v="1"/>
  </r>
  <r>
    <x v="715"/>
    <x v="7"/>
    <x v="0"/>
    <s v="NDG_Facebook_int_LAL"/>
    <n v="1181"/>
    <m/>
    <m/>
    <m/>
    <m/>
    <n v="3038.375"/>
    <m/>
    <x v="0"/>
    <m/>
    <m/>
    <x v="105"/>
    <m/>
    <x v="2"/>
    <x v="3"/>
    <x v="0"/>
  </r>
  <r>
    <x v="715"/>
    <x v="7"/>
    <x v="0"/>
    <s v="喫茶店◆_入力規則_男女_30-49_入力規則_◆"/>
    <n v="94659"/>
    <m/>
    <m/>
    <m/>
    <m/>
    <n v="141393.15"/>
    <m/>
    <x v="0"/>
    <m/>
    <m/>
    <x v="105"/>
    <m/>
    <x v="2"/>
    <x v="3"/>
    <x v="1"/>
  </r>
  <r>
    <x v="715"/>
    <x v="7"/>
    <x v="0"/>
    <s v="コーヒー◆_入力規則_男女_30-49_入力規則_◆"/>
    <n v="81336"/>
    <m/>
    <m/>
    <m/>
    <m/>
    <n v="141434.405"/>
    <m/>
    <x v="0"/>
    <m/>
    <m/>
    <x v="105"/>
    <m/>
    <x v="2"/>
    <x v="3"/>
    <x v="1"/>
  </r>
  <r>
    <x v="715"/>
    <x v="7"/>
    <x v="0"/>
    <s v="NDG_Facebook_RT_brand（210210-210228）"/>
    <n v="147"/>
    <m/>
    <m/>
    <m/>
    <m/>
    <n v="337.84500000000003"/>
    <m/>
    <x v="0"/>
    <m/>
    <m/>
    <x v="105"/>
    <m/>
    <x v="2"/>
    <x v="3"/>
    <x v="0"/>
  </r>
  <r>
    <x v="715"/>
    <x v="7"/>
    <x v="0"/>
    <s v="NDG_Facebook_RT_ec（210210-210228）"/>
    <n v="1064"/>
    <m/>
    <m/>
    <m/>
    <m/>
    <n v="1194.165"/>
    <m/>
    <x v="0"/>
    <m/>
    <m/>
    <x v="105"/>
    <m/>
    <x v="2"/>
    <x v="3"/>
    <x v="0"/>
  </r>
  <r>
    <x v="715"/>
    <x v="7"/>
    <x v="0"/>
    <s v="NDG_Facebook_RT_brand（210210-210228）"/>
    <n v="61"/>
    <m/>
    <m/>
    <m/>
    <m/>
    <n v="105.925"/>
    <m/>
    <x v="0"/>
    <m/>
    <m/>
    <x v="105"/>
    <m/>
    <x v="2"/>
    <x v="3"/>
    <x v="0"/>
  </r>
  <r>
    <x v="715"/>
    <x v="7"/>
    <x v="0"/>
    <s v="NDG_Facebook_RT_ec（210210-210228）"/>
    <n v="1448"/>
    <m/>
    <m/>
    <m/>
    <m/>
    <n v="1379.2550000000001"/>
    <m/>
    <x v="0"/>
    <m/>
    <m/>
    <x v="105"/>
    <m/>
    <x v="2"/>
    <x v="3"/>
    <x v="0"/>
  </r>
  <r>
    <x v="715"/>
    <x v="7"/>
    <x v="0"/>
    <s v="NDG_Facebook_int_LAL"/>
    <n v="595"/>
    <m/>
    <m/>
    <m/>
    <m/>
    <n v="1283.365"/>
    <m/>
    <x v="0"/>
    <m/>
    <m/>
    <x v="105"/>
    <m/>
    <x v="2"/>
    <x v="3"/>
    <x v="0"/>
  </r>
  <r>
    <x v="715"/>
    <x v="7"/>
    <x v="0"/>
    <s v="NDG_Facebook_RT_brand（210210-210228）"/>
    <n v="241"/>
    <m/>
    <m/>
    <m/>
    <m/>
    <n v="192.89500000000001"/>
    <m/>
    <x v="0"/>
    <m/>
    <m/>
    <x v="105"/>
    <m/>
    <x v="2"/>
    <x v="3"/>
    <x v="0"/>
  </r>
  <r>
    <x v="715"/>
    <x v="7"/>
    <x v="0"/>
    <s v="NDG_Facebook_RT_ec（210210-210228）"/>
    <n v="1784"/>
    <m/>
    <m/>
    <m/>
    <m/>
    <n v="1356.9549999999999"/>
    <m/>
    <x v="0"/>
    <m/>
    <m/>
    <x v="105"/>
    <m/>
    <x v="2"/>
    <x v="3"/>
    <x v="0"/>
  </r>
  <r>
    <x v="715"/>
    <x v="7"/>
    <x v="0"/>
    <s v="NDG_Facebook_RT_ec（210210-210228）"/>
    <n v="3054"/>
    <m/>
    <m/>
    <m/>
    <m/>
    <n v="3436.43"/>
    <m/>
    <x v="0"/>
    <m/>
    <m/>
    <x v="105"/>
    <m/>
    <x v="2"/>
    <x v="3"/>
    <x v="0"/>
  </r>
  <r>
    <x v="715"/>
    <x v="7"/>
    <x v="0"/>
    <s v="NDG_Facebook_int_LAL"/>
    <n v="79"/>
    <m/>
    <m/>
    <m/>
    <m/>
    <n v="225.23"/>
    <m/>
    <x v="0"/>
    <m/>
    <m/>
    <x v="105"/>
    <m/>
    <x v="2"/>
    <x v="3"/>
    <x v="0"/>
  </r>
  <r>
    <x v="715"/>
    <x v="7"/>
    <x v="0"/>
    <s v="NDG_Facebook_RT_brand（210210-210228）"/>
    <n v="188"/>
    <m/>
    <m/>
    <m/>
    <m/>
    <n v="243.07"/>
    <m/>
    <x v="0"/>
    <m/>
    <m/>
    <x v="105"/>
    <m/>
    <x v="2"/>
    <x v="3"/>
    <x v="0"/>
  </r>
  <r>
    <x v="715"/>
    <x v="7"/>
    <x v="0"/>
    <s v="NDG_Facebook_int_LAL"/>
    <n v="3862"/>
    <m/>
    <m/>
    <m/>
    <m/>
    <n v="8114.97"/>
    <m/>
    <x v="0"/>
    <m/>
    <m/>
    <x v="105"/>
    <m/>
    <x v="2"/>
    <x v="3"/>
    <x v="0"/>
  </r>
  <r>
    <x v="716"/>
    <x v="7"/>
    <x v="0"/>
    <s v="NDG_Facebook_RT_brand（210210-210228）"/>
    <n v="499"/>
    <m/>
    <m/>
    <m/>
    <m/>
    <n v="1146.22"/>
    <m/>
    <x v="0"/>
    <m/>
    <m/>
    <x v="105"/>
    <m/>
    <x v="2"/>
    <x v="3"/>
    <x v="0"/>
  </r>
  <r>
    <x v="716"/>
    <x v="7"/>
    <x v="0"/>
    <s v="NDG_Facebook_RT_ec（210210-210228）"/>
    <n v="8051"/>
    <m/>
    <m/>
    <m/>
    <m/>
    <n v="7151.61"/>
    <m/>
    <x v="0"/>
    <m/>
    <m/>
    <x v="105"/>
    <m/>
    <x v="2"/>
    <x v="3"/>
    <x v="0"/>
  </r>
  <r>
    <x v="716"/>
    <x v="7"/>
    <x v="0"/>
    <s v="NDG_Facebook_int_LAL"/>
    <n v="3"/>
    <m/>
    <m/>
    <m/>
    <m/>
    <n v="18.954999999999998"/>
    <m/>
    <x v="0"/>
    <m/>
    <m/>
    <x v="105"/>
    <m/>
    <x v="2"/>
    <x v="3"/>
    <x v="0"/>
  </r>
  <r>
    <x v="716"/>
    <x v="7"/>
    <x v="0"/>
    <s v="NDG_Facebook_int_LAL"/>
    <n v="32"/>
    <m/>
    <m/>
    <m/>
    <m/>
    <n v="64.67"/>
    <m/>
    <x v="0"/>
    <m/>
    <m/>
    <x v="105"/>
    <m/>
    <x v="2"/>
    <x v="3"/>
    <x v="0"/>
  </r>
  <r>
    <x v="716"/>
    <x v="7"/>
    <x v="0"/>
    <s v="NDG_Facebook_RT_ec（210210-210228）"/>
    <n v="863"/>
    <m/>
    <m/>
    <m/>
    <m/>
    <n v="1216.4649999999999"/>
    <m/>
    <x v="0"/>
    <m/>
    <m/>
    <x v="105"/>
    <m/>
    <x v="2"/>
    <x v="3"/>
    <x v="0"/>
  </r>
  <r>
    <x v="716"/>
    <x v="7"/>
    <x v="0"/>
    <s v="NDG_Facebook_RT_brand（210210-210228）"/>
    <n v="67"/>
    <m/>
    <m/>
    <m/>
    <m/>
    <n v="137.14500000000001"/>
    <m/>
    <x v="0"/>
    <m/>
    <m/>
    <x v="105"/>
    <m/>
    <x v="2"/>
    <x v="3"/>
    <x v="0"/>
  </r>
  <r>
    <x v="716"/>
    <x v="7"/>
    <x v="0"/>
    <s v="NDG_Facebook_RT_ec（210210-210228）"/>
    <n v="2776"/>
    <m/>
    <m/>
    <m/>
    <m/>
    <n v="5413.3249999999998"/>
    <m/>
    <x v="0"/>
    <m/>
    <m/>
    <x v="105"/>
    <m/>
    <x v="2"/>
    <x v="3"/>
    <x v="0"/>
  </r>
  <r>
    <x v="716"/>
    <x v="7"/>
    <x v="0"/>
    <s v="NDG_Facebook_int_LAL"/>
    <n v="57"/>
    <m/>
    <m/>
    <m/>
    <m/>
    <n v="98.12"/>
    <m/>
    <x v="0"/>
    <m/>
    <m/>
    <x v="105"/>
    <m/>
    <x v="2"/>
    <x v="3"/>
    <x v="0"/>
  </r>
  <r>
    <x v="716"/>
    <x v="7"/>
    <x v="0"/>
    <s v="喫茶店◆_入力規則_男女_30-49_入力規則_◆"/>
    <n v="112101"/>
    <m/>
    <m/>
    <m/>
    <m/>
    <n v="150736.85"/>
    <m/>
    <x v="0"/>
    <m/>
    <m/>
    <x v="105"/>
    <m/>
    <x v="2"/>
    <x v="3"/>
    <x v="1"/>
  </r>
  <r>
    <x v="716"/>
    <x v="7"/>
    <x v="0"/>
    <s v="コーヒー◆_入力規則_男女_30-49_入力規則_◆"/>
    <n v="96579"/>
    <m/>
    <m/>
    <m/>
    <m/>
    <n v="150731.27499999999"/>
    <m/>
    <x v="0"/>
    <m/>
    <m/>
    <x v="105"/>
    <m/>
    <x v="2"/>
    <x v="3"/>
    <x v="1"/>
  </r>
  <r>
    <x v="716"/>
    <x v="7"/>
    <x v="0"/>
    <s v="NDG_Facebook_RT_brand（210210-210228）"/>
    <n v="260"/>
    <m/>
    <m/>
    <m/>
    <m/>
    <n v="576.45500000000004"/>
    <m/>
    <x v="0"/>
    <m/>
    <m/>
    <x v="105"/>
    <m/>
    <x v="2"/>
    <x v="3"/>
    <x v="0"/>
  </r>
  <r>
    <x v="716"/>
    <x v="7"/>
    <x v="0"/>
    <s v="NDG_Facebook_RT_brand（210210-210228）"/>
    <n v="490"/>
    <m/>
    <m/>
    <m/>
    <m/>
    <n v="715.83"/>
    <m/>
    <x v="0"/>
    <m/>
    <m/>
    <x v="105"/>
    <m/>
    <x v="2"/>
    <x v="3"/>
    <x v="0"/>
  </r>
  <r>
    <x v="716"/>
    <x v="7"/>
    <x v="0"/>
    <s v="NDG_Facebook_RT_ec（210210-210228）"/>
    <n v="2602"/>
    <m/>
    <m/>
    <m/>
    <m/>
    <n v="5916.19"/>
    <m/>
    <x v="0"/>
    <m/>
    <m/>
    <x v="105"/>
    <m/>
    <x v="2"/>
    <x v="3"/>
    <x v="0"/>
  </r>
  <r>
    <x v="716"/>
    <x v="7"/>
    <x v="0"/>
    <s v="NDG_Facebook_int_LAL"/>
    <n v="13329"/>
    <m/>
    <m/>
    <m/>
    <m/>
    <n v="23378.205000000002"/>
    <m/>
    <x v="0"/>
    <m/>
    <m/>
    <x v="105"/>
    <m/>
    <x v="2"/>
    <x v="3"/>
    <x v="0"/>
  </r>
  <r>
    <x v="717"/>
    <x v="7"/>
    <x v="0"/>
    <s v="NDG_Facebook_RT_brand（210210-210228）"/>
    <n v="524"/>
    <m/>
    <m/>
    <m/>
    <m/>
    <n v="880.85"/>
    <m/>
    <x v="0"/>
    <m/>
    <m/>
    <x v="106"/>
    <m/>
    <x v="2"/>
    <x v="3"/>
    <x v="0"/>
  </r>
  <r>
    <x v="717"/>
    <x v="7"/>
    <x v="0"/>
    <s v="NDG_Facebook_int_LAL"/>
    <n v="15819"/>
    <m/>
    <m/>
    <m/>
    <m/>
    <n v="22456.1"/>
    <m/>
    <x v="0"/>
    <m/>
    <m/>
    <x v="106"/>
    <m/>
    <x v="2"/>
    <x v="3"/>
    <x v="0"/>
  </r>
  <r>
    <x v="717"/>
    <x v="7"/>
    <x v="0"/>
    <s v="NDG_Facebook_RT_ec（210210-210228）"/>
    <n v="2201"/>
    <m/>
    <m/>
    <m/>
    <m/>
    <n v="3521.17"/>
    <m/>
    <x v="0"/>
    <m/>
    <m/>
    <x v="106"/>
    <m/>
    <x v="2"/>
    <x v="3"/>
    <x v="0"/>
  </r>
  <r>
    <x v="717"/>
    <x v="7"/>
    <x v="0"/>
    <s v="NDG_Facebook_int_LAL"/>
    <n v="69"/>
    <m/>
    <m/>
    <m/>
    <m/>
    <n v="99.234999999999999"/>
    <m/>
    <x v="0"/>
    <m/>
    <m/>
    <x v="106"/>
    <m/>
    <x v="2"/>
    <x v="3"/>
    <x v="0"/>
  </r>
  <r>
    <x v="717"/>
    <x v="7"/>
    <x v="0"/>
    <s v="コーヒー◆_入力規則_男女_30-49_入力規則_◆"/>
    <n v="104926"/>
    <m/>
    <m/>
    <m/>
    <m/>
    <n v="142956.38"/>
    <m/>
    <x v="0"/>
    <m/>
    <m/>
    <x v="106"/>
    <m/>
    <x v="2"/>
    <x v="3"/>
    <x v="1"/>
  </r>
  <r>
    <x v="717"/>
    <x v="7"/>
    <x v="0"/>
    <s v="喫茶店◆_入力規則_男女_30-49_入力規則_◆"/>
    <n v="115878"/>
    <m/>
    <m/>
    <m/>
    <m/>
    <n v="141306.18"/>
    <m/>
    <x v="0"/>
    <m/>
    <m/>
    <x v="106"/>
    <m/>
    <x v="2"/>
    <x v="3"/>
    <x v="1"/>
  </r>
  <r>
    <x v="717"/>
    <x v="7"/>
    <x v="0"/>
    <s v="NDG_Facebook_RT_brand（210210-210228）"/>
    <n v="363"/>
    <m/>
    <m/>
    <m/>
    <m/>
    <n v="739.245"/>
    <m/>
    <x v="0"/>
    <m/>
    <m/>
    <x v="106"/>
    <m/>
    <x v="2"/>
    <x v="3"/>
    <x v="0"/>
  </r>
  <r>
    <x v="717"/>
    <x v="7"/>
    <x v="0"/>
    <s v="NDG_Facebook_int_LAL"/>
    <n v="12"/>
    <m/>
    <m/>
    <m/>
    <m/>
    <n v="18.954999999999998"/>
    <m/>
    <x v="0"/>
    <m/>
    <m/>
    <x v="106"/>
    <m/>
    <x v="2"/>
    <x v="3"/>
    <x v="0"/>
  </r>
  <r>
    <x v="717"/>
    <x v="7"/>
    <x v="0"/>
    <s v="NDG_Facebook_RT_brand（210210-210228）"/>
    <n v="139"/>
    <m/>
    <m/>
    <m/>
    <m/>
    <n v="199.58500000000001"/>
    <m/>
    <x v="0"/>
    <m/>
    <m/>
    <x v="106"/>
    <m/>
    <x v="2"/>
    <x v="3"/>
    <x v="0"/>
  </r>
  <r>
    <x v="717"/>
    <x v="7"/>
    <x v="0"/>
    <s v="NDG_Facebook_RT_ec（210210-210228）"/>
    <n v="1459"/>
    <m/>
    <m/>
    <m/>
    <m/>
    <n v="1746.09"/>
    <m/>
    <x v="0"/>
    <m/>
    <m/>
    <x v="106"/>
    <m/>
    <x v="2"/>
    <x v="3"/>
    <x v="0"/>
  </r>
  <r>
    <x v="717"/>
    <x v="7"/>
    <x v="0"/>
    <s v="NDG_Facebook_RT_brand（210210-210228）"/>
    <n v="348"/>
    <m/>
    <m/>
    <m/>
    <m/>
    <n v="778.27"/>
    <m/>
    <x v="0"/>
    <m/>
    <m/>
    <x v="106"/>
    <m/>
    <x v="2"/>
    <x v="3"/>
    <x v="0"/>
  </r>
  <r>
    <x v="717"/>
    <x v="7"/>
    <x v="0"/>
    <s v="NDG_Facebook_RT_ec（210210-210228）"/>
    <n v="3201"/>
    <m/>
    <m/>
    <m/>
    <m/>
    <n v="6957.6"/>
    <m/>
    <x v="0"/>
    <m/>
    <m/>
    <x v="106"/>
    <m/>
    <x v="2"/>
    <x v="3"/>
    <x v="0"/>
  </r>
  <r>
    <x v="717"/>
    <x v="7"/>
    <x v="0"/>
    <s v="NDG_Facebook_int_LAL"/>
    <n v="26"/>
    <m/>
    <m/>
    <m/>
    <m/>
    <n v="46.83"/>
    <m/>
    <x v="0"/>
    <m/>
    <m/>
    <x v="106"/>
    <m/>
    <x v="2"/>
    <x v="3"/>
    <x v="0"/>
  </r>
  <r>
    <x v="717"/>
    <x v="7"/>
    <x v="0"/>
    <s v="NDG_Facebook_RT_ec（210210-210228）"/>
    <n v="7900"/>
    <m/>
    <m/>
    <m/>
    <m/>
    <n v="8946.76"/>
    <m/>
    <x v="0"/>
    <m/>
    <m/>
    <x v="106"/>
    <m/>
    <x v="2"/>
    <x v="3"/>
    <x v="0"/>
  </r>
  <r>
    <x v="718"/>
    <x v="7"/>
    <x v="0"/>
    <s v="NDG_Facebook_RT_brand（210210-210228）"/>
    <n v="691"/>
    <m/>
    <m/>
    <m/>
    <m/>
    <n v="1274.4449999999999"/>
    <m/>
    <x v="0"/>
    <m/>
    <m/>
    <x v="106"/>
    <m/>
    <x v="2"/>
    <x v="3"/>
    <x v="0"/>
  </r>
  <r>
    <x v="718"/>
    <x v="7"/>
    <x v="0"/>
    <s v="喫茶店◆_入力規則_男女_30-49_入力規則_◆"/>
    <n v="133155"/>
    <m/>
    <m/>
    <m/>
    <m/>
    <n v="157975.43"/>
    <m/>
    <x v="0"/>
    <m/>
    <m/>
    <x v="106"/>
    <m/>
    <x v="2"/>
    <x v="3"/>
    <x v="1"/>
  </r>
  <r>
    <x v="718"/>
    <x v="7"/>
    <x v="0"/>
    <s v="NDG_Facebook_RT_ec（210210-210228）"/>
    <n v="2387"/>
    <m/>
    <m/>
    <m/>
    <m/>
    <n v="2893.4250000000002"/>
    <m/>
    <x v="0"/>
    <m/>
    <m/>
    <x v="106"/>
    <m/>
    <x v="2"/>
    <x v="3"/>
    <x v="0"/>
  </r>
  <r>
    <x v="718"/>
    <x v="7"/>
    <x v="0"/>
    <s v="コーヒー◆_入力規則_男女_30-49_入力規則_◆"/>
    <n v="114710"/>
    <m/>
    <m/>
    <m/>
    <m/>
    <n v="157464.76"/>
    <m/>
    <x v="0"/>
    <m/>
    <m/>
    <x v="106"/>
    <m/>
    <x v="2"/>
    <x v="3"/>
    <x v="1"/>
  </r>
  <r>
    <x v="718"/>
    <x v="7"/>
    <x v="0"/>
    <s v="NDG_Facebook_RT_ec（210210-210228）"/>
    <n v="9601"/>
    <m/>
    <m/>
    <m/>
    <m/>
    <n v="13780.285"/>
    <m/>
    <x v="0"/>
    <m/>
    <m/>
    <x v="106"/>
    <m/>
    <x v="2"/>
    <x v="3"/>
    <x v="0"/>
  </r>
  <r>
    <x v="718"/>
    <x v="7"/>
    <x v="0"/>
    <s v="NDG_Facebook_RT_brand（210210-210228）"/>
    <n v="164"/>
    <m/>
    <m/>
    <m/>
    <m/>
    <n v="332.27"/>
    <m/>
    <x v="0"/>
    <m/>
    <m/>
    <x v="106"/>
    <m/>
    <x v="2"/>
    <x v="3"/>
    <x v="0"/>
  </r>
  <r>
    <x v="718"/>
    <x v="7"/>
    <x v="0"/>
    <s v="NDG_Facebook_RT_brand（210210-210228）"/>
    <n v="62"/>
    <m/>
    <m/>
    <m/>
    <m/>
    <n v="110.38500000000001"/>
    <m/>
    <x v="0"/>
    <m/>
    <m/>
    <x v="106"/>
    <m/>
    <x v="2"/>
    <x v="3"/>
    <x v="0"/>
  </r>
  <r>
    <x v="718"/>
    <x v="7"/>
    <x v="0"/>
    <s v="NDG_Facebook_int_LAL"/>
    <n v="170"/>
    <m/>
    <m/>
    <m/>
    <m/>
    <n v="263.14"/>
    <m/>
    <x v="0"/>
    <m/>
    <m/>
    <x v="106"/>
    <m/>
    <x v="2"/>
    <x v="3"/>
    <x v="0"/>
  </r>
  <r>
    <x v="718"/>
    <x v="7"/>
    <x v="0"/>
    <s v="NDG_Facebook_int_LAL"/>
    <n v="16"/>
    <m/>
    <m/>
    <m/>
    <m/>
    <n v="34.564999999999998"/>
    <m/>
    <x v="0"/>
    <m/>
    <m/>
    <x v="106"/>
    <m/>
    <x v="2"/>
    <x v="3"/>
    <x v="0"/>
  </r>
  <r>
    <x v="718"/>
    <x v="7"/>
    <x v="0"/>
    <s v="NDG_Facebook_RT_brand（210210-210228）"/>
    <n v="256"/>
    <m/>
    <m/>
    <m/>
    <m/>
    <n v="383.56"/>
    <m/>
    <x v="0"/>
    <m/>
    <m/>
    <x v="106"/>
    <m/>
    <x v="2"/>
    <x v="3"/>
    <x v="0"/>
  </r>
  <r>
    <x v="718"/>
    <x v="7"/>
    <x v="0"/>
    <s v="NDG_Facebook_int_LAL"/>
    <n v="27"/>
    <m/>
    <m/>
    <m/>
    <m/>
    <n v="59.094999999999999"/>
    <m/>
    <x v="0"/>
    <m/>
    <m/>
    <x v="106"/>
    <m/>
    <x v="2"/>
    <x v="3"/>
    <x v="0"/>
  </r>
  <r>
    <x v="718"/>
    <x v="7"/>
    <x v="0"/>
    <s v="NDG_Facebook_RT_ec（210210-210228）"/>
    <n v="1106"/>
    <m/>
    <m/>
    <m/>
    <m/>
    <n v="1317.93"/>
    <m/>
    <x v="0"/>
    <m/>
    <m/>
    <x v="106"/>
    <m/>
    <x v="2"/>
    <x v="3"/>
    <x v="0"/>
  </r>
  <r>
    <x v="718"/>
    <x v="7"/>
    <x v="0"/>
    <s v="NDG_Facebook_RT_ec（210210-210228）"/>
    <n v="3627"/>
    <m/>
    <m/>
    <m/>
    <m/>
    <n v="3259.145"/>
    <m/>
    <x v="0"/>
    <m/>
    <m/>
    <x v="106"/>
    <m/>
    <x v="2"/>
    <x v="3"/>
    <x v="0"/>
  </r>
  <r>
    <x v="718"/>
    <x v="7"/>
    <x v="0"/>
    <s v="NDG_Facebook_int_LAL"/>
    <n v="14493"/>
    <m/>
    <m/>
    <m/>
    <m/>
    <n v="21699.014999999999"/>
    <m/>
    <x v="0"/>
    <m/>
    <m/>
    <x v="106"/>
    <m/>
    <x v="2"/>
    <x v="3"/>
    <x v="0"/>
  </r>
  <r>
    <x v="719"/>
    <x v="7"/>
    <x v="0"/>
    <s v="NDG_Facebook_RT_ec（210210-210228）"/>
    <n v="2294"/>
    <m/>
    <m/>
    <m/>
    <m/>
    <n v="2095.085"/>
    <m/>
    <x v="0"/>
    <m/>
    <m/>
    <x v="106"/>
    <m/>
    <x v="2"/>
    <x v="3"/>
    <x v="0"/>
  </r>
  <r>
    <x v="719"/>
    <x v="7"/>
    <x v="0"/>
    <s v="NDG_Facebook_RT_brand（210210-210228）"/>
    <n v="23"/>
    <m/>
    <m/>
    <m/>
    <m/>
    <n v="26.76"/>
    <m/>
    <x v="0"/>
    <m/>
    <m/>
    <x v="106"/>
    <m/>
    <x v="2"/>
    <x v="3"/>
    <x v="0"/>
  </r>
  <r>
    <x v="719"/>
    <x v="7"/>
    <x v="0"/>
    <s v="NDG_Facebook_int_LAL"/>
    <n v="16"/>
    <m/>
    <m/>
    <m/>
    <m/>
    <n v="34.564999999999998"/>
    <m/>
    <x v="0"/>
    <m/>
    <m/>
    <x v="106"/>
    <m/>
    <x v="2"/>
    <x v="3"/>
    <x v="0"/>
  </r>
  <r>
    <x v="719"/>
    <x v="7"/>
    <x v="0"/>
    <s v="NDG_Facebook_RT_ec（210210-210228）"/>
    <n v="1622"/>
    <m/>
    <m/>
    <m/>
    <m/>
    <n v="2040.45"/>
    <m/>
    <x v="0"/>
    <m/>
    <m/>
    <x v="106"/>
    <m/>
    <x v="2"/>
    <x v="3"/>
    <x v="0"/>
  </r>
  <r>
    <x v="719"/>
    <x v="7"/>
    <x v="0"/>
    <s v="NDG_Facebook_RT_ec（210210-210228）"/>
    <n v="5732"/>
    <m/>
    <m/>
    <m/>
    <m/>
    <n v="7836.22"/>
    <m/>
    <x v="0"/>
    <m/>
    <m/>
    <x v="106"/>
    <m/>
    <x v="2"/>
    <x v="3"/>
    <x v="0"/>
  </r>
  <r>
    <x v="719"/>
    <x v="7"/>
    <x v="0"/>
    <s v="NDG_Facebook_int_LAL"/>
    <n v="41"/>
    <m/>
    <m/>
    <m/>
    <m/>
    <n v="129.34"/>
    <m/>
    <x v="0"/>
    <m/>
    <m/>
    <x v="106"/>
    <m/>
    <x v="2"/>
    <x v="3"/>
    <x v="0"/>
  </r>
  <r>
    <x v="719"/>
    <x v="7"/>
    <x v="0"/>
    <s v="NDG_Facebook_RT_ec（210210-210228）"/>
    <n v="8141"/>
    <m/>
    <m/>
    <m/>
    <m/>
    <n v="7510.64"/>
    <m/>
    <x v="0"/>
    <m/>
    <m/>
    <x v="106"/>
    <m/>
    <x v="2"/>
    <x v="3"/>
    <x v="0"/>
  </r>
  <r>
    <x v="719"/>
    <x v="7"/>
    <x v="0"/>
    <s v="喫茶店◆_入力規則_男女_30-49_入力規則_◆"/>
    <n v="109631"/>
    <m/>
    <m/>
    <m/>
    <m/>
    <n v="140071.875"/>
    <m/>
    <x v="0"/>
    <m/>
    <m/>
    <x v="106"/>
    <m/>
    <x v="2"/>
    <x v="3"/>
    <x v="1"/>
  </r>
  <r>
    <x v="719"/>
    <x v="7"/>
    <x v="0"/>
    <s v="コーヒー◆_入力規則_男女_30-49_入力規則_◆"/>
    <n v="95695"/>
    <m/>
    <m/>
    <m/>
    <m/>
    <n v="140180.03"/>
    <m/>
    <x v="0"/>
    <m/>
    <m/>
    <x v="106"/>
    <m/>
    <x v="2"/>
    <x v="3"/>
    <x v="1"/>
  </r>
  <r>
    <x v="719"/>
    <x v="7"/>
    <x v="0"/>
    <s v="NDG_Facebook_RT_brand（210210-210228）"/>
    <n v="40"/>
    <m/>
    <m/>
    <m/>
    <m/>
    <n v="109.27"/>
    <m/>
    <x v="0"/>
    <m/>
    <m/>
    <x v="106"/>
    <m/>
    <x v="2"/>
    <x v="3"/>
    <x v="0"/>
  </r>
  <r>
    <x v="719"/>
    <x v="7"/>
    <x v="0"/>
    <s v="NDG_Facebook_RT_brand（210210-210228）"/>
    <n v="493"/>
    <m/>
    <m/>
    <m/>
    <m/>
    <n v="777.15499999999997"/>
    <m/>
    <x v="0"/>
    <m/>
    <m/>
    <x v="106"/>
    <m/>
    <x v="2"/>
    <x v="3"/>
    <x v="0"/>
  </r>
  <r>
    <x v="719"/>
    <x v="7"/>
    <x v="0"/>
    <s v="NDG_Facebook_int_LAL"/>
    <n v="540"/>
    <m/>
    <m/>
    <m/>
    <m/>
    <n v="899.80499999999995"/>
    <m/>
    <x v="0"/>
    <m/>
    <m/>
    <x v="106"/>
    <m/>
    <x v="2"/>
    <x v="3"/>
    <x v="0"/>
  </r>
  <r>
    <x v="719"/>
    <x v="7"/>
    <x v="0"/>
    <s v="NDG_Facebook_RT_brand（210210-210228）"/>
    <n v="240"/>
    <m/>
    <m/>
    <m/>
    <m/>
    <n v="404.745"/>
    <m/>
    <x v="0"/>
    <m/>
    <m/>
    <x v="106"/>
    <m/>
    <x v="2"/>
    <x v="3"/>
    <x v="0"/>
  </r>
  <r>
    <x v="719"/>
    <x v="7"/>
    <x v="0"/>
    <s v="NDG_Facebook_int_LAL"/>
    <n v="12611"/>
    <m/>
    <m/>
    <m/>
    <m/>
    <n v="21182.77"/>
    <m/>
    <x v="0"/>
    <m/>
    <m/>
    <x v="106"/>
    <m/>
    <x v="2"/>
    <x v="3"/>
    <x v="0"/>
  </r>
  <r>
    <x v="720"/>
    <x v="7"/>
    <x v="0"/>
    <s v="NDG_Facebook_int_LAL"/>
    <n v="129"/>
    <m/>
    <m/>
    <m/>
    <m/>
    <n v="237.495"/>
    <m/>
    <x v="0"/>
    <m/>
    <m/>
    <x v="106"/>
    <m/>
    <x v="2"/>
    <x v="3"/>
    <x v="0"/>
  </r>
  <r>
    <x v="720"/>
    <x v="7"/>
    <x v="0"/>
    <s v="NDG_Facebook_int_LAL"/>
    <n v="4"/>
    <m/>
    <m/>
    <m/>
    <m/>
    <n v="6.69"/>
    <m/>
    <x v="0"/>
    <m/>
    <m/>
    <x v="106"/>
    <m/>
    <x v="2"/>
    <x v="3"/>
    <x v="0"/>
  </r>
  <r>
    <x v="720"/>
    <x v="7"/>
    <x v="0"/>
    <s v="喫茶店◆_入力規則_男女_30-49_入力規則_◆"/>
    <n v="109985"/>
    <m/>
    <m/>
    <m/>
    <m/>
    <n v="142388.845"/>
    <m/>
    <x v="0"/>
    <m/>
    <m/>
    <x v="106"/>
    <m/>
    <x v="2"/>
    <x v="3"/>
    <x v="1"/>
  </r>
  <r>
    <x v="720"/>
    <x v="7"/>
    <x v="0"/>
    <s v="NDG_Facebook_RT_brand（210210-210228）"/>
    <n v="56"/>
    <m/>
    <m/>
    <m/>
    <m/>
    <n v="124.88"/>
    <m/>
    <x v="0"/>
    <m/>
    <m/>
    <x v="106"/>
    <m/>
    <x v="2"/>
    <x v="3"/>
    <x v="0"/>
  </r>
  <r>
    <x v="720"/>
    <x v="7"/>
    <x v="0"/>
    <s v="NDG_Facebook_RT_ec（210210-210228）"/>
    <n v="7850"/>
    <m/>
    <m/>
    <m/>
    <m/>
    <n v="9448.51"/>
    <m/>
    <x v="0"/>
    <m/>
    <m/>
    <x v="106"/>
    <m/>
    <x v="2"/>
    <x v="3"/>
    <x v="0"/>
  </r>
  <r>
    <x v="720"/>
    <x v="7"/>
    <x v="0"/>
    <s v="NDG_Facebook_RT_brand（210210-210228）"/>
    <n v="562"/>
    <m/>
    <m/>
    <m/>
    <m/>
    <n v="887.54"/>
    <m/>
    <x v="0"/>
    <m/>
    <m/>
    <x v="106"/>
    <m/>
    <x v="2"/>
    <x v="3"/>
    <x v="0"/>
  </r>
  <r>
    <x v="720"/>
    <x v="7"/>
    <x v="0"/>
    <s v="NDG_Facebook_RT_ec（210210-210228）"/>
    <n v="3192"/>
    <m/>
    <m/>
    <m/>
    <m/>
    <n v="3263.605"/>
    <m/>
    <x v="0"/>
    <m/>
    <m/>
    <x v="106"/>
    <m/>
    <x v="2"/>
    <x v="3"/>
    <x v="0"/>
  </r>
  <r>
    <x v="720"/>
    <x v="7"/>
    <x v="0"/>
    <s v="NDG_Facebook_RT_ec（210210-210228）"/>
    <n v="2932"/>
    <m/>
    <m/>
    <m/>
    <m/>
    <n v="3628.21"/>
    <m/>
    <x v="0"/>
    <m/>
    <m/>
    <x v="106"/>
    <m/>
    <x v="2"/>
    <x v="3"/>
    <x v="0"/>
  </r>
  <r>
    <x v="720"/>
    <x v="7"/>
    <x v="0"/>
    <s v="コーヒー◆_入力規則_男女_30-49_入力規則_◆"/>
    <n v="97171"/>
    <m/>
    <m/>
    <m/>
    <m/>
    <n v="143523.91500000001"/>
    <m/>
    <x v="0"/>
    <m/>
    <m/>
    <x v="106"/>
    <m/>
    <x v="2"/>
    <x v="3"/>
    <x v="1"/>
  </r>
  <r>
    <x v="720"/>
    <x v="7"/>
    <x v="0"/>
    <s v="NDG_Facebook_RT_brand（210210-210228）"/>
    <n v="111"/>
    <m/>
    <m/>
    <m/>
    <m/>
    <n v="190.66499999999999"/>
    <m/>
    <x v="0"/>
    <m/>
    <m/>
    <x v="106"/>
    <m/>
    <x v="2"/>
    <x v="3"/>
    <x v="0"/>
  </r>
  <r>
    <x v="720"/>
    <x v="7"/>
    <x v="0"/>
    <s v="NDG_Facebook_int_LAL"/>
    <n v="912"/>
    <m/>
    <m/>
    <m/>
    <m/>
    <n v="1694.8"/>
    <m/>
    <x v="0"/>
    <m/>
    <m/>
    <x v="106"/>
    <m/>
    <x v="2"/>
    <x v="3"/>
    <x v="0"/>
  </r>
  <r>
    <x v="720"/>
    <x v="7"/>
    <x v="0"/>
    <s v="NDG_Facebook_int_LAL"/>
    <n v="11931"/>
    <m/>
    <m/>
    <m/>
    <m/>
    <n v="21633.23"/>
    <m/>
    <x v="0"/>
    <m/>
    <m/>
    <x v="106"/>
    <m/>
    <x v="2"/>
    <x v="3"/>
    <x v="0"/>
  </r>
  <r>
    <x v="720"/>
    <x v="7"/>
    <x v="0"/>
    <s v="NDG_Facebook_RT_ec（210210-210228）"/>
    <n v="2478"/>
    <m/>
    <m/>
    <m/>
    <m/>
    <n v="2264.5650000000001"/>
    <m/>
    <x v="0"/>
    <m/>
    <m/>
    <x v="106"/>
    <m/>
    <x v="2"/>
    <x v="3"/>
    <x v="0"/>
  </r>
  <r>
    <x v="720"/>
    <x v="7"/>
    <x v="0"/>
    <s v="NDG_Facebook_RT_brand（210210-210228）"/>
    <n v="34"/>
    <m/>
    <m/>
    <m/>
    <m/>
    <n v="44.6"/>
    <m/>
    <x v="0"/>
    <m/>
    <m/>
    <x v="106"/>
    <m/>
    <x v="2"/>
    <x v="3"/>
    <x v="0"/>
  </r>
  <r>
    <x v="721"/>
    <x v="7"/>
    <x v="0"/>
    <s v="NDG_Facebook_RT_ec（210210-210228）"/>
    <n v="6682"/>
    <m/>
    <m/>
    <m/>
    <m/>
    <n v="9836.5300000000007"/>
    <m/>
    <x v="0"/>
    <m/>
    <m/>
    <x v="106"/>
    <m/>
    <x v="2"/>
    <x v="3"/>
    <x v="0"/>
  </r>
  <r>
    <x v="721"/>
    <x v="7"/>
    <x v="0"/>
    <s v="NDG_Facebook_RT_ec（210210-210228）"/>
    <n v="1667"/>
    <m/>
    <m/>
    <m/>
    <m/>
    <n v="1960.17"/>
    <m/>
    <x v="0"/>
    <m/>
    <m/>
    <x v="106"/>
    <m/>
    <x v="2"/>
    <x v="3"/>
    <x v="0"/>
  </r>
  <r>
    <x v="721"/>
    <x v="7"/>
    <x v="0"/>
    <s v="コーヒー◆_入力規則_男女_30-49_入力規則_◆"/>
    <n v="105744"/>
    <m/>
    <m/>
    <m/>
    <m/>
    <n v="168296.98499999999"/>
    <m/>
    <x v="0"/>
    <m/>
    <m/>
    <x v="106"/>
    <m/>
    <x v="2"/>
    <x v="3"/>
    <x v="1"/>
  </r>
  <r>
    <x v="721"/>
    <x v="7"/>
    <x v="0"/>
    <s v="NDG_Facebook_int_LAL"/>
    <n v="42"/>
    <m/>
    <m/>
    <m/>
    <m/>
    <n v="101.465"/>
    <m/>
    <x v="0"/>
    <m/>
    <m/>
    <x v="106"/>
    <m/>
    <x v="2"/>
    <x v="3"/>
    <x v="0"/>
  </r>
  <r>
    <x v="721"/>
    <x v="7"/>
    <x v="0"/>
    <s v="NDG_Facebook_int_LAL"/>
    <n v="1836"/>
    <m/>
    <m/>
    <m/>
    <m/>
    <n v="3423.05"/>
    <m/>
    <x v="0"/>
    <m/>
    <m/>
    <x v="106"/>
    <m/>
    <x v="2"/>
    <x v="3"/>
    <x v="0"/>
  </r>
  <r>
    <x v="721"/>
    <x v="7"/>
    <x v="0"/>
    <s v="NDG_Facebook_int_LAL"/>
    <n v="15"/>
    <m/>
    <m/>
    <m/>
    <m/>
    <n v="21.184999999999999"/>
    <m/>
    <x v="0"/>
    <m/>
    <m/>
    <x v="106"/>
    <m/>
    <x v="2"/>
    <x v="3"/>
    <x v="0"/>
  </r>
  <r>
    <x v="721"/>
    <x v="7"/>
    <x v="0"/>
    <s v="NDG_Facebook_RT_brand（210210-210228）"/>
    <n v="48"/>
    <m/>
    <m/>
    <m/>
    <m/>
    <n v="90.314999999999998"/>
    <m/>
    <x v="0"/>
    <m/>
    <m/>
    <x v="106"/>
    <m/>
    <x v="2"/>
    <x v="3"/>
    <x v="0"/>
  </r>
  <r>
    <x v="721"/>
    <x v="7"/>
    <x v="0"/>
    <s v="NDG_Facebook_RT_ec（210210-210228）"/>
    <n v="1255"/>
    <m/>
    <m/>
    <m/>
    <m/>
    <n v="1828.6"/>
    <m/>
    <x v="0"/>
    <m/>
    <m/>
    <x v="106"/>
    <m/>
    <x v="2"/>
    <x v="3"/>
    <x v="0"/>
  </r>
  <r>
    <x v="721"/>
    <x v="7"/>
    <x v="0"/>
    <s v="NDG_Facebook_RT_brand（210210-210228）"/>
    <n v="67"/>
    <m/>
    <m/>
    <m/>
    <m/>
    <n v="130.45500000000001"/>
    <m/>
    <x v="0"/>
    <m/>
    <m/>
    <x v="106"/>
    <m/>
    <x v="2"/>
    <x v="3"/>
    <x v="0"/>
  </r>
  <r>
    <x v="721"/>
    <x v="7"/>
    <x v="0"/>
    <s v="喫茶店◆_入力規則_男女_30-49_入力規則_◆"/>
    <n v="119847"/>
    <m/>
    <m/>
    <m/>
    <m/>
    <n v="168308.13500000001"/>
    <m/>
    <x v="0"/>
    <m/>
    <m/>
    <x v="106"/>
    <m/>
    <x v="2"/>
    <x v="3"/>
    <x v="1"/>
  </r>
  <r>
    <x v="721"/>
    <x v="7"/>
    <x v="0"/>
    <s v="NDG_Facebook_RT_ec（210210-210228）"/>
    <n v="3767"/>
    <m/>
    <m/>
    <m/>
    <m/>
    <n v="4730.9449999999997"/>
    <m/>
    <x v="0"/>
    <m/>
    <m/>
    <x v="106"/>
    <m/>
    <x v="2"/>
    <x v="3"/>
    <x v="0"/>
  </r>
  <r>
    <x v="721"/>
    <x v="7"/>
    <x v="0"/>
    <s v="NDG_Facebook_int_LAL"/>
    <n v="11020"/>
    <m/>
    <m/>
    <m/>
    <m/>
    <n v="19950.695"/>
    <m/>
    <x v="0"/>
    <m/>
    <m/>
    <x v="106"/>
    <m/>
    <x v="2"/>
    <x v="3"/>
    <x v="0"/>
  </r>
  <r>
    <x v="721"/>
    <x v="7"/>
    <x v="0"/>
    <s v="NDG_Facebook_RT_brand（210210-210228）"/>
    <n v="832"/>
    <m/>
    <m/>
    <m/>
    <m/>
    <n v="1418.28"/>
    <m/>
    <x v="0"/>
    <m/>
    <m/>
    <x v="106"/>
    <m/>
    <x v="2"/>
    <x v="3"/>
    <x v="0"/>
  </r>
  <r>
    <x v="721"/>
    <x v="7"/>
    <x v="0"/>
    <s v="NDG_Facebook_RT_brand（210210-210228）"/>
    <n v="63"/>
    <m/>
    <m/>
    <m/>
    <m/>
    <n v="108.155"/>
    <m/>
    <x v="0"/>
    <m/>
    <m/>
    <x v="106"/>
    <m/>
    <x v="2"/>
    <x v="3"/>
    <x v="0"/>
  </r>
  <r>
    <x v="722"/>
    <x v="7"/>
    <x v="0"/>
    <s v="NDG_Facebook_int_LAL"/>
    <n v="23"/>
    <m/>
    <m/>
    <m/>
    <m/>
    <n v="43.484999999999999"/>
    <m/>
    <x v="0"/>
    <m/>
    <m/>
    <x v="106"/>
    <m/>
    <x v="2"/>
    <x v="3"/>
    <x v="0"/>
  </r>
  <r>
    <x v="722"/>
    <x v="7"/>
    <x v="0"/>
    <s v="NDG_Facebook_RT_ec（210210-210228）"/>
    <n v="5116"/>
    <m/>
    <m/>
    <m/>
    <m/>
    <n v="6526.0950000000003"/>
    <m/>
    <x v="0"/>
    <m/>
    <m/>
    <x v="106"/>
    <m/>
    <x v="2"/>
    <x v="3"/>
    <x v="0"/>
  </r>
  <r>
    <x v="722"/>
    <x v="7"/>
    <x v="0"/>
    <s v="NDG_Facebook_RT_brand（210210-210228）"/>
    <n v="658"/>
    <m/>
    <m/>
    <m/>
    <m/>
    <n v="1218.6949999999999"/>
    <m/>
    <x v="0"/>
    <m/>
    <m/>
    <x v="106"/>
    <m/>
    <x v="2"/>
    <x v="3"/>
    <x v="0"/>
  </r>
  <r>
    <x v="722"/>
    <x v="7"/>
    <x v="0"/>
    <s v="NDG_Facebook_RT_brand（210210-210228）"/>
    <n v="108"/>
    <m/>
    <m/>
    <m/>
    <m/>
    <n v="235.26499999999999"/>
    <m/>
    <x v="0"/>
    <m/>
    <m/>
    <x v="106"/>
    <m/>
    <x v="2"/>
    <x v="3"/>
    <x v="0"/>
  </r>
  <r>
    <x v="722"/>
    <x v="7"/>
    <x v="0"/>
    <s v="コーヒー◆_入力規則_男女_30-49_入力規則_◆"/>
    <n v="109890"/>
    <m/>
    <m/>
    <m/>
    <m/>
    <n v="165439.24"/>
    <m/>
    <x v="0"/>
    <m/>
    <m/>
    <x v="106"/>
    <m/>
    <x v="2"/>
    <x v="3"/>
    <x v="1"/>
  </r>
  <r>
    <x v="722"/>
    <x v="7"/>
    <x v="0"/>
    <s v="NDG_Facebook_RT_ec（210210-210228）"/>
    <n v="4845"/>
    <m/>
    <m/>
    <m/>
    <m/>
    <n v="7933.2250000000004"/>
    <m/>
    <x v="0"/>
    <m/>
    <m/>
    <x v="106"/>
    <m/>
    <x v="2"/>
    <x v="3"/>
    <x v="0"/>
  </r>
  <r>
    <x v="722"/>
    <x v="7"/>
    <x v="0"/>
    <s v="NDG_Facebook_RT_ec（210210-210228）"/>
    <n v="1492"/>
    <m/>
    <m/>
    <m/>
    <m/>
    <n v="1701.49"/>
    <m/>
    <x v="0"/>
    <m/>
    <m/>
    <x v="106"/>
    <m/>
    <x v="2"/>
    <x v="3"/>
    <x v="0"/>
  </r>
  <r>
    <x v="722"/>
    <x v="7"/>
    <x v="0"/>
    <s v="NDG_Facebook_RT_brand（210210-210228）"/>
    <n v="70"/>
    <m/>
    <m/>
    <m/>
    <m/>
    <n v="150.52500000000001"/>
    <m/>
    <x v="0"/>
    <m/>
    <m/>
    <x v="106"/>
    <m/>
    <x v="2"/>
    <x v="3"/>
    <x v="0"/>
  </r>
  <r>
    <x v="722"/>
    <x v="7"/>
    <x v="0"/>
    <s v="NDG_Facebook_RT_ec（210210-210228）"/>
    <n v="2651"/>
    <m/>
    <m/>
    <m/>
    <m/>
    <n v="2885.62"/>
    <m/>
    <x v="0"/>
    <m/>
    <m/>
    <x v="106"/>
    <m/>
    <x v="2"/>
    <x v="3"/>
    <x v="0"/>
  </r>
  <r>
    <x v="722"/>
    <x v="7"/>
    <x v="0"/>
    <s v="NDG_Facebook_int_LAL"/>
    <n v="8"/>
    <m/>
    <m/>
    <m/>
    <m/>
    <n v="20.07"/>
    <m/>
    <x v="0"/>
    <m/>
    <m/>
    <x v="106"/>
    <m/>
    <x v="2"/>
    <x v="3"/>
    <x v="0"/>
  </r>
  <r>
    <x v="722"/>
    <x v="7"/>
    <x v="0"/>
    <s v="NDG_Facebook_int_LAL"/>
    <n v="1698"/>
    <m/>
    <m/>
    <m/>
    <m/>
    <n v="3132.0349999999999"/>
    <m/>
    <x v="0"/>
    <m/>
    <m/>
    <x v="106"/>
    <m/>
    <x v="2"/>
    <x v="3"/>
    <x v="0"/>
  </r>
  <r>
    <x v="722"/>
    <x v="7"/>
    <x v="0"/>
    <s v="喫茶店◆_入力規則_男女_30-49_入力規則_◆"/>
    <n v="126508"/>
    <m/>
    <m/>
    <m/>
    <m/>
    <n v="165506.14000000001"/>
    <m/>
    <x v="0"/>
    <m/>
    <m/>
    <x v="106"/>
    <m/>
    <x v="2"/>
    <x v="3"/>
    <x v="1"/>
  </r>
  <r>
    <x v="722"/>
    <x v="7"/>
    <x v="0"/>
    <s v="NDG_Facebook_RT_brand（210210-210228）"/>
    <n v="318"/>
    <m/>
    <m/>
    <m/>
    <m/>
    <n v="327.81"/>
    <m/>
    <x v="0"/>
    <m/>
    <m/>
    <x v="106"/>
    <m/>
    <x v="2"/>
    <x v="3"/>
    <x v="0"/>
  </r>
  <r>
    <x v="722"/>
    <x v="7"/>
    <x v="0"/>
    <s v="NDG_Facebook_int_LAL"/>
    <n v="12085"/>
    <m/>
    <m/>
    <m/>
    <m/>
    <n v="20469.169999999998"/>
    <m/>
    <x v="0"/>
    <m/>
    <m/>
    <x v="106"/>
    <m/>
    <x v="2"/>
    <x v="3"/>
    <x v="0"/>
  </r>
  <r>
    <x v="723"/>
    <x v="7"/>
    <x v="0"/>
    <s v="NDG_Facebook_RT_brand（210210-210228）"/>
    <n v="184"/>
    <m/>
    <m/>
    <m/>
    <m/>
    <n v="244.185"/>
    <m/>
    <x v="0"/>
    <m/>
    <m/>
    <x v="106"/>
    <m/>
    <x v="2"/>
    <x v="3"/>
    <x v="0"/>
  </r>
  <r>
    <x v="723"/>
    <x v="7"/>
    <x v="0"/>
    <s v="NDG_Facebook_RT_brand（210210-210228）"/>
    <n v="118"/>
    <m/>
    <m/>
    <m/>
    <m/>
    <n v="245.3"/>
    <m/>
    <x v="0"/>
    <m/>
    <m/>
    <x v="106"/>
    <m/>
    <x v="2"/>
    <x v="3"/>
    <x v="0"/>
  </r>
  <r>
    <x v="723"/>
    <x v="7"/>
    <x v="0"/>
    <s v="コーヒー◆_入力規則_男女_30-49_入力規則_◆"/>
    <n v="118244"/>
    <m/>
    <m/>
    <m/>
    <m/>
    <n v="170834.72500000001"/>
    <m/>
    <x v="0"/>
    <m/>
    <m/>
    <x v="106"/>
    <m/>
    <x v="2"/>
    <x v="3"/>
    <x v="1"/>
  </r>
  <r>
    <x v="723"/>
    <x v="7"/>
    <x v="0"/>
    <s v="NDG_Facebook_int_LAL"/>
    <n v="5"/>
    <m/>
    <m/>
    <m/>
    <m/>
    <n v="8.92"/>
    <m/>
    <x v="0"/>
    <m/>
    <m/>
    <x v="106"/>
    <m/>
    <x v="2"/>
    <x v="3"/>
    <x v="0"/>
  </r>
  <r>
    <x v="723"/>
    <x v="7"/>
    <x v="0"/>
    <s v="NDG_Facebook_int_LAL"/>
    <n v="36"/>
    <m/>
    <m/>
    <m/>
    <m/>
    <n v="70.245000000000005"/>
    <m/>
    <x v="0"/>
    <m/>
    <m/>
    <x v="106"/>
    <m/>
    <x v="2"/>
    <x v="3"/>
    <x v="0"/>
  </r>
  <r>
    <x v="723"/>
    <x v="7"/>
    <x v="0"/>
    <s v="NDG_Facebook_int_LAL"/>
    <n v="3375"/>
    <m/>
    <m/>
    <m/>
    <m/>
    <n v="6190.48"/>
    <m/>
    <x v="0"/>
    <m/>
    <m/>
    <x v="106"/>
    <m/>
    <x v="2"/>
    <x v="3"/>
    <x v="0"/>
  </r>
  <r>
    <x v="723"/>
    <x v="7"/>
    <x v="0"/>
    <s v="NDG_Facebook_RT_ec（210210-210228）"/>
    <n v="2809"/>
    <m/>
    <m/>
    <m/>
    <m/>
    <n v="3139.84"/>
    <m/>
    <x v="0"/>
    <m/>
    <m/>
    <x v="106"/>
    <m/>
    <x v="2"/>
    <x v="3"/>
    <x v="0"/>
  </r>
  <r>
    <x v="723"/>
    <x v="7"/>
    <x v="0"/>
    <s v="NDG_Facebook_RT_brand（210210-210228）"/>
    <n v="994"/>
    <m/>
    <m/>
    <m/>
    <m/>
    <n v="1567.69"/>
    <m/>
    <x v="0"/>
    <m/>
    <m/>
    <x v="106"/>
    <m/>
    <x v="2"/>
    <x v="3"/>
    <x v="0"/>
  </r>
  <r>
    <x v="723"/>
    <x v="7"/>
    <x v="0"/>
    <s v="喫茶店◆_入力規則_男女_30-49_入力規則_◆"/>
    <n v="136016"/>
    <m/>
    <m/>
    <m/>
    <m/>
    <n v="170937.30499999999"/>
    <m/>
    <x v="0"/>
    <m/>
    <m/>
    <x v="106"/>
    <m/>
    <x v="2"/>
    <x v="3"/>
    <x v="1"/>
  </r>
  <r>
    <x v="723"/>
    <x v="7"/>
    <x v="0"/>
    <s v="NDG_Facebook_RT_ec（210210-210228）"/>
    <n v="2425"/>
    <m/>
    <m/>
    <m/>
    <m/>
    <n v="2585.6849999999999"/>
    <m/>
    <x v="0"/>
    <m/>
    <m/>
    <x v="106"/>
    <m/>
    <x v="2"/>
    <x v="3"/>
    <x v="0"/>
  </r>
  <r>
    <x v="723"/>
    <x v="7"/>
    <x v="0"/>
    <s v="NDG_Facebook_RT_ec（210210-210228）"/>
    <n v="723"/>
    <m/>
    <m/>
    <m/>
    <m/>
    <n v="968.93499999999995"/>
    <m/>
    <x v="0"/>
    <m/>
    <m/>
    <x v="106"/>
    <m/>
    <x v="2"/>
    <x v="3"/>
    <x v="0"/>
  </r>
  <r>
    <x v="723"/>
    <x v="7"/>
    <x v="0"/>
    <s v="NDG_Facebook_RT_brand（210210-210228）"/>
    <n v="61"/>
    <m/>
    <m/>
    <m/>
    <m/>
    <n v="84.74"/>
    <m/>
    <x v="0"/>
    <m/>
    <m/>
    <x v="106"/>
    <m/>
    <x v="2"/>
    <x v="3"/>
    <x v="0"/>
  </r>
  <r>
    <x v="723"/>
    <x v="7"/>
    <x v="0"/>
    <s v="NDG_Facebook_int_LAL"/>
    <n v="10155"/>
    <m/>
    <m/>
    <m/>
    <m/>
    <n v="16978.105"/>
    <m/>
    <x v="0"/>
    <m/>
    <m/>
    <x v="106"/>
    <m/>
    <x v="2"/>
    <x v="3"/>
    <x v="0"/>
  </r>
  <r>
    <x v="723"/>
    <x v="7"/>
    <x v="0"/>
    <s v="NDG_Facebook_RT_ec（210210-210228）"/>
    <n v="7824"/>
    <m/>
    <m/>
    <m/>
    <m/>
    <n v="11582.62"/>
    <m/>
    <x v="0"/>
    <m/>
    <m/>
    <x v="106"/>
    <m/>
    <x v="2"/>
    <x v="3"/>
    <x v="0"/>
  </r>
  <r>
    <x v="724"/>
    <x v="7"/>
    <x v="0"/>
    <s v="NDG_Facebook_int_LAL"/>
    <n v="9824"/>
    <m/>
    <m/>
    <m/>
    <m/>
    <n v="16066.035"/>
    <m/>
    <x v="0"/>
    <m/>
    <m/>
    <x v="107"/>
    <m/>
    <x v="2"/>
    <x v="3"/>
    <x v="0"/>
  </r>
  <r>
    <x v="724"/>
    <x v="7"/>
    <x v="0"/>
    <s v="コーヒー◆_入力規則_男女_30-49_入力規則_◆"/>
    <n v="120808"/>
    <m/>
    <m/>
    <m/>
    <m/>
    <n v="170794.58499999999"/>
    <m/>
    <x v="0"/>
    <m/>
    <m/>
    <x v="107"/>
    <m/>
    <x v="2"/>
    <x v="3"/>
    <x v="1"/>
  </r>
  <r>
    <x v="724"/>
    <x v="7"/>
    <x v="0"/>
    <s v="NDG_Facebook_int_LAL"/>
    <n v="7"/>
    <m/>
    <m/>
    <m/>
    <m/>
    <n v="12.265000000000001"/>
    <m/>
    <x v="0"/>
    <m/>
    <m/>
    <x v="107"/>
    <m/>
    <x v="2"/>
    <x v="3"/>
    <x v="0"/>
  </r>
  <r>
    <x v="724"/>
    <x v="7"/>
    <x v="0"/>
    <s v="NDG_Facebook_RT_ec（210210-210228）"/>
    <n v="8667"/>
    <m/>
    <m/>
    <m/>
    <m/>
    <n v="12339.705"/>
    <m/>
    <x v="0"/>
    <m/>
    <m/>
    <x v="107"/>
    <m/>
    <x v="2"/>
    <x v="3"/>
    <x v="0"/>
  </r>
  <r>
    <x v="724"/>
    <x v="7"/>
    <x v="0"/>
    <s v="NDG_Facebook_int_LAL"/>
    <n v="3948"/>
    <m/>
    <m/>
    <m/>
    <m/>
    <n v="7156.07"/>
    <m/>
    <x v="0"/>
    <m/>
    <m/>
    <x v="107"/>
    <m/>
    <x v="2"/>
    <x v="3"/>
    <x v="0"/>
  </r>
  <r>
    <x v="724"/>
    <x v="7"/>
    <x v="0"/>
    <s v="NDG_Facebook_RT_ec（210210-210228）"/>
    <n v="1703"/>
    <m/>
    <m/>
    <m/>
    <m/>
    <n v="2363.8000000000002"/>
    <m/>
    <x v="0"/>
    <m/>
    <m/>
    <x v="107"/>
    <m/>
    <x v="2"/>
    <x v="3"/>
    <x v="0"/>
  </r>
  <r>
    <x v="724"/>
    <x v="7"/>
    <x v="0"/>
    <s v="NDG_Facebook_RT_brand（210210-210228）"/>
    <n v="45"/>
    <m/>
    <m/>
    <m/>
    <m/>
    <n v="108.155"/>
    <m/>
    <x v="0"/>
    <m/>
    <m/>
    <x v="107"/>
    <m/>
    <x v="2"/>
    <x v="3"/>
    <x v="0"/>
  </r>
  <r>
    <x v="724"/>
    <x v="7"/>
    <x v="0"/>
    <s v="NDG_Facebook_RT_ec（210210-210228）"/>
    <n v="3892"/>
    <m/>
    <m/>
    <m/>
    <m/>
    <n v="4096.51"/>
    <m/>
    <x v="0"/>
    <m/>
    <m/>
    <x v="107"/>
    <m/>
    <x v="2"/>
    <x v="3"/>
    <x v="0"/>
  </r>
  <r>
    <x v="724"/>
    <x v="7"/>
    <x v="0"/>
    <s v="NDG_Facebook_RT_brand（210210-210228）"/>
    <n v="98"/>
    <m/>
    <m/>
    <m/>
    <m/>
    <n v="209.62"/>
    <m/>
    <x v="0"/>
    <m/>
    <m/>
    <x v="107"/>
    <m/>
    <x v="2"/>
    <x v="3"/>
    <x v="0"/>
  </r>
  <r>
    <x v="724"/>
    <x v="7"/>
    <x v="0"/>
    <s v="NDG_Facebook_RT_ec（210210-210228）"/>
    <n v="798"/>
    <m/>
    <m/>
    <m/>
    <m/>
    <n v="1156.2550000000001"/>
    <m/>
    <x v="0"/>
    <m/>
    <m/>
    <x v="107"/>
    <m/>
    <x v="2"/>
    <x v="3"/>
    <x v="0"/>
  </r>
  <r>
    <x v="724"/>
    <x v="7"/>
    <x v="0"/>
    <s v="喫茶店◆_入力規則_男女_30-49_入力規則_◆"/>
    <n v="134394"/>
    <m/>
    <m/>
    <m/>
    <m/>
    <n v="170500.22500000001"/>
    <m/>
    <x v="0"/>
    <m/>
    <m/>
    <x v="107"/>
    <m/>
    <x v="2"/>
    <x v="3"/>
    <x v="1"/>
  </r>
  <r>
    <x v="724"/>
    <x v="7"/>
    <x v="0"/>
    <s v="NDG_Facebook_RT_brand（210210-210228）"/>
    <n v="215"/>
    <m/>
    <m/>
    <m/>
    <m/>
    <n v="305.51"/>
    <m/>
    <x v="0"/>
    <m/>
    <m/>
    <x v="107"/>
    <m/>
    <x v="2"/>
    <x v="3"/>
    <x v="0"/>
  </r>
  <r>
    <x v="724"/>
    <x v="7"/>
    <x v="0"/>
    <s v="NDG_Facebook_int_LAL"/>
    <n v="40"/>
    <m/>
    <m/>
    <m/>
    <m/>
    <n v="90.314999999999998"/>
    <m/>
    <x v="0"/>
    <m/>
    <m/>
    <x v="107"/>
    <m/>
    <x v="2"/>
    <x v="3"/>
    <x v="0"/>
  </r>
  <r>
    <x v="724"/>
    <x v="7"/>
    <x v="0"/>
    <s v="NDG_Facebook_RT_brand（210210-210228）"/>
    <n v="975"/>
    <m/>
    <m/>
    <m/>
    <m/>
    <n v="1695.915"/>
    <m/>
    <x v="0"/>
    <m/>
    <m/>
    <x v="107"/>
    <m/>
    <x v="2"/>
    <x v="3"/>
    <x v="0"/>
  </r>
  <r>
    <x v="725"/>
    <x v="7"/>
    <x v="0"/>
    <s v="NDG_Facebook_RT_ec（210210-210228）"/>
    <n v="5062"/>
    <m/>
    <m/>
    <m/>
    <m/>
    <n v="5227.12"/>
    <m/>
    <x v="0"/>
    <m/>
    <m/>
    <x v="107"/>
    <m/>
    <x v="2"/>
    <x v="3"/>
    <x v="0"/>
  </r>
  <r>
    <x v="725"/>
    <x v="7"/>
    <x v="0"/>
    <s v="NDG_Facebook_int_LAL"/>
    <n v="4163"/>
    <m/>
    <m/>
    <m/>
    <m/>
    <n v="7643.3249999999998"/>
    <m/>
    <x v="0"/>
    <m/>
    <m/>
    <x v="107"/>
    <m/>
    <x v="2"/>
    <x v="3"/>
    <x v="0"/>
  </r>
  <r>
    <x v="725"/>
    <x v="7"/>
    <x v="0"/>
    <s v="NDG_Facebook_int_LAL"/>
    <n v="14"/>
    <m/>
    <m/>
    <m/>
    <m/>
    <n v="53.52"/>
    <m/>
    <x v="0"/>
    <m/>
    <m/>
    <x v="107"/>
    <m/>
    <x v="2"/>
    <x v="3"/>
    <x v="0"/>
  </r>
  <r>
    <x v="725"/>
    <x v="7"/>
    <x v="0"/>
    <s v="NDG_Facebook_int_LAL"/>
    <n v="9593"/>
    <m/>
    <m/>
    <m/>
    <m/>
    <n v="15919.97"/>
    <m/>
    <x v="0"/>
    <m/>
    <m/>
    <x v="107"/>
    <m/>
    <x v="2"/>
    <x v="3"/>
    <x v="0"/>
  </r>
  <r>
    <x v="725"/>
    <x v="7"/>
    <x v="0"/>
    <s v="NDG_Facebook_RT_brand（210210-210228）"/>
    <n v="442"/>
    <m/>
    <m/>
    <m/>
    <m/>
    <n v="518.47500000000002"/>
    <m/>
    <x v="0"/>
    <m/>
    <m/>
    <x v="107"/>
    <m/>
    <x v="2"/>
    <x v="3"/>
    <x v="0"/>
  </r>
  <r>
    <x v="725"/>
    <x v="7"/>
    <x v="0"/>
    <s v="喫茶店◆_入力規則_男女_30-49_入力規則_◆"/>
    <n v="130101"/>
    <m/>
    <m/>
    <m/>
    <m/>
    <n v="170212.55499999999"/>
    <m/>
    <x v="0"/>
    <m/>
    <m/>
    <x v="107"/>
    <m/>
    <x v="2"/>
    <x v="3"/>
    <x v="1"/>
  </r>
  <r>
    <x v="725"/>
    <x v="7"/>
    <x v="0"/>
    <s v="NDG_Facebook_int_LAL"/>
    <n v="65"/>
    <m/>
    <m/>
    <m/>
    <m/>
    <n v="138.26"/>
    <m/>
    <x v="0"/>
    <m/>
    <m/>
    <x v="107"/>
    <m/>
    <x v="2"/>
    <x v="3"/>
    <x v="0"/>
  </r>
  <r>
    <x v="725"/>
    <x v="7"/>
    <x v="0"/>
    <s v="NDG_Facebook_RT_ec（210210-210228）"/>
    <n v="6946"/>
    <m/>
    <m/>
    <m/>
    <m/>
    <n v="6913"/>
    <m/>
    <x v="0"/>
    <m/>
    <m/>
    <x v="107"/>
    <m/>
    <x v="2"/>
    <x v="3"/>
    <x v="0"/>
  </r>
  <r>
    <x v="725"/>
    <x v="7"/>
    <x v="0"/>
    <s v="NDG_Facebook_RT_ec（210210-210228）"/>
    <n v="1858"/>
    <m/>
    <m/>
    <m/>
    <m/>
    <n v="1670.27"/>
    <m/>
    <x v="0"/>
    <m/>
    <m/>
    <x v="107"/>
    <m/>
    <x v="2"/>
    <x v="3"/>
    <x v="0"/>
  </r>
  <r>
    <x v="725"/>
    <x v="7"/>
    <x v="0"/>
    <s v="コーヒー◆_入力規則_男女_30-49_入力規則_◆"/>
    <n v="120509"/>
    <m/>
    <m/>
    <m/>
    <m/>
    <n v="170288.375"/>
    <m/>
    <x v="0"/>
    <m/>
    <m/>
    <x v="107"/>
    <m/>
    <x v="2"/>
    <x v="3"/>
    <x v="1"/>
  </r>
  <r>
    <x v="725"/>
    <x v="7"/>
    <x v="0"/>
    <s v="NDG_Facebook_RT_brand（210210-210228）"/>
    <n v="86"/>
    <m/>
    <m/>
    <m/>
    <m/>
    <n v="163.905"/>
    <m/>
    <x v="0"/>
    <m/>
    <m/>
    <x v="107"/>
    <m/>
    <x v="2"/>
    <x v="3"/>
    <x v="0"/>
  </r>
  <r>
    <x v="725"/>
    <x v="7"/>
    <x v="0"/>
    <s v="NDG_Facebook_RT_ec（210210-210228）"/>
    <n v="4805"/>
    <m/>
    <m/>
    <m/>
    <m/>
    <n v="7654.4750000000004"/>
    <m/>
    <x v="0"/>
    <m/>
    <m/>
    <x v="107"/>
    <m/>
    <x v="2"/>
    <x v="3"/>
    <x v="0"/>
  </r>
  <r>
    <x v="725"/>
    <x v="7"/>
    <x v="0"/>
    <s v="NDG_Facebook_RT_brand（210210-210228）"/>
    <n v="302"/>
    <m/>
    <m/>
    <m/>
    <m/>
    <n v="480.565"/>
    <m/>
    <x v="0"/>
    <m/>
    <m/>
    <x v="107"/>
    <m/>
    <x v="2"/>
    <x v="3"/>
    <x v="0"/>
  </r>
  <r>
    <x v="725"/>
    <x v="7"/>
    <x v="0"/>
    <s v="NDG_Facebook_RT_brand（210210-210228）"/>
    <n v="680"/>
    <m/>
    <m/>
    <m/>
    <m/>
    <n v="1222.04"/>
    <m/>
    <x v="0"/>
    <m/>
    <m/>
    <x v="107"/>
    <m/>
    <x v="2"/>
    <x v="3"/>
    <x v="0"/>
  </r>
  <r>
    <x v="726"/>
    <x v="7"/>
    <x v="0"/>
    <s v="コーヒー◆_入力規則_男女_30-49_入力規則_◆"/>
    <n v="134191"/>
    <m/>
    <m/>
    <m/>
    <m/>
    <n v="170974.1"/>
    <m/>
    <x v="0"/>
    <m/>
    <m/>
    <x v="107"/>
    <m/>
    <x v="2"/>
    <x v="3"/>
    <x v="1"/>
  </r>
  <r>
    <x v="726"/>
    <x v="7"/>
    <x v="0"/>
    <s v="NDG_Facebook_int_LAL"/>
    <n v="5834"/>
    <m/>
    <m/>
    <m/>
    <m/>
    <n v="9042.65"/>
    <m/>
    <x v="0"/>
    <m/>
    <m/>
    <x v="107"/>
    <m/>
    <x v="2"/>
    <x v="3"/>
    <x v="0"/>
  </r>
  <r>
    <x v="726"/>
    <x v="7"/>
    <x v="0"/>
    <s v="NDG_Facebook_RT_brand（210210-210228）"/>
    <n v="30"/>
    <m/>
    <m/>
    <m/>
    <m/>
    <n v="42.37"/>
    <m/>
    <x v="0"/>
    <m/>
    <m/>
    <x v="107"/>
    <m/>
    <x v="2"/>
    <x v="3"/>
    <x v="0"/>
  </r>
  <r>
    <x v="726"/>
    <x v="7"/>
    <x v="0"/>
    <s v="NDG_Facebook_RT_ec（210210-210228）"/>
    <n v="12760"/>
    <m/>
    <m/>
    <m/>
    <m/>
    <n v="12557.13"/>
    <m/>
    <x v="0"/>
    <m/>
    <m/>
    <x v="107"/>
    <m/>
    <x v="2"/>
    <x v="3"/>
    <x v="0"/>
  </r>
  <r>
    <x v="726"/>
    <x v="7"/>
    <x v="0"/>
    <s v="NDG_Facebook_RT_ec（210210-210228）"/>
    <n v="4200"/>
    <m/>
    <m/>
    <m/>
    <m/>
    <n v="4121.04"/>
    <m/>
    <x v="0"/>
    <m/>
    <m/>
    <x v="107"/>
    <m/>
    <x v="2"/>
    <x v="3"/>
    <x v="0"/>
  </r>
  <r>
    <x v="726"/>
    <x v="7"/>
    <x v="0"/>
    <s v="喫茶店◆_入力規則_男女_30-49_入力規則_◆"/>
    <n v="149948"/>
    <m/>
    <m/>
    <m/>
    <m/>
    <n v="171048.80499999999"/>
    <m/>
    <x v="0"/>
    <m/>
    <m/>
    <x v="107"/>
    <m/>
    <x v="2"/>
    <x v="3"/>
    <x v="1"/>
  </r>
  <r>
    <x v="726"/>
    <x v="7"/>
    <x v="0"/>
    <s v="NDG_Facebook_RT_brand（210210-210228）"/>
    <n v="1212"/>
    <m/>
    <m/>
    <m/>
    <m/>
    <n v="1399.325"/>
    <m/>
    <x v="0"/>
    <m/>
    <m/>
    <x v="107"/>
    <m/>
    <x v="2"/>
    <x v="3"/>
    <x v="0"/>
  </r>
  <r>
    <x v="726"/>
    <x v="7"/>
    <x v="0"/>
    <s v="NDG_Facebook_int_LAL"/>
    <n v="80"/>
    <m/>
    <m/>
    <m/>
    <m/>
    <n v="137.14500000000001"/>
    <m/>
    <x v="0"/>
    <m/>
    <m/>
    <x v="107"/>
    <m/>
    <x v="2"/>
    <x v="3"/>
    <x v="0"/>
  </r>
  <r>
    <x v="726"/>
    <x v="7"/>
    <x v="0"/>
    <s v="NDG_Facebook_RT_brand（210210-210228）"/>
    <n v="273"/>
    <m/>
    <m/>
    <m/>
    <m/>
    <n v="328.92500000000001"/>
    <m/>
    <x v="0"/>
    <m/>
    <m/>
    <x v="107"/>
    <m/>
    <x v="2"/>
    <x v="3"/>
    <x v="0"/>
  </r>
  <r>
    <x v="726"/>
    <x v="7"/>
    <x v="0"/>
    <s v="NDG_Facebook_int_LAL"/>
    <n v="9850"/>
    <m/>
    <m/>
    <m/>
    <m/>
    <n v="13960.915000000001"/>
    <m/>
    <x v="0"/>
    <m/>
    <m/>
    <x v="107"/>
    <m/>
    <x v="2"/>
    <x v="3"/>
    <x v="0"/>
  </r>
  <r>
    <x v="726"/>
    <x v="7"/>
    <x v="0"/>
    <s v="NDG_Facebook_int_LAL"/>
    <n v="13"/>
    <m/>
    <m/>
    <m/>
    <m/>
    <n v="18.954999999999998"/>
    <m/>
    <x v="0"/>
    <m/>
    <m/>
    <x v="107"/>
    <m/>
    <x v="2"/>
    <x v="3"/>
    <x v="0"/>
  </r>
  <r>
    <x v="726"/>
    <x v="7"/>
    <x v="0"/>
    <s v="NDG_Facebook_RT_ec（210210-210228）"/>
    <n v="1613"/>
    <m/>
    <m/>
    <m/>
    <m/>
    <n v="1032.49"/>
    <m/>
    <x v="0"/>
    <m/>
    <m/>
    <x v="107"/>
    <m/>
    <x v="2"/>
    <x v="3"/>
    <x v="0"/>
  </r>
  <r>
    <x v="726"/>
    <x v="7"/>
    <x v="0"/>
    <s v="NDG_Facebook_RT_brand（210210-210228）"/>
    <n v="248"/>
    <m/>
    <m/>
    <m/>
    <m/>
    <n v="274.29000000000002"/>
    <m/>
    <x v="0"/>
    <m/>
    <m/>
    <x v="107"/>
    <m/>
    <x v="2"/>
    <x v="3"/>
    <x v="0"/>
  </r>
  <r>
    <x v="726"/>
    <x v="7"/>
    <x v="0"/>
    <s v="NDG_Facebook_RT_ec（210210-210228）"/>
    <n v="3510"/>
    <m/>
    <m/>
    <m/>
    <m/>
    <n v="3384.0250000000001"/>
    <m/>
    <x v="0"/>
    <m/>
    <m/>
    <x v="107"/>
    <m/>
    <x v="2"/>
    <x v="3"/>
    <x v="0"/>
  </r>
  <r>
    <x v="727"/>
    <x v="7"/>
    <x v="0"/>
    <s v="喫茶店◆_入力規則_男女_30-49_入力規則_◆"/>
    <n v="72150"/>
    <m/>
    <m/>
    <m/>
    <m/>
    <n v="87547.57"/>
    <m/>
    <x v="0"/>
    <m/>
    <m/>
    <x v="107"/>
    <m/>
    <x v="2"/>
    <x v="3"/>
    <x v="1"/>
  </r>
  <r>
    <x v="727"/>
    <x v="7"/>
    <x v="0"/>
    <s v="美容関連ページの管理者◆reach_SEP_女性_30-49_user_◆_NEW"/>
    <n v="9901"/>
    <m/>
    <m/>
    <m/>
    <m/>
    <n v="13228.36"/>
    <m/>
    <x v="0"/>
    <m/>
    <m/>
    <x v="107"/>
    <m/>
    <x v="2"/>
    <x v="3"/>
    <x v="1"/>
  </r>
  <r>
    <x v="727"/>
    <x v="7"/>
    <x v="0"/>
    <s v="環境学◆reach_SEP_女性_30-49_interest_◆_NEW"/>
    <n v="26914"/>
    <m/>
    <m/>
    <m/>
    <m/>
    <n v="11367.424999999999"/>
    <m/>
    <x v="0"/>
    <m/>
    <m/>
    <x v="107"/>
    <m/>
    <x v="2"/>
    <x v="3"/>
    <x v="1"/>
  </r>
  <r>
    <x v="727"/>
    <x v="7"/>
    <x v="0"/>
    <s v="カフェラテ◆reach_SEP_女性_30-49_interest_◆_NEW"/>
    <n v="63167"/>
    <m/>
    <m/>
    <m/>
    <m/>
    <n v="16363.74"/>
    <m/>
    <x v="0"/>
    <m/>
    <m/>
    <x v="107"/>
    <m/>
    <x v="2"/>
    <x v="3"/>
    <x v="1"/>
  </r>
  <r>
    <x v="727"/>
    <x v="7"/>
    <x v="0"/>
    <s v="自然◆reach_SEP_女性_30-49_interest_◆_NEW"/>
    <n v="25759"/>
    <m/>
    <m/>
    <m/>
    <m/>
    <n v="6585.19"/>
    <m/>
    <x v="0"/>
    <m/>
    <m/>
    <x v="107"/>
    <m/>
    <x v="2"/>
    <x v="3"/>
    <x v="1"/>
  </r>
  <r>
    <x v="727"/>
    <x v="7"/>
    <x v="0"/>
    <s v="美容関連ページの管理者◆reach_SEP_女性_30-49_user_◆_NEW"/>
    <n v="11106"/>
    <m/>
    <m/>
    <m/>
    <m/>
    <n v="15235.36"/>
    <m/>
    <x v="0"/>
    <m/>
    <m/>
    <x v="107"/>
    <m/>
    <x v="2"/>
    <x v="3"/>
    <x v="1"/>
  </r>
  <r>
    <x v="727"/>
    <x v="7"/>
    <x v="0"/>
    <s v="健康◆reach_SEP_女性_30-49_interest_◆_NEW"/>
    <n v="37961"/>
    <m/>
    <m/>
    <m/>
    <m/>
    <n v="9622.4500000000007"/>
    <m/>
    <x v="0"/>
    <m/>
    <m/>
    <x v="107"/>
    <m/>
    <x v="2"/>
    <x v="3"/>
    <x v="1"/>
  </r>
  <r>
    <x v="727"/>
    <x v="7"/>
    <x v="0"/>
    <s v="NDG_Facebook_RT_ec（210210-210228）"/>
    <n v="2913"/>
    <m/>
    <m/>
    <m/>
    <m/>
    <n v="3260.26"/>
    <m/>
    <x v="0"/>
    <m/>
    <m/>
    <x v="107"/>
    <m/>
    <x v="2"/>
    <x v="3"/>
    <x v="0"/>
  </r>
  <r>
    <x v="727"/>
    <x v="7"/>
    <x v="0"/>
    <s v="NDG_Facebook_RT_ec（210210-210228）"/>
    <n v="816"/>
    <m/>
    <m/>
    <m/>
    <m/>
    <n v="829.56"/>
    <m/>
    <x v="0"/>
    <m/>
    <m/>
    <x v="107"/>
    <m/>
    <x v="2"/>
    <x v="3"/>
    <x v="0"/>
  </r>
  <r>
    <x v="727"/>
    <x v="7"/>
    <x v="0"/>
    <s v="NDG_Facebook_int_LAL"/>
    <n v="8"/>
    <m/>
    <m/>
    <m/>
    <m/>
    <n v="17.84"/>
    <m/>
    <x v="0"/>
    <m/>
    <m/>
    <x v="107"/>
    <m/>
    <x v="2"/>
    <x v="3"/>
    <x v="0"/>
  </r>
  <r>
    <x v="727"/>
    <x v="7"/>
    <x v="0"/>
    <s v="NDG_Facebook_RT_brand（210210-210228）"/>
    <n v="84"/>
    <m/>
    <m/>
    <m/>
    <m/>
    <n v="124.88"/>
    <m/>
    <x v="0"/>
    <m/>
    <m/>
    <x v="107"/>
    <m/>
    <x v="2"/>
    <x v="3"/>
    <x v="0"/>
  </r>
  <r>
    <x v="727"/>
    <x v="7"/>
    <x v="0"/>
    <s v="自然◆reach_SEP_女性_30-49_interest_◆_NEW"/>
    <n v="80291"/>
    <m/>
    <m/>
    <m/>
    <m/>
    <n v="21052.314999999999"/>
    <m/>
    <x v="0"/>
    <m/>
    <m/>
    <x v="107"/>
    <m/>
    <x v="2"/>
    <x v="3"/>
    <x v="1"/>
  </r>
  <r>
    <x v="727"/>
    <x v="7"/>
    <x v="0"/>
    <s v="NDG_Facebook_RT_brand（210210-210228）"/>
    <n v="503"/>
    <m/>
    <m/>
    <m/>
    <m/>
    <n v="720.29"/>
    <m/>
    <x v="0"/>
    <m/>
    <m/>
    <x v="107"/>
    <m/>
    <x v="2"/>
    <x v="3"/>
    <x v="0"/>
  </r>
  <r>
    <x v="727"/>
    <x v="7"/>
    <x v="0"/>
    <s v="NDG_Facebook_int_LAL"/>
    <n v="72"/>
    <m/>
    <m/>
    <m/>
    <m/>
    <n v="151.63999999999999"/>
    <m/>
    <x v="0"/>
    <m/>
    <m/>
    <x v="107"/>
    <m/>
    <x v="2"/>
    <x v="3"/>
    <x v="0"/>
  </r>
  <r>
    <x v="727"/>
    <x v="7"/>
    <x v="0"/>
    <s v="NDG_Facebook_int_LAL"/>
    <n v="5033"/>
    <m/>
    <m/>
    <m/>
    <m/>
    <n v="8002.3549999999996"/>
    <m/>
    <x v="0"/>
    <m/>
    <m/>
    <x v="107"/>
    <m/>
    <x v="2"/>
    <x v="3"/>
    <x v="0"/>
  </r>
  <r>
    <x v="727"/>
    <x v="7"/>
    <x v="0"/>
    <s v="料理◆reach_SEP_女性_30-49_interest_◆_NEW"/>
    <n v="70569"/>
    <m/>
    <m/>
    <m/>
    <m/>
    <n v="18418.685000000001"/>
    <m/>
    <x v="0"/>
    <m/>
    <m/>
    <x v="107"/>
    <m/>
    <x v="2"/>
    <x v="3"/>
    <x v="1"/>
  </r>
  <r>
    <x v="727"/>
    <x v="7"/>
    <x v="0"/>
    <s v="料理◆reach_SEP_女性_30-49_interest_◆_NEW"/>
    <n v="35519"/>
    <m/>
    <m/>
    <m/>
    <m/>
    <n v="9221.0499999999993"/>
    <m/>
    <x v="0"/>
    <m/>
    <m/>
    <x v="107"/>
    <m/>
    <x v="2"/>
    <x v="3"/>
    <x v="1"/>
  </r>
  <r>
    <x v="727"/>
    <x v="7"/>
    <x v="0"/>
    <s v="NDG_Facebook_RT_brand（210210-210228）"/>
    <n v="56"/>
    <m/>
    <m/>
    <m/>
    <m/>
    <n v="57.98"/>
    <m/>
    <x v="0"/>
    <m/>
    <m/>
    <x v="107"/>
    <m/>
    <x v="2"/>
    <x v="3"/>
    <x v="0"/>
  </r>
  <r>
    <x v="727"/>
    <x v="7"/>
    <x v="0"/>
    <s v="カフェラテ◆reach_SEP_女性_30-49_interest_◆_NEW"/>
    <n v="38108"/>
    <m/>
    <m/>
    <m/>
    <m/>
    <n v="9806.4249999999993"/>
    <m/>
    <x v="0"/>
    <m/>
    <m/>
    <x v="107"/>
    <m/>
    <x v="2"/>
    <x v="3"/>
    <x v="1"/>
  </r>
  <r>
    <x v="727"/>
    <x v="7"/>
    <x v="0"/>
    <s v="NDG_Facebook_RT_ec（210210-210228）"/>
    <n v="3148"/>
    <m/>
    <m/>
    <m/>
    <m/>
    <n v="3714.0650000000001"/>
    <m/>
    <x v="0"/>
    <m/>
    <m/>
    <x v="107"/>
    <m/>
    <x v="2"/>
    <x v="3"/>
    <x v="0"/>
  </r>
  <r>
    <x v="727"/>
    <x v="7"/>
    <x v="0"/>
    <s v="NDG_Facebook_RT_ec（210210-210228）"/>
    <n v="10920"/>
    <m/>
    <m/>
    <m/>
    <m/>
    <n v="11517.95"/>
    <m/>
    <x v="0"/>
    <m/>
    <m/>
    <x v="107"/>
    <m/>
    <x v="2"/>
    <x v="3"/>
    <x v="0"/>
  </r>
  <r>
    <x v="727"/>
    <x v="7"/>
    <x v="0"/>
    <s v="NDG_Facebook_RT_brand（210210-210228）"/>
    <n v="170"/>
    <m/>
    <m/>
    <m/>
    <m/>
    <n v="224.11500000000001"/>
    <m/>
    <x v="0"/>
    <m/>
    <m/>
    <x v="107"/>
    <m/>
    <x v="2"/>
    <x v="3"/>
    <x v="0"/>
  </r>
  <r>
    <x v="727"/>
    <x v="7"/>
    <x v="0"/>
    <s v="環境学◆reach_SEP_女性_30-49_interest_◆_NEW"/>
    <n v="38295"/>
    <m/>
    <m/>
    <m/>
    <m/>
    <n v="17009.325000000001"/>
    <m/>
    <x v="0"/>
    <m/>
    <m/>
    <x v="107"/>
    <m/>
    <x v="2"/>
    <x v="3"/>
    <x v="1"/>
  </r>
  <r>
    <x v="727"/>
    <x v="7"/>
    <x v="0"/>
    <s v="健康◆reach_SEP_女性_30-49_interest_◆_NEW"/>
    <n v="70106"/>
    <m/>
    <m/>
    <m/>
    <m/>
    <n v="17988.294999999998"/>
    <m/>
    <x v="0"/>
    <m/>
    <m/>
    <x v="107"/>
    <m/>
    <x v="2"/>
    <x v="3"/>
    <x v="1"/>
  </r>
  <r>
    <x v="727"/>
    <x v="7"/>
    <x v="0"/>
    <s v="コーヒー◆_入力規則_男女_30-49_入力規則_◆"/>
    <n v="65261"/>
    <m/>
    <m/>
    <m/>
    <m/>
    <n v="87408.195000000007"/>
    <m/>
    <x v="0"/>
    <m/>
    <m/>
    <x v="107"/>
    <m/>
    <x v="2"/>
    <x v="3"/>
    <x v="1"/>
  </r>
  <r>
    <x v="727"/>
    <x v="7"/>
    <x v="0"/>
    <s v="NDG_Facebook_int_LAL"/>
    <n v="9554"/>
    <m/>
    <m/>
    <m/>
    <m/>
    <n v="14966.645"/>
    <m/>
    <x v="0"/>
    <m/>
    <m/>
    <x v="107"/>
    <m/>
    <x v="2"/>
    <x v="3"/>
    <x v="0"/>
  </r>
  <r>
    <x v="728"/>
    <x v="7"/>
    <x v="0"/>
    <s v="NDG_Facebook_int_LAL"/>
    <n v="3216"/>
    <m/>
    <m/>
    <m/>
    <m/>
    <n v="5484.6850000000004"/>
    <m/>
    <x v="0"/>
    <m/>
    <m/>
    <x v="107"/>
    <m/>
    <x v="2"/>
    <x v="3"/>
    <x v="0"/>
  </r>
  <r>
    <x v="728"/>
    <x v="7"/>
    <x v="0"/>
    <s v="NDG_Facebook_RT_brand（210210-210228）"/>
    <n v="151"/>
    <m/>
    <m/>
    <m/>
    <m/>
    <n v="208.505"/>
    <m/>
    <x v="0"/>
    <m/>
    <m/>
    <x v="107"/>
    <m/>
    <x v="2"/>
    <x v="3"/>
    <x v="0"/>
  </r>
  <r>
    <x v="728"/>
    <x v="7"/>
    <x v="0"/>
    <s v="健康◆reach_SEP_女性_30-49_interest_◆_NEW"/>
    <n v="72491"/>
    <m/>
    <m/>
    <m/>
    <m/>
    <n v="18163.349999999999"/>
    <m/>
    <x v="0"/>
    <m/>
    <m/>
    <x v="107"/>
    <m/>
    <x v="2"/>
    <x v="3"/>
    <x v="1"/>
  </r>
  <r>
    <x v="728"/>
    <x v="7"/>
    <x v="0"/>
    <s v="NDG_Facebook_int_LAL"/>
    <n v="11744"/>
    <m/>
    <m/>
    <m/>
    <m/>
    <n v="17467.59"/>
    <m/>
    <x v="0"/>
    <m/>
    <m/>
    <x v="107"/>
    <m/>
    <x v="2"/>
    <x v="3"/>
    <x v="0"/>
  </r>
  <r>
    <x v="728"/>
    <x v="7"/>
    <x v="0"/>
    <s v="環境学◆reach_SEP_女性_30-49_interest_◆_NEW"/>
    <n v="25412"/>
    <m/>
    <m/>
    <m/>
    <m/>
    <n v="13287.455"/>
    <m/>
    <x v="0"/>
    <m/>
    <m/>
    <x v="107"/>
    <m/>
    <x v="2"/>
    <x v="3"/>
    <x v="1"/>
  </r>
  <r>
    <x v="728"/>
    <x v="7"/>
    <x v="0"/>
    <s v="NDG_Facebook_RT_ec（210210-210228）"/>
    <n v="4363"/>
    <m/>
    <m/>
    <m/>
    <m/>
    <n v="4326.2"/>
    <m/>
    <x v="0"/>
    <m/>
    <m/>
    <x v="107"/>
    <m/>
    <x v="2"/>
    <x v="3"/>
    <x v="0"/>
  </r>
  <r>
    <x v="728"/>
    <x v="7"/>
    <x v="0"/>
    <s v="料理◆reach_SEP_女性_30-49_interest_◆_NEW"/>
    <n v="27822"/>
    <m/>
    <m/>
    <m/>
    <m/>
    <n v="7305.48"/>
    <m/>
    <x v="0"/>
    <m/>
    <m/>
    <x v="107"/>
    <m/>
    <x v="2"/>
    <x v="3"/>
    <x v="1"/>
  </r>
  <r>
    <x v="728"/>
    <x v="7"/>
    <x v="0"/>
    <s v="コーヒー◆_入力規則_男女_30-49_入力規則_◆"/>
    <n v="37381"/>
    <m/>
    <m/>
    <m/>
    <m/>
    <n v="42740.18"/>
    <m/>
    <x v="0"/>
    <m/>
    <m/>
    <x v="107"/>
    <m/>
    <x v="2"/>
    <x v="3"/>
    <x v="1"/>
  </r>
  <r>
    <x v="728"/>
    <x v="7"/>
    <x v="0"/>
    <s v="NDG_Facebook_RT_ec（210210-210228）"/>
    <n v="9568"/>
    <m/>
    <m/>
    <m/>
    <m/>
    <n v="11059.684999999999"/>
    <m/>
    <x v="0"/>
    <m/>
    <m/>
    <x v="107"/>
    <m/>
    <x v="2"/>
    <x v="3"/>
    <x v="0"/>
  </r>
  <r>
    <x v="728"/>
    <x v="7"/>
    <x v="0"/>
    <s v="カフェラテ◆reach_SEP_女性_30-49_interest_◆_NEW"/>
    <n v="19284"/>
    <m/>
    <m/>
    <m/>
    <m/>
    <n v="5064.33"/>
    <m/>
    <x v="0"/>
    <m/>
    <m/>
    <x v="107"/>
    <m/>
    <x v="2"/>
    <x v="3"/>
    <x v="1"/>
  </r>
  <r>
    <x v="728"/>
    <x v="7"/>
    <x v="0"/>
    <s v="健康◆reach_SEP_女性_30-49_interest_◆_NEW"/>
    <n v="41476"/>
    <m/>
    <m/>
    <m/>
    <m/>
    <n v="10727.415000000001"/>
    <m/>
    <x v="0"/>
    <m/>
    <m/>
    <x v="107"/>
    <m/>
    <x v="2"/>
    <x v="3"/>
    <x v="1"/>
  </r>
  <r>
    <x v="728"/>
    <x v="7"/>
    <x v="0"/>
    <s v="NDG_Facebook_int_LAL"/>
    <n v="34"/>
    <m/>
    <m/>
    <m/>
    <m/>
    <n v="60.21"/>
    <m/>
    <x v="0"/>
    <m/>
    <m/>
    <x v="107"/>
    <m/>
    <x v="2"/>
    <x v="3"/>
    <x v="0"/>
  </r>
  <r>
    <x v="728"/>
    <x v="7"/>
    <x v="0"/>
    <s v="美容関連ページの管理者◆reach_SEP_女性_30-49_user_◆_NEW"/>
    <n v="12179"/>
    <m/>
    <m/>
    <m/>
    <m/>
    <n v="20693.285"/>
    <m/>
    <x v="0"/>
    <m/>
    <m/>
    <x v="107"/>
    <m/>
    <x v="2"/>
    <x v="3"/>
    <x v="1"/>
  </r>
  <r>
    <x v="728"/>
    <x v="7"/>
    <x v="0"/>
    <s v="美容関連ページの管理者◆reach_SEP_女性_30-49_user_◆_NEW"/>
    <n v="7206"/>
    <m/>
    <m/>
    <m/>
    <m/>
    <n v="12795.74"/>
    <m/>
    <x v="0"/>
    <m/>
    <m/>
    <x v="107"/>
    <m/>
    <x v="2"/>
    <x v="3"/>
    <x v="1"/>
  </r>
  <r>
    <x v="728"/>
    <x v="7"/>
    <x v="0"/>
    <s v="料理◆reach_SEP_女性_30-49_interest_◆_NEW"/>
    <n v="82857"/>
    <m/>
    <m/>
    <m/>
    <m/>
    <n v="21567.445"/>
    <m/>
    <x v="0"/>
    <m/>
    <m/>
    <x v="107"/>
    <m/>
    <x v="2"/>
    <x v="3"/>
    <x v="1"/>
  </r>
  <r>
    <x v="728"/>
    <x v="7"/>
    <x v="0"/>
    <s v="NDG_Facebook_RT_brand（210210-210228）"/>
    <n v="423"/>
    <m/>
    <m/>
    <m/>
    <m/>
    <n v="696.875"/>
    <m/>
    <x v="0"/>
    <m/>
    <m/>
    <x v="107"/>
    <m/>
    <x v="2"/>
    <x v="3"/>
    <x v="0"/>
  </r>
  <r>
    <x v="728"/>
    <x v="7"/>
    <x v="0"/>
    <s v="カフェラテ◆reach_SEP_女性_30-49_interest_◆_NEW"/>
    <n v="91745"/>
    <m/>
    <m/>
    <m/>
    <m/>
    <n v="23666.99"/>
    <m/>
    <x v="0"/>
    <m/>
    <m/>
    <x v="107"/>
    <m/>
    <x v="2"/>
    <x v="3"/>
    <x v="1"/>
  </r>
  <r>
    <x v="728"/>
    <x v="7"/>
    <x v="0"/>
    <s v="NDG_Facebook_RT_ec（210210-210228）"/>
    <n v="2200"/>
    <m/>
    <m/>
    <m/>
    <m/>
    <n v="2625.8249999999998"/>
    <m/>
    <x v="0"/>
    <m/>
    <m/>
    <x v="107"/>
    <m/>
    <x v="2"/>
    <x v="3"/>
    <x v="0"/>
  </r>
  <r>
    <x v="728"/>
    <x v="7"/>
    <x v="0"/>
    <s v="NDG_Facebook_int_LAL"/>
    <n v="30"/>
    <m/>
    <m/>
    <m/>
    <m/>
    <n v="36.795000000000002"/>
    <m/>
    <x v="0"/>
    <m/>
    <m/>
    <x v="107"/>
    <m/>
    <x v="2"/>
    <x v="3"/>
    <x v="0"/>
  </r>
  <r>
    <x v="728"/>
    <x v="7"/>
    <x v="0"/>
    <s v="NDG_Facebook_RT_brand（210210-210228）"/>
    <n v="72"/>
    <m/>
    <m/>
    <m/>
    <m/>
    <n v="81.394999999999996"/>
    <m/>
    <x v="0"/>
    <m/>
    <m/>
    <x v="107"/>
    <m/>
    <x v="2"/>
    <x v="3"/>
    <x v="0"/>
  </r>
  <r>
    <x v="728"/>
    <x v="7"/>
    <x v="0"/>
    <s v="NDG_Facebook_RT_ec（210210-210228）"/>
    <n v="567"/>
    <m/>
    <m/>
    <m/>
    <m/>
    <n v="446"/>
    <m/>
    <x v="0"/>
    <m/>
    <m/>
    <x v="107"/>
    <m/>
    <x v="2"/>
    <x v="3"/>
    <x v="0"/>
  </r>
  <r>
    <x v="728"/>
    <x v="7"/>
    <x v="0"/>
    <s v="喫茶店◆_入力規則_男女_30-49_入力規則_◆"/>
    <n v="42505"/>
    <m/>
    <m/>
    <m/>
    <m/>
    <n v="42328.745000000003"/>
    <m/>
    <x v="0"/>
    <m/>
    <m/>
    <x v="107"/>
    <m/>
    <x v="2"/>
    <x v="3"/>
    <x v="1"/>
  </r>
  <r>
    <x v="728"/>
    <x v="7"/>
    <x v="0"/>
    <s v="NDG_Facebook_RT_brand（210210-210228）"/>
    <n v="93"/>
    <m/>
    <m/>
    <m/>
    <m/>
    <n v="111.5"/>
    <m/>
    <x v="0"/>
    <m/>
    <m/>
    <x v="107"/>
    <m/>
    <x v="2"/>
    <x v="3"/>
    <x v="0"/>
  </r>
  <r>
    <x v="728"/>
    <x v="7"/>
    <x v="0"/>
    <s v="自然◆reach_SEP_女性_30-49_interest_◆_NEW"/>
    <n v="32067"/>
    <m/>
    <m/>
    <m/>
    <m/>
    <n v="8811.8449999999993"/>
    <m/>
    <x v="0"/>
    <m/>
    <m/>
    <x v="107"/>
    <m/>
    <x v="2"/>
    <x v="3"/>
    <x v="1"/>
  </r>
  <r>
    <x v="728"/>
    <x v="7"/>
    <x v="0"/>
    <s v="自然◆reach_SEP_女性_30-49_interest_◆_NEW"/>
    <n v="76108"/>
    <m/>
    <m/>
    <m/>
    <m/>
    <n v="20495.93"/>
    <m/>
    <x v="0"/>
    <m/>
    <m/>
    <x v="107"/>
    <m/>
    <x v="2"/>
    <x v="3"/>
    <x v="1"/>
  </r>
  <r>
    <x v="728"/>
    <x v="7"/>
    <x v="0"/>
    <s v="環境学◆reach_SEP_女性_30-49_interest_◆_NEW"/>
    <n v="29281"/>
    <m/>
    <m/>
    <m/>
    <m/>
    <n v="15731.535"/>
    <m/>
    <x v="0"/>
    <m/>
    <m/>
    <x v="107"/>
    <m/>
    <x v="2"/>
    <x v="3"/>
    <x v="1"/>
  </r>
  <r>
    <x v="729"/>
    <x v="7"/>
    <x v="0"/>
    <s v="環境学◆reach_SEP_女性_30-49_interest_◆_NEW"/>
    <n v="11863"/>
    <m/>
    <m/>
    <m/>
    <m/>
    <n v="6672.16"/>
    <m/>
    <x v="0"/>
    <m/>
    <m/>
    <x v="107"/>
    <m/>
    <x v="2"/>
    <x v="3"/>
    <x v="1"/>
  </r>
  <r>
    <x v="729"/>
    <x v="7"/>
    <x v="0"/>
    <s v="NDG_Facebook_RT_brand（210210-210228）"/>
    <n v="103"/>
    <m/>
    <m/>
    <m/>
    <m/>
    <n v="168.36500000000001"/>
    <m/>
    <x v="0"/>
    <m/>
    <m/>
    <x v="107"/>
    <m/>
    <x v="2"/>
    <x v="3"/>
    <x v="0"/>
  </r>
  <r>
    <x v="729"/>
    <x v="7"/>
    <x v="0"/>
    <s v="コーヒー◆_入力規則_男女_30-49_入力規則_◆"/>
    <n v="40390"/>
    <m/>
    <m/>
    <m/>
    <m/>
    <n v="43691.275000000001"/>
    <m/>
    <x v="0"/>
    <m/>
    <m/>
    <x v="107"/>
    <m/>
    <x v="2"/>
    <x v="3"/>
    <x v="1"/>
  </r>
  <r>
    <x v="729"/>
    <x v="7"/>
    <x v="0"/>
    <s v="美容関連ページの管理者◆reach_SEP_女性_30-49_user_◆_NEW"/>
    <n v="4136"/>
    <m/>
    <m/>
    <m/>
    <m/>
    <n v="7873.0150000000003"/>
    <m/>
    <x v="0"/>
    <m/>
    <m/>
    <x v="107"/>
    <m/>
    <x v="2"/>
    <x v="3"/>
    <x v="1"/>
  </r>
  <r>
    <x v="729"/>
    <x v="7"/>
    <x v="0"/>
    <s v="NDG_Facebook_RT_ec（210210-210228）"/>
    <n v="1774"/>
    <m/>
    <m/>
    <m/>
    <m/>
    <n v="1329.08"/>
    <m/>
    <x v="0"/>
    <m/>
    <m/>
    <x v="107"/>
    <m/>
    <x v="2"/>
    <x v="3"/>
    <x v="0"/>
  </r>
  <r>
    <x v="729"/>
    <x v="7"/>
    <x v="0"/>
    <s v="NDG_Facebook_RT_brand（210210-210228）"/>
    <n v="78"/>
    <m/>
    <m/>
    <m/>
    <m/>
    <n v="111.5"/>
    <m/>
    <x v="0"/>
    <m/>
    <m/>
    <x v="107"/>
    <m/>
    <x v="2"/>
    <x v="3"/>
    <x v="0"/>
  </r>
  <r>
    <x v="729"/>
    <x v="7"/>
    <x v="0"/>
    <s v="自然◆reach_SEP_女性_30-49_interest_◆_NEW"/>
    <n v="25132"/>
    <m/>
    <m/>
    <m/>
    <m/>
    <n v="6862.8249999999998"/>
    <m/>
    <x v="0"/>
    <m/>
    <m/>
    <x v="107"/>
    <m/>
    <x v="2"/>
    <x v="3"/>
    <x v="1"/>
  </r>
  <r>
    <x v="729"/>
    <x v="7"/>
    <x v="0"/>
    <s v="NDG_Facebook_RT_ec（210210-210228）"/>
    <n v="3086"/>
    <m/>
    <m/>
    <m/>
    <m/>
    <n v="2971.4749999999999"/>
    <m/>
    <x v="0"/>
    <m/>
    <m/>
    <x v="107"/>
    <m/>
    <x v="2"/>
    <x v="3"/>
    <x v="0"/>
  </r>
  <r>
    <x v="729"/>
    <x v="7"/>
    <x v="0"/>
    <s v="自然◆reach_SEP_女性_30-49_interest_◆_NEW"/>
    <n v="88983"/>
    <m/>
    <m/>
    <m/>
    <m/>
    <n v="23826.435000000001"/>
    <m/>
    <x v="0"/>
    <m/>
    <m/>
    <x v="107"/>
    <m/>
    <x v="2"/>
    <x v="3"/>
    <x v="1"/>
  </r>
  <r>
    <x v="729"/>
    <x v="7"/>
    <x v="0"/>
    <s v="健康◆reach_SEP_女性_30-49_interest_◆_NEW"/>
    <n v="106545"/>
    <m/>
    <m/>
    <m/>
    <m/>
    <n v="26211.42"/>
    <m/>
    <x v="0"/>
    <m/>
    <m/>
    <x v="107"/>
    <m/>
    <x v="2"/>
    <x v="3"/>
    <x v="1"/>
  </r>
  <r>
    <x v="729"/>
    <x v="7"/>
    <x v="0"/>
    <s v="環境学◆reach_SEP_女性_30-49_interest_◆_NEW"/>
    <n v="44530"/>
    <m/>
    <m/>
    <m/>
    <m/>
    <n v="23940.165000000001"/>
    <m/>
    <x v="0"/>
    <m/>
    <m/>
    <x v="107"/>
    <m/>
    <x v="2"/>
    <x v="3"/>
    <x v="1"/>
  </r>
  <r>
    <x v="729"/>
    <x v="7"/>
    <x v="0"/>
    <s v="料理◆reach_SEP_女性_30-49_interest_◆_NEW"/>
    <n v="13558"/>
    <m/>
    <m/>
    <m/>
    <m/>
    <n v="3553.5050000000001"/>
    <m/>
    <x v="0"/>
    <m/>
    <m/>
    <x v="107"/>
    <m/>
    <x v="2"/>
    <x v="3"/>
    <x v="1"/>
  </r>
  <r>
    <x v="729"/>
    <x v="7"/>
    <x v="0"/>
    <s v="NDG_Facebook_int_LAL"/>
    <n v="63"/>
    <m/>
    <m/>
    <m/>
    <m/>
    <n v="102.58"/>
    <m/>
    <x v="0"/>
    <m/>
    <m/>
    <x v="107"/>
    <m/>
    <x v="2"/>
    <x v="3"/>
    <x v="0"/>
  </r>
  <r>
    <x v="729"/>
    <x v="7"/>
    <x v="0"/>
    <s v="美容関連ページの管理者◆reach_SEP_女性_30-49_user_◆_NEW"/>
    <n v="12372"/>
    <m/>
    <m/>
    <m/>
    <m/>
    <n v="22473.94"/>
    <m/>
    <x v="0"/>
    <m/>
    <m/>
    <x v="107"/>
    <m/>
    <x v="2"/>
    <x v="3"/>
    <x v="1"/>
  </r>
  <r>
    <x v="729"/>
    <x v="7"/>
    <x v="0"/>
    <s v="NDG_Facebook_int_LAL"/>
    <n v="4182"/>
    <m/>
    <m/>
    <m/>
    <m/>
    <n v="6639.8249999999998"/>
    <m/>
    <x v="0"/>
    <m/>
    <m/>
    <x v="107"/>
    <m/>
    <x v="2"/>
    <x v="3"/>
    <x v="0"/>
  </r>
  <r>
    <x v="729"/>
    <x v="7"/>
    <x v="0"/>
    <s v="NDG_Facebook_int_LAL"/>
    <n v="11777"/>
    <m/>
    <m/>
    <m/>
    <m/>
    <n v="16793.014999999999"/>
    <m/>
    <x v="0"/>
    <m/>
    <m/>
    <x v="107"/>
    <m/>
    <x v="2"/>
    <x v="3"/>
    <x v="0"/>
  </r>
  <r>
    <x v="729"/>
    <x v="7"/>
    <x v="0"/>
    <s v="料理◆reach_SEP_女性_30-49_interest_◆_NEW"/>
    <n v="104223"/>
    <m/>
    <m/>
    <m/>
    <m/>
    <n v="27158.055"/>
    <m/>
    <x v="0"/>
    <m/>
    <m/>
    <x v="107"/>
    <m/>
    <x v="2"/>
    <x v="3"/>
    <x v="1"/>
  </r>
  <r>
    <x v="729"/>
    <x v="7"/>
    <x v="0"/>
    <s v="NDG_Facebook_RT_ec（210210-210228）"/>
    <n v="9956"/>
    <m/>
    <m/>
    <m/>
    <m/>
    <n v="10899.125"/>
    <m/>
    <x v="0"/>
    <m/>
    <m/>
    <x v="107"/>
    <m/>
    <x v="2"/>
    <x v="3"/>
    <x v="0"/>
  </r>
  <r>
    <x v="729"/>
    <x v="7"/>
    <x v="0"/>
    <s v="NDG_Facebook_int_LAL"/>
    <n v="22"/>
    <m/>
    <m/>
    <m/>
    <m/>
    <n v="45.715000000000003"/>
    <m/>
    <x v="0"/>
    <m/>
    <m/>
    <x v="107"/>
    <m/>
    <x v="2"/>
    <x v="3"/>
    <x v="0"/>
  </r>
  <r>
    <x v="729"/>
    <x v="7"/>
    <x v="0"/>
    <s v="健康◆reach_SEP_女性_30-49_interest_◆_NEW"/>
    <n v="18096"/>
    <m/>
    <m/>
    <m/>
    <m/>
    <n v="4478.9549999999999"/>
    <m/>
    <x v="0"/>
    <m/>
    <m/>
    <x v="107"/>
    <m/>
    <x v="2"/>
    <x v="3"/>
    <x v="1"/>
  </r>
  <r>
    <x v="729"/>
    <x v="7"/>
    <x v="0"/>
    <s v="喫茶店◆_入力規則_男女_30-49_入力規則_◆"/>
    <n v="45791"/>
    <m/>
    <m/>
    <m/>
    <m/>
    <n v="43631.065000000002"/>
    <m/>
    <x v="0"/>
    <m/>
    <m/>
    <x v="107"/>
    <m/>
    <x v="2"/>
    <x v="3"/>
    <x v="1"/>
  </r>
  <r>
    <x v="729"/>
    <x v="7"/>
    <x v="0"/>
    <s v="カフェラテ◆reach_SEP_女性_30-49_interest_◆_NEW"/>
    <n v="25552"/>
    <m/>
    <m/>
    <m/>
    <m/>
    <n v="6733.4849999999997"/>
    <m/>
    <x v="0"/>
    <m/>
    <m/>
    <x v="107"/>
    <m/>
    <x v="2"/>
    <x v="3"/>
    <x v="1"/>
  </r>
  <r>
    <x v="729"/>
    <x v="7"/>
    <x v="0"/>
    <s v="NDG_Facebook_RT_brand（210210-210228）"/>
    <n v="622"/>
    <m/>
    <m/>
    <m/>
    <m/>
    <n v="987.89"/>
    <m/>
    <x v="0"/>
    <m/>
    <m/>
    <x v="107"/>
    <m/>
    <x v="2"/>
    <x v="3"/>
    <x v="0"/>
  </r>
  <r>
    <x v="729"/>
    <x v="7"/>
    <x v="0"/>
    <s v="NDG_Facebook_RT_ec（210210-210228）"/>
    <n v="3136"/>
    <m/>
    <m/>
    <m/>
    <m/>
    <n v="3012.73"/>
    <m/>
    <x v="0"/>
    <m/>
    <m/>
    <x v="107"/>
    <m/>
    <x v="2"/>
    <x v="3"/>
    <x v="0"/>
  </r>
  <r>
    <x v="729"/>
    <x v="7"/>
    <x v="0"/>
    <s v="カフェラテ◆reach_SEP_女性_30-49_interest_◆_NEW"/>
    <n v="94256"/>
    <m/>
    <m/>
    <m/>
    <m/>
    <n v="24532.23"/>
    <m/>
    <x v="0"/>
    <m/>
    <m/>
    <x v="107"/>
    <m/>
    <x v="2"/>
    <x v="3"/>
    <x v="1"/>
  </r>
  <r>
    <x v="729"/>
    <x v="7"/>
    <x v="0"/>
    <s v="NDG_Facebook_RT_brand（210210-210228）"/>
    <n v="327"/>
    <m/>
    <m/>
    <m/>
    <m/>
    <n v="256.45"/>
    <m/>
    <x v="0"/>
    <m/>
    <m/>
    <x v="107"/>
    <m/>
    <x v="2"/>
    <x v="3"/>
    <x v="0"/>
  </r>
  <r>
    <x v="730"/>
    <x v="7"/>
    <x v="0"/>
    <s v="料理◆reach_SEP_女性_30-49_interest_◆_NEW"/>
    <n v="99788"/>
    <m/>
    <m/>
    <m/>
    <m/>
    <n v="26548.15"/>
    <m/>
    <x v="0"/>
    <m/>
    <m/>
    <x v="107"/>
    <m/>
    <x v="2"/>
    <x v="3"/>
    <x v="1"/>
  </r>
  <r>
    <x v="730"/>
    <x v="7"/>
    <x v="0"/>
    <s v="健康◆reach_SEP_女性_30-49_interest_◆_NEW"/>
    <n v="30720"/>
    <m/>
    <m/>
    <m/>
    <m/>
    <n v="7679.0050000000001"/>
    <m/>
    <x v="0"/>
    <m/>
    <m/>
    <x v="107"/>
    <m/>
    <x v="2"/>
    <x v="3"/>
    <x v="1"/>
  </r>
  <r>
    <x v="730"/>
    <x v="7"/>
    <x v="0"/>
    <s v="NDG_Facebook_int_LAL"/>
    <n v="10274"/>
    <m/>
    <m/>
    <m/>
    <m/>
    <n v="13962.03"/>
    <m/>
    <x v="0"/>
    <m/>
    <m/>
    <x v="107"/>
    <m/>
    <x v="2"/>
    <x v="3"/>
    <x v="0"/>
  </r>
  <r>
    <x v="730"/>
    <x v="7"/>
    <x v="0"/>
    <s v="NDG_Facebook_int_LAL"/>
    <n v="4626"/>
    <m/>
    <m/>
    <m/>
    <m/>
    <n v="7287.64"/>
    <m/>
    <x v="0"/>
    <m/>
    <m/>
    <x v="107"/>
    <m/>
    <x v="2"/>
    <x v="3"/>
    <x v="0"/>
  </r>
  <r>
    <x v="730"/>
    <x v="7"/>
    <x v="0"/>
    <s v="NDG_Facebook_RT_ec（210210-210228）"/>
    <n v="3521"/>
    <m/>
    <m/>
    <m/>
    <m/>
    <n v="3125.3449999999998"/>
    <m/>
    <x v="0"/>
    <m/>
    <m/>
    <x v="107"/>
    <m/>
    <x v="2"/>
    <x v="3"/>
    <x v="0"/>
  </r>
  <r>
    <x v="730"/>
    <x v="7"/>
    <x v="0"/>
    <s v="健康◆reach_SEP_女性_30-49_interest_◆_NEW"/>
    <n v="102183"/>
    <m/>
    <m/>
    <m/>
    <m/>
    <n v="25154.400000000001"/>
    <m/>
    <x v="0"/>
    <m/>
    <m/>
    <x v="107"/>
    <m/>
    <x v="2"/>
    <x v="3"/>
    <x v="1"/>
  </r>
  <r>
    <x v="730"/>
    <x v="7"/>
    <x v="0"/>
    <s v="環境学◆reach_SEP_女性_30-49_interest_◆_NEW"/>
    <n v="33828"/>
    <m/>
    <m/>
    <m/>
    <m/>
    <n v="16581.165000000001"/>
    <m/>
    <x v="0"/>
    <m/>
    <m/>
    <x v="107"/>
    <m/>
    <x v="2"/>
    <x v="3"/>
    <x v="1"/>
  </r>
  <r>
    <x v="730"/>
    <x v="7"/>
    <x v="0"/>
    <s v="喫茶店◆_入力規則_男女_30-49_入力規則_◆"/>
    <n v="52026"/>
    <m/>
    <m/>
    <m/>
    <m/>
    <n v="46472.084999999999"/>
    <m/>
    <x v="0"/>
    <m/>
    <m/>
    <x v="107"/>
    <m/>
    <x v="2"/>
    <x v="3"/>
    <x v="1"/>
  </r>
  <r>
    <x v="730"/>
    <x v="7"/>
    <x v="0"/>
    <s v="NDG_Facebook_RT_brand（210210-210228）"/>
    <n v="385"/>
    <m/>
    <m/>
    <m/>
    <m/>
    <n v="832.90499999999997"/>
    <m/>
    <x v="0"/>
    <m/>
    <m/>
    <x v="107"/>
    <m/>
    <x v="2"/>
    <x v="3"/>
    <x v="0"/>
  </r>
  <r>
    <x v="730"/>
    <x v="7"/>
    <x v="0"/>
    <s v="NDG_Facebook_RT_ec（210210-210228）"/>
    <n v="2875"/>
    <m/>
    <m/>
    <m/>
    <m/>
    <n v="2175.3649999999998"/>
    <m/>
    <x v="0"/>
    <m/>
    <m/>
    <x v="107"/>
    <m/>
    <x v="2"/>
    <x v="3"/>
    <x v="0"/>
  </r>
  <r>
    <x v="730"/>
    <x v="7"/>
    <x v="0"/>
    <s v="カフェラテ◆reach_SEP_女性_30-49_interest_◆_NEW"/>
    <n v="13186"/>
    <m/>
    <m/>
    <m/>
    <m/>
    <n v="3362.84"/>
    <m/>
    <x v="0"/>
    <m/>
    <m/>
    <x v="107"/>
    <m/>
    <x v="2"/>
    <x v="3"/>
    <x v="1"/>
  </r>
  <r>
    <x v="730"/>
    <x v="7"/>
    <x v="0"/>
    <s v="自然◆reach_SEP_女性_30-49_interest_◆_NEW"/>
    <n v="100929"/>
    <m/>
    <m/>
    <m/>
    <m/>
    <n v="26754.424999999999"/>
    <m/>
    <x v="0"/>
    <m/>
    <m/>
    <x v="107"/>
    <m/>
    <x v="2"/>
    <x v="3"/>
    <x v="1"/>
  </r>
  <r>
    <x v="730"/>
    <x v="7"/>
    <x v="0"/>
    <s v="自然◆reach_SEP_女性_30-49_interest_◆_NEW"/>
    <n v="22647"/>
    <m/>
    <m/>
    <m/>
    <m/>
    <n v="6026.5749999999998"/>
    <m/>
    <x v="0"/>
    <m/>
    <m/>
    <x v="107"/>
    <m/>
    <x v="2"/>
    <x v="3"/>
    <x v="1"/>
  </r>
  <r>
    <x v="730"/>
    <x v="7"/>
    <x v="0"/>
    <s v="美容関連ページの管理者◆reach_SEP_女性_30-49_user_◆_NEW"/>
    <n v="8775"/>
    <m/>
    <m/>
    <m/>
    <m/>
    <n v="26141.174999999999"/>
    <m/>
    <x v="0"/>
    <m/>
    <m/>
    <x v="107"/>
    <m/>
    <x v="2"/>
    <x v="3"/>
    <x v="1"/>
  </r>
  <r>
    <x v="730"/>
    <x v="7"/>
    <x v="0"/>
    <s v="美容関連ページの管理者◆reach_SEP_女性_30-49_user_◆_NEW"/>
    <n v="1925"/>
    <m/>
    <m/>
    <m/>
    <m/>
    <n v="6071.1750000000002"/>
    <m/>
    <x v="0"/>
    <m/>
    <m/>
    <x v="107"/>
    <m/>
    <x v="2"/>
    <x v="3"/>
    <x v="1"/>
  </r>
  <r>
    <x v="730"/>
    <x v="7"/>
    <x v="0"/>
    <s v="NDG_Facebook_int_LAL"/>
    <n v="30"/>
    <m/>
    <m/>
    <m/>
    <m/>
    <n v="72.474999999999994"/>
    <m/>
    <x v="0"/>
    <m/>
    <m/>
    <x v="107"/>
    <m/>
    <x v="2"/>
    <x v="3"/>
    <x v="0"/>
  </r>
  <r>
    <x v="730"/>
    <x v="7"/>
    <x v="0"/>
    <s v="NDG_Facebook_RT_brand（210210-210228）"/>
    <n v="477"/>
    <m/>
    <m/>
    <m/>
    <m/>
    <n v="532.97"/>
    <m/>
    <x v="0"/>
    <m/>
    <m/>
    <x v="107"/>
    <m/>
    <x v="2"/>
    <x v="3"/>
    <x v="0"/>
  </r>
  <r>
    <x v="730"/>
    <x v="7"/>
    <x v="0"/>
    <s v="NDG_Facebook_RT_ec（210210-210228）"/>
    <n v="5293"/>
    <m/>
    <m/>
    <m/>
    <m/>
    <n v="8073.7150000000001"/>
    <m/>
    <x v="0"/>
    <m/>
    <m/>
    <x v="107"/>
    <m/>
    <x v="2"/>
    <x v="3"/>
    <x v="0"/>
  </r>
  <r>
    <x v="730"/>
    <x v="7"/>
    <x v="0"/>
    <s v="料理◆reach_SEP_女性_30-49_interest_◆_NEW"/>
    <n v="26182"/>
    <m/>
    <m/>
    <m/>
    <m/>
    <n v="7034.5349999999999"/>
    <m/>
    <x v="0"/>
    <m/>
    <m/>
    <x v="107"/>
    <m/>
    <x v="2"/>
    <x v="3"/>
    <x v="1"/>
  </r>
  <r>
    <x v="730"/>
    <x v="7"/>
    <x v="0"/>
    <s v="コーヒー◆_入力規則_男女_30-49_入力規則_◆"/>
    <n v="46894"/>
    <m/>
    <m/>
    <m/>
    <m/>
    <n v="46588.044999999998"/>
    <m/>
    <x v="0"/>
    <m/>
    <m/>
    <x v="107"/>
    <m/>
    <x v="2"/>
    <x v="3"/>
    <x v="1"/>
  </r>
  <r>
    <x v="730"/>
    <x v="7"/>
    <x v="0"/>
    <s v="カフェラテ◆reach_SEP_女性_30-49_interest_◆_NEW"/>
    <n v="116057"/>
    <m/>
    <m/>
    <m/>
    <m/>
    <n v="29584.294999999998"/>
    <m/>
    <x v="0"/>
    <m/>
    <m/>
    <x v="107"/>
    <m/>
    <x v="2"/>
    <x v="3"/>
    <x v="1"/>
  </r>
  <r>
    <x v="730"/>
    <x v="7"/>
    <x v="0"/>
    <s v="環境学◆reach_SEP_女性_30-49_interest_◆_NEW"/>
    <n v="36703"/>
    <m/>
    <m/>
    <m/>
    <m/>
    <n v="17153.16"/>
    <m/>
    <x v="0"/>
    <m/>
    <m/>
    <x v="107"/>
    <m/>
    <x v="2"/>
    <x v="3"/>
    <x v="1"/>
  </r>
  <r>
    <x v="730"/>
    <x v="7"/>
    <x v="0"/>
    <s v="NDG_Facebook_RT_brand（210210-210228）"/>
    <n v="115"/>
    <m/>
    <m/>
    <m/>
    <m/>
    <n v="168.36500000000001"/>
    <m/>
    <x v="0"/>
    <m/>
    <m/>
    <x v="107"/>
    <m/>
    <x v="2"/>
    <x v="3"/>
    <x v="0"/>
  </r>
  <r>
    <x v="730"/>
    <x v="7"/>
    <x v="0"/>
    <s v="NDG_Facebook_RT_brand（210210-210228）"/>
    <n v="124"/>
    <m/>
    <m/>
    <m/>
    <m/>
    <n v="333.38499999999999"/>
    <m/>
    <x v="0"/>
    <m/>
    <m/>
    <x v="107"/>
    <m/>
    <x v="2"/>
    <x v="3"/>
    <x v="0"/>
  </r>
  <r>
    <x v="730"/>
    <x v="7"/>
    <x v="0"/>
    <s v="NDG_Facebook_RT_ec（210210-210228）"/>
    <n v="4543"/>
    <m/>
    <m/>
    <m/>
    <m/>
    <n v="4904.8850000000002"/>
    <m/>
    <x v="0"/>
    <m/>
    <m/>
    <x v="107"/>
    <m/>
    <x v="2"/>
    <x v="3"/>
    <x v="0"/>
  </r>
  <r>
    <x v="730"/>
    <x v="7"/>
    <x v="0"/>
    <s v="NDG_Facebook_int_LAL"/>
    <n v="129"/>
    <m/>
    <m/>
    <m/>
    <m/>
    <n v="217.42500000000001"/>
    <m/>
    <x v="0"/>
    <m/>
    <m/>
    <x v="107"/>
    <m/>
    <x v="2"/>
    <x v="3"/>
    <x v="0"/>
  </r>
  <r>
    <x v="731"/>
    <x v="7"/>
    <x v="0"/>
    <s v="FY21_Holiday_SBUX_Tofi"/>
    <n v="27566"/>
    <m/>
    <m/>
    <m/>
    <m/>
    <n v="12000.745000000001"/>
    <m/>
    <x v="0"/>
    <m/>
    <m/>
    <x v="108"/>
    <m/>
    <x v="2"/>
    <x v="3"/>
    <x v="0"/>
  </r>
  <r>
    <x v="731"/>
    <x v="7"/>
    <x v="0"/>
    <s v="NDG_Facebook_int_LAL"/>
    <n v="63"/>
    <m/>
    <m/>
    <m/>
    <m/>
    <n v="101.465"/>
    <m/>
    <x v="0"/>
    <m/>
    <m/>
    <x v="108"/>
    <m/>
    <x v="2"/>
    <x v="3"/>
    <x v="0"/>
  </r>
  <r>
    <x v="731"/>
    <x v="7"/>
    <x v="0"/>
    <s v="SBUX_athome_Facebook_SBUX_All_Carousel"/>
    <n v="145676"/>
    <m/>
    <m/>
    <m/>
    <m/>
    <n v="116854.23"/>
    <m/>
    <x v="0"/>
    <m/>
    <m/>
    <x v="108"/>
    <m/>
    <x v="2"/>
    <x v="3"/>
    <x v="0"/>
  </r>
  <r>
    <x v="731"/>
    <x v="7"/>
    <x v="0"/>
    <s v="SBUX_athome_Facebook_SBUX_All_collection_st"/>
    <n v="56986"/>
    <m/>
    <m/>
    <m/>
    <m/>
    <n v="53408.5"/>
    <m/>
    <x v="0"/>
    <m/>
    <m/>
    <x v="108"/>
    <m/>
    <x v="2"/>
    <x v="3"/>
    <x v="1"/>
  </r>
  <r>
    <x v="731"/>
    <x v="7"/>
    <x v="0"/>
    <s v="SBUX_athome_Facebook_Coffee_ORIGAMI_Format_specific_benefit"/>
    <n v="28608"/>
    <m/>
    <m/>
    <m/>
    <m/>
    <n v="12145.695"/>
    <m/>
    <x v="0"/>
    <m/>
    <m/>
    <x v="108"/>
    <m/>
    <x v="2"/>
    <x v="3"/>
    <x v="0"/>
  </r>
  <r>
    <x v="731"/>
    <x v="7"/>
    <x v="0"/>
    <s v="SBUX_athome_Facebook_SBUX_ORIGAMI_Format_specific_benefit"/>
    <n v="30603"/>
    <m/>
    <m/>
    <m/>
    <m/>
    <n v="19276.12"/>
    <m/>
    <x v="0"/>
    <m/>
    <m/>
    <x v="108"/>
    <m/>
    <x v="2"/>
    <x v="3"/>
    <x v="0"/>
  </r>
  <r>
    <x v="731"/>
    <x v="7"/>
    <x v="0"/>
    <s v="FY21_Holiday_Coffee_catalog_st"/>
    <n v="75"/>
    <m/>
    <m/>
    <m/>
    <m/>
    <n v="21.184999999999999"/>
    <m/>
    <x v="0"/>
    <m/>
    <m/>
    <x v="108"/>
    <m/>
    <x v="2"/>
    <x v="3"/>
    <x v="1"/>
  </r>
  <r>
    <x v="731"/>
    <x v="7"/>
    <x v="0"/>
    <s v="SBUX_athome_Facebook_SBUX_ORIGAMI_Occasion"/>
    <n v="34858"/>
    <m/>
    <m/>
    <m/>
    <m/>
    <n v="19809.09"/>
    <m/>
    <x v="0"/>
    <m/>
    <m/>
    <x v="108"/>
    <m/>
    <x v="2"/>
    <x v="3"/>
    <x v="0"/>
  </r>
  <r>
    <x v="731"/>
    <x v="7"/>
    <x v="0"/>
    <s v="NDG_Facebook_int_LAL"/>
    <n v="4302"/>
    <m/>
    <m/>
    <m/>
    <m/>
    <n v="6830.49"/>
    <m/>
    <x v="0"/>
    <m/>
    <m/>
    <x v="108"/>
    <m/>
    <x v="2"/>
    <x v="3"/>
    <x v="0"/>
  </r>
  <r>
    <x v="731"/>
    <x v="7"/>
    <x v="0"/>
    <s v="美容関連ページの管理者◆reach_SEP_女性_30-49_user_◆_NEW"/>
    <n v="2960"/>
    <m/>
    <m/>
    <m/>
    <m/>
    <n v="12358.66"/>
    <m/>
    <x v="0"/>
    <m/>
    <m/>
    <x v="108"/>
    <m/>
    <x v="2"/>
    <x v="3"/>
    <x v="1"/>
  </r>
  <r>
    <x v="731"/>
    <x v="7"/>
    <x v="0"/>
    <s v="FY21_Holiday_SBUX_Origami"/>
    <n v="15558"/>
    <m/>
    <m/>
    <m/>
    <m/>
    <n v="12261.655000000001"/>
    <m/>
    <x v="0"/>
    <m/>
    <m/>
    <x v="108"/>
    <m/>
    <x v="2"/>
    <x v="3"/>
    <x v="0"/>
  </r>
  <r>
    <x v="731"/>
    <x v="7"/>
    <x v="0"/>
    <s v="料理◆reach_SEP_女性_30-49_interest_◆_NEW"/>
    <n v="99073"/>
    <m/>
    <m/>
    <m/>
    <m/>
    <n v="26598.325000000001"/>
    <m/>
    <x v="0"/>
    <m/>
    <m/>
    <x v="108"/>
    <m/>
    <x v="2"/>
    <x v="3"/>
    <x v="1"/>
  </r>
  <r>
    <x v="731"/>
    <x v="7"/>
    <x v="0"/>
    <s v="自然◆reach_SEP_女性_30-49_interest_◆_NEW"/>
    <n v="37519"/>
    <m/>
    <m/>
    <m/>
    <m/>
    <n v="10617.03"/>
    <m/>
    <x v="0"/>
    <m/>
    <m/>
    <x v="108"/>
    <m/>
    <x v="2"/>
    <x v="3"/>
    <x v="1"/>
  </r>
  <r>
    <x v="731"/>
    <x v="7"/>
    <x v="0"/>
    <s v="NDG_Facebook_RT_brand（210210-210228）"/>
    <n v="356"/>
    <m/>
    <m/>
    <m/>
    <m/>
    <n v="460.495"/>
    <m/>
    <x v="0"/>
    <m/>
    <m/>
    <x v="108"/>
    <m/>
    <x v="2"/>
    <x v="3"/>
    <x v="0"/>
  </r>
  <r>
    <x v="731"/>
    <x v="7"/>
    <x v="0"/>
    <s v="自然◆reach_SEP_女性_30-49_interest_◆_NEW"/>
    <n v="68659"/>
    <m/>
    <m/>
    <m/>
    <m/>
    <n v="19040.855"/>
    <m/>
    <x v="0"/>
    <m/>
    <m/>
    <x v="108"/>
    <m/>
    <x v="2"/>
    <x v="3"/>
    <x v="1"/>
  </r>
  <r>
    <x v="731"/>
    <x v="7"/>
    <x v="0"/>
    <s v="美容関連ページの管理者◆reach_SEP_女性_30-49_user_◆_NEW"/>
    <n v="3918"/>
    <m/>
    <m/>
    <m/>
    <m/>
    <n v="17394"/>
    <m/>
    <x v="0"/>
    <m/>
    <m/>
    <x v="108"/>
    <m/>
    <x v="2"/>
    <x v="3"/>
    <x v="1"/>
  </r>
  <r>
    <x v="731"/>
    <x v="7"/>
    <x v="0"/>
    <s v="FY21_Holiday_SBUX_catalog"/>
    <n v="21480"/>
    <m/>
    <m/>
    <m/>
    <m/>
    <n v="11704.155000000001"/>
    <m/>
    <x v="0"/>
    <m/>
    <m/>
    <x v="108"/>
    <m/>
    <x v="2"/>
    <x v="3"/>
    <x v="0"/>
  </r>
  <r>
    <x v="731"/>
    <x v="7"/>
    <x v="0"/>
    <s v="料理◆reach_SEP_女性_30-49_interest_◆_NEW"/>
    <n v="15554"/>
    <m/>
    <m/>
    <m/>
    <m/>
    <n v="4258.1850000000004"/>
    <m/>
    <x v="0"/>
    <m/>
    <m/>
    <x v="108"/>
    <m/>
    <x v="2"/>
    <x v="3"/>
    <x v="1"/>
  </r>
  <r>
    <x v="731"/>
    <x v="7"/>
    <x v="0"/>
    <s v="環境学◆reach_SEP_女性_30-49_interest_◆_NEW"/>
    <n v="65025"/>
    <m/>
    <m/>
    <m/>
    <m/>
    <n v="20585.13"/>
    <m/>
    <x v="0"/>
    <m/>
    <m/>
    <x v="108"/>
    <m/>
    <x v="2"/>
    <x v="3"/>
    <x v="1"/>
  </r>
  <r>
    <x v="731"/>
    <x v="7"/>
    <x v="0"/>
    <s v="NDG_Facebook_RT_ec（210210-210228）"/>
    <n v="9302"/>
    <m/>
    <m/>
    <m/>
    <m/>
    <n v="7722.49"/>
    <m/>
    <x v="0"/>
    <m/>
    <m/>
    <x v="108"/>
    <m/>
    <x v="2"/>
    <x v="3"/>
    <x v="0"/>
  </r>
  <r>
    <x v="731"/>
    <x v="7"/>
    <x v="0"/>
    <s v="カフェラテ◆reach_SEP_女性_30-49_interest_◆_NEW"/>
    <n v="95173"/>
    <m/>
    <m/>
    <m/>
    <m/>
    <n v="25042.9"/>
    <m/>
    <x v="0"/>
    <m/>
    <m/>
    <x v="108"/>
    <m/>
    <x v="2"/>
    <x v="3"/>
    <x v="1"/>
  </r>
  <r>
    <x v="731"/>
    <x v="7"/>
    <x v="0"/>
    <s v="FY21_Holiday_Coffee_catalog"/>
    <n v="22576"/>
    <m/>
    <m/>
    <m/>
    <m/>
    <n v="9645.8649999999998"/>
    <m/>
    <x v="0"/>
    <m/>
    <m/>
    <x v="108"/>
    <m/>
    <x v="2"/>
    <x v="3"/>
    <x v="0"/>
  </r>
  <r>
    <x v="731"/>
    <x v="7"/>
    <x v="0"/>
    <s v="健康◆reach_SEP_女性_30-49_interest_◆_NEW"/>
    <n v="59621"/>
    <m/>
    <m/>
    <m/>
    <m/>
    <n v="15641.22"/>
    <m/>
    <x v="0"/>
    <m/>
    <m/>
    <x v="108"/>
    <m/>
    <x v="2"/>
    <x v="3"/>
    <x v="1"/>
  </r>
  <r>
    <x v="731"/>
    <x v="7"/>
    <x v="0"/>
    <s v="NDG_Facebook_RT_brand（210210-210228）"/>
    <n v="178"/>
    <m/>
    <m/>
    <m/>
    <m/>
    <n v="293.245"/>
    <m/>
    <x v="0"/>
    <m/>
    <m/>
    <x v="108"/>
    <m/>
    <x v="2"/>
    <x v="3"/>
    <x v="0"/>
  </r>
  <r>
    <x v="731"/>
    <x v="7"/>
    <x v="0"/>
    <s v="NDG_Facebook_RT_brand（210210-210228）"/>
    <n v="312"/>
    <m/>
    <m/>
    <m/>
    <m/>
    <n v="663.42499999999995"/>
    <m/>
    <x v="0"/>
    <m/>
    <m/>
    <x v="108"/>
    <m/>
    <x v="2"/>
    <x v="3"/>
    <x v="0"/>
  </r>
  <r>
    <x v="731"/>
    <x v="7"/>
    <x v="0"/>
    <s v="NDG_Facebook_int_LAL"/>
    <n v="26"/>
    <m/>
    <m/>
    <m/>
    <m/>
    <n v="47.945"/>
    <m/>
    <x v="0"/>
    <m/>
    <m/>
    <x v="108"/>
    <m/>
    <x v="2"/>
    <x v="3"/>
    <x v="0"/>
  </r>
  <r>
    <x v="731"/>
    <x v="7"/>
    <x v="0"/>
    <s v="FY21_Holiday_Coffee_Origami"/>
    <n v="15025"/>
    <m/>
    <m/>
    <m/>
    <m/>
    <n v="9441.82"/>
    <m/>
    <x v="0"/>
    <m/>
    <m/>
    <x v="108"/>
    <m/>
    <x v="2"/>
    <x v="3"/>
    <x v="0"/>
  </r>
  <r>
    <x v="731"/>
    <x v="7"/>
    <x v="0"/>
    <s v="喫茶店◆_入力規則_男女_30-49_入力規則_◆"/>
    <n v="23353"/>
    <m/>
    <m/>
    <m/>
    <m/>
    <n v="23328.03"/>
    <m/>
    <x v="0"/>
    <m/>
    <m/>
    <x v="108"/>
    <m/>
    <x v="2"/>
    <x v="3"/>
    <x v="1"/>
  </r>
  <r>
    <x v="731"/>
    <x v="7"/>
    <x v="0"/>
    <s v="環境学◆reach_SEP_女性_30-49_interest_◆_NEW"/>
    <n v="39320"/>
    <m/>
    <m/>
    <m/>
    <m/>
    <n v="11948.34"/>
    <m/>
    <x v="0"/>
    <m/>
    <m/>
    <x v="108"/>
    <m/>
    <x v="2"/>
    <x v="3"/>
    <x v="1"/>
  </r>
  <r>
    <x v="731"/>
    <x v="7"/>
    <x v="0"/>
    <s v="FY21_Holiday_Coffee_SC"/>
    <n v="23367"/>
    <m/>
    <m/>
    <m/>
    <m/>
    <n v="9460.7749999999996"/>
    <m/>
    <x v="0"/>
    <m/>
    <m/>
    <x v="108"/>
    <m/>
    <x v="2"/>
    <x v="3"/>
    <x v="0"/>
  </r>
  <r>
    <x v="731"/>
    <x v="7"/>
    <x v="0"/>
    <s v="FY21_Holiday_Coffee_Tofi"/>
    <n v="26653"/>
    <m/>
    <m/>
    <m/>
    <m/>
    <n v="9944.6849999999995"/>
    <m/>
    <x v="0"/>
    <m/>
    <m/>
    <x v="108"/>
    <m/>
    <x v="2"/>
    <x v="3"/>
    <x v="0"/>
  </r>
  <r>
    <x v="731"/>
    <x v="7"/>
    <x v="0"/>
    <s v="コーヒー◆_入力規則_男女_30-49_入力規則_◆"/>
    <n v="21647"/>
    <m/>
    <m/>
    <m/>
    <m/>
    <n v="23119.525000000001"/>
    <m/>
    <x v="0"/>
    <m/>
    <m/>
    <x v="108"/>
    <m/>
    <x v="2"/>
    <x v="3"/>
    <x v="1"/>
  </r>
  <r>
    <x v="731"/>
    <x v="7"/>
    <x v="0"/>
    <s v="NDG_Facebook_RT_ec（210210-210228）"/>
    <n v="4307"/>
    <m/>
    <m/>
    <m/>
    <m/>
    <n v="4687.46"/>
    <m/>
    <x v="0"/>
    <m/>
    <m/>
    <x v="108"/>
    <m/>
    <x v="2"/>
    <x v="3"/>
    <x v="0"/>
  </r>
  <r>
    <x v="731"/>
    <x v="7"/>
    <x v="0"/>
    <s v="SBUX_athome_Facebook_Coffee_All_collection"/>
    <n v="109100"/>
    <m/>
    <m/>
    <m/>
    <m/>
    <n v="70401.100000000006"/>
    <m/>
    <x v="0"/>
    <m/>
    <m/>
    <x v="108"/>
    <m/>
    <x v="2"/>
    <x v="3"/>
    <x v="0"/>
  </r>
  <r>
    <x v="731"/>
    <x v="7"/>
    <x v="0"/>
    <s v="カフェラテ◆reach_SEP_女性_30-49_interest_◆_NEW"/>
    <n v="16174"/>
    <m/>
    <m/>
    <m/>
    <m/>
    <n v="4352.96"/>
    <m/>
    <x v="0"/>
    <m/>
    <m/>
    <x v="108"/>
    <m/>
    <x v="2"/>
    <x v="3"/>
    <x v="1"/>
  </r>
  <r>
    <x v="731"/>
    <x v="7"/>
    <x v="0"/>
    <s v="NDG_Facebook_RT_ec（210210-210228）"/>
    <n v="1804"/>
    <m/>
    <m/>
    <m/>
    <m/>
    <n v="1461.7650000000001"/>
    <m/>
    <x v="0"/>
    <m/>
    <m/>
    <x v="108"/>
    <m/>
    <x v="2"/>
    <x v="3"/>
    <x v="0"/>
  </r>
  <r>
    <x v="731"/>
    <x v="7"/>
    <x v="0"/>
    <s v="健康◆reach_SEP_女性_30-49_interest_◆_NEW"/>
    <n v="53845"/>
    <m/>
    <m/>
    <m/>
    <m/>
    <n v="13871.715"/>
    <m/>
    <x v="0"/>
    <m/>
    <m/>
    <x v="108"/>
    <m/>
    <x v="2"/>
    <x v="3"/>
    <x v="1"/>
  </r>
  <r>
    <x v="731"/>
    <x v="7"/>
    <x v="0"/>
    <s v="FY21_Holiday_SBUX_catalog_st"/>
    <n v="152"/>
    <m/>
    <m/>
    <m/>
    <m/>
    <n v="66.900000000000006"/>
    <m/>
    <x v="0"/>
    <m/>
    <m/>
    <x v="108"/>
    <m/>
    <x v="2"/>
    <x v="3"/>
    <x v="1"/>
  </r>
  <r>
    <x v="731"/>
    <x v="7"/>
    <x v="0"/>
    <s v="SBUX_athome_Facebook_Coffee_All_collection_st"/>
    <n v="4441"/>
    <m/>
    <m/>
    <m/>
    <m/>
    <n v="4481.1850000000004"/>
    <m/>
    <x v="0"/>
    <m/>
    <m/>
    <x v="108"/>
    <m/>
    <x v="2"/>
    <x v="3"/>
    <x v="1"/>
  </r>
  <r>
    <x v="731"/>
    <x v="7"/>
    <x v="0"/>
    <s v="SBUX_athome_Facebook_Coffee_ORIGAMI_Occasion"/>
    <n v="24944"/>
    <m/>
    <m/>
    <m/>
    <m/>
    <n v="12209.25"/>
    <m/>
    <x v="0"/>
    <m/>
    <m/>
    <x v="108"/>
    <m/>
    <x v="2"/>
    <x v="3"/>
    <x v="0"/>
  </r>
  <r>
    <x v="731"/>
    <x v="7"/>
    <x v="0"/>
    <s v="FY21_Holiday_SBUX_SC"/>
    <n v="22917"/>
    <m/>
    <m/>
    <m/>
    <m/>
    <n v="11655.094999999999"/>
    <m/>
    <x v="0"/>
    <m/>
    <m/>
    <x v="108"/>
    <m/>
    <x v="2"/>
    <x v="3"/>
    <x v="0"/>
  </r>
  <r>
    <x v="731"/>
    <x v="7"/>
    <x v="0"/>
    <s v="NDG_Facebook_int_LAL"/>
    <n v="11447"/>
    <m/>
    <m/>
    <m/>
    <m/>
    <n v="16140.74"/>
    <m/>
    <x v="0"/>
    <m/>
    <m/>
    <x v="108"/>
    <m/>
    <x v="2"/>
    <x v="3"/>
    <x v="0"/>
  </r>
  <r>
    <x v="731"/>
    <x v="7"/>
    <x v="0"/>
    <s v="SBUX_athome_Facebook_SBUX_All_collection"/>
    <n v="92370"/>
    <m/>
    <m/>
    <m/>
    <m/>
    <n v="63182.59"/>
    <m/>
    <x v="0"/>
    <m/>
    <m/>
    <x v="108"/>
    <m/>
    <x v="2"/>
    <x v="3"/>
    <x v="0"/>
  </r>
  <r>
    <x v="731"/>
    <x v="7"/>
    <x v="0"/>
    <s v="NDG_Facebook_RT_ec（210210-210228）"/>
    <n v="5931"/>
    <m/>
    <m/>
    <m/>
    <m/>
    <n v="8206.4"/>
    <m/>
    <x v="0"/>
    <m/>
    <m/>
    <x v="108"/>
    <m/>
    <x v="2"/>
    <x v="3"/>
    <x v="0"/>
  </r>
  <r>
    <x v="731"/>
    <x v="7"/>
    <x v="0"/>
    <s v="SBUX_athome_Facebook_Coffee_All_Carousel"/>
    <n v="108703"/>
    <m/>
    <m/>
    <m/>
    <m/>
    <n v="77867.14"/>
    <m/>
    <x v="0"/>
    <m/>
    <m/>
    <x v="108"/>
    <m/>
    <x v="2"/>
    <x v="3"/>
    <x v="0"/>
  </r>
  <r>
    <x v="731"/>
    <x v="7"/>
    <x v="0"/>
    <s v="NDG_Facebook_RT_brand（210210-210228）"/>
    <n v="214"/>
    <m/>
    <m/>
    <m/>
    <m/>
    <n v="263.14"/>
    <m/>
    <x v="0"/>
    <m/>
    <m/>
    <x v="108"/>
    <m/>
    <x v="2"/>
    <x v="3"/>
    <x v="0"/>
  </r>
  <r>
    <x v="732"/>
    <x v="7"/>
    <x v="0"/>
    <s v="NDG_Facebook_RT_brand（210210-210228）"/>
    <n v="71"/>
    <m/>
    <m/>
    <m/>
    <m/>
    <n v="169.48"/>
    <m/>
    <x v="0"/>
    <m/>
    <m/>
    <x v="108"/>
    <m/>
    <x v="2"/>
    <x v="3"/>
    <x v="0"/>
  </r>
  <r>
    <x v="732"/>
    <x v="7"/>
    <x v="0"/>
    <s v="健康◆reach_SEP_女性_30-49_interest_◆_NEW"/>
    <n v="56475"/>
    <m/>
    <m/>
    <m/>
    <m/>
    <n v="14366.775"/>
    <m/>
    <x v="0"/>
    <m/>
    <m/>
    <x v="108"/>
    <m/>
    <x v="2"/>
    <x v="3"/>
    <x v="1"/>
  </r>
  <r>
    <x v="732"/>
    <x v="7"/>
    <x v="0"/>
    <s v="SBUX_athome_Facebook_Coffee_All_Carousel"/>
    <n v="113961"/>
    <m/>
    <m/>
    <m/>
    <m/>
    <n v="81516.535000000003"/>
    <m/>
    <x v="0"/>
    <m/>
    <m/>
    <x v="108"/>
    <m/>
    <x v="2"/>
    <x v="3"/>
    <x v="0"/>
  </r>
  <r>
    <x v="732"/>
    <x v="7"/>
    <x v="0"/>
    <s v="NDG_Facebook_int_LAL"/>
    <n v="33"/>
    <m/>
    <m/>
    <m/>
    <m/>
    <n v="52.405000000000001"/>
    <m/>
    <x v="0"/>
    <m/>
    <m/>
    <x v="108"/>
    <m/>
    <x v="2"/>
    <x v="3"/>
    <x v="0"/>
  </r>
  <r>
    <x v="732"/>
    <x v="7"/>
    <x v="0"/>
    <s v="SBUX_athome_Facebook_SBUX_All_Carousel"/>
    <n v="152445"/>
    <m/>
    <m/>
    <m/>
    <m/>
    <n v="121952.01"/>
    <m/>
    <x v="0"/>
    <m/>
    <m/>
    <x v="108"/>
    <m/>
    <x v="2"/>
    <x v="3"/>
    <x v="0"/>
  </r>
  <r>
    <x v="732"/>
    <x v="7"/>
    <x v="0"/>
    <s v="SBUX_athome_Facebook_Coffee_ORIGAMI_Format_specific_benefit"/>
    <n v="27460"/>
    <m/>
    <m/>
    <m/>
    <m/>
    <n v="12414.41"/>
    <m/>
    <x v="0"/>
    <m/>
    <m/>
    <x v="108"/>
    <m/>
    <x v="2"/>
    <x v="3"/>
    <x v="0"/>
  </r>
  <r>
    <x v="732"/>
    <x v="7"/>
    <x v="0"/>
    <s v="FY21_Holiday_Coffee_catalog"/>
    <n v="21472"/>
    <m/>
    <m/>
    <m/>
    <m/>
    <n v="9405.0249999999996"/>
    <m/>
    <x v="0"/>
    <m/>
    <m/>
    <x v="108"/>
    <m/>
    <x v="2"/>
    <x v="3"/>
    <x v="0"/>
  </r>
  <r>
    <x v="732"/>
    <x v="7"/>
    <x v="0"/>
    <s v="FY21_Holiday_Coffee_catalog_st"/>
    <n v="69"/>
    <m/>
    <m/>
    <m/>
    <m/>
    <n v="33.450000000000003"/>
    <m/>
    <x v="0"/>
    <m/>
    <m/>
    <x v="108"/>
    <m/>
    <x v="2"/>
    <x v="3"/>
    <x v="1"/>
  </r>
  <r>
    <x v="732"/>
    <x v="7"/>
    <x v="0"/>
    <s v="SBUX_athome_Facebook_Coffee_All_collection_st"/>
    <n v="10681"/>
    <m/>
    <m/>
    <m/>
    <m/>
    <n v="12639.64"/>
    <m/>
    <x v="0"/>
    <m/>
    <m/>
    <x v="108"/>
    <m/>
    <x v="2"/>
    <x v="3"/>
    <x v="1"/>
  </r>
  <r>
    <x v="732"/>
    <x v="7"/>
    <x v="0"/>
    <s v="NDG_Facebook_RT_ec（210210-210228）"/>
    <n v="1589"/>
    <m/>
    <m/>
    <m/>
    <m/>
    <n v="2155.2950000000001"/>
    <m/>
    <x v="0"/>
    <m/>
    <m/>
    <x v="108"/>
    <m/>
    <x v="2"/>
    <x v="3"/>
    <x v="0"/>
  </r>
  <r>
    <x v="732"/>
    <x v="7"/>
    <x v="0"/>
    <s v="FY21_Holiday_SBUX_catalog"/>
    <n v="20243"/>
    <m/>
    <m/>
    <m/>
    <m/>
    <n v="11419.83"/>
    <m/>
    <x v="0"/>
    <m/>
    <m/>
    <x v="108"/>
    <m/>
    <x v="2"/>
    <x v="3"/>
    <x v="0"/>
  </r>
  <r>
    <x v="732"/>
    <x v="7"/>
    <x v="0"/>
    <s v="FY21_Holiday_Coffee_SC"/>
    <n v="18752"/>
    <m/>
    <m/>
    <m/>
    <m/>
    <n v="9082.7900000000009"/>
    <m/>
    <x v="0"/>
    <m/>
    <m/>
    <x v="108"/>
    <m/>
    <x v="2"/>
    <x v="3"/>
    <x v="0"/>
  </r>
  <r>
    <x v="732"/>
    <x v="7"/>
    <x v="0"/>
    <s v="自然◆reach_SEP_女性_30-49_interest_◆_NEW"/>
    <n v="51075"/>
    <m/>
    <m/>
    <m/>
    <m/>
    <n v="14372.35"/>
    <m/>
    <x v="0"/>
    <m/>
    <m/>
    <x v="108"/>
    <m/>
    <x v="2"/>
    <x v="3"/>
    <x v="1"/>
  </r>
  <r>
    <x v="732"/>
    <x v="7"/>
    <x v="0"/>
    <s v="FY21_Holiday_Coffee_Origami"/>
    <n v="13423"/>
    <m/>
    <m/>
    <m/>
    <m/>
    <n v="9060.49"/>
    <m/>
    <x v="0"/>
    <m/>
    <m/>
    <x v="108"/>
    <m/>
    <x v="2"/>
    <x v="3"/>
    <x v="0"/>
  </r>
  <r>
    <x v="732"/>
    <x v="7"/>
    <x v="0"/>
    <s v="NDG_Facebook_int_LAL"/>
    <n v="11429"/>
    <m/>
    <m/>
    <m/>
    <m/>
    <n v="17264.66"/>
    <m/>
    <x v="0"/>
    <m/>
    <m/>
    <x v="108"/>
    <m/>
    <x v="2"/>
    <x v="3"/>
    <x v="0"/>
  </r>
  <r>
    <x v="732"/>
    <x v="7"/>
    <x v="0"/>
    <s v="健康◆reach_SEP_女性_30-49_interest_◆_NEW"/>
    <n v="59630"/>
    <m/>
    <m/>
    <m/>
    <m/>
    <n v="15489.58"/>
    <m/>
    <x v="0"/>
    <m/>
    <m/>
    <x v="108"/>
    <m/>
    <x v="2"/>
    <x v="3"/>
    <x v="1"/>
  </r>
  <r>
    <x v="732"/>
    <x v="7"/>
    <x v="0"/>
    <s v="SBUX_athome_Facebook_SBUX_All_collection_st"/>
    <n v="65148"/>
    <m/>
    <m/>
    <m/>
    <m/>
    <n v="68423.09"/>
    <m/>
    <x v="0"/>
    <m/>
    <m/>
    <x v="108"/>
    <m/>
    <x v="2"/>
    <x v="3"/>
    <x v="1"/>
  </r>
  <r>
    <x v="732"/>
    <x v="7"/>
    <x v="0"/>
    <s v="喫茶店◆_入力規則_男女_30-49_入力規則_◆"/>
    <n v="48573"/>
    <m/>
    <m/>
    <m/>
    <m/>
    <n v="47045.195"/>
    <m/>
    <x v="0"/>
    <m/>
    <m/>
    <x v="108"/>
    <m/>
    <x v="2"/>
    <x v="3"/>
    <x v="1"/>
  </r>
  <r>
    <x v="732"/>
    <x v="7"/>
    <x v="0"/>
    <s v="NDG_Facebook_RT_ec（210210-210228）"/>
    <n v="8685"/>
    <m/>
    <m/>
    <m/>
    <m/>
    <n v="9067.18"/>
    <m/>
    <x v="0"/>
    <m/>
    <m/>
    <x v="108"/>
    <m/>
    <x v="2"/>
    <x v="3"/>
    <x v="0"/>
  </r>
  <r>
    <x v="732"/>
    <x v="7"/>
    <x v="0"/>
    <s v="カフェラテ◆reach_SEP_女性_30-49_interest_◆_NEW"/>
    <n v="58078"/>
    <m/>
    <m/>
    <m/>
    <m/>
    <n v="15890.98"/>
    <m/>
    <x v="0"/>
    <m/>
    <m/>
    <x v="108"/>
    <m/>
    <x v="2"/>
    <x v="3"/>
    <x v="1"/>
  </r>
  <r>
    <x v="732"/>
    <x v="7"/>
    <x v="0"/>
    <s v="カフェラテ◆reach_SEP_女性_30-49_interest_◆_NEW"/>
    <n v="48339"/>
    <m/>
    <m/>
    <m/>
    <m/>
    <n v="13112.4"/>
    <m/>
    <x v="0"/>
    <m/>
    <m/>
    <x v="108"/>
    <m/>
    <x v="2"/>
    <x v="3"/>
    <x v="1"/>
  </r>
  <r>
    <x v="732"/>
    <x v="7"/>
    <x v="0"/>
    <s v="料理◆reach_SEP_女性_30-49_interest_◆_NEW"/>
    <n v="57209"/>
    <m/>
    <m/>
    <m/>
    <m/>
    <n v="15894.325000000001"/>
    <m/>
    <x v="0"/>
    <m/>
    <m/>
    <x v="108"/>
    <m/>
    <x v="2"/>
    <x v="3"/>
    <x v="1"/>
  </r>
  <r>
    <x v="732"/>
    <x v="7"/>
    <x v="0"/>
    <s v="SBUX_athome_Facebook_SBUX_ORIGAMI_Format_specific_benefit"/>
    <n v="32793"/>
    <m/>
    <m/>
    <m/>
    <m/>
    <n v="19174.654999999999"/>
    <m/>
    <x v="0"/>
    <m/>
    <m/>
    <x v="108"/>
    <m/>
    <x v="2"/>
    <x v="3"/>
    <x v="0"/>
  </r>
  <r>
    <x v="732"/>
    <x v="7"/>
    <x v="0"/>
    <s v="NDG_Facebook_int_LAL"/>
    <n v="35"/>
    <m/>
    <m/>
    <m/>
    <m/>
    <n v="56.865000000000002"/>
    <m/>
    <x v="0"/>
    <m/>
    <m/>
    <x v="108"/>
    <m/>
    <x v="2"/>
    <x v="3"/>
    <x v="0"/>
  </r>
  <r>
    <x v="732"/>
    <x v="7"/>
    <x v="0"/>
    <s v="NDG_Facebook_RT_brand（210210-210228）"/>
    <n v="131"/>
    <m/>
    <m/>
    <m/>
    <m/>
    <n v="170.595"/>
    <m/>
    <x v="0"/>
    <m/>
    <m/>
    <x v="108"/>
    <m/>
    <x v="2"/>
    <x v="3"/>
    <x v="0"/>
  </r>
  <r>
    <x v="732"/>
    <x v="7"/>
    <x v="0"/>
    <s v="NDG_Facebook_RT_brand（210210-210228）"/>
    <n v="367"/>
    <m/>
    <m/>
    <m/>
    <m/>
    <n v="675.69"/>
    <m/>
    <x v="0"/>
    <m/>
    <m/>
    <x v="108"/>
    <m/>
    <x v="2"/>
    <x v="3"/>
    <x v="0"/>
  </r>
  <r>
    <x v="732"/>
    <x v="7"/>
    <x v="0"/>
    <s v="SBUX_athome_Facebook_Coffee_All_collection"/>
    <n v="92047"/>
    <m/>
    <m/>
    <m/>
    <m/>
    <n v="61533.504999999997"/>
    <m/>
    <x v="0"/>
    <m/>
    <m/>
    <x v="108"/>
    <m/>
    <x v="2"/>
    <x v="3"/>
    <x v="0"/>
  </r>
  <r>
    <x v="732"/>
    <x v="7"/>
    <x v="0"/>
    <s v="FY21_Holiday_SBUX_SC"/>
    <n v="18350"/>
    <m/>
    <m/>
    <m/>
    <m/>
    <n v="11078.64"/>
    <m/>
    <x v="0"/>
    <m/>
    <m/>
    <x v="108"/>
    <m/>
    <x v="2"/>
    <x v="3"/>
    <x v="0"/>
  </r>
  <r>
    <x v="732"/>
    <x v="7"/>
    <x v="0"/>
    <s v="FY21_Holiday_Coffee_Tofi"/>
    <n v="24569"/>
    <m/>
    <m/>
    <m/>
    <m/>
    <n v="9369.3449999999993"/>
    <m/>
    <x v="0"/>
    <m/>
    <m/>
    <x v="108"/>
    <m/>
    <x v="2"/>
    <x v="3"/>
    <x v="0"/>
  </r>
  <r>
    <x v="732"/>
    <x v="7"/>
    <x v="0"/>
    <s v="FY21_Holiday_SBUX_Tofi"/>
    <n v="22907"/>
    <m/>
    <m/>
    <m/>
    <m/>
    <n v="11348.47"/>
    <m/>
    <x v="0"/>
    <m/>
    <m/>
    <x v="108"/>
    <m/>
    <x v="2"/>
    <x v="3"/>
    <x v="0"/>
  </r>
  <r>
    <x v="732"/>
    <x v="7"/>
    <x v="0"/>
    <s v="NDG_Facebook_RT_brand（210210-210228）"/>
    <n v="151"/>
    <m/>
    <m/>
    <m/>
    <m/>
    <n v="208.505"/>
    <m/>
    <x v="0"/>
    <m/>
    <m/>
    <x v="108"/>
    <m/>
    <x v="2"/>
    <x v="3"/>
    <x v="0"/>
  </r>
  <r>
    <x v="732"/>
    <x v="7"/>
    <x v="0"/>
    <s v="NDG_Facebook_int_LAL"/>
    <n v="3798"/>
    <m/>
    <m/>
    <m/>
    <m/>
    <n v="5811.38"/>
    <m/>
    <x v="0"/>
    <m/>
    <m/>
    <x v="108"/>
    <m/>
    <x v="2"/>
    <x v="3"/>
    <x v="0"/>
  </r>
  <r>
    <x v="732"/>
    <x v="7"/>
    <x v="0"/>
    <s v="自然◆reach_SEP_女性_30-49_interest_◆_NEW"/>
    <n v="56603"/>
    <m/>
    <m/>
    <m/>
    <m/>
    <n v="15669.094999999999"/>
    <m/>
    <x v="0"/>
    <m/>
    <m/>
    <x v="108"/>
    <m/>
    <x v="2"/>
    <x v="3"/>
    <x v="1"/>
  </r>
  <r>
    <x v="732"/>
    <x v="7"/>
    <x v="0"/>
    <s v="環境学◆reach_SEP_女性_30-49_interest_◆_NEW"/>
    <n v="39371"/>
    <m/>
    <m/>
    <m/>
    <m/>
    <n v="11990.71"/>
    <m/>
    <x v="0"/>
    <m/>
    <m/>
    <x v="108"/>
    <m/>
    <x v="2"/>
    <x v="3"/>
    <x v="1"/>
  </r>
  <r>
    <x v="732"/>
    <x v="7"/>
    <x v="0"/>
    <s v="料理◆reach_SEP_女性_30-49_interest_◆_NEW"/>
    <n v="48316"/>
    <m/>
    <m/>
    <m/>
    <m/>
    <n v="13451.36"/>
    <m/>
    <x v="0"/>
    <m/>
    <m/>
    <x v="108"/>
    <m/>
    <x v="2"/>
    <x v="3"/>
    <x v="1"/>
  </r>
  <r>
    <x v="732"/>
    <x v="7"/>
    <x v="0"/>
    <s v="FY21_Holiday_SBUX_catalog_st"/>
    <n v="198"/>
    <m/>
    <m/>
    <m/>
    <m/>
    <n v="122.65"/>
    <m/>
    <x v="0"/>
    <m/>
    <m/>
    <x v="108"/>
    <m/>
    <x v="2"/>
    <x v="3"/>
    <x v="1"/>
  </r>
  <r>
    <x v="732"/>
    <x v="7"/>
    <x v="0"/>
    <s v="美容関連ページの管理者◆reach_SEP_女性_30-49_user_◆_NEW"/>
    <n v="4288"/>
    <m/>
    <m/>
    <m/>
    <m/>
    <n v="22554.22"/>
    <m/>
    <x v="0"/>
    <m/>
    <m/>
    <x v="108"/>
    <m/>
    <x v="2"/>
    <x v="3"/>
    <x v="1"/>
  </r>
  <r>
    <x v="732"/>
    <x v="7"/>
    <x v="0"/>
    <s v="FY21_Holiday_SBUX_Origami"/>
    <n v="13165"/>
    <m/>
    <m/>
    <m/>
    <m/>
    <n v="11565.895"/>
    <m/>
    <x v="0"/>
    <m/>
    <m/>
    <x v="108"/>
    <m/>
    <x v="2"/>
    <x v="3"/>
    <x v="0"/>
  </r>
  <r>
    <x v="732"/>
    <x v="7"/>
    <x v="0"/>
    <s v="美容関連ページの管理者◆reach_SEP_女性_30-49_user_◆_NEW"/>
    <n v="994"/>
    <m/>
    <m/>
    <m/>
    <m/>
    <n v="5892.7749999999996"/>
    <m/>
    <x v="0"/>
    <m/>
    <m/>
    <x v="108"/>
    <m/>
    <x v="2"/>
    <x v="3"/>
    <x v="1"/>
  </r>
  <r>
    <x v="732"/>
    <x v="7"/>
    <x v="0"/>
    <s v="環境学◆reach_SEP_女性_30-49_interest_◆_NEW"/>
    <n v="59573"/>
    <m/>
    <m/>
    <m/>
    <m/>
    <n v="17741.88"/>
    <m/>
    <x v="0"/>
    <m/>
    <m/>
    <x v="108"/>
    <m/>
    <x v="2"/>
    <x v="3"/>
    <x v="1"/>
  </r>
  <r>
    <x v="732"/>
    <x v="7"/>
    <x v="0"/>
    <s v="NDG_Facebook_RT_ec（210210-210228）"/>
    <n v="514"/>
    <m/>
    <m/>
    <m/>
    <m/>
    <n v="590.95000000000005"/>
    <m/>
    <x v="0"/>
    <m/>
    <m/>
    <x v="108"/>
    <m/>
    <x v="2"/>
    <x v="3"/>
    <x v="0"/>
  </r>
  <r>
    <x v="732"/>
    <x v="7"/>
    <x v="0"/>
    <s v="SBUX_athome_Facebook_Coffee_ORIGAMI_Occasion"/>
    <n v="27851"/>
    <m/>
    <m/>
    <m/>
    <m/>
    <n v="12674.205"/>
    <m/>
    <x v="0"/>
    <m/>
    <m/>
    <x v="108"/>
    <m/>
    <x v="2"/>
    <x v="3"/>
    <x v="0"/>
  </r>
  <r>
    <x v="732"/>
    <x v="7"/>
    <x v="0"/>
    <s v="SBUX_athome_Facebook_SBUX_ORIGAMI_Occasion"/>
    <n v="36208"/>
    <m/>
    <m/>
    <m/>
    <m/>
    <n v="18788.865000000002"/>
    <m/>
    <x v="0"/>
    <m/>
    <m/>
    <x v="108"/>
    <m/>
    <x v="2"/>
    <x v="3"/>
    <x v="0"/>
  </r>
  <r>
    <x v="732"/>
    <x v="7"/>
    <x v="0"/>
    <s v="NDG_Facebook_RT_ec（210210-210228）"/>
    <n v="7980"/>
    <m/>
    <m/>
    <m/>
    <m/>
    <n v="8934.4950000000008"/>
    <m/>
    <x v="0"/>
    <m/>
    <m/>
    <x v="108"/>
    <m/>
    <x v="2"/>
    <x v="3"/>
    <x v="0"/>
  </r>
  <r>
    <x v="732"/>
    <x v="7"/>
    <x v="0"/>
    <s v="SBUX_athome_Facebook_SBUX_All_collection"/>
    <n v="59804"/>
    <m/>
    <m/>
    <m/>
    <m/>
    <n v="43189.525000000001"/>
    <m/>
    <x v="0"/>
    <m/>
    <m/>
    <x v="108"/>
    <m/>
    <x v="2"/>
    <x v="3"/>
    <x v="0"/>
  </r>
  <r>
    <x v="732"/>
    <x v="7"/>
    <x v="0"/>
    <s v="コーヒー◆_入力規則_男女_30-49_入力規則_◆"/>
    <n v="51732"/>
    <m/>
    <m/>
    <m/>
    <m/>
    <n v="47308.334999999999"/>
    <m/>
    <x v="0"/>
    <m/>
    <m/>
    <x v="108"/>
    <m/>
    <x v="2"/>
    <x v="3"/>
    <x v="1"/>
  </r>
  <r>
    <x v="733"/>
    <x v="7"/>
    <x v="0"/>
    <s v="FY21_Holiday_Coffee_Tofi"/>
    <n v="24552"/>
    <m/>
    <m/>
    <m/>
    <m/>
    <n v="9370.4599999999991"/>
    <m/>
    <x v="0"/>
    <m/>
    <m/>
    <x v="108"/>
    <m/>
    <x v="2"/>
    <x v="3"/>
    <x v="0"/>
  </r>
  <r>
    <x v="733"/>
    <x v="7"/>
    <x v="0"/>
    <s v="SBUX_athome_Facebook_Coffee_All_collection_st"/>
    <n v="3825"/>
    <m/>
    <m/>
    <m/>
    <m/>
    <n v="4212.47"/>
    <m/>
    <x v="0"/>
    <m/>
    <m/>
    <x v="108"/>
    <m/>
    <x v="2"/>
    <x v="3"/>
    <x v="1"/>
  </r>
  <r>
    <x v="733"/>
    <x v="7"/>
    <x v="0"/>
    <s v="NDG_Facebook_int_LAL"/>
    <n v="22"/>
    <m/>
    <m/>
    <m/>
    <m/>
    <n v="40.14"/>
    <m/>
    <x v="0"/>
    <m/>
    <m/>
    <x v="108"/>
    <m/>
    <x v="2"/>
    <x v="3"/>
    <x v="0"/>
  </r>
  <r>
    <x v="733"/>
    <x v="7"/>
    <x v="0"/>
    <s v="自然◆reach_SEP_女性_30-49_interest_◆_NEW"/>
    <n v="76065"/>
    <m/>
    <m/>
    <m/>
    <m/>
    <n v="24187.695"/>
    <m/>
    <x v="0"/>
    <m/>
    <m/>
    <x v="108"/>
    <m/>
    <x v="2"/>
    <x v="3"/>
    <x v="1"/>
  </r>
  <r>
    <x v="733"/>
    <x v="7"/>
    <x v="0"/>
    <s v="美容関連ページの管理者◆reach_SEP_女性_30-49_user_◆_NEW"/>
    <n v="1399"/>
    <m/>
    <m/>
    <m/>
    <m/>
    <n v="9497.57"/>
    <m/>
    <x v="0"/>
    <m/>
    <m/>
    <x v="108"/>
    <m/>
    <x v="2"/>
    <x v="3"/>
    <x v="1"/>
  </r>
  <r>
    <x v="733"/>
    <x v="7"/>
    <x v="0"/>
    <s v="環境学◆reach_SEP_女性_30-49_interest_◆_NEW"/>
    <n v="43920"/>
    <m/>
    <m/>
    <m/>
    <m/>
    <n v="15027.97"/>
    <m/>
    <x v="0"/>
    <m/>
    <m/>
    <x v="108"/>
    <m/>
    <x v="2"/>
    <x v="3"/>
    <x v="1"/>
  </r>
  <r>
    <x v="733"/>
    <x v="7"/>
    <x v="0"/>
    <s v="コーヒー◆_入力規則_男女_30-49_入力規則_◆"/>
    <n v="42665"/>
    <m/>
    <m/>
    <m/>
    <m/>
    <n v="43867.445"/>
    <m/>
    <x v="0"/>
    <m/>
    <m/>
    <x v="108"/>
    <m/>
    <x v="2"/>
    <x v="3"/>
    <x v="1"/>
  </r>
  <r>
    <x v="733"/>
    <x v="7"/>
    <x v="0"/>
    <s v="SBUX_athome_Facebook_SBUX_ORIGAMI_Occasion"/>
    <n v="24061"/>
    <m/>
    <m/>
    <m/>
    <m/>
    <n v="18166.695"/>
    <m/>
    <x v="0"/>
    <m/>
    <m/>
    <x v="108"/>
    <m/>
    <x v="2"/>
    <x v="3"/>
    <x v="0"/>
  </r>
  <r>
    <x v="733"/>
    <x v="7"/>
    <x v="0"/>
    <s v="SBUX_athome_Facebook_SBUX_All_collection_st"/>
    <n v="41284"/>
    <m/>
    <m/>
    <m/>
    <m/>
    <n v="37334.660000000003"/>
    <m/>
    <x v="0"/>
    <m/>
    <m/>
    <x v="108"/>
    <m/>
    <x v="2"/>
    <x v="3"/>
    <x v="1"/>
  </r>
  <r>
    <x v="733"/>
    <x v="7"/>
    <x v="0"/>
    <s v="カフェラテ◆reach_SEP_女性_30-49_interest_◆_NEW"/>
    <n v="22809"/>
    <m/>
    <m/>
    <m/>
    <m/>
    <n v="6611.95"/>
    <m/>
    <x v="0"/>
    <m/>
    <m/>
    <x v="108"/>
    <m/>
    <x v="2"/>
    <x v="3"/>
    <x v="1"/>
  </r>
  <r>
    <x v="733"/>
    <x v="7"/>
    <x v="0"/>
    <s v="SBUX_athome_Facebook_Coffee_All_collection"/>
    <n v="81677"/>
    <m/>
    <m/>
    <m/>
    <m/>
    <n v="69782.274999999994"/>
    <m/>
    <x v="0"/>
    <m/>
    <m/>
    <x v="108"/>
    <m/>
    <x v="2"/>
    <x v="3"/>
    <x v="0"/>
  </r>
  <r>
    <x v="733"/>
    <x v="7"/>
    <x v="0"/>
    <s v="環境学◆reach_SEP_女性_30-49_interest_◆_NEW"/>
    <n v="39602"/>
    <m/>
    <m/>
    <m/>
    <m/>
    <n v="14296.53"/>
    <m/>
    <x v="0"/>
    <m/>
    <m/>
    <x v="108"/>
    <m/>
    <x v="2"/>
    <x v="3"/>
    <x v="1"/>
  </r>
  <r>
    <x v="733"/>
    <x v="7"/>
    <x v="0"/>
    <s v="FY21_Holiday_Coffee_SC"/>
    <n v="24621"/>
    <m/>
    <m/>
    <m/>
    <m/>
    <n v="9268.9950000000008"/>
    <m/>
    <x v="0"/>
    <m/>
    <m/>
    <x v="108"/>
    <m/>
    <x v="2"/>
    <x v="3"/>
    <x v="0"/>
  </r>
  <r>
    <x v="733"/>
    <x v="7"/>
    <x v="0"/>
    <s v="NDG_Facebook_int_LAL"/>
    <n v="10391"/>
    <m/>
    <m/>
    <m/>
    <m/>
    <n v="16135.165000000001"/>
    <m/>
    <x v="0"/>
    <m/>
    <m/>
    <x v="108"/>
    <m/>
    <x v="2"/>
    <x v="3"/>
    <x v="0"/>
  </r>
  <r>
    <x v="733"/>
    <x v="7"/>
    <x v="0"/>
    <s v="FY21_Holiday_SBUX_Tofi"/>
    <n v="26213"/>
    <m/>
    <m/>
    <m/>
    <m/>
    <n v="11466.66"/>
    <m/>
    <x v="0"/>
    <m/>
    <m/>
    <x v="108"/>
    <m/>
    <x v="2"/>
    <x v="3"/>
    <x v="0"/>
  </r>
  <r>
    <x v="733"/>
    <x v="7"/>
    <x v="0"/>
    <s v="FY21_Holiday_Coffee_Origami"/>
    <n v="12910"/>
    <m/>
    <m/>
    <m/>
    <m/>
    <n v="9039.3050000000003"/>
    <m/>
    <x v="0"/>
    <m/>
    <m/>
    <x v="108"/>
    <m/>
    <x v="2"/>
    <x v="3"/>
    <x v="0"/>
  </r>
  <r>
    <x v="733"/>
    <x v="7"/>
    <x v="0"/>
    <s v="美容関連ページの管理者◆reach_SEP_女性_30-49_user_◆_NEW"/>
    <n v="2617"/>
    <m/>
    <m/>
    <m/>
    <m/>
    <n v="16869.95"/>
    <m/>
    <x v="0"/>
    <m/>
    <m/>
    <x v="108"/>
    <m/>
    <x v="2"/>
    <x v="3"/>
    <x v="1"/>
  </r>
  <r>
    <x v="733"/>
    <x v="7"/>
    <x v="0"/>
    <s v="料理◆reach_SEP_女性_30-49_interest_◆_NEW"/>
    <n v="23837"/>
    <m/>
    <m/>
    <m/>
    <m/>
    <n v="7545.2049999999999"/>
    <m/>
    <x v="0"/>
    <m/>
    <m/>
    <x v="108"/>
    <m/>
    <x v="2"/>
    <x v="3"/>
    <x v="1"/>
  </r>
  <r>
    <x v="733"/>
    <x v="7"/>
    <x v="0"/>
    <s v="料理◆reach_SEP_女性_30-49_interest_◆_NEW"/>
    <n v="68770"/>
    <m/>
    <m/>
    <m/>
    <m/>
    <n v="21852.884999999998"/>
    <m/>
    <x v="0"/>
    <m/>
    <m/>
    <x v="108"/>
    <m/>
    <x v="2"/>
    <x v="3"/>
    <x v="1"/>
  </r>
  <r>
    <x v="733"/>
    <x v="7"/>
    <x v="0"/>
    <s v="喫茶店◆_入力規則_男女_30-49_入力規則_◆"/>
    <n v="47858"/>
    <m/>
    <m/>
    <m/>
    <m/>
    <n v="47084.22"/>
    <m/>
    <x v="0"/>
    <m/>
    <m/>
    <x v="108"/>
    <m/>
    <x v="2"/>
    <x v="3"/>
    <x v="1"/>
  </r>
  <r>
    <x v="733"/>
    <x v="7"/>
    <x v="0"/>
    <s v="NDG_Facebook_RT_ec（210210-210228）"/>
    <n v="4898"/>
    <m/>
    <m/>
    <m/>
    <m/>
    <n v="6369.9949999999999"/>
    <m/>
    <x v="0"/>
    <m/>
    <m/>
    <x v="108"/>
    <m/>
    <x v="2"/>
    <x v="3"/>
    <x v="0"/>
  </r>
  <r>
    <x v="733"/>
    <x v="7"/>
    <x v="0"/>
    <s v="NDG_Facebook_RT_ec（210210-210228）"/>
    <n v="568"/>
    <m/>
    <m/>
    <m/>
    <m/>
    <n v="932.14"/>
    <m/>
    <x v="0"/>
    <m/>
    <m/>
    <x v="108"/>
    <m/>
    <x v="2"/>
    <x v="3"/>
    <x v="0"/>
  </r>
  <r>
    <x v="733"/>
    <x v="7"/>
    <x v="0"/>
    <s v="NDG_Facebook_int_LAL"/>
    <n v="3493"/>
    <m/>
    <m/>
    <m/>
    <m/>
    <n v="5944.0649999999996"/>
    <m/>
    <x v="0"/>
    <m/>
    <m/>
    <x v="108"/>
    <m/>
    <x v="2"/>
    <x v="3"/>
    <x v="0"/>
  </r>
  <r>
    <x v="733"/>
    <x v="7"/>
    <x v="0"/>
    <s v="FY21_Holiday_Coffee_catalog"/>
    <n v="22119"/>
    <m/>
    <m/>
    <m/>
    <m/>
    <n v="9339.24"/>
    <m/>
    <x v="0"/>
    <m/>
    <m/>
    <x v="108"/>
    <m/>
    <x v="2"/>
    <x v="3"/>
    <x v="0"/>
  </r>
  <r>
    <x v="733"/>
    <x v="7"/>
    <x v="0"/>
    <s v="NDG_Facebook_RT_brand（210210-210228）"/>
    <n v="362"/>
    <m/>
    <m/>
    <m/>
    <m/>
    <n v="681.26499999999999"/>
    <m/>
    <x v="0"/>
    <m/>
    <m/>
    <x v="108"/>
    <m/>
    <x v="2"/>
    <x v="3"/>
    <x v="0"/>
  </r>
  <r>
    <x v="733"/>
    <x v="7"/>
    <x v="0"/>
    <s v="健康◆reach_SEP_女性_30-49_interest_◆_NEW"/>
    <n v="56957"/>
    <m/>
    <m/>
    <m/>
    <m/>
    <n v="17351.63"/>
    <m/>
    <x v="0"/>
    <m/>
    <m/>
    <x v="108"/>
    <m/>
    <x v="2"/>
    <x v="3"/>
    <x v="1"/>
  </r>
  <r>
    <x v="733"/>
    <x v="7"/>
    <x v="0"/>
    <s v="SBUX_athome_Facebook_SBUX_All_Carousel"/>
    <n v="165851"/>
    <m/>
    <m/>
    <m/>
    <m/>
    <n v="113939.62"/>
    <m/>
    <x v="0"/>
    <m/>
    <m/>
    <x v="108"/>
    <m/>
    <x v="2"/>
    <x v="3"/>
    <x v="0"/>
  </r>
  <r>
    <x v="733"/>
    <x v="7"/>
    <x v="0"/>
    <s v="NDG_Facebook_RT_ec（210210-210228）"/>
    <n v="1292"/>
    <m/>
    <m/>
    <m/>
    <m/>
    <n v="1787.345"/>
    <m/>
    <x v="0"/>
    <m/>
    <m/>
    <x v="108"/>
    <m/>
    <x v="2"/>
    <x v="3"/>
    <x v="0"/>
  </r>
  <r>
    <x v="733"/>
    <x v="7"/>
    <x v="0"/>
    <s v="SBUX_athome_Facebook_Coffee_ORIGAMI_Occasion"/>
    <n v="26432"/>
    <m/>
    <m/>
    <m/>
    <m/>
    <n v="12780.13"/>
    <m/>
    <x v="0"/>
    <m/>
    <m/>
    <x v="108"/>
    <m/>
    <x v="2"/>
    <x v="3"/>
    <x v="0"/>
  </r>
  <r>
    <x v="733"/>
    <x v="7"/>
    <x v="0"/>
    <s v="SBUX_athome_Facebook_SBUX_ORIGAMI_Format_specific_benefit"/>
    <n v="31034"/>
    <m/>
    <m/>
    <m/>
    <m/>
    <n v="18599.314999999999"/>
    <m/>
    <x v="0"/>
    <m/>
    <m/>
    <x v="108"/>
    <m/>
    <x v="2"/>
    <x v="3"/>
    <x v="0"/>
  </r>
  <r>
    <x v="733"/>
    <x v="7"/>
    <x v="0"/>
    <s v="SBUX_athome_Facebook_SBUX_All_collection"/>
    <n v="75781"/>
    <m/>
    <m/>
    <m/>
    <m/>
    <n v="73190.83"/>
    <m/>
    <x v="0"/>
    <m/>
    <m/>
    <x v="108"/>
    <m/>
    <x v="2"/>
    <x v="3"/>
    <x v="0"/>
  </r>
  <r>
    <x v="733"/>
    <x v="7"/>
    <x v="0"/>
    <s v="SBUX_athome_Facebook_Coffee_ORIGAMI_Format_specific_benefit"/>
    <n v="30941"/>
    <m/>
    <m/>
    <m/>
    <m/>
    <n v="12545.98"/>
    <m/>
    <x v="0"/>
    <m/>
    <m/>
    <x v="108"/>
    <m/>
    <x v="2"/>
    <x v="3"/>
    <x v="0"/>
  </r>
  <r>
    <x v="733"/>
    <x v="7"/>
    <x v="0"/>
    <s v="自然◆reach_SEP_女性_30-49_interest_◆_NEW"/>
    <n v="17502"/>
    <m/>
    <m/>
    <m/>
    <m/>
    <n v="5431.165"/>
    <m/>
    <x v="0"/>
    <m/>
    <m/>
    <x v="108"/>
    <m/>
    <x v="2"/>
    <x v="3"/>
    <x v="1"/>
  </r>
  <r>
    <x v="733"/>
    <x v="7"/>
    <x v="0"/>
    <s v="カフェラテ◆reach_SEP_女性_30-49_interest_◆_NEW"/>
    <n v="69820"/>
    <m/>
    <m/>
    <m/>
    <m/>
    <n v="21851.77"/>
    <m/>
    <x v="0"/>
    <m/>
    <m/>
    <x v="108"/>
    <m/>
    <x v="2"/>
    <x v="3"/>
    <x v="1"/>
  </r>
  <r>
    <x v="733"/>
    <x v="7"/>
    <x v="0"/>
    <s v="SBUX_athome_Facebook_Coffee_All_Carousel"/>
    <n v="126853"/>
    <m/>
    <m/>
    <m/>
    <m/>
    <n v="75557.975000000006"/>
    <m/>
    <x v="0"/>
    <m/>
    <m/>
    <x v="108"/>
    <m/>
    <x v="2"/>
    <x v="3"/>
    <x v="0"/>
  </r>
  <r>
    <x v="733"/>
    <x v="7"/>
    <x v="0"/>
    <s v="NDG_Facebook_RT_ec（210210-210228）"/>
    <n v="6891"/>
    <m/>
    <m/>
    <m/>
    <m/>
    <n v="9403.91"/>
    <m/>
    <x v="0"/>
    <m/>
    <m/>
    <x v="108"/>
    <m/>
    <x v="2"/>
    <x v="3"/>
    <x v="0"/>
  </r>
  <r>
    <x v="733"/>
    <x v="7"/>
    <x v="0"/>
    <s v="NDG_Facebook_RT_brand（210210-210228）"/>
    <n v="161"/>
    <m/>
    <m/>
    <m/>
    <m/>
    <n v="332.27"/>
    <m/>
    <x v="0"/>
    <m/>
    <m/>
    <x v="108"/>
    <m/>
    <x v="2"/>
    <x v="3"/>
    <x v="0"/>
  </r>
  <r>
    <x v="733"/>
    <x v="7"/>
    <x v="0"/>
    <s v="NDG_Facebook_RT_brand（210210-210228）"/>
    <n v="202"/>
    <m/>
    <m/>
    <m/>
    <m/>
    <n v="233.035"/>
    <m/>
    <x v="0"/>
    <m/>
    <m/>
    <x v="108"/>
    <m/>
    <x v="2"/>
    <x v="3"/>
    <x v="0"/>
  </r>
  <r>
    <x v="733"/>
    <x v="7"/>
    <x v="0"/>
    <s v="FY21_Holiday_SBUX_SC"/>
    <n v="24536"/>
    <m/>
    <m/>
    <m/>
    <m/>
    <n v="11403.105"/>
    <m/>
    <x v="0"/>
    <m/>
    <m/>
    <x v="108"/>
    <m/>
    <x v="2"/>
    <x v="3"/>
    <x v="0"/>
  </r>
  <r>
    <x v="733"/>
    <x v="7"/>
    <x v="0"/>
    <s v="FY21_Holiday_SBUX_Origami"/>
    <n v="13606"/>
    <m/>
    <m/>
    <m/>
    <m/>
    <n v="11425.405000000001"/>
    <m/>
    <x v="0"/>
    <m/>
    <m/>
    <x v="108"/>
    <m/>
    <x v="2"/>
    <x v="3"/>
    <x v="0"/>
  </r>
  <r>
    <x v="733"/>
    <x v="7"/>
    <x v="0"/>
    <s v="FY21_Holiday_SBUX_catalog_st"/>
    <n v="924"/>
    <m/>
    <m/>
    <m/>
    <m/>
    <n v="363.49"/>
    <m/>
    <x v="0"/>
    <m/>
    <m/>
    <x v="108"/>
    <m/>
    <x v="2"/>
    <x v="3"/>
    <x v="1"/>
  </r>
  <r>
    <x v="733"/>
    <x v="7"/>
    <x v="0"/>
    <s v="FY21_Holiday_SBUX_catalog"/>
    <n v="20042"/>
    <m/>
    <m/>
    <m/>
    <m/>
    <n v="11144.424999999999"/>
    <m/>
    <x v="0"/>
    <m/>
    <m/>
    <x v="108"/>
    <m/>
    <x v="2"/>
    <x v="3"/>
    <x v="0"/>
  </r>
  <r>
    <x v="733"/>
    <x v="7"/>
    <x v="0"/>
    <s v="健康◆reach_SEP_女性_30-49_interest_◆_NEW"/>
    <n v="41262"/>
    <m/>
    <m/>
    <m/>
    <m/>
    <n v="11891.475"/>
    <m/>
    <x v="0"/>
    <m/>
    <m/>
    <x v="108"/>
    <m/>
    <x v="2"/>
    <x v="3"/>
    <x v="1"/>
  </r>
  <r>
    <x v="733"/>
    <x v="7"/>
    <x v="0"/>
    <s v="NDG_Facebook_RT_brand（210210-210228）"/>
    <n v="77"/>
    <m/>
    <m/>
    <m/>
    <m/>
    <n v="136.03"/>
    <m/>
    <x v="0"/>
    <m/>
    <m/>
    <x v="108"/>
    <m/>
    <x v="2"/>
    <x v="3"/>
    <x v="0"/>
  </r>
  <r>
    <x v="733"/>
    <x v="7"/>
    <x v="0"/>
    <s v="NDG_Facebook_int_LAL"/>
    <n v="34"/>
    <m/>
    <m/>
    <m/>
    <m/>
    <n v="54.634999999999998"/>
    <m/>
    <x v="0"/>
    <m/>
    <m/>
    <x v="108"/>
    <m/>
    <x v="2"/>
    <x v="3"/>
    <x v="0"/>
  </r>
  <r>
    <x v="733"/>
    <x v="7"/>
    <x v="0"/>
    <s v="FY21_Holiday_Coffee_catalog_st"/>
    <n v="481"/>
    <m/>
    <m/>
    <m/>
    <m/>
    <n v="122.65"/>
    <m/>
    <x v="0"/>
    <m/>
    <m/>
    <x v="108"/>
    <m/>
    <x v="2"/>
    <x v="3"/>
    <x v="1"/>
  </r>
  <r>
    <x v="734"/>
    <x v="7"/>
    <x v="0"/>
    <s v="FY21_Holiday_SBUX_catalog"/>
    <n v="16361"/>
    <m/>
    <m/>
    <m/>
    <m/>
    <n v="11637.254999999999"/>
    <m/>
    <x v="0"/>
    <m/>
    <m/>
    <x v="108"/>
    <m/>
    <x v="2"/>
    <x v="3"/>
    <x v="0"/>
  </r>
  <r>
    <x v="734"/>
    <x v="7"/>
    <x v="0"/>
    <s v="美容関連ページの管理者◆reach_SEP_女性_30-49_user_◆_NEW"/>
    <n v="419"/>
    <m/>
    <m/>
    <m/>
    <m/>
    <n v="2963.67"/>
    <m/>
    <x v="0"/>
    <m/>
    <m/>
    <x v="108"/>
    <m/>
    <x v="2"/>
    <x v="3"/>
    <x v="1"/>
  </r>
  <r>
    <x v="734"/>
    <x v="7"/>
    <x v="0"/>
    <s v="健康◆reach_SEP_女性_30-49_interest_◆_NEW"/>
    <n v="47533"/>
    <m/>
    <m/>
    <m/>
    <m/>
    <n v="14787.13"/>
    <m/>
    <x v="0"/>
    <m/>
    <m/>
    <x v="108"/>
    <m/>
    <x v="2"/>
    <x v="3"/>
    <x v="1"/>
  </r>
  <r>
    <x v="734"/>
    <x v="7"/>
    <x v="0"/>
    <s v="自然◆reach_SEP_女性_30-49_interest_◆_NEW"/>
    <n v="39374"/>
    <m/>
    <m/>
    <m/>
    <m/>
    <n v="12653.02"/>
    <m/>
    <x v="0"/>
    <m/>
    <m/>
    <x v="108"/>
    <m/>
    <x v="2"/>
    <x v="3"/>
    <x v="1"/>
  </r>
  <r>
    <x v="734"/>
    <x v="7"/>
    <x v="0"/>
    <s v="環境学◆reach_SEP_女性_30-49_interest_◆_NEW"/>
    <n v="57517"/>
    <m/>
    <m/>
    <m/>
    <m/>
    <n v="19858.150000000001"/>
    <m/>
    <x v="0"/>
    <m/>
    <m/>
    <x v="108"/>
    <m/>
    <x v="2"/>
    <x v="3"/>
    <x v="1"/>
  </r>
  <r>
    <x v="734"/>
    <x v="7"/>
    <x v="0"/>
    <s v="NDG_Facebook_RT_ec（210210-210228）"/>
    <n v="30655"/>
    <m/>
    <m/>
    <m/>
    <m/>
    <n v="39165.49"/>
    <m/>
    <x v="0"/>
    <m/>
    <m/>
    <x v="108"/>
    <m/>
    <x v="2"/>
    <x v="3"/>
    <x v="0"/>
  </r>
  <r>
    <x v="734"/>
    <x v="7"/>
    <x v="0"/>
    <s v="SBUX_athome_Facebook_SBUX_All_collection_st"/>
    <n v="45304"/>
    <m/>
    <m/>
    <m/>
    <m/>
    <n v="50977.8"/>
    <m/>
    <x v="0"/>
    <m/>
    <m/>
    <x v="108"/>
    <m/>
    <x v="2"/>
    <x v="3"/>
    <x v="1"/>
  </r>
  <r>
    <x v="734"/>
    <x v="7"/>
    <x v="0"/>
    <s v="コーヒー◆_入力規則_男女_30-49_入力規則_◆"/>
    <n v="39188"/>
    <m/>
    <m/>
    <m/>
    <m/>
    <n v="44631.22"/>
    <m/>
    <x v="0"/>
    <m/>
    <m/>
    <x v="108"/>
    <m/>
    <x v="2"/>
    <x v="3"/>
    <x v="1"/>
  </r>
  <r>
    <x v="734"/>
    <x v="7"/>
    <x v="0"/>
    <s v="SBUX_athome_Facebook_SBUX_WB_Format_specific_benefit"/>
    <n v="15787"/>
    <m/>
    <m/>
    <m/>
    <m/>
    <n v="12220.4"/>
    <m/>
    <x v="0"/>
    <m/>
    <m/>
    <x v="108"/>
    <m/>
    <x v="2"/>
    <x v="3"/>
    <x v="0"/>
  </r>
  <r>
    <x v="734"/>
    <x v="7"/>
    <x v="0"/>
    <s v="SBUX_athome_Facebook_Coffee_All_collection_st"/>
    <n v="5252"/>
    <m/>
    <m/>
    <m/>
    <m/>
    <n v="6105.74"/>
    <m/>
    <x v="0"/>
    <m/>
    <m/>
    <x v="108"/>
    <m/>
    <x v="2"/>
    <x v="3"/>
    <x v="1"/>
  </r>
  <r>
    <x v="734"/>
    <x v="7"/>
    <x v="0"/>
    <s v="カフェラテ◆reach_SEP_女性_30-49_interest_◆_NEW"/>
    <n v="53906"/>
    <m/>
    <m/>
    <m/>
    <m/>
    <n v="15472.855"/>
    <m/>
    <x v="0"/>
    <m/>
    <m/>
    <x v="108"/>
    <m/>
    <x v="2"/>
    <x v="3"/>
    <x v="1"/>
  </r>
  <r>
    <x v="734"/>
    <x v="7"/>
    <x v="0"/>
    <s v="NDG_Facebook_int_LAL"/>
    <n v="32260"/>
    <m/>
    <m/>
    <m/>
    <m/>
    <n v="58274.36"/>
    <m/>
    <x v="0"/>
    <m/>
    <m/>
    <x v="108"/>
    <m/>
    <x v="2"/>
    <x v="3"/>
    <x v="0"/>
  </r>
  <r>
    <x v="734"/>
    <x v="7"/>
    <x v="0"/>
    <s v="NDG_Facebook_RT_brand（210210-210228）"/>
    <n v="801"/>
    <m/>
    <m/>
    <m/>
    <m/>
    <n v="1075.9749999999999"/>
    <m/>
    <x v="0"/>
    <m/>
    <m/>
    <x v="108"/>
    <m/>
    <x v="2"/>
    <x v="3"/>
    <x v="0"/>
  </r>
  <r>
    <x v="734"/>
    <x v="7"/>
    <x v="0"/>
    <s v="NDG_Facebook_RT_brand（210210-210228）"/>
    <n v="364"/>
    <m/>
    <m/>
    <m/>
    <m/>
    <n v="577.57000000000005"/>
    <m/>
    <x v="0"/>
    <m/>
    <m/>
    <x v="108"/>
    <m/>
    <x v="2"/>
    <x v="3"/>
    <x v="0"/>
  </r>
  <r>
    <x v="734"/>
    <x v="7"/>
    <x v="0"/>
    <s v="NDG_Facebook_RT_ec（210210-210228）"/>
    <n v="5623"/>
    <m/>
    <m/>
    <m/>
    <m/>
    <n v="4435.47"/>
    <m/>
    <x v="0"/>
    <m/>
    <m/>
    <x v="108"/>
    <m/>
    <x v="2"/>
    <x v="3"/>
    <x v="0"/>
  </r>
  <r>
    <x v="734"/>
    <x v="7"/>
    <x v="0"/>
    <s v="FY21_Holiday_SBUX_catalog_st"/>
    <n v="1302"/>
    <m/>
    <m/>
    <m/>
    <m/>
    <n v="377.98500000000001"/>
    <m/>
    <x v="0"/>
    <m/>
    <m/>
    <x v="108"/>
    <m/>
    <x v="2"/>
    <x v="3"/>
    <x v="1"/>
  </r>
  <r>
    <x v="734"/>
    <x v="7"/>
    <x v="0"/>
    <s v="SBUX_athome_Facebook_SBUX_WB_Occasion"/>
    <n v="10877"/>
    <m/>
    <m/>
    <m/>
    <m/>
    <n v="12570.51"/>
    <m/>
    <x v="0"/>
    <m/>
    <m/>
    <x v="108"/>
    <m/>
    <x v="2"/>
    <x v="3"/>
    <x v="0"/>
  </r>
  <r>
    <x v="734"/>
    <x v="7"/>
    <x v="0"/>
    <s v="NDG_Facebook_RT_brand（210210-210228）"/>
    <n v="1779"/>
    <m/>
    <m/>
    <m/>
    <m/>
    <n v="3512.25"/>
    <m/>
    <x v="0"/>
    <m/>
    <m/>
    <x v="108"/>
    <m/>
    <x v="2"/>
    <x v="3"/>
    <x v="0"/>
  </r>
  <r>
    <x v="734"/>
    <x v="7"/>
    <x v="0"/>
    <s v="SBUX_athome_Facebook_Coffee_WB_Occasion"/>
    <n v="8803"/>
    <m/>
    <m/>
    <m/>
    <m/>
    <n v="8319.0149999999994"/>
    <m/>
    <x v="0"/>
    <m/>
    <m/>
    <x v="108"/>
    <m/>
    <x v="2"/>
    <x v="3"/>
    <x v="0"/>
  </r>
  <r>
    <x v="734"/>
    <x v="7"/>
    <x v="0"/>
    <s v="FY21_Holiday_Coffee_Origami"/>
    <n v="12156"/>
    <m/>
    <m/>
    <m/>
    <m/>
    <n v="9245.58"/>
    <m/>
    <x v="0"/>
    <m/>
    <m/>
    <x v="108"/>
    <m/>
    <x v="2"/>
    <x v="3"/>
    <x v="0"/>
  </r>
  <r>
    <x v="734"/>
    <x v="7"/>
    <x v="0"/>
    <s v="SBUX_athome_Facebook_SBUX_All_Carousel"/>
    <n v="132203"/>
    <m/>
    <m/>
    <m/>
    <m/>
    <n v="114134.745"/>
    <m/>
    <x v="0"/>
    <m/>
    <m/>
    <x v="108"/>
    <m/>
    <x v="2"/>
    <x v="3"/>
    <x v="0"/>
  </r>
  <r>
    <x v="734"/>
    <x v="7"/>
    <x v="0"/>
    <s v="NDG_Facebook_RT_ec（210210-210228）"/>
    <n v="7957"/>
    <m/>
    <m/>
    <m/>
    <m/>
    <n v="8414.9050000000007"/>
    <m/>
    <x v="0"/>
    <m/>
    <m/>
    <x v="108"/>
    <m/>
    <x v="2"/>
    <x v="3"/>
    <x v="0"/>
  </r>
  <r>
    <x v="734"/>
    <x v="7"/>
    <x v="0"/>
    <s v="SBUX_athome_Facebook_SBUX_All_collection"/>
    <n v="62938"/>
    <m/>
    <m/>
    <m/>
    <m/>
    <n v="65438.235000000001"/>
    <m/>
    <x v="0"/>
    <m/>
    <m/>
    <x v="108"/>
    <m/>
    <x v="2"/>
    <x v="3"/>
    <x v="0"/>
  </r>
  <r>
    <x v="734"/>
    <x v="7"/>
    <x v="0"/>
    <s v="FY21_Holiday_Coffee_catalog"/>
    <n v="16794"/>
    <m/>
    <m/>
    <m/>
    <m/>
    <n v="9394.99"/>
    <m/>
    <x v="0"/>
    <m/>
    <m/>
    <x v="108"/>
    <m/>
    <x v="2"/>
    <x v="3"/>
    <x v="0"/>
  </r>
  <r>
    <x v="734"/>
    <x v="7"/>
    <x v="0"/>
    <s v="美容関連ページの管理者◆reach_SEP_女性_30-49_user_◆_NEW"/>
    <n v="3917"/>
    <m/>
    <m/>
    <m/>
    <m/>
    <n v="24449.72"/>
    <m/>
    <x v="0"/>
    <m/>
    <m/>
    <x v="108"/>
    <m/>
    <x v="2"/>
    <x v="3"/>
    <x v="1"/>
  </r>
  <r>
    <x v="734"/>
    <x v="7"/>
    <x v="0"/>
    <s v="FY21_Holiday_Coffee_SC"/>
    <n v="21668"/>
    <m/>
    <m/>
    <m/>
    <m/>
    <n v="9326.9750000000004"/>
    <m/>
    <x v="0"/>
    <m/>
    <m/>
    <x v="108"/>
    <m/>
    <x v="2"/>
    <x v="3"/>
    <x v="0"/>
  </r>
  <r>
    <x v="734"/>
    <x v="7"/>
    <x v="0"/>
    <s v="FY21_Holiday_SBUX_SC"/>
    <n v="21274"/>
    <m/>
    <m/>
    <m/>
    <m/>
    <n v="11406.45"/>
    <m/>
    <x v="0"/>
    <m/>
    <m/>
    <x v="108"/>
    <m/>
    <x v="2"/>
    <x v="3"/>
    <x v="0"/>
  </r>
  <r>
    <x v="734"/>
    <x v="7"/>
    <x v="0"/>
    <s v="FY21_Holiday_SBUX_Tofi"/>
    <n v="23114"/>
    <m/>
    <m/>
    <m/>
    <m/>
    <n v="11614.955"/>
    <m/>
    <x v="0"/>
    <m/>
    <m/>
    <x v="108"/>
    <m/>
    <x v="2"/>
    <x v="3"/>
    <x v="0"/>
  </r>
  <r>
    <x v="734"/>
    <x v="7"/>
    <x v="0"/>
    <s v="NDG_Facebook_int_LAL"/>
    <n v="64"/>
    <m/>
    <m/>
    <m/>
    <m/>
    <n v="190.66499999999999"/>
    <m/>
    <x v="0"/>
    <m/>
    <m/>
    <x v="108"/>
    <m/>
    <x v="2"/>
    <x v="3"/>
    <x v="0"/>
  </r>
  <r>
    <x v="734"/>
    <x v="7"/>
    <x v="0"/>
    <s v="FY21_Holiday_Coffee_Tofi"/>
    <n v="22634"/>
    <m/>
    <m/>
    <m/>
    <m/>
    <n v="9563.3549999999996"/>
    <m/>
    <x v="0"/>
    <m/>
    <m/>
    <x v="108"/>
    <m/>
    <x v="2"/>
    <x v="3"/>
    <x v="0"/>
  </r>
  <r>
    <x v="734"/>
    <x v="7"/>
    <x v="0"/>
    <s v="NDG_Facebook_int_LAL"/>
    <n v="39"/>
    <m/>
    <m/>
    <m/>
    <m/>
    <n v="113.73"/>
    <m/>
    <x v="0"/>
    <m/>
    <m/>
    <x v="108"/>
    <m/>
    <x v="2"/>
    <x v="3"/>
    <x v="0"/>
  </r>
  <r>
    <x v="734"/>
    <x v="7"/>
    <x v="0"/>
    <s v="FY21_Holiday_SBUX_Origami"/>
    <n v="12947"/>
    <m/>
    <m/>
    <m/>
    <m/>
    <n v="11825.69"/>
    <m/>
    <x v="0"/>
    <m/>
    <m/>
    <x v="108"/>
    <m/>
    <x v="2"/>
    <x v="3"/>
    <x v="0"/>
  </r>
  <r>
    <x v="734"/>
    <x v="7"/>
    <x v="0"/>
    <s v="NDG_Facebook_RT_ec（210210-210228）"/>
    <n v="9575"/>
    <m/>
    <m/>
    <m/>
    <m/>
    <n v="10973.83"/>
    <m/>
    <x v="0"/>
    <m/>
    <m/>
    <x v="108"/>
    <m/>
    <x v="2"/>
    <x v="3"/>
    <x v="0"/>
  </r>
  <r>
    <x v="734"/>
    <x v="7"/>
    <x v="0"/>
    <s v="料理◆reach_SEP_女性_30-49_interest_◆_NEW"/>
    <n v="70436"/>
    <m/>
    <m/>
    <m/>
    <m/>
    <n v="22275.47"/>
    <m/>
    <x v="0"/>
    <m/>
    <m/>
    <x v="108"/>
    <m/>
    <x v="2"/>
    <x v="3"/>
    <x v="1"/>
  </r>
  <r>
    <x v="734"/>
    <x v="7"/>
    <x v="0"/>
    <s v="SBUX_athome_Facebook_Coffee_All_collection"/>
    <n v="88317"/>
    <m/>
    <m/>
    <m/>
    <m/>
    <n v="69756.63"/>
    <m/>
    <x v="0"/>
    <m/>
    <m/>
    <x v="108"/>
    <m/>
    <x v="2"/>
    <x v="3"/>
    <x v="0"/>
  </r>
  <r>
    <x v="734"/>
    <x v="7"/>
    <x v="0"/>
    <s v="NDG_Facebook_RT_brand（210210-210228）"/>
    <n v="760"/>
    <m/>
    <m/>
    <m/>
    <m/>
    <n v="1059.25"/>
    <m/>
    <x v="0"/>
    <m/>
    <m/>
    <x v="108"/>
    <m/>
    <x v="2"/>
    <x v="3"/>
    <x v="0"/>
  </r>
  <r>
    <x v="734"/>
    <x v="7"/>
    <x v="0"/>
    <s v="NDG_Facebook_int_LAL"/>
    <n v="6300"/>
    <m/>
    <m/>
    <m/>
    <m/>
    <n v="11044.075000000001"/>
    <m/>
    <x v="0"/>
    <m/>
    <m/>
    <x v="108"/>
    <m/>
    <x v="2"/>
    <x v="3"/>
    <x v="0"/>
  </r>
  <r>
    <x v="734"/>
    <x v="7"/>
    <x v="0"/>
    <s v="SBUX_athome_Facebook_Coffee_WB_Format_specific_benefit"/>
    <n v="12830"/>
    <m/>
    <m/>
    <m/>
    <m/>
    <n v="8229.8150000000005"/>
    <m/>
    <x v="0"/>
    <m/>
    <m/>
    <x v="108"/>
    <m/>
    <x v="2"/>
    <x v="3"/>
    <x v="0"/>
  </r>
  <r>
    <x v="734"/>
    <x v="7"/>
    <x v="0"/>
    <s v="FY21_Holiday_Coffee_catalog_st"/>
    <n v="743"/>
    <m/>
    <m/>
    <m/>
    <m/>
    <n v="177.285"/>
    <m/>
    <x v="0"/>
    <m/>
    <m/>
    <x v="108"/>
    <m/>
    <x v="2"/>
    <x v="3"/>
    <x v="1"/>
  </r>
  <r>
    <x v="734"/>
    <x v="7"/>
    <x v="0"/>
    <s v="健康◆reach_SEP_女性_30-49_interest_◆_NEW"/>
    <n v="58697"/>
    <m/>
    <m/>
    <m/>
    <m/>
    <n v="17026.05"/>
    <m/>
    <x v="0"/>
    <m/>
    <m/>
    <x v="108"/>
    <m/>
    <x v="2"/>
    <x v="3"/>
    <x v="1"/>
  </r>
  <r>
    <x v="734"/>
    <x v="7"/>
    <x v="0"/>
    <s v="自然◆reach_SEP_女性_30-49_interest_◆_NEW"/>
    <n v="59969"/>
    <m/>
    <m/>
    <m/>
    <m/>
    <n v="19075.419999999998"/>
    <m/>
    <x v="0"/>
    <m/>
    <m/>
    <x v="108"/>
    <m/>
    <x v="2"/>
    <x v="3"/>
    <x v="1"/>
  </r>
  <r>
    <x v="734"/>
    <x v="7"/>
    <x v="0"/>
    <s v="喫茶店◆_入力規則_男女_30-49_入力規則_◆"/>
    <n v="45675"/>
    <m/>
    <m/>
    <m/>
    <m/>
    <n v="42472.58"/>
    <m/>
    <x v="0"/>
    <m/>
    <m/>
    <x v="108"/>
    <m/>
    <x v="2"/>
    <x v="3"/>
    <x v="1"/>
  </r>
  <r>
    <x v="734"/>
    <x v="7"/>
    <x v="0"/>
    <s v="環境学◆reach_SEP_女性_30-49_interest_◆_NEW"/>
    <n v="37175"/>
    <m/>
    <m/>
    <m/>
    <m/>
    <n v="13122.434999999999"/>
    <m/>
    <x v="0"/>
    <m/>
    <m/>
    <x v="108"/>
    <m/>
    <x v="2"/>
    <x v="3"/>
    <x v="1"/>
  </r>
  <r>
    <x v="734"/>
    <x v="7"/>
    <x v="0"/>
    <s v="SBUX_athome_Facebook_Coffee_All_Carousel"/>
    <n v="101649"/>
    <m/>
    <m/>
    <m/>
    <m/>
    <n v="75712.960000000006"/>
    <m/>
    <x v="0"/>
    <m/>
    <m/>
    <x v="108"/>
    <m/>
    <x v="2"/>
    <x v="3"/>
    <x v="0"/>
  </r>
  <r>
    <x v="734"/>
    <x v="7"/>
    <x v="0"/>
    <s v="料理◆reach_SEP_女性_30-49_interest_◆_NEW"/>
    <n v="32755"/>
    <m/>
    <m/>
    <m/>
    <m/>
    <n v="9905.66"/>
    <m/>
    <x v="0"/>
    <m/>
    <m/>
    <x v="108"/>
    <m/>
    <x v="2"/>
    <x v="3"/>
    <x v="1"/>
  </r>
  <r>
    <x v="734"/>
    <x v="7"/>
    <x v="0"/>
    <s v="カフェラテ◆reach_SEP_女性_30-49_interest_◆_NEW"/>
    <n v="49024"/>
    <m/>
    <m/>
    <m/>
    <m/>
    <n v="16015.86"/>
    <m/>
    <x v="0"/>
    <m/>
    <m/>
    <x v="108"/>
    <m/>
    <x v="2"/>
    <x v="3"/>
    <x v="1"/>
  </r>
  <r>
    <x v="735"/>
    <x v="7"/>
    <x v="0"/>
    <s v="FY21_Holiday_SBUX_Origami"/>
    <n v="6186"/>
    <m/>
    <m/>
    <m/>
    <m/>
    <n v="10247.965"/>
    <m/>
    <x v="0"/>
    <m/>
    <m/>
    <x v="108"/>
    <m/>
    <x v="2"/>
    <x v="3"/>
    <x v="0"/>
  </r>
  <r>
    <x v="735"/>
    <x v="7"/>
    <x v="0"/>
    <s v="NDG_Facebook_RT_brand（210210-210228）"/>
    <n v="739"/>
    <m/>
    <m/>
    <m/>
    <m/>
    <n v="1167.405"/>
    <m/>
    <x v="0"/>
    <m/>
    <m/>
    <x v="108"/>
    <m/>
    <x v="2"/>
    <x v="3"/>
    <x v="0"/>
  </r>
  <r>
    <x v="735"/>
    <x v="7"/>
    <x v="0"/>
    <s v="NDG_Facebook_RT_brand（210210-210228）"/>
    <n v="1435"/>
    <m/>
    <m/>
    <m/>
    <m/>
    <n v="2469.7249999999999"/>
    <m/>
    <x v="0"/>
    <m/>
    <m/>
    <x v="108"/>
    <m/>
    <x v="2"/>
    <x v="3"/>
    <x v="0"/>
  </r>
  <r>
    <x v="735"/>
    <x v="7"/>
    <x v="0"/>
    <s v="FY21_Holiday_Coffee_SC"/>
    <n v="25599"/>
    <m/>
    <m/>
    <m/>
    <m/>
    <n v="18546.91"/>
    <m/>
    <x v="0"/>
    <m/>
    <m/>
    <x v="108"/>
    <m/>
    <x v="2"/>
    <x v="3"/>
    <x v="0"/>
  </r>
  <r>
    <x v="735"/>
    <x v="7"/>
    <x v="0"/>
    <s v="NDG_Facebook_int_LAL"/>
    <n v="3746"/>
    <m/>
    <m/>
    <m/>
    <m/>
    <n v="7434.82"/>
    <m/>
    <x v="0"/>
    <m/>
    <m/>
    <x v="108"/>
    <m/>
    <x v="2"/>
    <x v="3"/>
    <x v="0"/>
  </r>
  <r>
    <x v="735"/>
    <x v="7"/>
    <x v="0"/>
    <s v="SBUX_athome_Facebook_Coffee_All_collection"/>
    <n v="116914"/>
    <m/>
    <m/>
    <m/>
    <m/>
    <n v="96286.94"/>
    <m/>
    <x v="0"/>
    <m/>
    <m/>
    <x v="108"/>
    <m/>
    <x v="2"/>
    <x v="3"/>
    <x v="0"/>
  </r>
  <r>
    <x v="735"/>
    <x v="7"/>
    <x v="0"/>
    <s v="NDG_Facebook_int_LAL"/>
    <n v="116"/>
    <m/>
    <m/>
    <m/>
    <m/>
    <n v="286.55500000000001"/>
    <m/>
    <x v="0"/>
    <m/>
    <m/>
    <x v="108"/>
    <m/>
    <x v="2"/>
    <x v="3"/>
    <x v="0"/>
  </r>
  <r>
    <x v="735"/>
    <x v="7"/>
    <x v="0"/>
    <s v="FY21_Holiday_Coffee_Tofi"/>
    <n v="10909"/>
    <m/>
    <m/>
    <m/>
    <m/>
    <n v="7414.75"/>
    <m/>
    <x v="0"/>
    <m/>
    <m/>
    <x v="108"/>
    <m/>
    <x v="2"/>
    <x v="3"/>
    <x v="0"/>
  </r>
  <r>
    <x v="735"/>
    <x v="7"/>
    <x v="0"/>
    <s v="FY21_Holiday_SBUX_catalog_st"/>
    <n v="116"/>
    <m/>
    <m/>
    <m/>
    <m/>
    <n v="53.52"/>
    <m/>
    <x v="0"/>
    <m/>
    <m/>
    <x v="108"/>
    <m/>
    <x v="2"/>
    <x v="3"/>
    <x v="1"/>
  </r>
  <r>
    <x v="735"/>
    <x v="7"/>
    <x v="0"/>
    <s v="美容関連ページの管理者◆reach_SEP_女性_30-49_user_◆_NEW"/>
    <n v="2061"/>
    <m/>
    <m/>
    <m/>
    <m/>
    <n v="13151.424999999999"/>
    <m/>
    <x v="0"/>
    <m/>
    <m/>
    <x v="108"/>
    <m/>
    <x v="2"/>
    <x v="3"/>
    <x v="1"/>
  </r>
  <r>
    <x v="735"/>
    <x v="7"/>
    <x v="0"/>
    <s v="自然◆reach_SEP_女性_30-49_interest_◆_NEW"/>
    <n v="108582"/>
    <m/>
    <m/>
    <m/>
    <m/>
    <n v="37325.74"/>
    <m/>
    <x v="0"/>
    <m/>
    <m/>
    <x v="108"/>
    <m/>
    <x v="2"/>
    <x v="3"/>
    <x v="1"/>
  </r>
  <r>
    <x v="735"/>
    <x v="7"/>
    <x v="0"/>
    <s v="環境学◆reach_SEP_女性_30-49_interest_◆_NEW"/>
    <n v="128058"/>
    <m/>
    <m/>
    <m/>
    <m/>
    <n v="49883.985000000001"/>
    <m/>
    <x v="0"/>
    <m/>
    <m/>
    <x v="108"/>
    <m/>
    <x v="2"/>
    <x v="3"/>
    <x v="1"/>
  </r>
  <r>
    <x v="735"/>
    <x v="7"/>
    <x v="0"/>
    <s v="料理◆reach_SEP_女性_30-49_interest_◆_NEW"/>
    <n v="86407"/>
    <m/>
    <m/>
    <m/>
    <m/>
    <n v="29454.955000000002"/>
    <m/>
    <x v="0"/>
    <m/>
    <m/>
    <x v="108"/>
    <m/>
    <x v="2"/>
    <x v="3"/>
    <x v="1"/>
  </r>
  <r>
    <x v="735"/>
    <x v="7"/>
    <x v="0"/>
    <s v="SBUX_athome_Facebook_SBUX_All_collection"/>
    <n v="95925"/>
    <m/>
    <m/>
    <m/>
    <m/>
    <n v="107688.93"/>
    <m/>
    <x v="0"/>
    <m/>
    <m/>
    <x v="108"/>
    <m/>
    <x v="2"/>
    <x v="3"/>
    <x v="0"/>
  </r>
  <r>
    <x v="735"/>
    <x v="7"/>
    <x v="0"/>
    <s v="カフェラテ◆reach_SEP_女性_30-49_interest_◆_NEW"/>
    <n v="80365"/>
    <m/>
    <m/>
    <m/>
    <m/>
    <n v="27037.634999999998"/>
    <m/>
    <x v="0"/>
    <m/>
    <m/>
    <x v="108"/>
    <m/>
    <x v="2"/>
    <x v="3"/>
    <x v="1"/>
  </r>
  <r>
    <x v="735"/>
    <x v="7"/>
    <x v="0"/>
    <s v="コーヒー◆_入力規則_男女_30-49_入力規則_◆"/>
    <n v="49208"/>
    <m/>
    <m/>
    <m/>
    <m/>
    <n v="46146.504999999997"/>
    <m/>
    <x v="0"/>
    <m/>
    <m/>
    <x v="108"/>
    <m/>
    <x v="2"/>
    <x v="3"/>
    <x v="1"/>
  </r>
  <r>
    <x v="735"/>
    <x v="7"/>
    <x v="0"/>
    <s v="SBUX_athome_Facebook_SBUX_All_collection_st"/>
    <n v="27588"/>
    <m/>
    <m/>
    <m/>
    <m/>
    <n v="50390.195"/>
    <m/>
    <x v="0"/>
    <m/>
    <m/>
    <x v="108"/>
    <m/>
    <x v="2"/>
    <x v="3"/>
    <x v="1"/>
  </r>
  <r>
    <x v="735"/>
    <x v="7"/>
    <x v="0"/>
    <s v="NDG_Facebook_RT_ec（210210-210228）"/>
    <n v="12716"/>
    <m/>
    <m/>
    <m/>
    <m/>
    <n v="12384.305"/>
    <m/>
    <x v="0"/>
    <m/>
    <m/>
    <x v="108"/>
    <m/>
    <x v="2"/>
    <x v="3"/>
    <x v="0"/>
  </r>
  <r>
    <x v="735"/>
    <x v="7"/>
    <x v="0"/>
    <s v="NDG_Facebook_RT_ec（210210-210228）"/>
    <n v="38160"/>
    <m/>
    <m/>
    <m/>
    <m/>
    <n v="44334.63"/>
    <m/>
    <x v="0"/>
    <m/>
    <m/>
    <x v="108"/>
    <m/>
    <x v="2"/>
    <x v="3"/>
    <x v="0"/>
  </r>
  <r>
    <x v="735"/>
    <x v="7"/>
    <x v="0"/>
    <s v="NDG_Facebook_RT_ec（210210-210228）"/>
    <n v="13037"/>
    <m/>
    <m/>
    <m/>
    <m/>
    <n v="13647.6"/>
    <m/>
    <x v="0"/>
    <m/>
    <m/>
    <x v="108"/>
    <m/>
    <x v="2"/>
    <x v="3"/>
    <x v="0"/>
  </r>
  <r>
    <x v="735"/>
    <x v="7"/>
    <x v="0"/>
    <s v="SBUX_athome_Facebook_Coffee_All_collection_st"/>
    <n v="5555"/>
    <m/>
    <m/>
    <m/>
    <m/>
    <n v="9779.6650000000009"/>
    <m/>
    <x v="0"/>
    <m/>
    <m/>
    <x v="108"/>
    <m/>
    <x v="2"/>
    <x v="3"/>
    <x v="1"/>
  </r>
  <r>
    <x v="735"/>
    <x v="7"/>
    <x v="0"/>
    <s v="SBUX_athome_Facebook_SBUX_All_Carousel"/>
    <n v="131968"/>
    <m/>
    <m/>
    <m/>
    <m/>
    <n v="146616.92499999999"/>
    <m/>
    <x v="0"/>
    <m/>
    <m/>
    <x v="108"/>
    <m/>
    <x v="2"/>
    <x v="3"/>
    <x v="0"/>
  </r>
  <r>
    <x v="735"/>
    <x v="7"/>
    <x v="0"/>
    <s v="NDG_Facebook_RT_ec（210210-210228）"/>
    <n v="7813"/>
    <m/>
    <m/>
    <m/>
    <m/>
    <n v="10964.91"/>
    <m/>
    <x v="0"/>
    <m/>
    <m/>
    <x v="108"/>
    <m/>
    <x v="2"/>
    <x v="3"/>
    <x v="0"/>
  </r>
  <r>
    <x v="735"/>
    <x v="7"/>
    <x v="0"/>
    <s v="SBUX_athome_Facebook_Coffee_All_Carousel"/>
    <n v="104116"/>
    <m/>
    <m/>
    <m/>
    <m/>
    <n v="97789.96"/>
    <m/>
    <x v="0"/>
    <m/>
    <m/>
    <x v="108"/>
    <m/>
    <x v="2"/>
    <x v="3"/>
    <x v="0"/>
  </r>
  <r>
    <x v="735"/>
    <x v="7"/>
    <x v="0"/>
    <s v="SBUX_athome_Facebook_SBUX_WB_Format_specific_benefit"/>
    <n v="14114"/>
    <m/>
    <m/>
    <m/>
    <m/>
    <n v="12948.495000000001"/>
    <m/>
    <x v="0"/>
    <m/>
    <m/>
    <x v="108"/>
    <m/>
    <x v="2"/>
    <x v="3"/>
    <x v="0"/>
  </r>
  <r>
    <x v="735"/>
    <x v="7"/>
    <x v="0"/>
    <s v="健康◆reach_SEP_女性_30-49_interest_◆_NEW"/>
    <n v="100369"/>
    <m/>
    <m/>
    <m/>
    <m/>
    <n v="32639.395"/>
    <m/>
    <x v="0"/>
    <m/>
    <m/>
    <x v="108"/>
    <m/>
    <x v="2"/>
    <x v="3"/>
    <x v="1"/>
  </r>
  <r>
    <x v="735"/>
    <x v="7"/>
    <x v="0"/>
    <s v="健康◆reach_SEP_女性_30-49_interest_◆_NEW"/>
    <n v="138467"/>
    <m/>
    <m/>
    <m/>
    <m/>
    <n v="43837.34"/>
    <m/>
    <x v="0"/>
    <m/>
    <m/>
    <x v="108"/>
    <m/>
    <x v="2"/>
    <x v="3"/>
    <x v="1"/>
  </r>
  <r>
    <x v="735"/>
    <x v="7"/>
    <x v="0"/>
    <s v="料理◆reach_SEP_女性_30-49_interest_◆_NEW"/>
    <n v="137508"/>
    <m/>
    <m/>
    <m/>
    <m/>
    <n v="47661.79"/>
    <m/>
    <x v="0"/>
    <m/>
    <m/>
    <x v="108"/>
    <m/>
    <x v="2"/>
    <x v="3"/>
    <x v="1"/>
  </r>
  <r>
    <x v="735"/>
    <x v="7"/>
    <x v="0"/>
    <s v="FY21_Holiday_Coffee_catalog"/>
    <n v="10256"/>
    <m/>
    <m/>
    <m/>
    <m/>
    <n v="7342.2749999999996"/>
    <m/>
    <x v="0"/>
    <m/>
    <m/>
    <x v="108"/>
    <m/>
    <x v="2"/>
    <x v="3"/>
    <x v="0"/>
  </r>
  <r>
    <x v="735"/>
    <x v="7"/>
    <x v="0"/>
    <s v="FY21_Holiday_Coffee_catalog_st"/>
    <n v="49"/>
    <m/>
    <m/>
    <m/>
    <m/>
    <n v="12.265000000000001"/>
    <m/>
    <x v="0"/>
    <m/>
    <m/>
    <x v="108"/>
    <m/>
    <x v="2"/>
    <x v="3"/>
    <x v="1"/>
  </r>
  <r>
    <x v="735"/>
    <x v="7"/>
    <x v="0"/>
    <s v="FY21_Holiday_Coffee_Origami"/>
    <n v="5861"/>
    <m/>
    <m/>
    <m/>
    <m/>
    <n v="7864.0950000000003"/>
    <m/>
    <x v="0"/>
    <m/>
    <m/>
    <x v="108"/>
    <m/>
    <x v="2"/>
    <x v="3"/>
    <x v="0"/>
  </r>
  <r>
    <x v="735"/>
    <x v="7"/>
    <x v="0"/>
    <s v="喫茶店◆_入力規則_男女_30-49_入力規則_◆"/>
    <n v="45380"/>
    <m/>
    <m/>
    <m/>
    <m/>
    <n v="42374.46"/>
    <m/>
    <x v="0"/>
    <m/>
    <m/>
    <x v="108"/>
    <m/>
    <x v="2"/>
    <x v="3"/>
    <x v="1"/>
  </r>
  <r>
    <x v="735"/>
    <x v="7"/>
    <x v="0"/>
    <s v="FY21_Holiday_SBUX_catalog"/>
    <n v="10570"/>
    <m/>
    <m/>
    <m/>
    <m/>
    <n v="9184.2549999999992"/>
    <m/>
    <x v="0"/>
    <m/>
    <m/>
    <x v="108"/>
    <m/>
    <x v="2"/>
    <x v="3"/>
    <x v="0"/>
  </r>
  <r>
    <x v="735"/>
    <x v="7"/>
    <x v="0"/>
    <s v="NDG_Facebook_RT_brand（210210-210228）"/>
    <n v="619"/>
    <m/>
    <m/>
    <m/>
    <m/>
    <n v="943.29"/>
    <m/>
    <x v="0"/>
    <m/>
    <m/>
    <x v="108"/>
    <m/>
    <x v="2"/>
    <x v="3"/>
    <x v="0"/>
  </r>
  <r>
    <x v="735"/>
    <x v="7"/>
    <x v="0"/>
    <s v="NDG_Facebook_RT_brand（210210-210228）"/>
    <n v="1860"/>
    <m/>
    <m/>
    <m/>
    <m/>
    <n v="3687.3049999999998"/>
    <m/>
    <x v="0"/>
    <m/>
    <m/>
    <x v="108"/>
    <m/>
    <x v="2"/>
    <x v="3"/>
    <x v="0"/>
  </r>
  <r>
    <x v="735"/>
    <x v="7"/>
    <x v="0"/>
    <s v="美容関連ページの管理者◆reach_SEP_女性_30-49_user_◆_NEW"/>
    <n v="1365"/>
    <m/>
    <m/>
    <m/>
    <m/>
    <n v="8547.59"/>
    <m/>
    <x v="0"/>
    <m/>
    <m/>
    <x v="108"/>
    <m/>
    <x v="2"/>
    <x v="3"/>
    <x v="1"/>
  </r>
  <r>
    <x v="735"/>
    <x v="7"/>
    <x v="0"/>
    <s v="カフェラテ◆reach_SEP_女性_30-49_interest_◆_NEW"/>
    <n v="151532"/>
    <m/>
    <m/>
    <m/>
    <m/>
    <n v="49590.74"/>
    <m/>
    <x v="0"/>
    <m/>
    <m/>
    <x v="108"/>
    <m/>
    <x v="2"/>
    <x v="3"/>
    <x v="1"/>
  </r>
  <r>
    <x v="735"/>
    <x v="7"/>
    <x v="0"/>
    <s v="FY21_Holiday_SBUX_SC"/>
    <n v="25771"/>
    <m/>
    <m/>
    <m/>
    <m/>
    <n v="20501.505000000001"/>
    <m/>
    <x v="0"/>
    <m/>
    <m/>
    <x v="108"/>
    <m/>
    <x v="2"/>
    <x v="3"/>
    <x v="0"/>
  </r>
  <r>
    <x v="735"/>
    <x v="7"/>
    <x v="0"/>
    <s v="NDG_Facebook_int_LAL"/>
    <n v="38"/>
    <m/>
    <m/>
    <m/>
    <m/>
    <n v="138.26"/>
    <m/>
    <x v="0"/>
    <m/>
    <m/>
    <x v="108"/>
    <m/>
    <x v="2"/>
    <x v="3"/>
    <x v="0"/>
  </r>
  <r>
    <x v="735"/>
    <x v="7"/>
    <x v="0"/>
    <s v="NDG_Facebook_int_LAL"/>
    <n v="38649"/>
    <m/>
    <m/>
    <m/>
    <m/>
    <n v="77077.72"/>
    <m/>
    <x v="0"/>
    <m/>
    <m/>
    <x v="108"/>
    <m/>
    <x v="2"/>
    <x v="3"/>
    <x v="0"/>
  </r>
  <r>
    <x v="735"/>
    <x v="7"/>
    <x v="0"/>
    <s v="環境学◆reach_SEP_女性_30-49_interest_◆_NEW"/>
    <n v="66343"/>
    <m/>
    <m/>
    <m/>
    <m/>
    <n v="26292.814999999999"/>
    <m/>
    <x v="0"/>
    <m/>
    <m/>
    <x v="108"/>
    <m/>
    <x v="2"/>
    <x v="3"/>
    <x v="1"/>
  </r>
  <r>
    <x v="735"/>
    <x v="7"/>
    <x v="0"/>
    <s v="FY21_Holiday_SBUX_Tofi"/>
    <n v="12301"/>
    <m/>
    <m/>
    <m/>
    <m/>
    <n v="10391.799999999999"/>
    <m/>
    <x v="0"/>
    <m/>
    <m/>
    <x v="108"/>
    <m/>
    <x v="2"/>
    <x v="3"/>
    <x v="0"/>
  </r>
  <r>
    <x v="735"/>
    <x v="7"/>
    <x v="0"/>
    <s v="SBUX_athome_Facebook_Coffee_WB_Occasion"/>
    <n v="6465"/>
    <m/>
    <m/>
    <m/>
    <m/>
    <n v="8411.56"/>
    <m/>
    <x v="0"/>
    <m/>
    <m/>
    <x v="108"/>
    <m/>
    <x v="2"/>
    <x v="3"/>
    <x v="0"/>
  </r>
  <r>
    <x v="735"/>
    <x v="7"/>
    <x v="0"/>
    <s v="SBUX_athome_Facebook_Coffee_WB_Format_specific_benefit"/>
    <n v="11101"/>
    <m/>
    <m/>
    <m/>
    <m/>
    <n v="8468.4249999999993"/>
    <m/>
    <x v="0"/>
    <m/>
    <m/>
    <x v="108"/>
    <m/>
    <x v="2"/>
    <x v="3"/>
    <x v="0"/>
  </r>
  <r>
    <x v="735"/>
    <x v="7"/>
    <x v="0"/>
    <s v="自然◆reach_SEP_女性_30-49_interest_◆_NEW"/>
    <n v="112229"/>
    <m/>
    <m/>
    <m/>
    <m/>
    <n v="39345.004999999997"/>
    <m/>
    <x v="0"/>
    <m/>
    <m/>
    <x v="108"/>
    <m/>
    <x v="2"/>
    <x v="3"/>
    <x v="1"/>
  </r>
  <r>
    <x v="735"/>
    <x v="7"/>
    <x v="0"/>
    <s v="SBUX_athome_Facebook_SBUX_WB_Occasion"/>
    <n v="9145"/>
    <m/>
    <m/>
    <m/>
    <m/>
    <n v="12610.65"/>
    <m/>
    <x v="0"/>
    <m/>
    <m/>
    <x v="108"/>
    <m/>
    <x v="2"/>
    <x v="3"/>
    <x v="0"/>
  </r>
  <r>
    <x v="736"/>
    <x v="7"/>
    <x v="0"/>
    <s v="SBUX_athome_Facebook_SBUX_All_Carousel"/>
    <n v="201273"/>
    <m/>
    <m/>
    <m/>
    <m/>
    <n v="151527.38500000001"/>
    <m/>
    <x v="0"/>
    <m/>
    <m/>
    <x v="108"/>
    <m/>
    <x v="2"/>
    <x v="3"/>
    <x v="0"/>
  </r>
  <r>
    <x v="736"/>
    <x v="7"/>
    <x v="0"/>
    <s v="喫茶店◆_入力規則_男女_30-49_入力規則_◆"/>
    <n v="50583"/>
    <m/>
    <m/>
    <m/>
    <m/>
    <n v="45677.09"/>
    <m/>
    <x v="0"/>
    <m/>
    <m/>
    <x v="108"/>
    <m/>
    <x v="2"/>
    <x v="3"/>
    <x v="1"/>
  </r>
  <r>
    <x v="736"/>
    <x v="7"/>
    <x v="0"/>
    <s v="NDG_Facebook_RT_ec（210210-210228）"/>
    <n v="31848"/>
    <m/>
    <m/>
    <m/>
    <m/>
    <n v="43072.45"/>
    <m/>
    <x v="0"/>
    <m/>
    <m/>
    <x v="108"/>
    <m/>
    <x v="2"/>
    <x v="3"/>
    <x v="0"/>
  </r>
  <r>
    <x v="736"/>
    <x v="7"/>
    <x v="0"/>
    <s v="NDG_Facebook_RT_brand（210210-210228）"/>
    <n v="535"/>
    <m/>
    <m/>
    <m/>
    <m/>
    <n v="691.3"/>
    <m/>
    <x v="0"/>
    <m/>
    <m/>
    <x v="108"/>
    <m/>
    <x v="2"/>
    <x v="3"/>
    <x v="0"/>
  </r>
  <r>
    <x v="736"/>
    <x v="7"/>
    <x v="0"/>
    <s v="FY21_Holiday_SBUX_Origami"/>
    <n v="9769"/>
    <m/>
    <m/>
    <m/>
    <m/>
    <n v="8233.16"/>
    <m/>
    <x v="0"/>
    <m/>
    <m/>
    <x v="108"/>
    <m/>
    <x v="2"/>
    <x v="3"/>
    <x v="0"/>
  </r>
  <r>
    <x v="736"/>
    <x v="7"/>
    <x v="0"/>
    <s v="SBUX_athome_Facebook_Coffee_WB_Occasion"/>
    <n v="12901"/>
    <m/>
    <m/>
    <m/>
    <m/>
    <n v="11412.025"/>
    <m/>
    <x v="0"/>
    <m/>
    <m/>
    <x v="108"/>
    <m/>
    <x v="2"/>
    <x v="3"/>
    <x v="0"/>
  </r>
  <r>
    <x v="736"/>
    <x v="7"/>
    <x v="0"/>
    <s v="FY21_Holiday_Coffee_SC"/>
    <n v="58660"/>
    <m/>
    <m/>
    <m/>
    <m/>
    <n v="29150.560000000001"/>
    <m/>
    <x v="0"/>
    <m/>
    <m/>
    <x v="108"/>
    <m/>
    <x v="2"/>
    <x v="3"/>
    <x v="0"/>
  </r>
  <r>
    <x v="736"/>
    <x v="7"/>
    <x v="0"/>
    <s v="FY21_Holiday_Coffee_Origami"/>
    <n v="7385"/>
    <m/>
    <m/>
    <m/>
    <m/>
    <n v="5434.51"/>
    <m/>
    <x v="0"/>
    <m/>
    <m/>
    <x v="108"/>
    <m/>
    <x v="2"/>
    <x v="3"/>
    <x v="0"/>
  </r>
  <r>
    <x v="736"/>
    <x v="7"/>
    <x v="0"/>
    <s v="SBUX_athome_Facebook_Coffee_All_collection"/>
    <n v="128131"/>
    <m/>
    <m/>
    <m/>
    <m/>
    <n v="84252.744999999995"/>
    <m/>
    <x v="0"/>
    <m/>
    <m/>
    <x v="108"/>
    <m/>
    <x v="2"/>
    <x v="3"/>
    <x v="0"/>
  </r>
  <r>
    <x v="736"/>
    <x v="7"/>
    <x v="0"/>
    <s v="FY21_Holiday_SBUX_SC"/>
    <n v="63164"/>
    <m/>
    <m/>
    <m/>
    <m/>
    <n v="31522.165000000001"/>
    <m/>
    <x v="0"/>
    <m/>
    <m/>
    <x v="108"/>
    <m/>
    <x v="2"/>
    <x v="3"/>
    <x v="0"/>
  </r>
  <r>
    <x v="736"/>
    <x v="7"/>
    <x v="0"/>
    <s v="NDG_Facebook_int_LAL"/>
    <n v="9896"/>
    <m/>
    <m/>
    <m/>
    <m/>
    <n v="17721.810000000001"/>
    <m/>
    <x v="0"/>
    <m/>
    <m/>
    <x v="108"/>
    <m/>
    <x v="2"/>
    <x v="3"/>
    <x v="0"/>
  </r>
  <r>
    <x v="736"/>
    <x v="7"/>
    <x v="0"/>
    <s v="NDG_Facebook_int_LAL"/>
    <n v="38454"/>
    <m/>
    <m/>
    <m/>
    <m/>
    <n v="69414.324999999997"/>
    <m/>
    <x v="0"/>
    <m/>
    <m/>
    <x v="108"/>
    <m/>
    <x v="2"/>
    <x v="3"/>
    <x v="0"/>
  </r>
  <r>
    <x v="736"/>
    <x v="7"/>
    <x v="0"/>
    <s v="NDG_Facebook_int_LAL"/>
    <n v="1894"/>
    <m/>
    <m/>
    <m/>
    <m/>
    <n v="3072.94"/>
    <m/>
    <x v="0"/>
    <m/>
    <m/>
    <x v="108"/>
    <m/>
    <x v="2"/>
    <x v="3"/>
    <x v="0"/>
  </r>
  <r>
    <x v="736"/>
    <x v="7"/>
    <x v="0"/>
    <s v="環境学◆reach_SEP_女性_30-49_interest_◆_NEW"/>
    <n v="67016"/>
    <m/>
    <m/>
    <m/>
    <m/>
    <n v="30896.65"/>
    <m/>
    <x v="0"/>
    <m/>
    <m/>
    <x v="108"/>
    <m/>
    <x v="2"/>
    <x v="3"/>
    <x v="1"/>
  </r>
  <r>
    <x v="736"/>
    <x v="7"/>
    <x v="0"/>
    <s v="NDG_Facebook_int_LAL"/>
    <n v="115"/>
    <m/>
    <m/>
    <m/>
    <m/>
    <n v="216.31"/>
    <m/>
    <x v="0"/>
    <m/>
    <m/>
    <x v="108"/>
    <m/>
    <x v="2"/>
    <x v="3"/>
    <x v="0"/>
  </r>
  <r>
    <x v="736"/>
    <x v="7"/>
    <x v="0"/>
    <s v="料理◆reach_SEP_女性_30-49_interest_◆_NEW"/>
    <n v="54644"/>
    <m/>
    <m/>
    <m/>
    <m/>
    <n v="18484.47"/>
    <m/>
    <x v="0"/>
    <m/>
    <m/>
    <x v="108"/>
    <m/>
    <x v="2"/>
    <x v="3"/>
    <x v="1"/>
  </r>
  <r>
    <x v="736"/>
    <x v="7"/>
    <x v="0"/>
    <s v="NDG_Facebook_RT_brand（210210-210228）"/>
    <n v="2146"/>
    <m/>
    <m/>
    <m/>
    <m/>
    <n v="4774.43"/>
    <m/>
    <x v="0"/>
    <m/>
    <m/>
    <x v="108"/>
    <m/>
    <x v="2"/>
    <x v="3"/>
    <x v="0"/>
  </r>
  <r>
    <x v="736"/>
    <x v="7"/>
    <x v="0"/>
    <s v="FY21_Holiday_SBUX_catalog_st"/>
    <n v="146"/>
    <m/>
    <m/>
    <m/>
    <m/>
    <n v="60.21"/>
    <m/>
    <x v="0"/>
    <m/>
    <m/>
    <x v="108"/>
    <m/>
    <x v="2"/>
    <x v="3"/>
    <x v="1"/>
  </r>
  <r>
    <x v="736"/>
    <x v="7"/>
    <x v="0"/>
    <s v="SBUX_athome_Facebook_SBUX_All_collection_st"/>
    <n v="41444"/>
    <m/>
    <m/>
    <m/>
    <m/>
    <n v="55500.24"/>
    <m/>
    <x v="0"/>
    <m/>
    <m/>
    <x v="108"/>
    <m/>
    <x v="2"/>
    <x v="3"/>
    <x v="1"/>
  </r>
  <r>
    <x v="736"/>
    <x v="7"/>
    <x v="0"/>
    <s v="SBUX_athome_Facebook_Coffee_All_collection_st"/>
    <n v="15009"/>
    <m/>
    <m/>
    <m/>
    <m/>
    <n v="20045.47"/>
    <m/>
    <x v="0"/>
    <m/>
    <m/>
    <x v="108"/>
    <m/>
    <x v="2"/>
    <x v="3"/>
    <x v="1"/>
  </r>
  <r>
    <x v="736"/>
    <x v="7"/>
    <x v="0"/>
    <s v="NDG_Facebook_RT_brand（210210-210228）"/>
    <n v="978"/>
    <m/>
    <m/>
    <m/>
    <m/>
    <n v="2104.0050000000001"/>
    <m/>
    <x v="0"/>
    <m/>
    <m/>
    <x v="108"/>
    <m/>
    <x v="2"/>
    <x v="3"/>
    <x v="0"/>
  </r>
  <r>
    <x v="736"/>
    <x v="7"/>
    <x v="0"/>
    <s v="FY21_Holiday_Coffee_catalog_st"/>
    <n v="83"/>
    <m/>
    <m/>
    <m/>
    <m/>
    <n v="21.184999999999999"/>
    <m/>
    <x v="0"/>
    <m/>
    <m/>
    <x v="108"/>
    <m/>
    <x v="2"/>
    <x v="3"/>
    <x v="1"/>
  </r>
  <r>
    <x v="736"/>
    <x v="7"/>
    <x v="0"/>
    <s v="健康◆reach_SEP_女性_30-49_interest_◆_NEW"/>
    <n v="139438"/>
    <m/>
    <m/>
    <m/>
    <m/>
    <n v="44381.46"/>
    <m/>
    <x v="0"/>
    <m/>
    <m/>
    <x v="108"/>
    <m/>
    <x v="2"/>
    <x v="3"/>
    <x v="1"/>
  </r>
  <r>
    <x v="736"/>
    <x v="7"/>
    <x v="0"/>
    <s v="FY21_Holiday_SBUX_Tofi"/>
    <n v="18564"/>
    <m/>
    <m/>
    <m/>
    <m/>
    <n v="8242.08"/>
    <m/>
    <x v="0"/>
    <m/>
    <m/>
    <x v="108"/>
    <m/>
    <x v="2"/>
    <x v="3"/>
    <x v="0"/>
  </r>
  <r>
    <x v="736"/>
    <x v="7"/>
    <x v="0"/>
    <s v="NDG_Facebook_RT_ec（210210-210228）"/>
    <n v="18265"/>
    <m/>
    <m/>
    <m/>
    <m/>
    <n v="17919.165000000001"/>
    <m/>
    <x v="0"/>
    <m/>
    <m/>
    <x v="108"/>
    <m/>
    <x v="2"/>
    <x v="3"/>
    <x v="0"/>
  </r>
  <r>
    <x v="736"/>
    <x v="7"/>
    <x v="0"/>
    <s v="SBUX_athome_Facebook_Coffee_All_Carousel"/>
    <n v="156370"/>
    <m/>
    <m/>
    <m/>
    <m/>
    <n v="100955.44500000001"/>
    <m/>
    <x v="0"/>
    <m/>
    <m/>
    <x v="108"/>
    <m/>
    <x v="2"/>
    <x v="3"/>
    <x v="0"/>
  </r>
  <r>
    <x v="736"/>
    <x v="7"/>
    <x v="0"/>
    <s v="カフェラテ◆reach_SEP_女性_30-49_interest_◆_NEW"/>
    <n v="74966"/>
    <m/>
    <m/>
    <m/>
    <m/>
    <n v="24628.12"/>
    <m/>
    <x v="0"/>
    <m/>
    <m/>
    <x v="108"/>
    <m/>
    <x v="2"/>
    <x v="3"/>
    <x v="1"/>
  </r>
  <r>
    <x v="736"/>
    <x v="7"/>
    <x v="0"/>
    <s v="健康◆reach_SEP_女性_30-49_interest_◆_NEW"/>
    <n v="110510"/>
    <m/>
    <m/>
    <m/>
    <m/>
    <n v="34617.404999999999"/>
    <m/>
    <x v="0"/>
    <m/>
    <m/>
    <x v="108"/>
    <m/>
    <x v="2"/>
    <x v="3"/>
    <x v="1"/>
  </r>
  <r>
    <x v="736"/>
    <x v="7"/>
    <x v="0"/>
    <s v="SBUX_athome_Facebook_Coffee_WB_Format_specific_benefit"/>
    <n v="23991"/>
    <m/>
    <m/>
    <m/>
    <m/>
    <n v="11422.06"/>
    <m/>
    <x v="0"/>
    <m/>
    <m/>
    <x v="108"/>
    <m/>
    <x v="2"/>
    <x v="3"/>
    <x v="0"/>
  </r>
  <r>
    <x v="736"/>
    <x v="7"/>
    <x v="0"/>
    <s v="カフェラテ◆reach_SEP_女性_30-49_interest_◆_NEW"/>
    <n v="166818"/>
    <m/>
    <m/>
    <m/>
    <m/>
    <n v="54214.644999999997"/>
    <m/>
    <x v="0"/>
    <m/>
    <m/>
    <x v="108"/>
    <m/>
    <x v="2"/>
    <x v="3"/>
    <x v="1"/>
  </r>
  <r>
    <x v="736"/>
    <x v="7"/>
    <x v="0"/>
    <s v="SBUX_athome_Facebook_SBUX_WB_Occasion"/>
    <n v="20989"/>
    <m/>
    <m/>
    <m/>
    <m/>
    <n v="17139.78"/>
    <m/>
    <x v="0"/>
    <m/>
    <m/>
    <x v="108"/>
    <m/>
    <x v="2"/>
    <x v="3"/>
    <x v="0"/>
  </r>
  <r>
    <x v="736"/>
    <x v="7"/>
    <x v="0"/>
    <s v="コーヒー◆_入力規則_男女_30-49_入力規則_◆"/>
    <n v="51661"/>
    <m/>
    <m/>
    <m/>
    <m/>
    <n v="45823.154999999999"/>
    <m/>
    <x v="0"/>
    <m/>
    <m/>
    <x v="108"/>
    <m/>
    <x v="2"/>
    <x v="3"/>
    <x v="1"/>
  </r>
  <r>
    <x v="736"/>
    <x v="7"/>
    <x v="0"/>
    <s v="FY21_Holiday_Coffee_Tofi"/>
    <n v="11337"/>
    <m/>
    <m/>
    <m/>
    <m/>
    <n v="5774.585"/>
    <m/>
    <x v="0"/>
    <m/>
    <m/>
    <x v="108"/>
    <m/>
    <x v="2"/>
    <x v="3"/>
    <x v="0"/>
  </r>
  <r>
    <x v="736"/>
    <x v="7"/>
    <x v="0"/>
    <s v="FY21_Holiday_SBUX_catalog"/>
    <n v="15816"/>
    <m/>
    <m/>
    <m/>
    <m/>
    <n v="8141.73"/>
    <m/>
    <x v="0"/>
    <m/>
    <m/>
    <x v="108"/>
    <m/>
    <x v="2"/>
    <x v="3"/>
    <x v="0"/>
  </r>
  <r>
    <x v="736"/>
    <x v="7"/>
    <x v="0"/>
    <s v="料理◆reach_SEP_女性_30-49_interest_◆_NEW"/>
    <n v="178763"/>
    <m/>
    <m/>
    <m/>
    <m/>
    <n v="59803.025000000001"/>
    <m/>
    <x v="0"/>
    <m/>
    <m/>
    <x v="108"/>
    <m/>
    <x v="2"/>
    <x v="3"/>
    <x v="1"/>
  </r>
  <r>
    <x v="736"/>
    <x v="7"/>
    <x v="0"/>
    <s v="SBUX_athome_Facebook_SBUX_All_collection"/>
    <n v="125279"/>
    <m/>
    <m/>
    <m/>
    <m/>
    <n v="98450.04"/>
    <m/>
    <x v="0"/>
    <m/>
    <m/>
    <x v="108"/>
    <m/>
    <x v="2"/>
    <x v="3"/>
    <x v="0"/>
  </r>
  <r>
    <x v="736"/>
    <x v="7"/>
    <x v="0"/>
    <s v="SBUX_athome_Facebook_SBUX_WB_Format_specific_benefit"/>
    <n v="31535"/>
    <m/>
    <m/>
    <m/>
    <m/>
    <n v="17121.939999999999"/>
    <m/>
    <x v="0"/>
    <m/>
    <m/>
    <x v="108"/>
    <m/>
    <x v="2"/>
    <x v="3"/>
    <x v="0"/>
  </r>
  <r>
    <x v="736"/>
    <x v="7"/>
    <x v="0"/>
    <s v="環境学◆reach_SEP_女性_30-49_interest_◆_NEW"/>
    <n v="106453"/>
    <m/>
    <m/>
    <m/>
    <m/>
    <n v="48379.85"/>
    <m/>
    <x v="0"/>
    <m/>
    <m/>
    <x v="108"/>
    <m/>
    <x v="2"/>
    <x v="3"/>
    <x v="1"/>
  </r>
  <r>
    <x v="736"/>
    <x v="7"/>
    <x v="0"/>
    <s v="美容関連ページの管理者◆reach_SEP_女性_30-49_user_◆_NEW"/>
    <n v="3030"/>
    <m/>
    <m/>
    <m/>
    <m/>
    <n v="17996.099999999999"/>
    <m/>
    <x v="0"/>
    <m/>
    <m/>
    <x v="108"/>
    <m/>
    <x v="2"/>
    <x v="3"/>
    <x v="1"/>
  </r>
  <r>
    <x v="736"/>
    <x v="7"/>
    <x v="0"/>
    <s v="NDG_Facebook_RT_ec（210210-210228）"/>
    <n v="14347"/>
    <m/>
    <m/>
    <m/>
    <m/>
    <n v="15025.74"/>
    <m/>
    <x v="0"/>
    <m/>
    <m/>
    <x v="108"/>
    <m/>
    <x v="2"/>
    <x v="3"/>
    <x v="0"/>
  </r>
  <r>
    <x v="736"/>
    <x v="7"/>
    <x v="0"/>
    <s v="美容関連ページの管理者◆reach_SEP_女性_30-49_user_◆_NEW"/>
    <n v="569"/>
    <m/>
    <m/>
    <m/>
    <m/>
    <n v="3999.5050000000001"/>
    <m/>
    <x v="0"/>
    <m/>
    <m/>
    <x v="108"/>
    <m/>
    <x v="2"/>
    <x v="3"/>
    <x v="1"/>
  </r>
  <r>
    <x v="736"/>
    <x v="7"/>
    <x v="0"/>
    <s v="自然◆reach_SEP_女性_30-49_interest_◆_NEW"/>
    <n v="197322"/>
    <m/>
    <m/>
    <m/>
    <m/>
    <n v="66189.744999999995"/>
    <m/>
    <x v="0"/>
    <m/>
    <m/>
    <x v="108"/>
    <m/>
    <x v="2"/>
    <x v="3"/>
    <x v="1"/>
  </r>
  <r>
    <x v="736"/>
    <x v="7"/>
    <x v="0"/>
    <s v="自然◆reach_SEP_女性_30-49_interest_◆_NEW"/>
    <n v="36544"/>
    <m/>
    <m/>
    <m/>
    <m/>
    <n v="12596.155000000001"/>
    <m/>
    <x v="0"/>
    <m/>
    <m/>
    <x v="108"/>
    <m/>
    <x v="2"/>
    <x v="3"/>
    <x v="1"/>
  </r>
  <r>
    <x v="736"/>
    <x v="7"/>
    <x v="0"/>
    <s v="NDG_Facebook_RT_brand（210210-210228）"/>
    <n v="815"/>
    <m/>
    <m/>
    <m/>
    <m/>
    <n v="1187.4749999999999"/>
    <m/>
    <x v="0"/>
    <m/>
    <m/>
    <x v="108"/>
    <m/>
    <x v="2"/>
    <x v="3"/>
    <x v="0"/>
  </r>
  <r>
    <x v="736"/>
    <x v="7"/>
    <x v="0"/>
    <s v="FY21_Holiday_Coffee_catalog"/>
    <n v="12754"/>
    <m/>
    <m/>
    <m/>
    <m/>
    <n v="5795.77"/>
    <m/>
    <x v="0"/>
    <m/>
    <m/>
    <x v="108"/>
    <m/>
    <x v="2"/>
    <x v="3"/>
    <x v="0"/>
  </r>
  <r>
    <x v="736"/>
    <x v="7"/>
    <x v="0"/>
    <s v="NDG_Facebook_RT_ec（210210-210228）"/>
    <n v="5239"/>
    <m/>
    <m/>
    <m/>
    <m/>
    <n v="8188.56"/>
    <m/>
    <x v="0"/>
    <m/>
    <m/>
    <x v="108"/>
    <m/>
    <x v="2"/>
    <x v="3"/>
    <x v="0"/>
  </r>
  <r>
    <x v="737"/>
    <x v="7"/>
    <x v="0"/>
    <s v="NDG_Facebook_RT_brand（210210-210228）"/>
    <n v="440"/>
    <m/>
    <m/>
    <m/>
    <m/>
    <n v="789.42"/>
    <m/>
    <x v="0"/>
    <m/>
    <m/>
    <x v="108"/>
    <m/>
    <x v="2"/>
    <x v="3"/>
    <x v="0"/>
  </r>
  <r>
    <x v="737"/>
    <x v="7"/>
    <x v="0"/>
    <s v="カフェラテ◆reach_SEP_女性_30-49_interest_◆_NEW"/>
    <n v="52394"/>
    <m/>
    <m/>
    <m/>
    <m/>
    <n v="16868.834999999999"/>
    <m/>
    <x v="0"/>
    <m/>
    <m/>
    <x v="108"/>
    <m/>
    <x v="2"/>
    <x v="3"/>
    <x v="1"/>
  </r>
  <r>
    <x v="737"/>
    <x v="7"/>
    <x v="0"/>
    <s v="コーヒー◆_入力規則_男女_30-49_入力規則_◆"/>
    <n v="55014"/>
    <m/>
    <m/>
    <m/>
    <m/>
    <n v="50247.474999999999"/>
    <m/>
    <x v="0"/>
    <m/>
    <m/>
    <x v="108"/>
    <m/>
    <x v="2"/>
    <x v="3"/>
    <x v="1"/>
  </r>
  <r>
    <x v="737"/>
    <x v="7"/>
    <x v="0"/>
    <s v="SBUX_athome_Facebook_Coffee_All_Carousel"/>
    <n v="170688"/>
    <m/>
    <m/>
    <m/>
    <m/>
    <n v="110335.94"/>
    <m/>
    <x v="0"/>
    <m/>
    <m/>
    <x v="108"/>
    <m/>
    <x v="2"/>
    <x v="3"/>
    <x v="0"/>
  </r>
  <r>
    <x v="737"/>
    <x v="7"/>
    <x v="0"/>
    <s v="SBUX_athome_Facebook_Coffee_All_collection"/>
    <n v="128271"/>
    <m/>
    <m/>
    <m/>
    <m/>
    <n v="85551.72"/>
    <m/>
    <x v="0"/>
    <m/>
    <m/>
    <x v="108"/>
    <m/>
    <x v="2"/>
    <x v="3"/>
    <x v="0"/>
  </r>
  <r>
    <x v="737"/>
    <x v="7"/>
    <x v="0"/>
    <s v="SBUX_athome_Facebook_Coffee_All_collection_st"/>
    <n v="23415"/>
    <m/>
    <m/>
    <m/>
    <m/>
    <n v="24807.634999999998"/>
    <m/>
    <x v="0"/>
    <m/>
    <m/>
    <x v="108"/>
    <m/>
    <x v="2"/>
    <x v="3"/>
    <x v="1"/>
  </r>
  <r>
    <x v="737"/>
    <x v="7"/>
    <x v="0"/>
    <s v="SBUX_athome_Facebook_SBUX_All_Carousel"/>
    <n v="232570"/>
    <m/>
    <m/>
    <m/>
    <m/>
    <n v="166635.63500000001"/>
    <m/>
    <x v="0"/>
    <m/>
    <m/>
    <x v="108"/>
    <m/>
    <x v="2"/>
    <x v="3"/>
    <x v="0"/>
  </r>
  <r>
    <x v="737"/>
    <x v="7"/>
    <x v="0"/>
    <s v="SBUX_athome_Facebook_SBUX_WB_Format_specific_benefit"/>
    <n v="36700"/>
    <m/>
    <m/>
    <m/>
    <m/>
    <n v="17807.665000000001"/>
    <m/>
    <x v="0"/>
    <m/>
    <m/>
    <x v="108"/>
    <m/>
    <x v="2"/>
    <x v="3"/>
    <x v="0"/>
  </r>
  <r>
    <x v="737"/>
    <x v="7"/>
    <x v="0"/>
    <s v="美容関連ページの管理者◆reach_SEP_女性_30-49_user_◆_NEW"/>
    <n v="253"/>
    <m/>
    <m/>
    <m/>
    <m/>
    <n v="1923.375"/>
    <m/>
    <x v="0"/>
    <m/>
    <m/>
    <x v="108"/>
    <m/>
    <x v="2"/>
    <x v="3"/>
    <x v="1"/>
  </r>
  <r>
    <x v="737"/>
    <x v="7"/>
    <x v="0"/>
    <s v="FY21_Holiday_Coffee_catalog_st"/>
    <n v="37"/>
    <m/>
    <m/>
    <m/>
    <m/>
    <n v="6.69"/>
    <m/>
    <x v="0"/>
    <m/>
    <m/>
    <x v="108"/>
    <m/>
    <x v="2"/>
    <x v="3"/>
    <x v="1"/>
  </r>
  <r>
    <x v="737"/>
    <x v="7"/>
    <x v="0"/>
    <s v="環境学◆reach_SEP_女性_30-49_interest_◆_NEW"/>
    <n v="45152"/>
    <m/>
    <m/>
    <m/>
    <m/>
    <n v="39534.555"/>
    <m/>
    <x v="0"/>
    <m/>
    <m/>
    <x v="108"/>
    <m/>
    <x v="2"/>
    <x v="3"/>
    <x v="1"/>
  </r>
  <r>
    <x v="737"/>
    <x v="7"/>
    <x v="0"/>
    <s v="FY21_Holiday_Coffee_Origami"/>
    <n v="6668"/>
    <m/>
    <m/>
    <m/>
    <m/>
    <n v="5816.9549999999999"/>
    <m/>
    <x v="0"/>
    <m/>
    <m/>
    <x v="108"/>
    <m/>
    <x v="2"/>
    <x v="3"/>
    <x v="0"/>
  </r>
  <r>
    <x v="737"/>
    <x v="7"/>
    <x v="0"/>
    <s v="NDG_Facebook_RT_ec（210210-210228）"/>
    <n v="38880"/>
    <m/>
    <m/>
    <m/>
    <m/>
    <n v="49610.81"/>
    <m/>
    <x v="0"/>
    <m/>
    <m/>
    <x v="108"/>
    <m/>
    <x v="2"/>
    <x v="3"/>
    <x v="0"/>
  </r>
  <r>
    <x v="737"/>
    <x v="7"/>
    <x v="0"/>
    <s v="FY21_Holiday_SBUX_SC"/>
    <n v="64771"/>
    <m/>
    <m/>
    <m/>
    <m/>
    <n v="33704.22"/>
    <m/>
    <x v="0"/>
    <m/>
    <m/>
    <x v="108"/>
    <m/>
    <x v="2"/>
    <x v="3"/>
    <x v="0"/>
  </r>
  <r>
    <x v="737"/>
    <x v="7"/>
    <x v="0"/>
    <s v="FY21_Holiday_SBUX_catalog"/>
    <n v="17471"/>
    <m/>
    <m/>
    <m/>
    <m/>
    <n v="8802.9249999999993"/>
    <m/>
    <x v="0"/>
    <m/>
    <m/>
    <x v="108"/>
    <m/>
    <x v="2"/>
    <x v="3"/>
    <x v="0"/>
  </r>
  <r>
    <x v="737"/>
    <x v="7"/>
    <x v="0"/>
    <s v="FY21_Holiday_SBUX_Origami"/>
    <n v="9561"/>
    <m/>
    <m/>
    <m/>
    <m/>
    <n v="8838.6049999999996"/>
    <m/>
    <x v="0"/>
    <m/>
    <m/>
    <x v="108"/>
    <m/>
    <x v="2"/>
    <x v="3"/>
    <x v="0"/>
  </r>
  <r>
    <x v="737"/>
    <x v="7"/>
    <x v="0"/>
    <s v="NDG_Facebook_RT_brand（210210-210228）"/>
    <n v="916"/>
    <m/>
    <m/>
    <m/>
    <m/>
    <n v="1072.6300000000001"/>
    <m/>
    <x v="0"/>
    <m/>
    <m/>
    <x v="108"/>
    <m/>
    <x v="2"/>
    <x v="3"/>
    <x v="0"/>
  </r>
  <r>
    <x v="737"/>
    <x v="7"/>
    <x v="0"/>
    <s v="NDG_Facebook_RT_brand（210210-210228）"/>
    <n v="484"/>
    <m/>
    <m/>
    <m/>
    <m/>
    <n v="1338"/>
    <m/>
    <x v="0"/>
    <m/>
    <m/>
    <x v="108"/>
    <m/>
    <x v="2"/>
    <x v="3"/>
    <x v="0"/>
  </r>
  <r>
    <x v="737"/>
    <x v="7"/>
    <x v="0"/>
    <s v="SBUX_athome_Facebook_SBUX_WB_Occasion"/>
    <n v="16715"/>
    <m/>
    <m/>
    <m/>
    <m/>
    <n v="17598.044999999998"/>
    <m/>
    <x v="0"/>
    <m/>
    <m/>
    <x v="108"/>
    <m/>
    <x v="2"/>
    <x v="3"/>
    <x v="0"/>
  </r>
  <r>
    <x v="737"/>
    <x v="7"/>
    <x v="0"/>
    <s v="SBUX_athome_Facebook_Coffee_WB_Format_specific_benefit"/>
    <n v="23640"/>
    <m/>
    <m/>
    <m/>
    <m/>
    <n v="11718.65"/>
    <m/>
    <x v="0"/>
    <m/>
    <m/>
    <x v="108"/>
    <m/>
    <x v="2"/>
    <x v="3"/>
    <x v="0"/>
  </r>
  <r>
    <x v="737"/>
    <x v="7"/>
    <x v="0"/>
    <s v="SBUX_athome_Facebook_SBUX_All_collection_st"/>
    <n v="48662"/>
    <m/>
    <m/>
    <m/>
    <m/>
    <n v="50990.065000000002"/>
    <m/>
    <x v="0"/>
    <m/>
    <m/>
    <x v="108"/>
    <m/>
    <x v="2"/>
    <x v="3"/>
    <x v="1"/>
  </r>
  <r>
    <x v="737"/>
    <x v="7"/>
    <x v="0"/>
    <s v="環境学◆reach_SEP_女性_30-49_interest_◆_NEW"/>
    <n v="42462"/>
    <m/>
    <m/>
    <m/>
    <m/>
    <n v="39171.065000000002"/>
    <m/>
    <x v="0"/>
    <m/>
    <m/>
    <x v="108"/>
    <m/>
    <x v="2"/>
    <x v="3"/>
    <x v="1"/>
  </r>
  <r>
    <x v="737"/>
    <x v="7"/>
    <x v="0"/>
    <s v="NDG_Facebook_int_LAL"/>
    <n v="12480"/>
    <m/>
    <m/>
    <m/>
    <m/>
    <n v="23316.880000000001"/>
    <m/>
    <x v="0"/>
    <m/>
    <m/>
    <x v="108"/>
    <m/>
    <x v="2"/>
    <x v="3"/>
    <x v="0"/>
  </r>
  <r>
    <x v="737"/>
    <x v="7"/>
    <x v="0"/>
    <s v="NDG_Facebook_int_LAL"/>
    <n v="52"/>
    <m/>
    <m/>
    <m/>
    <m/>
    <n v="109.27"/>
    <m/>
    <x v="0"/>
    <m/>
    <m/>
    <x v="108"/>
    <m/>
    <x v="2"/>
    <x v="3"/>
    <x v="0"/>
  </r>
  <r>
    <x v="737"/>
    <x v="7"/>
    <x v="0"/>
    <s v="FY21_Holiday_SBUX_Tofi"/>
    <n v="17327"/>
    <m/>
    <m/>
    <m/>
    <m/>
    <n v="8800.6949999999997"/>
    <m/>
    <x v="0"/>
    <m/>
    <m/>
    <x v="108"/>
    <m/>
    <x v="2"/>
    <x v="3"/>
    <x v="0"/>
  </r>
  <r>
    <x v="737"/>
    <x v="7"/>
    <x v="0"/>
    <s v="NDG_Facebook_int_LAL"/>
    <n v="450"/>
    <m/>
    <m/>
    <m/>
    <m/>
    <n v="638.89499999999998"/>
    <m/>
    <x v="0"/>
    <m/>
    <m/>
    <x v="108"/>
    <m/>
    <x v="2"/>
    <x v="3"/>
    <x v="0"/>
  </r>
  <r>
    <x v="737"/>
    <x v="7"/>
    <x v="0"/>
    <s v="FY21_Holiday_SBUX_catalog_st"/>
    <n v="28"/>
    <m/>
    <m/>
    <m/>
    <m/>
    <n v="10.035"/>
    <m/>
    <x v="0"/>
    <m/>
    <m/>
    <x v="108"/>
    <m/>
    <x v="2"/>
    <x v="3"/>
    <x v="1"/>
  </r>
  <r>
    <x v="737"/>
    <x v="7"/>
    <x v="0"/>
    <s v="自然◆reach_SEP_女性_30-49_interest_◆_NEW"/>
    <n v="212072"/>
    <m/>
    <m/>
    <m/>
    <m/>
    <n v="69872.59"/>
    <m/>
    <x v="0"/>
    <m/>
    <m/>
    <x v="108"/>
    <m/>
    <x v="2"/>
    <x v="3"/>
    <x v="1"/>
  </r>
  <r>
    <x v="737"/>
    <x v="7"/>
    <x v="0"/>
    <s v="自然◆reach_SEP_女性_30-49_interest_◆_NEW"/>
    <n v="25695"/>
    <m/>
    <m/>
    <m/>
    <m/>
    <n v="8505.2199999999993"/>
    <m/>
    <x v="0"/>
    <m/>
    <m/>
    <x v="108"/>
    <m/>
    <x v="2"/>
    <x v="3"/>
    <x v="1"/>
  </r>
  <r>
    <x v="737"/>
    <x v="7"/>
    <x v="0"/>
    <s v="喫茶店◆_入力規則_男女_30-49_入力規則_◆"/>
    <n v="59210"/>
    <m/>
    <m/>
    <m/>
    <m/>
    <n v="50120.364999999998"/>
    <m/>
    <x v="0"/>
    <m/>
    <m/>
    <x v="108"/>
    <m/>
    <x v="2"/>
    <x v="3"/>
    <x v="1"/>
  </r>
  <r>
    <x v="737"/>
    <x v="7"/>
    <x v="0"/>
    <s v="SBUX_athome_Facebook_Coffee_WB_Occasion"/>
    <n v="10936"/>
    <m/>
    <m/>
    <m/>
    <m/>
    <n v="11693.004999999999"/>
    <m/>
    <x v="0"/>
    <m/>
    <m/>
    <x v="108"/>
    <m/>
    <x v="2"/>
    <x v="3"/>
    <x v="0"/>
  </r>
  <r>
    <x v="737"/>
    <x v="7"/>
    <x v="0"/>
    <s v="SBUX_athome_Facebook_SBUX_All_collection"/>
    <n v="140091"/>
    <m/>
    <m/>
    <m/>
    <m/>
    <n v="113008.595"/>
    <m/>
    <x v="0"/>
    <m/>
    <m/>
    <x v="108"/>
    <m/>
    <x v="2"/>
    <x v="3"/>
    <x v="0"/>
  </r>
  <r>
    <x v="737"/>
    <x v="7"/>
    <x v="0"/>
    <s v="NDG_Facebook_RT_ec（210210-210228）"/>
    <n v="4705"/>
    <m/>
    <m/>
    <m/>
    <m/>
    <n v="7333.3549999999996"/>
    <m/>
    <x v="0"/>
    <m/>
    <m/>
    <x v="108"/>
    <m/>
    <x v="2"/>
    <x v="3"/>
    <x v="0"/>
  </r>
  <r>
    <x v="737"/>
    <x v="7"/>
    <x v="0"/>
    <s v="NDG_Facebook_RT_ec（210210-210228）"/>
    <n v="10345"/>
    <m/>
    <m/>
    <m/>
    <m/>
    <n v="13629.76"/>
    <m/>
    <x v="0"/>
    <m/>
    <m/>
    <x v="108"/>
    <m/>
    <x v="2"/>
    <x v="3"/>
    <x v="0"/>
  </r>
  <r>
    <x v="737"/>
    <x v="7"/>
    <x v="0"/>
    <s v="健康◆reach_SEP_女性_30-49_interest_◆_NEW"/>
    <n v="124348"/>
    <m/>
    <m/>
    <m/>
    <m/>
    <n v="38830.99"/>
    <m/>
    <x v="0"/>
    <m/>
    <m/>
    <x v="108"/>
    <m/>
    <x v="2"/>
    <x v="3"/>
    <x v="1"/>
  </r>
  <r>
    <x v="737"/>
    <x v="7"/>
    <x v="0"/>
    <s v="健康◆reach_SEP_女性_30-49_interest_◆_NEW"/>
    <n v="129620"/>
    <m/>
    <m/>
    <m/>
    <m/>
    <n v="39601.455000000002"/>
    <m/>
    <x v="0"/>
    <m/>
    <m/>
    <x v="108"/>
    <m/>
    <x v="2"/>
    <x v="3"/>
    <x v="1"/>
  </r>
  <r>
    <x v="737"/>
    <x v="7"/>
    <x v="0"/>
    <s v="料理◆reach_SEP_女性_30-49_interest_◆_NEW"/>
    <n v="47605"/>
    <m/>
    <m/>
    <m/>
    <m/>
    <n v="15767.215"/>
    <m/>
    <x v="0"/>
    <m/>
    <m/>
    <x v="108"/>
    <m/>
    <x v="2"/>
    <x v="3"/>
    <x v="1"/>
  </r>
  <r>
    <x v="737"/>
    <x v="7"/>
    <x v="0"/>
    <s v="美容関連ページの管理者◆reach_SEP_女性_30-49_user_◆_NEW"/>
    <n v="1476"/>
    <m/>
    <m/>
    <m/>
    <m/>
    <n v="10290.334999999999"/>
    <m/>
    <x v="0"/>
    <m/>
    <m/>
    <x v="108"/>
    <m/>
    <x v="2"/>
    <x v="3"/>
    <x v="1"/>
  </r>
  <r>
    <x v="737"/>
    <x v="7"/>
    <x v="0"/>
    <s v="FY21_Holiday_Coffee_catalog"/>
    <n v="13887"/>
    <m/>
    <m/>
    <m/>
    <m/>
    <n v="6257.38"/>
    <m/>
    <x v="0"/>
    <m/>
    <m/>
    <x v="108"/>
    <m/>
    <x v="2"/>
    <x v="3"/>
    <x v="0"/>
  </r>
  <r>
    <x v="737"/>
    <x v="7"/>
    <x v="0"/>
    <s v="FY21_Holiday_Coffee_Tofi"/>
    <n v="12807"/>
    <m/>
    <m/>
    <m/>
    <m/>
    <n v="6248.46"/>
    <m/>
    <x v="0"/>
    <m/>
    <m/>
    <x v="108"/>
    <m/>
    <x v="2"/>
    <x v="3"/>
    <x v="0"/>
  </r>
  <r>
    <x v="737"/>
    <x v="7"/>
    <x v="0"/>
    <s v="FY21_Holiday_Coffee_SC"/>
    <n v="58800"/>
    <m/>
    <m/>
    <m/>
    <m/>
    <n v="31203.275000000001"/>
    <m/>
    <x v="0"/>
    <m/>
    <m/>
    <x v="108"/>
    <m/>
    <x v="2"/>
    <x v="3"/>
    <x v="0"/>
  </r>
  <r>
    <x v="737"/>
    <x v="7"/>
    <x v="0"/>
    <s v="NDG_Facebook_int_LAL"/>
    <n v="36286"/>
    <m/>
    <m/>
    <m/>
    <m/>
    <n v="63453.535000000003"/>
    <m/>
    <x v="0"/>
    <m/>
    <m/>
    <x v="108"/>
    <m/>
    <x v="2"/>
    <x v="3"/>
    <x v="0"/>
  </r>
  <r>
    <x v="737"/>
    <x v="7"/>
    <x v="0"/>
    <s v="NDG_Facebook_RT_brand（210210-210228）"/>
    <n v="2884"/>
    <m/>
    <m/>
    <m/>
    <m/>
    <n v="6210.55"/>
    <m/>
    <x v="0"/>
    <m/>
    <m/>
    <x v="108"/>
    <m/>
    <x v="2"/>
    <x v="3"/>
    <x v="0"/>
  </r>
  <r>
    <x v="737"/>
    <x v="7"/>
    <x v="0"/>
    <s v="NDG_Facebook_RT_ec（210210-210228）"/>
    <n v="10340"/>
    <m/>
    <m/>
    <m/>
    <m/>
    <n v="11417.6"/>
    <m/>
    <x v="0"/>
    <m/>
    <m/>
    <x v="108"/>
    <m/>
    <x v="2"/>
    <x v="3"/>
    <x v="0"/>
  </r>
  <r>
    <x v="737"/>
    <x v="7"/>
    <x v="0"/>
    <s v="カフェラテ◆reach_SEP_女性_30-49_interest_◆_NEW"/>
    <n v="194427"/>
    <m/>
    <m/>
    <m/>
    <m/>
    <n v="61536.85"/>
    <m/>
    <x v="0"/>
    <m/>
    <m/>
    <x v="108"/>
    <m/>
    <x v="2"/>
    <x v="3"/>
    <x v="1"/>
  </r>
  <r>
    <x v="737"/>
    <x v="7"/>
    <x v="0"/>
    <s v="料理◆reach_SEP_女性_30-49_interest_◆_NEW"/>
    <n v="191216"/>
    <m/>
    <m/>
    <m/>
    <m/>
    <n v="62615.055"/>
    <m/>
    <x v="0"/>
    <m/>
    <m/>
    <x v="108"/>
    <m/>
    <x v="2"/>
    <x v="3"/>
    <x v="1"/>
  </r>
  <r>
    <x v="738"/>
    <x v="7"/>
    <x v="0"/>
    <s v="FY21_Holiday_SBUX_Tofi"/>
    <n v="19252"/>
    <m/>
    <m/>
    <m/>
    <m/>
    <n v="7411.4049999999997"/>
    <m/>
    <x v="0"/>
    <m/>
    <m/>
    <x v="109"/>
    <m/>
    <x v="2"/>
    <x v="3"/>
    <x v="0"/>
  </r>
  <r>
    <x v="738"/>
    <x v="7"/>
    <x v="0"/>
    <s v="NDG_Facebook_RT_ec（210210-210228）"/>
    <n v="28585"/>
    <m/>
    <m/>
    <m/>
    <m/>
    <n v="36783.85"/>
    <m/>
    <x v="0"/>
    <m/>
    <m/>
    <x v="109"/>
    <m/>
    <x v="2"/>
    <x v="3"/>
    <x v="0"/>
  </r>
  <r>
    <x v="738"/>
    <x v="7"/>
    <x v="0"/>
    <s v="SBUX_athome_Facebook_Coffee_WB_Format_specific_benefit"/>
    <n v="27276"/>
    <m/>
    <m/>
    <m/>
    <m/>
    <n v="12013.01"/>
    <m/>
    <x v="0"/>
    <m/>
    <m/>
    <x v="109"/>
    <m/>
    <x v="2"/>
    <x v="3"/>
    <x v="0"/>
  </r>
  <r>
    <x v="738"/>
    <x v="7"/>
    <x v="0"/>
    <s v="NDG_Facebook_RT_ec（210210-210228）"/>
    <n v="11362"/>
    <m/>
    <m/>
    <m/>
    <m/>
    <n v="12359.775"/>
    <m/>
    <x v="0"/>
    <m/>
    <m/>
    <x v="109"/>
    <m/>
    <x v="2"/>
    <x v="3"/>
    <x v="0"/>
  </r>
  <r>
    <x v="738"/>
    <x v="7"/>
    <x v="0"/>
    <s v="SBUX_athome_Facebook_SBUX_WB_Occasion"/>
    <n v="22730"/>
    <m/>
    <m/>
    <m/>
    <m/>
    <n v="17852.264999999999"/>
    <m/>
    <x v="0"/>
    <m/>
    <m/>
    <x v="109"/>
    <m/>
    <x v="2"/>
    <x v="3"/>
    <x v="0"/>
  </r>
  <r>
    <x v="738"/>
    <x v="7"/>
    <x v="0"/>
    <s v="FY21_Holiday_SBUX_catalog"/>
    <n v="13788"/>
    <m/>
    <m/>
    <m/>
    <m/>
    <n v="7573.08"/>
    <m/>
    <x v="0"/>
    <m/>
    <m/>
    <x v="109"/>
    <m/>
    <x v="2"/>
    <x v="3"/>
    <x v="0"/>
  </r>
  <r>
    <x v="738"/>
    <x v="7"/>
    <x v="0"/>
    <s v="SBUX_athome_Facebook_SBUX_All_collection_st"/>
    <n v="84016"/>
    <m/>
    <m/>
    <m/>
    <m/>
    <n v="77003.014999999999"/>
    <m/>
    <x v="0"/>
    <m/>
    <m/>
    <x v="109"/>
    <m/>
    <x v="2"/>
    <x v="3"/>
    <x v="1"/>
  </r>
  <r>
    <x v="738"/>
    <x v="7"/>
    <x v="0"/>
    <s v="NDG_Facebook_RT_ec（210210-210228）"/>
    <n v="17538"/>
    <m/>
    <m/>
    <m/>
    <m/>
    <n v="23499.74"/>
    <m/>
    <x v="0"/>
    <m/>
    <m/>
    <x v="109"/>
    <m/>
    <x v="2"/>
    <x v="3"/>
    <x v="0"/>
  </r>
  <r>
    <x v="738"/>
    <x v="7"/>
    <x v="0"/>
    <s v="カフェラテ◆reach_SEP_女性_30-49_interest_◆_NEW"/>
    <n v="41882"/>
    <m/>
    <m/>
    <m/>
    <m/>
    <n v="14496.115"/>
    <m/>
    <x v="0"/>
    <m/>
    <m/>
    <x v="109"/>
    <m/>
    <x v="2"/>
    <x v="3"/>
    <x v="1"/>
  </r>
  <r>
    <x v="738"/>
    <x v="7"/>
    <x v="0"/>
    <s v="SBUX_athome_Facebook_SBUX_All_Carousel"/>
    <n v="210278"/>
    <m/>
    <m/>
    <m/>
    <m/>
    <n v="159468.41500000001"/>
    <m/>
    <x v="0"/>
    <m/>
    <m/>
    <x v="109"/>
    <m/>
    <x v="2"/>
    <x v="3"/>
    <x v="0"/>
  </r>
  <r>
    <x v="738"/>
    <x v="7"/>
    <x v="0"/>
    <s v="SBUX_athome_Facebook_Coffee_All_Carousel"/>
    <n v="146634"/>
    <m/>
    <m/>
    <m/>
    <m/>
    <n v="106193.715"/>
    <m/>
    <x v="0"/>
    <m/>
    <m/>
    <x v="109"/>
    <m/>
    <x v="2"/>
    <x v="3"/>
    <x v="0"/>
  </r>
  <r>
    <x v="738"/>
    <x v="7"/>
    <x v="0"/>
    <s v="NDG_Facebook_RT_ec（210210-210228）"/>
    <n v="6993"/>
    <m/>
    <m/>
    <m/>
    <m/>
    <n v="9921.27"/>
    <m/>
    <x v="0"/>
    <m/>
    <m/>
    <x v="109"/>
    <m/>
    <x v="2"/>
    <x v="3"/>
    <x v="0"/>
  </r>
  <r>
    <x v="738"/>
    <x v="7"/>
    <x v="0"/>
    <s v="カフェラテ◆reach_SEP_女性_30-49_interest_◆_NEW"/>
    <n v="184992"/>
    <m/>
    <m/>
    <m/>
    <m/>
    <n v="63158.06"/>
    <m/>
    <x v="0"/>
    <m/>
    <m/>
    <x v="109"/>
    <m/>
    <x v="2"/>
    <x v="3"/>
    <x v="1"/>
  </r>
  <r>
    <x v="738"/>
    <x v="7"/>
    <x v="0"/>
    <s v="FY21_Holiday_Coffee_catalog_st"/>
    <n v="6"/>
    <m/>
    <m/>
    <m/>
    <m/>
    <n v="0"/>
    <m/>
    <x v="0"/>
    <m/>
    <m/>
    <x v="109"/>
    <m/>
    <x v="2"/>
    <x v="3"/>
    <x v="0"/>
  </r>
  <r>
    <x v="738"/>
    <x v="7"/>
    <x v="0"/>
    <s v="SBUX_athome_Facebook_Coffee_WB_Occasion"/>
    <n v="16178"/>
    <m/>
    <m/>
    <m/>
    <m/>
    <n v="11933.844999999999"/>
    <m/>
    <x v="0"/>
    <m/>
    <m/>
    <x v="109"/>
    <m/>
    <x v="2"/>
    <x v="3"/>
    <x v="0"/>
  </r>
  <r>
    <x v="738"/>
    <x v="7"/>
    <x v="0"/>
    <s v="料理◆reach_SEP_女性_30-49_interest_◆_NEW"/>
    <n v="181961"/>
    <m/>
    <m/>
    <m/>
    <m/>
    <n v="63891.73"/>
    <m/>
    <x v="0"/>
    <m/>
    <m/>
    <x v="109"/>
    <m/>
    <x v="2"/>
    <x v="3"/>
    <x v="1"/>
  </r>
  <r>
    <x v="738"/>
    <x v="7"/>
    <x v="0"/>
    <s v="NDG_Facebook_RT_brand（210210-210228）"/>
    <n v="481"/>
    <m/>
    <m/>
    <m/>
    <m/>
    <n v="779.38499999999999"/>
    <m/>
    <x v="0"/>
    <m/>
    <m/>
    <x v="109"/>
    <m/>
    <x v="2"/>
    <x v="3"/>
    <x v="0"/>
  </r>
  <r>
    <x v="738"/>
    <x v="7"/>
    <x v="0"/>
    <s v="SBUX_athome_Facebook_SBUX_All_collection"/>
    <n v="89528"/>
    <m/>
    <m/>
    <m/>
    <m/>
    <n v="77478.005000000005"/>
    <m/>
    <x v="0"/>
    <m/>
    <m/>
    <x v="109"/>
    <m/>
    <x v="2"/>
    <x v="3"/>
    <x v="0"/>
  </r>
  <r>
    <x v="738"/>
    <x v="7"/>
    <x v="0"/>
    <s v="NDG_Facebook_RT_brand（210210-210228）"/>
    <n v="1999"/>
    <m/>
    <m/>
    <m/>
    <m/>
    <n v="4694.1499999999996"/>
    <m/>
    <x v="0"/>
    <m/>
    <m/>
    <x v="109"/>
    <m/>
    <x v="2"/>
    <x v="3"/>
    <x v="0"/>
  </r>
  <r>
    <x v="738"/>
    <x v="7"/>
    <x v="0"/>
    <s v="NDG_Facebook_int_LAL"/>
    <n v="192"/>
    <m/>
    <m/>
    <m/>
    <m/>
    <n v="404.745"/>
    <m/>
    <x v="0"/>
    <m/>
    <m/>
    <x v="109"/>
    <m/>
    <x v="2"/>
    <x v="3"/>
    <x v="0"/>
  </r>
  <r>
    <x v="738"/>
    <x v="7"/>
    <x v="0"/>
    <s v="NDG_Facebook_int_LAL"/>
    <n v="385"/>
    <m/>
    <m/>
    <m/>
    <m/>
    <n v="737.01499999999999"/>
    <m/>
    <x v="0"/>
    <m/>
    <m/>
    <x v="109"/>
    <m/>
    <x v="2"/>
    <x v="3"/>
    <x v="0"/>
  </r>
  <r>
    <x v="738"/>
    <x v="7"/>
    <x v="0"/>
    <s v="FY21_Holiday_SBUX_catalog_st"/>
    <n v="18"/>
    <m/>
    <m/>
    <m/>
    <m/>
    <n v="3.3450000000000002"/>
    <m/>
    <x v="0"/>
    <m/>
    <m/>
    <x v="109"/>
    <m/>
    <x v="2"/>
    <x v="3"/>
    <x v="1"/>
  </r>
  <r>
    <x v="738"/>
    <x v="7"/>
    <x v="0"/>
    <s v="コーヒー◆_入力規則_男女_30-49_入力規則_◆"/>
    <n v="31131"/>
    <m/>
    <m/>
    <m/>
    <m/>
    <n v="29559.764999999999"/>
    <m/>
    <x v="0"/>
    <m/>
    <m/>
    <x v="109"/>
    <m/>
    <x v="2"/>
    <x v="3"/>
    <x v="1"/>
  </r>
  <r>
    <x v="738"/>
    <x v="7"/>
    <x v="0"/>
    <s v="美容関連ページの管理者◆reach_SEP_女性_30-49_user_◆_NEW"/>
    <n v="955"/>
    <m/>
    <m/>
    <m/>
    <m/>
    <n v="6744.6350000000002"/>
    <m/>
    <x v="0"/>
    <m/>
    <m/>
    <x v="109"/>
    <m/>
    <x v="2"/>
    <x v="3"/>
    <x v="1"/>
  </r>
  <r>
    <x v="738"/>
    <x v="7"/>
    <x v="0"/>
    <s v="健康◆reach_SEP_女性_30-49_interest_◆_NEW"/>
    <n v="122827"/>
    <m/>
    <m/>
    <m/>
    <m/>
    <n v="40965.1"/>
    <m/>
    <x v="0"/>
    <m/>
    <m/>
    <x v="109"/>
    <m/>
    <x v="2"/>
    <x v="3"/>
    <x v="1"/>
  </r>
  <r>
    <x v="738"/>
    <x v="7"/>
    <x v="0"/>
    <s v="喫茶店◆_入力規則_男女_30-49_入力規則_◆"/>
    <n v="33774"/>
    <m/>
    <m/>
    <m/>
    <m/>
    <n v="28994.46"/>
    <m/>
    <x v="0"/>
    <m/>
    <m/>
    <x v="109"/>
    <m/>
    <x v="2"/>
    <x v="3"/>
    <x v="1"/>
  </r>
  <r>
    <x v="738"/>
    <x v="7"/>
    <x v="0"/>
    <s v="環境学◆reach_SEP_女性_30-49_interest_◆_NEW"/>
    <n v="36303"/>
    <m/>
    <m/>
    <m/>
    <m/>
    <n v="37604.49"/>
    <m/>
    <x v="0"/>
    <m/>
    <m/>
    <x v="109"/>
    <m/>
    <x v="2"/>
    <x v="3"/>
    <x v="1"/>
  </r>
  <r>
    <x v="738"/>
    <x v="7"/>
    <x v="0"/>
    <s v="美容関連ページの管理者◆reach_SEP_女性_30-49_user_◆_NEW"/>
    <n v="495"/>
    <m/>
    <m/>
    <m/>
    <m/>
    <n v="3534.55"/>
    <m/>
    <x v="0"/>
    <m/>
    <m/>
    <x v="109"/>
    <m/>
    <x v="2"/>
    <x v="3"/>
    <x v="1"/>
  </r>
  <r>
    <x v="738"/>
    <x v="7"/>
    <x v="0"/>
    <s v="SBUX_athome_Facebook_SBUX_WB_Format_specific_benefit"/>
    <n v="42661"/>
    <m/>
    <m/>
    <m/>
    <m/>
    <n v="18050.735000000001"/>
    <m/>
    <x v="0"/>
    <m/>
    <m/>
    <x v="109"/>
    <m/>
    <x v="2"/>
    <x v="3"/>
    <x v="0"/>
  </r>
  <r>
    <x v="738"/>
    <x v="7"/>
    <x v="0"/>
    <s v="環境学◆reach_SEP_女性_30-49_interest_◆_NEW"/>
    <n v="38384"/>
    <m/>
    <m/>
    <m/>
    <m/>
    <n v="40989.629999999997"/>
    <m/>
    <x v="0"/>
    <m/>
    <m/>
    <x v="109"/>
    <m/>
    <x v="2"/>
    <x v="3"/>
    <x v="1"/>
  </r>
  <r>
    <x v="738"/>
    <x v="7"/>
    <x v="0"/>
    <s v="FY21_Holiday_Coffee_catalog"/>
    <n v="9691"/>
    <m/>
    <m/>
    <m/>
    <m/>
    <n v="5382.1049999999996"/>
    <m/>
    <x v="0"/>
    <m/>
    <m/>
    <x v="109"/>
    <m/>
    <x v="2"/>
    <x v="3"/>
    <x v="0"/>
  </r>
  <r>
    <x v="738"/>
    <x v="7"/>
    <x v="0"/>
    <s v="FY21_Holiday_Coffee_SC"/>
    <n v="51417"/>
    <m/>
    <m/>
    <m/>
    <m/>
    <n v="26925.02"/>
    <m/>
    <x v="0"/>
    <m/>
    <m/>
    <x v="109"/>
    <m/>
    <x v="2"/>
    <x v="3"/>
    <x v="0"/>
  </r>
  <r>
    <x v="738"/>
    <x v="7"/>
    <x v="0"/>
    <s v="SBUX_athome_Facebook_Coffee_All_collection_st"/>
    <n v="34064"/>
    <m/>
    <m/>
    <m/>
    <m/>
    <n v="32614.865000000002"/>
    <m/>
    <x v="0"/>
    <m/>
    <m/>
    <x v="109"/>
    <m/>
    <x v="2"/>
    <x v="3"/>
    <x v="1"/>
  </r>
  <r>
    <x v="738"/>
    <x v="7"/>
    <x v="0"/>
    <s v="健康◆reach_SEP_女性_30-49_interest_◆_NEW"/>
    <n v="114247"/>
    <m/>
    <m/>
    <m/>
    <m/>
    <n v="37172.985000000001"/>
    <m/>
    <x v="0"/>
    <m/>
    <m/>
    <x v="109"/>
    <m/>
    <x v="2"/>
    <x v="3"/>
    <x v="1"/>
  </r>
  <r>
    <x v="738"/>
    <x v="7"/>
    <x v="0"/>
    <s v="自然◆reach_SEP_女性_30-49_interest_◆_NEW"/>
    <n v="21267"/>
    <m/>
    <m/>
    <m/>
    <m/>
    <n v="7518.4449999999997"/>
    <m/>
    <x v="0"/>
    <m/>
    <m/>
    <x v="109"/>
    <m/>
    <x v="2"/>
    <x v="3"/>
    <x v="1"/>
  </r>
  <r>
    <x v="738"/>
    <x v="7"/>
    <x v="0"/>
    <s v="自然◆reach_SEP_女性_30-49_interest_◆_NEW"/>
    <n v="199839"/>
    <m/>
    <m/>
    <m/>
    <m/>
    <n v="70485.84"/>
    <m/>
    <x v="0"/>
    <m/>
    <m/>
    <x v="109"/>
    <m/>
    <x v="2"/>
    <x v="3"/>
    <x v="1"/>
  </r>
  <r>
    <x v="738"/>
    <x v="7"/>
    <x v="0"/>
    <s v="NDG_Facebook_RT_brand（210210-210228）"/>
    <n v="2182"/>
    <m/>
    <m/>
    <m/>
    <m/>
    <n v="2778.58"/>
    <m/>
    <x v="0"/>
    <m/>
    <m/>
    <x v="109"/>
    <m/>
    <x v="2"/>
    <x v="3"/>
    <x v="0"/>
  </r>
  <r>
    <x v="738"/>
    <x v="7"/>
    <x v="0"/>
    <s v="SBUX_athome_Facebook_Coffee_All_collection"/>
    <n v="100909"/>
    <m/>
    <m/>
    <m/>
    <m/>
    <n v="71623.14"/>
    <m/>
    <x v="0"/>
    <m/>
    <m/>
    <x v="109"/>
    <m/>
    <x v="2"/>
    <x v="3"/>
    <x v="0"/>
  </r>
  <r>
    <x v="738"/>
    <x v="7"/>
    <x v="0"/>
    <s v="NDG_Facebook_RT_brand（210210-210228）"/>
    <n v="537"/>
    <m/>
    <m/>
    <m/>
    <m/>
    <n v="1539.8150000000001"/>
    <m/>
    <x v="0"/>
    <m/>
    <m/>
    <x v="109"/>
    <m/>
    <x v="2"/>
    <x v="3"/>
    <x v="0"/>
  </r>
  <r>
    <x v="738"/>
    <x v="7"/>
    <x v="0"/>
    <s v="NDG_Facebook_int_LAL"/>
    <n v="36109"/>
    <m/>
    <m/>
    <m/>
    <m/>
    <n v="62082.084999999999"/>
    <m/>
    <x v="0"/>
    <m/>
    <m/>
    <x v="109"/>
    <m/>
    <x v="2"/>
    <x v="3"/>
    <x v="0"/>
  </r>
  <r>
    <x v="738"/>
    <x v="7"/>
    <x v="0"/>
    <s v="料理◆reach_SEP_女性_30-49_interest_◆_NEW"/>
    <n v="40273"/>
    <m/>
    <m/>
    <m/>
    <m/>
    <n v="14275.344999999999"/>
    <m/>
    <x v="0"/>
    <m/>
    <m/>
    <x v="109"/>
    <m/>
    <x v="2"/>
    <x v="3"/>
    <x v="1"/>
  </r>
  <r>
    <x v="738"/>
    <x v="7"/>
    <x v="0"/>
    <s v="FY21_Holiday_Coffee_Tofi"/>
    <n v="15141"/>
    <m/>
    <m/>
    <m/>
    <m/>
    <n v="5246.0749999999998"/>
    <m/>
    <x v="0"/>
    <m/>
    <m/>
    <x v="109"/>
    <m/>
    <x v="2"/>
    <x v="3"/>
    <x v="0"/>
  </r>
  <r>
    <x v="738"/>
    <x v="7"/>
    <x v="0"/>
    <s v="FY21_Holiday_SBUX_Origami"/>
    <n v="10461"/>
    <m/>
    <m/>
    <m/>
    <m/>
    <n v="7433.7049999999999"/>
    <m/>
    <x v="0"/>
    <m/>
    <m/>
    <x v="109"/>
    <m/>
    <x v="2"/>
    <x v="3"/>
    <x v="0"/>
  </r>
  <r>
    <x v="738"/>
    <x v="7"/>
    <x v="0"/>
    <s v="FY21_Holiday_Coffee_Origami"/>
    <n v="6977"/>
    <m/>
    <m/>
    <m/>
    <m/>
    <n v="4812.34"/>
    <m/>
    <x v="0"/>
    <m/>
    <m/>
    <x v="109"/>
    <m/>
    <x v="2"/>
    <x v="3"/>
    <x v="0"/>
  </r>
  <r>
    <x v="738"/>
    <x v="7"/>
    <x v="0"/>
    <s v="FY21_Holiday_SBUX_SC"/>
    <n v="51797"/>
    <m/>
    <m/>
    <m/>
    <m/>
    <n v="29126.03"/>
    <m/>
    <x v="0"/>
    <m/>
    <m/>
    <x v="109"/>
    <m/>
    <x v="2"/>
    <x v="3"/>
    <x v="0"/>
  </r>
  <r>
    <x v="738"/>
    <x v="7"/>
    <x v="0"/>
    <s v="NDG_Facebook_int_LAL"/>
    <n v="13168"/>
    <m/>
    <m/>
    <m/>
    <m/>
    <n v="23364.825000000001"/>
    <m/>
    <x v="0"/>
    <m/>
    <m/>
    <x v="109"/>
    <m/>
    <x v="2"/>
    <x v="3"/>
    <x v="0"/>
  </r>
  <r>
    <x v="739"/>
    <x v="7"/>
    <x v="0"/>
    <s v="健康◆reach_SEP_女性_30-49_interest_◆_NEW"/>
    <n v="119577"/>
    <m/>
    <m/>
    <m/>
    <m/>
    <n v="39977.21"/>
    <m/>
    <x v="0"/>
    <m/>
    <m/>
    <x v="109"/>
    <m/>
    <x v="2"/>
    <x v="3"/>
    <x v="1"/>
  </r>
  <r>
    <x v="739"/>
    <x v="7"/>
    <x v="0"/>
    <s v="FY21_Holiday_SBUX_Tofi"/>
    <n v="15682"/>
    <m/>
    <m/>
    <m/>
    <m/>
    <n v="7954.41"/>
    <m/>
    <x v="0"/>
    <m/>
    <m/>
    <x v="109"/>
    <m/>
    <x v="2"/>
    <x v="3"/>
    <x v="0"/>
  </r>
  <r>
    <x v="739"/>
    <x v="7"/>
    <x v="0"/>
    <s v="FY21_Holiday_Coffee_Tofi"/>
    <n v="10761"/>
    <m/>
    <m/>
    <m/>
    <m/>
    <n v="5405.52"/>
    <m/>
    <x v="0"/>
    <m/>
    <m/>
    <x v="109"/>
    <m/>
    <x v="2"/>
    <x v="3"/>
    <x v="0"/>
  </r>
  <r>
    <x v="739"/>
    <x v="7"/>
    <x v="0"/>
    <s v="コーヒー◆_入力規則_男女_30-49_入力規則_◆"/>
    <n v="36787"/>
    <m/>
    <m/>
    <m/>
    <m/>
    <n v="32256.95"/>
    <m/>
    <x v="0"/>
    <m/>
    <m/>
    <x v="109"/>
    <m/>
    <x v="2"/>
    <x v="3"/>
    <x v="1"/>
  </r>
  <r>
    <x v="739"/>
    <x v="7"/>
    <x v="0"/>
    <s v="SBUX_athome_Facebook_SBUX_WB_Format_specific_benefit"/>
    <n v="30509"/>
    <m/>
    <m/>
    <m/>
    <m/>
    <n v="17764.18"/>
    <m/>
    <x v="0"/>
    <m/>
    <m/>
    <x v="109"/>
    <m/>
    <x v="2"/>
    <x v="3"/>
    <x v="0"/>
  </r>
  <r>
    <x v="739"/>
    <x v="7"/>
    <x v="0"/>
    <s v="カフェラテ◆reach_SEP_女性_30-49_interest_◆_NEW"/>
    <n v="187916"/>
    <m/>
    <m/>
    <m/>
    <m/>
    <n v="65605.485000000001"/>
    <m/>
    <x v="0"/>
    <m/>
    <m/>
    <x v="109"/>
    <m/>
    <x v="2"/>
    <x v="3"/>
    <x v="1"/>
  </r>
  <r>
    <x v="739"/>
    <x v="7"/>
    <x v="0"/>
    <s v="NDG_Facebook_RT_brand（210210-210228）"/>
    <n v="1387"/>
    <m/>
    <m/>
    <m/>
    <m/>
    <n v="3033.915"/>
    <m/>
    <x v="0"/>
    <m/>
    <m/>
    <x v="109"/>
    <m/>
    <x v="2"/>
    <x v="3"/>
    <x v="0"/>
  </r>
  <r>
    <x v="739"/>
    <x v="7"/>
    <x v="0"/>
    <s v="SBUX_athome_Facebook_Coffee_WB_Occasion"/>
    <n v="11060"/>
    <m/>
    <m/>
    <m/>
    <m/>
    <n v="11825.69"/>
    <m/>
    <x v="0"/>
    <m/>
    <m/>
    <x v="109"/>
    <m/>
    <x v="2"/>
    <x v="3"/>
    <x v="0"/>
  </r>
  <r>
    <x v="739"/>
    <x v="7"/>
    <x v="0"/>
    <s v="FY21_Holiday_SBUX_Origami"/>
    <n v="8153"/>
    <m/>
    <m/>
    <m/>
    <m/>
    <n v="8051.415"/>
    <m/>
    <x v="0"/>
    <m/>
    <m/>
    <x v="109"/>
    <m/>
    <x v="2"/>
    <x v="3"/>
    <x v="0"/>
  </r>
  <r>
    <x v="739"/>
    <x v="7"/>
    <x v="0"/>
    <s v="FY21_Holiday_Coffee_catalog"/>
    <n v="10272"/>
    <m/>
    <m/>
    <m/>
    <m/>
    <n v="5879.3950000000004"/>
    <m/>
    <x v="0"/>
    <m/>
    <m/>
    <x v="109"/>
    <m/>
    <x v="2"/>
    <x v="3"/>
    <x v="0"/>
  </r>
  <r>
    <x v="739"/>
    <x v="7"/>
    <x v="0"/>
    <s v="NDG_Facebook_int_LAL"/>
    <n v="87"/>
    <m/>
    <m/>
    <m/>
    <m/>
    <n v="146.065"/>
    <m/>
    <x v="0"/>
    <m/>
    <m/>
    <x v="109"/>
    <m/>
    <x v="2"/>
    <x v="3"/>
    <x v="0"/>
  </r>
  <r>
    <x v="739"/>
    <x v="7"/>
    <x v="0"/>
    <s v="NDG_Facebook_int_LAL"/>
    <n v="262"/>
    <m/>
    <m/>
    <m/>
    <m/>
    <n v="453.80500000000001"/>
    <m/>
    <x v="0"/>
    <m/>
    <m/>
    <x v="109"/>
    <m/>
    <x v="2"/>
    <x v="3"/>
    <x v="0"/>
  </r>
  <r>
    <x v="739"/>
    <x v="7"/>
    <x v="0"/>
    <s v="FY21_Holiday_SBUX_catalog"/>
    <n v="15448"/>
    <m/>
    <m/>
    <m/>
    <m/>
    <n v="8459.5049999999992"/>
    <m/>
    <x v="0"/>
    <m/>
    <m/>
    <x v="109"/>
    <m/>
    <x v="2"/>
    <x v="3"/>
    <x v="0"/>
  </r>
  <r>
    <x v="739"/>
    <x v="7"/>
    <x v="0"/>
    <s v="SBUX_athome_Facebook_Coffee_WB_Format_specific_benefit"/>
    <n v="20702"/>
    <m/>
    <m/>
    <m/>
    <m/>
    <n v="11943.88"/>
    <m/>
    <x v="0"/>
    <m/>
    <m/>
    <x v="109"/>
    <m/>
    <x v="2"/>
    <x v="3"/>
    <x v="0"/>
  </r>
  <r>
    <x v="739"/>
    <x v="7"/>
    <x v="0"/>
    <s v="NDG_Facebook_RT_ec（210210-210228）"/>
    <n v="12112"/>
    <m/>
    <m/>
    <m/>
    <m/>
    <n v="13448.014999999999"/>
    <m/>
    <x v="0"/>
    <m/>
    <m/>
    <x v="109"/>
    <m/>
    <x v="2"/>
    <x v="3"/>
    <x v="0"/>
  </r>
  <r>
    <x v="739"/>
    <x v="7"/>
    <x v="0"/>
    <s v="FY21_Holiday_Coffee_catalog_st"/>
    <n v="1"/>
    <m/>
    <m/>
    <m/>
    <m/>
    <n v="0"/>
    <m/>
    <x v="0"/>
    <m/>
    <m/>
    <x v="109"/>
    <m/>
    <x v="2"/>
    <x v="3"/>
    <x v="0"/>
  </r>
  <r>
    <x v="739"/>
    <x v="7"/>
    <x v="0"/>
    <s v="自然◆reach_SEP_女性_30-49_interest_◆_NEW"/>
    <n v="199926"/>
    <m/>
    <m/>
    <m/>
    <m/>
    <n v="72566.429999999993"/>
    <m/>
    <x v="0"/>
    <m/>
    <m/>
    <x v="109"/>
    <m/>
    <x v="2"/>
    <x v="3"/>
    <x v="1"/>
  </r>
  <r>
    <x v="739"/>
    <x v="7"/>
    <x v="0"/>
    <s v="環境学◆reach_SEP_女性_30-49_interest_◆_NEW"/>
    <n v="30872"/>
    <m/>
    <m/>
    <m/>
    <m/>
    <n v="33126.65"/>
    <m/>
    <x v="0"/>
    <m/>
    <m/>
    <x v="109"/>
    <m/>
    <x v="2"/>
    <x v="3"/>
    <x v="1"/>
  </r>
  <r>
    <x v="739"/>
    <x v="7"/>
    <x v="0"/>
    <s v="FY21_Holiday_Coffee_Origami"/>
    <n v="5800"/>
    <m/>
    <m/>
    <m/>
    <m/>
    <n v="5269.49"/>
    <m/>
    <x v="0"/>
    <m/>
    <m/>
    <x v="109"/>
    <m/>
    <x v="2"/>
    <x v="3"/>
    <x v="0"/>
  </r>
  <r>
    <x v="739"/>
    <x v="7"/>
    <x v="0"/>
    <s v="SBUX_athome_Facebook_Coffee_All_Carousel"/>
    <n v="170247"/>
    <m/>
    <m/>
    <m/>
    <m/>
    <n v="125065.09"/>
    <m/>
    <x v="0"/>
    <m/>
    <m/>
    <x v="109"/>
    <m/>
    <x v="2"/>
    <x v="3"/>
    <x v="0"/>
  </r>
  <r>
    <x v="739"/>
    <x v="7"/>
    <x v="0"/>
    <s v="SBUX_athome_Facebook_SBUX_WB_Occasion"/>
    <n v="17384"/>
    <m/>
    <m/>
    <m/>
    <m/>
    <n v="17726.27"/>
    <m/>
    <x v="0"/>
    <m/>
    <m/>
    <x v="109"/>
    <m/>
    <x v="2"/>
    <x v="3"/>
    <x v="0"/>
  </r>
  <r>
    <x v="739"/>
    <x v="7"/>
    <x v="0"/>
    <s v="SBUX_athome_Facebook_Coffee_All_collection"/>
    <n v="135723"/>
    <m/>
    <m/>
    <m/>
    <m/>
    <n v="108789.435"/>
    <m/>
    <x v="0"/>
    <m/>
    <m/>
    <x v="109"/>
    <m/>
    <x v="2"/>
    <x v="3"/>
    <x v="0"/>
  </r>
  <r>
    <x v="739"/>
    <x v="7"/>
    <x v="0"/>
    <s v="FY21_Holiday_Coffee_SC"/>
    <n v="52420"/>
    <m/>
    <m/>
    <m/>
    <m/>
    <n v="30387.095000000001"/>
    <m/>
    <x v="0"/>
    <m/>
    <m/>
    <x v="109"/>
    <m/>
    <x v="2"/>
    <x v="3"/>
    <x v="0"/>
  </r>
  <r>
    <x v="739"/>
    <x v="7"/>
    <x v="0"/>
    <s v="自然◆reach_SEP_女性_30-49_interest_◆_NEW"/>
    <n v="16061"/>
    <m/>
    <m/>
    <m/>
    <m/>
    <n v="5854.8649999999998"/>
    <m/>
    <x v="0"/>
    <m/>
    <m/>
    <x v="109"/>
    <m/>
    <x v="2"/>
    <x v="3"/>
    <x v="1"/>
  </r>
  <r>
    <x v="739"/>
    <x v="7"/>
    <x v="0"/>
    <s v="NDG_Facebook_RT_ec（210210-210228）"/>
    <n v="25999"/>
    <m/>
    <m/>
    <m/>
    <m/>
    <n v="29037.945"/>
    <m/>
    <x v="0"/>
    <m/>
    <m/>
    <x v="109"/>
    <m/>
    <x v="2"/>
    <x v="3"/>
    <x v="0"/>
  </r>
  <r>
    <x v="739"/>
    <x v="7"/>
    <x v="0"/>
    <s v="料理◆reach_SEP_女性_30-49_interest_◆_NEW"/>
    <n v="183203"/>
    <m/>
    <m/>
    <m/>
    <m/>
    <n v="66300.13"/>
    <m/>
    <x v="0"/>
    <m/>
    <m/>
    <x v="109"/>
    <m/>
    <x v="2"/>
    <x v="3"/>
    <x v="1"/>
  </r>
  <r>
    <x v="739"/>
    <x v="7"/>
    <x v="0"/>
    <s v="SBUX_athome_Facebook_SBUX_All_collection_st"/>
    <n v="68592"/>
    <m/>
    <m/>
    <m/>
    <m/>
    <n v="79467.164999999994"/>
    <m/>
    <x v="0"/>
    <m/>
    <m/>
    <x v="109"/>
    <m/>
    <x v="2"/>
    <x v="3"/>
    <x v="1"/>
  </r>
  <r>
    <x v="739"/>
    <x v="7"/>
    <x v="0"/>
    <s v="カフェラテ◆reach_SEP_女性_30-49_interest_◆_NEW"/>
    <n v="36533"/>
    <m/>
    <m/>
    <m/>
    <m/>
    <n v="12899.434999999999"/>
    <m/>
    <x v="0"/>
    <m/>
    <m/>
    <x v="109"/>
    <m/>
    <x v="2"/>
    <x v="3"/>
    <x v="1"/>
  </r>
  <r>
    <x v="739"/>
    <x v="7"/>
    <x v="0"/>
    <s v="SBUX_athome_Facebook_SBUX_All_collection"/>
    <n v="120905"/>
    <m/>
    <m/>
    <m/>
    <m/>
    <n v="110321.44500000001"/>
    <m/>
    <x v="0"/>
    <m/>
    <m/>
    <x v="109"/>
    <m/>
    <x v="2"/>
    <x v="3"/>
    <x v="0"/>
  </r>
  <r>
    <x v="739"/>
    <x v="7"/>
    <x v="0"/>
    <s v="SBUX_athome_Facebook_SBUX_All_Carousel"/>
    <n v="253552"/>
    <m/>
    <m/>
    <m/>
    <m/>
    <n v="188138.41"/>
    <m/>
    <x v="0"/>
    <m/>
    <m/>
    <x v="109"/>
    <m/>
    <x v="2"/>
    <x v="3"/>
    <x v="0"/>
  </r>
  <r>
    <x v="739"/>
    <x v="7"/>
    <x v="0"/>
    <s v="健康◆reach_SEP_女性_30-49_interest_◆_NEW"/>
    <n v="113088"/>
    <m/>
    <m/>
    <m/>
    <m/>
    <n v="38525.480000000003"/>
    <m/>
    <x v="0"/>
    <m/>
    <m/>
    <x v="109"/>
    <m/>
    <x v="2"/>
    <x v="3"/>
    <x v="1"/>
  </r>
  <r>
    <x v="739"/>
    <x v="7"/>
    <x v="0"/>
    <s v="NDG_Facebook_RT_brand（210210-210228）"/>
    <n v="1612"/>
    <m/>
    <m/>
    <m/>
    <m/>
    <n v="1976.895"/>
    <m/>
    <x v="0"/>
    <m/>
    <m/>
    <x v="109"/>
    <m/>
    <x v="2"/>
    <x v="3"/>
    <x v="0"/>
  </r>
  <r>
    <x v="739"/>
    <x v="7"/>
    <x v="0"/>
    <s v="FY21_Holiday_SBUX_catalog_st"/>
    <n v="4"/>
    <m/>
    <m/>
    <m/>
    <m/>
    <n v="1.115"/>
    <m/>
    <x v="0"/>
    <m/>
    <m/>
    <x v="109"/>
    <m/>
    <x v="2"/>
    <x v="3"/>
    <x v="0"/>
  </r>
  <r>
    <x v="739"/>
    <x v="7"/>
    <x v="0"/>
    <s v="SBUX_athome_Facebook_Coffee_All_collection_st"/>
    <n v="12868"/>
    <m/>
    <m/>
    <m/>
    <m/>
    <n v="16255.584999999999"/>
    <m/>
    <x v="0"/>
    <m/>
    <m/>
    <x v="109"/>
    <m/>
    <x v="2"/>
    <x v="3"/>
    <x v="1"/>
  </r>
  <r>
    <x v="739"/>
    <x v="7"/>
    <x v="0"/>
    <s v="NDG_Facebook_RT_brand（210210-210228）"/>
    <n v="1776"/>
    <m/>
    <m/>
    <m/>
    <m/>
    <n v="3492.18"/>
    <m/>
    <x v="0"/>
    <m/>
    <m/>
    <x v="109"/>
    <m/>
    <x v="2"/>
    <x v="3"/>
    <x v="0"/>
  </r>
  <r>
    <x v="739"/>
    <x v="7"/>
    <x v="0"/>
    <s v="喫茶店◆_入力規則_男女_30-49_入力規則_◆"/>
    <n v="38176"/>
    <m/>
    <m/>
    <m/>
    <m/>
    <n v="33249.300000000003"/>
    <m/>
    <x v="0"/>
    <m/>
    <m/>
    <x v="109"/>
    <m/>
    <x v="2"/>
    <x v="3"/>
    <x v="1"/>
  </r>
  <r>
    <x v="739"/>
    <x v="7"/>
    <x v="0"/>
    <s v="環境学◆reach_SEP_女性_30-49_interest_◆_NEW"/>
    <n v="42165"/>
    <m/>
    <m/>
    <m/>
    <m/>
    <n v="45326.98"/>
    <m/>
    <x v="0"/>
    <m/>
    <m/>
    <x v="109"/>
    <m/>
    <x v="2"/>
    <x v="3"/>
    <x v="1"/>
  </r>
  <r>
    <x v="739"/>
    <x v="7"/>
    <x v="0"/>
    <s v="NDG_Facebook_RT_brand（210210-210228）"/>
    <n v="372"/>
    <m/>
    <m/>
    <m/>
    <m/>
    <n v="551.92499999999995"/>
    <m/>
    <x v="0"/>
    <m/>
    <m/>
    <x v="109"/>
    <m/>
    <x v="2"/>
    <x v="3"/>
    <x v="0"/>
  </r>
  <r>
    <x v="739"/>
    <x v="7"/>
    <x v="0"/>
    <s v="美容関連ページの管理者◆reach_SEP_女性_30-49_user_◆_NEW"/>
    <n v="223"/>
    <m/>
    <m/>
    <m/>
    <m/>
    <n v="1714.87"/>
    <m/>
    <x v="0"/>
    <m/>
    <m/>
    <x v="109"/>
    <m/>
    <x v="2"/>
    <x v="3"/>
    <x v="1"/>
  </r>
  <r>
    <x v="739"/>
    <x v="7"/>
    <x v="0"/>
    <s v="NDG_Facebook_int_LAL"/>
    <n v="39917"/>
    <m/>
    <m/>
    <m/>
    <m/>
    <n v="67202.164999999994"/>
    <m/>
    <x v="0"/>
    <m/>
    <m/>
    <x v="109"/>
    <m/>
    <x v="2"/>
    <x v="3"/>
    <x v="0"/>
  </r>
  <r>
    <x v="739"/>
    <x v="7"/>
    <x v="0"/>
    <s v="NDG_Facebook_int_LAL"/>
    <n v="7710"/>
    <m/>
    <m/>
    <m/>
    <m/>
    <n v="13944.19"/>
    <m/>
    <x v="0"/>
    <m/>
    <m/>
    <x v="109"/>
    <m/>
    <x v="2"/>
    <x v="3"/>
    <x v="0"/>
  </r>
  <r>
    <x v="739"/>
    <x v="7"/>
    <x v="0"/>
    <s v="FY21_Holiday_SBUX_SC"/>
    <n v="55771"/>
    <m/>
    <m/>
    <m/>
    <m/>
    <n v="32954.94"/>
    <m/>
    <x v="0"/>
    <m/>
    <m/>
    <x v="109"/>
    <m/>
    <x v="2"/>
    <x v="3"/>
    <x v="0"/>
  </r>
  <r>
    <x v="739"/>
    <x v="7"/>
    <x v="0"/>
    <s v="NDG_Facebook_RT_ec（210210-210228）"/>
    <n v="23203"/>
    <m/>
    <m/>
    <m/>
    <m/>
    <n v="25429.805"/>
    <m/>
    <x v="0"/>
    <m/>
    <m/>
    <x v="109"/>
    <m/>
    <x v="2"/>
    <x v="3"/>
    <x v="0"/>
  </r>
  <r>
    <x v="739"/>
    <x v="7"/>
    <x v="0"/>
    <s v="料理◆reach_SEP_女性_30-49_interest_◆_NEW"/>
    <n v="32938"/>
    <m/>
    <m/>
    <m/>
    <m/>
    <n v="12068.76"/>
    <m/>
    <x v="0"/>
    <m/>
    <m/>
    <x v="109"/>
    <m/>
    <x v="2"/>
    <x v="3"/>
    <x v="1"/>
  </r>
  <r>
    <x v="739"/>
    <x v="7"/>
    <x v="0"/>
    <s v="美容関連ページの管理者◆reach_SEP_女性_30-49_user_◆_NEW"/>
    <n v="916"/>
    <m/>
    <m/>
    <m/>
    <m/>
    <n v="6644.2849999999999"/>
    <m/>
    <x v="0"/>
    <m/>
    <m/>
    <x v="109"/>
    <m/>
    <x v="2"/>
    <x v="3"/>
    <x v="1"/>
  </r>
  <r>
    <x v="739"/>
    <x v="7"/>
    <x v="0"/>
    <s v="NDG_Facebook_RT_ec（210210-210228）"/>
    <n v="15290"/>
    <m/>
    <m/>
    <m/>
    <m/>
    <n v="19063.154999999999"/>
    <m/>
    <x v="0"/>
    <m/>
    <m/>
    <x v="109"/>
    <m/>
    <x v="2"/>
    <x v="3"/>
    <x v="0"/>
  </r>
  <r>
    <x v="740"/>
    <x v="7"/>
    <x v="0"/>
    <s v="健康◆reach_SEP_女性_30-49_interest_◆_NEW"/>
    <n v="84889"/>
    <m/>
    <m/>
    <m/>
    <m/>
    <n v="27548.305"/>
    <m/>
    <x v="0"/>
    <m/>
    <m/>
    <x v="109"/>
    <m/>
    <x v="2"/>
    <x v="3"/>
    <x v="1"/>
  </r>
  <r>
    <x v="740"/>
    <x v="7"/>
    <x v="0"/>
    <s v="SBUX_athome_Facebook_SBUX_All_collection_st"/>
    <n v="54748"/>
    <m/>
    <m/>
    <m/>
    <m/>
    <n v="55149.014999999999"/>
    <m/>
    <x v="0"/>
    <m/>
    <m/>
    <x v="109"/>
    <m/>
    <x v="2"/>
    <x v="3"/>
    <x v="1"/>
  </r>
  <r>
    <x v="740"/>
    <x v="7"/>
    <x v="0"/>
    <s v="健康◆reach_SEP_女性_30-49_interest_◆_NEW"/>
    <n v="157663"/>
    <m/>
    <m/>
    <m/>
    <m/>
    <n v="50547.41"/>
    <m/>
    <x v="0"/>
    <m/>
    <m/>
    <x v="109"/>
    <m/>
    <x v="2"/>
    <x v="3"/>
    <x v="1"/>
  </r>
  <r>
    <x v="740"/>
    <x v="7"/>
    <x v="0"/>
    <s v="喫茶店◆_入力規則_男女_30-49_入力規則_◆"/>
    <n v="23484"/>
    <m/>
    <m/>
    <m/>
    <m/>
    <n v="22954.505000000001"/>
    <m/>
    <x v="0"/>
    <m/>
    <m/>
    <x v="109"/>
    <m/>
    <x v="2"/>
    <x v="3"/>
    <x v="1"/>
  </r>
  <r>
    <x v="740"/>
    <x v="7"/>
    <x v="0"/>
    <s v="自然◆reach_SEP_女性_30-49_interest_◆_NEW"/>
    <n v="15865"/>
    <m/>
    <m/>
    <m/>
    <m/>
    <n v="5582.8050000000003"/>
    <m/>
    <x v="0"/>
    <m/>
    <m/>
    <x v="109"/>
    <m/>
    <x v="2"/>
    <x v="3"/>
    <x v="1"/>
  </r>
  <r>
    <x v="740"/>
    <x v="7"/>
    <x v="0"/>
    <s v="FY21_Holiday_Coffee_SC"/>
    <n v="50993"/>
    <m/>
    <m/>
    <m/>
    <m/>
    <n v="27548.305"/>
    <m/>
    <x v="0"/>
    <m/>
    <m/>
    <x v="109"/>
    <m/>
    <x v="2"/>
    <x v="3"/>
    <x v="0"/>
  </r>
  <r>
    <x v="740"/>
    <x v="7"/>
    <x v="0"/>
    <s v="環境学◆reach_SEP_女性_30-49_interest_◆_NEW"/>
    <n v="24335"/>
    <m/>
    <m/>
    <m/>
    <m/>
    <n v="25572.525000000001"/>
    <m/>
    <x v="0"/>
    <m/>
    <m/>
    <x v="109"/>
    <m/>
    <x v="2"/>
    <x v="3"/>
    <x v="1"/>
  </r>
  <r>
    <x v="740"/>
    <x v="7"/>
    <x v="0"/>
    <s v="自然◆reach_SEP_女性_30-49_interest_◆_NEW"/>
    <n v="209009"/>
    <m/>
    <m/>
    <m/>
    <m/>
    <n v="72535.210000000006"/>
    <m/>
    <x v="0"/>
    <m/>
    <m/>
    <x v="109"/>
    <m/>
    <x v="2"/>
    <x v="3"/>
    <x v="1"/>
  </r>
  <r>
    <x v="740"/>
    <x v="7"/>
    <x v="0"/>
    <s v="FY21_Holiday_SBUX_catalog"/>
    <n v="13344"/>
    <m/>
    <m/>
    <m/>
    <m/>
    <n v="7685.6949999999997"/>
    <m/>
    <x v="0"/>
    <m/>
    <m/>
    <x v="109"/>
    <m/>
    <x v="2"/>
    <x v="3"/>
    <x v="0"/>
  </r>
  <r>
    <x v="740"/>
    <x v="7"/>
    <x v="0"/>
    <s v="FY21_Holiday_Coffee_catalog_st"/>
    <n v="3"/>
    <m/>
    <m/>
    <m/>
    <m/>
    <n v="0"/>
    <m/>
    <x v="0"/>
    <m/>
    <m/>
    <x v="109"/>
    <m/>
    <x v="2"/>
    <x v="3"/>
    <x v="0"/>
  </r>
  <r>
    <x v="740"/>
    <x v="7"/>
    <x v="0"/>
    <s v="SBUX_athome_Facebook_Coffee_WB_Occasion"/>
    <n v="10059"/>
    <m/>
    <m/>
    <m/>
    <m/>
    <n v="11740.95"/>
    <m/>
    <x v="0"/>
    <m/>
    <m/>
    <x v="109"/>
    <m/>
    <x v="2"/>
    <x v="3"/>
    <x v="0"/>
  </r>
  <r>
    <x v="740"/>
    <x v="7"/>
    <x v="0"/>
    <s v="美容関連ページの管理者◆reach_SEP_女性_30-49_user_◆_NEW"/>
    <n v="1194"/>
    <m/>
    <m/>
    <m/>
    <m/>
    <n v="6926.38"/>
    <m/>
    <x v="0"/>
    <m/>
    <m/>
    <x v="109"/>
    <m/>
    <x v="2"/>
    <x v="3"/>
    <x v="1"/>
  </r>
  <r>
    <x v="740"/>
    <x v="7"/>
    <x v="0"/>
    <s v="美容関連ページの管理者◆reach_SEP_女性_30-49_user_◆_NEW"/>
    <n v="651"/>
    <m/>
    <m/>
    <m/>
    <m/>
    <n v="3226.81"/>
    <m/>
    <x v="0"/>
    <m/>
    <m/>
    <x v="109"/>
    <m/>
    <x v="2"/>
    <x v="3"/>
    <x v="1"/>
  </r>
  <r>
    <x v="740"/>
    <x v="7"/>
    <x v="0"/>
    <s v="料理◆reach_SEP_女性_30-49_interest_◆_NEW"/>
    <n v="27416"/>
    <m/>
    <m/>
    <m/>
    <m/>
    <n v="9572.2749999999996"/>
    <m/>
    <x v="0"/>
    <m/>
    <m/>
    <x v="109"/>
    <m/>
    <x v="2"/>
    <x v="3"/>
    <x v="1"/>
  </r>
  <r>
    <x v="740"/>
    <x v="7"/>
    <x v="0"/>
    <s v="環境学◆reach_SEP_女性_30-49_interest_◆_NEW"/>
    <n v="49217"/>
    <m/>
    <m/>
    <m/>
    <m/>
    <n v="51145.05"/>
    <m/>
    <x v="0"/>
    <m/>
    <m/>
    <x v="109"/>
    <m/>
    <x v="2"/>
    <x v="3"/>
    <x v="1"/>
  </r>
  <r>
    <x v="740"/>
    <x v="7"/>
    <x v="0"/>
    <s v="SBUX_athome_Facebook_SBUX_WB_Format_specific_benefit"/>
    <n v="32615"/>
    <m/>
    <m/>
    <m/>
    <m/>
    <n v="17680.555"/>
    <m/>
    <x v="0"/>
    <m/>
    <m/>
    <x v="109"/>
    <m/>
    <x v="2"/>
    <x v="3"/>
    <x v="0"/>
  </r>
  <r>
    <x v="740"/>
    <x v="7"/>
    <x v="0"/>
    <s v="SBUX_athome_Facebook_Coffee_WB_Format_specific_benefit"/>
    <n v="21516"/>
    <m/>
    <m/>
    <m/>
    <m/>
    <n v="11847.99"/>
    <m/>
    <x v="0"/>
    <m/>
    <m/>
    <x v="109"/>
    <m/>
    <x v="2"/>
    <x v="3"/>
    <x v="0"/>
  </r>
  <r>
    <x v="740"/>
    <x v="7"/>
    <x v="0"/>
    <s v="カフェラテ◆reach_SEP_女性_30-49_interest_◆_NEW"/>
    <n v="207486"/>
    <m/>
    <m/>
    <m/>
    <m/>
    <n v="69097.664999999994"/>
    <m/>
    <x v="0"/>
    <m/>
    <m/>
    <x v="109"/>
    <m/>
    <x v="2"/>
    <x v="3"/>
    <x v="1"/>
  </r>
  <r>
    <x v="740"/>
    <x v="7"/>
    <x v="0"/>
    <s v="カフェラテ◆reach_SEP_女性_30-49_interest_◆_NEW"/>
    <n v="27157"/>
    <m/>
    <m/>
    <m/>
    <m/>
    <n v="9163.07"/>
    <m/>
    <x v="0"/>
    <m/>
    <m/>
    <x v="109"/>
    <m/>
    <x v="2"/>
    <x v="3"/>
    <x v="1"/>
  </r>
  <r>
    <x v="740"/>
    <x v="7"/>
    <x v="0"/>
    <s v="料理◆reach_SEP_女性_30-49_interest_◆_NEW"/>
    <n v="199106"/>
    <m/>
    <m/>
    <m/>
    <m/>
    <n v="68511.175000000003"/>
    <m/>
    <x v="0"/>
    <m/>
    <m/>
    <x v="109"/>
    <m/>
    <x v="2"/>
    <x v="3"/>
    <x v="1"/>
  </r>
  <r>
    <x v="740"/>
    <x v="7"/>
    <x v="0"/>
    <s v="SBUX_athome_Facebook_Coffee_All_collection_st"/>
    <n v="11953"/>
    <m/>
    <m/>
    <m/>
    <m/>
    <n v="12586.12"/>
    <m/>
    <x v="0"/>
    <m/>
    <m/>
    <x v="109"/>
    <m/>
    <x v="2"/>
    <x v="3"/>
    <x v="1"/>
  </r>
  <r>
    <x v="740"/>
    <x v="7"/>
    <x v="0"/>
    <s v="SBUX_athome_Facebook_SBUX_All_Carousel"/>
    <n v="158777"/>
    <m/>
    <m/>
    <m/>
    <m/>
    <n v="94454.994999999995"/>
    <m/>
    <x v="0"/>
    <m/>
    <m/>
    <x v="109"/>
    <m/>
    <x v="2"/>
    <x v="3"/>
    <x v="0"/>
  </r>
  <r>
    <x v="740"/>
    <x v="7"/>
    <x v="0"/>
    <s v="SBUX_athome_Facebook_SBUX_All_collection"/>
    <n v="61853"/>
    <m/>
    <m/>
    <m/>
    <m/>
    <n v="48871.565000000002"/>
    <m/>
    <x v="0"/>
    <m/>
    <m/>
    <x v="109"/>
    <m/>
    <x v="2"/>
    <x v="3"/>
    <x v="0"/>
  </r>
  <r>
    <x v="740"/>
    <x v="7"/>
    <x v="0"/>
    <s v="SBUX_athome_Facebook_SBUX_WB_Occasion"/>
    <n v="15382"/>
    <m/>
    <m/>
    <m/>
    <m/>
    <n v="17617"/>
    <m/>
    <x v="0"/>
    <m/>
    <m/>
    <x v="109"/>
    <m/>
    <x v="2"/>
    <x v="3"/>
    <x v="0"/>
  </r>
  <r>
    <x v="740"/>
    <x v="7"/>
    <x v="0"/>
    <s v="コーヒー◆_入力規則_男女_30-49_入力規則_◆"/>
    <n v="29102"/>
    <m/>
    <m/>
    <m/>
    <m/>
    <n v="23411.654999999999"/>
    <m/>
    <x v="0"/>
    <m/>
    <m/>
    <x v="109"/>
    <m/>
    <x v="2"/>
    <x v="3"/>
    <x v="1"/>
  </r>
  <r>
    <x v="740"/>
    <x v="7"/>
    <x v="0"/>
    <s v="FY21_Holiday_Coffee_Origami"/>
    <n v="6144"/>
    <m/>
    <m/>
    <m/>
    <m/>
    <n v="5000.7749999999996"/>
    <m/>
    <x v="0"/>
    <m/>
    <m/>
    <x v="109"/>
    <m/>
    <x v="2"/>
    <x v="3"/>
    <x v="0"/>
  </r>
  <r>
    <x v="740"/>
    <x v="7"/>
    <x v="0"/>
    <s v="SBUX_athome_Facebook_Coffee_All_collection"/>
    <n v="92137"/>
    <m/>
    <m/>
    <m/>
    <m/>
    <n v="57905.294999999998"/>
    <m/>
    <x v="0"/>
    <m/>
    <m/>
    <x v="109"/>
    <m/>
    <x v="2"/>
    <x v="3"/>
    <x v="0"/>
  </r>
  <r>
    <x v="740"/>
    <x v="7"/>
    <x v="0"/>
    <s v="FY21_Holiday_Coffee_catalog"/>
    <n v="8611"/>
    <m/>
    <m/>
    <m/>
    <m/>
    <n v="5434.51"/>
    <m/>
    <x v="0"/>
    <m/>
    <m/>
    <x v="109"/>
    <m/>
    <x v="2"/>
    <x v="3"/>
    <x v="0"/>
  </r>
  <r>
    <x v="740"/>
    <x v="7"/>
    <x v="0"/>
    <s v="SBUX_athome_Facebook_Coffee_All_Carousel"/>
    <n v="145378"/>
    <m/>
    <m/>
    <m/>
    <m/>
    <n v="88035.94"/>
    <m/>
    <x v="0"/>
    <m/>
    <m/>
    <x v="109"/>
    <m/>
    <x v="2"/>
    <x v="3"/>
    <x v="0"/>
  </r>
  <r>
    <x v="740"/>
    <x v="7"/>
    <x v="0"/>
    <s v="FY21_Holiday_SBUX_Tofi"/>
    <n v="18019"/>
    <m/>
    <m/>
    <m/>
    <m/>
    <n v="7912.04"/>
    <m/>
    <x v="0"/>
    <m/>
    <m/>
    <x v="109"/>
    <m/>
    <x v="2"/>
    <x v="3"/>
    <x v="0"/>
  </r>
  <r>
    <x v="740"/>
    <x v="7"/>
    <x v="0"/>
    <s v="FY21_Holiday_SBUX_Origami"/>
    <n v="8278"/>
    <m/>
    <m/>
    <m/>
    <m/>
    <n v="7739.2150000000001"/>
    <m/>
    <x v="0"/>
    <m/>
    <m/>
    <x v="109"/>
    <m/>
    <x v="2"/>
    <x v="3"/>
    <x v="0"/>
  </r>
  <r>
    <x v="740"/>
    <x v="7"/>
    <x v="0"/>
    <s v="FY21_Holiday_SBUX_SC"/>
    <n v="54902"/>
    <m/>
    <m/>
    <m/>
    <m/>
    <n v="31159.79"/>
    <m/>
    <x v="0"/>
    <m/>
    <m/>
    <x v="109"/>
    <m/>
    <x v="2"/>
    <x v="3"/>
    <x v="0"/>
  </r>
  <r>
    <x v="740"/>
    <x v="7"/>
    <x v="0"/>
    <s v="FY21_Holiday_Coffee_Tofi"/>
    <n v="12644"/>
    <m/>
    <m/>
    <m/>
    <m/>
    <n v="5714.375"/>
    <m/>
    <x v="0"/>
    <m/>
    <m/>
    <x v="109"/>
    <m/>
    <x v="2"/>
    <x v="3"/>
    <x v="0"/>
  </r>
  <r>
    <x v="741"/>
    <x v="7"/>
    <x v="0"/>
    <s v="自然◆reach_SEP_女性_30-49_interest_◆_NEW"/>
    <n v="11452"/>
    <m/>
    <m/>
    <m/>
    <m/>
    <n v="3496.64"/>
    <m/>
    <x v="0"/>
    <m/>
    <m/>
    <x v="109"/>
    <m/>
    <x v="2"/>
    <x v="3"/>
    <x v="1"/>
  </r>
  <r>
    <x v="741"/>
    <x v="7"/>
    <x v="0"/>
    <s v="SBUX_athome_Facebook_SBUX_All_collection_st"/>
    <n v="34117"/>
    <m/>
    <m/>
    <m/>
    <m/>
    <n v="26233.72"/>
    <m/>
    <x v="0"/>
    <m/>
    <m/>
    <x v="109"/>
    <m/>
    <x v="2"/>
    <x v="3"/>
    <x v="1"/>
  </r>
  <r>
    <x v="741"/>
    <x v="7"/>
    <x v="0"/>
    <s v="FY21_Holiday_SBUX_Tofi"/>
    <n v="16020"/>
    <m/>
    <m/>
    <m/>
    <m/>
    <n v="7856.29"/>
    <m/>
    <x v="0"/>
    <m/>
    <m/>
    <x v="109"/>
    <m/>
    <x v="2"/>
    <x v="3"/>
    <x v="0"/>
  </r>
  <r>
    <x v="741"/>
    <x v="7"/>
    <x v="0"/>
    <s v="SBUX_athome_Facebook_Coffee_WB_Format_specific_benefit"/>
    <n v="14326"/>
    <m/>
    <m/>
    <m/>
    <m/>
    <n v="6992.165"/>
    <m/>
    <x v="0"/>
    <m/>
    <m/>
    <x v="109"/>
    <m/>
    <x v="2"/>
    <x v="3"/>
    <x v="0"/>
  </r>
  <r>
    <x v="741"/>
    <x v="7"/>
    <x v="0"/>
    <s v="SBUX_athome_Facebook_Coffee_WB_Occasion"/>
    <n v="6960"/>
    <m/>
    <m/>
    <m/>
    <m/>
    <n v="7260.88"/>
    <m/>
    <x v="0"/>
    <m/>
    <m/>
    <x v="109"/>
    <m/>
    <x v="2"/>
    <x v="3"/>
    <x v="0"/>
  </r>
  <r>
    <x v="741"/>
    <x v="7"/>
    <x v="0"/>
    <s v="FY21_Holiday_Coffee_Origami"/>
    <n v="7068"/>
    <m/>
    <m/>
    <m/>
    <m/>
    <n v="5014.1549999999997"/>
    <m/>
    <x v="0"/>
    <m/>
    <m/>
    <x v="109"/>
    <m/>
    <x v="2"/>
    <x v="3"/>
    <x v="0"/>
  </r>
  <r>
    <x v="741"/>
    <x v="7"/>
    <x v="0"/>
    <s v="FY21_Holiday_SBUX_catalog"/>
    <n v="15007"/>
    <m/>
    <m/>
    <m/>
    <m/>
    <n v="7672.3149999999996"/>
    <m/>
    <x v="0"/>
    <m/>
    <m/>
    <x v="109"/>
    <m/>
    <x v="2"/>
    <x v="3"/>
    <x v="0"/>
  </r>
  <r>
    <x v="741"/>
    <x v="7"/>
    <x v="0"/>
    <s v="SBUX_athome_Facebook_SBUX_WB_Format_specific_benefit"/>
    <n v="23758"/>
    <m/>
    <m/>
    <m/>
    <m/>
    <n v="10784.28"/>
    <m/>
    <x v="0"/>
    <m/>
    <m/>
    <x v="109"/>
    <m/>
    <x v="2"/>
    <x v="3"/>
    <x v="0"/>
  </r>
  <r>
    <x v="741"/>
    <x v="7"/>
    <x v="0"/>
    <s v="喫茶店◆_入力規則_男女_30-49_入力規則_◆"/>
    <n v="27899"/>
    <m/>
    <m/>
    <m/>
    <m/>
    <n v="25384.09"/>
    <m/>
    <x v="0"/>
    <m/>
    <m/>
    <x v="109"/>
    <m/>
    <x v="2"/>
    <x v="3"/>
    <x v="1"/>
  </r>
  <r>
    <x v="741"/>
    <x v="7"/>
    <x v="0"/>
    <s v="健康◆reach_SEP_女性_30-49_interest_◆_NEW"/>
    <n v="89438"/>
    <m/>
    <m/>
    <m/>
    <m/>
    <n v="25323.88"/>
    <m/>
    <x v="0"/>
    <m/>
    <m/>
    <x v="109"/>
    <m/>
    <x v="2"/>
    <x v="3"/>
    <x v="1"/>
  </r>
  <r>
    <x v="741"/>
    <x v="7"/>
    <x v="0"/>
    <s v="環境学◆reach_SEP_女性_30-49_interest_◆_NEW"/>
    <n v="30425"/>
    <m/>
    <m/>
    <m/>
    <m/>
    <n v="24232.294999999998"/>
    <m/>
    <x v="0"/>
    <m/>
    <m/>
    <x v="109"/>
    <m/>
    <x v="2"/>
    <x v="3"/>
    <x v="1"/>
  </r>
  <r>
    <x v="741"/>
    <x v="7"/>
    <x v="0"/>
    <s v="FY21_Holiday_Coffee_catalog"/>
    <n v="8833"/>
    <m/>
    <m/>
    <m/>
    <m/>
    <n v="5434.51"/>
    <m/>
    <x v="0"/>
    <m/>
    <m/>
    <x v="109"/>
    <m/>
    <x v="2"/>
    <x v="3"/>
    <x v="0"/>
  </r>
  <r>
    <x v="741"/>
    <x v="7"/>
    <x v="0"/>
    <s v="FY21_Holiday_Coffee_SC"/>
    <n v="55987"/>
    <m/>
    <m/>
    <m/>
    <m/>
    <n v="28353.334999999999"/>
    <m/>
    <x v="0"/>
    <m/>
    <m/>
    <x v="109"/>
    <m/>
    <x v="2"/>
    <x v="3"/>
    <x v="0"/>
  </r>
  <r>
    <x v="741"/>
    <x v="7"/>
    <x v="0"/>
    <s v="SBUX_athome_Facebook_Coffee_All_Carousel"/>
    <n v="49744"/>
    <m/>
    <m/>
    <m/>
    <m/>
    <n v="24366.095000000001"/>
    <m/>
    <x v="0"/>
    <m/>
    <m/>
    <x v="109"/>
    <m/>
    <x v="2"/>
    <x v="3"/>
    <x v="0"/>
  </r>
  <r>
    <x v="741"/>
    <x v="7"/>
    <x v="0"/>
    <s v="FY21_Holiday_Coffee_Tofi"/>
    <n v="11793"/>
    <m/>
    <m/>
    <m/>
    <m/>
    <n v="5753.4"/>
    <m/>
    <x v="0"/>
    <m/>
    <m/>
    <x v="109"/>
    <m/>
    <x v="2"/>
    <x v="3"/>
    <x v="0"/>
  </r>
  <r>
    <x v="741"/>
    <x v="7"/>
    <x v="0"/>
    <s v="カフェラテ◆reach_SEP_女性_30-49_interest_◆_NEW"/>
    <n v="108483"/>
    <m/>
    <m/>
    <m/>
    <m/>
    <n v="32303.78"/>
    <m/>
    <x v="0"/>
    <m/>
    <m/>
    <x v="109"/>
    <m/>
    <x v="2"/>
    <x v="3"/>
    <x v="1"/>
  </r>
  <r>
    <x v="741"/>
    <x v="7"/>
    <x v="0"/>
    <s v="料理◆reach_SEP_女性_30-49_interest_◆_NEW"/>
    <n v="106493"/>
    <m/>
    <m/>
    <m/>
    <m/>
    <n v="31950.325000000001"/>
    <m/>
    <x v="0"/>
    <m/>
    <m/>
    <x v="109"/>
    <m/>
    <x v="2"/>
    <x v="3"/>
    <x v="1"/>
  </r>
  <r>
    <x v="741"/>
    <x v="7"/>
    <x v="0"/>
    <s v="SBUX_athome_Facebook_Coffee_All_collection_st"/>
    <n v="9168"/>
    <m/>
    <m/>
    <m/>
    <m/>
    <n v="8230.93"/>
    <m/>
    <x v="0"/>
    <m/>
    <m/>
    <x v="109"/>
    <m/>
    <x v="2"/>
    <x v="3"/>
    <x v="1"/>
  </r>
  <r>
    <x v="741"/>
    <x v="7"/>
    <x v="0"/>
    <s v="料理◆reach_SEP_女性_30-49_interest_◆_NEW"/>
    <n v="12726"/>
    <m/>
    <m/>
    <m/>
    <m/>
    <n v="3865.7049999999999"/>
    <m/>
    <x v="0"/>
    <m/>
    <m/>
    <x v="109"/>
    <m/>
    <x v="2"/>
    <x v="3"/>
    <x v="1"/>
  </r>
  <r>
    <x v="741"/>
    <x v="7"/>
    <x v="0"/>
    <s v="コーヒー◆_入力規則_男女_30-49_入力規則_◆"/>
    <n v="30102"/>
    <m/>
    <m/>
    <m/>
    <m/>
    <n v="25362.904999999999"/>
    <m/>
    <x v="0"/>
    <m/>
    <m/>
    <x v="109"/>
    <m/>
    <x v="2"/>
    <x v="3"/>
    <x v="1"/>
  </r>
  <r>
    <x v="741"/>
    <x v="7"/>
    <x v="0"/>
    <s v="SBUX_athome_Facebook_Coffee_All_collection"/>
    <n v="44430"/>
    <m/>
    <m/>
    <m/>
    <m/>
    <n v="18081.955000000002"/>
    <m/>
    <x v="0"/>
    <m/>
    <m/>
    <x v="109"/>
    <m/>
    <x v="2"/>
    <x v="3"/>
    <x v="0"/>
  </r>
  <r>
    <x v="741"/>
    <x v="7"/>
    <x v="0"/>
    <s v="カフェラテ◆reach_SEP_女性_30-49_interest_◆_NEW"/>
    <n v="12455"/>
    <m/>
    <m/>
    <m/>
    <m/>
    <n v="3759.78"/>
    <m/>
    <x v="0"/>
    <m/>
    <m/>
    <x v="109"/>
    <m/>
    <x v="2"/>
    <x v="3"/>
    <x v="1"/>
  </r>
  <r>
    <x v="741"/>
    <x v="7"/>
    <x v="0"/>
    <s v="SBUX_athome_Facebook_SBUX_All_collection"/>
    <n v="21287"/>
    <m/>
    <m/>
    <m/>
    <m/>
    <n v="10183.295"/>
    <m/>
    <x v="0"/>
    <m/>
    <m/>
    <x v="109"/>
    <m/>
    <x v="2"/>
    <x v="3"/>
    <x v="0"/>
  </r>
  <r>
    <x v="741"/>
    <x v="7"/>
    <x v="0"/>
    <s v="自然◆reach_SEP_女性_30-49_interest_◆_NEW"/>
    <n v="107525"/>
    <m/>
    <m/>
    <m/>
    <m/>
    <n v="32842.324999999997"/>
    <m/>
    <x v="0"/>
    <m/>
    <m/>
    <x v="109"/>
    <m/>
    <x v="2"/>
    <x v="3"/>
    <x v="1"/>
  </r>
  <r>
    <x v="741"/>
    <x v="7"/>
    <x v="0"/>
    <s v="健康◆reach_SEP_女性_30-49_interest_◆_NEW"/>
    <n v="38210"/>
    <m/>
    <m/>
    <m/>
    <m/>
    <n v="10891.32"/>
    <m/>
    <x v="0"/>
    <m/>
    <m/>
    <x v="109"/>
    <m/>
    <x v="2"/>
    <x v="3"/>
    <x v="1"/>
  </r>
  <r>
    <x v="741"/>
    <x v="7"/>
    <x v="0"/>
    <s v="FY21_Holiday_SBUX_SC"/>
    <n v="60612"/>
    <m/>
    <m/>
    <m/>
    <m/>
    <n v="30606.75"/>
    <m/>
    <x v="0"/>
    <m/>
    <m/>
    <x v="109"/>
    <m/>
    <x v="2"/>
    <x v="3"/>
    <x v="0"/>
  </r>
  <r>
    <x v="741"/>
    <x v="7"/>
    <x v="0"/>
    <s v="FY21_Holiday_SBUX_catalog_st"/>
    <n v="7"/>
    <m/>
    <m/>
    <m/>
    <m/>
    <n v="7.8049999999999997"/>
    <m/>
    <x v="0"/>
    <m/>
    <m/>
    <x v="109"/>
    <m/>
    <x v="2"/>
    <x v="3"/>
    <x v="1"/>
  </r>
  <r>
    <x v="741"/>
    <x v="7"/>
    <x v="0"/>
    <s v="SBUX_athome_Facebook_SBUX_WB_Occasion"/>
    <n v="10389"/>
    <m/>
    <m/>
    <m/>
    <m/>
    <n v="10835.57"/>
    <m/>
    <x v="0"/>
    <m/>
    <m/>
    <x v="109"/>
    <m/>
    <x v="2"/>
    <x v="3"/>
    <x v="0"/>
  </r>
  <r>
    <x v="741"/>
    <x v="7"/>
    <x v="0"/>
    <s v="環境学◆reach_SEP_女性_30-49_interest_◆_NEW"/>
    <n v="13598"/>
    <m/>
    <m/>
    <m/>
    <m/>
    <n v="10909.16"/>
    <m/>
    <x v="0"/>
    <m/>
    <m/>
    <x v="109"/>
    <m/>
    <x v="2"/>
    <x v="3"/>
    <x v="1"/>
  </r>
  <r>
    <x v="741"/>
    <x v="7"/>
    <x v="0"/>
    <s v="美容関連ページの管理者◆reach_SEP_女性_30-49_user_◆_NEW"/>
    <n v="3603"/>
    <m/>
    <m/>
    <m/>
    <m/>
    <n v="12475.735000000001"/>
    <m/>
    <x v="0"/>
    <m/>
    <m/>
    <x v="109"/>
    <m/>
    <x v="2"/>
    <x v="3"/>
    <x v="1"/>
  </r>
  <r>
    <x v="741"/>
    <x v="7"/>
    <x v="0"/>
    <s v="FY21_Holiday_Coffee_catalog_st"/>
    <n v="7"/>
    <m/>
    <m/>
    <m/>
    <m/>
    <n v="13.38"/>
    <m/>
    <x v="0"/>
    <m/>
    <m/>
    <x v="109"/>
    <m/>
    <x v="2"/>
    <x v="3"/>
    <x v="1"/>
  </r>
  <r>
    <x v="741"/>
    <x v="7"/>
    <x v="0"/>
    <s v="SBUX_athome_Facebook_SBUX_All_Carousel"/>
    <n v="69478"/>
    <m/>
    <m/>
    <m/>
    <m/>
    <n v="38018.154999999999"/>
    <m/>
    <x v="0"/>
    <m/>
    <m/>
    <x v="109"/>
    <m/>
    <x v="2"/>
    <x v="3"/>
    <x v="0"/>
  </r>
  <r>
    <x v="741"/>
    <x v="7"/>
    <x v="0"/>
    <s v="美容関連ページの管理者◆reach_SEP_女性_30-49_user_◆_NEW"/>
    <n v="1240"/>
    <m/>
    <m/>
    <m/>
    <m/>
    <n v="5496.95"/>
    <m/>
    <x v="0"/>
    <m/>
    <m/>
    <x v="109"/>
    <m/>
    <x v="2"/>
    <x v="3"/>
    <x v="1"/>
  </r>
  <r>
    <x v="741"/>
    <x v="7"/>
    <x v="0"/>
    <s v="FY21_Holiday_SBUX_Origami"/>
    <n v="9054"/>
    <m/>
    <m/>
    <m/>
    <m/>
    <n v="7726.95"/>
    <m/>
    <x v="0"/>
    <m/>
    <m/>
    <x v="109"/>
    <m/>
    <x v="2"/>
    <x v="3"/>
    <x v="0"/>
  </r>
  <r>
    <x v="742"/>
    <x v="7"/>
    <x v="0"/>
    <s v="SBUX_athome_Facebook_Coffee_All_collection_st"/>
    <n v="6458"/>
    <m/>
    <m/>
    <m/>
    <m/>
    <n v="5071.0200000000004"/>
    <m/>
    <x v="0"/>
    <m/>
    <m/>
    <x v="109"/>
    <m/>
    <x v="2"/>
    <x v="3"/>
    <x v="1"/>
  </r>
  <r>
    <x v="742"/>
    <x v="7"/>
    <x v="0"/>
    <s v="SBUX_athome_Facebook_Coffee_WB_Occasion"/>
    <n v="4649"/>
    <m/>
    <m/>
    <m/>
    <m/>
    <n v="4655.125"/>
    <m/>
    <x v="0"/>
    <m/>
    <m/>
    <x v="109"/>
    <m/>
    <x v="2"/>
    <x v="3"/>
    <x v="0"/>
  </r>
  <r>
    <x v="742"/>
    <x v="7"/>
    <x v="0"/>
    <s v="FY21_Holiday_SBUX_Origami"/>
    <n v="9297"/>
    <m/>
    <m/>
    <m/>
    <m/>
    <n v="8759.44"/>
    <m/>
    <x v="0"/>
    <m/>
    <m/>
    <x v="109"/>
    <m/>
    <x v="2"/>
    <x v="3"/>
    <x v="0"/>
  </r>
  <r>
    <x v="742"/>
    <x v="7"/>
    <x v="0"/>
    <s v="SBUX_athome_Facebook_Coffee_All_Carousel"/>
    <n v="44965"/>
    <m/>
    <m/>
    <m/>
    <m/>
    <n v="23771.8"/>
    <m/>
    <x v="0"/>
    <m/>
    <m/>
    <x v="109"/>
    <m/>
    <x v="2"/>
    <x v="3"/>
    <x v="0"/>
  </r>
  <r>
    <x v="742"/>
    <x v="7"/>
    <x v="0"/>
    <s v="FY21_Holiday_Coffee_catalog"/>
    <n v="9030"/>
    <m/>
    <m/>
    <m/>
    <m/>
    <n v="6255.15"/>
    <m/>
    <x v="0"/>
    <m/>
    <m/>
    <x v="109"/>
    <m/>
    <x v="2"/>
    <x v="3"/>
    <x v="0"/>
  </r>
  <r>
    <x v="742"/>
    <x v="7"/>
    <x v="0"/>
    <s v="コーヒー◆_入力規則_男女_30-49_入力規則_◆"/>
    <n v="27523"/>
    <m/>
    <m/>
    <m/>
    <m/>
    <n v="25311.615000000002"/>
    <m/>
    <x v="0"/>
    <m/>
    <m/>
    <x v="109"/>
    <m/>
    <x v="2"/>
    <x v="3"/>
    <x v="1"/>
  </r>
  <r>
    <x v="742"/>
    <x v="7"/>
    <x v="0"/>
    <s v="FY21_Holiday_Coffee_SC"/>
    <n v="59161"/>
    <m/>
    <m/>
    <m/>
    <m/>
    <n v="32515.63"/>
    <m/>
    <x v="0"/>
    <m/>
    <m/>
    <x v="109"/>
    <m/>
    <x v="2"/>
    <x v="3"/>
    <x v="0"/>
  </r>
  <r>
    <x v="742"/>
    <x v="7"/>
    <x v="0"/>
    <s v="FY21_Holiday_Coffee_Tofi"/>
    <n v="11634"/>
    <m/>
    <m/>
    <m/>
    <m/>
    <n v="6111.3149999999996"/>
    <m/>
    <x v="0"/>
    <m/>
    <m/>
    <x v="109"/>
    <m/>
    <x v="2"/>
    <x v="3"/>
    <x v="0"/>
  </r>
  <r>
    <x v="742"/>
    <x v="7"/>
    <x v="0"/>
    <s v="FY21_Holiday_SBUX_catalog_st"/>
    <n v="2"/>
    <m/>
    <m/>
    <m/>
    <m/>
    <n v="2.23"/>
    <m/>
    <x v="0"/>
    <m/>
    <m/>
    <x v="109"/>
    <m/>
    <x v="2"/>
    <x v="3"/>
    <x v="0"/>
  </r>
  <r>
    <x v="742"/>
    <x v="7"/>
    <x v="0"/>
    <s v="FY21_Holiday_SBUX_Tofi"/>
    <n v="15388"/>
    <m/>
    <m/>
    <m/>
    <m/>
    <n v="8686.9650000000001"/>
    <m/>
    <x v="0"/>
    <m/>
    <m/>
    <x v="109"/>
    <m/>
    <x v="2"/>
    <x v="3"/>
    <x v="0"/>
  </r>
  <r>
    <x v="742"/>
    <x v="7"/>
    <x v="0"/>
    <s v="FY21_Holiday_SBUX_SC"/>
    <n v="58982"/>
    <m/>
    <m/>
    <m/>
    <m/>
    <n v="34967.514999999999"/>
    <m/>
    <x v="0"/>
    <m/>
    <m/>
    <x v="109"/>
    <m/>
    <x v="2"/>
    <x v="3"/>
    <x v="0"/>
  </r>
  <r>
    <x v="742"/>
    <x v="7"/>
    <x v="0"/>
    <s v="FY21_Holiday_Coffee_catalog_st"/>
    <n v="4"/>
    <m/>
    <m/>
    <m/>
    <m/>
    <n v="2.23"/>
    <m/>
    <x v="0"/>
    <m/>
    <m/>
    <x v="109"/>
    <m/>
    <x v="2"/>
    <x v="3"/>
    <x v="1"/>
  </r>
  <r>
    <x v="742"/>
    <x v="7"/>
    <x v="0"/>
    <s v="FY21_Holiday_SBUX_catalog"/>
    <n v="14517"/>
    <m/>
    <m/>
    <m/>
    <m/>
    <n v="8749.4050000000007"/>
    <m/>
    <x v="0"/>
    <m/>
    <m/>
    <x v="109"/>
    <m/>
    <x v="2"/>
    <x v="3"/>
    <x v="0"/>
  </r>
  <r>
    <x v="742"/>
    <x v="7"/>
    <x v="0"/>
    <s v="自然◆reach_SEP_女性_30-49_interest_◆_NEW"/>
    <n v="70120"/>
    <m/>
    <m/>
    <m/>
    <m/>
    <n v="19829.16"/>
    <m/>
    <x v="0"/>
    <m/>
    <m/>
    <x v="109"/>
    <m/>
    <x v="2"/>
    <x v="3"/>
    <x v="1"/>
  </r>
  <r>
    <x v="742"/>
    <x v="7"/>
    <x v="0"/>
    <s v="SBUX_athome_Facebook_SBUX_WB_Format_specific_benefit"/>
    <n v="15563"/>
    <m/>
    <m/>
    <m/>
    <m/>
    <n v="7015.58"/>
    <m/>
    <x v="0"/>
    <m/>
    <m/>
    <x v="109"/>
    <m/>
    <x v="2"/>
    <x v="3"/>
    <x v="0"/>
  </r>
  <r>
    <x v="742"/>
    <x v="7"/>
    <x v="0"/>
    <s v="SBUX_athome_Facebook_SBUX_All_collection"/>
    <n v="23039"/>
    <m/>
    <m/>
    <m/>
    <m/>
    <n v="10726.3"/>
    <m/>
    <x v="0"/>
    <m/>
    <m/>
    <x v="109"/>
    <m/>
    <x v="2"/>
    <x v="3"/>
    <x v="0"/>
  </r>
  <r>
    <x v="742"/>
    <x v="7"/>
    <x v="0"/>
    <s v="健康◆reach_SEP_女性_30-49_interest_◆_NEW"/>
    <n v="56344"/>
    <m/>
    <m/>
    <m/>
    <m/>
    <n v="14645.525"/>
    <m/>
    <x v="0"/>
    <m/>
    <m/>
    <x v="109"/>
    <m/>
    <x v="2"/>
    <x v="3"/>
    <x v="1"/>
  </r>
  <r>
    <x v="742"/>
    <x v="7"/>
    <x v="0"/>
    <s v="FY21_Holiday_Coffee_Origami"/>
    <n v="6919"/>
    <m/>
    <m/>
    <m/>
    <m/>
    <n v="5726.64"/>
    <m/>
    <x v="0"/>
    <m/>
    <m/>
    <x v="109"/>
    <m/>
    <x v="2"/>
    <x v="3"/>
    <x v="0"/>
  </r>
  <r>
    <x v="742"/>
    <x v="7"/>
    <x v="0"/>
    <s v="SBUX_athome_Facebook_Coffee_All_collection"/>
    <n v="43618"/>
    <m/>
    <m/>
    <m/>
    <m/>
    <n v="17073.994999999999"/>
    <m/>
    <x v="0"/>
    <m/>
    <m/>
    <x v="109"/>
    <m/>
    <x v="2"/>
    <x v="3"/>
    <x v="0"/>
  </r>
  <r>
    <x v="742"/>
    <x v="7"/>
    <x v="0"/>
    <s v="料理◆reach_SEP_女性_30-49_interest_◆_NEW"/>
    <n v="67361"/>
    <m/>
    <m/>
    <m/>
    <m/>
    <n v="18806.705000000002"/>
    <m/>
    <x v="0"/>
    <m/>
    <m/>
    <x v="109"/>
    <m/>
    <x v="2"/>
    <x v="3"/>
    <x v="1"/>
  </r>
  <r>
    <x v="742"/>
    <x v="7"/>
    <x v="0"/>
    <s v="自然◆reach_SEP_女性_30-49_interest_◆_NEW"/>
    <n v="6211"/>
    <m/>
    <m/>
    <m/>
    <m/>
    <n v="1760.585"/>
    <m/>
    <x v="0"/>
    <m/>
    <m/>
    <x v="109"/>
    <m/>
    <x v="2"/>
    <x v="3"/>
    <x v="1"/>
  </r>
  <r>
    <x v="742"/>
    <x v="7"/>
    <x v="0"/>
    <s v="美容関連ページの管理者◆reach_SEP_女性_30-49_user_◆_NEW"/>
    <n v="971"/>
    <m/>
    <m/>
    <m/>
    <m/>
    <n v="1349.15"/>
    <m/>
    <x v="0"/>
    <m/>
    <m/>
    <x v="109"/>
    <m/>
    <x v="2"/>
    <x v="3"/>
    <x v="1"/>
  </r>
  <r>
    <x v="742"/>
    <x v="7"/>
    <x v="0"/>
    <s v="美容関連ページの管理者◆reach_SEP_女性_30-49_user_◆_NEW"/>
    <n v="1998"/>
    <m/>
    <m/>
    <m/>
    <m/>
    <n v="2829.87"/>
    <m/>
    <x v="0"/>
    <m/>
    <m/>
    <x v="109"/>
    <m/>
    <x v="2"/>
    <x v="3"/>
    <x v="1"/>
  </r>
  <r>
    <x v="742"/>
    <x v="7"/>
    <x v="0"/>
    <s v="カフェラテ◆reach_SEP_女性_30-49_interest_◆_NEW"/>
    <n v="71386"/>
    <m/>
    <m/>
    <m/>
    <m/>
    <n v="19882.68"/>
    <m/>
    <x v="0"/>
    <m/>
    <m/>
    <x v="109"/>
    <m/>
    <x v="2"/>
    <x v="3"/>
    <x v="1"/>
  </r>
  <r>
    <x v="742"/>
    <x v="7"/>
    <x v="0"/>
    <s v="料理◆reach_SEP_女性_30-49_interest_◆_NEW"/>
    <n v="9219"/>
    <m/>
    <m/>
    <m/>
    <m/>
    <n v="2590.145"/>
    <m/>
    <x v="0"/>
    <m/>
    <m/>
    <x v="109"/>
    <m/>
    <x v="2"/>
    <x v="3"/>
    <x v="1"/>
  </r>
  <r>
    <x v="742"/>
    <x v="7"/>
    <x v="0"/>
    <s v="SBUX_athome_Facebook_SBUX_All_collection_st"/>
    <n v="26121"/>
    <m/>
    <m/>
    <m/>
    <m/>
    <n v="19861.494999999999"/>
    <m/>
    <x v="0"/>
    <m/>
    <m/>
    <x v="109"/>
    <m/>
    <x v="2"/>
    <x v="3"/>
    <x v="1"/>
  </r>
  <r>
    <x v="742"/>
    <x v="7"/>
    <x v="0"/>
    <s v="環境学◆reach_SEP_女性_30-49_interest_◆_NEW"/>
    <n v="23631"/>
    <m/>
    <m/>
    <m/>
    <m/>
    <n v="15758.295"/>
    <m/>
    <x v="0"/>
    <m/>
    <m/>
    <x v="109"/>
    <m/>
    <x v="2"/>
    <x v="3"/>
    <x v="1"/>
  </r>
  <r>
    <x v="742"/>
    <x v="7"/>
    <x v="0"/>
    <s v="SBUX_athome_Facebook_SBUX_WB_Occasion"/>
    <n v="7285"/>
    <m/>
    <m/>
    <m/>
    <m/>
    <n v="6907.4250000000002"/>
    <m/>
    <x v="0"/>
    <m/>
    <m/>
    <x v="109"/>
    <m/>
    <x v="2"/>
    <x v="3"/>
    <x v="0"/>
  </r>
  <r>
    <x v="742"/>
    <x v="7"/>
    <x v="0"/>
    <s v="環境学◆reach_SEP_女性_30-49_interest_◆_NEW"/>
    <n v="9108"/>
    <m/>
    <m/>
    <m/>
    <m/>
    <n v="6151.4549999999999"/>
    <m/>
    <x v="0"/>
    <m/>
    <m/>
    <x v="109"/>
    <m/>
    <x v="2"/>
    <x v="3"/>
    <x v="1"/>
  </r>
  <r>
    <x v="742"/>
    <x v="7"/>
    <x v="0"/>
    <s v="コーヒー◆reach_入力規則_男女_25-54_入力規則_◆"/>
    <n v="634309"/>
    <m/>
    <m/>
    <m/>
    <m/>
    <n v="103808.73"/>
    <m/>
    <x v="0"/>
    <m/>
    <m/>
    <x v="109"/>
    <m/>
    <x v="2"/>
    <x v="3"/>
    <x v="1"/>
  </r>
  <r>
    <x v="742"/>
    <x v="7"/>
    <x v="0"/>
    <s v="SBUX_athome_Facebook_Coffee_WB_Format_specific_benefit"/>
    <n v="9491"/>
    <m/>
    <m/>
    <m/>
    <m/>
    <n v="4664.0450000000001"/>
    <m/>
    <x v="0"/>
    <m/>
    <m/>
    <x v="109"/>
    <m/>
    <x v="2"/>
    <x v="3"/>
    <x v="0"/>
  </r>
  <r>
    <x v="742"/>
    <x v="7"/>
    <x v="0"/>
    <s v="SBUX_athome_Facebook_SBUX_All_Carousel"/>
    <n v="53973"/>
    <m/>
    <m/>
    <m/>
    <m/>
    <n v="34174.75"/>
    <m/>
    <x v="0"/>
    <m/>
    <m/>
    <x v="109"/>
    <m/>
    <x v="2"/>
    <x v="3"/>
    <x v="0"/>
  </r>
  <r>
    <x v="742"/>
    <x v="7"/>
    <x v="0"/>
    <s v="カフェラテ◆reach_SEP_女性_30-49_interest_◆_NEW"/>
    <n v="6233"/>
    <m/>
    <m/>
    <m/>
    <m/>
    <n v="1751.665"/>
    <m/>
    <x v="0"/>
    <m/>
    <m/>
    <x v="109"/>
    <m/>
    <x v="2"/>
    <x v="3"/>
    <x v="1"/>
  </r>
  <r>
    <x v="742"/>
    <x v="7"/>
    <x v="0"/>
    <s v="喫茶店◆_入力規則_男女_30-49_入力規則_◆"/>
    <n v="27477"/>
    <m/>
    <m/>
    <m/>
    <m/>
    <n v="25273.705000000002"/>
    <m/>
    <x v="0"/>
    <m/>
    <m/>
    <x v="109"/>
    <m/>
    <x v="2"/>
    <x v="3"/>
    <x v="1"/>
  </r>
  <r>
    <x v="742"/>
    <x v="7"/>
    <x v="0"/>
    <s v="スタバ◆reach_入力規則_男女_25-54_入力規則_◆"/>
    <n v="159185"/>
    <m/>
    <m/>
    <m/>
    <m/>
    <n v="25389.665000000001"/>
    <m/>
    <x v="0"/>
    <m/>
    <m/>
    <x v="109"/>
    <m/>
    <x v="2"/>
    <x v="3"/>
    <x v="1"/>
  </r>
  <r>
    <x v="742"/>
    <x v="7"/>
    <x v="0"/>
    <s v="健康◆reach_SEP_女性_30-49_interest_◆_NEW"/>
    <n v="26191"/>
    <m/>
    <m/>
    <m/>
    <m/>
    <n v="6908.54"/>
    <m/>
    <x v="0"/>
    <m/>
    <m/>
    <x v="109"/>
    <m/>
    <x v="2"/>
    <x v="3"/>
    <x v="1"/>
  </r>
  <r>
    <x v="743"/>
    <x v="7"/>
    <x v="0"/>
    <s v="FY21_Holiday_Coffee_Tofi"/>
    <n v="15539"/>
    <m/>
    <m/>
    <m/>
    <m/>
    <n v="7521.79"/>
    <m/>
    <x v="0"/>
    <m/>
    <m/>
    <x v="109"/>
    <m/>
    <x v="2"/>
    <x v="3"/>
    <x v="0"/>
  </r>
  <r>
    <x v="743"/>
    <x v="7"/>
    <x v="0"/>
    <s v="カフェラテ◆reach_SEP_女性_30-49_interest_◆_NEW"/>
    <n v="78413"/>
    <m/>
    <m/>
    <m/>
    <m/>
    <n v="21390.16"/>
    <m/>
    <x v="0"/>
    <m/>
    <m/>
    <x v="109"/>
    <m/>
    <x v="2"/>
    <x v="3"/>
    <x v="1"/>
  </r>
  <r>
    <x v="743"/>
    <x v="7"/>
    <x v="0"/>
    <s v="FY21_Holiday_SBUX_SC"/>
    <n v="72952"/>
    <m/>
    <m/>
    <m/>
    <m/>
    <n v="42916.35"/>
    <m/>
    <x v="0"/>
    <m/>
    <m/>
    <x v="109"/>
    <m/>
    <x v="2"/>
    <x v="3"/>
    <x v="0"/>
  </r>
  <r>
    <x v="743"/>
    <x v="7"/>
    <x v="0"/>
    <s v="健康◆reach_SEP_女性_30-49_interest_◆_NEW"/>
    <n v="62177"/>
    <m/>
    <m/>
    <m/>
    <m/>
    <n v="15703.66"/>
    <m/>
    <x v="0"/>
    <m/>
    <m/>
    <x v="109"/>
    <m/>
    <x v="2"/>
    <x v="3"/>
    <x v="1"/>
  </r>
  <r>
    <x v="743"/>
    <x v="7"/>
    <x v="0"/>
    <s v="FY21_Holiday_Coffee_Origami"/>
    <n v="9663"/>
    <m/>
    <m/>
    <m/>
    <m/>
    <n v="6989.9350000000004"/>
    <m/>
    <x v="0"/>
    <m/>
    <m/>
    <x v="109"/>
    <m/>
    <x v="2"/>
    <x v="3"/>
    <x v="0"/>
  </r>
  <r>
    <x v="743"/>
    <x v="7"/>
    <x v="0"/>
    <s v="美容関連ページの管理者◆reach_SEP_女性_30-49_user_◆_NEW"/>
    <n v="463"/>
    <m/>
    <m/>
    <m/>
    <m/>
    <n v="724.75"/>
    <m/>
    <x v="0"/>
    <m/>
    <m/>
    <x v="109"/>
    <m/>
    <x v="2"/>
    <x v="3"/>
    <x v="1"/>
  </r>
  <r>
    <x v="743"/>
    <x v="7"/>
    <x v="0"/>
    <s v="FY21_Holiday_SBUX_catalog_st"/>
    <n v="1"/>
    <m/>
    <m/>
    <m/>
    <m/>
    <n v="1.115"/>
    <m/>
    <x v="0"/>
    <m/>
    <m/>
    <x v="109"/>
    <m/>
    <x v="2"/>
    <x v="3"/>
    <x v="1"/>
  </r>
  <r>
    <x v="743"/>
    <x v="7"/>
    <x v="0"/>
    <s v="料理◆reach_SEP_女性_30-49_interest_◆_NEW"/>
    <n v="11003"/>
    <m/>
    <m/>
    <m/>
    <m/>
    <n v="3052.87"/>
    <m/>
    <x v="0"/>
    <m/>
    <m/>
    <x v="109"/>
    <m/>
    <x v="2"/>
    <x v="3"/>
    <x v="1"/>
  </r>
  <r>
    <x v="743"/>
    <x v="7"/>
    <x v="0"/>
    <s v="SBUX_athome_Facebook_SBUX_All_collection_st"/>
    <n v="34984"/>
    <m/>
    <m/>
    <m/>
    <m/>
    <n v="23672.564999999999"/>
    <m/>
    <x v="0"/>
    <m/>
    <m/>
    <x v="109"/>
    <m/>
    <x v="2"/>
    <x v="3"/>
    <x v="1"/>
  </r>
  <r>
    <x v="743"/>
    <x v="7"/>
    <x v="0"/>
    <s v="SBUX_athome_Facebook_SBUX_All_Carousel"/>
    <n v="64688"/>
    <m/>
    <m/>
    <m/>
    <m/>
    <n v="35611.985000000001"/>
    <m/>
    <x v="0"/>
    <m/>
    <m/>
    <x v="109"/>
    <m/>
    <x v="2"/>
    <x v="3"/>
    <x v="0"/>
  </r>
  <r>
    <x v="743"/>
    <x v="7"/>
    <x v="0"/>
    <s v="FY21_Holiday_SBUX_catalog"/>
    <n v="19455"/>
    <m/>
    <m/>
    <m/>
    <m/>
    <n v="10743.025"/>
    <m/>
    <x v="0"/>
    <m/>
    <m/>
    <x v="109"/>
    <m/>
    <x v="2"/>
    <x v="3"/>
    <x v="0"/>
  </r>
  <r>
    <x v="743"/>
    <x v="7"/>
    <x v="0"/>
    <s v="SBUX_athome_Facebook_SBUX_WB_Format_specific_benefit"/>
    <n v="21835"/>
    <m/>
    <m/>
    <m/>
    <m/>
    <n v="8675.8150000000005"/>
    <m/>
    <x v="0"/>
    <m/>
    <m/>
    <x v="109"/>
    <m/>
    <x v="2"/>
    <x v="3"/>
    <x v="0"/>
  </r>
  <r>
    <x v="743"/>
    <x v="7"/>
    <x v="0"/>
    <s v="環境学◆reach_SEP_女性_30-49_interest_◆_NEW"/>
    <n v="9178"/>
    <m/>
    <m/>
    <m/>
    <m/>
    <n v="7152.7250000000004"/>
    <m/>
    <x v="0"/>
    <m/>
    <m/>
    <x v="109"/>
    <m/>
    <x v="2"/>
    <x v="3"/>
    <x v="1"/>
  </r>
  <r>
    <x v="743"/>
    <x v="7"/>
    <x v="0"/>
    <s v="SBUX_athome_Facebook_SBUX_WB_Occasion"/>
    <n v="9836"/>
    <m/>
    <m/>
    <m/>
    <m/>
    <n v="8821.8799999999992"/>
    <m/>
    <x v="0"/>
    <m/>
    <m/>
    <x v="109"/>
    <m/>
    <x v="2"/>
    <x v="3"/>
    <x v="0"/>
  </r>
  <r>
    <x v="743"/>
    <x v="7"/>
    <x v="0"/>
    <s v="環境学◆reach_SEP_女性_30-49_interest_◆_NEW"/>
    <n v="19763"/>
    <m/>
    <m/>
    <m/>
    <m/>
    <n v="15276.615"/>
    <m/>
    <x v="0"/>
    <m/>
    <m/>
    <x v="109"/>
    <m/>
    <x v="2"/>
    <x v="3"/>
    <x v="1"/>
  </r>
  <r>
    <x v="743"/>
    <x v="7"/>
    <x v="0"/>
    <s v="コーヒー◆_入力規則_男女_30-49_入力規則_◆"/>
    <n v="27588"/>
    <m/>
    <m/>
    <m/>
    <m/>
    <n v="24804.29"/>
    <m/>
    <x v="0"/>
    <m/>
    <m/>
    <x v="109"/>
    <m/>
    <x v="2"/>
    <x v="3"/>
    <x v="1"/>
  </r>
  <r>
    <x v="743"/>
    <x v="7"/>
    <x v="0"/>
    <s v="FY21_Holiday_Coffee_catalog"/>
    <n v="12822"/>
    <m/>
    <m/>
    <m/>
    <m/>
    <n v="7579.77"/>
    <m/>
    <x v="0"/>
    <m/>
    <m/>
    <x v="109"/>
    <m/>
    <x v="2"/>
    <x v="3"/>
    <x v="0"/>
  </r>
  <r>
    <x v="743"/>
    <x v="7"/>
    <x v="0"/>
    <s v="自然◆reach_SEP_女性_30-49_interest_◆_NEW"/>
    <n v="4400"/>
    <m/>
    <m/>
    <m/>
    <m/>
    <n v="1222.04"/>
    <m/>
    <x v="0"/>
    <m/>
    <m/>
    <x v="109"/>
    <m/>
    <x v="2"/>
    <x v="3"/>
    <x v="1"/>
  </r>
  <r>
    <x v="743"/>
    <x v="7"/>
    <x v="0"/>
    <s v="コーヒー◆reach_入力規則_男女_25-54_入力規則_◆"/>
    <n v="601489"/>
    <m/>
    <m/>
    <m/>
    <m/>
    <n v="100144.84"/>
    <m/>
    <x v="0"/>
    <m/>
    <m/>
    <x v="109"/>
    <m/>
    <x v="2"/>
    <x v="3"/>
    <x v="1"/>
  </r>
  <r>
    <x v="743"/>
    <x v="7"/>
    <x v="0"/>
    <s v="SBUX_athome_Facebook_SBUX_All_collection"/>
    <n v="26436"/>
    <m/>
    <m/>
    <m/>
    <m/>
    <n v="11282.684999999999"/>
    <m/>
    <x v="0"/>
    <m/>
    <m/>
    <x v="109"/>
    <m/>
    <x v="2"/>
    <x v="3"/>
    <x v="0"/>
  </r>
  <r>
    <x v="743"/>
    <x v="7"/>
    <x v="0"/>
    <s v="健康◆reach_SEP_女性_30-49_interest_◆_NEW"/>
    <n v="27686"/>
    <m/>
    <m/>
    <m/>
    <m/>
    <n v="7121.5050000000001"/>
    <m/>
    <x v="0"/>
    <m/>
    <m/>
    <x v="109"/>
    <m/>
    <x v="2"/>
    <x v="3"/>
    <x v="1"/>
  </r>
  <r>
    <x v="743"/>
    <x v="7"/>
    <x v="0"/>
    <s v="FY21_Holiday_SBUX_Origami"/>
    <n v="12248"/>
    <m/>
    <m/>
    <m/>
    <m/>
    <n v="10760.865"/>
    <m/>
    <x v="0"/>
    <m/>
    <m/>
    <x v="109"/>
    <m/>
    <x v="2"/>
    <x v="3"/>
    <x v="0"/>
  </r>
  <r>
    <x v="743"/>
    <x v="7"/>
    <x v="0"/>
    <s v="SBUX_athome_Facebook_Coffee_WB_Occasion"/>
    <n v="6682"/>
    <m/>
    <m/>
    <m/>
    <m/>
    <n v="5877.165"/>
    <m/>
    <x v="0"/>
    <m/>
    <m/>
    <x v="109"/>
    <m/>
    <x v="2"/>
    <x v="3"/>
    <x v="0"/>
  </r>
  <r>
    <x v="743"/>
    <x v="7"/>
    <x v="0"/>
    <s v="FY21_Holiday_Coffee_SC"/>
    <n v="75291"/>
    <m/>
    <m/>
    <m/>
    <m/>
    <n v="39938.184999999998"/>
    <m/>
    <x v="0"/>
    <m/>
    <m/>
    <x v="109"/>
    <m/>
    <x v="2"/>
    <x v="3"/>
    <x v="0"/>
  </r>
  <r>
    <x v="743"/>
    <x v="7"/>
    <x v="0"/>
    <s v="SBUX_athome_Facebook_Coffee_WB_Format_specific_benefit"/>
    <n v="13049"/>
    <m/>
    <m/>
    <m/>
    <m/>
    <n v="5818.07"/>
    <m/>
    <x v="0"/>
    <m/>
    <m/>
    <x v="109"/>
    <m/>
    <x v="2"/>
    <x v="3"/>
    <x v="0"/>
  </r>
  <r>
    <x v="743"/>
    <x v="7"/>
    <x v="0"/>
    <s v="SBUX_athome_Facebook_Coffee_All_collection_st"/>
    <n v="7493"/>
    <m/>
    <m/>
    <m/>
    <m/>
    <n v="5960.79"/>
    <m/>
    <x v="0"/>
    <m/>
    <m/>
    <x v="109"/>
    <m/>
    <x v="2"/>
    <x v="3"/>
    <x v="1"/>
  </r>
  <r>
    <x v="743"/>
    <x v="7"/>
    <x v="0"/>
    <s v="FY21_Holiday_Coffee_catalog_st"/>
    <n v="2"/>
    <m/>
    <m/>
    <m/>
    <m/>
    <n v="1.115"/>
    <m/>
    <x v="0"/>
    <m/>
    <m/>
    <x v="109"/>
    <m/>
    <x v="2"/>
    <x v="3"/>
    <x v="1"/>
  </r>
  <r>
    <x v="743"/>
    <x v="7"/>
    <x v="0"/>
    <s v="自然◆reach_SEP_女性_30-49_interest_◆_NEW"/>
    <n v="78050"/>
    <m/>
    <m/>
    <m/>
    <m/>
    <n v="21580.825000000001"/>
    <m/>
    <x v="0"/>
    <m/>
    <m/>
    <x v="109"/>
    <m/>
    <x v="2"/>
    <x v="3"/>
    <x v="1"/>
  </r>
  <r>
    <x v="743"/>
    <x v="7"/>
    <x v="0"/>
    <s v="カフェラテ◆reach_SEP_女性_30-49_interest_◆_NEW"/>
    <n v="5973"/>
    <m/>
    <m/>
    <m/>
    <m/>
    <n v="1644.625"/>
    <m/>
    <x v="0"/>
    <m/>
    <m/>
    <x v="109"/>
    <m/>
    <x v="2"/>
    <x v="3"/>
    <x v="1"/>
  </r>
  <r>
    <x v="743"/>
    <x v="7"/>
    <x v="0"/>
    <s v="喫茶店◆_入力規則_男女_30-49_入力規則_◆"/>
    <n v="29354"/>
    <m/>
    <m/>
    <m/>
    <m/>
    <n v="24796.485000000001"/>
    <m/>
    <x v="0"/>
    <m/>
    <m/>
    <x v="109"/>
    <m/>
    <x v="2"/>
    <x v="3"/>
    <x v="1"/>
  </r>
  <r>
    <x v="743"/>
    <x v="7"/>
    <x v="0"/>
    <s v="SBUX_athome_Facebook_Coffee_All_Carousel"/>
    <n v="55714"/>
    <m/>
    <m/>
    <m/>
    <m/>
    <n v="24294.735000000001"/>
    <m/>
    <x v="0"/>
    <m/>
    <m/>
    <x v="109"/>
    <m/>
    <x v="2"/>
    <x v="3"/>
    <x v="0"/>
  </r>
  <r>
    <x v="743"/>
    <x v="7"/>
    <x v="0"/>
    <s v="スタバ◆reach_入力規則_男女_25-54_入力規則_◆"/>
    <n v="214795"/>
    <m/>
    <m/>
    <m/>
    <m/>
    <n v="35917.495000000003"/>
    <m/>
    <x v="0"/>
    <m/>
    <m/>
    <x v="109"/>
    <m/>
    <x v="2"/>
    <x v="3"/>
    <x v="1"/>
  </r>
  <r>
    <x v="743"/>
    <x v="7"/>
    <x v="0"/>
    <s v="料理◆reach_SEP_女性_30-49_interest_◆_NEW"/>
    <n v="71679"/>
    <m/>
    <m/>
    <m/>
    <m/>
    <n v="19694.244999999999"/>
    <m/>
    <x v="0"/>
    <m/>
    <m/>
    <x v="109"/>
    <m/>
    <x v="2"/>
    <x v="3"/>
    <x v="1"/>
  </r>
  <r>
    <x v="743"/>
    <x v="7"/>
    <x v="0"/>
    <s v="FY21_Holiday_SBUX_Tofi"/>
    <n v="20865"/>
    <m/>
    <m/>
    <m/>
    <m/>
    <n v="10721.84"/>
    <m/>
    <x v="0"/>
    <m/>
    <m/>
    <x v="109"/>
    <m/>
    <x v="2"/>
    <x v="3"/>
    <x v="0"/>
  </r>
  <r>
    <x v="743"/>
    <x v="7"/>
    <x v="0"/>
    <s v="SBUX_athome_Facebook_Coffee_All_collection"/>
    <n v="54429"/>
    <m/>
    <m/>
    <m/>
    <m/>
    <n v="20126.865000000002"/>
    <m/>
    <x v="0"/>
    <m/>
    <m/>
    <x v="109"/>
    <m/>
    <x v="2"/>
    <x v="3"/>
    <x v="0"/>
  </r>
  <r>
    <x v="743"/>
    <x v="7"/>
    <x v="0"/>
    <s v="美容関連ページの管理者◆reach_SEP_女性_30-49_user_◆_NEW"/>
    <n v="1860"/>
    <m/>
    <m/>
    <m/>
    <m/>
    <n v="2766.3150000000001"/>
    <m/>
    <x v="0"/>
    <m/>
    <m/>
    <x v="109"/>
    <m/>
    <x v="2"/>
    <x v="3"/>
    <x v="1"/>
  </r>
  <r>
    <x v="744"/>
    <x v="7"/>
    <x v="0"/>
    <s v="美容関連ページの管理者◆reach_SEP_女性_30-49_user_◆_NEW"/>
    <n v="304"/>
    <m/>
    <m/>
    <m/>
    <m/>
    <n v="722.52"/>
    <m/>
    <x v="0"/>
    <m/>
    <m/>
    <x v="109"/>
    <m/>
    <x v="2"/>
    <x v="3"/>
    <x v="1"/>
  </r>
  <r>
    <x v="744"/>
    <x v="7"/>
    <x v="0"/>
    <s v="カフェラテ◆reach_SEP_女性_30-49_interest_◆_NEW"/>
    <n v="86718"/>
    <m/>
    <m/>
    <m/>
    <m/>
    <n v="23342.525000000001"/>
    <m/>
    <x v="0"/>
    <m/>
    <m/>
    <x v="109"/>
    <m/>
    <x v="2"/>
    <x v="3"/>
    <x v="1"/>
  </r>
  <r>
    <x v="744"/>
    <x v="7"/>
    <x v="0"/>
    <s v="自然◆reach_SEP_女性_30-49_interest_◆_NEW"/>
    <n v="3669"/>
    <m/>
    <m/>
    <m/>
    <m/>
    <n v="995.69500000000005"/>
    <m/>
    <x v="0"/>
    <m/>
    <m/>
    <x v="109"/>
    <m/>
    <x v="2"/>
    <x v="3"/>
    <x v="1"/>
  </r>
  <r>
    <x v="744"/>
    <x v="7"/>
    <x v="0"/>
    <s v="コーヒー◆reach_入力規則_男女_25-54_入力規則_◆"/>
    <n v="505753"/>
    <m/>
    <m/>
    <m/>
    <m/>
    <n v="86897.524999999994"/>
    <m/>
    <x v="0"/>
    <m/>
    <m/>
    <x v="109"/>
    <m/>
    <x v="2"/>
    <x v="3"/>
    <x v="1"/>
  </r>
  <r>
    <x v="744"/>
    <x v="7"/>
    <x v="0"/>
    <s v="美容関連ページの管理者◆reach_SEP_女性_30-49_user_◆_NEW"/>
    <n v="1280"/>
    <m/>
    <m/>
    <m/>
    <m/>
    <n v="2975.9349999999999"/>
    <m/>
    <x v="0"/>
    <m/>
    <m/>
    <x v="109"/>
    <m/>
    <x v="2"/>
    <x v="3"/>
    <x v="1"/>
  </r>
  <r>
    <x v="744"/>
    <x v="7"/>
    <x v="0"/>
    <s v="環境学◆reach_SEP_女性_30-49_interest_◆_NEW"/>
    <n v="19926"/>
    <m/>
    <m/>
    <m/>
    <m/>
    <n v="15560.94"/>
    <m/>
    <x v="0"/>
    <m/>
    <m/>
    <x v="109"/>
    <m/>
    <x v="2"/>
    <x v="3"/>
    <x v="1"/>
  </r>
  <r>
    <x v="744"/>
    <x v="7"/>
    <x v="0"/>
    <s v="料理◆reach_SEP_女性_30-49_interest_◆_NEW"/>
    <n v="13700"/>
    <m/>
    <m/>
    <m/>
    <m/>
    <n v="3743.0549999999998"/>
    <m/>
    <x v="0"/>
    <m/>
    <m/>
    <x v="109"/>
    <m/>
    <x v="2"/>
    <x v="3"/>
    <x v="1"/>
  </r>
  <r>
    <x v="744"/>
    <x v="7"/>
    <x v="0"/>
    <s v="喫茶店◆_入力規則_男女_30-49_入力規則_◆"/>
    <n v="28976"/>
    <m/>
    <m/>
    <m/>
    <m/>
    <n v="25775.455000000002"/>
    <m/>
    <x v="0"/>
    <m/>
    <m/>
    <x v="109"/>
    <m/>
    <x v="2"/>
    <x v="3"/>
    <x v="1"/>
  </r>
  <r>
    <x v="744"/>
    <x v="7"/>
    <x v="0"/>
    <s v="コーヒー◆_入力規則_男女_30-49_入力規則_◆"/>
    <n v="26350"/>
    <m/>
    <m/>
    <m/>
    <m/>
    <n v="25766.535"/>
    <m/>
    <x v="0"/>
    <m/>
    <m/>
    <x v="109"/>
    <m/>
    <x v="2"/>
    <x v="3"/>
    <x v="1"/>
  </r>
  <r>
    <x v="744"/>
    <x v="7"/>
    <x v="0"/>
    <s v="SBUX_athome_Facebook_SBUX_WB_Format_specific_benefit"/>
    <n v="23681"/>
    <m/>
    <m/>
    <m/>
    <m/>
    <n v="9177.5650000000005"/>
    <m/>
    <x v="0"/>
    <m/>
    <m/>
    <x v="109"/>
    <m/>
    <x v="2"/>
    <x v="3"/>
    <x v="0"/>
  </r>
  <r>
    <x v="744"/>
    <x v="7"/>
    <x v="0"/>
    <s v="健康◆reach_SEP_女性_30-49_interest_◆_NEW"/>
    <n v="68822"/>
    <m/>
    <m/>
    <m/>
    <m/>
    <n v="17053.924999999999"/>
    <m/>
    <x v="0"/>
    <m/>
    <m/>
    <x v="109"/>
    <m/>
    <x v="2"/>
    <x v="3"/>
    <x v="1"/>
  </r>
  <r>
    <x v="744"/>
    <x v="7"/>
    <x v="0"/>
    <s v="自然◆reach_SEP_女性_30-49_interest_◆_NEW"/>
    <n v="88568"/>
    <m/>
    <m/>
    <m/>
    <m/>
    <n v="23936.82"/>
    <m/>
    <x v="0"/>
    <m/>
    <m/>
    <x v="109"/>
    <m/>
    <x v="2"/>
    <x v="3"/>
    <x v="1"/>
  </r>
  <r>
    <x v="744"/>
    <x v="7"/>
    <x v="0"/>
    <s v="SBUX_athome_Facebook_Coffee_WB_Occasion"/>
    <n v="7468"/>
    <m/>
    <m/>
    <m/>
    <m/>
    <n v="6119.12"/>
    <m/>
    <x v="0"/>
    <m/>
    <m/>
    <x v="109"/>
    <m/>
    <x v="2"/>
    <x v="3"/>
    <x v="0"/>
  </r>
  <r>
    <x v="744"/>
    <x v="7"/>
    <x v="0"/>
    <s v="SBUX_athome_Facebook_SBUX_All_Carousel"/>
    <n v="64691"/>
    <m/>
    <m/>
    <m/>
    <m/>
    <n v="37540.934999999998"/>
    <m/>
    <x v="0"/>
    <m/>
    <m/>
    <x v="109"/>
    <m/>
    <x v="2"/>
    <x v="3"/>
    <x v="0"/>
  </r>
  <r>
    <x v="744"/>
    <x v="7"/>
    <x v="0"/>
    <s v="SBUX_athome_Facebook_Coffee_All_Carousel"/>
    <n v="59227"/>
    <m/>
    <m/>
    <m/>
    <m/>
    <n v="25559.145"/>
    <m/>
    <x v="0"/>
    <m/>
    <m/>
    <x v="109"/>
    <m/>
    <x v="2"/>
    <x v="3"/>
    <x v="0"/>
  </r>
  <r>
    <x v="744"/>
    <x v="7"/>
    <x v="0"/>
    <s v="スタバ◆reach_入力規則_男女_25-54_入力規則_◆"/>
    <n v="281406"/>
    <m/>
    <m/>
    <m/>
    <m/>
    <n v="47370.775000000001"/>
    <m/>
    <x v="0"/>
    <m/>
    <m/>
    <x v="109"/>
    <m/>
    <x v="2"/>
    <x v="3"/>
    <x v="1"/>
  </r>
  <r>
    <x v="744"/>
    <x v="7"/>
    <x v="0"/>
    <s v="カフェラテ◆reach_SEP_女性_30-49_interest_◆_NEW"/>
    <n v="6920"/>
    <m/>
    <m/>
    <m/>
    <m/>
    <n v="1877.66"/>
    <m/>
    <x v="0"/>
    <m/>
    <m/>
    <x v="109"/>
    <m/>
    <x v="2"/>
    <x v="3"/>
    <x v="1"/>
  </r>
  <r>
    <x v="744"/>
    <x v="7"/>
    <x v="0"/>
    <s v="FY21_Holiday_Coffee_SC"/>
    <n v="74365"/>
    <m/>
    <m/>
    <m/>
    <m/>
    <n v="43605.42"/>
    <m/>
    <x v="0"/>
    <m/>
    <m/>
    <x v="109"/>
    <m/>
    <x v="2"/>
    <x v="3"/>
    <x v="0"/>
  </r>
  <r>
    <x v="744"/>
    <x v="7"/>
    <x v="0"/>
    <s v="SBUX_athome_Facebook_Coffee_All_collection_st"/>
    <n v="4635"/>
    <m/>
    <m/>
    <m/>
    <m/>
    <n v="3363.9549999999999"/>
    <m/>
    <x v="0"/>
    <m/>
    <m/>
    <x v="109"/>
    <m/>
    <x v="2"/>
    <x v="3"/>
    <x v="1"/>
  </r>
  <r>
    <x v="744"/>
    <x v="7"/>
    <x v="0"/>
    <s v="FY21_Holiday_SBUX_Tofi"/>
    <n v="20534"/>
    <m/>
    <m/>
    <m/>
    <m/>
    <n v="11704.155000000001"/>
    <m/>
    <x v="0"/>
    <m/>
    <m/>
    <x v="109"/>
    <m/>
    <x v="2"/>
    <x v="3"/>
    <x v="0"/>
  </r>
  <r>
    <x v="744"/>
    <x v="7"/>
    <x v="0"/>
    <s v="SBUX_athome_Facebook_SBUX_All_collection"/>
    <n v="35290"/>
    <m/>
    <m/>
    <m/>
    <m/>
    <n v="15441.635"/>
    <m/>
    <x v="0"/>
    <m/>
    <m/>
    <x v="109"/>
    <m/>
    <x v="2"/>
    <x v="3"/>
    <x v="0"/>
  </r>
  <r>
    <x v="744"/>
    <x v="7"/>
    <x v="0"/>
    <s v="SBUX_athome_Facebook_SBUX_WB_Occasion"/>
    <n v="10458"/>
    <m/>
    <m/>
    <m/>
    <m/>
    <n v="9090.5949999999993"/>
    <m/>
    <x v="0"/>
    <m/>
    <m/>
    <x v="109"/>
    <m/>
    <x v="2"/>
    <x v="3"/>
    <x v="0"/>
  </r>
  <r>
    <x v="744"/>
    <x v="7"/>
    <x v="0"/>
    <s v="FY21_Holiday_SBUX_catalog"/>
    <n v="22920"/>
    <m/>
    <m/>
    <m/>
    <m/>
    <n v="11747.64"/>
    <m/>
    <x v="0"/>
    <m/>
    <m/>
    <x v="109"/>
    <m/>
    <x v="2"/>
    <x v="3"/>
    <x v="0"/>
  </r>
  <r>
    <x v="744"/>
    <x v="7"/>
    <x v="0"/>
    <s v="SBUX_athome_Facebook_SBUX_All_collection_st"/>
    <n v="31381"/>
    <m/>
    <m/>
    <m/>
    <m/>
    <n v="20780.255000000001"/>
    <m/>
    <x v="0"/>
    <m/>
    <m/>
    <x v="109"/>
    <m/>
    <x v="2"/>
    <x v="3"/>
    <x v="1"/>
  </r>
  <r>
    <x v="744"/>
    <x v="7"/>
    <x v="0"/>
    <s v="SBUX_athome_Facebook_Coffee_WB_Format_specific_benefit"/>
    <n v="13074"/>
    <m/>
    <m/>
    <m/>
    <m/>
    <n v="6158.1450000000004"/>
    <m/>
    <x v="0"/>
    <m/>
    <m/>
    <x v="109"/>
    <m/>
    <x v="2"/>
    <x v="3"/>
    <x v="0"/>
  </r>
  <r>
    <x v="744"/>
    <x v="7"/>
    <x v="0"/>
    <s v="FY21_Holiday_Coffee_catalog"/>
    <n v="14373"/>
    <m/>
    <m/>
    <m/>
    <m/>
    <n v="8311.2099999999991"/>
    <m/>
    <x v="0"/>
    <m/>
    <m/>
    <x v="109"/>
    <m/>
    <x v="2"/>
    <x v="3"/>
    <x v="0"/>
  </r>
  <r>
    <x v="744"/>
    <x v="7"/>
    <x v="0"/>
    <s v="FY21_Holiday_SBUX_SC"/>
    <n v="81310"/>
    <m/>
    <m/>
    <m/>
    <m/>
    <n v="46919.199999999997"/>
    <m/>
    <x v="0"/>
    <m/>
    <m/>
    <x v="109"/>
    <m/>
    <x v="2"/>
    <x v="3"/>
    <x v="0"/>
  </r>
  <r>
    <x v="744"/>
    <x v="7"/>
    <x v="0"/>
    <s v="SBUX_athome_Facebook_Coffee_All_collection"/>
    <n v="65817"/>
    <m/>
    <m/>
    <m/>
    <m/>
    <n v="23597.86"/>
    <m/>
    <x v="0"/>
    <m/>
    <m/>
    <x v="109"/>
    <m/>
    <x v="2"/>
    <x v="3"/>
    <x v="0"/>
  </r>
  <r>
    <x v="744"/>
    <x v="7"/>
    <x v="0"/>
    <s v="FY21_Holiday_SBUX_Origami"/>
    <n v="12574"/>
    <m/>
    <m/>
    <m/>
    <m/>
    <n v="11750.985000000001"/>
    <m/>
    <x v="0"/>
    <m/>
    <m/>
    <x v="109"/>
    <m/>
    <x v="2"/>
    <x v="3"/>
    <x v="0"/>
  </r>
  <r>
    <x v="744"/>
    <x v="7"/>
    <x v="0"/>
    <s v="健康◆reach_SEP_女性_30-49_interest_◆_NEW"/>
    <n v="31658"/>
    <m/>
    <m/>
    <m/>
    <m/>
    <n v="7963.33"/>
    <m/>
    <x v="0"/>
    <m/>
    <m/>
    <x v="109"/>
    <m/>
    <x v="2"/>
    <x v="3"/>
    <x v="1"/>
  </r>
  <r>
    <x v="744"/>
    <x v="7"/>
    <x v="0"/>
    <s v="FY21_Holiday_Coffee_catalog_st"/>
    <n v="1"/>
    <m/>
    <m/>
    <m/>
    <m/>
    <n v="0"/>
    <m/>
    <x v="0"/>
    <m/>
    <m/>
    <x v="109"/>
    <m/>
    <x v="2"/>
    <x v="3"/>
    <x v="0"/>
  </r>
  <r>
    <x v="744"/>
    <x v="7"/>
    <x v="0"/>
    <s v="FY21_Holiday_Coffee_Origami"/>
    <n v="9570"/>
    <m/>
    <m/>
    <m/>
    <m/>
    <n v="7654.4750000000004"/>
    <m/>
    <x v="0"/>
    <m/>
    <m/>
    <x v="109"/>
    <m/>
    <x v="2"/>
    <x v="3"/>
    <x v="0"/>
  </r>
  <r>
    <x v="744"/>
    <x v="7"/>
    <x v="0"/>
    <s v="FY21_Holiday_Coffee_Tofi"/>
    <n v="17189"/>
    <m/>
    <m/>
    <m/>
    <m/>
    <n v="8219.7800000000007"/>
    <m/>
    <x v="0"/>
    <m/>
    <m/>
    <x v="109"/>
    <m/>
    <x v="2"/>
    <x v="3"/>
    <x v="0"/>
  </r>
  <r>
    <x v="744"/>
    <x v="7"/>
    <x v="0"/>
    <s v="料理◆reach_SEP_女性_30-49_interest_◆_NEW"/>
    <n v="78614"/>
    <m/>
    <m/>
    <m/>
    <m/>
    <n v="21162.7"/>
    <m/>
    <x v="0"/>
    <m/>
    <m/>
    <x v="109"/>
    <m/>
    <x v="2"/>
    <x v="3"/>
    <x v="1"/>
  </r>
  <r>
    <x v="744"/>
    <x v="7"/>
    <x v="0"/>
    <s v="FY21_Holiday_SBUX_catalog_st"/>
    <n v="3"/>
    <m/>
    <m/>
    <m/>
    <m/>
    <n v="5.5750000000000002"/>
    <m/>
    <x v="0"/>
    <m/>
    <m/>
    <x v="109"/>
    <m/>
    <x v="2"/>
    <x v="3"/>
    <x v="0"/>
  </r>
  <r>
    <x v="744"/>
    <x v="7"/>
    <x v="0"/>
    <s v="環境学◆reach_SEP_女性_30-49_interest_◆_NEW"/>
    <n v="11416"/>
    <m/>
    <m/>
    <m/>
    <m/>
    <n v="9276.7999999999993"/>
    <m/>
    <x v="0"/>
    <m/>
    <m/>
    <x v="109"/>
    <m/>
    <x v="2"/>
    <x v="3"/>
    <x v="1"/>
  </r>
  <r>
    <x v="745"/>
    <x v="7"/>
    <x v="0"/>
    <s v="料理◆reach_SEP_女性_30-49_interest_◆_NEW"/>
    <n v="75794"/>
    <m/>
    <m/>
    <m/>
    <m/>
    <n v="20091.185000000001"/>
    <m/>
    <x v="0"/>
    <m/>
    <m/>
    <x v="110"/>
    <m/>
    <x v="2"/>
    <x v="3"/>
    <x v="1"/>
  </r>
  <r>
    <x v="745"/>
    <x v="7"/>
    <x v="0"/>
    <s v="自然◆reach_SEP_女性_30-49_interest_◆_NEW"/>
    <n v="4832"/>
    <m/>
    <m/>
    <m/>
    <m/>
    <n v="1284.48"/>
    <m/>
    <x v="0"/>
    <m/>
    <m/>
    <x v="110"/>
    <m/>
    <x v="2"/>
    <x v="3"/>
    <x v="1"/>
  </r>
  <r>
    <x v="745"/>
    <x v="7"/>
    <x v="0"/>
    <s v="FY21_Holiday_Coffee_SC"/>
    <n v="59167"/>
    <m/>
    <m/>
    <m/>
    <m/>
    <n v="40104.32"/>
    <m/>
    <x v="0"/>
    <m/>
    <m/>
    <x v="110"/>
    <m/>
    <x v="2"/>
    <x v="3"/>
    <x v="0"/>
  </r>
  <r>
    <x v="745"/>
    <x v="7"/>
    <x v="0"/>
    <s v="スタバ◆reach_入力規則_男女_25-54_入力規則_◆"/>
    <n v="292976"/>
    <m/>
    <m/>
    <m/>
    <m/>
    <n v="52070.5"/>
    <m/>
    <x v="0"/>
    <m/>
    <m/>
    <x v="110"/>
    <m/>
    <x v="2"/>
    <x v="3"/>
    <x v="1"/>
  </r>
  <r>
    <x v="745"/>
    <x v="7"/>
    <x v="0"/>
    <s v="FY21_Holiday_Coffee_catalog_st"/>
    <n v="2"/>
    <m/>
    <m/>
    <m/>
    <m/>
    <n v="1.115"/>
    <m/>
    <x v="0"/>
    <m/>
    <m/>
    <x v="110"/>
    <m/>
    <x v="2"/>
    <x v="3"/>
    <x v="1"/>
  </r>
  <r>
    <x v="745"/>
    <x v="7"/>
    <x v="0"/>
    <s v="スタバ◆reach_入力規則_男女_25-54_入力規則_◆"/>
    <n v="68790"/>
    <m/>
    <m/>
    <m/>
    <m/>
    <n v="7909.81"/>
    <m/>
    <x v="0"/>
    <m/>
    <m/>
    <x v="110"/>
    <m/>
    <x v="2"/>
    <x v="3"/>
    <x v="0"/>
  </r>
  <r>
    <x v="745"/>
    <x v="7"/>
    <x v="0"/>
    <s v="SBUX_athome_Facebook_Coffee_WB_Format_specific_benefit"/>
    <n v="10834"/>
    <m/>
    <m/>
    <m/>
    <m/>
    <n v="5549.3549999999996"/>
    <m/>
    <x v="0"/>
    <m/>
    <m/>
    <x v="110"/>
    <m/>
    <x v="2"/>
    <x v="3"/>
    <x v="0"/>
  </r>
  <r>
    <x v="745"/>
    <x v="7"/>
    <x v="0"/>
    <s v="FY21_Holiday_Coffee_Tofi"/>
    <n v="13636"/>
    <m/>
    <m/>
    <m/>
    <m/>
    <n v="7513.9849999999997"/>
    <m/>
    <x v="0"/>
    <m/>
    <m/>
    <x v="110"/>
    <m/>
    <x v="2"/>
    <x v="3"/>
    <x v="0"/>
  </r>
  <r>
    <x v="745"/>
    <x v="7"/>
    <x v="0"/>
    <s v="環境学◆reach_SEP_女性_30-49_interest_◆_NEW"/>
    <n v="29662"/>
    <m/>
    <m/>
    <m/>
    <m/>
    <n v="15012.36"/>
    <m/>
    <x v="0"/>
    <m/>
    <m/>
    <x v="110"/>
    <m/>
    <x v="2"/>
    <x v="3"/>
    <x v="1"/>
  </r>
  <r>
    <x v="745"/>
    <x v="7"/>
    <x v="0"/>
    <s v="FY21_Holiday_SBUX_catalog"/>
    <n v="19437"/>
    <m/>
    <m/>
    <m/>
    <m/>
    <n v="10765.325000000001"/>
    <m/>
    <x v="0"/>
    <m/>
    <m/>
    <x v="110"/>
    <m/>
    <x v="2"/>
    <x v="3"/>
    <x v="0"/>
  </r>
  <r>
    <x v="745"/>
    <x v="7"/>
    <x v="0"/>
    <s v="SBUX_athome_Facebook_SBUX_All_collection"/>
    <n v="25155"/>
    <m/>
    <m/>
    <m/>
    <m/>
    <n v="11129.93"/>
    <m/>
    <x v="0"/>
    <m/>
    <m/>
    <x v="110"/>
    <m/>
    <x v="2"/>
    <x v="3"/>
    <x v="0"/>
  </r>
  <r>
    <x v="745"/>
    <x v="7"/>
    <x v="0"/>
    <s v="コーヒー◆reach_入力規則_男女_25-54_入力規則_◆"/>
    <n v="129146"/>
    <m/>
    <m/>
    <m/>
    <m/>
    <n v="14838.42"/>
    <m/>
    <x v="0"/>
    <m/>
    <m/>
    <x v="110"/>
    <m/>
    <x v="2"/>
    <x v="3"/>
    <x v="0"/>
  </r>
  <r>
    <x v="745"/>
    <x v="7"/>
    <x v="0"/>
    <s v="FY21_Holiday_SBUX_catalog_st"/>
    <n v="3"/>
    <m/>
    <m/>
    <m/>
    <m/>
    <n v="1.115"/>
    <m/>
    <x v="0"/>
    <m/>
    <m/>
    <x v="110"/>
    <m/>
    <x v="2"/>
    <x v="3"/>
    <x v="1"/>
  </r>
  <r>
    <x v="745"/>
    <x v="7"/>
    <x v="0"/>
    <s v="FY21_Holiday_SBUX_SC"/>
    <n v="67874"/>
    <m/>
    <m/>
    <m/>
    <m/>
    <n v="43099.21"/>
    <m/>
    <x v="0"/>
    <m/>
    <m/>
    <x v="110"/>
    <m/>
    <x v="2"/>
    <x v="3"/>
    <x v="0"/>
  </r>
  <r>
    <x v="745"/>
    <x v="7"/>
    <x v="0"/>
    <s v="SBUX_athome_Facebook_SBUX_All_collection_st"/>
    <n v="26748"/>
    <m/>
    <m/>
    <m/>
    <m/>
    <n v="21266.395"/>
    <m/>
    <x v="0"/>
    <m/>
    <m/>
    <x v="110"/>
    <m/>
    <x v="2"/>
    <x v="3"/>
    <x v="1"/>
  </r>
  <r>
    <x v="745"/>
    <x v="7"/>
    <x v="0"/>
    <s v="コーヒー◆reach_入力規則_男女_25-54_入力規則_◆"/>
    <n v="376855"/>
    <m/>
    <m/>
    <m/>
    <m/>
    <n v="68306.014999999999"/>
    <m/>
    <x v="0"/>
    <m/>
    <m/>
    <x v="110"/>
    <m/>
    <x v="2"/>
    <x v="3"/>
    <x v="1"/>
  </r>
  <r>
    <x v="745"/>
    <x v="7"/>
    <x v="0"/>
    <s v="健康◆reach_SEP_女性_30-49_interest_◆_NEW"/>
    <n v="31695"/>
    <m/>
    <m/>
    <m/>
    <m/>
    <n v="7899.7749999999996"/>
    <m/>
    <x v="0"/>
    <m/>
    <m/>
    <x v="110"/>
    <m/>
    <x v="2"/>
    <x v="3"/>
    <x v="1"/>
  </r>
  <r>
    <x v="745"/>
    <x v="7"/>
    <x v="0"/>
    <s v="カフェラテ◆reach_SEP_女性_30-49_interest_◆_NEW"/>
    <n v="8982"/>
    <m/>
    <m/>
    <m/>
    <m/>
    <n v="2438.5050000000001"/>
    <m/>
    <x v="0"/>
    <m/>
    <m/>
    <x v="110"/>
    <m/>
    <x v="2"/>
    <x v="3"/>
    <x v="1"/>
  </r>
  <r>
    <x v="745"/>
    <x v="7"/>
    <x v="0"/>
    <s v="FY21_Holiday_Coffee_Origami"/>
    <n v="8575"/>
    <m/>
    <m/>
    <m/>
    <m/>
    <n v="7010.0050000000001"/>
    <m/>
    <x v="0"/>
    <m/>
    <m/>
    <x v="110"/>
    <m/>
    <x v="2"/>
    <x v="3"/>
    <x v="0"/>
  </r>
  <r>
    <x v="745"/>
    <x v="7"/>
    <x v="0"/>
    <s v="喫茶店◆_入力規則_男女_30-49_入力規則_◆"/>
    <n v="22692"/>
    <m/>
    <m/>
    <m/>
    <m/>
    <n v="22719.24"/>
    <m/>
    <x v="0"/>
    <m/>
    <m/>
    <x v="110"/>
    <m/>
    <x v="2"/>
    <x v="3"/>
    <x v="1"/>
  </r>
  <r>
    <x v="745"/>
    <x v="7"/>
    <x v="0"/>
    <s v="SBUX_athome_Facebook_Coffee_All_collection"/>
    <n v="53036"/>
    <m/>
    <m/>
    <m/>
    <m/>
    <n v="19858.150000000001"/>
    <m/>
    <x v="0"/>
    <m/>
    <m/>
    <x v="110"/>
    <m/>
    <x v="2"/>
    <x v="3"/>
    <x v="0"/>
  </r>
  <r>
    <x v="745"/>
    <x v="7"/>
    <x v="0"/>
    <s v="SBUX_athome_Facebook_Coffee_WB_Occasion"/>
    <n v="5755"/>
    <m/>
    <m/>
    <m/>
    <m/>
    <n v="5406.6350000000002"/>
    <m/>
    <x v="0"/>
    <m/>
    <m/>
    <x v="110"/>
    <m/>
    <x v="2"/>
    <x v="3"/>
    <x v="0"/>
  </r>
  <r>
    <x v="745"/>
    <x v="7"/>
    <x v="0"/>
    <s v="SBUX_athome_Facebook_SBUX_All_Carousel"/>
    <n v="52482"/>
    <m/>
    <m/>
    <m/>
    <m/>
    <n v="33406.514999999999"/>
    <m/>
    <x v="0"/>
    <m/>
    <m/>
    <x v="110"/>
    <m/>
    <x v="2"/>
    <x v="3"/>
    <x v="0"/>
  </r>
  <r>
    <x v="745"/>
    <x v="7"/>
    <x v="0"/>
    <s v="自然◆reach_SEP_女性_30-49_interest_◆_NEW"/>
    <n v="82608"/>
    <m/>
    <m/>
    <m/>
    <m/>
    <n v="21859.575000000001"/>
    <m/>
    <x v="0"/>
    <m/>
    <m/>
    <x v="110"/>
    <m/>
    <x v="2"/>
    <x v="3"/>
    <x v="1"/>
  </r>
  <r>
    <x v="745"/>
    <x v="7"/>
    <x v="0"/>
    <s v="FY21_Holiday_SBUX_Tofi"/>
    <n v="17104"/>
    <m/>
    <m/>
    <m/>
    <m/>
    <n v="10710.69"/>
    <m/>
    <x v="0"/>
    <m/>
    <m/>
    <x v="110"/>
    <m/>
    <x v="2"/>
    <x v="3"/>
    <x v="0"/>
  </r>
  <r>
    <x v="745"/>
    <x v="7"/>
    <x v="0"/>
    <s v="SBUX_athome_Facebook_SBUX_WB_Format_specific_benefit"/>
    <n v="17962"/>
    <m/>
    <m/>
    <m/>
    <m/>
    <n v="8293.3700000000008"/>
    <m/>
    <x v="0"/>
    <m/>
    <m/>
    <x v="110"/>
    <m/>
    <x v="2"/>
    <x v="3"/>
    <x v="0"/>
  </r>
  <r>
    <x v="745"/>
    <x v="7"/>
    <x v="0"/>
    <s v="FY21_Holiday_Coffee_catalog"/>
    <n v="12632"/>
    <m/>
    <m/>
    <m/>
    <m/>
    <n v="7627.7150000000001"/>
    <m/>
    <x v="0"/>
    <m/>
    <m/>
    <x v="110"/>
    <m/>
    <x v="2"/>
    <x v="3"/>
    <x v="0"/>
  </r>
  <r>
    <x v="745"/>
    <x v="7"/>
    <x v="0"/>
    <s v="健康◆reach_SEP_女性_30-49_interest_◆_NEW"/>
    <n v="61270"/>
    <m/>
    <m/>
    <m/>
    <m/>
    <n v="15097.1"/>
    <m/>
    <x v="0"/>
    <m/>
    <m/>
    <x v="110"/>
    <m/>
    <x v="2"/>
    <x v="3"/>
    <x v="1"/>
  </r>
  <r>
    <x v="745"/>
    <x v="7"/>
    <x v="0"/>
    <s v="美容関連ページの管理者◆reach_SEP_女性_30-49_user_◆_NEW"/>
    <n v="481"/>
    <m/>
    <m/>
    <m/>
    <m/>
    <n v="1388.175"/>
    <m/>
    <x v="0"/>
    <m/>
    <m/>
    <x v="110"/>
    <m/>
    <x v="2"/>
    <x v="3"/>
    <x v="1"/>
  </r>
  <r>
    <x v="745"/>
    <x v="7"/>
    <x v="0"/>
    <s v="環境学◆reach_SEP_女性_30-49_interest_◆_NEW"/>
    <n v="18286"/>
    <m/>
    <m/>
    <m/>
    <m/>
    <n v="9612.4150000000009"/>
    <m/>
    <x v="0"/>
    <m/>
    <m/>
    <x v="110"/>
    <m/>
    <x v="2"/>
    <x v="3"/>
    <x v="1"/>
  </r>
  <r>
    <x v="745"/>
    <x v="7"/>
    <x v="0"/>
    <s v="SBUX_athome_Facebook_SBUX_WB_Occasion"/>
    <n v="8305"/>
    <m/>
    <m/>
    <m/>
    <m/>
    <n v="8020.1949999999997"/>
    <m/>
    <x v="0"/>
    <m/>
    <m/>
    <x v="110"/>
    <m/>
    <x v="2"/>
    <x v="3"/>
    <x v="0"/>
  </r>
  <r>
    <x v="745"/>
    <x v="7"/>
    <x v="0"/>
    <s v="SBUX_athome_Facebook_Coffee_All_Carousel"/>
    <n v="46351"/>
    <m/>
    <m/>
    <m/>
    <m/>
    <n v="22667.95"/>
    <m/>
    <x v="0"/>
    <m/>
    <m/>
    <x v="110"/>
    <m/>
    <x v="2"/>
    <x v="3"/>
    <x v="0"/>
  </r>
  <r>
    <x v="745"/>
    <x v="7"/>
    <x v="0"/>
    <s v="SBUX_athome_Facebook_Coffee_All_collection_st"/>
    <n v="4444"/>
    <m/>
    <m/>
    <m/>
    <m/>
    <n v="4192.3999999999996"/>
    <m/>
    <x v="0"/>
    <m/>
    <m/>
    <x v="110"/>
    <m/>
    <x v="2"/>
    <x v="3"/>
    <x v="1"/>
  </r>
  <r>
    <x v="745"/>
    <x v="7"/>
    <x v="0"/>
    <s v="料理◆reach_SEP_女性_30-49_interest_◆_NEW"/>
    <n v="10733"/>
    <m/>
    <m/>
    <m/>
    <m/>
    <n v="2875.585"/>
    <m/>
    <x v="0"/>
    <m/>
    <m/>
    <x v="110"/>
    <m/>
    <x v="2"/>
    <x v="3"/>
    <x v="1"/>
  </r>
  <r>
    <x v="745"/>
    <x v="7"/>
    <x v="0"/>
    <s v="コーヒー◆_入力規則_男女_30-49_入力規則_◆"/>
    <n v="23137"/>
    <m/>
    <m/>
    <m/>
    <m/>
    <n v="22515.195"/>
    <m/>
    <x v="0"/>
    <m/>
    <m/>
    <x v="110"/>
    <m/>
    <x v="2"/>
    <x v="3"/>
    <x v="1"/>
  </r>
  <r>
    <x v="745"/>
    <x v="7"/>
    <x v="0"/>
    <s v="カフェラテ◆reach_SEP_女性_30-49_interest_◆_NEW"/>
    <n v="76810"/>
    <m/>
    <m/>
    <m/>
    <m/>
    <n v="20588.474999999999"/>
    <m/>
    <x v="0"/>
    <m/>
    <m/>
    <x v="110"/>
    <m/>
    <x v="2"/>
    <x v="3"/>
    <x v="1"/>
  </r>
  <r>
    <x v="745"/>
    <x v="7"/>
    <x v="0"/>
    <s v="美容関連ページの管理者◆reach_SEP_女性_30-49_user_◆_NEW"/>
    <n v="687"/>
    <m/>
    <m/>
    <m/>
    <m/>
    <n v="1979.125"/>
    <m/>
    <x v="0"/>
    <m/>
    <m/>
    <x v="110"/>
    <m/>
    <x v="2"/>
    <x v="3"/>
    <x v="1"/>
  </r>
  <r>
    <x v="745"/>
    <x v="7"/>
    <x v="0"/>
    <s v="FY21_Holiday_SBUX_Origami"/>
    <n v="10633"/>
    <m/>
    <m/>
    <m/>
    <m/>
    <n v="10705.115"/>
    <m/>
    <x v="0"/>
    <m/>
    <m/>
    <x v="110"/>
    <m/>
    <x v="2"/>
    <x v="3"/>
    <x v="0"/>
  </r>
  <r>
    <x v="746"/>
    <x v="7"/>
    <x v="0"/>
    <s v="環境学◆reach_SEP_女性_30-49_interest_◆_NEW"/>
    <n v="14635"/>
    <m/>
    <m/>
    <m/>
    <m/>
    <n v="8417.1350000000002"/>
    <m/>
    <x v="0"/>
    <m/>
    <m/>
    <x v="110"/>
    <m/>
    <x v="2"/>
    <x v="3"/>
    <x v="1"/>
  </r>
  <r>
    <x v="746"/>
    <x v="7"/>
    <x v="0"/>
    <s v="スタバ◆reach_入力規則_男女_25-54_入力規則_◆"/>
    <n v="91652"/>
    <m/>
    <m/>
    <m/>
    <m/>
    <n v="11910.43"/>
    <m/>
    <x v="0"/>
    <m/>
    <m/>
    <x v="110"/>
    <m/>
    <x v="2"/>
    <x v="3"/>
    <x v="0"/>
  </r>
  <r>
    <x v="746"/>
    <x v="7"/>
    <x v="0"/>
    <s v="スタバ◆reach_入力規則_男女_25-54_入力規則_◆"/>
    <n v="260100"/>
    <m/>
    <m/>
    <m/>
    <m/>
    <n v="49095.68"/>
    <m/>
    <x v="0"/>
    <m/>
    <m/>
    <x v="110"/>
    <m/>
    <x v="2"/>
    <x v="3"/>
    <x v="1"/>
  </r>
  <r>
    <x v="746"/>
    <x v="7"/>
    <x v="0"/>
    <s v="健康◆reach_SEP_女性_30-49_interest_◆_NEW"/>
    <n v="54731"/>
    <m/>
    <m/>
    <m/>
    <m/>
    <n v="13184.875"/>
    <m/>
    <x v="0"/>
    <m/>
    <m/>
    <x v="110"/>
    <m/>
    <x v="2"/>
    <x v="3"/>
    <x v="1"/>
  </r>
  <r>
    <x v="746"/>
    <x v="7"/>
    <x v="0"/>
    <s v="SBUX_athome_Facebook_SBUX_WB_Format_specific_benefit"/>
    <n v="17988"/>
    <m/>
    <m/>
    <m/>
    <m/>
    <n v="8545.36"/>
    <m/>
    <x v="0"/>
    <m/>
    <m/>
    <x v="110"/>
    <m/>
    <x v="2"/>
    <x v="3"/>
    <x v="0"/>
  </r>
  <r>
    <x v="746"/>
    <x v="7"/>
    <x v="0"/>
    <s v="カフェラテ◆reach_SEP_女性_30-49_interest_◆_NEW"/>
    <n v="14174"/>
    <m/>
    <m/>
    <m/>
    <m/>
    <n v="3735.25"/>
    <m/>
    <x v="0"/>
    <m/>
    <m/>
    <x v="110"/>
    <m/>
    <x v="2"/>
    <x v="3"/>
    <x v="1"/>
  </r>
  <r>
    <x v="746"/>
    <x v="7"/>
    <x v="0"/>
    <s v="喫茶店◆_入力規則_男女_30-49_入力規則_◆"/>
    <n v="26644"/>
    <m/>
    <m/>
    <m/>
    <m/>
    <n v="24126.37"/>
    <m/>
    <x v="0"/>
    <m/>
    <m/>
    <x v="110"/>
    <m/>
    <x v="2"/>
    <x v="3"/>
    <x v="1"/>
  </r>
  <r>
    <x v="746"/>
    <x v="7"/>
    <x v="0"/>
    <s v="コーヒー◆_入力規則_男女_30-49_入力規則_◆"/>
    <n v="26494"/>
    <m/>
    <m/>
    <m/>
    <m/>
    <n v="24773.07"/>
    <m/>
    <x v="0"/>
    <m/>
    <m/>
    <x v="110"/>
    <m/>
    <x v="2"/>
    <x v="3"/>
    <x v="1"/>
  </r>
  <r>
    <x v="746"/>
    <x v="7"/>
    <x v="0"/>
    <s v="料理◆reach_SEP_女性_30-49_interest_◆_NEW"/>
    <n v="9756"/>
    <m/>
    <m/>
    <m/>
    <m/>
    <n v="2537.7399999999998"/>
    <m/>
    <x v="0"/>
    <m/>
    <m/>
    <x v="110"/>
    <m/>
    <x v="2"/>
    <x v="3"/>
    <x v="1"/>
  </r>
  <r>
    <x v="746"/>
    <x v="7"/>
    <x v="0"/>
    <s v="FY21_Holiday_SBUX_Tofi"/>
    <n v="17877"/>
    <m/>
    <m/>
    <m/>
    <m/>
    <n v="11326.17"/>
    <m/>
    <x v="0"/>
    <m/>
    <m/>
    <x v="110"/>
    <m/>
    <x v="2"/>
    <x v="3"/>
    <x v="0"/>
  </r>
  <r>
    <x v="746"/>
    <x v="7"/>
    <x v="0"/>
    <s v="SBUX_athome_Facebook_SBUX_All_collection_st"/>
    <n v="35085"/>
    <m/>
    <m/>
    <m/>
    <m/>
    <n v="26739.93"/>
    <m/>
    <x v="0"/>
    <m/>
    <m/>
    <x v="110"/>
    <m/>
    <x v="2"/>
    <x v="3"/>
    <x v="1"/>
  </r>
  <r>
    <x v="746"/>
    <x v="7"/>
    <x v="0"/>
    <s v="SBUX_athome_Facebook_Coffee_WB_Format_specific_benefit"/>
    <n v="10931"/>
    <m/>
    <m/>
    <m/>
    <m/>
    <n v="5719.95"/>
    <m/>
    <x v="0"/>
    <m/>
    <m/>
    <x v="110"/>
    <m/>
    <x v="2"/>
    <x v="3"/>
    <x v="0"/>
  </r>
  <r>
    <x v="746"/>
    <x v="7"/>
    <x v="0"/>
    <s v="環境学◆reach_SEP_女性_30-49_interest_◆_NEW"/>
    <n v="24492"/>
    <m/>
    <m/>
    <m/>
    <m/>
    <n v="13523.834999999999"/>
    <m/>
    <x v="0"/>
    <m/>
    <m/>
    <x v="110"/>
    <m/>
    <x v="2"/>
    <x v="3"/>
    <x v="1"/>
  </r>
  <r>
    <x v="746"/>
    <x v="7"/>
    <x v="0"/>
    <s v="SBUX_athome_Facebook_SBUX_WB_RT"/>
    <n v="1409"/>
    <m/>
    <m/>
    <m/>
    <m/>
    <n v="2883.39"/>
    <m/>
    <x v="0"/>
    <m/>
    <m/>
    <x v="110"/>
    <m/>
    <x v="2"/>
    <x v="3"/>
    <x v="0"/>
  </r>
  <r>
    <x v="746"/>
    <x v="7"/>
    <x v="0"/>
    <s v="美容関連ページの管理者◆reach_SEP_女性_30-49_user_◆_NEW"/>
    <n v="793"/>
    <m/>
    <m/>
    <m/>
    <m/>
    <n v="2696.07"/>
    <m/>
    <x v="0"/>
    <m/>
    <m/>
    <x v="110"/>
    <m/>
    <x v="2"/>
    <x v="3"/>
    <x v="1"/>
  </r>
  <r>
    <x v="746"/>
    <x v="7"/>
    <x v="0"/>
    <s v="SBUX_athome_Facebook_SBUX_All_collection"/>
    <n v="21339"/>
    <m/>
    <m/>
    <m/>
    <m/>
    <n v="9319.17"/>
    <m/>
    <x v="0"/>
    <m/>
    <m/>
    <x v="110"/>
    <m/>
    <x v="2"/>
    <x v="3"/>
    <x v="0"/>
  </r>
  <r>
    <x v="746"/>
    <x v="7"/>
    <x v="0"/>
    <s v="自然◆reach_SEP_女性_30-49_interest_◆_NEW"/>
    <n v="85147"/>
    <m/>
    <m/>
    <m/>
    <m/>
    <n v="21197.264999999999"/>
    <m/>
    <x v="0"/>
    <m/>
    <m/>
    <x v="110"/>
    <m/>
    <x v="2"/>
    <x v="3"/>
    <x v="1"/>
  </r>
  <r>
    <x v="746"/>
    <x v="7"/>
    <x v="0"/>
    <s v="SBUX_athome_Facebook_SBUX_WB_Occasion"/>
    <n v="9490"/>
    <m/>
    <m/>
    <m/>
    <m/>
    <n v="8256.5750000000007"/>
    <m/>
    <x v="0"/>
    <m/>
    <m/>
    <x v="110"/>
    <m/>
    <x v="2"/>
    <x v="3"/>
    <x v="0"/>
  </r>
  <r>
    <x v="746"/>
    <x v="7"/>
    <x v="0"/>
    <s v="美容関連ページの管理者◆reach_SEP_女性_30-49_user_◆_NEW"/>
    <n v="207"/>
    <m/>
    <m/>
    <m/>
    <m/>
    <n v="714.71500000000003"/>
    <m/>
    <x v="0"/>
    <m/>
    <m/>
    <x v="110"/>
    <m/>
    <x v="2"/>
    <x v="3"/>
    <x v="1"/>
  </r>
  <r>
    <x v="746"/>
    <x v="7"/>
    <x v="0"/>
    <s v="コーヒー◆reach_入力規則_男女_25-54_入力規則_◆"/>
    <n v="353357"/>
    <m/>
    <m/>
    <m/>
    <m/>
    <n v="68139.88"/>
    <m/>
    <x v="0"/>
    <m/>
    <m/>
    <x v="110"/>
    <m/>
    <x v="2"/>
    <x v="3"/>
    <x v="1"/>
  </r>
  <r>
    <x v="746"/>
    <x v="7"/>
    <x v="0"/>
    <s v="SBUX_athome_Facebook_SBUX_WB_RT"/>
    <n v="21"/>
    <m/>
    <m/>
    <m/>
    <m/>
    <n v="76.935000000000002"/>
    <m/>
    <x v="0"/>
    <m/>
    <m/>
    <x v="110"/>
    <m/>
    <x v="2"/>
    <x v="3"/>
    <x v="0"/>
  </r>
  <r>
    <x v="746"/>
    <x v="7"/>
    <x v="0"/>
    <s v="FY21_Holiday_Coffee_catalog"/>
    <n v="14081"/>
    <m/>
    <m/>
    <m/>
    <m/>
    <n v="8200.8250000000007"/>
    <m/>
    <x v="0"/>
    <m/>
    <m/>
    <x v="110"/>
    <m/>
    <x v="2"/>
    <x v="3"/>
    <x v="0"/>
  </r>
  <r>
    <x v="746"/>
    <x v="7"/>
    <x v="0"/>
    <s v="FY21_Holiday_Coffee_catalog_st"/>
    <n v="2"/>
    <m/>
    <m/>
    <m/>
    <m/>
    <n v="1.115"/>
    <m/>
    <x v="0"/>
    <m/>
    <m/>
    <x v="110"/>
    <m/>
    <x v="2"/>
    <x v="3"/>
    <x v="0"/>
  </r>
  <r>
    <x v="746"/>
    <x v="7"/>
    <x v="0"/>
    <s v="FY21_Holiday_SBUX_SC"/>
    <n v="66337"/>
    <m/>
    <m/>
    <m/>
    <m/>
    <n v="45240.01"/>
    <m/>
    <x v="0"/>
    <m/>
    <m/>
    <x v="110"/>
    <m/>
    <x v="2"/>
    <x v="3"/>
    <x v="0"/>
  </r>
  <r>
    <x v="746"/>
    <x v="7"/>
    <x v="0"/>
    <s v="自然◆reach_SEP_女性_30-49_interest_◆_NEW"/>
    <n v="7387"/>
    <m/>
    <m/>
    <m/>
    <m/>
    <n v="1877.66"/>
    <m/>
    <x v="0"/>
    <m/>
    <m/>
    <x v="110"/>
    <m/>
    <x v="2"/>
    <x v="3"/>
    <x v="1"/>
  </r>
  <r>
    <x v="746"/>
    <x v="7"/>
    <x v="0"/>
    <s v="FY21_Holiday_SBUX_Origami"/>
    <n v="10656"/>
    <m/>
    <m/>
    <m/>
    <m/>
    <n v="11446.59"/>
    <m/>
    <x v="0"/>
    <m/>
    <m/>
    <x v="110"/>
    <m/>
    <x v="2"/>
    <x v="3"/>
    <x v="0"/>
  </r>
  <r>
    <x v="746"/>
    <x v="7"/>
    <x v="0"/>
    <s v="カフェラテ◆reach_SEP_女性_30-49_interest_◆_NEW"/>
    <n v="75851"/>
    <m/>
    <m/>
    <m/>
    <m/>
    <n v="19751.11"/>
    <m/>
    <x v="0"/>
    <m/>
    <m/>
    <x v="110"/>
    <m/>
    <x v="2"/>
    <x v="3"/>
    <x v="1"/>
  </r>
  <r>
    <x v="746"/>
    <x v="7"/>
    <x v="0"/>
    <s v="FY21_Holiday_Coffee_Tofi"/>
    <n v="14554"/>
    <m/>
    <m/>
    <m/>
    <m/>
    <n v="8003.47"/>
    <m/>
    <x v="0"/>
    <m/>
    <m/>
    <x v="110"/>
    <m/>
    <x v="2"/>
    <x v="3"/>
    <x v="0"/>
  </r>
  <r>
    <x v="746"/>
    <x v="7"/>
    <x v="0"/>
    <s v="SBUX_athome_Facebook_Coffee_All_collection"/>
    <n v="45934"/>
    <m/>
    <m/>
    <m/>
    <m/>
    <n v="16700.47"/>
    <m/>
    <x v="0"/>
    <m/>
    <m/>
    <x v="110"/>
    <m/>
    <x v="2"/>
    <x v="3"/>
    <x v="0"/>
  </r>
  <r>
    <x v="746"/>
    <x v="7"/>
    <x v="0"/>
    <s v="FY21_Holiday_Coffee_Origami"/>
    <n v="9153"/>
    <m/>
    <m/>
    <m/>
    <m/>
    <n v="7409.1750000000002"/>
    <m/>
    <x v="0"/>
    <m/>
    <m/>
    <x v="110"/>
    <m/>
    <x v="2"/>
    <x v="3"/>
    <x v="0"/>
  </r>
  <r>
    <x v="746"/>
    <x v="7"/>
    <x v="0"/>
    <s v="健康◆reach_SEP_女性_30-49_interest_◆_NEW"/>
    <n v="42399"/>
    <m/>
    <m/>
    <m/>
    <m/>
    <n v="10314.865"/>
    <m/>
    <x v="0"/>
    <m/>
    <m/>
    <x v="110"/>
    <m/>
    <x v="2"/>
    <x v="3"/>
    <x v="1"/>
  </r>
  <r>
    <x v="746"/>
    <x v="7"/>
    <x v="0"/>
    <s v="FY21_Holiday_SBUX_catalog"/>
    <n v="22032"/>
    <m/>
    <m/>
    <m/>
    <m/>
    <n v="11610.495000000001"/>
    <m/>
    <x v="0"/>
    <m/>
    <m/>
    <x v="110"/>
    <m/>
    <x v="2"/>
    <x v="3"/>
    <x v="0"/>
  </r>
  <r>
    <x v="746"/>
    <x v="7"/>
    <x v="0"/>
    <s v="SBUX_athome_Facebook_Coffee_All_Carousel"/>
    <n v="49392"/>
    <m/>
    <m/>
    <m/>
    <m/>
    <n v="23223.22"/>
    <m/>
    <x v="0"/>
    <m/>
    <m/>
    <x v="110"/>
    <m/>
    <x v="2"/>
    <x v="3"/>
    <x v="0"/>
  </r>
  <r>
    <x v="746"/>
    <x v="7"/>
    <x v="0"/>
    <s v="料理◆reach_SEP_女性_30-49_interest_◆_NEW"/>
    <n v="80659"/>
    <m/>
    <m/>
    <m/>
    <m/>
    <n v="20624.154999999999"/>
    <m/>
    <x v="0"/>
    <m/>
    <m/>
    <x v="110"/>
    <m/>
    <x v="2"/>
    <x v="3"/>
    <x v="1"/>
  </r>
  <r>
    <x v="746"/>
    <x v="7"/>
    <x v="0"/>
    <s v="FY21_Holiday_Coffee_SC"/>
    <n v="58402"/>
    <m/>
    <m/>
    <m/>
    <m/>
    <n v="42252.925000000003"/>
    <m/>
    <x v="0"/>
    <m/>
    <m/>
    <x v="110"/>
    <m/>
    <x v="2"/>
    <x v="3"/>
    <x v="0"/>
  </r>
  <r>
    <x v="746"/>
    <x v="7"/>
    <x v="0"/>
    <s v="SBUX_athome_Facebook_Coffee_WB_Occasion"/>
    <n v="6414"/>
    <m/>
    <m/>
    <m/>
    <m/>
    <n v="5484.6850000000004"/>
    <m/>
    <x v="0"/>
    <m/>
    <m/>
    <x v="110"/>
    <m/>
    <x v="2"/>
    <x v="3"/>
    <x v="0"/>
  </r>
  <r>
    <x v="746"/>
    <x v="7"/>
    <x v="0"/>
    <s v="コーヒー◆reach_入力規則_男女_25-54_入力規則_◆"/>
    <n v="192755"/>
    <m/>
    <m/>
    <m/>
    <m/>
    <n v="25352.87"/>
    <m/>
    <x v="0"/>
    <m/>
    <m/>
    <x v="110"/>
    <m/>
    <x v="2"/>
    <x v="3"/>
    <x v="0"/>
  </r>
  <r>
    <x v="746"/>
    <x v="7"/>
    <x v="0"/>
    <s v="SBUX_athome_Facebook_SBUX_All_Carousel"/>
    <n v="52956"/>
    <m/>
    <m/>
    <m/>
    <m/>
    <n v="34187.014999999999"/>
    <m/>
    <x v="0"/>
    <m/>
    <m/>
    <x v="110"/>
    <m/>
    <x v="2"/>
    <x v="3"/>
    <x v="0"/>
  </r>
  <r>
    <x v="746"/>
    <x v="7"/>
    <x v="0"/>
    <s v="SBUX_athome_Facebook_Coffee_All_collection_st"/>
    <n v="10381"/>
    <m/>
    <m/>
    <m/>
    <m/>
    <n v="9924.6149999999998"/>
    <m/>
    <x v="0"/>
    <m/>
    <m/>
    <x v="110"/>
    <m/>
    <x v="2"/>
    <x v="3"/>
    <x v="1"/>
  </r>
  <r>
    <x v="746"/>
    <x v="7"/>
    <x v="0"/>
    <s v="SBUX_athome_Facebook_SBUX_WB_lal"/>
    <n v="6013"/>
    <m/>
    <m/>
    <m/>
    <m/>
    <n v="8204.17"/>
    <m/>
    <x v="0"/>
    <m/>
    <m/>
    <x v="110"/>
    <m/>
    <x v="2"/>
    <x v="3"/>
    <x v="0"/>
  </r>
  <r>
    <x v="747"/>
    <x v="7"/>
    <x v="0"/>
    <s v="FY21_Holiday_SBUX_SC"/>
    <n v="65733"/>
    <m/>
    <m/>
    <m/>
    <m/>
    <n v="49889.56"/>
    <m/>
    <x v="0"/>
    <m/>
    <m/>
    <x v="110"/>
    <m/>
    <x v="2"/>
    <x v="3"/>
    <x v="0"/>
  </r>
  <r>
    <x v="747"/>
    <x v="7"/>
    <x v="0"/>
    <s v="SBUX_athome_Facebook_Coffee_WB_Format_specific_benefit"/>
    <n v="12291"/>
    <m/>
    <m/>
    <m/>
    <m/>
    <n v="5913.96"/>
    <m/>
    <x v="0"/>
    <m/>
    <m/>
    <x v="110"/>
    <m/>
    <x v="2"/>
    <x v="3"/>
    <x v="0"/>
  </r>
  <r>
    <x v="747"/>
    <x v="7"/>
    <x v="0"/>
    <s v="スタバ◆reach_入力規則_男女_25-54_入力規則_◆"/>
    <n v="83340"/>
    <m/>
    <m/>
    <m/>
    <m/>
    <n v="12362.004999999999"/>
    <m/>
    <x v="0"/>
    <m/>
    <m/>
    <x v="110"/>
    <m/>
    <x v="2"/>
    <x v="3"/>
    <x v="0"/>
  </r>
  <r>
    <x v="747"/>
    <x v="7"/>
    <x v="0"/>
    <s v="健康◆reach_SEP_女性_30-49_interest_◆_NEW"/>
    <n v="52401"/>
    <m/>
    <m/>
    <m/>
    <m/>
    <n v="12750.025"/>
    <m/>
    <x v="0"/>
    <m/>
    <m/>
    <x v="110"/>
    <m/>
    <x v="2"/>
    <x v="3"/>
    <x v="1"/>
  </r>
  <r>
    <x v="747"/>
    <x v="7"/>
    <x v="0"/>
    <s v="コーヒー◆reach_入力規則_男女_25-54_入力規則_◆"/>
    <n v="322124"/>
    <m/>
    <m/>
    <m/>
    <m/>
    <n v="63442.385000000002"/>
    <m/>
    <x v="0"/>
    <m/>
    <m/>
    <x v="110"/>
    <m/>
    <x v="2"/>
    <x v="3"/>
    <x v="1"/>
  </r>
  <r>
    <x v="747"/>
    <x v="7"/>
    <x v="0"/>
    <s v="美容関連ページの管理者◆reach_SEP_女性_30-49_user_◆_NEW"/>
    <n v="417"/>
    <m/>
    <m/>
    <m/>
    <m/>
    <n v="1553.1949999999999"/>
    <m/>
    <x v="0"/>
    <m/>
    <m/>
    <x v="110"/>
    <m/>
    <x v="2"/>
    <x v="3"/>
    <x v="1"/>
  </r>
  <r>
    <x v="747"/>
    <x v="7"/>
    <x v="0"/>
    <s v="SBUX_athome_Facebook_SBUX_All_collection"/>
    <n v="19388"/>
    <m/>
    <m/>
    <m/>
    <m/>
    <n v="8458.39"/>
    <m/>
    <x v="0"/>
    <m/>
    <m/>
    <x v="110"/>
    <m/>
    <x v="2"/>
    <x v="3"/>
    <x v="0"/>
  </r>
  <r>
    <x v="747"/>
    <x v="7"/>
    <x v="0"/>
    <s v="SBUX_athome_Facebook_SBUX_All_collection_st"/>
    <n v="35371"/>
    <m/>
    <m/>
    <m/>
    <m/>
    <n v="25351.755000000001"/>
    <m/>
    <x v="0"/>
    <m/>
    <m/>
    <x v="110"/>
    <m/>
    <x v="2"/>
    <x v="3"/>
    <x v="1"/>
  </r>
  <r>
    <x v="747"/>
    <x v="7"/>
    <x v="0"/>
    <s v="環境学◆reach_SEP_女性_30-49_interest_◆_NEW"/>
    <n v="10565"/>
    <m/>
    <m/>
    <m/>
    <m/>
    <n v="11319.48"/>
    <m/>
    <x v="0"/>
    <m/>
    <m/>
    <x v="110"/>
    <m/>
    <x v="2"/>
    <x v="3"/>
    <x v="1"/>
  </r>
  <r>
    <x v="747"/>
    <x v="7"/>
    <x v="0"/>
    <s v="料理◆reach_SEP_女性_30-49_interest_◆_NEW"/>
    <n v="77385"/>
    <m/>
    <m/>
    <m/>
    <m/>
    <n v="19535.915000000001"/>
    <m/>
    <x v="0"/>
    <m/>
    <m/>
    <x v="110"/>
    <m/>
    <x v="2"/>
    <x v="3"/>
    <x v="1"/>
  </r>
  <r>
    <x v="747"/>
    <x v="7"/>
    <x v="0"/>
    <s v="SBUX_athome_Facebook_SBUX_WB_Occasion"/>
    <n v="9677"/>
    <m/>
    <m/>
    <m/>
    <m/>
    <n v="8683.6200000000008"/>
    <m/>
    <x v="0"/>
    <m/>
    <m/>
    <x v="110"/>
    <m/>
    <x v="2"/>
    <x v="3"/>
    <x v="0"/>
  </r>
  <r>
    <x v="747"/>
    <x v="7"/>
    <x v="0"/>
    <s v="FY21_Holiday_Coffee_catalog"/>
    <n v="13749"/>
    <m/>
    <m/>
    <m/>
    <m/>
    <n v="8354.6949999999997"/>
    <m/>
    <x v="0"/>
    <m/>
    <m/>
    <x v="110"/>
    <m/>
    <x v="2"/>
    <x v="3"/>
    <x v="0"/>
  </r>
  <r>
    <x v="747"/>
    <x v="7"/>
    <x v="0"/>
    <s v="FY21_Holiday_SBUX_catalog"/>
    <n v="21750"/>
    <m/>
    <m/>
    <m/>
    <m/>
    <n v="11940.535"/>
    <m/>
    <x v="0"/>
    <m/>
    <m/>
    <x v="110"/>
    <m/>
    <x v="2"/>
    <x v="3"/>
    <x v="0"/>
  </r>
  <r>
    <x v="747"/>
    <x v="7"/>
    <x v="0"/>
    <s v="FY21_Holiday_SBUX_Tofi"/>
    <n v="17493"/>
    <m/>
    <m/>
    <m/>
    <m/>
    <n v="11851.334999999999"/>
    <m/>
    <x v="0"/>
    <m/>
    <m/>
    <x v="110"/>
    <m/>
    <x v="2"/>
    <x v="3"/>
    <x v="0"/>
  </r>
  <r>
    <x v="747"/>
    <x v="7"/>
    <x v="0"/>
    <s v="カフェラテ◆reach_SEP_女性_30-49_interest_◆_NEW"/>
    <n v="14535"/>
    <m/>
    <m/>
    <m/>
    <m/>
    <n v="3770.93"/>
    <m/>
    <x v="0"/>
    <m/>
    <m/>
    <x v="110"/>
    <m/>
    <x v="2"/>
    <x v="3"/>
    <x v="1"/>
  </r>
  <r>
    <x v="747"/>
    <x v="7"/>
    <x v="0"/>
    <s v="喫茶店◆_入力規則_男女_30-49_入力規則_◆"/>
    <n v="26893"/>
    <m/>
    <m/>
    <m/>
    <m/>
    <n v="23433.955000000002"/>
    <m/>
    <x v="0"/>
    <m/>
    <m/>
    <x v="110"/>
    <m/>
    <x v="2"/>
    <x v="3"/>
    <x v="1"/>
  </r>
  <r>
    <x v="747"/>
    <x v="7"/>
    <x v="0"/>
    <s v="SBUX_athome_Facebook_SBUX_All_Carousel"/>
    <n v="61071"/>
    <m/>
    <m/>
    <m/>
    <m/>
    <n v="35265.22"/>
    <m/>
    <x v="0"/>
    <m/>
    <m/>
    <x v="110"/>
    <m/>
    <x v="2"/>
    <x v="3"/>
    <x v="0"/>
  </r>
  <r>
    <x v="747"/>
    <x v="7"/>
    <x v="0"/>
    <s v="FY21_Holiday_Coffee_SC"/>
    <n v="59698"/>
    <m/>
    <m/>
    <m/>
    <m/>
    <n v="45943.574999999997"/>
    <m/>
    <x v="0"/>
    <m/>
    <m/>
    <x v="110"/>
    <m/>
    <x v="2"/>
    <x v="3"/>
    <x v="0"/>
  </r>
  <r>
    <x v="747"/>
    <x v="7"/>
    <x v="0"/>
    <s v="SBUX_athome_Facebook_Coffee_All_collection"/>
    <n v="44544"/>
    <m/>
    <m/>
    <m/>
    <m/>
    <n v="16407.224999999999"/>
    <m/>
    <x v="0"/>
    <m/>
    <m/>
    <x v="110"/>
    <m/>
    <x v="2"/>
    <x v="3"/>
    <x v="0"/>
  </r>
  <r>
    <x v="747"/>
    <x v="7"/>
    <x v="0"/>
    <s v="FY21_Holiday_Coffee_Origami"/>
    <n v="8258"/>
    <m/>
    <m/>
    <m/>
    <m/>
    <n v="7719.1450000000004"/>
    <m/>
    <x v="0"/>
    <m/>
    <m/>
    <x v="110"/>
    <m/>
    <x v="2"/>
    <x v="3"/>
    <x v="0"/>
  </r>
  <r>
    <x v="747"/>
    <x v="7"/>
    <x v="0"/>
    <s v="カフェラテ◆reach_SEP_女性_30-49_interest_◆_NEW"/>
    <n v="76932"/>
    <m/>
    <m/>
    <m/>
    <m/>
    <n v="19686.439999999999"/>
    <m/>
    <x v="0"/>
    <m/>
    <m/>
    <x v="110"/>
    <m/>
    <x v="2"/>
    <x v="3"/>
    <x v="1"/>
  </r>
  <r>
    <x v="747"/>
    <x v="7"/>
    <x v="0"/>
    <s v="SBUX_athome_Facebook_Coffee_All_Carousel"/>
    <n v="53665"/>
    <m/>
    <m/>
    <m/>
    <m/>
    <n v="24207.764999999999"/>
    <m/>
    <x v="0"/>
    <m/>
    <m/>
    <x v="110"/>
    <m/>
    <x v="2"/>
    <x v="3"/>
    <x v="0"/>
  </r>
  <r>
    <x v="747"/>
    <x v="7"/>
    <x v="0"/>
    <s v="コーヒー◆_入力規則_男女_30-49_入力規則_◆"/>
    <n v="25234"/>
    <m/>
    <m/>
    <m/>
    <m/>
    <n v="23302.384999999998"/>
    <m/>
    <x v="0"/>
    <m/>
    <m/>
    <x v="110"/>
    <m/>
    <x v="2"/>
    <x v="3"/>
    <x v="1"/>
  </r>
  <r>
    <x v="747"/>
    <x v="7"/>
    <x v="0"/>
    <s v="自然◆reach_SEP_女性_30-49_interest_◆_NEW"/>
    <n v="85629"/>
    <m/>
    <m/>
    <m/>
    <m/>
    <n v="21104.720000000001"/>
    <m/>
    <x v="0"/>
    <m/>
    <m/>
    <x v="110"/>
    <m/>
    <x v="2"/>
    <x v="3"/>
    <x v="1"/>
  </r>
  <r>
    <x v="747"/>
    <x v="7"/>
    <x v="0"/>
    <s v="SBUX_athome_Facebook_SBUX_WB_Format_specific_benefit"/>
    <n v="19548"/>
    <m/>
    <m/>
    <m/>
    <m/>
    <n v="8811.8449999999993"/>
    <m/>
    <x v="0"/>
    <m/>
    <m/>
    <x v="110"/>
    <m/>
    <x v="2"/>
    <x v="3"/>
    <x v="0"/>
  </r>
  <r>
    <x v="747"/>
    <x v="7"/>
    <x v="0"/>
    <s v="健康◆reach_SEP_女性_30-49_interest_◆_NEW"/>
    <n v="41423"/>
    <m/>
    <m/>
    <m/>
    <m/>
    <n v="9955.8349999999991"/>
    <m/>
    <x v="0"/>
    <m/>
    <m/>
    <x v="110"/>
    <m/>
    <x v="2"/>
    <x v="3"/>
    <x v="1"/>
  </r>
  <r>
    <x v="747"/>
    <x v="7"/>
    <x v="0"/>
    <s v="自然◆reach_SEP_女性_30-49_interest_◆_NEW"/>
    <n v="7331"/>
    <m/>
    <m/>
    <m/>
    <m/>
    <n v="1821.91"/>
    <m/>
    <x v="0"/>
    <m/>
    <m/>
    <x v="110"/>
    <m/>
    <x v="2"/>
    <x v="3"/>
    <x v="1"/>
  </r>
  <r>
    <x v="747"/>
    <x v="7"/>
    <x v="0"/>
    <s v="スタバ◆reach_入力規則_男女_25-54_入力規則_◆"/>
    <n v="290789"/>
    <m/>
    <m/>
    <m/>
    <m/>
    <n v="56599.63"/>
    <m/>
    <x v="0"/>
    <m/>
    <m/>
    <x v="110"/>
    <m/>
    <x v="2"/>
    <x v="3"/>
    <x v="1"/>
  </r>
  <r>
    <x v="747"/>
    <x v="7"/>
    <x v="0"/>
    <s v="SBUX_athome_Facebook_SBUX_WB_lal"/>
    <n v="7"/>
    <m/>
    <m/>
    <m/>
    <m/>
    <n v="3.3450000000000002"/>
    <m/>
    <x v="0"/>
    <m/>
    <m/>
    <x v="110"/>
    <m/>
    <x v="2"/>
    <x v="3"/>
    <x v="0"/>
  </r>
  <r>
    <x v="747"/>
    <x v="7"/>
    <x v="0"/>
    <s v="SBUX_athome_Facebook_Coffee_WB_Occasion"/>
    <n v="6220"/>
    <m/>
    <m/>
    <m/>
    <m/>
    <n v="5615.14"/>
    <m/>
    <x v="0"/>
    <m/>
    <m/>
    <x v="110"/>
    <m/>
    <x v="2"/>
    <x v="3"/>
    <x v="0"/>
  </r>
  <r>
    <x v="747"/>
    <x v="7"/>
    <x v="0"/>
    <s v="FY21_Holiday_Coffee_Tofi"/>
    <n v="14583"/>
    <m/>
    <m/>
    <m/>
    <m/>
    <n v="8327.9349999999995"/>
    <m/>
    <x v="0"/>
    <m/>
    <m/>
    <x v="110"/>
    <m/>
    <x v="2"/>
    <x v="3"/>
    <x v="0"/>
  </r>
  <r>
    <x v="747"/>
    <x v="7"/>
    <x v="0"/>
    <s v="FY21_Holiday_SBUX_Origami"/>
    <n v="9902"/>
    <m/>
    <m/>
    <m/>
    <m/>
    <n v="11822.344999999999"/>
    <m/>
    <x v="0"/>
    <m/>
    <m/>
    <x v="110"/>
    <m/>
    <x v="2"/>
    <x v="3"/>
    <x v="0"/>
  </r>
  <r>
    <x v="747"/>
    <x v="7"/>
    <x v="0"/>
    <s v="美容関連ページの管理者◆reach_SEP_女性_30-49_user_◆_NEW"/>
    <n v="546"/>
    <m/>
    <m/>
    <m/>
    <m/>
    <n v="1881.0050000000001"/>
    <m/>
    <x v="0"/>
    <m/>
    <m/>
    <x v="110"/>
    <m/>
    <x v="2"/>
    <x v="3"/>
    <x v="1"/>
  </r>
  <r>
    <x v="747"/>
    <x v="7"/>
    <x v="0"/>
    <s v="SBUX_athome_Facebook_SBUX_WB_RT"/>
    <n v="1491"/>
    <m/>
    <m/>
    <m/>
    <m/>
    <n v="3024.9949999999999"/>
    <m/>
    <x v="0"/>
    <m/>
    <m/>
    <x v="110"/>
    <m/>
    <x v="2"/>
    <x v="3"/>
    <x v="0"/>
  </r>
  <r>
    <x v="747"/>
    <x v="7"/>
    <x v="0"/>
    <s v="SBUX_athome_Facebook_SBUX_WB_RT"/>
    <n v="26"/>
    <m/>
    <m/>
    <m/>
    <m/>
    <n v="72.474999999999994"/>
    <m/>
    <x v="0"/>
    <m/>
    <m/>
    <x v="110"/>
    <m/>
    <x v="2"/>
    <x v="3"/>
    <x v="0"/>
  </r>
  <r>
    <x v="747"/>
    <x v="7"/>
    <x v="0"/>
    <s v="環境学◆reach_SEP_女性_30-49_interest_◆_NEW"/>
    <n v="9760"/>
    <m/>
    <m/>
    <m/>
    <m/>
    <n v="9401.68"/>
    <m/>
    <x v="0"/>
    <m/>
    <m/>
    <x v="110"/>
    <m/>
    <x v="2"/>
    <x v="3"/>
    <x v="1"/>
  </r>
  <r>
    <x v="747"/>
    <x v="7"/>
    <x v="0"/>
    <s v="コーヒー◆reach_入力規則_男女_25-54_入力規則_◆"/>
    <n v="166524"/>
    <m/>
    <m/>
    <m/>
    <m/>
    <n v="24803.174999999999"/>
    <m/>
    <x v="0"/>
    <m/>
    <m/>
    <x v="110"/>
    <m/>
    <x v="2"/>
    <x v="3"/>
    <x v="0"/>
  </r>
  <r>
    <x v="747"/>
    <x v="7"/>
    <x v="0"/>
    <s v="SBUX_athome_Facebook_Coffee_All_collection_st"/>
    <n v="10772"/>
    <m/>
    <m/>
    <m/>
    <m/>
    <n v="8639.02"/>
    <m/>
    <x v="0"/>
    <m/>
    <m/>
    <x v="110"/>
    <m/>
    <x v="2"/>
    <x v="3"/>
    <x v="1"/>
  </r>
  <r>
    <x v="747"/>
    <x v="7"/>
    <x v="0"/>
    <s v="SBUX_athome_Facebook_SBUX_WB_lal"/>
    <n v="6612"/>
    <m/>
    <m/>
    <m/>
    <m/>
    <n v="8437.2049999999999"/>
    <m/>
    <x v="0"/>
    <m/>
    <m/>
    <x v="110"/>
    <m/>
    <x v="2"/>
    <x v="3"/>
    <x v="0"/>
  </r>
  <r>
    <x v="747"/>
    <x v="7"/>
    <x v="0"/>
    <s v="料理◆reach_SEP_女性_30-49_interest_◆_NEW"/>
    <n v="13592"/>
    <m/>
    <m/>
    <m/>
    <m/>
    <n v="3488.835"/>
    <m/>
    <x v="0"/>
    <m/>
    <m/>
    <x v="110"/>
    <m/>
    <x v="2"/>
    <x v="3"/>
    <x v="1"/>
  </r>
  <r>
    <x v="748"/>
    <x v="7"/>
    <x v="0"/>
    <s v="SBUX_athome_Facebook_Coffee_All_collection_st"/>
    <n v="8914"/>
    <m/>
    <m/>
    <m/>
    <m/>
    <n v="7148.2650000000003"/>
    <m/>
    <x v="0"/>
    <m/>
    <m/>
    <x v="110"/>
    <m/>
    <x v="2"/>
    <x v="3"/>
    <x v="1"/>
  </r>
  <r>
    <x v="748"/>
    <x v="7"/>
    <x v="0"/>
    <s v="SBUX_athome_Facebook_Coffee_All_collection"/>
    <n v="49996"/>
    <m/>
    <m/>
    <m/>
    <m/>
    <n v="18012.825000000001"/>
    <m/>
    <x v="0"/>
    <m/>
    <m/>
    <x v="110"/>
    <m/>
    <x v="2"/>
    <x v="3"/>
    <x v="0"/>
  </r>
  <r>
    <x v="748"/>
    <x v="7"/>
    <x v="0"/>
    <s v="美容関連ページの管理者◆reach_SEP_女性_30-49_user_◆_NEW"/>
    <n v="604"/>
    <m/>
    <m/>
    <m/>
    <m/>
    <n v="2390.56"/>
    <m/>
    <x v="0"/>
    <m/>
    <m/>
    <x v="110"/>
    <m/>
    <x v="2"/>
    <x v="3"/>
    <x v="1"/>
  </r>
  <r>
    <x v="748"/>
    <x v="7"/>
    <x v="0"/>
    <s v="環境学◆reach_SEP_女性_30-49_interest_◆_NEW"/>
    <n v="14570"/>
    <m/>
    <m/>
    <m/>
    <m/>
    <n v="10430.825000000001"/>
    <m/>
    <x v="0"/>
    <m/>
    <m/>
    <x v="110"/>
    <m/>
    <x v="2"/>
    <x v="3"/>
    <x v="1"/>
  </r>
  <r>
    <x v="748"/>
    <x v="7"/>
    <x v="0"/>
    <s v="SBUX_athome_Facebook_SBUX_WB_Format_specific_benefit"/>
    <n v="20619"/>
    <m/>
    <m/>
    <m/>
    <m/>
    <n v="8878.7450000000008"/>
    <m/>
    <x v="0"/>
    <m/>
    <m/>
    <x v="110"/>
    <m/>
    <x v="2"/>
    <x v="3"/>
    <x v="0"/>
  </r>
  <r>
    <x v="748"/>
    <x v="7"/>
    <x v="0"/>
    <s v="SBUX_athome_Facebook_SBUX_All_collection"/>
    <n v="20821"/>
    <m/>
    <m/>
    <m/>
    <m/>
    <n v="9090.5949999999993"/>
    <m/>
    <x v="0"/>
    <m/>
    <m/>
    <x v="110"/>
    <m/>
    <x v="2"/>
    <x v="3"/>
    <x v="0"/>
  </r>
  <r>
    <x v="748"/>
    <x v="7"/>
    <x v="0"/>
    <s v="FY21_Holiday_SBUX_SC"/>
    <n v="72121"/>
    <m/>
    <m/>
    <m/>
    <m/>
    <n v="48078.8"/>
    <m/>
    <x v="0"/>
    <m/>
    <m/>
    <x v="110"/>
    <m/>
    <x v="2"/>
    <x v="3"/>
    <x v="0"/>
  </r>
  <r>
    <x v="748"/>
    <x v="7"/>
    <x v="0"/>
    <s v="SBUX_athome_Facebook_SBUX_All_Carousel"/>
    <n v="69221"/>
    <m/>
    <m/>
    <m/>
    <m/>
    <n v="34963.055"/>
    <m/>
    <x v="0"/>
    <m/>
    <m/>
    <x v="110"/>
    <m/>
    <x v="2"/>
    <x v="3"/>
    <x v="0"/>
  </r>
  <r>
    <x v="748"/>
    <x v="7"/>
    <x v="0"/>
    <s v="コーヒー◆_入力規則_男女_30-49_入力規則_◆"/>
    <n v="25932"/>
    <m/>
    <m/>
    <m/>
    <m/>
    <n v="22771.645"/>
    <m/>
    <x v="0"/>
    <m/>
    <m/>
    <x v="110"/>
    <m/>
    <x v="2"/>
    <x v="3"/>
    <x v="1"/>
  </r>
  <r>
    <x v="748"/>
    <x v="7"/>
    <x v="0"/>
    <s v="FY21_Holiday_SBUX_Origami"/>
    <n v="11293"/>
    <m/>
    <m/>
    <m/>
    <m/>
    <n v="12160.19"/>
    <m/>
    <x v="0"/>
    <m/>
    <m/>
    <x v="110"/>
    <m/>
    <x v="2"/>
    <x v="3"/>
    <x v="0"/>
  </r>
  <r>
    <x v="748"/>
    <x v="7"/>
    <x v="0"/>
    <s v="SBUX_athome_Facebook_SBUX_All_collection_st"/>
    <n v="34913"/>
    <m/>
    <m/>
    <m/>
    <m/>
    <n v="24716.205000000002"/>
    <m/>
    <x v="0"/>
    <m/>
    <m/>
    <x v="110"/>
    <m/>
    <x v="2"/>
    <x v="3"/>
    <x v="1"/>
  </r>
  <r>
    <x v="748"/>
    <x v="7"/>
    <x v="0"/>
    <s v="カフェラテ◆reach_SEP_女性_30-49_interest_◆_NEW"/>
    <n v="10298"/>
    <m/>
    <m/>
    <m/>
    <m/>
    <n v="2737.3249999999998"/>
    <m/>
    <x v="0"/>
    <m/>
    <m/>
    <x v="110"/>
    <m/>
    <x v="2"/>
    <x v="3"/>
    <x v="1"/>
  </r>
  <r>
    <x v="748"/>
    <x v="7"/>
    <x v="0"/>
    <s v="料理◆reach_SEP_女性_30-49_interest_◆_NEW"/>
    <n v="72869"/>
    <m/>
    <m/>
    <m/>
    <m/>
    <n v="18753.185000000001"/>
    <m/>
    <x v="0"/>
    <m/>
    <m/>
    <x v="110"/>
    <m/>
    <x v="2"/>
    <x v="3"/>
    <x v="1"/>
  </r>
  <r>
    <x v="748"/>
    <x v="7"/>
    <x v="0"/>
    <s v="自然◆reach_SEP_女性_30-49_interest_◆_NEW"/>
    <n v="5368"/>
    <m/>
    <m/>
    <m/>
    <m/>
    <n v="1340.23"/>
    <m/>
    <x v="0"/>
    <m/>
    <m/>
    <x v="110"/>
    <m/>
    <x v="2"/>
    <x v="3"/>
    <x v="1"/>
  </r>
  <r>
    <x v="748"/>
    <x v="7"/>
    <x v="0"/>
    <s v="SBUX_athome_Facebook_SBUX_WB_RT"/>
    <n v="32"/>
    <m/>
    <m/>
    <m/>
    <m/>
    <n v="42.37"/>
    <m/>
    <x v="0"/>
    <m/>
    <m/>
    <x v="110"/>
    <m/>
    <x v="2"/>
    <x v="3"/>
    <x v="0"/>
  </r>
  <r>
    <x v="748"/>
    <x v="7"/>
    <x v="0"/>
    <s v="SBUX_athome_Facebook_Coffee_All_Carousel"/>
    <n v="61431"/>
    <m/>
    <m/>
    <m/>
    <m/>
    <n v="23761.764999999999"/>
    <m/>
    <x v="0"/>
    <m/>
    <m/>
    <x v="110"/>
    <m/>
    <x v="2"/>
    <x v="3"/>
    <x v="0"/>
  </r>
  <r>
    <x v="748"/>
    <x v="7"/>
    <x v="0"/>
    <s v="健康◆reach_SEP_女性_30-49_interest_◆_NEW"/>
    <n v="45502"/>
    <m/>
    <m/>
    <m/>
    <m/>
    <n v="11259.27"/>
    <m/>
    <x v="0"/>
    <m/>
    <m/>
    <x v="110"/>
    <m/>
    <x v="2"/>
    <x v="3"/>
    <x v="1"/>
  </r>
  <r>
    <x v="748"/>
    <x v="7"/>
    <x v="0"/>
    <s v="FY21_Holiday_Coffee_catalog"/>
    <n v="13468"/>
    <m/>
    <m/>
    <m/>
    <m/>
    <n v="8453.93"/>
    <m/>
    <x v="0"/>
    <m/>
    <m/>
    <x v="110"/>
    <m/>
    <x v="2"/>
    <x v="3"/>
    <x v="0"/>
  </r>
  <r>
    <x v="748"/>
    <x v="7"/>
    <x v="0"/>
    <s v="FY21_Holiday_SBUX_catalog_st"/>
    <n v="3"/>
    <m/>
    <m/>
    <m/>
    <m/>
    <n v="0"/>
    <m/>
    <x v="0"/>
    <m/>
    <m/>
    <x v="110"/>
    <m/>
    <x v="2"/>
    <x v="3"/>
    <x v="0"/>
  </r>
  <r>
    <x v="748"/>
    <x v="7"/>
    <x v="0"/>
    <s v="FY21_Holiday_Coffee_SC"/>
    <n v="71681"/>
    <m/>
    <m/>
    <m/>
    <m/>
    <n v="45527.68"/>
    <m/>
    <x v="0"/>
    <m/>
    <m/>
    <x v="110"/>
    <m/>
    <x v="2"/>
    <x v="3"/>
    <x v="0"/>
  </r>
  <r>
    <x v="748"/>
    <x v="7"/>
    <x v="0"/>
    <s v="喫茶店◆_入力規則_男女_30-49_入力規則_◆"/>
    <n v="27745"/>
    <m/>
    <m/>
    <m/>
    <m/>
    <n v="23157.435000000001"/>
    <m/>
    <x v="0"/>
    <m/>
    <m/>
    <x v="110"/>
    <m/>
    <x v="2"/>
    <x v="3"/>
    <x v="1"/>
  </r>
  <r>
    <x v="748"/>
    <x v="7"/>
    <x v="0"/>
    <s v="環境学◆reach_SEP_女性_30-49_interest_◆_NEW"/>
    <n v="14052"/>
    <m/>
    <m/>
    <m/>
    <m/>
    <n v="11619.415000000001"/>
    <m/>
    <x v="0"/>
    <m/>
    <m/>
    <x v="110"/>
    <m/>
    <x v="2"/>
    <x v="3"/>
    <x v="1"/>
  </r>
  <r>
    <x v="748"/>
    <x v="7"/>
    <x v="0"/>
    <s v="自然◆reach_SEP_女性_30-49_interest_◆_NEW"/>
    <n v="84880"/>
    <m/>
    <m/>
    <m/>
    <m/>
    <n v="20938.584999999999"/>
    <m/>
    <x v="0"/>
    <m/>
    <m/>
    <x v="110"/>
    <m/>
    <x v="2"/>
    <x v="3"/>
    <x v="1"/>
  </r>
  <r>
    <x v="748"/>
    <x v="7"/>
    <x v="0"/>
    <s v="料理◆reach_SEP_女性_30-49_interest_◆_NEW"/>
    <n v="11906"/>
    <m/>
    <m/>
    <m/>
    <m/>
    <n v="3104.16"/>
    <m/>
    <x v="0"/>
    <m/>
    <m/>
    <x v="110"/>
    <m/>
    <x v="2"/>
    <x v="3"/>
    <x v="1"/>
  </r>
  <r>
    <x v="748"/>
    <x v="7"/>
    <x v="0"/>
    <s v="カフェラテ◆reach_SEP_女性_30-49_interest_◆_NEW"/>
    <n v="74100"/>
    <m/>
    <m/>
    <m/>
    <m/>
    <n v="19541.490000000002"/>
    <m/>
    <x v="0"/>
    <m/>
    <m/>
    <x v="110"/>
    <m/>
    <x v="2"/>
    <x v="3"/>
    <x v="1"/>
  </r>
  <r>
    <x v="748"/>
    <x v="7"/>
    <x v="0"/>
    <s v="健康◆reach_SEP_女性_30-49_interest_◆_NEW"/>
    <n v="43408"/>
    <m/>
    <m/>
    <m/>
    <m/>
    <n v="10865.674999999999"/>
    <m/>
    <x v="0"/>
    <m/>
    <m/>
    <x v="110"/>
    <m/>
    <x v="2"/>
    <x v="3"/>
    <x v="1"/>
  </r>
  <r>
    <x v="748"/>
    <x v="7"/>
    <x v="0"/>
    <s v="FY21_Holiday_Coffee_catalog_st"/>
    <n v="3"/>
    <m/>
    <m/>
    <m/>
    <m/>
    <n v="5.5750000000000002"/>
    <m/>
    <x v="0"/>
    <m/>
    <m/>
    <x v="110"/>
    <m/>
    <x v="2"/>
    <x v="3"/>
    <x v="0"/>
  </r>
  <r>
    <x v="748"/>
    <x v="7"/>
    <x v="0"/>
    <s v="SBUX_athome_Facebook_SBUX_WB_lal"/>
    <n v="4"/>
    <m/>
    <m/>
    <m/>
    <m/>
    <n v="1.115"/>
    <m/>
    <x v="0"/>
    <m/>
    <m/>
    <x v="110"/>
    <m/>
    <x v="2"/>
    <x v="3"/>
    <x v="0"/>
  </r>
  <r>
    <x v="748"/>
    <x v="7"/>
    <x v="0"/>
    <s v="FY21_Holiday_Coffee_Origami"/>
    <n v="9273"/>
    <m/>
    <m/>
    <m/>
    <m/>
    <n v="7819.4949999999999"/>
    <m/>
    <x v="0"/>
    <m/>
    <m/>
    <x v="110"/>
    <m/>
    <x v="2"/>
    <x v="3"/>
    <x v="0"/>
  </r>
  <r>
    <x v="748"/>
    <x v="7"/>
    <x v="0"/>
    <s v="コーヒー◆reach_入力規則_男女_25-54_入力規則_◆"/>
    <n v="192919"/>
    <m/>
    <m/>
    <m/>
    <m/>
    <n v="30649.119999999999"/>
    <m/>
    <x v="0"/>
    <m/>
    <m/>
    <x v="110"/>
    <m/>
    <x v="2"/>
    <x v="3"/>
    <x v="0"/>
  </r>
  <r>
    <x v="748"/>
    <x v="7"/>
    <x v="0"/>
    <s v="SBUX_athome_Facebook_Coffee_WB_Occasion"/>
    <n v="7079"/>
    <m/>
    <m/>
    <m/>
    <m/>
    <n v="5923.9949999999999"/>
    <m/>
    <x v="0"/>
    <m/>
    <m/>
    <x v="110"/>
    <m/>
    <x v="2"/>
    <x v="3"/>
    <x v="0"/>
  </r>
  <r>
    <x v="748"/>
    <x v="7"/>
    <x v="0"/>
    <s v="FY21_Holiday_Coffee_Tofi"/>
    <n v="16118"/>
    <m/>
    <m/>
    <m/>
    <m/>
    <n v="8448.3549999999996"/>
    <m/>
    <x v="0"/>
    <m/>
    <m/>
    <x v="110"/>
    <m/>
    <x v="2"/>
    <x v="3"/>
    <x v="0"/>
  </r>
  <r>
    <x v="748"/>
    <x v="7"/>
    <x v="0"/>
    <s v="SBUX_athome_Facebook_SBUX_WB_RT"/>
    <n v="1502"/>
    <m/>
    <m/>
    <m/>
    <m/>
    <n v="2910.15"/>
    <m/>
    <x v="0"/>
    <m/>
    <m/>
    <x v="110"/>
    <m/>
    <x v="2"/>
    <x v="3"/>
    <x v="0"/>
  </r>
  <r>
    <x v="748"/>
    <x v="7"/>
    <x v="0"/>
    <s v="FY21_Holiday_SBUX_Tofi"/>
    <n v="20256"/>
    <m/>
    <m/>
    <m/>
    <m/>
    <n v="12079.91"/>
    <m/>
    <x v="0"/>
    <m/>
    <m/>
    <x v="110"/>
    <m/>
    <x v="2"/>
    <x v="3"/>
    <x v="0"/>
  </r>
  <r>
    <x v="748"/>
    <x v="7"/>
    <x v="0"/>
    <s v="コーヒー◆reach_入力規則_男女_25-54_入力規則_◆"/>
    <n v="412210"/>
    <m/>
    <m/>
    <m/>
    <m/>
    <n v="88882.225000000006"/>
    <m/>
    <x v="0"/>
    <m/>
    <m/>
    <x v="110"/>
    <m/>
    <x v="2"/>
    <x v="3"/>
    <x v="1"/>
  </r>
  <r>
    <x v="748"/>
    <x v="7"/>
    <x v="0"/>
    <s v="FY21_Holiday_SBUX_catalog"/>
    <n v="21420"/>
    <m/>
    <m/>
    <m/>
    <m/>
    <n v="11986.25"/>
    <m/>
    <x v="0"/>
    <m/>
    <m/>
    <x v="110"/>
    <m/>
    <x v="2"/>
    <x v="3"/>
    <x v="0"/>
  </r>
  <r>
    <x v="748"/>
    <x v="7"/>
    <x v="0"/>
    <s v="SBUX_athome_Facebook_Coffee_WB_Format_specific_benefit"/>
    <n v="12460"/>
    <m/>
    <m/>
    <m/>
    <m/>
    <n v="5920.65"/>
    <m/>
    <x v="0"/>
    <m/>
    <m/>
    <x v="110"/>
    <m/>
    <x v="2"/>
    <x v="3"/>
    <x v="0"/>
  </r>
  <r>
    <x v="748"/>
    <x v="7"/>
    <x v="0"/>
    <s v="SBUX_athome_Facebook_SBUX_WB_Occasion"/>
    <n v="10655"/>
    <m/>
    <m/>
    <m/>
    <m/>
    <n v="8970.1749999999993"/>
    <m/>
    <x v="0"/>
    <m/>
    <m/>
    <x v="110"/>
    <m/>
    <x v="2"/>
    <x v="3"/>
    <x v="0"/>
  </r>
  <r>
    <x v="748"/>
    <x v="7"/>
    <x v="0"/>
    <s v="スタバ◆reach_入力規則_男女_25-54_入力規則_◆"/>
    <n v="254943"/>
    <m/>
    <m/>
    <m/>
    <m/>
    <n v="55030.824999999997"/>
    <m/>
    <x v="0"/>
    <m/>
    <m/>
    <x v="110"/>
    <m/>
    <x v="2"/>
    <x v="3"/>
    <x v="1"/>
  </r>
  <r>
    <x v="748"/>
    <x v="7"/>
    <x v="0"/>
    <s v="スタバ◆reach_入力規則_男女_25-54_入力規則_◆"/>
    <n v="99731"/>
    <m/>
    <m/>
    <m/>
    <m/>
    <n v="15837.46"/>
    <m/>
    <x v="0"/>
    <m/>
    <m/>
    <x v="110"/>
    <m/>
    <x v="2"/>
    <x v="3"/>
    <x v="0"/>
  </r>
  <r>
    <x v="748"/>
    <x v="7"/>
    <x v="0"/>
    <s v="美容関連ページの管理者◆reach_SEP_女性_30-49_user_◆_NEW"/>
    <n v="257"/>
    <m/>
    <m/>
    <m/>
    <m/>
    <n v="961.13"/>
    <m/>
    <x v="0"/>
    <m/>
    <m/>
    <x v="110"/>
    <m/>
    <x v="2"/>
    <x v="3"/>
    <x v="1"/>
  </r>
  <r>
    <x v="748"/>
    <x v="7"/>
    <x v="0"/>
    <s v="SBUX_athome_Facebook_SBUX_WB_lal"/>
    <n v="6853"/>
    <m/>
    <m/>
    <m/>
    <m/>
    <n v="8505.2199999999993"/>
    <m/>
    <x v="0"/>
    <m/>
    <m/>
    <x v="110"/>
    <m/>
    <x v="2"/>
    <x v="3"/>
    <x v="0"/>
  </r>
  <r>
    <x v="749"/>
    <x v="7"/>
    <x v="0"/>
    <s v="喫茶店◆_入力規則_男女_30-49_入力規則_◆"/>
    <n v="29124"/>
    <m/>
    <m/>
    <m/>
    <m/>
    <n v="24172.084999999999"/>
    <m/>
    <x v="0"/>
    <m/>
    <m/>
    <x v="110"/>
    <m/>
    <x v="2"/>
    <x v="3"/>
    <x v="1"/>
  </r>
  <r>
    <x v="749"/>
    <x v="7"/>
    <x v="0"/>
    <s v="健康◆reach_SEP_女性_30-49_interest_◆_NEW"/>
    <n v="47688"/>
    <m/>
    <m/>
    <m/>
    <m/>
    <n v="11602.69"/>
    <m/>
    <x v="0"/>
    <m/>
    <m/>
    <x v="110"/>
    <m/>
    <x v="2"/>
    <x v="3"/>
    <x v="1"/>
  </r>
  <r>
    <x v="749"/>
    <x v="7"/>
    <x v="0"/>
    <s v="環境学◆reach_SEP_女性_30-49_interest_◆_NEW"/>
    <n v="26414"/>
    <m/>
    <m/>
    <m/>
    <m/>
    <n v="13997.71"/>
    <m/>
    <x v="0"/>
    <m/>
    <m/>
    <x v="110"/>
    <m/>
    <x v="2"/>
    <x v="3"/>
    <x v="1"/>
  </r>
  <r>
    <x v="749"/>
    <x v="7"/>
    <x v="0"/>
    <s v="SBUX_athome_Facebook_SBUX_WB_RT"/>
    <n v="61"/>
    <m/>
    <m/>
    <m/>
    <m/>
    <n v="82.51"/>
    <m/>
    <x v="0"/>
    <m/>
    <m/>
    <x v="110"/>
    <m/>
    <x v="2"/>
    <x v="3"/>
    <x v="0"/>
  </r>
  <r>
    <x v="749"/>
    <x v="7"/>
    <x v="0"/>
    <s v="SBUX_athome_Facebook_SBUX_All_Carousel"/>
    <n v="71837"/>
    <m/>
    <m/>
    <m/>
    <m/>
    <n v="35930.875"/>
    <m/>
    <x v="0"/>
    <m/>
    <m/>
    <x v="110"/>
    <m/>
    <x v="2"/>
    <x v="3"/>
    <x v="0"/>
  </r>
  <r>
    <x v="749"/>
    <x v="7"/>
    <x v="0"/>
    <s v="カフェラテ◆reach_SEP_女性_30-49_interest_◆_NEW"/>
    <n v="12475"/>
    <m/>
    <m/>
    <m/>
    <m/>
    <n v="3284.79"/>
    <m/>
    <x v="0"/>
    <m/>
    <m/>
    <x v="110"/>
    <m/>
    <x v="2"/>
    <x v="3"/>
    <x v="1"/>
  </r>
  <r>
    <x v="749"/>
    <x v="7"/>
    <x v="0"/>
    <s v="料理◆reach_SEP_女性_30-49_interest_◆_NEW"/>
    <n v="85335"/>
    <m/>
    <m/>
    <m/>
    <m/>
    <n v="21486.05"/>
    <m/>
    <x v="0"/>
    <m/>
    <m/>
    <x v="110"/>
    <m/>
    <x v="2"/>
    <x v="3"/>
    <x v="1"/>
  </r>
  <r>
    <x v="749"/>
    <x v="7"/>
    <x v="0"/>
    <s v="SBUX_athome_Facebook_SBUX_WB_Format_specific_benefit"/>
    <n v="21142"/>
    <m/>
    <m/>
    <m/>
    <m/>
    <n v="8904.39"/>
    <m/>
    <x v="0"/>
    <m/>
    <m/>
    <x v="110"/>
    <m/>
    <x v="2"/>
    <x v="3"/>
    <x v="0"/>
  </r>
  <r>
    <x v="749"/>
    <x v="7"/>
    <x v="0"/>
    <s v="SBUX_athome_Facebook_Coffee_WB_Occasion"/>
    <n v="7205"/>
    <m/>
    <m/>
    <m/>
    <m/>
    <n v="5831.45"/>
    <m/>
    <x v="0"/>
    <m/>
    <m/>
    <x v="110"/>
    <m/>
    <x v="2"/>
    <x v="3"/>
    <x v="0"/>
  </r>
  <r>
    <x v="749"/>
    <x v="7"/>
    <x v="0"/>
    <s v="SBUX_athome_Facebook_SBUX_All_collection_st"/>
    <n v="38580"/>
    <m/>
    <m/>
    <m/>
    <m/>
    <n v="24710.63"/>
    <m/>
    <x v="0"/>
    <m/>
    <m/>
    <x v="110"/>
    <m/>
    <x v="2"/>
    <x v="3"/>
    <x v="1"/>
  </r>
  <r>
    <x v="749"/>
    <x v="7"/>
    <x v="0"/>
    <s v="SBUX_athome_Facebook_Coffee_WB_Format_specific_benefit"/>
    <n v="13136"/>
    <m/>
    <m/>
    <m/>
    <m/>
    <n v="5986.4350000000004"/>
    <m/>
    <x v="0"/>
    <m/>
    <m/>
    <x v="110"/>
    <m/>
    <x v="2"/>
    <x v="3"/>
    <x v="0"/>
  </r>
  <r>
    <x v="749"/>
    <x v="7"/>
    <x v="0"/>
    <s v="コーヒー◆_入力規則_男女_30-49_入力規則_◆"/>
    <n v="27458"/>
    <m/>
    <m/>
    <m/>
    <m/>
    <n v="23911.174999999999"/>
    <m/>
    <x v="0"/>
    <m/>
    <m/>
    <x v="110"/>
    <m/>
    <x v="2"/>
    <x v="3"/>
    <x v="1"/>
  </r>
  <r>
    <x v="749"/>
    <x v="7"/>
    <x v="0"/>
    <s v="美容関連ページの管理者◆reach_SEP_女性_30-49_user_◆_NEW"/>
    <n v="115"/>
    <m/>
    <m/>
    <m/>
    <m/>
    <n v="532.97"/>
    <m/>
    <x v="0"/>
    <m/>
    <m/>
    <x v="110"/>
    <m/>
    <x v="2"/>
    <x v="3"/>
    <x v="1"/>
  </r>
  <r>
    <x v="749"/>
    <x v="7"/>
    <x v="0"/>
    <s v="スタバ◆reach_入力規則_男女_25-54_入力規則_◆"/>
    <n v="96526"/>
    <m/>
    <m/>
    <m/>
    <m/>
    <n v="15261.004999999999"/>
    <m/>
    <x v="0"/>
    <m/>
    <m/>
    <x v="110"/>
    <m/>
    <x v="2"/>
    <x v="3"/>
    <x v="0"/>
  </r>
  <r>
    <x v="749"/>
    <x v="7"/>
    <x v="0"/>
    <s v="SBUX_athome_Facebook_SBUX_WB_RT"/>
    <n v="1565"/>
    <m/>
    <m/>
    <m/>
    <m/>
    <n v="2975.9349999999999"/>
    <m/>
    <x v="0"/>
    <m/>
    <m/>
    <x v="110"/>
    <m/>
    <x v="2"/>
    <x v="3"/>
    <x v="0"/>
  </r>
  <r>
    <x v="749"/>
    <x v="7"/>
    <x v="0"/>
    <s v="SBUX_athome_Facebook_Coffee_All_collection_st"/>
    <n v="9525"/>
    <m/>
    <m/>
    <m/>
    <m/>
    <n v="6487.07"/>
    <m/>
    <x v="0"/>
    <m/>
    <m/>
    <x v="110"/>
    <m/>
    <x v="2"/>
    <x v="3"/>
    <x v="1"/>
  </r>
  <r>
    <x v="749"/>
    <x v="7"/>
    <x v="0"/>
    <s v="SBUX_athome_Facebook_SBUX_WB_Occasion"/>
    <n v="10363"/>
    <m/>
    <m/>
    <m/>
    <m/>
    <n v="8707.0349999999999"/>
    <m/>
    <x v="0"/>
    <m/>
    <m/>
    <x v="110"/>
    <m/>
    <x v="2"/>
    <x v="3"/>
    <x v="0"/>
  </r>
  <r>
    <x v="749"/>
    <x v="7"/>
    <x v="0"/>
    <s v="SBUX_athome_Facebook_SBUX_All_collection"/>
    <n v="24308"/>
    <m/>
    <m/>
    <m/>
    <m/>
    <n v="10857.87"/>
    <m/>
    <x v="0"/>
    <m/>
    <m/>
    <x v="110"/>
    <m/>
    <x v="2"/>
    <x v="3"/>
    <x v="0"/>
  </r>
  <r>
    <x v="749"/>
    <x v="7"/>
    <x v="0"/>
    <s v="健康◆reach_SEP_女性_30-49_interest_◆_NEW"/>
    <n v="45621"/>
    <m/>
    <m/>
    <m/>
    <m/>
    <n v="11315.02"/>
    <m/>
    <x v="0"/>
    <m/>
    <m/>
    <x v="110"/>
    <m/>
    <x v="2"/>
    <x v="3"/>
    <x v="1"/>
  </r>
  <r>
    <x v="749"/>
    <x v="7"/>
    <x v="0"/>
    <s v="コーヒー◆reach_入力規則_男女_25-54_入力規則_◆"/>
    <n v="259312"/>
    <m/>
    <m/>
    <m/>
    <m/>
    <n v="40794.504999999997"/>
    <m/>
    <x v="0"/>
    <m/>
    <m/>
    <x v="110"/>
    <m/>
    <x v="2"/>
    <x v="3"/>
    <x v="0"/>
  </r>
  <r>
    <x v="749"/>
    <x v="7"/>
    <x v="0"/>
    <s v="料理◆reach_SEP_女性_30-49_interest_◆_NEW"/>
    <n v="8529"/>
    <m/>
    <m/>
    <m/>
    <m/>
    <n v="2186.5149999999999"/>
    <m/>
    <x v="0"/>
    <m/>
    <m/>
    <x v="110"/>
    <m/>
    <x v="2"/>
    <x v="3"/>
    <x v="1"/>
  </r>
  <r>
    <x v="749"/>
    <x v="7"/>
    <x v="0"/>
    <s v="SBUX_athome_Facebook_Coffee_All_Carousel"/>
    <n v="63804"/>
    <m/>
    <m/>
    <m/>
    <m/>
    <n v="24207.764999999999"/>
    <m/>
    <x v="0"/>
    <m/>
    <m/>
    <x v="110"/>
    <m/>
    <x v="2"/>
    <x v="3"/>
    <x v="0"/>
  </r>
  <r>
    <x v="749"/>
    <x v="7"/>
    <x v="0"/>
    <s v="環境学◆reach_SEP_女性_30-49_interest_◆_NEW"/>
    <n v="23962"/>
    <m/>
    <m/>
    <m/>
    <m/>
    <n v="12021.93"/>
    <m/>
    <x v="0"/>
    <m/>
    <m/>
    <x v="110"/>
    <m/>
    <x v="2"/>
    <x v="3"/>
    <x v="1"/>
  </r>
  <r>
    <x v="749"/>
    <x v="7"/>
    <x v="0"/>
    <s v="カフェラテ◆reach_SEP_女性_30-49_interest_◆_NEW"/>
    <n v="76321"/>
    <m/>
    <m/>
    <m/>
    <m/>
    <n v="19850.345000000001"/>
    <m/>
    <x v="0"/>
    <m/>
    <m/>
    <x v="110"/>
    <m/>
    <x v="2"/>
    <x v="3"/>
    <x v="1"/>
  </r>
  <r>
    <x v="749"/>
    <x v="7"/>
    <x v="0"/>
    <s v="美容関連ページの管理者◆reach_SEP_女性_30-49_user_◆_NEW"/>
    <n v="665"/>
    <m/>
    <m/>
    <m/>
    <m/>
    <n v="2968.13"/>
    <m/>
    <x v="0"/>
    <m/>
    <m/>
    <x v="110"/>
    <m/>
    <x v="2"/>
    <x v="3"/>
    <x v="1"/>
  </r>
  <r>
    <x v="749"/>
    <x v="7"/>
    <x v="0"/>
    <s v="スタバ◆reach_入力規則_男女_25-54_入力規則_◆"/>
    <n v="249039"/>
    <m/>
    <m/>
    <m/>
    <m/>
    <n v="51534.184999999998"/>
    <m/>
    <x v="0"/>
    <m/>
    <m/>
    <x v="110"/>
    <m/>
    <x v="2"/>
    <x v="3"/>
    <x v="1"/>
  </r>
  <r>
    <x v="749"/>
    <x v="7"/>
    <x v="0"/>
    <s v="SBUX_athome_Facebook_SBUX_WB_lal"/>
    <n v="10"/>
    <m/>
    <m/>
    <m/>
    <m/>
    <n v="4.46"/>
    <m/>
    <x v="0"/>
    <m/>
    <m/>
    <x v="110"/>
    <m/>
    <x v="2"/>
    <x v="3"/>
    <x v="0"/>
  </r>
  <r>
    <x v="749"/>
    <x v="7"/>
    <x v="0"/>
    <s v="SBUX_athome_Facebook_SBUX_WB_lal"/>
    <n v="7501"/>
    <m/>
    <m/>
    <m/>
    <m/>
    <n v="8613.375"/>
    <m/>
    <x v="0"/>
    <m/>
    <m/>
    <x v="110"/>
    <m/>
    <x v="2"/>
    <x v="3"/>
    <x v="0"/>
  </r>
  <r>
    <x v="749"/>
    <x v="7"/>
    <x v="0"/>
    <s v="自然◆reach_SEP_女性_30-49_interest_◆_NEW"/>
    <n v="91331"/>
    <m/>
    <m/>
    <m/>
    <m/>
    <n v="22138.325000000001"/>
    <m/>
    <x v="0"/>
    <m/>
    <m/>
    <x v="110"/>
    <m/>
    <x v="2"/>
    <x v="3"/>
    <x v="1"/>
  </r>
  <r>
    <x v="749"/>
    <x v="7"/>
    <x v="0"/>
    <s v="SBUX_athome_Facebook_Coffee_All_collection"/>
    <n v="58963"/>
    <m/>
    <m/>
    <m/>
    <m/>
    <n v="20271.814999999999"/>
    <m/>
    <x v="0"/>
    <m/>
    <m/>
    <x v="110"/>
    <m/>
    <x v="2"/>
    <x v="3"/>
    <x v="0"/>
  </r>
  <r>
    <x v="749"/>
    <x v="7"/>
    <x v="0"/>
    <s v="コーヒー◆reach_入力規則_男女_25-54_入力規則_◆"/>
    <n v="600076"/>
    <m/>
    <m/>
    <m/>
    <m/>
    <n v="121325.38"/>
    <m/>
    <x v="0"/>
    <m/>
    <m/>
    <x v="110"/>
    <m/>
    <x v="2"/>
    <x v="3"/>
    <x v="1"/>
  </r>
  <r>
    <x v="749"/>
    <x v="7"/>
    <x v="0"/>
    <s v="自然◆reach_SEP_女性_30-49_interest_◆_NEW"/>
    <n v="5213"/>
    <m/>
    <m/>
    <m/>
    <m/>
    <n v="1275.56"/>
    <m/>
    <x v="0"/>
    <m/>
    <m/>
    <x v="110"/>
    <m/>
    <x v="2"/>
    <x v="3"/>
    <x v="1"/>
  </r>
  <r>
    <x v="750"/>
    <x v="7"/>
    <x v="0"/>
    <s v="料理◆reach_SEP_女性_30-49_interest_◆_NEW"/>
    <n v="97523"/>
    <m/>
    <m/>
    <m/>
    <m/>
    <n v="21742.5"/>
    <m/>
    <x v="0"/>
    <m/>
    <m/>
    <x v="110"/>
    <m/>
    <x v="2"/>
    <x v="3"/>
    <x v="1"/>
  </r>
  <r>
    <x v="750"/>
    <x v="7"/>
    <x v="0"/>
    <s v="健康◆reach_SEP_女性_30-49_interest_◆_NEW"/>
    <n v="52871"/>
    <m/>
    <m/>
    <m/>
    <m/>
    <n v="11671.82"/>
    <m/>
    <x v="0"/>
    <m/>
    <m/>
    <x v="110"/>
    <m/>
    <x v="2"/>
    <x v="3"/>
    <x v="1"/>
  </r>
  <r>
    <x v="750"/>
    <x v="7"/>
    <x v="0"/>
    <s v="美容関連ページの管理者◆reach_SEP_女性_30-49_user_◆_NEW"/>
    <n v="211"/>
    <m/>
    <m/>
    <m/>
    <m/>
    <n v="1070.4000000000001"/>
    <m/>
    <x v="0"/>
    <m/>
    <m/>
    <x v="110"/>
    <m/>
    <x v="2"/>
    <x v="3"/>
    <x v="1"/>
  </r>
  <r>
    <x v="750"/>
    <x v="7"/>
    <x v="0"/>
    <s v="コーヒー◆reach_入力規則_男女_25-54_入力規則_◆"/>
    <n v="279285"/>
    <m/>
    <m/>
    <m/>
    <m/>
    <n v="39754.21"/>
    <m/>
    <x v="0"/>
    <m/>
    <m/>
    <x v="110"/>
    <m/>
    <x v="2"/>
    <x v="3"/>
    <x v="0"/>
  </r>
  <r>
    <x v="750"/>
    <x v="7"/>
    <x v="0"/>
    <s v="自然◆reach_SEP_女性_30-49_interest_◆_NEW"/>
    <n v="99601"/>
    <m/>
    <m/>
    <m/>
    <m/>
    <n v="21597.55"/>
    <m/>
    <x v="0"/>
    <m/>
    <m/>
    <x v="110"/>
    <m/>
    <x v="2"/>
    <x v="3"/>
    <x v="1"/>
  </r>
  <r>
    <x v="750"/>
    <x v="7"/>
    <x v="0"/>
    <s v="SBUX_athome_Facebook_Coffee_WB_Occasion"/>
    <n v="8998"/>
    <m/>
    <m/>
    <m/>
    <m/>
    <n v="6249.5749999999998"/>
    <m/>
    <x v="0"/>
    <m/>
    <m/>
    <x v="110"/>
    <m/>
    <x v="2"/>
    <x v="3"/>
    <x v="0"/>
  </r>
  <r>
    <x v="750"/>
    <x v="7"/>
    <x v="0"/>
    <s v="美容関連ページの管理者◆reach_SEP_女性_30-49_user_◆_NEW"/>
    <n v="526"/>
    <m/>
    <m/>
    <m/>
    <m/>
    <n v="2629.17"/>
    <m/>
    <x v="0"/>
    <m/>
    <m/>
    <x v="110"/>
    <m/>
    <x v="2"/>
    <x v="3"/>
    <x v="1"/>
  </r>
  <r>
    <x v="750"/>
    <x v="7"/>
    <x v="0"/>
    <s v="SBUX_athome_Facebook_SBUX_WB_lal"/>
    <n v="24"/>
    <m/>
    <m/>
    <m/>
    <m/>
    <n v="6.69"/>
    <m/>
    <x v="0"/>
    <m/>
    <m/>
    <x v="110"/>
    <m/>
    <x v="2"/>
    <x v="3"/>
    <x v="0"/>
  </r>
  <r>
    <x v="750"/>
    <x v="7"/>
    <x v="0"/>
    <s v="コーヒー◆_入力規則_男女_30-49_入力規則_◆"/>
    <n v="31569"/>
    <m/>
    <m/>
    <m/>
    <m/>
    <n v="24697.25"/>
    <m/>
    <x v="0"/>
    <m/>
    <m/>
    <x v="110"/>
    <m/>
    <x v="2"/>
    <x v="3"/>
    <x v="1"/>
  </r>
  <r>
    <x v="750"/>
    <x v="7"/>
    <x v="0"/>
    <s v="環境学◆reach_SEP_女性_30-49_interest_◆_NEW"/>
    <n v="25085"/>
    <m/>
    <m/>
    <m/>
    <m/>
    <n v="12533.715"/>
    <m/>
    <x v="0"/>
    <m/>
    <m/>
    <x v="110"/>
    <m/>
    <x v="2"/>
    <x v="3"/>
    <x v="1"/>
  </r>
  <r>
    <x v="750"/>
    <x v="7"/>
    <x v="0"/>
    <s v="スタバ◆reach_入力規則_男女_25-54_入力規則_◆"/>
    <n v="247656"/>
    <m/>
    <m/>
    <m/>
    <m/>
    <n v="43757.06"/>
    <m/>
    <x v="0"/>
    <m/>
    <m/>
    <x v="110"/>
    <m/>
    <x v="2"/>
    <x v="3"/>
    <x v="1"/>
  </r>
  <r>
    <x v="750"/>
    <x v="7"/>
    <x v="0"/>
    <s v="喫茶店◆_入力規則_男女_30-49_入力規則_◆"/>
    <n v="36135"/>
    <m/>
    <m/>
    <m/>
    <m/>
    <n v="25155.514999999999"/>
    <m/>
    <x v="0"/>
    <m/>
    <m/>
    <x v="110"/>
    <m/>
    <x v="2"/>
    <x v="3"/>
    <x v="1"/>
  </r>
  <r>
    <x v="750"/>
    <x v="7"/>
    <x v="0"/>
    <s v="SBUX_athome_Facebook_SBUX_WB_Format_specific_benefit"/>
    <n v="24076"/>
    <m/>
    <m/>
    <m/>
    <m/>
    <n v="8971.2900000000009"/>
    <m/>
    <x v="0"/>
    <m/>
    <m/>
    <x v="110"/>
    <m/>
    <x v="2"/>
    <x v="3"/>
    <x v="0"/>
  </r>
  <r>
    <x v="750"/>
    <x v="7"/>
    <x v="0"/>
    <s v="環境学◆reach_SEP_女性_30-49_interest_◆_NEW"/>
    <n v="24197"/>
    <m/>
    <m/>
    <m/>
    <m/>
    <n v="11327.285"/>
    <m/>
    <x v="0"/>
    <m/>
    <m/>
    <x v="110"/>
    <m/>
    <x v="2"/>
    <x v="3"/>
    <x v="1"/>
  </r>
  <r>
    <x v="750"/>
    <x v="7"/>
    <x v="0"/>
    <s v="SBUX_athome_Facebook_SBUX_All_Carousel"/>
    <n v="83276"/>
    <m/>
    <m/>
    <m/>
    <m/>
    <n v="36330.044999999998"/>
    <m/>
    <x v="0"/>
    <m/>
    <m/>
    <x v="110"/>
    <m/>
    <x v="2"/>
    <x v="3"/>
    <x v="0"/>
  </r>
  <r>
    <x v="750"/>
    <x v="7"/>
    <x v="0"/>
    <s v="自然◆reach_SEP_女性_30-49_interest_◆_NEW"/>
    <n v="11771"/>
    <m/>
    <m/>
    <m/>
    <m/>
    <n v="2597.9499999999998"/>
    <m/>
    <x v="0"/>
    <m/>
    <m/>
    <x v="110"/>
    <m/>
    <x v="2"/>
    <x v="3"/>
    <x v="1"/>
  </r>
  <r>
    <x v="750"/>
    <x v="7"/>
    <x v="0"/>
    <s v="SBUX_athome_Facebook_SBUX_WB_Occasion"/>
    <n v="13324"/>
    <m/>
    <m/>
    <m/>
    <m/>
    <n v="9323.6299999999992"/>
    <m/>
    <x v="0"/>
    <m/>
    <m/>
    <x v="110"/>
    <m/>
    <x v="2"/>
    <x v="3"/>
    <x v="0"/>
  </r>
  <r>
    <x v="750"/>
    <x v="7"/>
    <x v="0"/>
    <s v="SBUX_athome_Facebook_SBUX_WB_RT"/>
    <n v="64"/>
    <m/>
    <m/>
    <m/>
    <m/>
    <n v="71.36"/>
    <m/>
    <x v="0"/>
    <m/>
    <m/>
    <x v="110"/>
    <m/>
    <x v="2"/>
    <x v="3"/>
    <x v="0"/>
  </r>
  <r>
    <x v="750"/>
    <x v="7"/>
    <x v="0"/>
    <s v="カフェラテ◆reach_SEP_女性_30-49_interest_◆_NEW"/>
    <n v="90288"/>
    <m/>
    <m/>
    <m/>
    <m/>
    <n v="20557.255000000001"/>
    <m/>
    <x v="0"/>
    <m/>
    <m/>
    <x v="110"/>
    <m/>
    <x v="2"/>
    <x v="3"/>
    <x v="1"/>
  </r>
  <r>
    <x v="750"/>
    <x v="7"/>
    <x v="0"/>
    <s v="スタバ◆reach_入力規則_男女_25-54_入力規則_◆"/>
    <n v="110725"/>
    <m/>
    <m/>
    <m/>
    <m/>
    <n v="15725.96"/>
    <m/>
    <x v="0"/>
    <m/>
    <m/>
    <x v="110"/>
    <m/>
    <x v="2"/>
    <x v="3"/>
    <x v="0"/>
  </r>
  <r>
    <x v="750"/>
    <x v="7"/>
    <x v="0"/>
    <s v="SBUX_athome_Facebook_Coffee_All_Carousel"/>
    <n v="77108"/>
    <m/>
    <m/>
    <m/>
    <m/>
    <n v="24835.51"/>
    <m/>
    <x v="0"/>
    <m/>
    <m/>
    <x v="110"/>
    <m/>
    <x v="2"/>
    <x v="3"/>
    <x v="0"/>
  </r>
  <r>
    <x v="750"/>
    <x v="7"/>
    <x v="0"/>
    <s v="SBUX_athome_Facebook_Coffee_WB_Format_specific_benefit"/>
    <n v="14844"/>
    <m/>
    <m/>
    <m/>
    <m/>
    <n v="6026.5749999999998"/>
    <m/>
    <x v="0"/>
    <m/>
    <m/>
    <x v="110"/>
    <m/>
    <x v="2"/>
    <x v="3"/>
    <x v="0"/>
  </r>
  <r>
    <x v="750"/>
    <x v="7"/>
    <x v="0"/>
    <s v="SBUX_athome_Facebook_SBUX_WB_lal"/>
    <n v="9368"/>
    <m/>
    <m/>
    <m/>
    <m/>
    <n v="9048.2250000000004"/>
    <m/>
    <x v="0"/>
    <m/>
    <m/>
    <x v="110"/>
    <m/>
    <x v="2"/>
    <x v="3"/>
    <x v="0"/>
  </r>
  <r>
    <x v="750"/>
    <x v="7"/>
    <x v="0"/>
    <s v="SBUX_athome_Facebook_SBUX_All_collection_st"/>
    <n v="40478"/>
    <m/>
    <m/>
    <m/>
    <m/>
    <n v="22922.17"/>
    <m/>
    <x v="0"/>
    <m/>
    <m/>
    <x v="110"/>
    <m/>
    <x v="2"/>
    <x v="3"/>
    <x v="1"/>
  </r>
  <r>
    <x v="750"/>
    <x v="7"/>
    <x v="0"/>
    <s v="SBUX_athome_Facebook_Coffee_All_collection"/>
    <n v="64057"/>
    <m/>
    <m/>
    <m/>
    <m/>
    <n v="20343.174999999999"/>
    <m/>
    <x v="0"/>
    <m/>
    <m/>
    <x v="110"/>
    <m/>
    <x v="2"/>
    <x v="3"/>
    <x v="0"/>
  </r>
  <r>
    <x v="750"/>
    <x v="7"/>
    <x v="0"/>
    <s v="コーヒー◆reach_入力規則_男女_25-54_入力規則_◆"/>
    <n v="724414"/>
    <m/>
    <m/>
    <m/>
    <m/>
    <n v="127137.875"/>
    <m/>
    <x v="0"/>
    <m/>
    <m/>
    <x v="110"/>
    <m/>
    <x v="2"/>
    <x v="3"/>
    <x v="1"/>
  </r>
  <r>
    <x v="750"/>
    <x v="7"/>
    <x v="0"/>
    <s v="料理◆reach_SEP_女性_30-49_interest_◆_NEW"/>
    <n v="10702"/>
    <m/>
    <m/>
    <m/>
    <m/>
    <n v="2434.0450000000001"/>
    <m/>
    <x v="0"/>
    <m/>
    <m/>
    <x v="110"/>
    <m/>
    <x v="2"/>
    <x v="3"/>
    <x v="1"/>
  </r>
  <r>
    <x v="750"/>
    <x v="7"/>
    <x v="0"/>
    <s v="SBUX_athome_Facebook_SBUX_WB_RT"/>
    <n v="1976"/>
    <m/>
    <m/>
    <m/>
    <m/>
    <n v="3058.4450000000002"/>
    <m/>
    <x v="0"/>
    <m/>
    <m/>
    <x v="110"/>
    <m/>
    <x v="2"/>
    <x v="3"/>
    <x v="0"/>
  </r>
  <r>
    <x v="750"/>
    <x v="7"/>
    <x v="0"/>
    <s v="SBUX_athome_Facebook_Coffee_All_collection_st"/>
    <n v="11183"/>
    <m/>
    <m/>
    <m/>
    <m/>
    <n v="6740.1750000000002"/>
    <m/>
    <x v="0"/>
    <m/>
    <m/>
    <x v="110"/>
    <m/>
    <x v="2"/>
    <x v="3"/>
    <x v="1"/>
  </r>
  <r>
    <x v="750"/>
    <x v="7"/>
    <x v="0"/>
    <s v="カフェラテ◆reach_SEP_女性_30-49_interest_◆_NEW"/>
    <n v="16943"/>
    <m/>
    <m/>
    <m/>
    <m/>
    <n v="3928.145"/>
    <m/>
    <x v="0"/>
    <m/>
    <m/>
    <x v="110"/>
    <m/>
    <x v="2"/>
    <x v="3"/>
    <x v="1"/>
  </r>
  <r>
    <x v="750"/>
    <x v="7"/>
    <x v="0"/>
    <s v="健康◆reach_SEP_女性_30-49_interest_◆_NEW"/>
    <n v="58549"/>
    <m/>
    <m/>
    <m/>
    <m/>
    <n v="12632.95"/>
    <m/>
    <x v="0"/>
    <m/>
    <m/>
    <x v="110"/>
    <m/>
    <x v="2"/>
    <x v="3"/>
    <x v="1"/>
  </r>
  <r>
    <x v="750"/>
    <x v="7"/>
    <x v="0"/>
    <s v="SBUX_athome_Facebook_SBUX_All_collection"/>
    <n v="29286"/>
    <m/>
    <m/>
    <m/>
    <m/>
    <n v="12922.85"/>
    <m/>
    <x v="0"/>
    <m/>
    <m/>
    <x v="110"/>
    <m/>
    <x v="2"/>
    <x v="3"/>
    <x v="0"/>
  </r>
  <r>
    <x v="751"/>
    <x v="7"/>
    <x v="0"/>
    <s v="コーヒー◆_入力規則_男女_30-49_入力規則_◆"/>
    <n v="37274"/>
    <m/>
    <m/>
    <m/>
    <m/>
    <n v="28464.834999999999"/>
    <m/>
    <x v="0"/>
    <m/>
    <m/>
    <x v="110"/>
    <m/>
    <x v="2"/>
    <x v="3"/>
    <x v="1"/>
  </r>
  <r>
    <x v="751"/>
    <x v="7"/>
    <x v="0"/>
    <s v="健康◆reach_SEP_女性_30-49_interest_◆_NEW"/>
    <n v="62443"/>
    <m/>
    <m/>
    <m/>
    <m/>
    <n v="13522.72"/>
    <m/>
    <x v="0"/>
    <m/>
    <m/>
    <x v="110"/>
    <m/>
    <x v="2"/>
    <x v="3"/>
    <x v="1"/>
  </r>
  <r>
    <x v="751"/>
    <x v="7"/>
    <x v="0"/>
    <s v="SBUX_athome_Facebook_SBUX_WB_RT"/>
    <n v="2114"/>
    <m/>
    <m/>
    <m/>
    <m/>
    <n v="3396.29"/>
    <m/>
    <x v="0"/>
    <m/>
    <m/>
    <x v="110"/>
    <m/>
    <x v="2"/>
    <x v="3"/>
    <x v="0"/>
  </r>
  <r>
    <x v="751"/>
    <x v="7"/>
    <x v="0"/>
    <s v="SBUX_athome_Facebook_SBUX_WB_lal"/>
    <n v="50"/>
    <m/>
    <m/>
    <m/>
    <m/>
    <n v="16.725000000000001"/>
    <m/>
    <x v="0"/>
    <m/>
    <m/>
    <x v="110"/>
    <m/>
    <x v="2"/>
    <x v="3"/>
    <x v="0"/>
  </r>
  <r>
    <x v="751"/>
    <x v="7"/>
    <x v="0"/>
    <s v="SBUX_athome_Facebook_SBUX_All_collection"/>
    <n v="34952"/>
    <m/>
    <m/>
    <m/>
    <m/>
    <n v="16164.155000000001"/>
    <m/>
    <x v="0"/>
    <m/>
    <m/>
    <x v="110"/>
    <m/>
    <x v="2"/>
    <x v="3"/>
    <x v="0"/>
  </r>
  <r>
    <x v="751"/>
    <x v="7"/>
    <x v="0"/>
    <s v="SBUX_athome_Facebook_Coffee_WB_Format_specific_benefit"/>
    <n v="15806"/>
    <m/>
    <m/>
    <m/>
    <m/>
    <n v="6793.6949999999997"/>
    <m/>
    <x v="0"/>
    <m/>
    <m/>
    <x v="110"/>
    <m/>
    <x v="2"/>
    <x v="3"/>
    <x v="0"/>
  </r>
  <r>
    <x v="751"/>
    <x v="7"/>
    <x v="0"/>
    <s v="環境学◆reach_SEP_女性_30-49_interest_◆_NEW"/>
    <n v="23346"/>
    <m/>
    <m/>
    <m/>
    <m/>
    <n v="11631.68"/>
    <m/>
    <x v="0"/>
    <m/>
    <m/>
    <x v="110"/>
    <m/>
    <x v="2"/>
    <x v="3"/>
    <x v="1"/>
  </r>
  <r>
    <x v="751"/>
    <x v="7"/>
    <x v="0"/>
    <s v="料理◆reach_SEP_女性_30-49_interest_◆_NEW"/>
    <n v="98760"/>
    <m/>
    <m/>
    <m/>
    <m/>
    <n v="21802.71"/>
    <m/>
    <x v="0"/>
    <m/>
    <m/>
    <x v="110"/>
    <m/>
    <x v="2"/>
    <x v="3"/>
    <x v="1"/>
  </r>
  <r>
    <x v="751"/>
    <x v="7"/>
    <x v="0"/>
    <s v="SBUX_athome_Facebook_SBUX_WB_Format_specific_benefit"/>
    <n v="26965"/>
    <m/>
    <m/>
    <m/>
    <m/>
    <n v="10109.705"/>
    <m/>
    <x v="0"/>
    <m/>
    <m/>
    <x v="110"/>
    <m/>
    <x v="2"/>
    <x v="3"/>
    <x v="0"/>
  </r>
  <r>
    <x v="751"/>
    <x v="7"/>
    <x v="0"/>
    <s v="SBUX_athome_Facebook_SBUX_All_Carousel"/>
    <n v="95400"/>
    <m/>
    <m/>
    <m/>
    <m/>
    <n v="40670.74"/>
    <m/>
    <x v="0"/>
    <m/>
    <m/>
    <x v="110"/>
    <m/>
    <x v="2"/>
    <x v="3"/>
    <x v="0"/>
  </r>
  <r>
    <x v="751"/>
    <x v="7"/>
    <x v="0"/>
    <s v="スタバ◆reach_入力規則_男女_25-54_入力規則_◆"/>
    <n v="303579"/>
    <m/>
    <m/>
    <m/>
    <m/>
    <n v="54270.394999999997"/>
    <m/>
    <x v="0"/>
    <m/>
    <m/>
    <x v="110"/>
    <m/>
    <x v="2"/>
    <x v="3"/>
    <x v="1"/>
  </r>
  <r>
    <x v="751"/>
    <x v="7"/>
    <x v="0"/>
    <s v="コーヒー◆reach_入力規則_男女_25-54_入力規則_◆"/>
    <n v="686742"/>
    <m/>
    <m/>
    <m/>
    <m/>
    <n v="123667.995"/>
    <m/>
    <x v="0"/>
    <m/>
    <m/>
    <x v="110"/>
    <m/>
    <x v="2"/>
    <x v="3"/>
    <x v="1"/>
  </r>
  <r>
    <x v="751"/>
    <x v="7"/>
    <x v="0"/>
    <s v="カフェラテ◆reach_SEP_女性_30-49_interest_◆_NEW"/>
    <n v="29978"/>
    <m/>
    <m/>
    <m/>
    <m/>
    <n v="6772.51"/>
    <m/>
    <x v="0"/>
    <m/>
    <m/>
    <x v="110"/>
    <m/>
    <x v="2"/>
    <x v="3"/>
    <x v="1"/>
  </r>
  <r>
    <x v="751"/>
    <x v="7"/>
    <x v="0"/>
    <s v="料理◆reach_SEP_女性_30-49_interest_◆_NEW"/>
    <n v="20194"/>
    <m/>
    <m/>
    <m/>
    <m/>
    <n v="4524.67"/>
    <m/>
    <x v="0"/>
    <m/>
    <m/>
    <x v="110"/>
    <m/>
    <x v="2"/>
    <x v="3"/>
    <x v="1"/>
  </r>
  <r>
    <x v="751"/>
    <x v="7"/>
    <x v="0"/>
    <s v="SBUX_athome_Facebook_Coffee_All_collection"/>
    <n v="68834"/>
    <m/>
    <m/>
    <m/>
    <m/>
    <n v="23423.919999999998"/>
    <m/>
    <x v="0"/>
    <m/>
    <m/>
    <x v="110"/>
    <m/>
    <x v="2"/>
    <x v="3"/>
    <x v="0"/>
  </r>
  <r>
    <x v="751"/>
    <x v="7"/>
    <x v="0"/>
    <s v="SBUX_athome_Facebook_SBUX_WB_lal"/>
    <n v="10558"/>
    <m/>
    <m/>
    <m/>
    <m/>
    <n v="9962.5249999999996"/>
    <m/>
    <x v="0"/>
    <m/>
    <m/>
    <x v="110"/>
    <m/>
    <x v="2"/>
    <x v="3"/>
    <x v="0"/>
  </r>
  <r>
    <x v="751"/>
    <x v="7"/>
    <x v="0"/>
    <s v="自然◆reach_SEP_女性_30-49_interest_◆_NEW"/>
    <n v="101378"/>
    <m/>
    <m/>
    <m/>
    <m/>
    <n v="21877.415000000001"/>
    <m/>
    <x v="0"/>
    <m/>
    <m/>
    <x v="110"/>
    <m/>
    <x v="2"/>
    <x v="3"/>
    <x v="1"/>
  </r>
  <r>
    <x v="751"/>
    <x v="7"/>
    <x v="0"/>
    <s v="美容関連ページの管理者◆reach_SEP_女性_30-49_user_◆_NEW"/>
    <n v="514"/>
    <m/>
    <m/>
    <m/>
    <m/>
    <n v="2741.7849999999999"/>
    <m/>
    <x v="0"/>
    <m/>
    <m/>
    <x v="110"/>
    <m/>
    <x v="2"/>
    <x v="3"/>
    <x v="1"/>
  </r>
  <r>
    <x v="751"/>
    <x v="7"/>
    <x v="0"/>
    <s v="美容関連ページの管理者◆reach_SEP_女性_30-49_user_◆_NEW"/>
    <n v="219"/>
    <m/>
    <m/>
    <m/>
    <m/>
    <n v="1166.29"/>
    <m/>
    <x v="0"/>
    <m/>
    <m/>
    <x v="110"/>
    <m/>
    <x v="2"/>
    <x v="3"/>
    <x v="1"/>
  </r>
  <r>
    <x v="751"/>
    <x v="7"/>
    <x v="0"/>
    <s v="SBUX_athome_Facebook_SBUX_WB_Occasion"/>
    <n v="15521"/>
    <m/>
    <m/>
    <m/>
    <m/>
    <n v="10252.424999999999"/>
    <m/>
    <x v="0"/>
    <m/>
    <m/>
    <x v="110"/>
    <m/>
    <x v="2"/>
    <x v="3"/>
    <x v="0"/>
  </r>
  <r>
    <x v="751"/>
    <x v="7"/>
    <x v="0"/>
    <s v="SBUX_athome_Facebook_Coffee_WB_Occasion"/>
    <n v="11200"/>
    <m/>
    <m/>
    <m/>
    <m/>
    <n v="6888.47"/>
    <m/>
    <x v="0"/>
    <m/>
    <m/>
    <x v="110"/>
    <m/>
    <x v="2"/>
    <x v="3"/>
    <x v="0"/>
  </r>
  <r>
    <x v="751"/>
    <x v="7"/>
    <x v="0"/>
    <s v="自然◆reach_SEP_女性_30-49_interest_◆_NEW"/>
    <n v="19576"/>
    <m/>
    <m/>
    <m/>
    <m/>
    <n v="4325.085"/>
    <m/>
    <x v="0"/>
    <m/>
    <m/>
    <x v="110"/>
    <m/>
    <x v="2"/>
    <x v="3"/>
    <x v="1"/>
  </r>
  <r>
    <x v="751"/>
    <x v="7"/>
    <x v="0"/>
    <s v="健康◆reach_SEP_女性_30-49_interest_◆_NEW"/>
    <n v="60819"/>
    <m/>
    <m/>
    <m/>
    <m/>
    <n v="12910.584999999999"/>
    <m/>
    <x v="0"/>
    <m/>
    <m/>
    <x v="110"/>
    <m/>
    <x v="2"/>
    <x v="3"/>
    <x v="1"/>
  </r>
  <r>
    <x v="751"/>
    <x v="7"/>
    <x v="0"/>
    <s v="スタバ◆reach_入力規則_男女_25-54_入力規則_◆"/>
    <n v="127727"/>
    <m/>
    <m/>
    <m/>
    <m/>
    <n v="18152.2"/>
    <m/>
    <x v="0"/>
    <m/>
    <m/>
    <x v="110"/>
    <m/>
    <x v="2"/>
    <x v="3"/>
    <x v="0"/>
  </r>
  <r>
    <x v="751"/>
    <x v="7"/>
    <x v="0"/>
    <s v="SBUX_athome_Facebook_Coffee_All_collection_st"/>
    <n v="10435"/>
    <m/>
    <m/>
    <m/>
    <m/>
    <n v="6472.5749999999998"/>
    <m/>
    <x v="0"/>
    <m/>
    <m/>
    <x v="110"/>
    <m/>
    <x v="2"/>
    <x v="3"/>
    <x v="1"/>
  </r>
  <r>
    <x v="751"/>
    <x v="7"/>
    <x v="0"/>
    <s v="SBUX_athome_Facebook_SBUX_All_collection_st"/>
    <n v="43403"/>
    <m/>
    <m/>
    <m/>
    <m/>
    <n v="23540.994999999999"/>
    <m/>
    <x v="0"/>
    <m/>
    <m/>
    <x v="110"/>
    <m/>
    <x v="2"/>
    <x v="3"/>
    <x v="1"/>
  </r>
  <r>
    <x v="751"/>
    <x v="7"/>
    <x v="0"/>
    <s v="喫茶店◆_入力規則_男女_30-49_入力規則_◆"/>
    <n v="36375"/>
    <m/>
    <m/>
    <m/>
    <m/>
    <n v="27316.384999999998"/>
    <m/>
    <x v="0"/>
    <m/>
    <m/>
    <x v="110"/>
    <m/>
    <x v="2"/>
    <x v="3"/>
    <x v="1"/>
  </r>
  <r>
    <x v="751"/>
    <x v="7"/>
    <x v="0"/>
    <s v="環境学◆reach_SEP_女性_30-49_interest_◆_NEW"/>
    <n v="26898"/>
    <m/>
    <m/>
    <m/>
    <m/>
    <n v="14024.47"/>
    <m/>
    <x v="0"/>
    <m/>
    <m/>
    <x v="110"/>
    <m/>
    <x v="2"/>
    <x v="3"/>
    <x v="1"/>
  </r>
  <r>
    <x v="751"/>
    <x v="7"/>
    <x v="0"/>
    <s v="SBUX_athome_Facebook_Coffee_All_Carousel"/>
    <n v="79082"/>
    <m/>
    <m/>
    <m/>
    <m/>
    <n v="27801.41"/>
    <m/>
    <x v="0"/>
    <m/>
    <m/>
    <x v="110"/>
    <m/>
    <x v="2"/>
    <x v="3"/>
    <x v="0"/>
  </r>
  <r>
    <x v="751"/>
    <x v="7"/>
    <x v="0"/>
    <s v="カフェラテ◆reach_SEP_女性_30-49_interest_◆_NEW"/>
    <n v="89157"/>
    <m/>
    <m/>
    <m/>
    <m/>
    <n v="19962.96"/>
    <m/>
    <x v="0"/>
    <m/>
    <m/>
    <x v="110"/>
    <m/>
    <x v="2"/>
    <x v="3"/>
    <x v="1"/>
  </r>
  <r>
    <x v="751"/>
    <x v="7"/>
    <x v="0"/>
    <s v="コーヒー◆reach_入力規則_男女_25-54_入力規則_◆"/>
    <n v="276514"/>
    <m/>
    <m/>
    <m/>
    <m/>
    <n v="39416.364999999998"/>
    <m/>
    <x v="0"/>
    <m/>
    <m/>
    <x v="110"/>
    <m/>
    <x v="2"/>
    <x v="3"/>
    <x v="0"/>
  </r>
  <r>
    <x v="751"/>
    <x v="7"/>
    <x v="0"/>
    <s v="SBUX_athome_Facebook_SBUX_WB_RT"/>
    <n v="54"/>
    <m/>
    <m/>
    <m/>
    <m/>
    <n v="60.21"/>
    <m/>
    <x v="0"/>
    <m/>
    <m/>
    <x v="110"/>
    <m/>
    <x v="2"/>
    <x v="3"/>
    <x v="0"/>
  </r>
  <r>
    <x v="752"/>
    <x v="7"/>
    <x v="0"/>
    <s v="SBUX_athome_Facebook_Coffee_All_Carousel"/>
    <n v="97644"/>
    <m/>
    <m/>
    <m/>
    <m/>
    <n v="35299.785000000003"/>
    <m/>
    <x v="0"/>
    <m/>
    <m/>
    <x v="111"/>
    <m/>
    <x v="2"/>
    <x v="3"/>
    <x v="0"/>
  </r>
  <r>
    <x v="752"/>
    <x v="7"/>
    <x v="0"/>
    <s v="SBUX_athome_Facebook_SBUX_WB_RT"/>
    <n v="105"/>
    <m/>
    <m/>
    <m/>
    <m/>
    <n v="166.13499999999999"/>
    <m/>
    <x v="0"/>
    <m/>
    <m/>
    <x v="111"/>
    <m/>
    <x v="2"/>
    <x v="3"/>
    <x v="0"/>
  </r>
  <r>
    <x v="752"/>
    <x v="7"/>
    <x v="0"/>
    <s v="コーヒー◆reach_入力規則_男女_25-54_入力規則_◆"/>
    <n v="349303"/>
    <m/>
    <m/>
    <m/>
    <m/>
    <n v="64740.245000000003"/>
    <m/>
    <x v="0"/>
    <m/>
    <m/>
    <x v="111"/>
    <m/>
    <x v="2"/>
    <x v="3"/>
    <x v="1"/>
  </r>
  <r>
    <x v="752"/>
    <x v="7"/>
    <x v="0"/>
    <s v="喫茶店◆_入力規則_男女_30-49_入力規則_◆"/>
    <n v="31683"/>
    <m/>
    <m/>
    <m/>
    <m/>
    <n v="24945.895"/>
    <m/>
    <x v="0"/>
    <m/>
    <m/>
    <x v="111"/>
    <m/>
    <x v="2"/>
    <x v="3"/>
    <x v="1"/>
  </r>
  <r>
    <x v="752"/>
    <x v="7"/>
    <x v="0"/>
    <s v="SBUX_athome_Facebook_SBUX_WB_lal"/>
    <n v="70"/>
    <m/>
    <m/>
    <m/>
    <m/>
    <n v="21.184999999999999"/>
    <m/>
    <x v="0"/>
    <m/>
    <m/>
    <x v="111"/>
    <m/>
    <x v="2"/>
    <x v="3"/>
    <x v="0"/>
  </r>
  <r>
    <x v="752"/>
    <x v="7"/>
    <x v="0"/>
    <s v="SBUX_athome_Facebook_SBUX_WB_Format_specific_benefit"/>
    <n v="28259"/>
    <m/>
    <m/>
    <m/>
    <m/>
    <n v="10121.969999999999"/>
    <m/>
    <x v="0"/>
    <m/>
    <m/>
    <x v="111"/>
    <m/>
    <x v="2"/>
    <x v="3"/>
    <x v="0"/>
  </r>
  <r>
    <x v="752"/>
    <x v="7"/>
    <x v="0"/>
    <s v="SBUX_athome_Facebook_SBUX_WB_Occasion"/>
    <n v="14847"/>
    <m/>
    <m/>
    <m/>
    <m/>
    <n v="10326.014999999999"/>
    <m/>
    <x v="0"/>
    <m/>
    <m/>
    <x v="111"/>
    <m/>
    <x v="2"/>
    <x v="3"/>
    <x v="0"/>
  </r>
  <r>
    <x v="752"/>
    <x v="7"/>
    <x v="0"/>
    <s v="SBUX_athome_Facebook_SBUX_WB_lal"/>
    <n v="13210"/>
    <m/>
    <m/>
    <m/>
    <m/>
    <n v="13111.285"/>
    <m/>
    <x v="0"/>
    <m/>
    <m/>
    <x v="111"/>
    <m/>
    <x v="2"/>
    <x v="3"/>
    <x v="0"/>
  </r>
  <r>
    <x v="752"/>
    <x v="7"/>
    <x v="0"/>
    <s v="スタバ◆reach_入力規則_男女_25-54_入力規則_◆"/>
    <n v="77252"/>
    <m/>
    <m/>
    <m/>
    <m/>
    <n v="10744.14"/>
    <m/>
    <x v="0"/>
    <m/>
    <m/>
    <x v="111"/>
    <m/>
    <x v="2"/>
    <x v="3"/>
    <x v="0"/>
  </r>
  <r>
    <x v="752"/>
    <x v="7"/>
    <x v="0"/>
    <s v="SBUX_athome_Facebook_SBUX_All_collection_st"/>
    <n v="47717"/>
    <m/>
    <m/>
    <m/>
    <m/>
    <n v="27314.154999999999"/>
    <m/>
    <x v="0"/>
    <m/>
    <m/>
    <x v="111"/>
    <m/>
    <x v="2"/>
    <x v="3"/>
    <x v="1"/>
  </r>
  <r>
    <x v="752"/>
    <x v="7"/>
    <x v="0"/>
    <s v="SBUX_athome_Facebook_Coffee_All_collection_st"/>
    <n v="8674"/>
    <m/>
    <m/>
    <m/>
    <m/>
    <n v="5362.0349999999999"/>
    <m/>
    <x v="0"/>
    <m/>
    <m/>
    <x v="111"/>
    <m/>
    <x v="2"/>
    <x v="3"/>
    <x v="1"/>
  </r>
  <r>
    <x v="752"/>
    <x v="7"/>
    <x v="0"/>
    <s v="自然◆reach_SEP_女性_30-49_interest_◆_NEW"/>
    <n v="19748"/>
    <m/>
    <m/>
    <m/>
    <m/>
    <n v="4823.49"/>
    <m/>
    <x v="0"/>
    <m/>
    <m/>
    <x v="111"/>
    <m/>
    <x v="2"/>
    <x v="3"/>
    <x v="1"/>
  </r>
  <r>
    <x v="752"/>
    <x v="7"/>
    <x v="0"/>
    <s v="料理◆reach_SEP_女性_30-49_interest_◆_NEW"/>
    <n v="82118"/>
    <m/>
    <m/>
    <m/>
    <m/>
    <n v="19757.8"/>
    <m/>
    <x v="0"/>
    <m/>
    <m/>
    <x v="111"/>
    <m/>
    <x v="2"/>
    <x v="3"/>
    <x v="1"/>
  </r>
  <r>
    <x v="752"/>
    <x v="7"/>
    <x v="0"/>
    <s v="美容関連ページの管理者◆reach_SEP_女性_30-49_user_◆_NEW"/>
    <n v="325"/>
    <m/>
    <m/>
    <m/>
    <m/>
    <n v="1709.2950000000001"/>
    <m/>
    <x v="0"/>
    <m/>
    <m/>
    <x v="111"/>
    <m/>
    <x v="2"/>
    <x v="3"/>
    <x v="1"/>
  </r>
  <r>
    <x v="752"/>
    <x v="7"/>
    <x v="0"/>
    <s v="SBUX_athome_Facebook_Coffee_All_collection"/>
    <n v="82719"/>
    <m/>
    <m/>
    <m/>
    <m/>
    <n v="30117.264999999999"/>
    <m/>
    <x v="0"/>
    <m/>
    <m/>
    <x v="111"/>
    <m/>
    <x v="2"/>
    <x v="3"/>
    <x v="0"/>
  </r>
  <r>
    <x v="752"/>
    <x v="7"/>
    <x v="0"/>
    <s v="SBUX_athome_Facebook_SBUX_All_collection"/>
    <n v="47755"/>
    <m/>
    <m/>
    <m/>
    <m/>
    <n v="22943.355"/>
    <m/>
    <x v="0"/>
    <m/>
    <m/>
    <x v="111"/>
    <m/>
    <x v="2"/>
    <x v="3"/>
    <x v="0"/>
  </r>
  <r>
    <x v="752"/>
    <x v="7"/>
    <x v="0"/>
    <s v="コーヒー◆reach_入力規則_男女_25-54_入力規則_◆"/>
    <n v="175449"/>
    <m/>
    <m/>
    <m/>
    <m/>
    <n v="24282.47"/>
    <m/>
    <x v="0"/>
    <m/>
    <m/>
    <x v="111"/>
    <m/>
    <x v="2"/>
    <x v="3"/>
    <x v="0"/>
  </r>
  <r>
    <x v="752"/>
    <x v="7"/>
    <x v="0"/>
    <s v="カフェラテ◆reach_SEP_女性_30-49_interest_◆_NEW"/>
    <n v="70793"/>
    <m/>
    <m/>
    <m/>
    <m/>
    <n v="17102.985000000001"/>
    <m/>
    <x v="0"/>
    <m/>
    <m/>
    <x v="111"/>
    <m/>
    <x v="2"/>
    <x v="3"/>
    <x v="1"/>
  </r>
  <r>
    <x v="752"/>
    <x v="7"/>
    <x v="0"/>
    <s v="カフェラテ◆reach_SEP_女性_30-49_interest_◆_NEW"/>
    <n v="26536"/>
    <m/>
    <m/>
    <m/>
    <m/>
    <n v="6498.22"/>
    <m/>
    <x v="0"/>
    <m/>
    <m/>
    <x v="111"/>
    <m/>
    <x v="2"/>
    <x v="3"/>
    <x v="1"/>
  </r>
  <r>
    <x v="752"/>
    <x v="7"/>
    <x v="0"/>
    <s v="スタバ◆reach_入力規則_男女_25-54_入力規則_◆"/>
    <n v="239665"/>
    <m/>
    <m/>
    <m/>
    <m/>
    <n v="43129.315000000002"/>
    <m/>
    <x v="0"/>
    <m/>
    <m/>
    <x v="111"/>
    <m/>
    <x v="2"/>
    <x v="3"/>
    <x v="1"/>
  </r>
  <r>
    <x v="752"/>
    <x v="7"/>
    <x v="0"/>
    <s v="SBUX_athome_Facebook_SBUX_WB_RT"/>
    <n v="2422"/>
    <m/>
    <m/>
    <m/>
    <m/>
    <n v="3906.96"/>
    <m/>
    <x v="0"/>
    <m/>
    <m/>
    <x v="111"/>
    <m/>
    <x v="2"/>
    <x v="3"/>
    <x v="0"/>
  </r>
  <r>
    <x v="752"/>
    <x v="7"/>
    <x v="0"/>
    <s v="コーヒー◆_入力規則_男女_30-49_入力規則_◆"/>
    <n v="28977"/>
    <m/>
    <m/>
    <m/>
    <m/>
    <n v="24352.715"/>
    <m/>
    <x v="0"/>
    <m/>
    <m/>
    <x v="111"/>
    <m/>
    <x v="2"/>
    <x v="3"/>
    <x v="1"/>
  </r>
  <r>
    <x v="752"/>
    <x v="7"/>
    <x v="0"/>
    <s v="環境学◆reach_SEP_女性_30-49_interest_◆_NEW"/>
    <n v="19947"/>
    <m/>
    <m/>
    <m/>
    <m/>
    <n v="11309.445"/>
    <m/>
    <x v="0"/>
    <m/>
    <m/>
    <x v="111"/>
    <m/>
    <x v="2"/>
    <x v="3"/>
    <x v="1"/>
  </r>
  <r>
    <x v="752"/>
    <x v="7"/>
    <x v="0"/>
    <s v="料理◆reach_SEP_女性_30-49_interest_◆_NEW"/>
    <n v="14850"/>
    <m/>
    <m/>
    <m/>
    <m/>
    <n v="3611.4850000000001"/>
    <m/>
    <x v="0"/>
    <m/>
    <m/>
    <x v="111"/>
    <m/>
    <x v="2"/>
    <x v="3"/>
    <x v="1"/>
  </r>
  <r>
    <x v="752"/>
    <x v="7"/>
    <x v="0"/>
    <s v="健康◆reach_SEP_女性_30-49_interest_◆_NEW"/>
    <n v="49824"/>
    <m/>
    <m/>
    <m/>
    <m/>
    <n v="11665.13"/>
    <m/>
    <x v="0"/>
    <m/>
    <m/>
    <x v="111"/>
    <m/>
    <x v="2"/>
    <x v="3"/>
    <x v="1"/>
  </r>
  <r>
    <x v="752"/>
    <x v="7"/>
    <x v="0"/>
    <s v="自然◆reach_SEP_女性_30-49_interest_◆_NEW"/>
    <n v="78380"/>
    <m/>
    <m/>
    <m/>
    <m/>
    <n v="18724.195"/>
    <m/>
    <x v="0"/>
    <m/>
    <m/>
    <x v="111"/>
    <m/>
    <x v="2"/>
    <x v="3"/>
    <x v="1"/>
  </r>
  <r>
    <x v="752"/>
    <x v="7"/>
    <x v="0"/>
    <s v="美容関連ページの管理者◆reach_SEP_女性_30-49_user_◆_NEW"/>
    <n v="320"/>
    <m/>
    <m/>
    <m/>
    <m/>
    <n v="1823.0250000000001"/>
    <m/>
    <x v="0"/>
    <m/>
    <m/>
    <x v="111"/>
    <m/>
    <x v="2"/>
    <x v="3"/>
    <x v="1"/>
  </r>
  <r>
    <x v="752"/>
    <x v="7"/>
    <x v="0"/>
    <s v="SBUX_athome_Facebook_SBUX_All_Carousel"/>
    <n v="111441"/>
    <m/>
    <m/>
    <m/>
    <m/>
    <n v="51215.294999999998"/>
    <m/>
    <x v="0"/>
    <m/>
    <m/>
    <x v="111"/>
    <m/>
    <x v="2"/>
    <x v="3"/>
    <x v="0"/>
  </r>
  <r>
    <x v="752"/>
    <x v="7"/>
    <x v="0"/>
    <s v="環境学◆reach_SEP_女性_30-49_interest_◆_NEW"/>
    <n v="18153"/>
    <m/>
    <m/>
    <m/>
    <m/>
    <n v="10775.36"/>
    <m/>
    <x v="0"/>
    <m/>
    <m/>
    <x v="111"/>
    <m/>
    <x v="2"/>
    <x v="3"/>
    <x v="1"/>
  </r>
  <r>
    <x v="752"/>
    <x v="7"/>
    <x v="0"/>
    <s v="SBUX_athome_Facebook_Coffee_WB_Format_specific_benefit"/>
    <n v="17030"/>
    <m/>
    <m/>
    <m/>
    <m/>
    <n v="6781.43"/>
    <m/>
    <x v="0"/>
    <m/>
    <m/>
    <x v="111"/>
    <m/>
    <x v="2"/>
    <x v="3"/>
    <x v="0"/>
  </r>
  <r>
    <x v="752"/>
    <x v="7"/>
    <x v="0"/>
    <s v="健康◆reach_SEP_女性_30-49_interest_◆_NEW"/>
    <n v="51621"/>
    <m/>
    <m/>
    <m/>
    <m/>
    <n v="11870.29"/>
    <m/>
    <x v="0"/>
    <m/>
    <m/>
    <x v="111"/>
    <m/>
    <x v="2"/>
    <x v="3"/>
    <x v="1"/>
  </r>
  <r>
    <x v="752"/>
    <x v="7"/>
    <x v="0"/>
    <s v="SBUX_athome_Facebook_Coffee_WB_Occasion"/>
    <n v="10969"/>
    <m/>
    <m/>
    <m/>
    <m/>
    <n v="6901.85"/>
    <m/>
    <x v="0"/>
    <m/>
    <m/>
    <x v="111"/>
    <m/>
    <x v="2"/>
    <x v="3"/>
    <x v="0"/>
  </r>
  <r>
    <x v="753"/>
    <x v="7"/>
    <x v="0"/>
    <s v="カフェラテ◆reach_SEP_女性_30-49_interest_◆_NEW"/>
    <n v="81421"/>
    <m/>
    <m/>
    <m/>
    <m/>
    <n v="21052.314999999999"/>
    <m/>
    <x v="0"/>
    <m/>
    <m/>
    <x v="111"/>
    <m/>
    <x v="2"/>
    <x v="3"/>
    <x v="1"/>
  </r>
  <r>
    <x v="753"/>
    <x v="7"/>
    <x v="0"/>
    <s v="コーヒー◆reach_入力規則_男女_25-54_入力規則_◆"/>
    <n v="301134"/>
    <m/>
    <m/>
    <m/>
    <m/>
    <n v="53555.68"/>
    <m/>
    <x v="0"/>
    <m/>
    <m/>
    <x v="111"/>
    <m/>
    <x v="2"/>
    <x v="3"/>
    <x v="1"/>
  </r>
  <r>
    <x v="753"/>
    <x v="7"/>
    <x v="0"/>
    <s v="SBUX_athome_Facebook_Coffee_WB_Occasion"/>
    <n v="10684"/>
    <m/>
    <m/>
    <m/>
    <m/>
    <n v="6846.1"/>
    <m/>
    <x v="0"/>
    <m/>
    <m/>
    <x v="111"/>
    <m/>
    <x v="2"/>
    <x v="3"/>
    <x v="0"/>
  </r>
  <r>
    <x v="753"/>
    <x v="7"/>
    <x v="0"/>
    <s v="SBUX_athome_Facebook_SBUX_WB_RT"/>
    <n v="198"/>
    <m/>
    <m/>
    <m/>
    <m/>
    <n v="292.13"/>
    <m/>
    <x v="0"/>
    <m/>
    <m/>
    <x v="111"/>
    <m/>
    <x v="2"/>
    <x v="3"/>
    <x v="0"/>
  </r>
  <r>
    <x v="753"/>
    <x v="7"/>
    <x v="0"/>
    <s v="健康◆reach_SEP_女性_30-49_interest_◆_NEW"/>
    <n v="57868"/>
    <m/>
    <m/>
    <m/>
    <m/>
    <n v="14583.084999999999"/>
    <m/>
    <x v="0"/>
    <m/>
    <m/>
    <x v="111"/>
    <m/>
    <x v="2"/>
    <x v="3"/>
    <x v="1"/>
  </r>
  <r>
    <x v="753"/>
    <x v="7"/>
    <x v="0"/>
    <s v="美容関連ページの管理者◆reach_SEP_女性_30-49_user_◆_NEW"/>
    <n v="79"/>
    <m/>
    <m/>
    <m/>
    <m/>
    <n v="461.61"/>
    <m/>
    <x v="0"/>
    <m/>
    <m/>
    <x v="111"/>
    <m/>
    <x v="2"/>
    <x v="3"/>
    <x v="1"/>
  </r>
  <r>
    <x v="753"/>
    <x v="7"/>
    <x v="0"/>
    <s v="カフェラテ◆reach_SEP_女性_30-49_interest_◆_NEW"/>
    <n v="24736"/>
    <m/>
    <m/>
    <m/>
    <m/>
    <n v="6440.24"/>
    <m/>
    <x v="0"/>
    <m/>
    <m/>
    <x v="111"/>
    <m/>
    <x v="2"/>
    <x v="3"/>
    <x v="1"/>
  </r>
  <r>
    <x v="753"/>
    <x v="7"/>
    <x v="0"/>
    <s v="スタバ◆reach_入力規則_男女_25-54_入力規則_◆"/>
    <n v="97400"/>
    <m/>
    <m/>
    <m/>
    <m/>
    <n v="12364.235000000001"/>
    <m/>
    <x v="0"/>
    <m/>
    <m/>
    <x v="111"/>
    <m/>
    <x v="2"/>
    <x v="3"/>
    <x v="0"/>
  </r>
  <r>
    <x v="753"/>
    <x v="7"/>
    <x v="0"/>
    <s v="料理◆reach_SEP_女性_30-49_interest_◆_NEW"/>
    <n v="87025"/>
    <m/>
    <m/>
    <m/>
    <m/>
    <n v="22427.11"/>
    <m/>
    <x v="0"/>
    <m/>
    <m/>
    <x v="111"/>
    <m/>
    <x v="2"/>
    <x v="3"/>
    <x v="1"/>
  </r>
  <r>
    <x v="753"/>
    <x v="7"/>
    <x v="0"/>
    <s v="健康◆reach_SEP_女性_30-49_interest_◆_NEW"/>
    <n v="54411"/>
    <m/>
    <m/>
    <m/>
    <m/>
    <n v="13460.28"/>
    <m/>
    <x v="0"/>
    <m/>
    <m/>
    <x v="111"/>
    <m/>
    <x v="2"/>
    <x v="3"/>
    <x v="1"/>
  </r>
  <r>
    <x v="753"/>
    <x v="7"/>
    <x v="0"/>
    <s v="SBUX_athome_Facebook_Coffee_All_Carousel"/>
    <n v="134912"/>
    <m/>
    <m/>
    <m/>
    <m/>
    <n v="50201.760000000002"/>
    <m/>
    <x v="0"/>
    <m/>
    <m/>
    <x v="111"/>
    <m/>
    <x v="2"/>
    <x v="3"/>
    <x v="0"/>
  </r>
  <r>
    <x v="753"/>
    <x v="7"/>
    <x v="0"/>
    <s v="SBUX_athome_Facebook_Coffee_All_collection_st"/>
    <n v="12224"/>
    <m/>
    <m/>
    <m/>
    <m/>
    <n v="6397.87"/>
    <m/>
    <x v="0"/>
    <m/>
    <m/>
    <x v="111"/>
    <m/>
    <x v="2"/>
    <x v="3"/>
    <x v="1"/>
  </r>
  <r>
    <x v="753"/>
    <x v="7"/>
    <x v="0"/>
    <s v="SBUX_athome_Facebook_Coffee_All_collection"/>
    <n v="116751"/>
    <m/>
    <m/>
    <m/>
    <m/>
    <n v="43330.014999999999"/>
    <m/>
    <x v="0"/>
    <m/>
    <m/>
    <x v="111"/>
    <m/>
    <x v="2"/>
    <x v="3"/>
    <x v="0"/>
  </r>
  <r>
    <x v="753"/>
    <x v="7"/>
    <x v="0"/>
    <s v="スタバ◆reach_入力規則_男女_25-54_入力規則_◆"/>
    <n v="272453"/>
    <m/>
    <m/>
    <m/>
    <m/>
    <n v="47365.2"/>
    <m/>
    <x v="0"/>
    <m/>
    <m/>
    <x v="111"/>
    <m/>
    <x v="2"/>
    <x v="3"/>
    <x v="1"/>
  </r>
  <r>
    <x v="753"/>
    <x v="7"/>
    <x v="0"/>
    <s v="SBUX_athome_Facebook_SBUX_All_collection"/>
    <n v="72193"/>
    <m/>
    <m/>
    <m/>
    <m/>
    <n v="35733.519999999997"/>
    <m/>
    <x v="0"/>
    <m/>
    <m/>
    <x v="111"/>
    <m/>
    <x v="2"/>
    <x v="3"/>
    <x v="0"/>
  </r>
  <r>
    <x v="753"/>
    <x v="7"/>
    <x v="0"/>
    <s v="喫茶店◆_入力規則_男女_30-49_入力規則_◆"/>
    <n v="36754"/>
    <m/>
    <m/>
    <m/>
    <m/>
    <n v="28280.86"/>
    <m/>
    <x v="0"/>
    <m/>
    <m/>
    <x v="111"/>
    <m/>
    <x v="2"/>
    <x v="3"/>
    <x v="1"/>
  </r>
  <r>
    <x v="753"/>
    <x v="7"/>
    <x v="0"/>
    <s v="SBUX_athome_Facebook_SBUX_WB_Format_specific_benefit"/>
    <n v="25324"/>
    <m/>
    <m/>
    <m/>
    <m/>
    <n v="10048.379999999999"/>
    <m/>
    <x v="0"/>
    <m/>
    <m/>
    <x v="111"/>
    <m/>
    <x v="2"/>
    <x v="3"/>
    <x v="0"/>
  </r>
  <r>
    <x v="753"/>
    <x v="7"/>
    <x v="0"/>
    <s v="コーヒー◆reach_入力規則_男女_25-54_入力規則_◆"/>
    <n v="168136"/>
    <m/>
    <m/>
    <m/>
    <m/>
    <n v="21351.134999999998"/>
    <m/>
    <x v="0"/>
    <m/>
    <m/>
    <x v="111"/>
    <m/>
    <x v="2"/>
    <x v="3"/>
    <x v="0"/>
  </r>
  <r>
    <x v="753"/>
    <x v="7"/>
    <x v="0"/>
    <s v="SBUX_athome_Facebook_SBUX_WB_lal"/>
    <n v="181"/>
    <m/>
    <m/>
    <m/>
    <m/>
    <n v="75.819999999999993"/>
    <m/>
    <x v="0"/>
    <m/>
    <m/>
    <x v="111"/>
    <m/>
    <x v="2"/>
    <x v="3"/>
    <x v="0"/>
  </r>
  <r>
    <x v="753"/>
    <x v="7"/>
    <x v="0"/>
    <s v="SBUX_athome_Facebook_SBUX_WB_lal"/>
    <n v="18875"/>
    <m/>
    <m/>
    <m/>
    <m/>
    <n v="18631.650000000001"/>
    <m/>
    <x v="0"/>
    <m/>
    <m/>
    <x v="111"/>
    <m/>
    <x v="2"/>
    <x v="3"/>
    <x v="0"/>
  </r>
  <r>
    <x v="753"/>
    <x v="7"/>
    <x v="0"/>
    <s v="SBUX_athome_Facebook_Coffee_WB_Format_specific_benefit"/>
    <n v="16351"/>
    <m/>
    <m/>
    <m/>
    <m/>
    <n v="6730.14"/>
    <m/>
    <x v="0"/>
    <m/>
    <m/>
    <x v="111"/>
    <m/>
    <x v="2"/>
    <x v="3"/>
    <x v="0"/>
  </r>
  <r>
    <x v="753"/>
    <x v="7"/>
    <x v="0"/>
    <s v="SBUX_athome_Facebook_SBUX_WB_Occasion"/>
    <n v="16069"/>
    <m/>
    <m/>
    <m/>
    <m/>
    <n v="10232.355"/>
    <m/>
    <x v="0"/>
    <m/>
    <m/>
    <x v="111"/>
    <m/>
    <x v="2"/>
    <x v="3"/>
    <x v="0"/>
  </r>
  <r>
    <x v="753"/>
    <x v="7"/>
    <x v="0"/>
    <s v="自然◆reach_SEP_女性_30-49_interest_◆_NEW"/>
    <n v="21736"/>
    <m/>
    <m/>
    <m/>
    <m/>
    <n v="5694.3050000000003"/>
    <m/>
    <x v="0"/>
    <m/>
    <m/>
    <x v="111"/>
    <m/>
    <x v="2"/>
    <x v="3"/>
    <x v="1"/>
  </r>
  <r>
    <x v="753"/>
    <x v="7"/>
    <x v="0"/>
    <s v="料理◆reach_SEP_女性_30-49_interest_◆_NEW"/>
    <n v="17469"/>
    <m/>
    <m/>
    <m/>
    <m/>
    <n v="4545.8549999999996"/>
    <m/>
    <x v="0"/>
    <m/>
    <m/>
    <x v="111"/>
    <m/>
    <x v="2"/>
    <x v="3"/>
    <x v="1"/>
  </r>
  <r>
    <x v="753"/>
    <x v="7"/>
    <x v="0"/>
    <s v="コーヒー◆_入力規則_男女_30-49_入力規則_◆"/>
    <n v="32456"/>
    <m/>
    <m/>
    <m/>
    <m/>
    <n v="27687.68"/>
    <m/>
    <x v="0"/>
    <m/>
    <m/>
    <x v="111"/>
    <m/>
    <x v="2"/>
    <x v="3"/>
    <x v="1"/>
  </r>
  <r>
    <x v="753"/>
    <x v="7"/>
    <x v="0"/>
    <s v="SBUX_athome_Facebook_SBUX_All_Carousel"/>
    <n v="157630"/>
    <m/>
    <m/>
    <m/>
    <m/>
    <n v="72497.3"/>
    <m/>
    <x v="0"/>
    <m/>
    <m/>
    <x v="111"/>
    <m/>
    <x v="2"/>
    <x v="3"/>
    <x v="0"/>
  </r>
  <r>
    <x v="753"/>
    <x v="7"/>
    <x v="0"/>
    <s v="SBUX_athome_Facebook_SBUX_All_collection_st"/>
    <n v="60316"/>
    <m/>
    <m/>
    <m/>
    <m/>
    <n v="36240.845000000001"/>
    <m/>
    <x v="0"/>
    <m/>
    <m/>
    <x v="111"/>
    <m/>
    <x v="2"/>
    <x v="3"/>
    <x v="1"/>
  </r>
  <r>
    <x v="753"/>
    <x v="7"/>
    <x v="0"/>
    <s v="環境学◆reach_SEP_女性_30-49_interest_◆_NEW"/>
    <n v="22799"/>
    <m/>
    <m/>
    <m/>
    <m/>
    <n v="14386.844999999999"/>
    <m/>
    <x v="0"/>
    <m/>
    <m/>
    <x v="111"/>
    <m/>
    <x v="2"/>
    <x v="3"/>
    <x v="1"/>
  </r>
  <r>
    <x v="753"/>
    <x v="7"/>
    <x v="0"/>
    <s v="環境学◆reach_SEP_女性_30-49_interest_◆_NEW"/>
    <n v="17778"/>
    <m/>
    <m/>
    <m/>
    <m/>
    <n v="11914.89"/>
    <m/>
    <x v="0"/>
    <m/>
    <m/>
    <x v="111"/>
    <m/>
    <x v="2"/>
    <x v="3"/>
    <x v="1"/>
  </r>
  <r>
    <x v="753"/>
    <x v="7"/>
    <x v="0"/>
    <s v="美容関連ページの管理者◆reach_SEP_女性_30-49_user_◆_NEW"/>
    <n v="558"/>
    <m/>
    <m/>
    <m/>
    <m/>
    <n v="3462.0749999999998"/>
    <m/>
    <x v="0"/>
    <m/>
    <m/>
    <x v="111"/>
    <m/>
    <x v="2"/>
    <x v="3"/>
    <x v="1"/>
  </r>
  <r>
    <x v="753"/>
    <x v="7"/>
    <x v="0"/>
    <s v="SBUX_athome_Facebook_SBUX_WB_RT"/>
    <n v="3298"/>
    <m/>
    <m/>
    <m/>
    <m/>
    <n v="5270.6049999999996"/>
    <m/>
    <x v="0"/>
    <m/>
    <m/>
    <x v="111"/>
    <m/>
    <x v="2"/>
    <x v="3"/>
    <x v="0"/>
  </r>
  <r>
    <x v="753"/>
    <x v="7"/>
    <x v="0"/>
    <s v="自然◆reach_SEP_女性_30-49_interest_◆_NEW"/>
    <n v="82841"/>
    <m/>
    <m/>
    <m/>
    <m/>
    <n v="21355.595000000001"/>
    <m/>
    <x v="0"/>
    <m/>
    <m/>
    <x v="111"/>
    <m/>
    <x v="2"/>
    <x v="3"/>
    <x v="1"/>
  </r>
  <r>
    <x v="754"/>
    <x v="7"/>
    <x v="0"/>
    <s v="スタバ◆reach_入力規則_男女_25-54_入力規則_◆"/>
    <n v="121861"/>
    <m/>
    <m/>
    <m/>
    <m/>
    <n v="14444.825000000001"/>
    <m/>
    <x v="0"/>
    <m/>
    <m/>
    <x v="111"/>
    <m/>
    <x v="2"/>
    <x v="3"/>
    <x v="0"/>
  </r>
  <r>
    <x v="754"/>
    <x v="7"/>
    <x v="0"/>
    <s v="美容関連ページの管理者◆reach_SEP_女性_30-49_user_◆_NEW"/>
    <n v="526"/>
    <m/>
    <m/>
    <m/>
    <m/>
    <n v="3435.3150000000001"/>
    <m/>
    <x v="0"/>
    <m/>
    <m/>
    <x v="111"/>
    <m/>
    <x v="2"/>
    <x v="3"/>
    <x v="1"/>
  </r>
  <r>
    <x v="754"/>
    <x v="7"/>
    <x v="0"/>
    <s v="SBUX_athome_Facebook_SBUX_All_Carousel"/>
    <n v="170191"/>
    <m/>
    <m/>
    <m/>
    <m/>
    <n v="71764.744999999995"/>
    <m/>
    <x v="0"/>
    <m/>
    <m/>
    <x v="111"/>
    <m/>
    <x v="2"/>
    <x v="3"/>
    <x v="0"/>
  </r>
  <r>
    <x v="754"/>
    <x v="7"/>
    <x v="0"/>
    <s v="SBUX_athome_Facebook_SBUX_All_collection_st"/>
    <n v="69039"/>
    <m/>
    <m/>
    <m/>
    <m/>
    <n v="38373.839999999997"/>
    <m/>
    <x v="0"/>
    <m/>
    <m/>
    <x v="111"/>
    <m/>
    <x v="2"/>
    <x v="3"/>
    <x v="1"/>
  </r>
  <r>
    <x v="754"/>
    <x v="7"/>
    <x v="0"/>
    <s v="コーヒー◆reach_入力規則_男女_25-54_入力規則_◆"/>
    <n v="193500"/>
    <m/>
    <m/>
    <m/>
    <m/>
    <n v="22963.424999999999"/>
    <m/>
    <x v="0"/>
    <m/>
    <m/>
    <x v="111"/>
    <m/>
    <x v="2"/>
    <x v="3"/>
    <x v="0"/>
  </r>
  <r>
    <x v="754"/>
    <x v="7"/>
    <x v="0"/>
    <s v="SBUX_athome_Facebook_SBUX_WB_RT"/>
    <n v="173"/>
    <m/>
    <m/>
    <m/>
    <m/>
    <n v="303.27999999999997"/>
    <m/>
    <x v="0"/>
    <m/>
    <m/>
    <x v="111"/>
    <m/>
    <x v="2"/>
    <x v="3"/>
    <x v="0"/>
  </r>
  <r>
    <x v="754"/>
    <x v="7"/>
    <x v="0"/>
    <s v="環境学◆reach_SEP_女性_30-49_interest_◆_NEW"/>
    <n v="14668"/>
    <m/>
    <m/>
    <m/>
    <m/>
    <n v="9614.6450000000004"/>
    <m/>
    <x v="0"/>
    <m/>
    <m/>
    <x v="111"/>
    <m/>
    <x v="2"/>
    <x v="3"/>
    <x v="1"/>
  </r>
  <r>
    <x v="754"/>
    <x v="7"/>
    <x v="0"/>
    <s v="料理◆reach_SEP_女性_30-49_interest_◆_NEW"/>
    <n v="96545"/>
    <m/>
    <m/>
    <m/>
    <m/>
    <n v="23038.13"/>
    <m/>
    <x v="0"/>
    <m/>
    <m/>
    <x v="111"/>
    <m/>
    <x v="2"/>
    <x v="3"/>
    <x v="1"/>
  </r>
  <r>
    <x v="754"/>
    <x v="7"/>
    <x v="0"/>
    <s v="自然◆reach_SEP_女性_30-49_interest_◆_NEW"/>
    <n v="19185"/>
    <m/>
    <m/>
    <m/>
    <m/>
    <n v="4677.4250000000002"/>
    <m/>
    <x v="0"/>
    <m/>
    <m/>
    <x v="111"/>
    <m/>
    <x v="2"/>
    <x v="3"/>
    <x v="1"/>
  </r>
  <r>
    <x v="754"/>
    <x v="7"/>
    <x v="0"/>
    <s v="自然◆reach_SEP_女性_30-49_interest_◆_NEW"/>
    <n v="93165"/>
    <m/>
    <m/>
    <m/>
    <m/>
    <n v="22250.94"/>
    <m/>
    <x v="0"/>
    <m/>
    <m/>
    <x v="111"/>
    <m/>
    <x v="2"/>
    <x v="3"/>
    <x v="1"/>
  </r>
  <r>
    <x v="754"/>
    <x v="7"/>
    <x v="0"/>
    <s v="美容関連ページの管理者◆reach_SEP_女性_30-49_user_◆_NEW"/>
    <n v="71"/>
    <m/>
    <m/>
    <m/>
    <m/>
    <n v="509.55500000000001"/>
    <m/>
    <x v="0"/>
    <m/>
    <m/>
    <x v="111"/>
    <m/>
    <x v="2"/>
    <x v="3"/>
    <x v="1"/>
  </r>
  <r>
    <x v="754"/>
    <x v="7"/>
    <x v="0"/>
    <s v="喫茶店◆_入力規則_男女_30-49_入力規則_◆"/>
    <n v="38469"/>
    <m/>
    <m/>
    <m/>
    <m/>
    <n v="28111.38"/>
    <m/>
    <x v="0"/>
    <m/>
    <m/>
    <x v="111"/>
    <m/>
    <x v="2"/>
    <x v="3"/>
    <x v="1"/>
  </r>
  <r>
    <x v="754"/>
    <x v="7"/>
    <x v="0"/>
    <s v="コーヒー◆_入力規則_男女_30-49_入力規則_◆"/>
    <n v="34070"/>
    <m/>
    <m/>
    <m/>
    <m/>
    <n v="28899.685000000001"/>
    <m/>
    <x v="0"/>
    <m/>
    <m/>
    <x v="111"/>
    <m/>
    <x v="2"/>
    <x v="3"/>
    <x v="1"/>
  </r>
  <r>
    <x v="754"/>
    <x v="7"/>
    <x v="0"/>
    <s v="SBUX_athome_Facebook_SBUX_WB_Occasion"/>
    <n v="14593"/>
    <m/>
    <m/>
    <m/>
    <m/>
    <n v="8732.68"/>
    <m/>
    <x v="0"/>
    <m/>
    <m/>
    <x v="111"/>
    <m/>
    <x v="2"/>
    <x v="3"/>
    <x v="0"/>
  </r>
  <r>
    <x v="754"/>
    <x v="7"/>
    <x v="0"/>
    <s v="SBUX_athome_Facebook_SBUX_WB_lal"/>
    <n v="76"/>
    <m/>
    <m/>
    <m/>
    <m/>
    <n v="28.99"/>
    <m/>
    <x v="0"/>
    <m/>
    <m/>
    <x v="111"/>
    <m/>
    <x v="2"/>
    <x v="3"/>
    <x v="0"/>
  </r>
  <r>
    <x v="754"/>
    <x v="7"/>
    <x v="0"/>
    <s v="カフェラテ◆reach_SEP_女性_30-49_interest_◆_NEW"/>
    <n v="89831"/>
    <m/>
    <m/>
    <m/>
    <m/>
    <n v="21591.974999999999"/>
    <m/>
    <x v="0"/>
    <m/>
    <m/>
    <x v="111"/>
    <m/>
    <x v="2"/>
    <x v="3"/>
    <x v="1"/>
  </r>
  <r>
    <x v="754"/>
    <x v="7"/>
    <x v="0"/>
    <s v="カフェラテ◆reach_SEP_女性_30-49_interest_◆_NEW"/>
    <n v="23720"/>
    <m/>
    <m/>
    <m/>
    <m/>
    <n v="5764.55"/>
    <m/>
    <x v="0"/>
    <m/>
    <m/>
    <x v="111"/>
    <m/>
    <x v="2"/>
    <x v="3"/>
    <x v="1"/>
  </r>
  <r>
    <x v="754"/>
    <x v="7"/>
    <x v="0"/>
    <s v="コーヒー◆reach_入力規則_男女_25-54_入力規則_◆"/>
    <n v="397442"/>
    <m/>
    <m/>
    <m/>
    <m/>
    <n v="63159.175000000003"/>
    <m/>
    <x v="0"/>
    <m/>
    <m/>
    <x v="111"/>
    <m/>
    <x v="2"/>
    <x v="3"/>
    <x v="1"/>
  </r>
  <r>
    <x v="754"/>
    <x v="7"/>
    <x v="0"/>
    <s v="SBUX_athome_Facebook_Coffee_All_Carousel"/>
    <n v="140791"/>
    <m/>
    <m/>
    <m/>
    <m/>
    <n v="49692.205000000002"/>
    <m/>
    <x v="0"/>
    <m/>
    <m/>
    <x v="111"/>
    <m/>
    <x v="2"/>
    <x v="3"/>
    <x v="0"/>
  </r>
  <r>
    <x v="754"/>
    <x v="7"/>
    <x v="0"/>
    <s v="SBUX_athome_Facebook_Coffee_All_collection_st"/>
    <n v="8033"/>
    <m/>
    <m/>
    <m/>
    <m/>
    <n v="4342.9250000000002"/>
    <m/>
    <x v="0"/>
    <m/>
    <m/>
    <x v="111"/>
    <m/>
    <x v="2"/>
    <x v="3"/>
    <x v="1"/>
  </r>
  <r>
    <x v="754"/>
    <x v="7"/>
    <x v="0"/>
    <s v="SBUX_athome_Facebook_Coffee_WB_Occasion"/>
    <n v="8773"/>
    <m/>
    <m/>
    <m/>
    <m/>
    <n v="5786.85"/>
    <m/>
    <x v="0"/>
    <m/>
    <m/>
    <x v="111"/>
    <m/>
    <x v="2"/>
    <x v="3"/>
    <x v="0"/>
  </r>
  <r>
    <x v="754"/>
    <x v="7"/>
    <x v="0"/>
    <s v="SBUX_athome_Facebook_SBUX_All_collection"/>
    <n v="68572"/>
    <m/>
    <m/>
    <m/>
    <m/>
    <n v="33347.42"/>
    <m/>
    <x v="0"/>
    <m/>
    <m/>
    <x v="111"/>
    <m/>
    <x v="2"/>
    <x v="3"/>
    <x v="0"/>
  </r>
  <r>
    <x v="754"/>
    <x v="7"/>
    <x v="0"/>
    <s v="SBUX_athome_Facebook_SBUX_WB_Format_specific_benefit"/>
    <n v="22026"/>
    <m/>
    <m/>
    <m/>
    <m/>
    <n v="8342.43"/>
    <m/>
    <x v="0"/>
    <m/>
    <m/>
    <x v="111"/>
    <m/>
    <x v="2"/>
    <x v="3"/>
    <x v="0"/>
  </r>
  <r>
    <x v="754"/>
    <x v="7"/>
    <x v="0"/>
    <s v="環境学◆reach_SEP_女性_30-49_interest_◆_NEW"/>
    <n v="26362"/>
    <m/>
    <m/>
    <m/>
    <m/>
    <n v="16243.32"/>
    <m/>
    <x v="0"/>
    <m/>
    <m/>
    <x v="111"/>
    <m/>
    <x v="2"/>
    <x v="3"/>
    <x v="1"/>
  </r>
  <r>
    <x v="754"/>
    <x v="7"/>
    <x v="0"/>
    <s v="SBUX_athome_Facebook_Coffee_All_collection"/>
    <n v="128758"/>
    <m/>
    <m/>
    <m/>
    <m/>
    <n v="45263.425000000003"/>
    <m/>
    <x v="0"/>
    <m/>
    <m/>
    <x v="111"/>
    <m/>
    <x v="2"/>
    <x v="3"/>
    <x v="0"/>
  </r>
  <r>
    <x v="754"/>
    <x v="7"/>
    <x v="0"/>
    <s v="健康◆reach_SEP_女性_30-49_interest_◆_NEW"/>
    <n v="72014"/>
    <m/>
    <m/>
    <m/>
    <m/>
    <n v="16872.18"/>
    <m/>
    <x v="0"/>
    <m/>
    <m/>
    <x v="111"/>
    <m/>
    <x v="2"/>
    <x v="3"/>
    <x v="1"/>
  </r>
  <r>
    <x v="754"/>
    <x v="7"/>
    <x v="0"/>
    <s v="SBUX_athome_Facebook_Coffee_WB_Format_specific_benefit"/>
    <n v="14312"/>
    <m/>
    <m/>
    <m/>
    <m/>
    <n v="5484.6850000000004"/>
    <m/>
    <x v="0"/>
    <m/>
    <m/>
    <x v="111"/>
    <m/>
    <x v="2"/>
    <x v="3"/>
    <x v="0"/>
  </r>
  <r>
    <x v="754"/>
    <x v="7"/>
    <x v="0"/>
    <s v="SBUX_athome_Facebook_SBUX_WB_lal"/>
    <n v="19109"/>
    <m/>
    <m/>
    <m/>
    <m/>
    <n v="18471.09"/>
    <m/>
    <x v="0"/>
    <m/>
    <m/>
    <x v="111"/>
    <m/>
    <x v="2"/>
    <x v="3"/>
    <x v="0"/>
  </r>
  <r>
    <x v="754"/>
    <x v="7"/>
    <x v="0"/>
    <s v="健康◆reach_SEP_女性_30-49_interest_◆_NEW"/>
    <n v="66044"/>
    <m/>
    <m/>
    <m/>
    <m/>
    <n v="15176.264999999999"/>
    <m/>
    <x v="0"/>
    <m/>
    <m/>
    <x v="111"/>
    <m/>
    <x v="2"/>
    <x v="3"/>
    <x v="1"/>
  </r>
  <r>
    <x v="754"/>
    <x v="7"/>
    <x v="0"/>
    <s v="料理◆reach_SEP_女性_30-49_interest_◆_NEW"/>
    <n v="15739"/>
    <m/>
    <m/>
    <m/>
    <m/>
    <n v="3826.68"/>
    <m/>
    <x v="0"/>
    <m/>
    <m/>
    <x v="111"/>
    <m/>
    <x v="2"/>
    <x v="3"/>
    <x v="1"/>
  </r>
  <r>
    <x v="754"/>
    <x v="7"/>
    <x v="0"/>
    <s v="スタバ◆reach_入力規則_男女_25-54_入力規則_◆"/>
    <n v="335284"/>
    <m/>
    <m/>
    <m/>
    <m/>
    <n v="52250.014999999999"/>
    <m/>
    <x v="0"/>
    <m/>
    <m/>
    <x v="111"/>
    <m/>
    <x v="2"/>
    <x v="3"/>
    <x v="1"/>
  </r>
  <r>
    <x v="754"/>
    <x v="7"/>
    <x v="0"/>
    <s v="SBUX_athome_Facebook_SBUX_WB_RT"/>
    <n v="3325"/>
    <m/>
    <m/>
    <m/>
    <m/>
    <n v="5302.94"/>
    <m/>
    <x v="0"/>
    <m/>
    <m/>
    <x v="111"/>
    <m/>
    <x v="2"/>
    <x v="3"/>
    <x v="0"/>
  </r>
  <r>
    <x v="755"/>
    <x v="7"/>
    <x v="0"/>
    <s v="健康◆reach_SEP_女性_30-49_interest_◆_NEW"/>
    <n v="80821"/>
    <m/>
    <m/>
    <m/>
    <m/>
    <n v="17494.349999999999"/>
    <m/>
    <x v="0"/>
    <m/>
    <m/>
    <x v="111"/>
    <m/>
    <x v="2"/>
    <x v="3"/>
    <x v="1"/>
  </r>
  <r>
    <x v="755"/>
    <x v="7"/>
    <x v="0"/>
    <s v="自然◆reach_SEP_女性_30-49_interest_◆_NEW"/>
    <n v="22818"/>
    <m/>
    <m/>
    <m/>
    <m/>
    <n v="5117.8500000000004"/>
    <m/>
    <x v="0"/>
    <m/>
    <m/>
    <x v="111"/>
    <m/>
    <x v="2"/>
    <x v="3"/>
    <x v="1"/>
  </r>
  <r>
    <x v="755"/>
    <x v="7"/>
    <x v="0"/>
    <s v="SBUX_athome_Facebook_SBUX_WB_lal"/>
    <n v="8"/>
    <m/>
    <m/>
    <m/>
    <m/>
    <n v="3.3450000000000002"/>
    <m/>
    <x v="0"/>
    <m/>
    <m/>
    <x v="111"/>
    <m/>
    <x v="2"/>
    <x v="3"/>
    <x v="0"/>
  </r>
  <r>
    <x v="755"/>
    <x v="7"/>
    <x v="0"/>
    <s v="スタバ◆reach_入力規則_男女_25-54_入力規則_◆"/>
    <n v="137359"/>
    <m/>
    <m/>
    <m/>
    <m/>
    <n v="15058.075000000001"/>
    <m/>
    <x v="0"/>
    <m/>
    <m/>
    <x v="111"/>
    <m/>
    <x v="2"/>
    <x v="3"/>
    <x v="0"/>
  </r>
  <r>
    <x v="755"/>
    <x v="7"/>
    <x v="0"/>
    <s v="自然◆reach_SEP_女性_30-49_interest_◆_NEW"/>
    <n v="98635"/>
    <m/>
    <m/>
    <m/>
    <m/>
    <n v="21707.935000000001"/>
    <m/>
    <x v="0"/>
    <m/>
    <m/>
    <x v="111"/>
    <m/>
    <x v="2"/>
    <x v="3"/>
    <x v="1"/>
  </r>
  <r>
    <x v="755"/>
    <x v="7"/>
    <x v="0"/>
    <s v="SBUX_athome_Facebook_SBUX_All_collection"/>
    <n v="32140"/>
    <m/>
    <m/>
    <m/>
    <m/>
    <n v="16111.75"/>
    <m/>
    <x v="0"/>
    <m/>
    <m/>
    <x v="111"/>
    <m/>
    <x v="2"/>
    <x v="3"/>
    <x v="0"/>
  </r>
  <r>
    <x v="755"/>
    <x v="7"/>
    <x v="0"/>
    <s v="SBUX_athome_Facebook_Coffee_All_collection_st"/>
    <n v="1718"/>
    <m/>
    <m/>
    <m/>
    <m/>
    <n v="927.68"/>
    <m/>
    <x v="0"/>
    <m/>
    <m/>
    <x v="111"/>
    <m/>
    <x v="2"/>
    <x v="3"/>
    <x v="1"/>
  </r>
  <r>
    <x v="755"/>
    <x v="7"/>
    <x v="0"/>
    <s v="SBUX_athome_Facebook_Coffee_All_Carousel"/>
    <n v="51358"/>
    <m/>
    <m/>
    <m/>
    <m/>
    <n v="16073.84"/>
    <m/>
    <x v="0"/>
    <m/>
    <m/>
    <x v="111"/>
    <m/>
    <x v="2"/>
    <x v="3"/>
    <x v="0"/>
  </r>
  <r>
    <x v="755"/>
    <x v="7"/>
    <x v="0"/>
    <s v="美容関連ページの管理者◆reach_SEP_女性_30-49_user_◆_NEW"/>
    <n v="5949"/>
    <m/>
    <m/>
    <m/>
    <m/>
    <n v="3455.3850000000002"/>
    <m/>
    <x v="0"/>
    <m/>
    <m/>
    <x v="111"/>
    <m/>
    <x v="2"/>
    <x v="3"/>
    <x v="1"/>
  </r>
  <r>
    <x v="755"/>
    <x v="7"/>
    <x v="0"/>
    <s v="SBUX_athome_Facebook_Coffee_All_collection"/>
    <n v="50584"/>
    <m/>
    <m/>
    <m/>
    <m/>
    <n v="17714.005000000001"/>
    <m/>
    <x v="0"/>
    <m/>
    <m/>
    <x v="111"/>
    <m/>
    <x v="2"/>
    <x v="3"/>
    <x v="0"/>
  </r>
  <r>
    <x v="755"/>
    <x v="7"/>
    <x v="0"/>
    <s v="コーヒー◆reach_入力規則_男女_25-54_入力規則_◆"/>
    <n v="434215"/>
    <m/>
    <m/>
    <m/>
    <m/>
    <n v="67666.005000000005"/>
    <m/>
    <x v="0"/>
    <m/>
    <m/>
    <x v="111"/>
    <m/>
    <x v="2"/>
    <x v="3"/>
    <x v="1"/>
  </r>
  <r>
    <x v="755"/>
    <x v="7"/>
    <x v="0"/>
    <s v="コーヒー◆reach_入力規則_男女_25-54_入力規則_◆"/>
    <n v="200926"/>
    <m/>
    <m/>
    <m/>
    <m/>
    <n v="22238.674999999999"/>
    <m/>
    <x v="0"/>
    <m/>
    <m/>
    <x v="111"/>
    <m/>
    <x v="2"/>
    <x v="3"/>
    <x v="0"/>
  </r>
  <r>
    <x v="755"/>
    <x v="7"/>
    <x v="0"/>
    <s v="環境学◆reach_SEP_女性_30-49_interest_◆_NEW"/>
    <n v="18533"/>
    <m/>
    <m/>
    <m/>
    <m/>
    <n v="11069.72"/>
    <m/>
    <x v="0"/>
    <m/>
    <m/>
    <x v="111"/>
    <m/>
    <x v="2"/>
    <x v="3"/>
    <x v="1"/>
  </r>
  <r>
    <x v="755"/>
    <x v="7"/>
    <x v="0"/>
    <s v="料理◆reach_SEP_女性_30-49_interest_◆_NEW"/>
    <n v="20036"/>
    <m/>
    <m/>
    <m/>
    <m/>
    <n v="4416.5150000000003"/>
    <m/>
    <x v="0"/>
    <m/>
    <m/>
    <x v="111"/>
    <m/>
    <x v="2"/>
    <x v="3"/>
    <x v="1"/>
  </r>
  <r>
    <x v="755"/>
    <x v="7"/>
    <x v="0"/>
    <s v="美容関連ページの管理者◆reach_SEP_女性_30-49_user_◆_NEW"/>
    <n v="1578"/>
    <m/>
    <m/>
    <m/>
    <m/>
    <n v="868.58500000000004"/>
    <m/>
    <x v="0"/>
    <m/>
    <m/>
    <x v="111"/>
    <m/>
    <x v="2"/>
    <x v="3"/>
    <x v="1"/>
  </r>
  <r>
    <x v="755"/>
    <x v="7"/>
    <x v="0"/>
    <s v="SBUX_athome_Facebook_SBUX_All_Carousel"/>
    <n v="68960"/>
    <m/>
    <m/>
    <m/>
    <m/>
    <n v="26702.02"/>
    <m/>
    <x v="0"/>
    <m/>
    <m/>
    <x v="111"/>
    <m/>
    <x v="2"/>
    <x v="3"/>
    <x v="0"/>
  </r>
  <r>
    <x v="755"/>
    <x v="7"/>
    <x v="0"/>
    <s v="スタバ◆reach_入力規則_男女_25-54_入力規則_◆"/>
    <n v="307376"/>
    <m/>
    <m/>
    <m/>
    <m/>
    <n v="47379.695"/>
    <m/>
    <x v="0"/>
    <m/>
    <m/>
    <x v="111"/>
    <m/>
    <x v="2"/>
    <x v="3"/>
    <x v="1"/>
  </r>
  <r>
    <x v="755"/>
    <x v="7"/>
    <x v="0"/>
    <s v="カフェラテ◆reach_SEP_女性_30-49_interest_◆_NEW"/>
    <n v="27670"/>
    <m/>
    <m/>
    <m/>
    <m/>
    <n v="6267.415"/>
    <m/>
    <x v="0"/>
    <m/>
    <m/>
    <x v="111"/>
    <m/>
    <x v="2"/>
    <x v="3"/>
    <x v="1"/>
  </r>
  <r>
    <x v="755"/>
    <x v="7"/>
    <x v="0"/>
    <s v="喫茶店◆_入力規則_男女_30-49_入力規則_◆"/>
    <n v="39125"/>
    <m/>
    <m/>
    <m/>
    <m/>
    <n v="27976.465"/>
    <m/>
    <x v="0"/>
    <m/>
    <m/>
    <x v="111"/>
    <m/>
    <x v="2"/>
    <x v="3"/>
    <x v="1"/>
  </r>
  <r>
    <x v="755"/>
    <x v="7"/>
    <x v="0"/>
    <s v="コーヒー◆_入力規則_男女_30-49_入力規則_◆"/>
    <n v="37391"/>
    <m/>
    <m/>
    <m/>
    <m/>
    <n v="28664.42"/>
    <m/>
    <x v="0"/>
    <m/>
    <m/>
    <x v="111"/>
    <m/>
    <x v="2"/>
    <x v="3"/>
    <x v="1"/>
  </r>
  <r>
    <x v="755"/>
    <x v="7"/>
    <x v="0"/>
    <s v="SBUX_athome_Facebook_SBUX_WB_RT"/>
    <n v="1602"/>
    <m/>
    <m/>
    <m/>
    <m/>
    <n v="2457.46"/>
    <m/>
    <x v="0"/>
    <m/>
    <m/>
    <x v="111"/>
    <m/>
    <x v="2"/>
    <x v="3"/>
    <x v="0"/>
  </r>
  <r>
    <x v="755"/>
    <x v="7"/>
    <x v="0"/>
    <s v="SBUX_athome_Facebook_SBUX_WB_RT"/>
    <n v="77"/>
    <m/>
    <m/>
    <m/>
    <m/>
    <n v="95.89"/>
    <m/>
    <x v="0"/>
    <m/>
    <m/>
    <x v="111"/>
    <m/>
    <x v="2"/>
    <x v="3"/>
    <x v="0"/>
  </r>
  <r>
    <x v="755"/>
    <x v="7"/>
    <x v="0"/>
    <s v="SBUX_athome_Facebook_SBUX_WB_lal"/>
    <n v="1309"/>
    <m/>
    <m/>
    <m/>
    <m/>
    <n v="1207.5450000000001"/>
    <m/>
    <x v="0"/>
    <m/>
    <m/>
    <x v="111"/>
    <m/>
    <x v="2"/>
    <x v="3"/>
    <x v="0"/>
  </r>
  <r>
    <x v="755"/>
    <x v="7"/>
    <x v="0"/>
    <s v="健康◆reach_SEP_女性_30-49_interest_◆_NEW"/>
    <n v="68456"/>
    <m/>
    <m/>
    <m/>
    <m/>
    <n v="14402.455"/>
    <m/>
    <x v="0"/>
    <m/>
    <m/>
    <x v="111"/>
    <m/>
    <x v="2"/>
    <x v="3"/>
    <x v="1"/>
  </r>
  <r>
    <x v="755"/>
    <x v="7"/>
    <x v="0"/>
    <s v="料理◆reach_SEP_女性_30-49_interest_◆_NEW"/>
    <n v="102331"/>
    <m/>
    <m/>
    <m/>
    <m/>
    <n v="22328.99"/>
    <m/>
    <x v="0"/>
    <m/>
    <m/>
    <x v="111"/>
    <m/>
    <x v="2"/>
    <x v="3"/>
    <x v="1"/>
  </r>
  <r>
    <x v="755"/>
    <x v="7"/>
    <x v="0"/>
    <s v="環境学◆reach_SEP_女性_30-49_interest_◆_NEW"/>
    <n v="26738"/>
    <m/>
    <m/>
    <m/>
    <m/>
    <n v="15075.915000000001"/>
    <m/>
    <x v="0"/>
    <m/>
    <m/>
    <x v="111"/>
    <m/>
    <x v="2"/>
    <x v="3"/>
    <x v="1"/>
  </r>
  <r>
    <x v="755"/>
    <x v="7"/>
    <x v="0"/>
    <s v="SBUX_athome_Facebook_SBUX_All_collection_st"/>
    <n v="20567"/>
    <m/>
    <m/>
    <m/>
    <m/>
    <n v="10960.45"/>
    <m/>
    <x v="0"/>
    <m/>
    <m/>
    <x v="111"/>
    <m/>
    <x v="2"/>
    <x v="3"/>
    <x v="1"/>
  </r>
  <r>
    <x v="755"/>
    <x v="7"/>
    <x v="0"/>
    <s v="カフェラテ◆reach_SEP_女性_30-49_interest_◆_NEW"/>
    <n v="94320"/>
    <m/>
    <m/>
    <m/>
    <m/>
    <n v="21006.6"/>
    <m/>
    <x v="0"/>
    <m/>
    <m/>
    <x v="111"/>
    <m/>
    <x v="2"/>
    <x v="3"/>
    <x v="1"/>
  </r>
  <r>
    <x v="756"/>
    <x v="7"/>
    <x v="0"/>
    <s v="健康◆reach_SEP_女性_30-49_interest_◆_NEW"/>
    <n v="75224"/>
    <m/>
    <m/>
    <m/>
    <m/>
    <n v="13882.865"/>
    <m/>
    <x v="0"/>
    <m/>
    <m/>
    <x v="111"/>
    <m/>
    <x v="2"/>
    <x v="3"/>
    <x v="1"/>
  </r>
  <r>
    <x v="756"/>
    <x v="7"/>
    <x v="0"/>
    <s v="カフェラテ◆reach_SEP_女性_30-49_interest_◆_NEW"/>
    <n v="106928"/>
    <m/>
    <m/>
    <m/>
    <m/>
    <n v="20885.064999999999"/>
    <m/>
    <x v="0"/>
    <m/>
    <m/>
    <x v="111"/>
    <m/>
    <x v="2"/>
    <x v="3"/>
    <x v="1"/>
  </r>
  <r>
    <x v="756"/>
    <x v="7"/>
    <x v="0"/>
    <s v="カフェラテ◆reach_SEP_女性_30-49_interest_◆_NEW"/>
    <n v="30623"/>
    <m/>
    <m/>
    <m/>
    <m/>
    <n v="6013.1949999999997"/>
    <m/>
    <x v="0"/>
    <m/>
    <m/>
    <x v="111"/>
    <m/>
    <x v="2"/>
    <x v="3"/>
    <x v="1"/>
  </r>
  <r>
    <x v="756"/>
    <x v="7"/>
    <x v="0"/>
    <s v="コーヒー◆reach_入力規則_男女_25-54_入力規則_◆"/>
    <n v="534549"/>
    <m/>
    <m/>
    <m/>
    <m/>
    <n v="71104.664999999994"/>
    <m/>
    <x v="0"/>
    <m/>
    <m/>
    <x v="111"/>
    <m/>
    <x v="2"/>
    <x v="3"/>
    <x v="1"/>
  </r>
  <r>
    <x v="756"/>
    <x v="7"/>
    <x v="0"/>
    <s v="コーヒー◆reach_入力規則_男女_25-54_入力規則_◆"/>
    <n v="250085"/>
    <m/>
    <m/>
    <m/>
    <m/>
    <n v="23564.41"/>
    <m/>
    <x v="0"/>
    <m/>
    <m/>
    <x v="111"/>
    <m/>
    <x v="2"/>
    <x v="3"/>
    <x v="0"/>
  </r>
  <r>
    <x v="756"/>
    <x v="7"/>
    <x v="0"/>
    <s v="料理◆reach_SEP_女性_30-49_interest_◆_NEW"/>
    <n v="112701"/>
    <m/>
    <m/>
    <m/>
    <m/>
    <n v="21759.224999999999"/>
    <m/>
    <x v="0"/>
    <m/>
    <m/>
    <x v="111"/>
    <m/>
    <x v="2"/>
    <x v="3"/>
    <x v="1"/>
  </r>
  <r>
    <x v="756"/>
    <x v="7"/>
    <x v="0"/>
    <s v="料理◆reach_SEP_女性_30-49_interest_◆_NEW"/>
    <n v="24328"/>
    <m/>
    <m/>
    <m/>
    <m/>
    <n v="4688.5749999999998"/>
    <m/>
    <x v="0"/>
    <m/>
    <m/>
    <x v="111"/>
    <m/>
    <x v="2"/>
    <x v="3"/>
    <x v="1"/>
  </r>
  <r>
    <x v="756"/>
    <x v="7"/>
    <x v="0"/>
    <s v="コーヒー◆_入力規則_男女_30-49_入力規則_◆"/>
    <n v="45560"/>
    <m/>
    <m/>
    <m/>
    <m/>
    <n v="28337.724999999999"/>
    <m/>
    <x v="0"/>
    <m/>
    <m/>
    <x v="111"/>
    <m/>
    <x v="2"/>
    <x v="3"/>
    <x v="1"/>
  </r>
  <r>
    <x v="756"/>
    <x v="7"/>
    <x v="0"/>
    <s v="美容関連ページの管理者◆reach_SEP_女性_30-49_user_◆_NEW"/>
    <n v="2092"/>
    <m/>
    <m/>
    <m/>
    <m/>
    <n v="938.83"/>
    <m/>
    <x v="0"/>
    <m/>
    <m/>
    <x v="111"/>
    <m/>
    <x v="2"/>
    <x v="3"/>
    <x v="1"/>
  </r>
  <r>
    <x v="756"/>
    <x v="7"/>
    <x v="0"/>
    <s v="美容関連ページの管理者◆reach_SEP_女性_30-49_user_◆_NEW"/>
    <n v="6938"/>
    <m/>
    <m/>
    <m/>
    <m/>
    <n v="3289.25"/>
    <m/>
    <x v="0"/>
    <m/>
    <m/>
    <x v="111"/>
    <m/>
    <x v="2"/>
    <x v="3"/>
    <x v="1"/>
  </r>
  <r>
    <x v="756"/>
    <x v="7"/>
    <x v="0"/>
    <s v="健康◆reach_SEP_女性_30-49_interest_◆_NEW"/>
    <n v="93542"/>
    <m/>
    <m/>
    <m/>
    <m/>
    <n v="17656.025000000001"/>
    <m/>
    <x v="0"/>
    <m/>
    <m/>
    <x v="111"/>
    <m/>
    <x v="2"/>
    <x v="3"/>
    <x v="1"/>
  </r>
  <r>
    <x v="756"/>
    <x v="7"/>
    <x v="0"/>
    <s v="自然◆reach_SEP_女性_30-49_interest_◆_NEW"/>
    <n v="35203"/>
    <m/>
    <m/>
    <m/>
    <m/>
    <n v="6919.69"/>
    <m/>
    <x v="0"/>
    <m/>
    <m/>
    <x v="111"/>
    <m/>
    <x v="2"/>
    <x v="3"/>
    <x v="1"/>
  </r>
  <r>
    <x v="756"/>
    <x v="7"/>
    <x v="0"/>
    <s v="環境学◆reach_SEP_女性_30-49_interest_◆_NEW"/>
    <n v="20331"/>
    <m/>
    <m/>
    <m/>
    <m/>
    <n v="11920.465"/>
    <m/>
    <x v="0"/>
    <m/>
    <m/>
    <x v="111"/>
    <m/>
    <x v="2"/>
    <x v="3"/>
    <x v="1"/>
  </r>
  <r>
    <x v="756"/>
    <x v="7"/>
    <x v="0"/>
    <s v="環境学◆reach_SEP_女性_30-49_interest_◆_NEW"/>
    <n v="24867"/>
    <m/>
    <m/>
    <m/>
    <m/>
    <n v="13747.95"/>
    <m/>
    <x v="0"/>
    <m/>
    <m/>
    <x v="111"/>
    <m/>
    <x v="2"/>
    <x v="3"/>
    <x v="1"/>
  </r>
  <r>
    <x v="756"/>
    <x v="7"/>
    <x v="0"/>
    <s v="スタバ◆reach_入力規則_男女_25-54_入力規則_◆"/>
    <n v="139102"/>
    <m/>
    <m/>
    <m/>
    <m/>
    <n v="13297.49"/>
    <m/>
    <x v="0"/>
    <m/>
    <m/>
    <x v="111"/>
    <m/>
    <x v="2"/>
    <x v="3"/>
    <x v="0"/>
  </r>
  <r>
    <x v="756"/>
    <x v="7"/>
    <x v="0"/>
    <s v="自然◆reach_SEP_女性_30-49_interest_◆_NEW"/>
    <n v="100112"/>
    <m/>
    <m/>
    <m/>
    <m/>
    <n v="19574.939999999999"/>
    <m/>
    <x v="0"/>
    <m/>
    <m/>
    <x v="111"/>
    <m/>
    <x v="2"/>
    <x v="3"/>
    <x v="1"/>
  </r>
  <r>
    <x v="756"/>
    <x v="7"/>
    <x v="0"/>
    <s v="スタバ◆reach_入力規則_男女_25-54_入力規則_◆"/>
    <n v="312819"/>
    <m/>
    <m/>
    <m/>
    <m/>
    <n v="42390.07"/>
    <m/>
    <x v="0"/>
    <m/>
    <m/>
    <x v="111"/>
    <m/>
    <x v="2"/>
    <x v="3"/>
    <x v="1"/>
  </r>
  <r>
    <x v="756"/>
    <x v="7"/>
    <x v="0"/>
    <s v="喫茶店◆_入力規則_男女_30-49_入力規則_◆"/>
    <n v="48841"/>
    <m/>
    <m/>
    <m/>
    <m/>
    <n v="27520.43"/>
    <m/>
    <x v="0"/>
    <m/>
    <m/>
    <x v="111"/>
    <m/>
    <x v="2"/>
    <x v="3"/>
    <x v="1"/>
  </r>
  <r>
    <x v="619"/>
    <x v="6"/>
    <x v="0"/>
    <s v="NDG_brand_instream_kaden"/>
    <n v="40115"/>
    <m/>
    <m/>
    <m/>
    <m/>
    <n v="21522.959578515001"/>
    <m/>
    <x v="0"/>
    <m/>
    <m/>
    <x v="90"/>
    <m/>
    <x v="2"/>
    <x v="3"/>
    <x v="1"/>
  </r>
  <r>
    <x v="619"/>
    <x v="6"/>
    <x v="0"/>
    <s v="NDG_brand_instream_cafe"/>
    <n v="29772"/>
    <m/>
    <m/>
    <m/>
    <m/>
    <n v="21515.082000934999"/>
    <m/>
    <x v="0"/>
    <m/>
    <m/>
    <x v="90"/>
    <m/>
    <x v="2"/>
    <x v="3"/>
    <x v="1"/>
  </r>
  <r>
    <x v="619"/>
    <x v="6"/>
    <x v="0"/>
    <s v="NDG_brand_instream_interior"/>
    <n v="36808"/>
    <m/>
    <m/>
    <m/>
    <m/>
    <n v="21465.022056670001"/>
    <m/>
    <x v="0"/>
    <m/>
    <m/>
    <x v="90"/>
    <m/>
    <x v="2"/>
    <x v="3"/>
    <x v="1"/>
  </r>
  <r>
    <x v="620"/>
    <x v="6"/>
    <x v="0"/>
    <s v="NDG_brand_instream_interior"/>
    <n v="22809"/>
    <m/>
    <m/>
    <m/>
    <m/>
    <n v="20960.60871638"/>
    <m/>
    <x v="0"/>
    <m/>
    <m/>
    <x v="90"/>
    <m/>
    <x v="2"/>
    <x v="3"/>
    <x v="1"/>
  </r>
  <r>
    <x v="620"/>
    <x v="6"/>
    <x v="0"/>
    <s v="NDG_brand_instream_cafe"/>
    <n v="20898"/>
    <m/>
    <m/>
    <m/>
    <m/>
    <n v="20959.995185399999"/>
    <m/>
    <x v="0"/>
    <m/>
    <m/>
    <x v="90"/>
    <m/>
    <x v="2"/>
    <x v="3"/>
    <x v="1"/>
  </r>
  <r>
    <x v="620"/>
    <x v="6"/>
    <x v="0"/>
    <s v="NDG_brand_instream_kaden"/>
    <n v="24905"/>
    <m/>
    <m/>
    <m/>
    <m/>
    <n v="20925.873445845002"/>
    <m/>
    <x v="0"/>
    <m/>
    <m/>
    <x v="90"/>
    <m/>
    <x v="2"/>
    <x v="3"/>
    <x v="1"/>
  </r>
  <r>
    <x v="621"/>
    <x v="6"/>
    <x v="0"/>
    <s v="NDG_brand_instream_cafe"/>
    <n v="27493"/>
    <m/>
    <m/>
    <m/>
    <m/>
    <n v="21028.557444124999"/>
    <m/>
    <x v="0"/>
    <m/>
    <m/>
    <x v="90"/>
    <m/>
    <x v="2"/>
    <x v="3"/>
    <x v="1"/>
  </r>
  <r>
    <x v="621"/>
    <x v="6"/>
    <x v="0"/>
    <s v="NDG_brand_instream_interior"/>
    <n v="43780"/>
    <m/>
    <m/>
    <m/>
    <m/>
    <n v="21018.186124444997"/>
    <m/>
    <x v="0"/>
    <m/>
    <m/>
    <x v="90"/>
    <m/>
    <x v="2"/>
    <x v="3"/>
    <x v="1"/>
  </r>
  <r>
    <x v="621"/>
    <x v="6"/>
    <x v="0"/>
    <s v="NDG_brand_instream_kaden"/>
    <n v="45810"/>
    <m/>
    <m/>
    <m/>
    <m/>
    <n v="21004.593251990002"/>
    <m/>
    <x v="0"/>
    <m/>
    <m/>
    <x v="90"/>
    <m/>
    <x v="2"/>
    <x v="3"/>
    <x v="1"/>
  </r>
  <r>
    <x v="622"/>
    <x v="6"/>
    <x v="0"/>
    <s v="NDG_brand_instream_interior"/>
    <n v="32448"/>
    <m/>
    <m/>
    <m/>
    <m/>
    <n v="21059.922302694999"/>
    <m/>
    <x v="0"/>
    <m/>
    <m/>
    <x v="90"/>
    <m/>
    <x v="2"/>
    <x v="3"/>
    <x v="1"/>
  </r>
  <r>
    <x v="622"/>
    <x v="6"/>
    <x v="0"/>
    <s v="NDG_brand_instream_kaden"/>
    <n v="31340"/>
    <m/>
    <m/>
    <m/>
    <m/>
    <n v="21004.002274114999"/>
    <m/>
    <x v="0"/>
    <m/>
    <m/>
    <x v="90"/>
    <m/>
    <x v="2"/>
    <x v="3"/>
    <x v="1"/>
  </r>
  <r>
    <x v="622"/>
    <x v="6"/>
    <x v="0"/>
    <s v="NDG_brand_instream_cafe"/>
    <n v="25023"/>
    <m/>
    <m/>
    <m/>
    <m/>
    <n v="21010.05216711"/>
    <m/>
    <x v="0"/>
    <m/>
    <m/>
    <x v="90"/>
    <m/>
    <x v="2"/>
    <x v="3"/>
    <x v="1"/>
  </r>
  <r>
    <x v="623"/>
    <x v="6"/>
    <x v="0"/>
    <s v="NDG_brand_instream_kaden"/>
    <n v="38826"/>
    <m/>
    <m/>
    <m/>
    <m/>
    <n v="22089.71500285"/>
    <m/>
    <x v="0"/>
    <m/>
    <m/>
    <x v="91"/>
    <m/>
    <x v="2"/>
    <x v="3"/>
    <x v="1"/>
  </r>
  <r>
    <x v="623"/>
    <x v="6"/>
    <x v="0"/>
    <s v="NDG_brand_instream_interior"/>
    <n v="33042"/>
    <m/>
    <m/>
    <m/>
    <m/>
    <n v="22057.101592924999"/>
    <m/>
    <x v="0"/>
    <m/>
    <m/>
    <x v="91"/>
    <m/>
    <x v="2"/>
    <x v="3"/>
    <x v="1"/>
  </r>
  <r>
    <x v="623"/>
    <x v="6"/>
    <x v="0"/>
    <s v="NDG_brand_instream_cafe"/>
    <n v="27606"/>
    <m/>
    <m/>
    <m/>
    <m/>
    <n v="22145.682315234997"/>
    <m/>
    <x v="0"/>
    <m/>
    <m/>
    <x v="91"/>
    <m/>
    <x v="2"/>
    <x v="3"/>
    <x v="1"/>
  </r>
  <r>
    <x v="624"/>
    <x v="6"/>
    <x v="0"/>
    <s v="NDG_brand_instream_cafe"/>
    <n v="23644"/>
    <m/>
    <m/>
    <m/>
    <m/>
    <n v="21924.306442074998"/>
    <m/>
    <x v="0"/>
    <m/>
    <m/>
    <x v="91"/>
    <m/>
    <x v="2"/>
    <x v="3"/>
    <x v="1"/>
  </r>
  <r>
    <x v="624"/>
    <x v="6"/>
    <x v="0"/>
    <s v="NDG_brand_instream_kaden"/>
    <n v="24855"/>
    <m/>
    <m/>
    <m/>
    <m/>
    <n v="21802.740213154997"/>
    <m/>
    <x v="0"/>
    <m/>
    <m/>
    <x v="91"/>
    <m/>
    <x v="2"/>
    <x v="3"/>
    <x v="1"/>
  </r>
  <r>
    <x v="624"/>
    <x v="6"/>
    <x v="0"/>
    <s v="NDG_brand_instream_interior"/>
    <n v="27059"/>
    <m/>
    <m/>
    <m/>
    <m/>
    <n v="21816.631953555003"/>
    <m/>
    <x v="0"/>
    <m/>
    <m/>
    <x v="91"/>
    <m/>
    <x v="2"/>
    <x v="3"/>
    <x v="1"/>
  </r>
  <r>
    <x v="625"/>
    <x v="6"/>
    <x v="0"/>
    <s v="NDG_brand_instream_interior"/>
    <n v="28075"/>
    <m/>
    <m/>
    <m/>
    <m/>
    <n v="21287.45002891"/>
    <m/>
    <x v="0"/>
    <m/>
    <m/>
    <x v="91"/>
    <m/>
    <x v="2"/>
    <x v="3"/>
    <x v="1"/>
  </r>
  <r>
    <x v="625"/>
    <x v="6"/>
    <x v="0"/>
    <s v="NDG_brand_instream_kaden"/>
    <n v="24543"/>
    <m/>
    <m/>
    <m/>
    <m/>
    <n v="21373.012088304997"/>
    <m/>
    <x v="0"/>
    <m/>
    <m/>
    <x v="91"/>
    <m/>
    <x v="2"/>
    <x v="3"/>
    <x v="1"/>
  </r>
  <r>
    <x v="625"/>
    <x v="6"/>
    <x v="0"/>
    <s v="NDG_brand_instream_cafe"/>
    <n v="20950"/>
    <m/>
    <m/>
    <m/>
    <m/>
    <n v="21297.370228510001"/>
    <m/>
    <x v="0"/>
    <m/>
    <m/>
    <x v="91"/>
    <m/>
    <x v="2"/>
    <x v="3"/>
    <x v="1"/>
  </r>
  <r>
    <x v="626"/>
    <x v="6"/>
    <x v="0"/>
    <s v="NDG_brand_instream_kaden"/>
    <n v="30693"/>
    <m/>
    <m/>
    <m/>
    <m/>
    <n v="21036.474293120002"/>
    <m/>
    <x v="0"/>
    <m/>
    <m/>
    <x v="91"/>
    <m/>
    <x v="2"/>
    <x v="3"/>
    <x v="1"/>
  </r>
  <r>
    <x v="626"/>
    <x v="6"/>
    <x v="0"/>
    <s v="NDG_brand_instream_interior"/>
    <n v="34923"/>
    <m/>
    <m/>
    <m/>
    <m/>
    <n v="21076.354232749996"/>
    <m/>
    <x v="0"/>
    <m/>
    <m/>
    <x v="91"/>
    <m/>
    <x v="2"/>
    <x v="3"/>
    <x v="1"/>
  </r>
  <r>
    <x v="626"/>
    <x v="6"/>
    <x v="0"/>
    <s v="NDG_brand_instream_cafe"/>
    <n v="26662"/>
    <m/>
    <m/>
    <m/>
    <m/>
    <n v="21188.010541255"/>
    <m/>
    <x v="0"/>
    <m/>
    <m/>
    <x v="91"/>
    <m/>
    <x v="2"/>
    <x v="3"/>
    <x v="1"/>
  </r>
  <r>
    <x v="627"/>
    <x v="6"/>
    <x v="0"/>
    <s v="NDG_brand_instream_cafe"/>
    <n v="19366"/>
    <m/>
    <m/>
    <m/>
    <m/>
    <n v="20754.711592110001"/>
    <m/>
    <x v="0"/>
    <m/>
    <m/>
    <x v="91"/>
    <m/>
    <x v="2"/>
    <x v="3"/>
    <x v="1"/>
  </r>
  <r>
    <x v="627"/>
    <x v="6"/>
    <x v="0"/>
    <s v="NDG_brand_instream_interior"/>
    <n v="28481"/>
    <m/>
    <m/>
    <m/>
    <m/>
    <n v="20769.322590019998"/>
    <m/>
    <x v="0"/>
    <m/>
    <m/>
    <x v="91"/>
    <m/>
    <x v="2"/>
    <x v="3"/>
    <x v="1"/>
  </r>
  <r>
    <x v="627"/>
    <x v="6"/>
    <x v="0"/>
    <s v="NDG_brand_instream_kaden"/>
    <n v="26079"/>
    <m/>
    <m/>
    <m/>
    <m/>
    <n v="20802.865108260001"/>
    <m/>
    <x v="0"/>
    <m/>
    <m/>
    <x v="91"/>
    <m/>
    <x v="2"/>
    <x v="3"/>
    <x v="1"/>
  </r>
  <r>
    <x v="628"/>
    <x v="6"/>
    <x v="0"/>
    <s v="NDG_brand_instream_interior"/>
    <n v="36287"/>
    <m/>
    <m/>
    <m/>
    <m/>
    <n v="20820.29134068"/>
    <m/>
    <x v="0"/>
    <m/>
    <m/>
    <x v="91"/>
    <m/>
    <x v="2"/>
    <x v="3"/>
    <x v="1"/>
  </r>
  <r>
    <x v="628"/>
    <x v="6"/>
    <x v="0"/>
    <s v="NDG_brand_instream_kaden"/>
    <n v="39250"/>
    <m/>
    <m/>
    <m/>
    <m/>
    <n v="20761.274586920001"/>
    <m/>
    <x v="0"/>
    <m/>
    <m/>
    <x v="91"/>
    <m/>
    <x v="2"/>
    <x v="3"/>
    <x v="1"/>
  </r>
  <r>
    <x v="628"/>
    <x v="6"/>
    <x v="0"/>
    <s v="NDG_brand_instream_cafe"/>
    <n v="27330"/>
    <m/>
    <m/>
    <m/>
    <m/>
    <n v="20757.436586324999"/>
    <m/>
    <x v="0"/>
    <m/>
    <m/>
    <x v="91"/>
    <m/>
    <x v="2"/>
    <x v="3"/>
    <x v="1"/>
  </r>
  <r>
    <x v="629"/>
    <x v="6"/>
    <x v="0"/>
    <s v="NDG_brand_instream_interior"/>
    <n v="29171"/>
    <m/>
    <m/>
    <m/>
    <m/>
    <n v="21236.706067825002"/>
    <m/>
    <x v="0"/>
    <m/>
    <m/>
    <x v="91"/>
    <m/>
    <x v="2"/>
    <x v="3"/>
    <x v="1"/>
  </r>
  <r>
    <x v="629"/>
    <x v="6"/>
    <x v="0"/>
    <s v="NDG_brand_instream_cafe"/>
    <n v="23254"/>
    <m/>
    <m/>
    <m/>
    <m/>
    <n v="21088.966032315002"/>
    <m/>
    <x v="0"/>
    <m/>
    <m/>
    <x v="91"/>
    <m/>
    <x v="2"/>
    <x v="3"/>
    <x v="1"/>
  </r>
  <r>
    <x v="629"/>
    <x v="6"/>
    <x v="0"/>
    <s v="NDG_brand_instream_kaden"/>
    <n v="27553"/>
    <m/>
    <m/>
    <m/>
    <m/>
    <n v="21236.913485699999"/>
    <m/>
    <x v="0"/>
    <m/>
    <m/>
    <x v="91"/>
    <m/>
    <x v="2"/>
    <x v="3"/>
    <x v="1"/>
  </r>
  <r>
    <x v="630"/>
    <x v="6"/>
    <x v="0"/>
    <s v="NDG_brand_instream_interior"/>
    <n v="27791"/>
    <m/>
    <m/>
    <m/>
    <m/>
    <n v="21241.092632809999"/>
    <m/>
    <x v="0"/>
    <m/>
    <m/>
    <x v="92"/>
    <m/>
    <x v="2"/>
    <x v="3"/>
    <x v="1"/>
  </r>
  <r>
    <x v="630"/>
    <x v="6"/>
    <x v="0"/>
    <s v="NDG_brand_instream_kaden"/>
    <n v="27304"/>
    <m/>
    <m/>
    <m/>
    <m/>
    <n v="21149.764055439999"/>
    <m/>
    <x v="0"/>
    <m/>
    <m/>
    <x v="92"/>
    <m/>
    <x v="2"/>
    <x v="3"/>
    <x v="1"/>
  </r>
  <r>
    <x v="630"/>
    <x v="6"/>
    <x v="0"/>
    <s v="NDG_brand_instream_cafe"/>
    <n v="22973"/>
    <m/>
    <m/>
    <m/>
    <m/>
    <n v="21224.004495149999"/>
    <m/>
    <x v="0"/>
    <m/>
    <m/>
    <x v="92"/>
    <m/>
    <x v="2"/>
    <x v="3"/>
    <x v="1"/>
  </r>
  <r>
    <x v="631"/>
    <x v="6"/>
    <x v="0"/>
    <s v="NDG_brand_instream_interior"/>
    <n v="31258"/>
    <m/>
    <m/>
    <m/>
    <m/>
    <n v="20775.549712265001"/>
    <m/>
    <x v="0"/>
    <m/>
    <m/>
    <x v="92"/>
    <m/>
    <x v="2"/>
    <x v="3"/>
    <x v="1"/>
  </r>
  <r>
    <x v="631"/>
    <x v="6"/>
    <x v="0"/>
    <s v="NDG_brand_instream_kaden"/>
    <n v="31688"/>
    <m/>
    <m/>
    <m/>
    <m/>
    <n v="20837.168054269998"/>
    <m/>
    <x v="0"/>
    <m/>
    <m/>
    <x v="92"/>
    <m/>
    <x v="2"/>
    <x v="3"/>
    <x v="1"/>
  </r>
  <r>
    <x v="631"/>
    <x v="6"/>
    <x v="0"/>
    <s v="NDG_brand_instream_cafe"/>
    <n v="21471"/>
    <m/>
    <m/>
    <m/>
    <m/>
    <n v="20778.317967365001"/>
    <m/>
    <x v="0"/>
    <m/>
    <m/>
    <x v="92"/>
    <m/>
    <x v="2"/>
    <x v="3"/>
    <x v="1"/>
  </r>
  <r>
    <x v="632"/>
    <x v="6"/>
    <x v="0"/>
    <s v="NDG_brand_instream_cafe"/>
    <n v="20576"/>
    <m/>
    <m/>
    <m/>
    <m/>
    <n v="20871.906547154998"/>
    <m/>
    <x v="0"/>
    <m/>
    <m/>
    <x v="92"/>
    <m/>
    <x v="2"/>
    <x v="3"/>
    <x v="1"/>
  </r>
  <r>
    <x v="632"/>
    <x v="6"/>
    <x v="0"/>
    <s v="NDG_brand_instream_interior"/>
    <n v="24583"/>
    <m/>
    <m/>
    <m/>
    <m/>
    <n v="20929.173309530001"/>
    <m/>
    <x v="0"/>
    <m/>
    <m/>
    <x v="92"/>
    <m/>
    <x v="2"/>
    <x v="3"/>
    <x v="1"/>
  </r>
  <r>
    <x v="632"/>
    <x v="6"/>
    <x v="0"/>
    <s v="NDG_brand_instream_kaden"/>
    <n v="23895"/>
    <m/>
    <m/>
    <m/>
    <m/>
    <n v="20943.685830639999"/>
    <m/>
    <x v="0"/>
    <m/>
    <m/>
    <x v="92"/>
    <m/>
    <x v="2"/>
    <x v="3"/>
    <x v="1"/>
  </r>
  <r>
    <x v="646"/>
    <x v="12"/>
    <x v="0"/>
    <s v="◆ネスレ日本_ネスカフェドルチェグスト_line_cv◆"/>
    <n v="5807"/>
    <m/>
    <m/>
    <m/>
    <m/>
    <n v="1828.6"/>
    <m/>
    <x v="0"/>
    <m/>
    <m/>
    <x v="94"/>
    <m/>
    <x v="2"/>
    <x v="3"/>
    <x v="0"/>
  </r>
  <r>
    <x v="646"/>
    <x v="12"/>
    <x v="0"/>
    <s v="◆ネスレ日本_ネスカフェドルチェグスト_line_cv◆"/>
    <n v="19474"/>
    <m/>
    <m/>
    <m/>
    <m/>
    <n v="10958.22"/>
    <m/>
    <x v="0"/>
    <m/>
    <m/>
    <x v="94"/>
    <m/>
    <x v="2"/>
    <x v="3"/>
    <x v="0"/>
  </r>
  <r>
    <x v="646"/>
    <x v="12"/>
    <x v="0"/>
    <s v="◆ネスレ日本_ネスカフェドルチェグスト_line_cv◆"/>
    <n v="4479"/>
    <m/>
    <m/>
    <m/>
    <m/>
    <n v="927.68"/>
    <m/>
    <x v="0"/>
    <m/>
    <m/>
    <x v="94"/>
    <m/>
    <x v="2"/>
    <x v="3"/>
    <x v="0"/>
  </r>
  <r>
    <x v="646"/>
    <x v="12"/>
    <x v="0"/>
    <s v="◆ネスレ日本_ネスカフェドルチェグスト_line_cv◆"/>
    <n v="15292"/>
    <m/>
    <m/>
    <m/>
    <m/>
    <n v="3815.53"/>
    <m/>
    <x v="0"/>
    <m/>
    <m/>
    <x v="94"/>
    <m/>
    <x v="2"/>
    <x v="3"/>
    <x v="0"/>
  </r>
  <r>
    <x v="646"/>
    <x v="12"/>
    <x v="0"/>
    <s v="◆ネスレ日本_ネスカフェドルチェグスト_line_cv◆"/>
    <n v="16443"/>
    <m/>
    <m/>
    <m/>
    <m/>
    <n v="4788.9250000000002"/>
    <m/>
    <x v="0"/>
    <m/>
    <m/>
    <x v="94"/>
    <m/>
    <x v="2"/>
    <x v="3"/>
    <x v="0"/>
  </r>
  <r>
    <x v="646"/>
    <x v="12"/>
    <x v="0"/>
    <s v="◆ネスレ日本_ネスカフェドルチェグスト_line_cv◆"/>
    <n v="10615"/>
    <m/>
    <m/>
    <m/>
    <m/>
    <n v="7783.8149999999996"/>
    <m/>
    <x v="0"/>
    <m/>
    <m/>
    <x v="94"/>
    <m/>
    <x v="2"/>
    <x v="3"/>
    <x v="0"/>
  </r>
  <r>
    <x v="646"/>
    <x v="12"/>
    <x v="0"/>
    <s v="◆ネスレ日本_ネスカフェドルチェグスト_line_cv◆"/>
    <n v="62750"/>
    <m/>
    <m/>
    <m/>
    <m/>
    <n v="23149.63"/>
    <m/>
    <x v="0"/>
    <m/>
    <m/>
    <x v="94"/>
    <m/>
    <x v="2"/>
    <x v="3"/>
    <x v="0"/>
  </r>
  <r>
    <x v="646"/>
    <x v="12"/>
    <x v="0"/>
    <s v="◆ネスレ日本_ネスカフェドルチェグスト_line_cv◆"/>
    <n v="1314"/>
    <m/>
    <m/>
    <m/>
    <m/>
    <n v="169.48"/>
    <m/>
    <x v="0"/>
    <m/>
    <m/>
    <x v="94"/>
    <m/>
    <x v="2"/>
    <x v="3"/>
    <x v="0"/>
  </r>
  <r>
    <x v="646"/>
    <x v="12"/>
    <x v="0"/>
    <s v="◆ネスレ日本_ネスカフェドルチェグスト_line_cv◆"/>
    <n v="3467"/>
    <m/>
    <m/>
    <m/>
    <m/>
    <n v="744.82"/>
    <m/>
    <x v="0"/>
    <m/>
    <m/>
    <x v="94"/>
    <m/>
    <x v="2"/>
    <x v="3"/>
    <x v="0"/>
  </r>
  <r>
    <x v="646"/>
    <x v="12"/>
    <x v="0"/>
    <s v="◆ネスレ日本_ネスカフェドルチェグスト_line_cv◆"/>
    <n v="5178"/>
    <m/>
    <m/>
    <m/>
    <m/>
    <n v="1137.3"/>
    <m/>
    <x v="0"/>
    <m/>
    <m/>
    <x v="94"/>
    <m/>
    <x v="2"/>
    <x v="3"/>
    <x v="0"/>
  </r>
  <r>
    <x v="647"/>
    <x v="12"/>
    <x v="0"/>
    <s v="◆ネスレ日本_ネスカフェドルチェグスト_line_cv◆"/>
    <n v="8919"/>
    <m/>
    <m/>
    <m/>
    <m/>
    <n v="892"/>
    <m/>
    <x v="0"/>
    <m/>
    <m/>
    <x v="94"/>
    <m/>
    <x v="2"/>
    <x v="3"/>
    <x v="0"/>
  </r>
  <r>
    <x v="647"/>
    <x v="12"/>
    <x v="0"/>
    <s v="◆ネスレ日本_ネスカフェドルチェグスト_line_cv◆"/>
    <n v="3687"/>
    <m/>
    <m/>
    <m/>
    <m/>
    <n v="296.58999999999997"/>
    <m/>
    <x v="0"/>
    <m/>
    <m/>
    <x v="94"/>
    <m/>
    <x v="2"/>
    <x v="3"/>
    <x v="0"/>
  </r>
  <r>
    <x v="647"/>
    <x v="12"/>
    <x v="0"/>
    <s v="◆ネスレ日本_ネスカフェドルチェグスト_line_cv◆"/>
    <n v="3601"/>
    <m/>
    <m/>
    <m/>
    <m/>
    <n v="458.26499999999999"/>
    <m/>
    <x v="0"/>
    <m/>
    <m/>
    <x v="94"/>
    <m/>
    <x v="2"/>
    <x v="3"/>
    <x v="0"/>
  </r>
  <r>
    <x v="647"/>
    <x v="12"/>
    <x v="0"/>
    <s v="◆ネスレ日本_ネスカフェドルチェグスト_line_cv◆"/>
    <n v="7690"/>
    <m/>
    <m/>
    <m/>
    <m/>
    <n v="618.82500000000005"/>
    <m/>
    <x v="0"/>
    <m/>
    <m/>
    <x v="94"/>
    <m/>
    <x v="2"/>
    <x v="3"/>
    <x v="0"/>
  </r>
  <r>
    <x v="647"/>
    <x v="12"/>
    <x v="0"/>
    <s v="◆ネスレ日本_ネスカフェドルチェグスト_line_cv◆"/>
    <n v="2109"/>
    <m/>
    <m/>
    <m/>
    <m/>
    <n v="658.96500000000003"/>
    <m/>
    <x v="0"/>
    <m/>
    <m/>
    <x v="94"/>
    <m/>
    <x v="2"/>
    <x v="3"/>
    <x v="0"/>
  </r>
  <r>
    <x v="647"/>
    <x v="12"/>
    <x v="0"/>
    <s v="◆ネスレ日本_ネスカフェドルチェグスト_line_cv◆"/>
    <n v="11417"/>
    <m/>
    <m/>
    <m/>
    <m/>
    <n v="1581.07"/>
    <m/>
    <x v="0"/>
    <m/>
    <m/>
    <x v="94"/>
    <m/>
    <x v="2"/>
    <x v="3"/>
    <x v="0"/>
  </r>
  <r>
    <x v="647"/>
    <x v="12"/>
    <x v="0"/>
    <s v="◆ネスレ日本_ネスカフェドルチェグスト_line_cv◆"/>
    <n v="75771"/>
    <m/>
    <m/>
    <m/>
    <m/>
    <n v="26809.06"/>
    <m/>
    <x v="0"/>
    <m/>
    <m/>
    <x v="94"/>
    <m/>
    <x v="2"/>
    <x v="3"/>
    <x v="0"/>
  </r>
  <r>
    <x v="647"/>
    <x v="12"/>
    <x v="0"/>
    <s v="◆ネスレ日本_ネスカフェドルチェグスト_line_cv◆"/>
    <n v="1297"/>
    <m/>
    <m/>
    <m/>
    <m/>
    <n v="282.09500000000003"/>
    <m/>
    <x v="0"/>
    <m/>
    <m/>
    <x v="94"/>
    <m/>
    <x v="2"/>
    <x v="3"/>
    <x v="0"/>
  </r>
  <r>
    <x v="647"/>
    <x v="12"/>
    <x v="0"/>
    <s v="◆ネスレ日本_ネスカフェドルチェグスト_line_cv◆"/>
    <n v="9206"/>
    <m/>
    <m/>
    <m/>
    <m/>
    <n v="4398.6750000000002"/>
    <m/>
    <x v="0"/>
    <m/>
    <m/>
    <x v="94"/>
    <m/>
    <x v="2"/>
    <x v="3"/>
    <x v="0"/>
  </r>
  <r>
    <x v="647"/>
    <x v="12"/>
    <x v="0"/>
    <s v="◆ネスレ日本_ネスカフェドルチェグスト_line_cv◆"/>
    <n v="3738"/>
    <m/>
    <m/>
    <m/>
    <m/>
    <n v="1036.95"/>
    <m/>
    <x v="0"/>
    <m/>
    <m/>
    <x v="94"/>
    <m/>
    <x v="2"/>
    <x v="3"/>
    <x v="0"/>
  </r>
  <r>
    <x v="647"/>
    <x v="12"/>
    <x v="0"/>
    <s v="◆ネスレ日本_ネスカフェドルチェグスト_line_cv◆"/>
    <n v="2278"/>
    <m/>
    <m/>
    <m/>
    <m/>
    <n v="1916.6849999999999"/>
    <m/>
    <x v="0"/>
    <m/>
    <m/>
    <x v="94"/>
    <m/>
    <x v="2"/>
    <x v="3"/>
    <x v="0"/>
  </r>
  <r>
    <x v="647"/>
    <x v="12"/>
    <x v="0"/>
    <s v="◆ネスレ日本_ネスカフェドルチェグスト_line_cv◆"/>
    <n v="4248"/>
    <m/>
    <m/>
    <m/>
    <m/>
    <n v="361.26"/>
    <m/>
    <x v="0"/>
    <m/>
    <m/>
    <x v="94"/>
    <m/>
    <x v="2"/>
    <x v="3"/>
    <x v="0"/>
  </r>
  <r>
    <x v="647"/>
    <x v="12"/>
    <x v="0"/>
    <s v="◆ネスレ日本_ネスカフェドルチェグスト_line_cv◆"/>
    <n v="1787"/>
    <m/>
    <m/>
    <m/>
    <m/>
    <n v="520.70500000000004"/>
    <m/>
    <x v="0"/>
    <m/>
    <m/>
    <x v="94"/>
    <m/>
    <x v="2"/>
    <x v="3"/>
    <x v="0"/>
  </r>
  <r>
    <x v="647"/>
    <x v="12"/>
    <x v="0"/>
    <s v="◆ネスレ日本_ネスカフェドルチェグスト_line_cv◆"/>
    <n v="657"/>
    <m/>
    <m/>
    <m/>
    <m/>
    <n v="51.29"/>
    <m/>
    <x v="0"/>
    <m/>
    <m/>
    <x v="94"/>
    <m/>
    <x v="2"/>
    <x v="3"/>
    <x v="0"/>
  </r>
  <r>
    <x v="647"/>
    <x v="12"/>
    <x v="0"/>
    <s v="◆ネスレ日本_ネスカフェドルチェグスト_line_cv◆"/>
    <n v="6840"/>
    <m/>
    <m/>
    <m/>
    <m/>
    <n v="611.02"/>
    <m/>
    <x v="0"/>
    <m/>
    <m/>
    <x v="94"/>
    <m/>
    <x v="2"/>
    <x v="3"/>
    <x v="0"/>
  </r>
  <r>
    <x v="647"/>
    <x v="12"/>
    <x v="0"/>
    <s v="◆ネスレ日本_ネスカフェドルチェグスト_line_cv◆"/>
    <n v="8569"/>
    <m/>
    <m/>
    <m/>
    <m/>
    <n v="867.47"/>
    <m/>
    <x v="0"/>
    <m/>
    <m/>
    <x v="94"/>
    <m/>
    <x v="2"/>
    <x v="3"/>
    <x v="0"/>
  </r>
  <r>
    <x v="647"/>
    <x v="12"/>
    <x v="0"/>
    <s v="◆ネスレ日本_ネスカフェドルチェグスト_line_cv◆"/>
    <n v="6997"/>
    <m/>
    <m/>
    <m/>
    <m/>
    <n v="564.19000000000005"/>
    <m/>
    <x v="0"/>
    <m/>
    <m/>
    <x v="94"/>
    <m/>
    <x v="2"/>
    <x v="3"/>
    <x v="0"/>
  </r>
  <r>
    <x v="647"/>
    <x v="12"/>
    <x v="0"/>
    <s v="◆ネスレ日本_ネスカフェドルチェグスト_line_cv◆"/>
    <n v="7649"/>
    <m/>
    <m/>
    <m/>
    <m/>
    <n v="754.85500000000002"/>
    <m/>
    <x v="0"/>
    <m/>
    <m/>
    <x v="94"/>
    <m/>
    <x v="2"/>
    <x v="3"/>
    <x v="0"/>
  </r>
  <r>
    <x v="647"/>
    <x v="12"/>
    <x v="0"/>
    <s v="◆ネスレ日本_ネスカフェドルチェグスト_line_cv◆"/>
    <n v="19864"/>
    <m/>
    <m/>
    <m/>
    <m/>
    <n v="8448.3549999999996"/>
    <m/>
    <x v="0"/>
    <m/>
    <m/>
    <x v="94"/>
    <m/>
    <x v="2"/>
    <x v="3"/>
    <x v="0"/>
  </r>
  <r>
    <x v="647"/>
    <x v="12"/>
    <x v="0"/>
    <s v="◆ネスレ日本_ネスカフェドルチェグスト_line_cv◆"/>
    <n v="9367"/>
    <m/>
    <m/>
    <m/>
    <m/>
    <n v="11370.77"/>
    <m/>
    <x v="0"/>
    <m/>
    <m/>
    <x v="94"/>
    <m/>
    <x v="2"/>
    <x v="3"/>
    <x v="0"/>
  </r>
  <r>
    <x v="648"/>
    <x v="12"/>
    <x v="0"/>
    <s v="◆ネスレ日本_ネスカフェドルチェグスト_line_cv◆"/>
    <n v="241"/>
    <m/>
    <m/>
    <m/>
    <m/>
    <n v="0"/>
    <m/>
    <x v="0"/>
    <m/>
    <m/>
    <x v="94"/>
    <m/>
    <x v="2"/>
    <x v="3"/>
    <x v="0"/>
  </r>
  <r>
    <x v="648"/>
    <x v="12"/>
    <x v="0"/>
    <s v="◆ネスレ日本_ネスカフェドルチェグスト_line_cv◆"/>
    <n v="1272"/>
    <m/>
    <m/>
    <m/>
    <m/>
    <n v="1527.55"/>
    <m/>
    <x v="0"/>
    <m/>
    <m/>
    <x v="94"/>
    <m/>
    <x v="2"/>
    <x v="3"/>
    <x v="0"/>
  </r>
  <r>
    <x v="648"/>
    <x v="12"/>
    <x v="0"/>
    <s v="◆ネスレ日本_ネスカフェドルチェグスト_line_cv◆"/>
    <n v="1923"/>
    <m/>
    <m/>
    <m/>
    <m/>
    <n v="619.94000000000005"/>
    <m/>
    <x v="0"/>
    <m/>
    <m/>
    <x v="94"/>
    <m/>
    <x v="2"/>
    <x v="3"/>
    <x v="0"/>
  </r>
  <r>
    <x v="648"/>
    <x v="12"/>
    <x v="0"/>
    <s v="◆ネスレ日本_ネスカフェドルチェグスト_line_cv◆"/>
    <n v="431"/>
    <m/>
    <m/>
    <m/>
    <m/>
    <n v="25.645"/>
    <m/>
    <x v="0"/>
    <m/>
    <m/>
    <x v="94"/>
    <m/>
    <x v="2"/>
    <x v="3"/>
    <x v="0"/>
  </r>
  <r>
    <x v="648"/>
    <x v="12"/>
    <x v="0"/>
    <s v="◆ネスレ日本_ネスカフェドルチェグスト_line_cv◆"/>
    <n v="621"/>
    <m/>
    <m/>
    <m/>
    <m/>
    <n v="103.69499999999999"/>
    <m/>
    <x v="0"/>
    <m/>
    <m/>
    <x v="94"/>
    <m/>
    <x v="2"/>
    <x v="3"/>
    <x v="0"/>
  </r>
  <r>
    <x v="648"/>
    <x v="12"/>
    <x v="0"/>
    <s v="◆ネスレ日本_ネスカフェドルチェグスト_line_cv◆"/>
    <n v="1399"/>
    <m/>
    <m/>
    <m/>
    <m/>
    <n v="204.04499999999999"/>
    <m/>
    <x v="0"/>
    <m/>
    <m/>
    <x v="94"/>
    <m/>
    <x v="2"/>
    <x v="3"/>
    <x v="0"/>
  </r>
  <r>
    <x v="648"/>
    <x v="12"/>
    <x v="0"/>
    <s v="◆ネスレ日本_ネスカフェドルチェグスト_line_cv◆"/>
    <n v="2004"/>
    <m/>
    <m/>
    <m/>
    <m/>
    <n v="372.41"/>
    <m/>
    <x v="0"/>
    <m/>
    <m/>
    <x v="94"/>
    <m/>
    <x v="2"/>
    <x v="3"/>
    <x v="0"/>
  </r>
  <r>
    <x v="648"/>
    <x v="12"/>
    <x v="0"/>
    <s v="◆ネスレ日本_ネスカフェドルチェグスト_line_cv◆"/>
    <n v="693"/>
    <m/>
    <m/>
    <m/>
    <m/>
    <n v="100.35"/>
    <m/>
    <x v="0"/>
    <m/>
    <m/>
    <x v="94"/>
    <m/>
    <x v="2"/>
    <x v="3"/>
    <x v="0"/>
  </r>
  <r>
    <x v="648"/>
    <x v="12"/>
    <x v="0"/>
    <s v="◆ネスレ日本_ネスカフェドルチェグスト_line_cv◆"/>
    <n v="8327"/>
    <m/>
    <m/>
    <m/>
    <m/>
    <n v="6639.8249999999998"/>
    <m/>
    <x v="0"/>
    <m/>
    <m/>
    <x v="94"/>
    <m/>
    <x v="2"/>
    <x v="3"/>
    <x v="0"/>
  </r>
  <r>
    <x v="648"/>
    <x v="12"/>
    <x v="0"/>
    <s v="◆ネスレ日本_ネスカフェドルチェグスト_line_cv◆"/>
    <n v="27517"/>
    <m/>
    <m/>
    <m/>
    <m/>
    <n v="10663.86"/>
    <m/>
    <x v="0"/>
    <m/>
    <m/>
    <x v="94"/>
    <m/>
    <x v="2"/>
    <x v="3"/>
    <x v="0"/>
  </r>
  <r>
    <x v="648"/>
    <x v="12"/>
    <x v="0"/>
    <s v="◆ネスレ日本_ネスカフェドルチェグスト_line_cv◆"/>
    <n v="61431"/>
    <m/>
    <m/>
    <m/>
    <m/>
    <n v="23403.85"/>
    <m/>
    <x v="0"/>
    <m/>
    <m/>
    <x v="94"/>
    <m/>
    <x v="2"/>
    <x v="3"/>
    <x v="0"/>
  </r>
  <r>
    <x v="648"/>
    <x v="12"/>
    <x v="0"/>
    <s v="◆ネスレ日本_ネスカフェドルチェグスト_line_cv◆"/>
    <n v="6396"/>
    <m/>
    <m/>
    <m/>
    <m/>
    <n v="9545.5149999999994"/>
    <m/>
    <x v="0"/>
    <m/>
    <m/>
    <x v="94"/>
    <m/>
    <x v="2"/>
    <x v="3"/>
    <x v="0"/>
  </r>
  <r>
    <x v="648"/>
    <x v="12"/>
    <x v="0"/>
    <s v="◆ネスレ日本_ネスカフェドルチェグスト_line_cv◆"/>
    <n v="5109"/>
    <m/>
    <m/>
    <m/>
    <m/>
    <n v="1489.64"/>
    <m/>
    <x v="0"/>
    <m/>
    <m/>
    <x v="94"/>
    <m/>
    <x v="2"/>
    <x v="3"/>
    <x v="0"/>
  </r>
  <r>
    <x v="648"/>
    <x v="12"/>
    <x v="0"/>
    <s v="◆ネスレ日本_ネスカフェドルチェグスト_line_cv◆"/>
    <n v="752"/>
    <m/>
    <m/>
    <m/>
    <m/>
    <n v="101.465"/>
    <m/>
    <x v="0"/>
    <m/>
    <m/>
    <x v="94"/>
    <m/>
    <x v="2"/>
    <x v="3"/>
    <x v="0"/>
  </r>
  <r>
    <x v="648"/>
    <x v="12"/>
    <x v="0"/>
    <s v="◆ネスレ日本_ネスカフェドルチェグスト_line_cv◆"/>
    <n v="599"/>
    <m/>
    <m/>
    <m/>
    <m/>
    <n v="0"/>
    <m/>
    <x v="0"/>
    <m/>
    <m/>
    <x v="94"/>
    <m/>
    <x v="2"/>
    <x v="3"/>
    <x v="0"/>
  </r>
  <r>
    <x v="648"/>
    <x v="12"/>
    <x v="0"/>
    <s v="◆ネスレ日本_ネスカフェドルチェグスト_line_cv◆"/>
    <n v="980"/>
    <m/>
    <m/>
    <m/>
    <m/>
    <n v="223"/>
    <m/>
    <x v="0"/>
    <m/>
    <m/>
    <x v="94"/>
    <m/>
    <x v="2"/>
    <x v="3"/>
    <x v="0"/>
  </r>
  <r>
    <x v="648"/>
    <x v="12"/>
    <x v="0"/>
    <s v="◆ネスレ日本_ネスカフェドルチェグスト_line_cv◆"/>
    <n v="5328"/>
    <m/>
    <m/>
    <m/>
    <m/>
    <n v="1707.0650000000001"/>
    <m/>
    <x v="0"/>
    <m/>
    <m/>
    <x v="94"/>
    <m/>
    <x v="2"/>
    <x v="3"/>
    <x v="0"/>
  </r>
  <r>
    <x v="648"/>
    <x v="12"/>
    <x v="0"/>
    <s v="◆ネスレ日本_ネスカフェドルチェグスト_line_cv◆"/>
    <n v="6260"/>
    <m/>
    <m/>
    <m/>
    <m/>
    <n v="1122.8050000000001"/>
    <m/>
    <x v="0"/>
    <m/>
    <m/>
    <x v="94"/>
    <m/>
    <x v="2"/>
    <x v="3"/>
    <x v="0"/>
  </r>
  <r>
    <x v="648"/>
    <x v="12"/>
    <x v="0"/>
    <s v="◆ネスレ日本_ネスカフェドルチェグスト_line_cv◆"/>
    <n v="528"/>
    <m/>
    <m/>
    <m/>
    <m/>
    <n v="46.83"/>
    <m/>
    <x v="0"/>
    <m/>
    <m/>
    <x v="94"/>
    <m/>
    <x v="2"/>
    <x v="3"/>
    <x v="0"/>
  </r>
  <r>
    <x v="648"/>
    <x v="12"/>
    <x v="0"/>
    <s v="◆ネスレ日本_ネスカフェドルチェグスト_line_cv◆"/>
    <n v="544"/>
    <m/>
    <m/>
    <m/>
    <m/>
    <n v="17.84"/>
    <m/>
    <x v="0"/>
    <m/>
    <m/>
    <x v="94"/>
    <m/>
    <x v="2"/>
    <x v="3"/>
    <x v="0"/>
  </r>
  <r>
    <x v="649"/>
    <x v="12"/>
    <x v="0"/>
    <s v="◆ネスレ日本_ネスカフェドルチェグスト_line_cv◆"/>
    <n v="223"/>
    <m/>
    <m/>
    <m/>
    <m/>
    <n v="64.67"/>
    <m/>
    <x v="0"/>
    <m/>
    <m/>
    <x v="94"/>
    <m/>
    <x v="2"/>
    <x v="3"/>
    <x v="0"/>
  </r>
  <r>
    <x v="649"/>
    <x v="12"/>
    <x v="0"/>
    <s v="◆ネスレ日本_ネスカフェドルチェグスト_line_cv◆"/>
    <n v="1206"/>
    <m/>
    <m/>
    <m/>
    <m/>
    <n v="122.65"/>
    <m/>
    <x v="0"/>
    <m/>
    <m/>
    <x v="94"/>
    <m/>
    <x v="2"/>
    <x v="3"/>
    <x v="0"/>
  </r>
  <r>
    <x v="649"/>
    <x v="12"/>
    <x v="0"/>
    <s v="◆ネスレ日本_ネスカフェドルチェグスト_line_cv◆"/>
    <n v="2927"/>
    <m/>
    <m/>
    <m/>
    <m/>
    <n v="852.97500000000002"/>
    <m/>
    <x v="0"/>
    <m/>
    <m/>
    <x v="94"/>
    <m/>
    <x v="2"/>
    <x v="3"/>
    <x v="0"/>
  </r>
  <r>
    <x v="649"/>
    <x v="12"/>
    <x v="0"/>
    <s v="◆ネスレ日本_ネスカフェドルチェグスト_line_cv◆"/>
    <n v="1211"/>
    <m/>
    <m/>
    <m/>
    <m/>
    <n v="276.52"/>
    <m/>
    <x v="0"/>
    <m/>
    <m/>
    <x v="94"/>
    <m/>
    <x v="2"/>
    <x v="3"/>
    <x v="0"/>
  </r>
  <r>
    <x v="649"/>
    <x v="12"/>
    <x v="0"/>
    <s v="◆ネスレ日本_ネスカフェドルチェグスト_line_cv◆"/>
    <n v="962"/>
    <m/>
    <m/>
    <m/>
    <m/>
    <n v="248.64500000000001"/>
    <m/>
    <x v="0"/>
    <m/>
    <m/>
    <x v="94"/>
    <m/>
    <x v="2"/>
    <x v="3"/>
    <x v="0"/>
  </r>
  <r>
    <x v="649"/>
    <x v="12"/>
    <x v="0"/>
    <s v="◆ネスレ日本_ネスカフェドルチェグスト_line_cv◆"/>
    <n v="411"/>
    <m/>
    <m/>
    <m/>
    <m/>
    <n v="63.555"/>
    <m/>
    <x v="0"/>
    <m/>
    <m/>
    <x v="94"/>
    <m/>
    <x v="2"/>
    <x v="3"/>
    <x v="0"/>
  </r>
  <r>
    <x v="649"/>
    <x v="12"/>
    <x v="0"/>
    <s v="◆ネスレ日本_ネスカフェドルチェグスト_line_cv◆"/>
    <n v="615"/>
    <m/>
    <m/>
    <m/>
    <m/>
    <n v="140.49"/>
    <m/>
    <x v="0"/>
    <m/>
    <m/>
    <x v="94"/>
    <m/>
    <x v="2"/>
    <x v="3"/>
    <x v="0"/>
  </r>
  <r>
    <x v="649"/>
    <x v="12"/>
    <x v="0"/>
    <s v="◆ネスレ日本_ネスカフェドルチェグスト_line_cv◆"/>
    <n v="2029"/>
    <m/>
    <m/>
    <m/>
    <m/>
    <n v="374.64"/>
    <m/>
    <x v="0"/>
    <m/>
    <m/>
    <x v="94"/>
    <m/>
    <x v="2"/>
    <x v="3"/>
    <x v="0"/>
  </r>
  <r>
    <x v="649"/>
    <x v="12"/>
    <x v="0"/>
    <s v="◆ネスレ日本_ネスカフェドルチェグスト_line_cv◆"/>
    <n v="1962"/>
    <m/>
    <m/>
    <m/>
    <m/>
    <n v="354.57"/>
    <m/>
    <x v="0"/>
    <m/>
    <m/>
    <x v="94"/>
    <m/>
    <x v="2"/>
    <x v="3"/>
    <x v="0"/>
  </r>
  <r>
    <x v="649"/>
    <x v="12"/>
    <x v="0"/>
    <s v="◆ネスレ日本_ネスカフェドルチェグスト_line_cv◆"/>
    <n v="932"/>
    <m/>
    <m/>
    <m/>
    <m/>
    <n v="150.52500000000001"/>
    <m/>
    <x v="0"/>
    <m/>
    <m/>
    <x v="94"/>
    <m/>
    <x v="2"/>
    <x v="3"/>
    <x v="0"/>
  </r>
  <r>
    <x v="649"/>
    <x v="12"/>
    <x v="0"/>
    <s v="◆ネスレ日本_ネスカフェドルチェグスト_line_cv◆"/>
    <n v="5477"/>
    <m/>
    <m/>
    <m/>
    <m/>
    <n v="6353.27"/>
    <m/>
    <x v="0"/>
    <m/>
    <m/>
    <x v="94"/>
    <m/>
    <x v="2"/>
    <x v="3"/>
    <x v="0"/>
  </r>
  <r>
    <x v="649"/>
    <x v="12"/>
    <x v="0"/>
    <s v="◆ネスレ日本_ネスカフェドルチェグスト_line_cv◆"/>
    <n v="2524"/>
    <m/>
    <m/>
    <m/>
    <m/>
    <n v="848.51499999999999"/>
    <m/>
    <x v="0"/>
    <m/>
    <m/>
    <x v="94"/>
    <m/>
    <x v="2"/>
    <x v="3"/>
    <x v="0"/>
  </r>
  <r>
    <x v="649"/>
    <x v="12"/>
    <x v="0"/>
    <s v="◆ネスレ日本_ネスカフェドルチェグスト_line_cv◆"/>
    <n v="671"/>
    <m/>
    <m/>
    <m/>
    <m/>
    <n v="84.74"/>
    <m/>
    <x v="0"/>
    <m/>
    <m/>
    <x v="94"/>
    <m/>
    <x v="2"/>
    <x v="3"/>
    <x v="0"/>
  </r>
  <r>
    <x v="649"/>
    <x v="12"/>
    <x v="0"/>
    <s v="◆ネスレ日本_ネスカフェドルチェグスト_line_cv◆"/>
    <n v="866"/>
    <m/>
    <m/>
    <m/>
    <m/>
    <n v="207.39"/>
    <m/>
    <x v="0"/>
    <m/>
    <m/>
    <x v="94"/>
    <m/>
    <x v="2"/>
    <x v="3"/>
    <x v="0"/>
  </r>
  <r>
    <x v="649"/>
    <x v="12"/>
    <x v="0"/>
    <s v="◆ネスレ日本_ネスカフェドルチェグスト_line_cv◆"/>
    <n v="5238"/>
    <m/>
    <m/>
    <m/>
    <m/>
    <n v="4419.8599999999997"/>
    <m/>
    <x v="0"/>
    <m/>
    <m/>
    <x v="94"/>
    <m/>
    <x v="2"/>
    <x v="3"/>
    <x v="0"/>
  </r>
  <r>
    <x v="649"/>
    <x v="12"/>
    <x v="0"/>
    <s v="◆ネスレ日本_ネスカフェドルチェグスト_line_cv◆"/>
    <n v="962"/>
    <m/>
    <m/>
    <m/>
    <m/>
    <n v="172.82499999999999"/>
    <m/>
    <x v="0"/>
    <m/>
    <m/>
    <x v="94"/>
    <m/>
    <x v="2"/>
    <x v="3"/>
    <x v="0"/>
  </r>
  <r>
    <x v="649"/>
    <x v="12"/>
    <x v="0"/>
    <s v="◆ネスレ日本_ネスカフェドルチェグスト_line_cv◆"/>
    <n v="12640"/>
    <m/>
    <m/>
    <m/>
    <m/>
    <n v="5661.97"/>
    <m/>
    <x v="0"/>
    <m/>
    <m/>
    <x v="94"/>
    <m/>
    <x v="2"/>
    <x v="3"/>
    <x v="0"/>
  </r>
  <r>
    <x v="649"/>
    <x v="12"/>
    <x v="0"/>
    <s v="◆ネスレ日本_ネスカフェドルチェグスト_line_cv◆"/>
    <n v="567"/>
    <m/>
    <m/>
    <m/>
    <m/>
    <n v="70.245000000000005"/>
    <m/>
    <x v="0"/>
    <m/>
    <m/>
    <x v="94"/>
    <m/>
    <x v="2"/>
    <x v="3"/>
    <x v="0"/>
  </r>
  <r>
    <x v="649"/>
    <x v="12"/>
    <x v="0"/>
    <s v="◆ネスレ日本_ネスカフェドルチェグスト_line_cv◆"/>
    <n v="3650"/>
    <m/>
    <m/>
    <m/>
    <m/>
    <n v="1098.2750000000001"/>
    <m/>
    <x v="0"/>
    <m/>
    <m/>
    <x v="94"/>
    <m/>
    <x v="2"/>
    <x v="3"/>
    <x v="0"/>
  </r>
  <r>
    <x v="649"/>
    <x v="12"/>
    <x v="0"/>
    <s v="◆ネスレ日本_ネスカフェドルチェグスト_line_cv◆"/>
    <n v="95909"/>
    <m/>
    <m/>
    <m/>
    <m/>
    <n v="36622.175000000003"/>
    <m/>
    <x v="0"/>
    <m/>
    <m/>
    <x v="94"/>
    <m/>
    <x v="2"/>
    <x v="3"/>
    <x v="0"/>
  </r>
  <r>
    <x v="650"/>
    <x v="12"/>
    <x v="0"/>
    <s v="◆ネスレ日本_ネスカフェドルチェグスト_line_cv◆"/>
    <n v="310"/>
    <m/>
    <m/>
    <m/>
    <m/>
    <n v="17.84"/>
    <m/>
    <x v="0"/>
    <m/>
    <m/>
    <x v="94"/>
    <m/>
    <x v="2"/>
    <x v="3"/>
    <x v="0"/>
  </r>
  <r>
    <x v="650"/>
    <x v="12"/>
    <x v="0"/>
    <s v="◆ネスレ日本_ネスカフェドルチェグスト_line_cv◆"/>
    <n v="179"/>
    <m/>
    <m/>
    <m/>
    <m/>
    <n v="0"/>
    <m/>
    <x v="0"/>
    <m/>
    <m/>
    <x v="94"/>
    <m/>
    <x v="2"/>
    <x v="3"/>
    <x v="0"/>
  </r>
  <r>
    <x v="650"/>
    <x v="12"/>
    <x v="0"/>
    <s v="◆ネスレ日本_ネスカフェドルチェグスト_line_cv◆"/>
    <n v="376"/>
    <m/>
    <m/>
    <m/>
    <m/>
    <n v="23.414999999999999"/>
    <m/>
    <x v="0"/>
    <m/>
    <m/>
    <x v="94"/>
    <m/>
    <x v="2"/>
    <x v="3"/>
    <x v="0"/>
  </r>
  <r>
    <x v="650"/>
    <x v="12"/>
    <x v="0"/>
    <s v="◆ネスレ日本_ネスカフェドルチェグスト_line_cv◆"/>
    <n v="4821"/>
    <m/>
    <m/>
    <m/>
    <m/>
    <n v="6822.6850000000004"/>
    <m/>
    <x v="0"/>
    <m/>
    <m/>
    <x v="94"/>
    <m/>
    <x v="2"/>
    <x v="3"/>
    <x v="0"/>
  </r>
  <r>
    <x v="650"/>
    <x v="12"/>
    <x v="0"/>
    <s v="◆ネスレ日本_ネスカフェドルチェグスト_line_cv◆"/>
    <n v="1265"/>
    <m/>
    <m/>
    <m/>
    <m/>
    <n v="546.35"/>
    <m/>
    <x v="0"/>
    <m/>
    <m/>
    <x v="94"/>
    <m/>
    <x v="2"/>
    <x v="3"/>
    <x v="0"/>
  </r>
  <r>
    <x v="650"/>
    <x v="12"/>
    <x v="0"/>
    <s v="◆ネスレ日本_ネスカフェドルチェグスト_line_cv◆"/>
    <n v="524"/>
    <m/>
    <m/>
    <m/>
    <m/>
    <n v="45.715000000000003"/>
    <m/>
    <x v="0"/>
    <m/>
    <m/>
    <x v="94"/>
    <m/>
    <x v="2"/>
    <x v="3"/>
    <x v="0"/>
  </r>
  <r>
    <x v="650"/>
    <x v="12"/>
    <x v="0"/>
    <s v="◆ネスレ日本_ネスカフェドルチェグスト_line_cv◆"/>
    <n v="6034"/>
    <m/>
    <m/>
    <m/>
    <m/>
    <n v="995.69500000000005"/>
    <m/>
    <x v="0"/>
    <m/>
    <m/>
    <x v="94"/>
    <m/>
    <x v="2"/>
    <x v="3"/>
    <x v="0"/>
  </r>
  <r>
    <x v="650"/>
    <x v="12"/>
    <x v="0"/>
    <s v="◆ネスレ日本_ネスカフェドルチェグスト_line_cv◆"/>
    <n v="92558"/>
    <m/>
    <m/>
    <m/>
    <m/>
    <n v="37049.22"/>
    <m/>
    <x v="0"/>
    <m/>
    <m/>
    <x v="94"/>
    <m/>
    <x v="2"/>
    <x v="3"/>
    <x v="0"/>
  </r>
  <r>
    <x v="650"/>
    <x v="12"/>
    <x v="0"/>
    <s v="◆ネスレ日本_ネスカフェドルチェグスト_line_cv◆"/>
    <n v="840"/>
    <m/>
    <m/>
    <m/>
    <m/>
    <n v="141.60499999999999"/>
    <m/>
    <x v="0"/>
    <m/>
    <m/>
    <x v="94"/>
    <m/>
    <x v="2"/>
    <x v="3"/>
    <x v="0"/>
  </r>
  <r>
    <x v="650"/>
    <x v="12"/>
    <x v="0"/>
    <s v="◆ネスレ日本_ネスカフェドルチェグスト_line_cv◆"/>
    <n v="126"/>
    <m/>
    <m/>
    <m/>
    <m/>
    <n v="0"/>
    <m/>
    <x v="0"/>
    <m/>
    <m/>
    <x v="94"/>
    <m/>
    <x v="2"/>
    <x v="3"/>
    <x v="0"/>
  </r>
  <r>
    <x v="650"/>
    <x v="12"/>
    <x v="0"/>
    <s v="◆ネスレ日本_ネスカフェドルチェグスト_line_cv◆"/>
    <n v="4906"/>
    <m/>
    <m/>
    <m/>
    <m/>
    <n v="5631.8649999999998"/>
    <m/>
    <x v="0"/>
    <m/>
    <m/>
    <x v="94"/>
    <m/>
    <x v="2"/>
    <x v="3"/>
    <x v="0"/>
  </r>
  <r>
    <x v="650"/>
    <x v="12"/>
    <x v="0"/>
    <s v="◆ネスレ日本_ネスカフェドルチェグスト_line_cv◆"/>
    <n v="309"/>
    <m/>
    <m/>
    <m/>
    <m/>
    <n v="26.76"/>
    <m/>
    <x v="0"/>
    <m/>
    <m/>
    <x v="94"/>
    <m/>
    <x v="2"/>
    <x v="3"/>
    <x v="0"/>
  </r>
  <r>
    <x v="650"/>
    <x v="12"/>
    <x v="0"/>
    <s v="◆ネスレ日本_ネスカフェドルチェグスト_line_cv◆"/>
    <n v="2438"/>
    <m/>
    <m/>
    <m/>
    <m/>
    <n v="1539.8150000000001"/>
    <m/>
    <x v="0"/>
    <m/>
    <m/>
    <x v="94"/>
    <m/>
    <x v="2"/>
    <x v="3"/>
    <x v="0"/>
  </r>
  <r>
    <x v="650"/>
    <x v="12"/>
    <x v="0"/>
    <s v="◆ネスレ日本_ネスカフェドルチェグスト_line_cv◆"/>
    <n v="4206"/>
    <m/>
    <m/>
    <m/>
    <m/>
    <n v="1547.62"/>
    <m/>
    <x v="0"/>
    <m/>
    <m/>
    <x v="94"/>
    <m/>
    <x v="2"/>
    <x v="3"/>
    <x v="0"/>
  </r>
  <r>
    <x v="650"/>
    <x v="12"/>
    <x v="0"/>
    <s v="◆ネスレ日本_ネスカフェドルチェグスト_line_cv◆"/>
    <n v="4289"/>
    <m/>
    <m/>
    <m/>
    <m/>
    <n v="2332.58"/>
    <m/>
    <x v="0"/>
    <m/>
    <m/>
    <x v="94"/>
    <m/>
    <x v="2"/>
    <x v="3"/>
    <x v="0"/>
  </r>
  <r>
    <x v="650"/>
    <x v="12"/>
    <x v="0"/>
    <s v="◆ネスレ日本_ネスカフェドルチェグスト_line_cv◆"/>
    <n v="639"/>
    <m/>
    <m/>
    <m/>
    <m/>
    <n v="76.935000000000002"/>
    <m/>
    <x v="0"/>
    <m/>
    <m/>
    <x v="94"/>
    <m/>
    <x v="2"/>
    <x v="3"/>
    <x v="0"/>
  </r>
  <r>
    <x v="650"/>
    <x v="12"/>
    <x v="0"/>
    <s v="◆ネスレ日本_ネスカフェドルチェグスト_line_cv◆"/>
    <n v="820"/>
    <m/>
    <m/>
    <m/>
    <m/>
    <n v="139.375"/>
    <m/>
    <x v="0"/>
    <m/>
    <m/>
    <x v="94"/>
    <m/>
    <x v="2"/>
    <x v="3"/>
    <x v="0"/>
  </r>
  <r>
    <x v="650"/>
    <x v="12"/>
    <x v="0"/>
    <s v="◆ネスレ日本_ネスカフェドルチェグスト_line_cv◆"/>
    <n v="3205"/>
    <m/>
    <m/>
    <m/>
    <m/>
    <n v="1029.145"/>
    <m/>
    <x v="0"/>
    <m/>
    <m/>
    <x v="94"/>
    <m/>
    <x v="2"/>
    <x v="3"/>
    <x v="0"/>
  </r>
  <r>
    <x v="650"/>
    <x v="12"/>
    <x v="0"/>
    <s v="◆ネスレ日本_ネスカフェドルチェグスト_line_cv◆"/>
    <n v="361"/>
    <m/>
    <m/>
    <m/>
    <m/>
    <n v="25.645"/>
    <m/>
    <x v="0"/>
    <m/>
    <m/>
    <x v="94"/>
    <m/>
    <x v="2"/>
    <x v="3"/>
    <x v="0"/>
  </r>
  <r>
    <x v="650"/>
    <x v="12"/>
    <x v="0"/>
    <s v="◆ネスレ日本_ネスカフェドルチェグスト_line_cv◆"/>
    <n v="349"/>
    <m/>
    <m/>
    <m/>
    <m/>
    <n v="0"/>
    <m/>
    <x v="0"/>
    <m/>
    <m/>
    <x v="94"/>
    <m/>
    <x v="2"/>
    <x v="3"/>
    <x v="0"/>
  </r>
  <r>
    <x v="651"/>
    <x v="12"/>
    <x v="0"/>
    <s v="◆ネスレ日本_ネスカフェドルチェグスト_line_cv◆"/>
    <n v="2277"/>
    <m/>
    <m/>
    <m/>
    <m/>
    <n v="2002.54"/>
    <m/>
    <x v="0"/>
    <m/>
    <m/>
    <x v="95"/>
    <m/>
    <x v="2"/>
    <x v="3"/>
    <x v="0"/>
  </r>
  <r>
    <x v="651"/>
    <x v="12"/>
    <x v="0"/>
    <s v="◆ネスレ日本_ネスカフェドルチェグスト_line_cv◆"/>
    <n v="9849"/>
    <m/>
    <m/>
    <m/>
    <m/>
    <n v="1561"/>
    <m/>
    <x v="0"/>
    <m/>
    <m/>
    <x v="95"/>
    <m/>
    <x v="2"/>
    <x v="3"/>
    <x v="0"/>
  </r>
  <r>
    <x v="651"/>
    <x v="12"/>
    <x v="0"/>
    <s v="◆ネスレ日本_ネスカフェドルチェグスト_line_cv◆"/>
    <n v="7451"/>
    <m/>
    <m/>
    <m/>
    <m/>
    <n v="8054.76"/>
    <m/>
    <x v="0"/>
    <m/>
    <m/>
    <x v="95"/>
    <m/>
    <x v="2"/>
    <x v="3"/>
    <x v="0"/>
  </r>
  <r>
    <x v="651"/>
    <x v="12"/>
    <x v="0"/>
    <s v="◆ネスレ日本_ネスカフェドルチェグスト_line_cv◆"/>
    <n v="34058"/>
    <m/>
    <m/>
    <m/>
    <m/>
    <n v="6153.6850000000004"/>
    <m/>
    <x v="0"/>
    <m/>
    <m/>
    <x v="95"/>
    <m/>
    <x v="2"/>
    <x v="3"/>
    <x v="0"/>
  </r>
  <r>
    <x v="651"/>
    <x v="12"/>
    <x v="0"/>
    <s v="◆ネスレ日本_ネスカフェドルチェグスト_line_cv◆"/>
    <n v="1255"/>
    <m/>
    <m/>
    <m/>
    <m/>
    <n v="172.82499999999999"/>
    <m/>
    <x v="0"/>
    <m/>
    <m/>
    <x v="95"/>
    <m/>
    <x v="2"/>
    <x v="3"/>
    <x v="0"/>
  </r>
  <r>
    <x v="651"/>
    <x v="12"/>
    <x v="0"/>
    <s v="◆ネスレ日本_ネスカフェドルチェグスト_line_cv◆"/>
    <n v="403"/>
    <m/>
    <m/>
    <m/>
    <m/>
    <n v="195.125"/>
    <m/>
    <x v="0"/>
    <m/>
    <m/>
    <x v="95"/>
    <m/>
    <x v="2"/>
    <x v="3"/>
    <x v="0"/>
  </r>
  <r>
    <x v="651"/>
    <x v="12"/>
    <x v="0"/>
    <s v="◆ネスレ日本_ネスカフェドルチェグスト_line_cv◆"/>
    <n v="7867"/>
    <m/>
    <m/>
    <m/>
    <m/>
    <n v="1509.71"/>
    <m/>
    <x v="0"/>
    <m/>
    <m/>
    <x v="95"/>
    <m/>
    <x v="2"/>
    <x v="3"/>
    <x v="0"/>
  </r>
  <r>
    <x v="651"/>
    <x v="12"/>
    <x v="0"/>
    <s v="◆ネスレ日本_ネスカフェドルチェグスト_line_cv◆"/>
    <n v="88650"/>
    <m/>
    <m/>
    <m/>
    <m/>
    <n v="33743.245000000003"/>
    <m/>
    <x v="0"/>
    <m/>
    <m/>
    <x v="95"/>
    <m/>
    <x v="2"/>
    <x v="3"/>
    <x v="0"/>
  </r>
  <r>
    <x v="651"/>
    <x v="12"/>
    <x v="0"/>
    <s v="◆ネスレ日本_ネスカフェドルチェグスト_line_cv◆"/>
    <n v="3632"/>
    <m/>
    <m/>
    <m/>
    <m/>
    <n v="1487.41"/>
    <m/>
    <x v="0"/>
    <m/>
    <m/>
    <x v="95"/>
    <m/>
    <x v="2"/>
    <x v="3"/>
    <x v="0"/>
  </r>
  <r>
    <x v="651"/>
    <x v="12"/>
    <x v="0"/>
    <s v="◆ネスレ日本_ネスカフェドルチェグスト_line_cv◆"/>
    <n v="22837"/>
    <m/>
    <m/>
    <m/>
    <m/>
    <n v="10689.504999999999"/>
    <m/>
    <x v="0"/>
    <m/>
    <m/>
    <x v="95"/>
    <m/>
    <x v="2"/>
    <x v="3"/>
    <x v="0"/>
  </r>
  <r>
    <x v="651"/>
    <x v="12"/>
    <x v="0"/>
    <s v="◆ネスレ日本_ネスカフェドルチェグスト_line_cv◆"/>
    <n v="1509"/>
    <m/>
    <m/>
    <m/>
    <m/>
    <n v="600.98500000000001"/>
    <m/>
    <x v="0"/>
    <m/>
    <m/>
    <x v="95"/>
    <m/>
    <x v="2"/>
    <x v="3"/>
    <x v="0"/>
  </r>
  <r>
    <x v="651"/>
    <x v="12"/>
    <x v="0"/>
    <s v="◆ネスレ日本_ネスカフェドルチェグスト_line_cv◆"/>
    <n v="7209"/>
    <m/>
    <m/>
    <m/>
    <m/>
    <n v="2285.75"/>
    <m/>
    <x v="0"/>
    <m/>
    <m/>
    <x v="95"/>
    <m/>
    <x v="2"/>
    <x v="3"/>
    <x v="0"/>
  </r>
  <r>
    <x v="651"/>
    <x v="12"/>
    <x v="0"/>
    <s v="◆ネスレ日本_ネスカフェドルチェグスト_line_cv◆"/>
    <n v="750"/>
    <m/>
    <m/>
    <m/>
    <m/>
    <n v="156.1"/>
    <m/>
    <x v="0"/>
    <m/>
    <m/>
    <x v="95"/>
    <m/>
    <x v="2"/>
    <x v="3"/>
    <x v="0"/>
  </r>
  <r>
    <x v="651"/>
    <x v="12"/>
    <x v="0"/>
    <s v="◆ネスレ日本_ネスカフェドルチェグスト_line_cv◆"/>
    <n v="2142"/>
    <m/>
    <m/>
    <m/>
    <m/>
    <n v="538.54499999999996"/>
    <m/>
    <x v="0"/>
    <m/>
    <m/>
    <x v="95"/>
    <m/>
    <x v="2"/>
    <x v="3"/>
    <x v="0"/>
  </r>
  <r>
    <x v="651"/>
    <x v="12"/>
    <x v="0"/>
    <s v="◆ネスレ日本_ネスカフェドルチェグスト_line_cv◆"/>
    <n v="5731"/>
    <m/>
    <m/>
    <m/>
    <m/>
    <n v="1030.26"/>
    <m/>
    <x v="0"/>
    <m/>
    <m/>
    <x v="95"/>
    <m/>
    <x v="2"/>
    <x v="3"/>
    <x v="0"/>
  </r>
  <r>
    <x v="651"/>
    <x v="12"/>
    <x v="0"/>
    <s v="◆ネスレ日本_ネスカフェドルチェグスト_line_cv◆"/>
    <n v="259"/>
    <m/>
    <m/>
    <m/>
    <m/>
    <n v="30.105"/>
    <m/>
    <x v="0"/>
    <m/>
    <m/>
    <x v="95"/>
    <m/>
    <x v="2"/>
    <x v="3"/>
    <x v="0"/>
  </r>
  <r>
    <x v="651"/>
    <x v="12"/>
    <x v="0"/>
    <s v="◆ネスレ日本_ネスカフェドルチェグスト_line_cv◆"/>
    <n v="3116"/>
    <m/>
    <m/>
    <m/>
    <m/>
    <n v="497.29"/>
    <m/>
    <x v="0"/>
    <m/>
    <m/>
    <x v="95"/>
    <m/>
    <x v="2"/>
    <x v="3"/>
    <x v="0"/>
  </r>
  <r>
    <x v="651"/>
    <x v="12"/>
    <x v="0"/>
    <s v="◆ネスレ日本_ネスカフェドルチェグスト_line_cv◆"/>
    <n v="8960"/>
    <m/>
    <m/>
    <m/>
    <m/>
    <n v="6904.08"/>
    <m/>
    <x v="0"/>
    <m/>
    <m/>
    <x v="95"/>
    <m/>
    <x v="2"/>
    <x v="3"/>
    <x v="0"/>
  </r>
  <r>
    <x v="651"/>
    <x v="12"/>
    <x v="0"/>
    <s v="◆ネスレ日本_ネスカフェドルチェグスト_line_cv◆"/>
    <n v="16323"/>
    <m/>
    <m/>
    <m/>
    <m/>
    <n v="2618.02"/>
    <m/>
    <x v="0"/>
    <m/>
    <m/>
    <x v="95"/>
    <m/>
    <x v="2"/>
    <x v="3"/>
    <x v="0"/>
  </r>
  <r>
    <x v="651"/>
    <x v="12"/>
    <x v="0"/>
    <s v="◆ネスレ日本_ネスカフェドルチェグスト_line_cv◆"/>
    <n v="12595"/>
    <m/>
    <m/>
    <m/>
    <m/>
    <n v="3252.4549999999999"/>
    <m/>
    <x v="0"/>
    <m/>
    <m/>
    <x v="95"/>
    <m/>
    <x v="2"/>
    <x v="3"/>
    <x v="0"/>
  </r>
  <r>
    <x v="652"/>
    <x v="12"/>
    <x v="0"/>
    <s v="◆ネスレ日本_ネスカフェドルチェグスト_line_cv◆"/>
    <n v="10893"/>
    <m/>
    <m/>
    <m/>
    <m/>
    <n v="2873.355"/>
    <m/>
    <x v="0"/>
    <m/>
    <m/>
    <x v="95"/>
    <m/>
    <x v="2"/>
    <x v="3"/>
    <x v="0"/>
  </r>
  <r>
    <x v="652"/>
    <x v="12"/>
    <x v="0"/>
    <s v="◆ネスレ日本_ネスカフェドルチェグスト_line_cv◆"/>
    <n v="3892"/>
    <m/>
    <m/>
    <m/>
    <m/>
    <n v="1867.625"/>
    <m/>
    <x v="0"/>
    <m/>
    <m/>
    <x v="95"/>
    <m/>
    <x v="2"/>
    <x v="3"/>
    <x v="0"/>
  </r>
  <r>
    <x v="652"/>
    <x v="12"/>
    <x v="0"/>
    <s v="◆ネスレ日本_ネスカフェドルチェグスト_line_cv◆"/>
    <n v="10429"/>
    <m/>
    <m/>
    <m/>
    <m/>
    <n v="1030.26"/>
    <m/>
    <x v="0"/>
    <m/>
    <m/>
    <x v="95"/>
    <m/>
    <x v="2"/>
    <x v="3"/>
    <x v="0"/>
  </r>
  <r>
    <x v="652"/>
    <x v="12"/>
    <x v="0"/>
    <s v="◆ネスレ日本_ネスカフェドルチェグスト_line_cv◆"/>
    <n v="395"/>
    <m/>
    <m/>
    <m/>
    <m/>
    <n v="209.62"/>
    <m/>
    <x v="0"/>
    <m/>
    <m/>
    <x v="95"/>
    <m/>
    <x v="2"/>
    <x v="3"/>
    <x v="0"/>
  </r>
  <r>
    <x v="652"/>
    <x v="12"/>
    <x v="0"/>
    <s v="◆ネスレ日本_ネスカフェドルチェグスト_line_cv◆"/>
    <n v="87206"/>
    <m/>
    <m/>
    <m/>
    <m/>
    <n v="32193.395"/>
    <m/>
    <x v="0"/>
    <m/>
    <m/>
    <x v="95"/>
    <m/>
    <x v="2"/>
    <x v="3"/>
    <x v="0"/>
  </r>
  <r>
    <x v="652"/>
    <x v="12"/>
    <x v="0"/>
    <s v="◆ネスレ日本_ネスカフェドルチェグスト_line_cv◆"/>
    <n v="6822"/>
    <m/>
    <m/>
    <m/>
    <m/>
    <n v="1617.865"/>
    <m/>
    <x v="0"/>
    <m/>
    <m/>
    <x v="95"/>
    <m/>
    <x v="2"/>
    <x v="3"/>
    <x v="0"/>
  </r>
  <r>
    <x v="652"/>
    <x v="12"/>
    <x v="0"/>
    <s v="◆ネスレ日本_ネスカフェドルチェグスト_line_cv◆"/>
    <n v="11334"/>
    <m/>
    <m/>
    <m/>
    <m/>
    <n v="1069.2850000000001"/>
    <m/>
    <x v="0"/>
    <m/>
    <m/>
    <x v="95"/>
    <m/>
    <x v="2"/>
    <x v="3"/>
    <x v="0"/>
  </r>
  <r>
    <x v="652"/>
    <x v="12"/>
    <x v="0"/>
    <s v="◆ネスレ日本_ネスカフェドルチェグスト_line_cv◆"/>
    <n v="1616"/>
    <m/>
    <m/>
    <m/>
    <m/>
    <n v="323.35000000000002"/>
    <m/>
    <x v="0"/>
    <m/>
    <m/>
    <x v="95"/>
    <m/>
    <x v="2"/>
    <x v="3"/>
    <x v="0"/>
  </r>
  <r>
    <x v="652"/>
    <x v="12"/>
    <x v="0"/>
    <s v="◆ネスレ日本_ネスカフェドルチェグスト_line_cv◆"/>
    <n v="1713"/>
    <m/>
    <m/>
    <m/>
    <m/>
    <n v="201.815"/>
    <m/>
    <x v="0"/>
    <m/>
    <m/>
    <x v="95"/>
    <m/>
    <x v="2"/>
    <x v="3"/>
    <x v="0"/>
  </r>
  <r>
    <x v="652"/>
    <x v="12"/>
    <x v="0"/>
    <s v="◆ネスレ日本_ネスカフェドルチェグスト_line_cv◆"/>
    <n v="42594"/>
    <m/>
    <m/>
    <m/>
    <m/>
    <n v="9048.2250000000004"/>
    <m/>
    <x v="0"/>
    <m/>
    <m/>
    <x v="95"/>
    <m/>
    <x v="2"/>
    <x v="3"/>
    <x v="0"/>
  </r>
  <r>
    <x v="652"/>
    <x v="12"/>
    <x v="0"/>
    <s v="◆ネスレ日本_ネスカフェドルチェグスト_line_cv◆"/>
    <n v="464"/>
    <m/>
    <m/>
    <m/>
    <m/>
    <n v="138.26"/>
    <m/>
    <x v="0"/>
    <m/>
    <m/>
    <x v="95"/>
    <m/>
    <x v="2"/>
    <x v="3"/>
    <x v="0"/>
  </r>
  <r>
    <x v="652"/>
    <x v="12"/>
    <x v="0"/>
    <s v="◆ネスレ日本_ネスカフェドルチェグスト_line_cv◆"/>
    <n v="148"/>
    <m/>
    <m/>
    <m/>
    <m/>
    <n v="85.855000000000004"/>
    <m/>
    <x v="0"/>
    <m/>
    <m/>
    <x v="95"/>
    <m/>
    <x v="2"/>
    <x v="3"/>
    <x v="0"/>
  </r>
  <r>
    <x v="652"/>
    <x v="12"/>
    <x v="0"/>
    <s v="◆ネスレ日本_ネスカフェドルチェグスト_line_cv◆"/>
    <n v="2455"/>
    <m/>
    <m/>
    <m/>
    <m/>
    <n v="759.31500000000005"/>
    <m/>
    <x v="0"/>
    <m/>
    <m/>
    <x v="95"/>
    <m/>
    <x v="2"/>
    <x v="3"/>
    <x v="0"/>
  </r>
  <r>
    <x v="652"/>
    <x v="12"/>
    <x v="0"/>
    <s v="◆ネスレ日本_ネスカフェドルチェグスト_line_cv◆"/>
    <n v="9596"/>
    <m/>
    <m/>
    <m/>
    <m/>
    <n v="6838.2950000000001"/>
    <m/>
    <x v="0"/>
    <m/>
    <m/>
    <x v="95"/>
    <m/>
    <x v="2"/>
    <x v="3"/>
    <x v="0"/>
  </r>
  <r>
    <x v="652"/>
    <x v="12"/>
    <x v="0"/>
    <s v="◆ネスレ日本_ネスカフェドルチェグスト_line_cv◆"/>
    <n v="2320"/>
    <m/>
    <m/>
    <m/>
    <m/>
    <n v="471.64499999999998"/>
    <m/>
    <x v="0"/>
    <m/>
    <m/>
    <x v="95"/>
    <m/>
    <x v="2"/>
    <x v="3"/>
    <x v="0"/>
  </r>
  <r>
    <x v="652"/>
    <x v="12"/>
    <x v="0"/>
    <s v="◆ネスレ日本_ネスカフェドルチェグスト_line_cv◆"/>
    <n v="173"/>
    <m/>
    <m/>
    <m/>
    <m/>
    <n v="0"/>
    <m/>
    <x v="0"/>
    <m/>
    <m/>
    <x v="95"/>
    <m/>
    <x v="2"/>
    <x v="3"/>
    <x v="0"/>
  </r>
  <r>
    <x v="652"/>
    <x v="12"/>
    <x v="0"/>
    <s v="◆ネスレ日本_ネスカフェドルチェグスト_line_cv◆"/>
    <n v="6420"/>
    <m/>
    <m/>
    <m/>
    <m/>
    <n v="1942.33"/>
    <m/>
    <x v="0"/>
    <m/>
    <m/>
    <x v="95"/>
    <m/>
    <x v="2"/>
    <x v="3"/>
    <x v="0"/>
  </r>
  <r>
    <x v="652"/>
    <x v="12"/>
    <x v="0"/>
    <s v="◆ネスレ日本_ネスカフェドルチェグスト_line_cv◆"/>
    <n v="5713"/>
    <m/>
    <m/>
    <m/>
    <m/>
    <n v="2842.1350000000002"/>
    <m/>
    <x v="0"/>
    <m/>
    <m/>
    <x v="95"/>
    <m/>
    <x v="2"/>
    <x v="3"/>
    <x v="0"/>
  </r>
  <r>
    <x v="652"/>
    <x v="12"/>
    <x v="0"/>
    <s v="◆ネスレ日本_ネスカフェドルチェグスト_line_cv◆"/>
    <n v="7650"/>
    <m/>
    <m/>
    <m/>
    <m/>
    <n v="8848.64"/>
    <m/>
    <x v="0"/>
    <m/>
    <m/>
    <x v="95"/>
    <m/>
    <x v="2"/>
    <x v="3"/>
    <x v="0"/>
  </r>
  <r>
    <x v="652"/>
    <x v="12"/>
    <x v="0"/>
    <s v="◆ネスレ日本_ネスカフェドルチェグスト_line_cv◆"/>
    <n v="1614"/>
    <m/>
    <m/>
    <m/>
    <m/>
    <n v="2110.6950000000002"/>
    <m/>
    <x v="0"/>
    <m/>
    <m/>
    <x v="95"/>
    <m/>
    <x v="2"/>
    <x v="3"/>
    <x v="0"/>
  </r>
  <r>
    <x v="652"/>
    <x v="12"/>
    <x v="0"/>
    <s v="◆ネスレ日本_ネスカフェドルチェグスト_line_cv◆"/>
    <n v="11138"/>
    <m/>
    <m/>
    <m/>
    <m/>
    <n v="1244.3399999999999"/>
    <m/>
    <x v="0"/>
    <m/>
    <m/>
    <x v="95"/>
    <m/>
    <x v="2"/>
    <x v="3"/>
    <x v="0"/>
  </r>
  <r>
    <x v="652"/>
    <x v="12"/>
    <x v="0"/>
    <s v="◆ネスレ日本_ネスカフェドルチェグスト_line_cv◆"/>
    <n v="2122"/>
    <m/>
    <m/>
    <m/>
    <m/>
    <n v="580.91499999999996"/>
    <m/>
    <x v="0"/>
    <m/>
    <m/>
    <x v="95"/>
    <m/>
    <x v="2"/>
    <x v="3"/>
    <x v="0"/>
  </r>
  <r>
    <x v="652"/>
    <x v="12"/>
    <x v="0"/>
    <s v="◆ネスレ日本_ネスカフェドルチェグスト_line_cv◆"/>
    <n v="1153"/>
    <m/>
    <m/>
    <m/>
    <m/>
    <n v="425.93"/>
    <m/>
    <x v="0"/>
    <m/>
    <m/>
    <x v="95"/>
    <m/>
    <x v="2"/>
    <x v="3"/>
    <x v="0"/>
  </r>
  <r>
    <x v="652"/>
    <x v="12"/>
    <x v="0"/>
    <s v="◆ネスレ日本_ネスカフェドルチェグスト_line_cv◆"/>
    <n v="787"/>
    <m/>
    <m/>
    <m/>
    <m/>
    <n v="43.484999999999999"/>
    <m/>
    <x v="0"/>
    <m/>
    <m/>
    <x v="95"/>
    <m/>
    <x v="2"/>
    <x v="3"/>
    <x v="0"/>
  </r>
  <r>
    <x v="652"/>
    <x v="12"/>
    <x v="0"/>
    <s v="◆ネスレ日本_ネスカフェドルチェグスト_line_cv◆"/>
    <n v="1851"/>
    <m/>
    <m/>
    <m/>
    <m/>
    <n v="1313.47"/>
    <m/>
    <x v="0"/>
    <m/>
    <m/>
    <x v="95"/>
    <m/>
    <x v="2"/>
    <x v="3"/>
    <x v="0"/>
  </r>
  <r>
    <x v="652"/>
    <x v="12"/>
    <x v="0"/>
    <s v="◆ネスレ日本_ネスカフェドルチェグスト_line_cv◆"/>
    <n v="476"/>
    <m/>
    <m/>
    <m/>
    <m/>
    <n v="94.775000000000006"/>
    <m/>
    <x v="0"/>
    <m/>
    <m/>
    <x v="95"/>
    <m/>
    <x v="2"/>
    <x v="3"/>
    <x v="0"/>
  </r>
  <r>
    <x v="652"/>
    <x v="12"/>
    <x v="0"/>
    <s v="◆ネスレ日本_ネスカフェドルチェグスト_line_cv◆"/>
    <n v="64782"/>
    <m/>
    <m/>
    <m/>
    <m/>
    <n v="12142.35"/>
    <m/>
    <x v="0"/>
    <m/>
    <m/>
    <x v="95"/>
    <m/>
    <x v="2"/>
    <x v="3"/>
    <x v="0"/>
  </r>
  <r>
    <x v="652"/>
    <x v="12"/>
    <x v="0"/>
    <s v="◆ネスレ日本_ネスカフェドルチェグスト_line_cv◆"/>
    <n v="5486"/>
    <m/>
    <m/>
    <m/>
    <m/>
    <n v="1253.26"/>
    <m/>
    <x v="0"/>
    <m/>
    <m/>
    <x v="95"/>
    <m/>
    <x v="2"/>
    <x v="3"/>
    <x v="0"/>
  </r>
  <r>
    <x v="652"/>
    <x v="12"/>
    <x v="0"/>
    <s v="◆ネスレ日本_ネスカフェドルチェグスト_line_cv◆"/>
    <n v="2011"/>
    <m/>
    <m/>
    <m/>
    <m/>
    <n v="939.94500000000005"/>
    <m/>
    <x v="0"/>
    <m/>
    <m/>
    <x v="95"/>
    <m/>
    <x v="2"/>
    <x v="3"/>
    <x v="0"/>
  </r>
  <r>
    <x v="652"/>
    <x v="12"/>
    <x v="0"/>
    <s v="◆ネスレ日本_ネスカフェドルチェグスト_line_cv◆"/>
    <n v="843"/>
    <m/>
    <m/>
    <m/>
    <m/>
    <n v="322.23500000000001"/>
    <m/>
    <x v="0"/>
    <m/>
    <m/>
    <x v="95"/>
    <m/>
    <x v="2"/>
    <x v="3"/>
    <x v="0"/>
  </r>
  <r>
    <x v="653"/>
    <x v="12"/>
    <x v="0"/>
    <s v="◆ネスレ日本_ネスカフェドルチェグスト_line_cv◆"/>
    <n v="31670"/>
    <m/>
    <m/>
    <m/>
    <m/>
    <n v="7082.48"/>
    <m/>
    <x v="0"/>
    <m/>
    <m/>
    <x v="95"/>
    <m/>
    <x v="2"/>
    <x v="3"/>
    <x v="0"/>
  </r>
  <r>
    <x v="653"/>
    <x v="12"/>
    <x v="0"/>
    <s v="◆ネスレ日本_ネスカフェドルチェグスト_line_cv◆"/>
    <n v="2785"/>
    <m/>
    <m/>
    <m/>
    <m/>
    <n v="324.46499999999997"/>
    <m/>
    <x v="0"/>
    <m/>
    <m/>
    <x v="95"/>
    <m/>
    <x v="2"/>
    <x v="3"/>
    <x v="0"/>
  </r>
  <r>
    <x v="653"/>
    <x v="12"/>
    <x v="0"/>
    <s v="◆ネスレ日本_ネスカフェドルチェグスト_line_cv◆"/>
    <n v="177"/>
    <m/>
    <m/>
    <m/>
    <m/>
    <n v="40.14"/>
    <m/>
    <x v="0"/>
    <m/>
    <m/>
    <x v="95"/>
    <m/>
    <x v="2"/>
    <x v="3"/>
    <x v="0"/>
  </r>
  <r>
    <x v="653"/>
    <x v="12"/>
    <x v="0"/>
    <s v="◆ネスレ日本_ネスカフェドルチェグスト_line_cv◆"/>
    <n v="263"/>
    <m/>
    <m/>
    <m/>
    <m/>
    <n v="113.73"/>
    <m/>
    <x v="0"/>
    <m/>
    <m/>
    <x v="95"/>
    <m/>
    <x v="2"/>
    <x v="3"/>
    <x v="0"/>
  </r>
  <r>
    <x v="653"/>
    <x v="12"/>
    <x v="0"/>
    <s v="◆ネスレ日本_ネスカフェドルチェグスト_line_cv◆"/>
    <n v="831"/>
    <m/>
    <m/>
    <m/>
    <m/>
    <n v="384.67500000000001"/>
    <m/>
    <x v="0"/>
    <m/>
    <m/>
    <x v="95"/>
    <m/>
    <x v="2"/>
    <x v="3"/>
    <x v="0"/>
  </r>
  <r>
    <x v="653"/>
    <x v="12"/>
    <x v="0"/>
    <s v="◆ネスレ日本_ネスカフェドルチェグスト_line_cv◆"/>
    <n v="1242"/>
    <m/>
    <m/>
    <m/>
    <m/>
    <n v="1670.27"/>
    <m/>
    <x v="0"/>
    <m/>
    <m/>
    <x v="95"/>
    <m/>
    <x v="2"/>
    <x v="3"/>
    <x v="0"/>
  </r>
  <r>
    <x v="653"/>
    <x v="12"/>
    <x v="0"/>
    <s v="◆ネスレ日本_ネスカフェドルチェグスト_line_cv◆"/>
    <n v="7338"/>
    <m/>
    <m/>
    <m/>
    <m/>
    <n v="849.63"/>
    <m/>
    <x v="0"/>
    <m/>
    <m/>
    <x v="95"/>
    <m/>
    <x v="2"/>
    <x v="3"/>
    <x v="0"/>
  </r>
  <r>
    <x v="653"/>
    <x v="12"/>
    <x v="0"/>
    <s v="◆ネスレ日本_ネスカフェドルチェグスト_line_cv◆"/>
    <n v="8817"/>
    <m/>
    <m/>
    <m/>
    <m/>
    <n v="5685.3850000000002"/>
    <m/>
    <x v="0"/>
    <m/>
    <m/>
    <x v="95"/>
    <m/>
    <x v="2"/>
    <x v="3"/>
    <x v="0"/>
  </r>
  <r>
    <x v="653"/>
    <x v="12"/>
    <x v="0"/>
    <s v="◆ネスレ日本_ネスカフェドルチェグスト_line_cv◆"/>
    <n v="529"/>
    <m/>
    <m/>
    <m/>
    <m/>
    <n v="0"/>
    <m/>
    <x v="0"/>
    <m/>
    <m/>
    <x v="95"/>
    <m/>
    <x v="2"/>
    <x v="3"/>
    <x v="0"/>
  </r>
  <r>
    <x v="653"/>
    <x v="12"/>
    <x v="0"/>
    <s v="◆ネスレ日本_ネスカフェドルチェグスト_line_cv◆"/>
    <n v="61339"/>
    <m/>
    <m/>
    <m/>
    <m/>
    <n v="22207.455000000002"/>
    <m/>
    <x v="0"/>
    <m/>
    <m/>
    <x v="95"/>
    <m/>
    <x v="2"/>
    <x v="3"/>
    <x v="0"/>
  </r>
  <r>
    <x v="653"/>
    <x v="12"/>
    <x v="0"/>
    <s v="◆ネスレ日本_ネスカフェドルチェグスト_line_cv◆"/>
    <n v="807"/>
    <m/>
    <m/>
    <m/>
    <m/>
    <n v="236.38"/>
    <m/>
    <x v="0"/>
    <m/>
    <m/>
    <x v="95"/>
    <m/>
    <x v="2"/>
    <x v="3"/>
    <x v="0"/>
  </r>
  <r>
    <x v="653"/>
    <x v="12"/>
    <x v="0"/>
    <s v="◆ネスレ日本_ネスカフェドルチェグスト_line_cv◆"/>
    <n v="822"/>
    <m/>
    <m/>
    <m/>
    <m/>
    <n v="180.63"/>
    <m/>
    <x v="0"/>
    <m/>
    <m/>
    <x v="95"/>
    <m/>
    <x v="2"/>
    <x v="3"/>
    <x v="0"/>
  </r>
  <r>
    <x v="653"/>
    <x v="12"/>
    <x v="0"/>
    <s v="◆ネスレ日本_ネスカフェドルチェグスト_line_cv◆"/>
    <n v="1632"/>
    <m/>
    <m/>
    <m/>
    <m/>
    <n v="924.33500000000004"/>
    <m/>
    <x v="0"/>
    <m/>
    <m/>
    <x v="95"/>
    <m/>
    <x v="2"/>
    <x v="3"/>
    <x v="0"/>
  </r>
  <r>
    <x v="653"/>
    <x v="12"/>
    <x v="0"/>
    <s v="◆ネスレ日本_ネスカフェドルチェグスト_line_cv◆"/>
    <n v="175"/>
    <m/>
    <m/>
    <m/>
    <m/>
    <n v="0"/>
    <m/>
    <x v="0"/>
    <m/>
    <m/>
    <x v="95"/>
    <m/>
    <x v="2"/>
    <x v="3"/>
    <x v="0"/>
  </r>
  <r>
    <x v="653"/>
    <x v="12"/>
    <x v="0"/>
    <s v="◆ネスレ日本_ネスカフェドルチェグスト_line_cv◆"/>
    <n v="17760"/>
    <m/>
    <m/>
    <m/>
    <m/>
    <n v="3029.4549999999999"/>
    <m/>
    <x v="0"/>
    <m/>
    <m/>
    <x v="95"/>
    <m/>
    <x v="2"/>
    <x v="3"/>
    <x v="0"/>
  </r>
  <r>
    <x v="653"/>
    <x v="12"/>
    <x v="0"/>
    <s v="◆ネスレ日本_ネスカフェドルチェグスト_line_cv◆"/>
    <n v="14328"/>
    <m/>
    <m/>
    <m/>
    <m/>
    <n v="4328.43"/>
    <m/>
    <x v="0"/>
    <m/>
    <m/>
    <x v="95"/>
    <m/>
    <x v="2"/>
    <x v="3"/>
    <x v="0"/>
  </r>
  <r>
    <x v="653"/>
    <x v="12"/>
    <x v="0"/>
    <s v="◆ネスレ日本_ネスカフェドルチェグスト_line_cv◆"/>
    <n v="454"/>
    <m/>
    <m/>
    <m/>
    <m/>
    <n v="34.564999999999998"/>
    <m/>
    <x v="0"/>
    <m/>
    <m/>
    <x v="95"/>
    <m/>
    <x v="2"/>
    <x v="3"/>
    <x v="0"/>
  </r>
  <r>
    <x v="653"/>
    <x v="12"/>
    <x v="0"/>
    <s v="◆ネスレ日本_ネスカフェドルチェグスト_line_cv◆"/>
    <n v="242"/>
    <m/>
    <m/>
    <m/>
    <m/>
    <n v="36.795000000000002"/>
    <m/>
    <x v="0"/>
    <m/>
    <m/>
    <x v="95"/>
    <m/>
    <x v="2"/>
    <x v="3"/>
    <x v="0"/>
  </r>
  <r>
    <x v="653"/>
    <x v="12"/>
    <x v="0"/>
    <s v="◆ネスレ日本_ネスカフェドルチェグスト_line_cv◆"/>
    <n v="251"/>
    <m/>
    <m/>
    <m/>
    <m/>
    <n v="185.09"/>
    <m/>
    <x v="0"/>
    <m/>
    <m/>
    <x v="95"/>
    <m/>
    <x v="2"/>
    <x v="3"/>
    <x v="0"/>
  </r>
  <r>
    <x v="653"/>
    <x v="12"/>
    <x v="0"/>
    <s v="◆ネスレ日本_ネスカフェドルチェグスト_line_cv◆"/>
    <n v="2827"/>
    <m/>
    <m/>
    <m/>
    <m/>
    <n v="732.55499999999995"/>
    <m/>
    <x v="0"/>
    <m/>
    <m/>
    <x v="95"/>
    <m/>
    <x v="2"/>
    <x v="3"/>
    <x v="0"/>
  </r>
  <r>
    <x v="653"/>
    <x v="12"/>
    <x v="0"/>
    <s v="◆ネスレ日本_ネスカフェドルチェグスト_line_cv◆"/>
    <n v="397"/>
    <m/>
    <m/>
    <m/>
    <m/>
    <n v="182.86"/>
    <m/>
    <x v="0"/>
    <m/>
    <m/>
    <x v="95"/>
    <m/>
    <x v="2"/>
    <x v="3"/>
    <x v="0"/>
  </r>
  <r>
    <x v="653"/>
    <x v="12"/>
    <x v="0"/>
    <s v="◆ネスレ日本_ネスカフェドルチェグスト_line_cv◆"/>
    <n v="74930"/>
    <m/>
    <m/>
    <m/>
    <m/>
    <n v="17061.73"/>
    <m/>
    <x v="0"/>
    <m/>
    <m/>
    <x v="95"/>
    <m/>
    <x v="2"/>
    <x v="3"/>
    <x v="0"/>
  </r>
  <r>
    <x v="653"/>
    <x v="12"/>
    <x v="0"/>
    <s v="◆ネスレ日本_ネスカフェドルチェグスト_line_cv◆"/>
    <n v="772"/>
    <m/>
    <m/>
    <m/>
    <m/>
    <n v="537.42999999999995"/>
    <m/>
    <x v="0"/>
    <m/>
    <m/>
    <x v="95"/>
    <m/>
    <x v="2"/>
    <x v="3"/>
    <x v="0"/>
  </r>
  <r>
    <x v="653"/>
    <x v="12"/>
    <x v="0"/>
    <s v="◆ネスレ日本_ネスカフェドルチェグスト_line_cv◆"/>
    <n v="74"/>
    <m/>
    <m/>
    <m/>
    <m/>
    <n v="120.42"/>
    <m/>
    <x v="0"/>
    <m/>
    <m/>
    <x v="95"/>
    <m/>
    <x v="2"/>
    <x v="3"/>
    <x v="0"/>
  </r>
  <r>
    <x v="653"/>
    <x v="12"/>
    <x v="0"/>
    <s v="◆ネスレ日本_ネスカフェドルチェグスト_line_cv◆"/>
    <n v="40100"/>
    <m/>
    <m/>
    <m/>
    <m/>
    <n v="13702.235000000001"/>
    <m/>
    <x v="0"/>
    <m/>
    <m/>
    <x v="95"/>
    <m/>
    <x v="2"/>
    <x v="3"/>
    <x v="0"/>
  </r>
  <r>
    <x v="653"/>
    <x v="12"/>
    <x v="0"/>
    <s v="◆ネスレ日本_ネスカフェドルチェグスト_line_cv◆"/>
    <n v="1385"/>
    <m/>
    <m/>
    <m/>
    <m/>
    <n v="314.43"/>
    <m/>
    <x v="0"/>
    <m/>
    <m/>
    <x v="95"/>
    <m/>
    <x v="2"/>
    <x v="3"/>
    <x v="0"/>
  </r>
  <r>
    <x v="653"/>
    <x v="12"/>
    <x v="0"/>
    <s v="◆ネスレ日本_ネスカフェドルチェグスト_line_cv◆"/>
    <n v="8309"/>
    <m/>
    <m/>
    <m/>
    <m/>
    <n v="9943.57"/>
    <m/>
    <x v="0"/>
    <m/>
    <m/>
    <x v="95"/>
    <m/>
    <x v="2"/>
    <x v="3"/>
    <x v="0"/>
  </r>
  <r>
    <x v="653"/>
    <x v="12"/>
    <x v="0"/>
    <s v="◆ネスレ日本_ネスカフェドルチェグスト_line_cv◆"/>
    <n v="7054"/>
    <m/>
    <m/>
    <m/>
    <m/>
    <n v="1332.425"/>
    <m/>
    <x v="0"/>
    <m/>
    <m/>
    <x v="95"/>
    <m/>
    <x v="2"/>
    <x v="3"/>
    <x v="0"/>
  </r>
  <r>
    <x v="653"/>
    <x v="12"/>
    <x v="0"/>
    <s v="◆ネスレ日本_ネスカフェドルチェグスト_line_cv◆"/>
    <n v="3286"/>
    <m/>
    <m/>
    <m/>
    <m/>
    <n v="2117.3850000000002"/>
    <m/>
    <x v="0"/>
    <m/>
    <m/>
    <x v="95"/>
    <m/>
    <x v="2"/>
    <x v="3"/>
    <x v="0"/>
  </r>
  <r>
    <x v="653"/>
    <x v="12"/>
    <x v="0"/>
    <s v="◆ネスレ日本_ネスカフェドルチェグスト_line_cv◆"/>
    <n v="90"/>
    <m/>
    <m/>
    <m/>
    <m/>
    <n v="85.855000000000004"/>
    <m/>
    <x v="0"/>
    <m/>
    <m/>
    <x v="95"/>
    <m/>
    <x v="2"/>
    <x v="3"/>
    <x v="0"/>
  </r>
  <r>
    <x v="654"/>
    <x v="12"/>
    <x v="0"/>
    <s v="◆ネスレ日本_ネスカフェドルチェグスト_line_cv◆"/>
    <n v="12681"/>
    <m/>
    <m/>
    <m/>
    <m/>
    <n v="3630.44"/>
    <m/>
    <x v="0"/>
    <m/>
    <m/>
    <x v="95"/>
    <m/>
    <x v="2"/>
    <x v="3"/>
    <x v="0"/>
  </r>
  <r>
    <x v="654"/>
    <x v="12"/>
    <x v="0"/>
    <s v="◆ネスレ日本_ネスカフェドルチェグスト_line_cv◆"/>
    <n v="286"/>
    <m/>
    <m/>
    <m/>
    <m/>
    <n v="188.435"/>
    <m/>
    <x v="0"/>
    <m/>
    <m/>
    <x v="95"/>
    <m/>
    <x v="2"/>
    <x v="3"/>
    <x v="0"/>
  </r>
  <r>
    <x v="654"/>
    <x v="12"/>
    <x v="0"/>
    <s v="◆ネスレ日本_ネスカフェドルチェグスト_line_cv◆"/>
    <n v="73916"/>
    <m/>
    <m/>
    <m/>
    <m/>
    <n v="17546.755000000001"/>
    <m/>
    <x v="0"/>
    <m/>
    <m/>
    <x v="95"/>
    <m/>
    <x v="2"/>
    <x v="3"/>
    <x v="0"/>
  </r>
  <r>
    <x v="654"/>
    <x v="12"/>
    <x v="0"/>
    <s v="◆ネスレ日本_ネスカフェドルチェグスト_line_cv◆"/>
    <n v="1072"/>
    <m/>
    <m/>
    <m/>
    <m/>
    <n v="713.6"/>
    <m/>
    <x v="0"/>
    <m/>
    <m/>
    <x v="95"/>
    <m/>
    <x v="2"/>
    <x v="3"/>
    <x v="0"/>
  </r>
  <r>
    <x v="654"/>
    <x v="12"/>
    <x v="0"/>
    <s v="◆ネスレ日本_ネスカフェドルチェグスト_line_cv◆"/>
    <n v="154"/>
    <m/>
    <m/>
    <m/>
    <m/>
    <n v="0"/>
    <m/>
    <x v="0"/>
    <m/>
    <m/>
    <x v="95"/>
    <m/>
    <x v="2"/>
    <x v="3"/>
    <x v="0"/>
  </r>
  <r>
    <x v="654"/>
    <x v="12"/>
    <x v="0"/>
    <s v="◆ネスレ日本_ネスカフェドルチェグスト_line_cv◆"/>
    <n v="93"/>
    <m/>
    <m/>
    <m/>
    <m/>
    <n v="21.184999999999999"/>
    <m/>
    <x v="0"/>
    <m/>
    <m/>
    <x v="95"/>
    <m/>
    <x v="2"/>
    <x v="3"/>
    <x v="0"/>
  </r>
  <r>
    <x v="654"/>
    <x v="12"/>
    <x v="0"/>
    <s v="◆ネスレ日本_ネスカフェドルチェグスト_line_cv◆"/>
    <n v="162"/>
    <m/>
    <m/>
    <m/>
    <m/>
    <n v="0"/>
    <m/>
    <x v="0"/>
    <m/>
    <m/>
    <x v="95"/>
    <m/>
    <x v="2"/>
    <x v="3"/>
    <x v="0"/>
  </r>
  <r>
    <x v="654"/>
    <x v="12"/>
    <x v="0"/>
    <s v="◆ネスレ日本_ネスカフェドルチェグスト_line_cv◆"/>
    <n v="668"/>
    <m/>
    <m/>
    <m/>
    <m/>
    <n v="250.875"/>
    <m/>
    <x v="0"/>
    <m/>
    <m/>
    <x v="95"/>
    <m/>
    <x v="2"/>
    <x v="3"/>
    <x v="0"/>
  </r>
  <r>
    <x v="654"/>
    <x v="12"/>
    <x v="0"/>
    <s v="◆ネスレ日本_ネスカフェドルチェグスト_line_cv◆"/>
    <n v="4994"/>
    <m/>
    <m/>
    <m/>
    <m/>
    <n v="600.98500000000001"/>
    <m/>
    <x v="0"/>
    <m/>
    <m/>
    <x v="95"/>
    <m/>
    <x v="2"/>
    <x v="3"/>
    <x v="0"/>
  </r>
  <r>
    <x v="654"/>
    <x v="12"/>
    <x v="0"/>
    <s v="◆ネスレ日本_ネスカフェドルチェグスト_line_cv◆"/>
    <n v="547"/>
    <m/>
    <m/>
    <m/>
    <m/>
    <n v="179.51499999999999"/>
    <m/>
    <x v="0"/>
    <m/>
    <m/>
    <x v="95"/>
    <m/>
    <x v="2"/>
    <x v="3"/>
    <x v="0"/>
  </r>
  <r>
    <x v="654"/>
    <x v="12"/>
    <x v="0"/>
    <s v="◆ネスレ日本_ネスカフェドルチェグスト_line_cv◆"/>
    <n v="1456"/>
    <m/>
    <m/>
    <m/>
    <m/>
    <n v="153.87"/>
    <m/>
    <x v="0"/>
    <m/>
    <m/>
    <x v="95"/>
    <m/>
    <x v="2"/>
    <x v="3"/>
    <x v="0"/>
  </r>
  <r>
    <x v="654"/>
    <x v="12"/>
    <x v="0"/>
    <s v="◆ネスレ日本_ネスカフェドルチェグスト_line_cv◆"/>
    <n v="10708"/>
    <m/>
    <m/>
    <m/>
    <m/>
    <n v="6439.125"/>
    <m/>
    <x v="0"/>
    <m/>
    <m/>
    <x v="95"/>
    <m/>
    <x v="2"/>
    <x v="3"/>
    <x v="0"/>
  </r>
  <r>
    <x v="654"/>
    <x v="12"/>
    <x v="0"/>
    <s v="◆ネスレ日本_ネスカフェドルチェグスト_line_cv◆"/>
    <n v="683"/>
    <m/>
    <m/>
    <m/>
    <m/>
    <n v="185.09"/>
    <m/>
    <x v="0"/>
    <m/>
    <m/>
    <x v="95"/>
    <m/>
    <x v="2"/>
    <x v="3"/>
    <x v="0"/>
  </r>
  <r>
    <x v="654"/>
    <x v="12"/>
    <x v="0"/>
    <s v="◆ネスレ日本_ネスカフェドルチェグスト_line_cv◆"/>
    <n v="1048"/>
    <m/>
    <m/>
    <m/>
    <m/>
    <n v="735.9"/>
    <m/>
    <x v="0"/>
    <m/>
    <m/>
    <x v="95"/>
    <m/>
    <x v="2"/>
    <x v="3"/>
    <x v="0"/>
  </r>
  <r>
    <x v="654"/>
    <x v="12"/>
    <x v="0"/>
    <s v="◆ネスレ日本_ネスカフェドルチェグスト_line_cv◆"/>
    <n v="2785"/>
    <m/>
    <m/>
    <m/>
    <m/>
    <n v="1306.78"/>
    <m/>
    <x v="0"/>
    <m/>
    <m/>
    <x v="95"/>
    <m/>
    <x v="2"/>
    <x v="3"/>
    <x v="0"/>
  </r>
  <r>
    <x v="654"/>
    <x v="12"/>
    <x v="0"/>
    <s v="◆ネスレ日本_ネスカフェドルチェグスト_line_cv◆"/>
    <n v="205"/>
    <m/>
    <m/>
    <m/>
    <m/>
    <n v="69.13"/>
    <m/>
    <x v="0"/>
    <m/>
    <m/>
    <x v="95"/>
    <m/>
    <x v="2"/>
    <x v="3"/>
    <x v="0"/>
  </r>
  <r>
    <x v="654"/>
    <x v="12"/>
    <x v="0"/>
    <s v="◆ネスレ日本_ネスカフェドルチェグスト_line_cv◆"/>
    <n v="688"/>
    <m/>
    <m/>
    <m/>
    <m/>
    <n v="241.95500000000001"/>
    <m/>
    <x v="0"/>
    <m/>
    <m/>
    <x v="95"/>
    <m/>
    <x v="2"/>
    <x v="3"/>
    <x v="0"/>
  </r>
  <r>
    <x v="654"/>
    <x v="12"/>
    <x v="0"/>
    <s v="◆ネスレ日本_ネスカフェドルチェグスト_line_cv◆"/>
    <n v="20749"/>
    <m/>
    <m/>
    <m/>
    <m/>
    <n v="8039.15"/>
    <m/>
    <x v="0"/>
    <m/>
    <m/>
    <x v="95"/>
    <m/>
    <x v="2"/>
    <x v="3"/>
    <x v="0"/>
  </r>
  <r>
    <x v="654"/>
    <x v="12"/>
    <x v="0"/>
    <s v="◆ネスレ日本_ネスカフェドルチェグスト_line_cv◆"/>
    <n v="1562"/>
    <m/>
    <m/>
    <m/>
    <m/>
    <n v="2333.6950000000002"/>
    <m/>
    <x v="0"/>
    <m/>
    <m/>
    <x v="95"/>
    <m/>
    <x v="2"/>
    <x v="3"/>
    <x v="0"/>
  </r>
  <r>
    <x v="654"/>
    <x v="12"/>
    <x v="0"/>
    <s v="◆ネスレ日本_ネスカフェドルチェグスト_line_cv◆"/>
    <n v="855"/>
    <m/>
    <m/>
    <m/>
    <m/>
    <n v="217.42500000000001"/>
    <m/>
    <x v="0"/>
    <m/>
    <m/>
    <x v="95"/>
    <m/>
    <x v="2"/>
    <x v="3"/>
    <x v="0"/>
  </r>
  <r>
    <x v="654"/>
    <x v="12"/>
    <x v="0"/>
    <s v="◆ネスレ日本_ネスカフェドルチェグスト_line_cv◆"/>
    <n v="822"/>
    <m/>
    <m/>
    <m/>
    <m/>
    <n v="462.72500000000002"/>
    <m/>
    <x v="0"/>
    <m/>
    <m/>
    <x v="95"/>
    <m/>
    <x v="2"/>
    <x v="3"/>
    <x v="0"/>
  </r>
  <r>
    <x v="654"/>
    <x v="12"/>
    <x v="0"/>
    <s v="◆ネスレ日本_ネスカフェドルチェグスト_line_cv◆"/>
    <n v="843"/>
    <m/>
    <m/>
    <m/>
    <m/>
    <n v="608.79"/>
    <m/>
    <x v="0"/>
    <m/>
    <m/>
    <x v="95"/>
    <m/>
    <x v="2"/>
    <x v="3"/>
    <x v="0"/>
  </r>
  <r>
    <x v="654"/>
    <x v="12"/>
    <x v="0"/>
    <s v="◆ネスレ日本_ネスカフェドルチェグスト_line_cv◆"/>
    <n v="28627"/>
    <m/>
    <m/>
    <m/>
    <m/>
    <n v="11286.03"/>
    <m/>
    <x v="0"/>
    <m/>
    <m/>
    <x v="95"/>
    <m/>
    <x v="2"/>
    <x v="3"/>
    <x v="0"/>
  </r>
  <r>
    <x v="654"/>
    <x v="12"/>
    <x v="0"/>
    <s v="◆ネスレ日本_ネスカフェドルチェグスト_line_cv◆"/>
    <n v="41853"/>
    <m/>
    <m/>
    <m/>
    <m/>
    <n v="16354.82"/>
    <m/>
    <x v="0"/>
    <m/>
    <m/>
    <x v="95"/>
    <m/>
    <x v="2"/>
    <x v="3"/>
    <x v="0"/>
  </r>
  <r>
    <x v="654"/>
    <x v="12"/>
    <x v="0"/>
    <s v="◆ネスレ日本_ネスカフェドルチェグスト_line_cv◆"/>
    <n v="1291"/>
    <m/>
    <m/>
    <m/>
    <m/>
    <n v="350.11"/>
    <m/>
    <x v="0"/>
    <m/>
    <m/>
    <x v="95"/>
    <m/>
    <x v="2"/>
    <x v="3"/>
    <x v="0"/>
  </r>
  <r>
    <x v="654"/>
    <x v="12"/>
    <x v="0"/>
    <s v="◆ネスレ日本_ネスカフェドルチェグスト_line_cv◆"/>
    <n v="8237"/>
    <m/>
    <m/>
    <m/>
    <m/>
    <n v="1359.1849999999999"/>
    <m/>
    <x v="0"/>
    <m/>
    <m/>
    <x v="95"/>
    <m/>
    <x v="2"/>
    <x v="3"/>
    <x v="0"/>
  </r>
  <r>
    <x v="654"/>
    <x v="12"/>
    <x v="0"/>
    <s v="◆ネスレ日本_ネスカフェドルチェグスト_line_cv◆"/>
    <n v="17378"/>
    <m/>
    <m/>
    <m/>
    <m/>
    <n v="3484.375"/>
    <m/>
    <x v="0"/>
    <m/>
    <m/>
    <x v="95"/>
    <m/>
    <x v="2"/>
    <x v="3"/>
    <x v="0"/>
  </r>
  <r>
    <x v="654"/>
    <x v="12"/>
    <x v="0"/>
    <s v="◆ネスレ日本_ネスカフェドルチェグスト_line_cv◆"/>
    <n v="9281"/>
    <m/>
    <m/>
    <m/>
    <m/>
    <n v="10553.475"/>
    <m/>
    <x v="0"/>
    <m/>
    <m/>
    <x v="95"/>
    <m/>
    <x v="2"/>
    <x v="3"/>
    <x v="0"/>
  </r>
  <r>
    <x v="654"/>
    <x v="12"/>
    <x v="0"/>
    <s v="◆ネスレ日本_ネスカフェドルチェグスト_line_cv◆"/>
    <n v="23333"/>
    <m/>
    <m/>
    <m/>
    <m/>
    <n v="5628.52"/>
    <m/>
    <x v="0"/>
    <m/>
    <m/>
    <x v="95"/>
    <m/>
    <x v="2"/>
    <x v="3"/>
    <x v="0"/>
  </r>
  <r>
    <x v="654"/>
    <x v="12"/>
    <x v="0"/>
    <s v="◆ネスレ日本_ネスカフェドルチェグスト_line_cv◆"/>
    <n v="230"/>
    <m/>
    <m/>
    <m/>
    <m/>
    <n v="68.015000000000001"/>
    <m/>
    <x v="0"/>
    <m/>
    <m/>
    <x v="95"/>
    <m/>
    <x v="2"/>
    <x v="3"/>
    <x v="0"/>
  </r>
  <r>
    <x v="655"/>
    <x v="12"/>
    <x v="0"/>
    <s v="◆ネスレ日本_ネスカフェドルチェグスト_line_cv◆"/>
    <n v="20143"/>
    <m/>
    <m/>
    <m/>
    <m/>
    <n v="9049.34"/>
    <m/>
    <x v="0"/>
    <m/>
    <m/>
    <x v="95"/>
    <m/>
    <x v="2"/>
    <x v="3"/>
    <x v="0"/>
  </r>
  <r>
    <x v="655"/>
    <x v="12"/>
    <x v="0"/>
    <s v="◆ネスレ日本_ネスカフェドルチェグスト_line_cv◆"/>
    <n v="24663"/>
    <m/>
    <m/>
    <m/>
    <m/>
    <n v="6049.99"/>
    <m/>
    <x v="0"/>
    <m/>
    <m/>
    <x v="95"/>
    <m/>
    <x v="2"/>
    <x v="3"/>
    <x v="0"/>
  </r>
  <r>
    <x v="655"/>
    <x v="12"/>
    <x v="0"/>
    <s v="◆ネスレ日本_ネスカフェドルチェグスト_line_cv◆"/>
    <n v="1343"/>
    <m/>
    <m/>
    <m/>
    <m/>
    <n v="166.13499999999999"/>
    <m/>
    <x v="0"/>
    <m/>
    <m/>
    <x v="95"/>
    <m/>
    <x v="2"/>
    <x v="3"/>
    <x v="0"/>
  </r>
  <r>
    <x v="655"/>
    <x v="12"/>
    <x v="0"/>
    <s v="◆ネスレ日本_ネスカフェドルチェグスト_line_cv◆"/>
    <n v="27498"/>
    <m/>
    <m/>
    <m/>
    <m/>
    <n v="11423.174999999999"/>
    <m/>
    <x v="0"/>
    <m/>
    <m/>
    <x v="95"/>
    <m/>
    <x v="2"/>
    <x v="3"/>
    <x v="0"/>
  </r>
  <r>
    <x v="655"/>
    <x v="12"/>
    <x v="0"/>
    <s v="◆ネスレ日本_ネスカフェドルチェグスト_line_cv◆"/>
    <n v="802"/>
    <m/>
    <m/>
    <m/>
    <m/>
    <n v="373.52499999999998"/>
    <m/>
    <x v="0"/>
    <m/>
    <m/>
    <x v="95"/>
    <m/>
    <x v="2"/>
    <x v="3"/>
    <x v="0"/>
  </r>
  <r>
    <x v="655"/>
    <x v="12"/>
    <x v="0"/>
    <s v="◆ネスレ日本_ネスカフェドルチェグスト_line_cv◆"/>
    <n v="68"/>
    <m/>
    <m/>
    <m/>
    <m/>
    <n v="0"/>
    <m/>
    <x v="0"/>
    <m/>
    <m/>
    <x v="95"/>
    <m/>
    <x v="2"/>
    <x v="3"/>
    <x v="0"/>
  </r>
  <r>
    <x v="655"/>
    <x v="12"/>
    <x v="0"/>
    <s v="◆ネスレ日本_ネスカフェドルチェグスト_line_cv◆"/>
    <n v="2184"/>
    <m/>
    <m/>
    <m/>
    <m/>
    <n v="1540.93"/>
    <m/>
    <x v="0"/>
    <m/>
    <m/>
    <x v="95"/>
    <m/>
    <x v="2"/>
    <x v="3"/>
    <x v="0"/>
  </r>
  <r>
    <x v="655"/>
    <x v="12"/>
    <x v="0"/>
    <s v="◆ネスレ日本_ネスカフェドルチェグスト_line_cv◆"/>
    <n v="4736"/>
    <m/>
    <m/>
    <m/>
    <m/>
    <n v="2532.165"/>
    <m/>
    <x v="0"/>
    <m/>
    <m/>
    <x v="95"/>
    <m/>
    <x v="2"/>
    <x v="3"/>
    <x v="0"/>
  </r>
  <r>
    <x v="655"/>
    <x v="12"/>
    <x v="0"/>
    <s v="◆ネスレ日本_ネスカフェドルチェグスト_line_cv◆"/>
    <n v="595"/>
    <m/>
    <m/>
    <m/>
    <m/>
    <n v="43.484999999999999"/>
    <m/>
    <x v="0"/>
    <m/>
    <m/>
    <x v="95"/>
    <m/>
    <x v="2"/>
    <x v="3"/>
    <x v="0"/>
  </r>
  <r>
    <x v="655"/>
    <x v="12"/>
    <x v="0"/>
    <s v="◆ネスレ日本_ネスカフェドルチェグスト_line_cv◆"/>
    <n v="14220"/>
    <m/>
    <m/>
    <m/>
    <m/>
    <n v="4117.6949999999997"/>
    <m/>
    <x v="0"/>
    <m/>
    <m/>
    <x v="95"/>
    <m/>
    <x v="2"/>
    <x v="3"/>
    <x v="0"/>
  </r>
  <r>
    <x v="655"/>
    <x v="12"/>
    <x v="0"/>
    <s v="◆ネスレ日本_ネスカフェドルチェグスト_line_cv◆"/>
    <n v="976"/>
    <m/>
    <m/>
    <m/>
    <m/>
    <n v="62.44"/>
    <m/>
    <x v="0"/>
    <m/>
    <m/>
    <x v="95"/>
    <m/>
    <x v="2"/>
    <x v="3"/>
    <x v="0"/>
  </r>
  <r>
    <x v="655"/>
    <x v="12"/>
    <x v="0"/>
    <s v="◆ネスレ日本_ネスカフェドルチェグスト_line_cv◆"/>
    <n v="754"/>
    <m/>
    <m/>
    <m/>
    <m/>
    <n v="276.52"/>
    <m/>
    <x v="0"/>
    <m/>
    <m/>
    <x v="95"/>
    <m/>
    <x v="2"/>
    <x v="3"/>
    <x v="0"/>
  </r>
  <r>
    <x v="655"/>
    <x v="12"/>
    <x v="0"/>
    <s v="◆ネスレ日本_ネスカフェドルチェグスト_line_cv◆"/>
    <n v="762"/>
    <m/>
    <m/>
    <m/>
    <m/>
    <n v="934.37"/>
    <m/>
    <x v="0"/>
    <m/>
    <m/>
    <x v="95"/>
    <m/>
    <x v="2"/>
    <x v="3"/>
    <x v="0"/>
  </r>
  <r>
    <x v="655"/>
    <x v="12"/>
    <x v="0"/>
    <s v="◆ネスレ日本_ネスカフェドルチェグスト_line_cv◆"/>
    <n v="7036"/>
    <m/>
    <m/>
    <m/>
    <m/>
    <n v="1191.9349999999999"/>
    <m/>
    <x v="0"/>
    <m/>
    <m/>
    <x v="95"/>
    <m/>
    <x v="2"/>
    <x v="3"/>
    <x v="0"/>
  </r>
  <r>
    <x v="655"/>
    <x v="12"/>
    <x v="0"/>
    <s v="◆ネスレ日本_ネスカフェドルチェグスト_line_cv◆"/>
    <n v="205"/>
    <m/>
    <m/>
    <m/>
    <m/>
    <n v="128.22499999999999"/>
    <m/>
    <x v="0"/>
    <m/>
    <m/>
    <x v="95"/>
    <m/>
    <x v="2"/>
    <x v="3"/>
    <x v="0"/>
  </r>
  <r>
    <x v="655"/>
    <x v="12"/>
    <x v="0"/>
    <s v="◆ネスレ日本_ネスカフェドルチェグスト_line_cv◆"/>
    <n v="2028"/>
    <m/>
    <m/>
    <m/>
    <m/>
    <n v="1824.14"/>
    <m/>
    <x v="0"/>
    <m/>
    <m/>
    <x v="95"/>
    <m/>
    <x v="2"/>
    <x v="3"/>
    <x v="0"/>
  </r>
  <r>
    <x v="655"/>
    <x v="12"/>
    <x v="0"/>
    <s v="◆ネスレ日本_ネスカフェドルチェグスト_line_cv◆"/>
    <n v="278"/>
    <m/>
    <m/>
    <m/>
    <m/>
    <n v="51.29"/>
    <m/>
    <x v="0"/>
    <m/>
    <m/>
    <x v="95"/>
    <m/>
    <x v="2"/>
    <x v="3"/>
    <x v="0"/>
  </r>
  <r>
    <x v="655"/>
    <x v="12"/>
    <x v="0"/>
    <s v="◆ネスレ日本_ネスカフェドルチェグスト_line_cv◆"/>
    <n v="413"/>
    <m/>
    <m/>
    <m/>
    <m/>
    <n v="141.60499999999999"/>
    <m/>
    <x v="0"/>
    <m/>
    <m/>
    <x v="95"/>
    <m/>
    <x v="2"/>
    <x v="3"/>
    <x v="0"/>
  </r>
  <r>
    <x v="655"/>
    <x v="12"/>
    <x v="0"/>
    <s v="◆ネスレ日本_ネスカフェドルチェグスト_line_cv◆"/>
    <n v="867"/>
    <m/>
    <m/>
    <m/>
    <m/>
    <n v="208.505"/>
    <m/>
    <x v="0"/>
    <m/>
    <m/>
    <x v="95"/>
    <m/>
    <x v="2"/>
    <x v="3"/>
    <x v="0"/>
  </r>
  <r>
    <x v="655"/>
    <x v="12"/>
    <x v="0"/>
    <s v="◆ネスレ日本_ネスカフェドルチェグスト_line_cv◆"/>
    <n v="5407"/>
    <m/>
    <m/>
    <m/>
    <m/>
    <n v="831.79"/>
    <m/>
    <x v="0"/>
    <m/>
    <m/>
    <x v="95"/>
    <m/>
    <x v="2"/>
    <x v="3"/>
    <x v="0"/>
  </r>
  <r>
    <x v="655"/>
    <x v="12"/>
    <x v="0"/>
    <s v="◆ネスレ日本_ネスカフェドルチェグスト_line_cv◆"/>
    <n v="194"/>
    <m/>
    <m/>
    <m/>
    <m/>
    <n v="197.35499999999999"/>
    <m/>
    <x v="0"/>
    <m/>
    <m/>
    <x v="95"/>
    <m/>
    <x v="2"/>
    <x v="3"/>
    <x v="0"/>
  </r>
  <r>
    <x v="655"/>
    <x v="12"/>
    <x v="0"/>
    <s v="◆ネスレ日本_ネスカフェドルチェグスト_line_cv◆"/>
    <n v="41369"/>
    <m/>
    <m/>
    <m/>
    <m/>
    <n v="16016.975"/>
    <m/>
    <x v="0"/>
    <m/>
    <m/>
    <x v="95"/>
    <m/>
    <x v="2"/>
    <x v="3"/>
    <x v="0"/>
  </r>
  <r>
    <x v="655"/>
    <x v="12"/>
    <x v="0"/>
    <s v="◆ネスレ日本_ネスカフェドルチェグスト_line_cv◆"/>
    <n v="1938"/>
    <m/>
    <m/>
    <m/>
    <m/>
    <n v="1064.825"/>
    <m/>
    <x v="0"/>
    <m/>
    <m/>
    <x v="95"/>
    <m/>
    <x v="2"/>
    <x v="3"/>
    <x v="0"/>
  </r>
  <r>
    <x v="655"/>
    <x v="12"/>
    <x v="0"/>
    <s v="◆ネスレ日本_ネスカフェドルチェグスト_line_cv◆"/>
    <n v="711"/>
    <m/>
    <m/>
    <m/>
    <m/>
    <n v="292.13"/>
    <m/>
    <x v="0"/>
    <m/>
    <m/>
    <x v="95"/>
    <m/>
    <x v="2"/>
    <x v="3"/>
    <x v="0"/>
  </r>
  <r>
    <x v="655"/>
    <x v="12"/>
    <x v="0"/>
    <s v="◆ネスレ日本_ネスカフェドルチェグスト_line_cv◆"/>
    <n v="1517"/>
    <m/>
    <m/>
    <m/>
    <m/>
    <n v="1831.9449999999999"/>
    <m/>
    <x v="0"/>
    <m/>
    <m/>
    <x v="95"/>
    <m/>
    <x v="2"/>
    <x v="3"/>
    <x v="0"/>
  </r>
  <r>
    <x v="655"/>
    <x v="12"/>
    <x v="0"/>
    <s v="◆ネスレ日本_ネスカフェドルチェグスト_line_cv◆"/>
    <n v="174"/>
    <m/>
    <m/>
    <m/>
    <m/>
    <n v="71.36"/>
    <m/>
    <x v="0"/>
    <m/>
    <m/>
    <x v="95"/>
    <m/>
    <x v="2"/>
    <x v="3"/>
    <x v="0"/>
  </r>
  <r>
    <x v="655"/>
    <x v="12"/>
    <x v="0"/>
    <s v="◆ネスレ日本_ネスカフェドルチェグスト_line_cv◆"/>
    <n v="299"/>
    <m/>
    <m/>
    <m/>
    <m/>
    <n v="197.35499999999999"/>
    <m/>
    <x v="0"/>
    <m/>
    <m/>
    <x v="95"/>
    <m/>
    <x v="2"/>
    <x v="3"/>
    <x v="0"/>
  </r>
  <r>
    <x v="655"/>
    <x v="12"/>
    <x v="0"/>
    <s v="◆ネスレ日本_ネスカフェドルチェグスト_line_cv◆"/>
    <n v="8780"/>
    <m/>
    <m/>
    <m/>
    <m/>
    <n v="9402.7950000000001"/>
    <m/>
    <x v="0"/>
    <m/>
    <m/>
    <x v="95"/>
    <m/>
    <x v="2"/>
    <x v="3"/>
    <x v="0"/>
  </r>
  <r>
    <x v="655"/>
    <x v="12"/>
    <x v="0"/>
    <s v="◆ネスレ日本_ネスカフェドルチェグスト_line_cv◆"/>
    <n v="88412"/>
    <m/>
    <m/>
    <m/>
    <m/>
    <n v="22616.66"/>
    <m/>
    <x v="0"/>
    <m/>
    <m/>
    <x v="95"/>
    <m/>
    <x v="2"/>
    <x v="3"/>
    <x v="0"/>
  </r>
  <r>
    <x v="655"/>
    <x v="12"/>
    <x v="0"/>
    <s v="◆ネスレ日本_ネスカフェドルチェグスト_line_cv◆"/>
    <n v="54"/>
    <m/>
    <m/>
    <m/>
    <m/>
    <n v="0"/>
    <m/>
    <x v="0"/>
    <m/>
    <m/>
    <x v="95"/>
    <m/>
    <x v="2"/>
    <x v="3"/>
    <x v="0"/>
  </r>
  <r>
    <x v="656"/>
    <x v="12"/>
    <x v="0"/>
    <s v="◆ネスレ日本_ネスカフェドルチェグスト_line_cv◆"/>
    <n v="97607"/>
    <m/>
    <m/>
    <m/>
    <m/>
    <n v="24199.96"/>
    <m/>
    <x v="0"/>
    <m/>
    <m/>
    <x v="95"/>
    <m/>
    <x v="2"/>
    <x v="3"/>
    <x v="0"/>
  </r>
  <r>
    <x v="656"/>
    <x v="12"/>
    <x v="0"/>
    <s v="◆ネスレ日本_ネスカフェドルチェグスト_line_cv◆"/>
    <n v="5613"/>
    <m/>
    <m/>
    <m/>
    <m/>
    <n v="4035.1849999999999"/>
    <m/>
    <x v="0"/>
    <m/>
    <m/>
    <x v="95"/>
    <m/>
    <x v="2"/>
    <x v="3"/>
    <x v="0"/>
  </r>
  <r>
    <x v="656"/>
    <x v="12"/>
    <x v="0"/>
    <s v="◆ネスレ日本_ネスカフェドルチェグスト_line_cv◆"/>
    <n v="1440"/>
    <m/>
    <m/>
    <m/>
    <m/>
    <n v="508.44"/>
    <m/>
    <x v="0"/>
    <m/>
    <m/>
    <x v="95"/>
    <m/>
    <x v="2"/>
    <x v="3"/>
    <x v="0"/>
  </r>
  <r>
    <x v="656"/>
    <x v="12"/>
    <x v="0"/>
    <s v="◆ネスレ日本_ネスカフェドルチェグスト_line_cv◆"/>
    <n v="1852"/>
    <m/>
    <m/>
    <m/>
    <m/>
    <n v="282.09500000000003"/>
    <m/>
    <x v="0"/>
    <m/>
    <m/>
    <x v="95"/>
    <m/>
    <x v="2"/>
    <x v="3"/>
    <x v="0"/>
  </r>
  <r>
    <x v="656"/>
    <x v="12"/>
    <x v="0"/>
    <s v="◆ネスレ日本_ネスカフェドルチェグスト_line_cv◆"/>
    <n v="11295"/>
    <m/>
    <m/>
    <m/>
    <m/>
    <n v="2134.11"/>
    <m/>
    <x v="0"/>
    <m/>
    <m/>
    <x v="95"/>
    <m/>
    <x v="2"/>
    <x v="3"/>
    <x v="0"/>
  </r>
  <r>
    <x v="656"/>
    <x v="12"/>
    <x v="0"/>
    <s v="◆ネスレ日本_ネスカフェドルチェグスト_line_cv◆"/>
    <n v="23749"/>
    <m/>
    <m/>
    <m/>
    <m/>
    <n v="9951.375"/>
    <m/>
    <x v="0"/>
    <m/>
    <m/>
    <x v="95"/>
    <m/>
    <x v="2"/>
    <x v="3"/>
    <x v="0"/>
  </r>
  <r>
    <x v="656"/>
    <x v="12"/>
    <x v="0"/>
    <s v="◆ネスレ日本_ネスカフェドルチェグスト_line_cv◆"/>
    <n v="227"/>
    <m/>
    <m/>
    <m/>
    <m/>
    <n v="63.555"/>
    <m/>
    <x v="0"/>
    <m/>
    <m/>
    <x v="95"/>
    <m/>
    <x v="2"/>
    <x v="3"/>
    <x v="0"/>
  </r>
  <r>
    <x v="656"/>
    <x v="12"/>
    <x v="0"/>
    <s v="◆ネスレ日本_ネスカフェドルチェグスト_line_cv◆"/>
    <n v="911"/>
    <m/>
    <m/>
    <m/>
    <m/>
    <n v="507.32499999999999"/>
    <m/>
    <x v="0"/>
    <m/>
    <m/>
    <x v="95"/>
    <m/>
    <x v="2"/>
    <x v="3"/>
    <x v="0"/>
  </r>
  <r>
    <x v="656"/>
    <x v="12"/>
    <x v="0"/>
    <s v="◆ネスレ日本_ネスカフェドルチェグスト_line_cv◆"/>
    <n v="2327"/>
    <m/>
    <m/>
    <m/>
    <m/>
    <n v="1181.9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42"/>
    <m/>
    <m/>
    <m/>
    <m/>
    <n v="68.015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5460"/>
    <m/>
    <m/>
    <m/>
    <m/>
    <n v="9611.2999999999993"/>
    <m/>
    <x v="0"/>
    <m/>
    <m/>
    <x v="95"/>
    <m/>
    <x v="2"/>
    <x v="3"/>
    <x v="0"/>
  </r>
  <r>
    <x v="656"/>
    <x v="12"/>
    <x v="0"/>
    <s v="◆ネスレ日本_ネスカフェドルチェグスト_line_cv◆"/>
    <n v="562"/>
    <m/>
    <m/>
    <m/>
    <m/>
    <n v="218.54"/>
    <m/>
    <x v="0"/>
    <m/>
    <m/>
    <x v="95"/>
    <m/>
    <x v="2"/>
    <x v="3"/>
    <x v="0"/>
  </r>
  <r>
    <x v="656"/>
    <x v="12"/>
    <x v="0"/>
    <s v="◆ネスレ日本_ネスカフェドルチェグスト_line_cv◆"/>
    <n v="96"/>
    <m/>
    <m/>
    <m/>
    <m/>
    <n v="0"/>
    <m/>
    <x v="0"/>
    <m/>
    <m/>
    <x v="95"/>
    <m/>
    <x v="2"/>
    <x v="3"/>
    <x v="0"/>
  </r>
  <r>
    <x v="656"/>
    <x v="12"/>
    <x v="0"/>
    <s v="◆ネスレ日本_ネスカフェドルチェグスト_line_cv◆"/>
    <n v="7156"/>
    <m/>
    <m/>
    <m/>
    <m/>
    <n v="7598.7250000000004"/>
    <m/>
    <x v="0"/>
    <m/>
    <m/>
    <x v="95"/>
    <m/>
    <x v="2"/>
    <x v="3"/>
    <x v="0"/>
  </r>
  <r>
    <x v="656"/>
    <x v="12"/>
    <x v="0"/>
    <s v="◆ネスレ日本_ネスカフェドルチェグスト_line_cv◆"/>
    <n v="20362"/>
    <m/>
    <m/>
    <m/>
    <m/>
    <n v="4163.41"/>
    <m/>
    <x v="0"/>
    <m/>
    <m/>
    <x v="95"/>
    <m/>
    <x v="2"/>
    <x v="3"/>
    <x v="0"/>
  </r>
  <r>
    <x v="656"/>
    <x v="12"/>
    <x v="0"/>
    <s v="◆ネスレ日本_ネスカフェドルチェグスト_line_cv◆"/>
    <n v="172"/>
    <m/>
    <m/>
    <m/>
    <m/>
    <n v="133.80000000000001"/>
    <m/>
    <x v="0"/>
    <m/>
    <m/>
    <x v="95"/>
    <m/>
    <x v="2"/>
    <x v="3"/>
    <x v="0"/>
  </r>
  <r>
    <x v="656"/>
    <x v="12"/>
    <x v="0"/>
    <s v="◆ネスレ日本_ネスカフェドルチェグスト_line_cv◆"/>
    <n v="2762"/>
    <m/>
    <m/>
    <m/>
    <m/>
    <n v="1065.94"/>
    <m/>
    <x v="0"/>
    <m/>
    <m/>
    <x v="95"/>
    <m/>
    <x v="2"/>
    <x v="3"/>
    <x v="0"/>
  </r>
  <r>
    <x v="656"/>
    <x v="12"/>
    <x v="0"/>
    <s v="◆ネスレ日本_ネスカフェドルチェグスト_line_cv◆"/>
    <n v="880"/>
    <m/>
    <m/>
    <m/>
    <m/>
    <n v="442.65499999999997"/>
    <m/>
    <x v="0"/>
    <m/>
    <m/>
    <x v="95"/>
    <m/>
    <x v="2"/>
    <x v="3"/>
    <x v="0"/>
  </r>
  <r>
    <x v="656"/>
    <x v="12"/>
    <x v="0"/>
    <s v="◆ネスレ日本_ネスカフェドルチェグスト_line_cv◆"/>
    <n v="2655"/>
    <m/>
    <m/>
    <m/>
    <m/>
    <n v="2566.73"/>
    <m/>
    <x v="0"/>
    <m/>
    <m/>
    <x v="95"/>
    <m/>
    <x v="2"/>
    <x v="3"/>
    <x v="0"/>
  </r>
  <r>
    <x v="656"/>
    <x v="12"/>
    <x v="0"/>
    <s v="◆ネスレ日本_ネスカフェドルチェグスト_line_cv◆"/>
    <n v="1377"/>
    <m/>
    <m/>
    <m/>
    <m/>
    <n v="784.96"/>
    <m/>
    <x v="0"/>
    <m/>
    <m/>
    <x v="95"/>
    <m/>
    <x v="2"/>
    <x v="3"/>
    <x v="0"/>
  </r>
  <r>
    <x v="656"/>
    <x v="12"/>
    <x v="0"/>
    <s v="◆ネスレ日本_ネスカフェドルチェグスト_line_cv◆"/>
    <n v="361"/>
    <m/>
    <m/>
    <m/>
    <m/>
    <n v="78.05"/>
    <m/>
    <x v="0"/>
    <m/>
    <m/>
    <x v="95"/>
    <m/>
    <x v="2"/>
    <x v="3"/>
    <x v="0"/>
  </r>
  <r>
    <x v="656"/>
    <x v="12"/>
    <x v="0"/>
    <s v="◆ネスレ日本_ネスカフェドルチェグスト_line_cv◆"/>
    <n v="847"/>
    <m/>
    <m/>
    <m/>
    <m/>
    <n v="190.66499999999999"/>
    <m/>
    <x v="0"/>
    <m/>
    <m/>
    <x v="95"/>
    <m/>
    <x v="2"/>
    <x v="3"/>
    <x v="0"/>
  </r>
  <r>
    <x v="656"/>
    <x v="12"/>
    <x v="0"/>
    <s v="◆ネスレ日本_ネスカフェドルチェグスト_line_cv◆"/>
    <n v="580"/>
    <m/>
    <m/>
    <m/>
    <m/>
    <n v="83.625"/>
    <m/>
    <x v="0"/>
    <m/>
    <m/>
    <x v="95"/>
    <m/>
    <x v="2"/>
    <x v="3"/>
    <x v="0"/>
  </r>
  <r>
    <x v="656"/>
    <x v="12"/>
    <x v="0"/>
    <s v="◆ネスレ日本_ネスカフェドルチェグスト_line_cv◆"/>
    <n v="9683"/>
    <m/>
    <m/>
    <m/>
    <m/>
    <n v="2190.9749999999999"/>
    <m/>
    <x v="0"/>
    <m/>
    <m/>
    <x v="95"/>
    <m/>
    <x v="2"/>
    <x v="3"/>
    <x v="0"/>
  </r>
  <r>
    <x v="656"/>
    <x v="12"/>
    <x v="0"/>
    <s v="◆ネスレ日本_ネスカフェドルチェグスト_line_cv◆"/>
    <n v="1552"/>
    <m/>
    <m/>
    <m/>
    <m/>
    <n v="403.63"/>
    <m/>
    <x v="0"/>
    <m/>
    <m/>
    <x v="95"/>
    <m/>
    <x v="2"/>
    <x v="3"/>
    <x v="0"/>
  </r>
  <r>
    <x v="656"/>
    <x v="12"/>
    <x v="0"/>
    <s v="◆ネスレ日本_ネスカフェドルチェグスト_line_cv◆"/>
    <n v="55008"/>
    <m/>
    <m/>
    <m/>
    <m/>
    <n v="20465.825000000001"/>
    <m/>
    <x v="0"/>
    <m/>
    <m/>
    <x v="95"/>
    <m/>
    <x v="2"/>
    <x v="3"/>
    <x v="0"/>
  </r>
  <r>
    <x v="656"/>
    <x v="12"/>
    <x v="0"/>
    <s v="◆ネスレ日本_ネスカフェドルチェグスト_line_cv◆"/>
    <n v="1210"/>
    <m/>
    <m/>
    <m/>
    <m/>
    <n v="119.30500000000001"/>
    <m/>
    <x v="0"/>
    <m/>
    <m/>
    <x v="95"/>
    <m/>
    <x v="2"/>
    <x v="3"/>
    <x v="0"/>
  </r>
  <r>
    <x v="656"/>
    <x v="12"/>
    <x v="0"/>
    <s v="◆ネスレ日本_ネスカフェドルチェグスト_line_cv◆"/>
    <n v="294"/>
    <m/>
    <m/>
    <m/>
    <m/>
    <n v="70.245000000000005"/>
    <m/>
    <x v="0"/>
    <m/>
    <m/>
    <x v="95"/>
    <m/>
    <x v="2"/>
    <x v="3"/>
    <x v="0"/>
  </r>
  <r>
    <x v="656"/>
    <x v="12"/>
    <x v="0"/>
    <s v="◆ネスレ日本_ネスカフェドルチェグスト_line_cv◆"/>
    <n v="729"/>
    <m/>
    <m/>
    <m/>
    <m/>
    <n v="287.67"/>
    <m/>
    <x v="0"/>
    <m/>
    <m/>
    <x v="95"/>
    <m/>
    <x v="2"/>
    <x v="3"/>
    <x v="0"/>
  </r>
  <r>
    <x v="656"/>
    <x v="12"/>
    <x v="0"/>
    <s v="◆ネスレ日本_ネスカフェドルチェグスト_line_cv◆"/>
    <n v="1343"/>
    <m/>
    <m/>
    <m/>
    <m/>
    <n v="255.33500000000001"/>
    <m/>
    <x v="0"/>
    <m/>
    <m/>
    <x v="95"/>
    <m/>
    <x v="2"/>
    <x v="3"/>
    <x v="0"/>
  </r>
  <r>
    <x v="657"/>
    <x v="12"/>
    <x v="0"/>
    <s v="◆ネスレ日本_ネスカフェドルチェグスト_line_cv◆"/>
    <n v="1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6"/>
    <m/>
    <m/>
    <m/>
    <m/>
    <n v="21.184999999999999"/>
    <m/>
    <x v="0"/>
    <m/>
    <m/>
    <x v="95"/>
    <m/>
    <x v="2"/>
    <x v="3"/>
    <x v="0"/>
  </r>
  <r>
    <x v="657"/>
    <x v="12"/>
    <x v="0"/>
    <s v="◆ネスレ日本_ネスカフェドルチェグスト_line_cv◆"/>
    <n v="14"/>
    <m/>
    <m/>
    <m/>
    <m/>
    <n v="34.564999999999998"/>
    <m/>
    <x v="0"/>
    <m/>
    <m/>
    <x v="95"/>
    <m/>
    <x v="2"/>
    <x v="3"/>
    <x v="0"/>
  </r>
  <r>
    <x v="657"/>
    <x v="12"/>
    <x v="0"/>
    <s v="◆ネスレ日本_ネスカフェドルチェグスト_line_cv◆"/>
    <n v="20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3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7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0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7"/>
    <x v="12"/>
    <x v="0"/>
    <s v="◆ネスレ日本_ネスカフェドルチェグスト_line_cv◆"/>
    <n v="202"/>
    <m/>
    <m/>
    <m/>
    <m/>
    <n v="74.704999999999998"/>
    <m/>
    <x v="0"/>
    <m/>
    <m/>
    <x v="95"/>
    <m/>
    <x v="2"/>
    <x v="3"/>
    <x v="0"/>
  </r>
  <r>
    <x v="657"/>
    <x v="12"/>
    <x v="0"/>
    <s v="◆ネスレ日本_ネスカフェドルチェグスト_line_cv◆"/>
    <n v="10"/>
    <m/>
    <m/>
    <m/>
    <m/>
    <n v="137.14500000000001"/>
    <m/>
    <x v="0"/>
    <m/>
    <m/>
    <x v="95"/>
    <m/>
    <x v="2"/>
    <x v="3"/>
    <x v="0"/>
  </r>
  <r>
    <x v="657"/>
    <x v="12"/>
    <x v="0"/>
    <s v="◆ネスレ日本_ネスカフェドルチェグスト_line_cv◆"/>
    <n v="1"/>
    <m/>
    <m/>
    <m/>
    <m/>
    <n v="0"/>
    <m/>
    <x v="0"/>
    <m/>
    <m/>
    <x v="95"/>
    <m/>
    <x v="2"/>
    <x v="3"/>
    <x v="0"/>
  </r>
  <r>
    <x v="658"/>
    <x v="12"/>
    <x v="0"/>
    <s v="◆ネスレ日本_ネスカフェドルチェグスト_line_cv◆"/>
    <n v="6212"/>
    <m/>
    <m/>
    <m/>
    <m/>
    <n v="1082.665"/>
    <m/>
    <x v="0"/>
    <m/>
    <m/>
    <x v="96"/>
    <m/>
    <x v="2"/>
    <x v="3"/>
    <x v="0"/>
  </r>
  <r>
    <x v="658"/>
    <x v="12"/>
    <x v="0"/>
    <s v="◆ネスレ日本_ネスカフェドルチェグスト_line_cv◆"/>
    <n v="2500"/>
    <m/>
    <m/>
    <m/>
    <m/>
    <n v="920.99"/>
    <m/>
    <x v="0"/>
    <m/>
    <m/>
    <x v="96"/>
    <m/>
    <x v="2"/>
    <x v="3"/>
    <x v="0"/>
  </r>
  <r>
    <x v="658"/>
    <x v="12"/>
    <x v="0"/>
    <s v="◆ネスレ日本_ネスカフェドルチェグスト_line_cv◆"/>
    <n v="4217"/>
    <m/>
    <m/>
    <m/>
    <m/>
    <n v="3950.4450000000002"/>
    <m/>
    <x v="0"/>
    <m/>
    <m/>
    <x v="96"/>
    <m/>
    <x v="2"/>
    <x v="3"/>
    <x v="0"/>
  </r>
  <r>
    <x v="658"/>
    <x v="12"/>
    <x v="0"/>
    <s v="◆ネスレ日本_ネスカフェドルチェグスト_line_cv◆"/>
    <n v="382"/>
    <m/>
    <m/>
    <m/>
    <m/>
    <n v="125.995"/>
    <m/>
    <x v="0"/>
    <m/>
    <m/>
    <x v="96"/>
    <m/>
    <x v="2"/>
    <x v="3"/>
    <x v="0"/>
  </r>
  <r>
    <x v="658"/>
    <x v="12"/>
    <x v="0"/>
    <s v="◆ネスレ日本_ネスカフェドルチェグスト_line_cv◆"/>
    <n v="260"/>
    <m/>
    <m/>
    <m/>
    <m/>
    <n v="107.04"/>
    <m/>
    <x v="0"/>
    <m/>
    <m/>
    <x v="96"/>
    <m/>
    <x v="2"/>
    <x v="3"/>
    <x v="0"/>
  </r>
  <r>
    <x v="658"/>
    <x v="12"/>
    <x v="0"/>
    <s v="◆ネスレ日本_ネスカフェドルチェグスト_line_cv◆"/>
    <n v="1083"/>
    <m/>
    <m/>
    <m/>
    <m/>
    <n v="396.94"/>
    <m/>
    <x v="0"/>
    <m/>
    <m/>
    <x v="96"/>
    <m/>
    <x v="2"/>
    <x v="3"/>
    <x v="0"/>
  </r>
  <r>
    <x v="658"/>
    <x v="12"/>
    <x v="0"/>
    <s v="◆ネスレ日本_ネスカフェドルチェグスト_line_cv◆"/>
    <n v="5248"/>
    <m/>
    <m/>
    <m/>
    <m/>
    <n v="2566.73"/>
    <m/>
    <x v="0"/>
    <m/>
    <m/>
    <x v="96"/>
    <m/>
    <x v="2"/>
    <x v="3"/>
    <x v="0"/>
  </r>
  <r>
    <x v="658"/>
    <x v="12"/>
    <x v="0"/>
    <s v="◆ネスレ日本_ネスカフェドルチェグスト_line_cv◆"/>
    <n v="383"/>
    <m/>
    <m/>
    <m/>
    <m/>
    <n v="75.819999999999993"/>
    <m/>
    <x v="0"/>
    <m/>
    <m/>
    <x v="96"/>
    <m/>
    <x v="2"/>
    <x v="3"/>
    <x v="0"/>
  </r>
  <r>
    <x v="658"/>
    <x v="12"/>
    <x v="0"/>
    <s v="◆ネスレ日本_ネスカフェドルチェグスト_line_cv◆"/>
    <n v="275"/>
    <m/>
    <m/>
    <m/>
    <m/>
    <n v="53.52"/>
    <m/>
    <x v="0"/>
    <m/>
    <m/>
    <x v="96"/>
    <m/>
    <x v="2"/>
    <x v="3"/>
    <x v="0"/>
  </r>
  <r>
    <x v="658"/>
    <x v="12"/>
    <x v="0"/>
    <s v="◆ネスレ日本_ネスカフェドルチェグスト_line_cv◆"/>
    <n v="359"/>
    <m/>
    <m/>
    <m/>
    <m/>
    <n v="42.37"/>
    <m/>
    <x v="0"/>
    <m/>
    <m/>
    <x v="96"/>
    <m/>
    <x v="2"/>
    <x v="3"/>
    <x v="0"/>
  </r>
  <r>
    <x v="658"/>
    <x v="12"/>
    <x v="0"/>
    <s v="◆ネスレ日本_ネスカフェドルチェグスト_line_cv◆"/>
    <n v="2273"/>
    <m/>
    <m/>
    <m/>
    <m/>
    <n v="2051.6"/>
    <m/>
    <x v="0"/>
    <m/>
    <m/>
    <x v="96"/>
    <m/>
    <x v="2"/>
    <x v="3"/>
    <x v="0"/>
  </r>
  <r>
    <x v="658"/>
    <x v="12"/>
    <x v="0"/>
    <s v="◆ネスレ日本_ネスカフェドルチェグスト_line_cv◆"/>
    <n v="104812"/>
    <m/>
    <m/>
    <m/>
    <m/>
    <n v="24107.415000000001"/>
    <m/>
    <x v="0"/>
    <m/>
    <m/>
    <x v="96"/>
    <m/>
    <x v="2"/>
    <x v="3"/>
    <x v="0"/>
  </r>
  <r>
    <x v="658"/>
    <x v="12"/>
    <x v="0"/>
    <s v="◆ネスレ日本_ネスカフェドルチェグスト_line_cv◆"/>
    <n v="13018"/>
    <m/>
    <m/>
    <m/>
    <m/>
    <n v="2114.04"/>
    <m/>
    <x v="0"/>
    <m/>
    <m/>
    <x v="96"/>
    <m/>
    <x v="2"/>
    <x v="3"/>
    <x v="0"/>
  </r>
  <r>
    <x v="658"/>
    <x v="12"/>
    <x v="0"/>
    <s v="◆ネスレ日本_ネスカフェドルチェグスト_line_cv◆"/>
    <n v="1996"/>
    <m/>
    <m/>
    <m/>
    <m/>
    <n v="595.41"/>
    <m/>
    <x v="0"/>
    <m/>
    <m/>
    <x v="96"/>
    <m/>
    <x v="2"/>
    <x v="3"/>
    <x v="0"/>
  </r>
  <r>
    <x v="658"/>
    <x v="12"/>
    <x v="0"/>
    <s v="◆ネスレ日本_ネスカフェドルチェグスト_line_cv◆"/>
    <n v="669"/>
    <m/>
    <m/>
    <m/>
    <m/>
    <n v="345.65"/>
    <m/>
    <x v="0"/>
    <m/>
    <m/>
    <x v="96"/>
    <m/>
    <x v="2"/>
    <x v="3"/>
    <x v="0"/>
  </r>
  <r>
    <x v="658"/>
    <x v="12"/>
    <x v="0"/>
    <s v="◆ネスレ日本_ネスカフェドルチェグスト_line_cv◆"/>
    <n v="4845"/>
    <m/>
    <m/>
    <m/>
    <m/>
    <n v="2765.2"/>
    <m/>
    <x v="0"/>
    <m/>
    <m/>
    <x v="96"/>
    <m/>
    <x v="2"/>
    <x v="3"/>
    <x v="0"/>
  </r>
  <r>
    <x v="658"/>
    <x v="12"/>
    <x v="0"/>
    <s v="◆ネスレ日本_ネスカフェドルチェグスト_line_cv◆"/>
    <n v="5115"/>
    <m/>
    <m/>
    <m/>
    <m/>
    <n v="1329.08"/>
    <m/>
    <x v="0"/>
    <m/>
    <m/>
    <x v="96"/>
    <m/>
    <x v="2"/>
    <x v="3"/>
    <x v="0"/>
  </r>
  <r>
    <x v="658"/>
    <x v="12"/>
    <x v="0"/>
    <s v="◆ネスレ日本_ネスカフェドルチェグスト_line_cv◆"/>
    <n v="1835"/>
    <m/>
    <m/>
    <m/>
    <m/>
    <n v="234.15"/>
    <m/>
    <x v="0"/>
    <m/>
    <m/>
    <x v="96"/>
    <m/>
    <x v="2"/>
    <x v="3"/>
    <x v="0"/>
  </r>
  <r>
    <x v="658"/>
    <x v="12"/>
    <x v="0"/>
    <s v="◆ネスレ日本_ネスカフェドルチェグスト_line_cv◆"/>
    <n v="832"/>
    <m/>
    <m/>
    <m/>
    <m/>
    <n v="43.484999999999999"/>
    <m/>
    <x v="0"/>
    <m/>
    <m/>
    <x v="96"/>
    <m/>
    <x v="2"/>
    <x v="3"/>
    <x v="0"/>
  </r>
  <r>
    <x v="658"/>
    <x v="12"/>
    <x v="0"/>
    <s v="◆ネスレ日本_ネスカフェドルチェグスト_line_cv◆"/>
    <n v="2214"/>
    <m/>
    <m/>
    <m/>
    <m/>
    <n v="289.89999999999998"/>
    <m/>
    <x v="0"/>
    <m/>
    <m/>
    <x v="96"/>
    <m/>
    <x v="2"/>
    <x v="3"/>
    <x v="0"/>
  </r>
  <r>
    <x v="658"/>
    <x v="12"/>
    <x v="0"/>
    <s v="◆ネスレ日本_ネスカフェドルチェグスト_line_cv◆"/>
    <n v="9688"/>
    <m/>
    <m/>
    <m/>
    <m/>
    <n v="9136.31"/>
    <m/>
    <x v="0"/>
    <m/>
    <m/>
    <x v="96"/>
    <m/>
    <x v="2"/>
    <x v="3"/>
    <x v="0"/>
  </r>
  <r>
    <x v="658"/>
    <x v="12"/>
    <x v="0"/>
    <s v="◆ネスレ日本_ネスカフェドルチェグスト_line_cv◆"/>
    <n v="13268"/>
    <m/>
    <m/>
    <m/>
    <m/>
    <n v="2070.5549999999998"/>
    <m/>
    <x v="0"/>
    <m/>
    <m/>
    <x v="96"/>
    <m/>
    <x v="2"/>
    <x v="3"/>
    <x v="0"/>
  </r>
  <r>
    <x v="658"/>
    <x v="12"/>
    <x v="0"/>
    <s v="◆ネスレ日本_ネスカフェドルチェグスト_line_cv◆"/>
    <n v="32099"/>
    <m/>
    <m/>
    <m/>
    <m/>
    <n v="12442.285"/>
    <m/>
    <x v="0"/>
    <m/>
    <m/>
    <x v="96"/>
    <m/>
    <x v="2"/>
    <x v="3"/>
    <x v="0"/>
  </r>
  <r>
    <x v="658"/>
    <x v="12"/>
    <x v="0"/>
    <s v="◆ネスレ日本_ネスカフェドルチェグスト_line_cv◆"/>
    <n v="84700"/>
    <m/>
    <m/>
    <m/>
    <m/>
    <n v="26674.145"/>
    <m/>
    <x v="0"/>
    <m/>
    <m/>
    <x v="96"/>
    <m/>
    <x v="2"/>
    <x v="3"/>
    <x v="0"/>
  </r>
  <r>
    <x v="658"/>
    <x v="12"/>
    <x v="0"/>
    <s v="◆ネスレ日本_ネスカフェドルチェグスト_line_cv◆"/>
    <n v="116"/>
    <m/>
    <m/>
    <m/>
    <m/>
    <n v="39.024999999999999"/>
    <m/>
    <x v="0"/>
    <m/>
    <m/>
    <x v="96"/>
    <m/>
    <x v="2"/>
    <x v="3"/>
    <x v="0"/>
  </r>
  <r>
    <x v="658"/>
    <x v="12"/>
    <x v="0"/>
    <s v="◆ネスレ日本_ネスカフェドルチェグスト_line_cv◆"/>
    <n v="9690"/>
    <m/>
    <m/>
    <m/>
    <m/>
    <n v="7505.0649999999996"/>
    <m/>
    <x v="0"/>
    <m/>
    <m/>
    <x v="96"/>
    <m/>
    <x v="2"/>
    <x v="3"/>
    <x v="0"/>
  </r>
  <r>
    <x v="658"/>
    <x v="12"/>
    <x v="0"/>
    <s v="◆ネスレ日本_ネスカフェドルチェグスト_line_cv◆"/>
    <n v="935"/>
    <m/>
    <m/>
    <m/>
    <m/>
    <n v="170.595"/>
    <m/>
    <x v="0"/>
    <m/>
    <m/>
    <x v="96"/>
    <m/>
    <x v="2"/>
    <x v="3"/>
    <x v="0"/>
  </r>
  <r>
    <x v="658"/>
    <x v="12"/>
    <x v="0"/>
    <s v="◆ネスレ日本_ネスカフェドルチェグスト_line_cv◆"/>
    <n v="716"/>
    <m/>
    <m/>
    <m/>
    <m/>
    <n v="141.60499999999999"/>
    <m/>
    <x v="0"/>
    <m/>
    <m/>
    <x v="96"/>
    <m/>
    <x v="2"/>
    <x v="3"/>
    <x v="0"/>
  </r>
  <r>
    <x v="658"/>
    <x v="12"/>
    <x v="0"/>
    <s v="◆ネスレ日本_ネスカフェドルチェグスト_line_cv◆"/>
    <n v="1025"/>
    <m/>
    <m/>
    <m/>
    <m/>
    <n v="268.71499999999997"/>
    <m/>
    <x v="0"/>
    <m/>
    <m/>
    <x v="96"/>
    <m/>
    <x v="2"/>
    <x v="3"/>
    <x v="0"/>
  </r>
  <r>
    <x v="658"/>
    <x v="12"/>
    <x v="0"/>
    <s v="◆ネスレ日本_ネスカフェドルチェグスト_line_cv◆"/>
    <n v="22620"/>
    <m/>
    <m/>
    <m/>
    <m/>
    <n v="6937.53"/>
    <m/>
    <x v="0"/>
    <m/>
    <m/>
    <x v="96"/>
    <m/>
    <x v="2"/>
    <x v="3"/>
    <x v="0"/>
  </r>
  <r>
    <x v="659"/>
    <x v="12"/>
    <x v="0"/>
    <s v="◆ネスレ日本_ネスカフェドルチェグスト_line_cv◆"/>
    <n v="970"/>
    <m/>
    <m/>
    <m/>
    <m/>
    <n v="258.68"/>
    <m/>
    <x v="0"/>
    <m/>
    <m/>
    <x v="96"/>
    <m/>
    <x v="2"/>
    <x v="3"/>
    <x v="0"/>
  </r>
  <r>
    <x v="659"/>
    <x v="12"/>
    <x v="0"/>
    <s v="◆ネスレ日本_ネスカフェドルチェグスト_line_cv◆"/>
    <n v="223"/>
    <m/>
    <m/>
    <m/>
    <m/>
    <n v="0"/>
    <m/>
    <x v="0"/>
    <m/>
    <m/>
    <x v="96"/>
    <m/>
    <x v="2"/>
    <x v="3"/>
    <x v="0"/>
  </r>
  <r>
    <x v="659"/>
    <x v="12"/>
    <x v="0"/>
    <s v="◆ネスレ日本_ネスカフェドルチェグスト_line_cv◆"/>
    <n v="2190"/>
    <m/>
    <m/>
    <m/>
    <m/>
    <n v="841.82500000000005"/>
    <m/>
    <x v="0"/>
    <m/>
    <m/>
    <x v="96"/>
    <m/>
    <x v="2"/>
    <x v="3"/>
    <x v="0"/>
  </r>
  <r>
    <x v="659"/>
    <x v="12"/>
    <x v="0"/>
    <s v="◆ネスレ日本_ネスカフェドルチェグスト_line_cv◆"/>
    <n v="2559"/>
    <m/>
    <m/>
    <m/>
    <m/>
    <n v="1077.0899999999999"/>
    <m/>
    <x v="0"/>
    <m/>
    <m/>
    <x v="96"/>
    <m/>
    <x v="2"/>
    <x v="3"/>
    <x v="0"/>
  </r>
  <r>
    <x v="659"/>
    <x v="12"/>
    <x v="0"/>
    <s v="◆ネスレ日本_ネスカフェドルチェグスト_line_cv◆"/>
    <n v="333"/>
    <m/>
    <m/>
    <m/>
    <m/>
    <n v="195.125"/>
    <m/>
    <x v="0"/>
    <m/>
    <m/>
    <x v="96"/>
    <m/>
    <x v="2"/>
    <x v="3"/>
    <x v="0"/>
  </r>
  <r>
    <x v="659"/>
    <x v="12"/>
    <x v="0"/>
    <s v="◆ネスレ日本_ネスカフェドルチェグスト_line_cv◆"/>
    <n v="2074"/>
    <m/>
    <m/>
    <m/>
    <m/>
    <n v="629.97500000000002"/>
    <m/>
    <x v="0"/>
    <m/>
    <m/>
    <x v="96"/>
    <m/>
    <x v="2"/>
    <x v="3"/>
    <x v="0"/>
  </r>
  <r>
    <x v="659"/>
    <x v="12"/>
    <x v="0"/>
    <s v="◆ネスレ日本_ネスカフェドルチェグスト_line_cv◆"/>
    <n v="194"/>
    <m/>
    <m/>
    <m/>
    <m/>
    <n v="0"/>
    <m/>
    <x v="0"/>
    <m/>
    <m/>
    <x v="96"/>
    <m/>
    <x v="2"/>
    <x v="3"/>
    <x v="0"/>
  </r>
  <r>
    <x v="659"/>
    <x v="12"/>
    <x v="0"/>
    <s v="◆ネスレ日本_ネスカフェドルチェグスト_line_cv◆"/>
    <n v="25269"/>
    <m/>
    <m/>
    <m/>
    <m/>
    <n v="11231.395"/>
    <m/>
    <x v="0"/>
    <m/>
    <m/>
    <x v="96"/>
    <m/>
    <x v="2"/>
    <x v="3"/>
    <x v="0"/>
  </r>
  <r>
    <x v="659"/>
    <x v="12"/>
    <x v="0"/>
    <s v="◆ネスレ日本_ネスカフェドルチェグスト_line_cv◆"/>
    <n v="332"/>
    <m/>
    <m/>
    <m/>
    <m/>
    <n v="37.909999999999997"/>
    <m/>
    <x v="0"/>
    <m/>
    <m/>
    <x v="96"/>
    <m/>
    <x v="2"/>
    <x v="3"/>
    <x v="0"/>
  </r>
  <r>
    <x v="659"/>
    <x v="12"/>
    <x v="0"/>
    <s v="◆ネスレ日本_ネスカフェドルチェグスト_line_cv◆"/>
    <n v="174"/>
    <m/>
    <m/>
    <m/>
    <m/>
    <n v="33.450000000000003"/>
    <m/>
    <x v="0"/>
    <m/>
    <m/>
    <x v="96"/>
    <m/>
    <x v="2"/>
    <x v="3"/>
    <x v="0"/>
  </r>
  <r>
    <x v="659"/>
    <x v="12"/>
    <x v="0"/>
    <s v="◆ネスレ日本_ネスカフェドルチェグスト_line_cv◆"/>
    <n v="511"/>
    <m/>
    <m/>
    <m/>
    <m/>
    <n v="69.13"/>
    <m/>
    <x v="0"/>
    <m/>
    <m/>
    <x v="96"/>
    <m/>
    <x v="2"/>
    <x v="3"/>
    <x v="0"/>
  </r>
  <r>
    <x v="659"/>
    <x v="12"/>
    <x v="0"/>
    <s v="◆ネスレ日本_ネスカフェドルチェグスト_line_cv◆"/>
    <n v="6649"/>
    <m/>
    <m/>
    <m/>
    <m/>
    <n v="1736.0550000000001"/>
    <m/>
    <x v="0"/>
    <m/>
    <m/>
    <x v="96"/>
    <m/>
    <x v="2"/>
    <x v="3"/>
    <x v="0"/>
  </r>
  <r>
    <x v="659"/>
    <x v="12"/>
    <x v="0"/>
    <s v="◆ネスレ日本_ネスカフェドルチェグスト_line_cv◆"/>
    <n v="6727"/>
    <m/>
    <m/>
    <m/>
    <m/>
    <n v="4963.9799999999996"/>
    <m/>
    <x v="0"/>
    <m/>
    <m/>
    <x v="96"/>
    <m/>
    <x v="2"/>
    <x v="3"/>
    <x v="0"/>
  </r>
  <r>
    <x v="659"/>
    <x v="12"/>
    <x v="0"/>
    <s v="◆ネスレ日本_ネスカフェドルチェグスト_line_cv◆"/>
    <n v="80790"/>
    <m/>
    <m/>
    <m/>
    <m/>
    <n v="28131.45"/>
    <m/>
    <x v="0"/>
    <m/>
    <m/>
    <x v="96"/>
    <m/>
    <x v="2"/>
    <x v="3"/>
    <x v="0"/>
  </r>
  <r>
    <x v="659"/>
    <x v="12"/>
    <x v="0"/>
    <s v="◆ネスレ日本_ネスカフェドルチェグスト_line_cv◆"/>
    <n v="1292"/>
    <m/>
    <m/>
    <m/>
    <m/>
    <n v="476.10500000000002"/>
    <m/>
    <x v="0"/>
    <m/>
    <m/>
    <x v="96"/>
    <m/>
    <x v="2"/>
    <x v="3"/>
    <x v="0"/>
  </r>
  <r>
    <x v="659"/>
    <x v="12"/>
    <x v="0"/>
    <s v="◆ネスレ日本_ネスカフェドルチェグスト_line_cv◆"/>
    <n v="5711"/>
    <m/>
    <m/>
    <m/>
    <m/>
    <n v="1352.4949999999999"/>
    <m/>
    <x v="0"/>
    <m/>
    <m/>
    <x v="96"/>
    <m/>
    <x v="2"/>
    <x v="3"/>
    <x v="0"/>
  </r>
  <r>
    <x v="659"/>
    <x v="12"/>
    <x v="0"/>
    <s v="◆ネスレ日本_ネスカフェドルチェグスト_line_cv◆"/>
    <n v="14344"/>
    <m/>
    <m/>
    <m/>
    <m/>
    <n v="4792.2700000000004"/>
    <m/>
    <x v="0"/>
    <m/>
    <m/>
    <x v="96"/>
    <m/>
    <x v="2"/>
    <x v="3"/>
    <x v="0"/>
  </r>
  <r>
    <x v="659"/>
    <x v="12"/>
    <x v="0"/>
    <s v="◆ネスレ日本_ネスカフェドルチェグスト_line_cv◆"/>
    <n v="652"/>
    <m/>
    <m/>
    <m/>
    <m/>
    <n v="200.7"/>
    <m/>
    <x v="0"/>
    <m/>
    <m/>
    <x v="96"/>
    <m/>
    <x v="2"/>
    <x v="3"/>
    <x v="0"/>
  </r>
  <r>
    <x v="659"/>
    <x v="12"/>
    <x v="0"/>
    <s v="◆ネスレ日本_ネスカフェドルチェグスト_line_cv◆"/>
    <n v="5404"/>
    <m/>
    <m/>
    <m/>
    <m/>
    <n v="4806.7650000000003"/>
    <m/>
    <x v="0"/>
    <m/>
    <m/>
    <x v="96"/>
    <m/>
    <x v="2"/>
    <x v="3"/>
    <x v="0"/>
  </r>
  <r>
    <x v="659"/>
    <x v="12"/>
    <x v="0"/>
    <s v="◆ネスレ日本_ネスカフェドルチェグスト_line_cv◆"/>
    <n v="1189"/>
    <m/>
    <m/>
    <m/>
    <m/>
    <n v="42.37"/>
    <m/>
    <x v="0"/>
    <m/>
    <m/>
    <x v="96"/>
    <m/>
    <x v="2"/>
    <x v="3"/>
    <x v="0"/>
  </r>
  <r>
    <x v="659"/>
    <x v="12"/>
    <x v="0"/>
    <s v="◆ネスレ日本_ネスカフェドルチェグスト_line_cv◆"/>
    <n v="1715"/>
    <m/>
    <m/>
    <m/>
    <m/>
    <n v="1952.365"/>
    <m/>
    <x v="0"/>
    <m/>
    <m/>
    <x v="96"/>
    <m/>
    <x v="2"/>
    <x v="3"/>
    <x v="0"/>
  </r>
  <r>
    <x v="659"/>
    <x v="12"/>
    <x v="0"/>
    <s v="◆ネスレ日本_ネスカフェドルチェグスト_line_cv◆"/>
    <n v="2414"/>
    <m/>
    <m/>
    <m/>
    <m/>
    <n v="935.48500000000001"/>
    <m/>
    <x v="0"/>
    <m/>
    <m/>
    <x v="96"/>
    <m/>
    <x v="2"/>
    <x v="3"/>
    <x v="0"/>
  </r>
  <r>
    <x v="659"/>
    <x v="12"/>
    <x v="0"/>
    <s v="◆ネスレ日本_ネスカフェドルチェグスト_line_cv◆"/>
    <n v="5713"/>
    <m/>
    <m/>
    <m/>
    <m/>
    <n v="1475.145"/>
    <m/>
    <x v="0"/>
    <m/>
    <m/>
    <x v="96"/>
    <m/>
    <x v="2"/>
    <x v="3"/>
    <x v="0"/>
  </r>
  <r>
    <x v="659"/>
    <x v="12"/>
    <x v="0"/>
    <s v="◆ネスレ日本_ネスカフェドルチェグスト_line_cv◆"/>
    <n v="115925"/>
    <m/>
    <m/>
    <m/>
    <m/>
    <n v="31655.965"/>
    <m/>
    <x v="0"/>
    <m/>
    <m/>
    <x v="96"/>
    <m/>
    <x v="2"/>
    <x v="3"/>
    <x v="0"/>
  </r>
  <r>
    <x v="659"/>
    <x v="12"/>
    <x v="0"/>
    <s v="◆ネスレ日本_ネスカフェドルチェグスト_line_cv◆"/>
    <n v="12095"/>
    <m/>
    <m/>
    <m/>
    <m/>
    <n v="2051.6"/>
    <m/>
    <x v="0"/>
    <m/>
    <m/>
    <x v="96"/>
    <m/>
    <x v="2"/>
    <x v="3"/>
    <x v="0"/>
  </r>
  <r>
    <x v="659"/>
    <x v="12"/>
    <x v="0"/>
    <s v="◆ネスレ日本_ネスカフェドルチェグスト_line_cv◆"/>
    <n v="7198"/>
    <m/>
    <m/>
    <m/>
    <m/>
    <n v="8236.5049999999992"/>
    <m/>
    <x v="0"/>
    <m/>
    <m/>
    <x v="96"/>
    <m/>
    <x v="2"/>
    <x v="3"/>
    <x v="0"/>
  </r>
  <r>
    <x v="659"/>
    <x v="12"/>
    <x v="0"/>
    <s v="◆ネスレ日本_ネスカフェドルチェグスト_line_cv◆"/>
    <n v="419"/>
    <m/>
    <m/>
    <m/>
    <m/>
    <n v="321.12"/>
    <m/>
    <x v="0"/>
    <m/>
    <m/>
    <x v="96"/>
    <m/>
    <x v="2"/>
    <x v="3"/>
    <x v="0"/>
  </r>
  <r>
    <x v="659"/>
    <x v="12"/>
    <x v="0"/>
    <s v="◆ネスレ日本_ネスカフェドルチェグスト_line_cv◆"/>
    <n v="415"/>
    <m/>
    <m/>
    <m/>
    <m/>
    <n v="36.795000000000002"/>
    <m/>
    <x v="0"/>
    <m/>
    <m/>
    <x v="96"/>
    <m/>
    <x v="2"/>
    <x v="3"/>
    <x v="0"/>
  </r>
  <r>
    <x v="659"/>
    <x v="12"/>
    <x v="0"/>
    <s v="◆ネスレ日本_ネスカフェドルチェグスト_line_cv◆"/>
    <n v="2529"/>
    <m/>
    <m/>
    <m/>
    <m/>
    <n v="2054.9450000000002"/>
    <m/>
    <x v="0"/>
    <m/>
    <m/>
    <x v="96"/>
    <m/>
    <x v="2"/>
    <x v="3"/>
    <x v="0"/>
  </r>
  <r>
    <x v="659"/>
    <x v="12"/>
    <x v="0"/>
    <s v="◆ネスレ日本_ネスカフェドルチェグスト_line_cv◆"/>
    <n v="125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214"/>
    <m/>
    <m/>
    <m/>
    <m/>
    <n v="82.51"/>
    <m/>
    <x v="0"/>
    <m/>
    <m/>
    <x v="96"/>
    <m/>
    <x v="2"/>
    <x v="3"/>
    <x v="0"/>
  </r>
  <r>
    <x v="660"/>
    <x v="12"/>
    <x v="0"/>
    <s v="◆ネスレ日本_ネスカフェドルチェグスト_line_cv◆"/>
    <n v="2693"/>
    <m/>
    <m/>
    <m/>
    <m/>
    <n v="728.09500000000003"/>
    <m/>
    <x v="0"/>
    <m/>
    <m/>
    <x v="96"/>
    <m/>
    <x v="2"/>
    <x v="3"/>
    <x v="0"/>
  </r>
  <r>
    <x v="660"/>
    <x v="12"/>
    <x v="0"/>
    <s v="◆ネスレ日本_ネスカフェドルチェグスト_line_cv◆"/>
    <n v="3769"/>
    <m/>
    <m/>
    <m/>
    <m/>
    <n v="760.43"/>
    <m/>
    <x v="0"/>
    <m/>
    <m/>
    <x v="96"/>
    <m/>
    <x v="2"/>
    <x v="3"/>
    <x v="0"/>
  </r>
  <r>
    <x v="660"/>
    <x v="12"/>
    <x v="0"/>
    <s v="◆ネスレ日本_ネスカフェドルチェグスト_line_cv◆"/>
    <n v="2609"/>
    <m/>
    <m/>
    <m/>
    <m/>
    <n v="2077.2449999999999"/>
    <m/>
    <x v="0"/>
    <m/>
    <m/>
    <x v="96"/>
    <m/>
    <x v="2"/>
    <x v="3"/>
    <x v="0"/>
  </r>
  <r>
    <x v="660"/>
    <x v="12"/>
    <x v="0"/>
    <s v="◆ネスレ日本_ネスカフェドルチェグスト_line_cv◆"/>
    <n v="499"/>
    <m/>
    <m/>
    <m/>
    <m/>
    <n v="162.79"/>
    <m/>
    <x v="0"/>
    <m/>
    <m/>
    <x v="96"/>
    <m/>
    <x v="2"/>
    <x v="3"/>
    <x v="0"/>
  </r>
  <r>
    <x v="660"/>
    <x v="12"/>
    <x v="0"/>
    <s v="◆ネスレ日本_ネスカフェドルチェグスト_line_cv◆"/>
    <n v="191"/>
    <m/>
    <m/>
    <m/>
    <m/>
    <n v="80.28"/>
    <m/>
    <x v="0"/>
    <m/>
    <m/>
    <x v="96"/>
    <m/>
    <x v="2"/>
    <x v="3"/>
    <x v="0"/>
  </r>
  <r>
    <x v="660"/>
    <x v="12"/>
    <x v="0"/>
    <s v="◆ネスレ日本_ネスカフェドルチェグスト_line_cv◆"/>
    <n v="106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400"/>
    <m/>
    <m/>
    <m/>
    <m/>
    <n v="574.22500000000002"/>
    <m/>
    <x v="0"/>
    <m/>
    <m/>
    <x v="96"/>
    <m/>
    <x v="2"/>
    <x v="3"/>
    <x v="0"/>
  </r>
  <r>
    <x v="660"/>
    <x v="12"/>
    <x v="0"/>
    <s v="◆ネスレ日本_ネスカフェドルチェグスト_line_cv◆"/>
    <n v="3844"/>
    <m/>
    <m/>
    <m/>
    <m/>
    <n v="604.33000000000004"/>
    <m/>
    <x v="0"/>
    <m/>
    <m/>
    <x v="96"/>
    <m/>
    <x v="2"/>
    <x v="3"/>
    <x v="0"/>
  </r>
  <r>
    <x v="660"/>
    <x v="12"/>
    <x v="0"/>
    <s v="◆ネスレ日本_ネスカフェドルチェグスト_line_cv◆"/>
    <n v="882"/>
    <m/>
    <m/>
    <m/>
    <m/>
    <n v="152.755"/>
    <m/>
    <x v="0"/>
    <m/>
    <m/>
    <x v="96"/>
    <m/>
    <x v="2"/>
    <x v="3"/>
    <x v="0"/>
  </r>
  <r>
    <x v="660"/>
    <x v="12"/>
    <x v="0"/>
    <s v="◆ネスレ日本_ネスカフェドルチェグスト_line_cv◆"/>
    <n v="24982"/>
    <m/>
    <m/>
    <m/>
    <m/>
    <n v="10388.455"/>
    <m/>
    <x v="0"/>
    <m/>
    <m/>
    <x v="96"/>
    <m/>
    <x v="2"/>
    <x v="3"/>
    <x v="0"/>
  </r>
  <r>
    <x v="660"/>
    <x v="12"/>
    <x v="0"/>
    <s v="◆ネスレ日本_ネスカフェドルチェグスト_line_cv◆"/>
    <n v="2162"/>
    <m/>
    <m/>
    <m/>
    <m/>
    <n v="442.65499999999997"/>
    <m/>
    <x v="0"/>
    <m/>
    <m/>
    <x v="96"/>
    <m/>
    <x v="2"/>
    <x v="3"/>
    <x v="0"/>
  </r>
  <r>
    <x v="660"/>
    <x v="12"/>
    <x v="0"/>
    <s v="◆ネスレ日本_ネスカフェドルチェグスト_line_cv◆"/>
    <n v="190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1563"/>
    <m/>
    <m/>
    <m/>
    <m/>
    <n v="3963.8249999999998"/>
    <m/>
    <x v="0"/>
    <m/>
    <m/>
    <x v="96"/>
    <m/>
    <x v="2"/>
    <x v="3"/>
    <x v="0"/>
  </r>
  <r>
    <x v="660"/>
    <x v="12"/>
    <x v="0"/>
    <s v="◆ネスレ日本_ネスカフェドルチェグスト_line_cv◆"/>
    <n v="616"/>
    <m/>
    <m/>
    <m/>
    <m/>
    <n v="115.96"/>
    <m/>
    <x v="0"/>
    <m/>
    <m/>
    <x v="96"/>
    <m/>
    <x v="2"/>
    <x v="3"/>
    <x v="0"/>
  </r>
  <r>
    <x v="660"/>
    <x v="12"/>
    <x v="0"/>
    <s v="◆ネスレ日本_ネスカフェドルチェグスト_line_cv◆"/>
    <n v="2231"/>
    <m/>
    <m/>
    <m/>
    <m/>
    <n v="1385.9449999999999"/>
    <m/>
    <x v="0"/>
    <m/>
    <m/>
    <x v="96"/>
    <m/>
    <x v="2"/>
    <x v="3"/>
    <x v="0"/>
  </r>
  <r>
    <x v="660"/>
    <x v="12"/>
    <x v="0"/>
    <s v="◆ネスレ日本_ネスカフェドルチェグスト_line_cv◆"/>
    <n v="18547"/>
    <m/>
    <m/>
    <m/>
    <m/>
    <n v="7929.88"/>
    <m/>
    <x v="0"/>
    <m/>
    <m/>
    <x v="96"/>
    <m/>
    <x v="2"/>
    <x v="3"/>
    <x v="0"/>
  </r>
  <r>
    <x v="660"/>
    <x v="12"/>
    <x v="0"/>
    <s v="◆ネスレ日本_ネスカフェドルチェグスト_line_cv◆"/>
    <n v="18735"/>
    <m/>
    <m/>
    <m/>
    <m/>
    <n v="3611.4850000000001"/>
    <m/>
    <x v="0"/>
    <m/>
    <m/>
    <x v="96"/>
    <m/>
    <x v="2"/>
    <x v="3"/>
    <x v="0"/>
  </r>
  <r>
    <x v="660"/>
    <x v="12"/>
    <x v="0"/>
    <s v="◆ネスレ日本_ネスカフェドルチェグスト_line_cv◆"/>
    <n v="80988"/>
    <m/>
    <m/>
    <m/>
    <m/>
    <n v="20088.955000000002"/>
    <m/>
    <x v="0"/>
    <m/>
    <m/>
    <x v="96"/>
    <m/>
    <x v="2"/>
    <x v="3"/>
    <x v="0"/>
  </r>
  <r>
    <x v="660"/>
    <x v="12"/>
    <x v="0"/>
    <s v="◆ネスレ日本_ネスカフェドルチェグスト_line_cv◆"/>
    <n v="58004"/>
    <m/>
    <m/>
    <m/>
    <m/>
    <n v="20749.035"/>
    <m/>
    <x v="0"/>
    <m/>
    <m/>
    <x v="96"/>
    <m/>
    <x v="2"/>
    <x v="3"/>
    <x v="0"/>
  </r>
  <r>
    <x v="660"/>
    <x v="12"/>
    <x v="0"/>
    <s v="◆ネスレ日本_ネスカフェドルチェグスト_line_cv◆"/>
    <n v="13060"/>
    <m/>
    <m/>
    <m/>
    <m/>
    <n v="12499.15"/>
    <m/>
    <x v="0"/>
    <m/>
    <m/>
    <x v="96"/>
    <m/>
    <x v="2"/>
    <x v="3"/>
    <x v="0"/>
  </r>
  <r>
    <x v="660"/>
    <x v="12"/>
    <x v="0"/>
    <s v="◆ネスレ日本_ネスカフェドルチェグスト_line_cv◆"/>
    <n v="322"/>
    <m/>
    <m/>
    <m/>
    <m/>
    <n v="0"/>
    <m/>
    <x v="0"/>
    <m/>
    <m/>
    <x v="96"/>
    <m/>
    <x v="2"/>
    <x v="3"/>
    <x v="0"/>
  </r>
  <r>
    <x v="660"/>
    <x v="12"/>
    <x v="0"/>
    <s v="◆ネスレ日本_ネスカフェドルチェグスト_line_cv◆"/>
    <n v="1244"/>
    <m/>
    <m/>
    <m/>
    <m/>
    <n v="391.36500000000001"/>
    <m/>
    <x v="0"/>
    <m/>
    <m/>
    <x v="96"/>
    <m/>
    <x v="2"/>
    <x v="3"/>
    <x v="0"/>
  </r>
  <r>
    <x v="660"/>
    <x v="12"/>
    <x v="0"/>
    <s v="◆ネスレ日本_ネスカフェドルチェグスト_line_cv◆"/>
    <n v="1102"/>
    <m/>
    <m/>
    <m/>
    <m/>
    <n v="438.19499999999999"/>
    <m/>
    <x v="0"/>
    <m/>
    <m/>
    <x v="96"/>
    <m/>
    <x v="2"/>
    <x v="3"/>
    <x v="0"/>
  </r>
  <r>
    <x v="660"/>
    <x v="12"/>
    <x v="0"/>
    <s v="◆ネスレ日本_ネスカフェドルチェグスト_line_cv◆"/>
    <n v="4512"/>
    <m/>
    <m/>
    <m/>
    <m/>
    <n v="4129.96"/>
    <m/>
    <x v="0"/>
    <m/>
    <m/>
    <x v="96"/>
    <m/>
    <x v="2"/>
    <x v="3"/>
    <x v="0"/>
  </r>
  <r>
    <x v="660"/>
    <x v="12"/>
    <x v="0"/>
    <s v="◆ネスレ日本_ネスカフェドルチェグスト_line_cv◆"/>
    <n v="114"/>
    <m/>
    <m/>
    <m/>
    <m/>
    <n v="34.564999999999998"/>
    <m/>
    <x v="0"/>
    <m/>
    <m/>
    <x v="96"/>
    <m/>
    <x v="2"/>
    <x v="3"/>
    <x v="0"/>
  </r>
  <r>
    <x v="660"/>
    <x v="12"/>
    <x v="0"/>
    <s v="◆ネスレ日本_ネスカフェドルチェグスト_line_cv◆"/>
    <n v="5909"/>
    <m/>
    <m/>
    <m/>
    <m/>
    <n v="4127.7299999999996"/>
    <m/>
    <x v="0"/>
    <m/>
    <m/>
    <x v="96"/>
    <m/>
    <x v="2"/>
    <x v="3"/>
    <x v="0"/>
  </r>
  <r>
    <x v="660"/>
    <x v="12"/>
    <x v="0"/>
    <s v="◆ネスレ日本_ネスカフェドルチェグスト_line_cv◆"/>
    <n v="5126"/>
    <m/>
    <m/>
    <m/>
    <m/>
    <n v="1070.4000000000001"/>
    <m/>
    <x v="0"/>
    <m/>
    <m/>
    <x v="96"/>
    <m/>
    <x v="2"/>
    <x v="3"/>
    <x v="0"/>
  </r>
  <r>
    <x v="660"/>
    <x v="12"/>
    <x v="0"/>
    <s v="◆ネスレ日本_ネスカフェドルチェグスト_line_cv◆"/>
    <n v="539"/>
    <m/>
    <m/>
    <m/>
    <m/>
    <n v="51.29"/>
    <m/>
    <x v="0"/>
    <m/>
    <m/>
    <x v="96"/>
    <m/>
    <x v="2"/>
    <x v="3"/>
    <x v="0"/>
  </r>
  <r>
    <x v="660"/>
    <x v="12"/>
    <x v="0"/>
    <s v="◆ネスレ日本_ネスカフェドルチェグスト_line_cv◆"/>
    <n v="125"/>
    <m/>
    <m/>
    <m/>
    <m/>
    <n v="34.564999999999998"/>
    <m/>
    <x v="0"/>
    <m/>
    <m/>
    <x v="96"/>
    <m/>
    <x v="2"/>
    <x v="3"/>
    <x v="0"/>
  </r>
  <r>
    <x v="661"/>
    <x v="12"/>
    <x v="0"/>
    <s v="◆ネスレ日本_ネスカフェドルチェグスト_line_cv◆"/>
    <n v="47848"/>
    <m/>
    <m/>
    <m/>
    <m/>
    <n v="18037.355"/>
    <m/>
    <x v="0"/>
    <m/>
    <m/>
    <x v="96"/>
    <m/>
    <x v="2"/>
    <x v="3"/>
    <x v="0"/>
  </r>
  <r>
    <x v="661"/>
    <x v="12"/>
    <x v="0"/>
    <s v="◆ネスレ日本_ネスカフェドルチェグスト_line_cv◆"/>
    <n v="5427"/>
    <m/>
    <m/>
    <m/>
    <m/>
    <n v="871.93"/>
    <m/>
    <x v="0"/>
    <m/>
    <m/>
    <x v="96"/>
    <m/>
    <x v="2"/>
    <x v="3"/>
    <x v="0"/>
  </r>
  <r>
    <x v="661"/>
    <x v="12"/>
    <x v="0"/>
    <s v="◆ネスレ日本_ネスカフェドルチェグスト_line_cv◆"/>
    <n v="3270"/>
    <m/>
    <m/>
    <m/>
    <m/>
    <n v="518.47500000000002"/>
    <m/>
    <x v="0"/>
    <m/>
    <m/>
    <x v="96"/>
    <m/>
    <x v="2"/>
    <x v="3"/>
    <x v="0"/>
  </r>
  <r>
    <x v="661"/>
    <x v="12"/>
    <x v="0"/>
    <s v="◆ネスレ日本_ネスカフェドルチェグスト_line_cv◆"/>
    <n v="3828"/>
    <m/>
    <m/>
    <m/>
    <m/>
    <n v="1556.54"/>
    <m/>
    <x v="0"/>
    <m/>
    <m/>
    <x v="96"/>
    <m/>
    <x v="2"/>
    <x v="3"/>
    <x v="0"/>
  </r>
  <r>
    <x v="661"/>
    <x v="12"/>
    <x v="0"/>
    <s v="◆ネスレ日本_ネスカフェドルチェグスト_line_cv◆"/>
    <n v="1002"/>
    <m/>
    <m/>
    <m/>
    <m/>
    <n v="256.45"/>
    <m/>
    <x v="0"/>
    <m/>
    <m/>
    <x v="96"/>
    <m/>
    <x v="2"/>
    <x v="3"/>
    <x v="0"/>
  </r>
  <r>
    <x v="661"/>
    <x v="12"/>
    <x v="0"/>
    <s v="◆ネスレ日本_ネスカフェドルチェグスト_line_cv◆"/>
    <n v="14414"/>
    <m/>
    <m/>
    <m/>
    <m/>
    <n v="2542.1999999999998"/>
    <m/>
    <x v="0"/>
    <m/>
    <m/>
    <x v="96"/>
    <m/>
    <x v="2"/>
    <x v="3"/>
    <x v="0"/>
  </r>
  <r>
    <x v="661"/>
    <x v="12"/>
    <x v="0"/>
    <s v="◆ネスレ日本_ネスカフェドルチェグスト_line_cv◆"/>
    <n v="25495"/>
    <m/>
    <m/>
    <m/>
    <m/>
    <n v="7619.91"/>
    <m/>
    <x v="0"/>
    <m/>
    <m/>
    <x v="96"/>
    <m/>
    <x v="2"/>
    <x v="3"/>
    <x v="0"/>
  </r>
  <r>
    <x v="661"/>
    <x v="12"/>
    <x v="0"/>
    <s v="◆ネスレ日本_ネスカフェドルチェグスト_line_cv◆"/>
    <n v="10371"/>
    <m/>
    <m/>
    <m/>
    <m/>
    <n v="8385.9150000000009"/>
    <m/>
    <x v="0"/>
    <m/>
    <m/>
    <x v="96"/>
    <m/>
    <x v="2"/>
    <x v="3"/>
    <x v="0"/>
  </r>
  <r>
    <x v="661"/>
    <x v="12"/>
    <x v="0"/>
    <s v="◆ネスレ日本_ネスカフェドルチェグスト_line_cv◆"/>
    <n v="23594"/>
    <m/>
    <m/>
    <m/>
    <m/>
    <n v="9688.2350000000006"/>
    <m/>
    <x v="0"/>
    <m/>
    <m/>
    <x v="96"/>
    <m/>
    <x v="2"/>
    <x v="3"/>
    <x v="0"/>
  </r>
  <r>
    <x v="661"/>
    <x v="12"/>
    <x v="0"/>
    <s v="◆ネスレ日本_ネスカフェドルチェグスト_line_cv◆"/>
    <n v="4155"/>
    <m/>
    <m/>
    <m/>
    <m/>
    <n v="3756.4349999999999"/>
    <m/>
    <x v="0"/>
    <m/>
    <m/>
    <x v="96"/>
    <m/>
    <x v="2"/>
    <x v="3"/>
    <x v="0"/>
  </r>
  <r>
    <x v="661"/>
    <x v="12"/>
    <x v="0"/>
    <s v="◆ネスレ日本_ネスカフェドルチェグスト_line_cv◆"/>
    <n v="13929"/>
    <m/>
    <m/>
    <m/>
    <m/>
    <n v="6464.77"/>
    <m/>
    <x v="0"/>
    <m/>
    <m/>
    <x v="96"/>
    <m/>
    <x v="2"/>
    <x v="3"/>
    <x v="0"/>
  </r>
  <r>
    <x v="661"/>
    <x v="12"/>
    <x v="0"/>
    <s v="◆ネスレ日本_ネスカフェドルチェグスト_line_cv◆"/>
    <n v="33256"/>
    <m/>
    <m/>
    <m/>
    <m/>
    <n v="13811.504999999999"/>
    <m/>
    <x v="0"/>
    <m/>
    <m/>
    <x v="96"/>
    <m/>
    <x v="2"/>
    <x v="3"/>
    <x v="0"/>
  </r>
  <r>
    <x v="661"/>
    <x v="12"/>
    <x v="0"/>
    <s v="◆ネスレ日本_ネスカフェドルチェグスト_line_cv◆"/>
    <n v="390"/>
    <m/>
    <m/>
    <m/>
    <m/>
    <n v="54.634999999999998"/>
    <m/>
    <x v="0"/>
    <m/>
    <m/>
    <x v="96"/>
    <m/>
    <x v="2"/>
    <x v="3"/>
    <x v="0"/>
  </r>
  <r>
    <x v="661"/>
    <x v="12"/>
    <x v="0"/>
    <s v="◆ネスレ日本_ネスカフェドルチェグスト_line_cv◆"/>
    <n v="1979"/>
    <m/>
    <m/>
    <m/>
    <m/>
    <n v="486.14"/>
    <m/>
    <x v="0"/>
    <m/>
    <m/>
    <x v="96"/>
    <m/>
    <x v="2"/>
    <x v="3"/>
    <x v="0"/>
  </r>
  <r>
    <x v="661"/>
    <x v="12"/>
    <x v="0"/>
    <s v="◆ネスレ日本_ネスカフェドルチェグスト_line_cv◆"/>
    <n v="263"/>
    <m/>
    <m/>
    <m/>
    <m/>
    <n v="83.625"/>
    <m/>
    <x v="0"/>
    <m/>
    <m/>
    <x v="96"/>
    <m/>
    <x v="2"/>
    <x v="3"/>
    <x v="0"/>
  </r>
  <r>
    <x v="661"/>
    <x v="12"/>
    <x v="0"/>
    <s v="◆ネスレ日本_ネスカフェドルチェグスト_line_cv◆"/>
    <n v="451"/>
    <m/>
    <m/>
    <m/>
    <m/>
    <n v="59.094999999999999"/>
    <m/>
    <x v="0"/>
    <m/>
    <m/>
    <x v="96"/>
    <m/>
    <x v="2"/>
    <x v="3"/>
    <x v="0"/>
  </r>
  <r>
    <x v="661"/>
    <x v="12"/>
    <x v="0"/>
    <s v="◆ネスレ日本_ネスカフェドルチェグスト_line_cv◆"/>
    <n v="430"/>
    <m/>
    <m/>
    <m/>
    <m/>
    <n v="78.05"/>
    <m/>
    <x v="0"/>
    <m/>
    <m/>
    <x v="96"/>
    <m/>
    <x v="2"/>
    <x v="3"/>
    <x v="0"/>
  </r>
  <r>
    <x v="661"/>
    <x v="12"/>
    <x v="0"/>
    <s v="◆ネスレ日本_ネスカフェドルチェグスト_line_cv◆"/>
    <n v="8673"/>
    <m/>
    <m/>
    <m/>
    <m/>
    <n v="1256.605"/>
    <m/>
    <x v="0"/>
    <m/>
    <m/>
    <x v="96"/>
    <m/>
    <x v="2"/>
    <x v="3"/>
    <x v="0"/>
  </r>
  <r>
    <x v="661"/>
    <x v="12"/>
    <x v="0"/>
    <s v="◆ネスレ日本_ネスカフェドルチェグスト_line_cv◆"/>
    <n v="636"/>
    <m/>
    <m/>
    <m/>
    <m/>
    <n v="40.14"/>
    <m/>
    <x v="0"/>
    <m/>
    <m/>
    <x v="96"/>
    <m/>
    <x v="2"/>
    <x v="3"/>
    <x v="0"/>
  </r>
  <r>
    <x v="661"/>
    <x v="12"/>
    <x v="0"/>
    <s v="◆ネスレ日本_ネスカフェドルチェグスト_line_cv◆"/>
    <n v="2311"/>
    <m/>
    <m/>
    <m/>
    <m/>
    <n v="941.06"/>
    <m/>
    <x v="0"/>
    <m/>
    <m/>
    <x v="96"/>
    <m/>
    <x v="2"/>
    <x v="3"/>
    <x v="0"/>
  </r>
  <r>
    <x v="661"/>
    <x v="12"/>
    <x v="0"/>
    <s v="◆ネスレ日本_ネスカフェドルチェグスト_line_cv◆"/>
    <n v="26904"/>
    <m/>
    <m/>
    <m/>
    <m/>
    <n v="5376.53"/>
    <m/>
    <x v="0"/>
    <m/>
    <m/>
    <x v="96"/>
    <m/>
    <x v="2"/>
    <x v="3"/>
    <x v="0"/>
  </r>
  <r>
    <x v="661"/>
    <x v="12"/>
    <x v="0"/>
    <s v="◆ネスレ日本_ネスカフェドルチェグスト_line_cv◆"/>
    <n v="12708"/>
    <m/>
    <m/>
    <m/>
    <m/>
    <n v="1546.5050000000001"/>
    <m/>
    <x v="0"/>
    <m/>
    <m/>
    <x v="96"/>
    <m/>
    <x v="2"/>
    <x v="3"/>
    <x v="0"/>
  </r>
  <r>
    <x v="661"/>
    <x v="12"/>
    <x v="0"/>
    <s v="◆ネスレ日本_ネスカフェドルチェグスト_line_cv◆"/>
    <n v="2821"/>
    <m/>
    <m/>
    <m/>
    <m/>
    <n v="554.15499999999997"/>
    <m/>
    <x v="0"/>
    <m/>
    <m/>
    <x v="96"/>
    <m/>
    <x v="2"/>
    <x v="3"/>
    <x v="0"/>
  </r>
  <r>
    <x v="661"/>
    <x v="12"/>
    <x v="0"/>
    <s v="◆ネスレ日本_ネスカフェドルチェグスト_line_cv◆"/>
    <n v="1060"/>
    <m/>
    <m/>
    <m/>
    <m/>
    <n v="92.545000000000002"/>
    <m/>
    <x v="0"/>
    <m/>
    <m/>
    <x v="96"/>
    <m/>
    <x v="2"/>
    <x v="3"/>
    <x v="0"/>
  </r>
  <r>
    <x v="661"/>
    <x v="12"/>
    <x v="0"/>
    <s v="◆ネスレ日本_ネスカフェドルチェグスト_line_cv◆"/>
    <n v="1558"/>
    <m/>
    <m/>
    <m/>
    <m/>
    <n v="103.69499999999999"/>
    <m/>
    <x v="0"/>
    <m/>
    <m/>
    <x v="96"/>
    <m/>
    <x v="2"/>
    <x v="3"/>
    <x v="0"/>
  </r>
  <r>
    <x v="661"/>
    <x v="12"/>
    <x v="0"/>
    <s v="◆ネスレ日本_ネスカフェドルチェグスト_line_cv◆"/>
    <n v="1877"/>
    <m/>
    <m/>
    <m/>
    <m/>
    <n v="456.03500000000003"/>
    <m/>
    <x v="0"/>
    <m/>
    <m/>
    <x v="96"/>
    <m/>
    <x v="2"/>
    <x v="3"/>
    <x v="0"/>
  </r>
  <r>
    <x v="661"/>
    <x v="12"/>
    <x v="0"/>
    <s v="◆ネスレ日本_ネスカフェドルチェグスト_line_cv◆"/>
    <n v="105559"/>
    <m/>
    <m/>
    <m/>
    <m/>
    <n v="26945.09"/>
    <m/>
    <x v="0"/>
    <m/>
    <m/>
    <x v="96"/>
    <m/>
    <x v="2"/>
    <x v="3"/>
    <x v="0"/>
  </r>
  <r>
    <x v="661"/>
    <x v="12"/>
    <x v="0"/>
    <s v="◆ネスレ日本_ネスカフェドルチェグスト_line_cv◆"/>
    <n v="633"/>
    <m/>
    <m/>
    <m/>
    <m/>
    <n v="291.01499999999999"/>
    <m/>
    <x v="0"/>
    <m/>
    <m/>
    <x v="96"/>
    <m/>
    <x v="2"/>
    <x v="3"/>
    <x v="0"/>
  </r>
  <r>
    <x v="661"/>
    <x v="12"/>
    <x v="0"/>
    <s v="◆ネスレ日本_ネスカフェドルチェグスト_line_cv◆"/>
    <n v="5244"/>
    <m/>
    <m/>
    <m/>
    <m/>
    <n v="2292.44"/>
    <m/>
    <x v="0"/>
    <m/>
    <m/>
    <x v="96"/>
    <m/>
    <x v="2"/>
    <x v="3"/>
    <x v="0"/>
  </r>
  <r>
    <x v="661"/>
    <x v="12"/>
    <x v="0"/>
    <s v="◆ネスレ日本_ネスカフェドルチェグスト_line_cv◆"/>
    <n v="657"/>
    <m/>
    <m/>
    <m/>
    <m/>
    <n v="98.12"/>
    <m/>
    <x v="0"/>
    <m/>
    <m/>
    <x v="96"/>
    <m/>
    <x v="2"/>
    <x v="3"/>
    <x v="0"/>
  </r>
  <r>
    <x v="662"/>
    <x v="12"/>
    <x v="0"/>
    <s v="◆ネスレ日本_ネスカフェドルチェグスト_line_cv◆"/>
    <n v="476"/>
    <m/>
    <m/>
    <m/>
    <m/>
    <n v="97.004999999999995"/>
    <m/>
    <x v="0"/>
    <m/>
    <m/>
    <x v="96"/>
    <m/>
    <x v="2"/>
    <x v="3"/>
    <x v="0"/>
  </r>
  <r>
    <x v="662"/>
    <x v="12"/>
    <x v="0"/>
    <s v="◆ネスレ日本_ネスカフェドルチェグスト_line_cv◆"/>
    <n v="543"/>
    <m/>
    <m/>
    <m/>
    <m/>
    <n v="99.234999999999999"/>
    <m/>
    <x v="0"/>
    <m/>
    <m/>
    <x v="96"/>
    <m/>
    <x v="2"/>
    <x v="3"/>
    <x v="0"/>
  </r>
  <r>
    <x v="662"/>
    <x v="12"/>
    <x v="0"/>
    <s v="◆ネスレ日本_ネスカフェドルチェグスト_line_cv◆"/>
    <n v="2478"/>
    <m/>
    <m/>
    <m/>
    <m/>
    <n v="373.52499999999998"/>
    <m/>
    <x v="0"/>
    <m/>
    <m/>
    <x v="96"/>
    <m/>
    <x v="2"/>
    <x v="3"/>
    <x v="0"/>
  </r>
  <r>
    <x v="662"/>
    <x v="12"/>
    <x v="0"/>
    <s v="◆ネスレ日本_ネスカフェドルチェグスト_line_cv◆"/>
    <n v="522"/>
    <m/>
    <m/>
    <m/>
    <m/>
    <n v="59.094999999999999"/>
    <m/>
    <x v="0"/>
    <m/>
    <m/>
    <x v="96"/>
    <m/>
    <x v="2"/>
    <x v="3"/>
    <x v="0"/>
  </r>
  <r>
    <x v="662"/>
    <x v="12"/>
    <x v="0"/>
    <s v="◆ネスレ日本_ネスカフェドルチェグスト_line_cv◆"/>
    <n v="5135"/>
    <m/>
    <m/>
    <m/>
    <m/>
    <n v="2339.27"/>
    <m/>
    <x v="0"/>
    <m/>
    <m/>
    <x v="96"/>
    <m/>
    <x v="2"/>
    <x v="3"/>
    <x v="0"/>
  </r>
  <r>
    <x v="662"/>
    <x v="12"/>
    <x v="0"/>
    <s v="◆ネスレ日本_ネスカフェドルチェグスト_line_cv◆"/>
    <n v="850"/>
    <m/>
    <m/>
    <m/>
    <m/>
    <n v="307.74"/>
    <m/>
    <x v="0"/>
    <m/>
    <m/>
    <x v="96"/>
    <m/>
    <x v="2"/>
    <x v="3"/>
    <x v="0"/>
  </r>
  <r>
    <x v="662"/>
    <x v="12"/>
    <x v="0"/>
    <s v="◆ネスレ日本_ネスカフェドルチェグスト_line_cv◆"/>
    <n v="1118"/>
    <m/>
    <m/>
    <m/>
    <m/>
    <n v="49.06"/>
    <m/>
    <x v="0"/>
    <m/>
    <m/>
    <x v="96"/>
    <m/>
    <x v="2"/>
    <x v="3"/>
    <x v="0"/>
  </r>
  <r>
    <x v="662"/>
    <x v="12"/>
    <x v="0"/>
    <s v="◆ネスレ日本_ネスカフェドルチェグスト_line_cv◆"/>
    <n v="26439"/>
    <m/>
    <m/>
    <m/>
    <m/>
    <n v="14841.764999999999"/>
    <m/>
    <x v="0"/>
    <m/>
    <m/>
    <x v="96"/>
    <m/>
    <x v="2"/>
    <x v="3"/>
    <x v="0"/>
  </r>
  <r>
    <x v="662"/>
    <x v="12"/>
    <x v="0"/>
    <s v="◆ネスレ日本_ネスカフェドルチェグスト_line_cv◆"/>
    <n v="3412"/>
    <m/>
    <m/>
    <m/>
    <m/>
    <n v="1098.2750000000001"/>
    <m/>
    <x v="0"/>
    <m/>
    <m/>
    <x v="96"/>
    <m/>
    <x v="2"/>
    <x v="3"/>
    <x v="0"/>
  </r>
  <r>
    <x v="662"/>
    <x v="12"/>
    <x v="0"/>
    <s v="◆ネスレ日本_ネスカフェドルチェグスト_line_cv◆"/>
    <n v="9989"/>
    <m/>
    <m/>
    <m/>
    <m/>
    <n v="1922.26"/>
    <m/>
    <x v="0"/>
    <m/>
    <m/>
    <x v="96"/>
    <m/>
    <x v="2"/>
    <x v="3"/>
    <x v="0"/>
  </r>
  <r>
    <x v="662"/>
    <x v="12"/>
    <x v="0"/>
    <s v="◆ネスレ日本_ネスカフェドルチェグスト_line_cv◆"/>
    <n v="420"/>
    <m/>
    <m/>
    <m/>
    <m/>
    <n v="107.04"/>
    <m/>
    <x v="0"/>
    <m/>
    <m/>
    <x v="96"/>
    <m/>
    <x v="2"/>
    <x v="3"/>
    <x v="0"/>
  </r>
  <r>
    <x v="662"/>
    <x v="12"/>
    <x v="0"/>
    <s v="◆ネスレ日本_ネスカフェドルチェグスト_line_cv◆"/>
    <n v="968"/>
    <m/>
    <m/>
    <m/>
    <m/>
    <n v="62.44"/>
    <m/>
    <x v="0"/>
    <m/>
    <m/>
    <x v="96"/>
    <m/>
    <x v="2"/>
    <x v="3"/>
    <x v="0"/>
  </r>
  <r>
    <x v="662"/>
    <x v="12"/>
    <x v="0"/>
    <s v="◆ネスレ日本_ネスカフェドルチェグスト_line_cv◆"/>
    <n v="942"/>
    <m/>
    <m/>
    <m/>
    <m/>
    <n v="0"/>
    <m/>
    <x v="0"/>
    <m/>
    <m/>
    <x v="96"/>
    <m/>
    <x v="2"/>
    <x v="3"/>
    <x v="0"/>
  </r>
  <r>
    <x v="662"/>
    <x v="12"/>
    <x v="0"/>
    <s v="◆ネスレ日本_ネスカフェドルチェグスト_line_cv◆"/>
    <n v="716"/>
    <m/>
    <m/>
    <m/>
    <m/>
    <n v="316.66000000000003"/>
    <m/>
    <x v="0"/>
    <m/>
    <m/>
    <x v="96"/>
    <m/>
    <x v="2"/>
    <x v="3"/>
    <x v="0"/>
  </r>
  <r>
    <x v="662"/>
    <x v="12"/>
    <x v="0"/>
    <s v="◆ネスレ日本_ネスカフェドルチェグスト_line_cv◆"/>
    <n v="92165"/>
    <m/>
    <m/>
    <m/>
    <m/>
    <n v="31441.884999999998"/>
    <m/>
    <x v="0"/>
    <m/>
    <m/>
    <x v="96"/>
    <m/>
    <x v="2"/>
    <x v="3"/>
    <x v="0"/>
  </r>
  <r>
    <x v="662"/>
    <x v="12"/>
    <x v="0"/>
    <s v="◆ネスレ日本_ネスカフェドルチェグスト_line_cv◆"/>
    <n v="6237"/>
    <m/>
    <m/>
    <m/>
    <m/>
    <n v="1781.77"/>
    <m/>
    <x v="0"/>
    <m/>
    <m/>
    <x v="96"/>
    <m/>
    <x v="2"/>
    <x v="3"/>
    <x v="0"/>
  </r>
  <r>
    <x v="662"/>
    <x v="12"/>
    <x v="0"/>
    <s v="◆ネスレ日本_ネスカフェドルチェグスト_line_cv◆"/>
    <n v="12819"/>
    <m/>
    <m/>
    <m/>
    <m/>
    <n v="3154.335"/>
    <m/>
    <x v="0"/>
    <m/>
    <m/>
    <x v="96"/>
    <m/>
    <x v="2"/>
    <x v="3"/>
    <x v="0"/>
  </r>
  <r>
    <x v="662"/>
    <x v="12"/>
    <x v="0"/>
    <s v="◆ネスレ日本_ネスカフェドルチェグスト_line_cv◆"/>
    <n v="1371"/>
    <m/>
    <m/>
    <m/>
    <m/>
    <n v="269.83"/>
    <m/>
    <x v="0"/>
    <m/>
    <m/>
    <x v="96"/>
    <m/>
    <x v="2"/>
    <x v="3"/>
    <x v="0"/>
  </r>
  <r>
    <x v="662"/>
    <x v="12"/>
    <x v="0"/>
    <s v="◆ネスレ日本_ネスカフェドルチェグスト_line_cv◆"/>
    <n v="1178"/>
    <m/>
    <m/>
    <m/>
    <m/>
    <n v="442.65499999999997"/>
    <m/>
    <x v="0"/>
    <m/>
    <m/>
    <x v="96"/>
    <m/>
    <x v="2"/>
    <x v="3"/>
    <x v="0"/>
  </r>
  <r>
    <x v="662"/>
    <x v="12"/>
    <x v="0"/>
    <s v="◆ネスレ日本_ネスカフェドルチェグスト_line_cv◆"/>
    <n v="12789"/>
    <m/>
    <m/>
    <m/>
    <m/>
    <n v="2778.58"/>
    <m/>
    <x v="0"/>
    <m/>
    <m/>
    <x v="96"/>
    <m/>
    <x v="2"/>
    <x v="3"/>
    <x v="0"/>
  </r>
  <r>
    <x v="662"/>
    <x v="12"/>
    <x v="0"/>
    <s v="◆ネスレ日本_ネスカフェドルチェグスト_line_cv◆"/>
    <n v="1893"/>
    <m/>
    <m/>
    <m/>
    <m/>
    <n v="226.345"/>
    <m/>
    <x v="0"/>
    <m/>
    <m/>
    <x v="96"/>
    <m/>
    <x v="2"/>
    <x v="3"/>
    <x v="0"/>
  </r>
  <r>
    <x v="662"/>
    <x v="12"/>
    <x v="0"/>
    <s v="◆ネスレ日本_ネスカフェドルチェグスト_line_cv◆"/>
    <n v="2442"/>
    <m/>
    <m/>
    <m/>
    <m/>
    <n v="544.12"/>
    <m/>
    <x v="0"/>
    <m/>
    <m/>
    <x v="96"/>
    <m/>
    <x v="2"/>
    <x v="3"/>
    <x v="0"/>
  </r>
  <r>
    <x v="662"/>
    <x v="12"/>
    <x v="0"/>
    <s v="◆ネスレ日本_ネスカフェドルチェグスト_line_cv◆"/>
    <n v="16248"/>
    <m/>
    <m/>
    <m/>
    <m/>
    <n v="2214.39"/>
    <m/>
    <x v="0"/>
    <m/>
    <m/>
    <x v="96"/>
    <m/>
    <x v="2"/>
    <x v="3"/>
    <x v="0"/>
  </r>
  <r>
    <x v="662"/>
    <x v="12"/>
    <x v="0"/>
    <s v="◆ネスレ日本_ネスカフェドルチェグスト_line_cv◆"/>
    <n v="85790"/>
    <m/>
    <m/>
    <m/>
    <m/>
    <n v="22225.294999999998"/>
    <m/>
    <x v="0"/>
    <m/>
    <m/>
    <x v="96"/>
    <m/>
    <x v="2"/>
    <x v="3"/>
    <x v="0"/>
  </r>
  <r>
    <x v="662"/>
    <x v="12"/>
    <x v="0"/>
    <s v="◆ネスレ日本_ネスカフェドルチェグスト_line_cv◆"/>
    <n v="7830"/>
    <m/>
    <m/>
    <m/>
    <m/>
    <n v="1914.4549999999999"/>
    <m/>
    <x v="0"/>
    <m/>
    <m/>
    <x v="96"/>
    <m/>
    <x v="2"/>
    <x v="3"/>
    <x v="0"/>
  </r>
  <r>
    <x v="662"/>
    <x v="12"/>
    <x v="0"/>
    <s v="◆ネスレ日本_ネスカフェドルチェグスト_line_cv◆"/>
    <n v="6246"/>
    <m/>
    <m/>
    <m/>
    <m/>
    <n v="870.81500000000005"/>
    <m/>
    <x v="0"/>
    <m/>
    <m/>
    <x v="96"/>
    <m/>
    <x v="2"/>
    <x v="3"/>
    <x v="0"/>
  </r>
  <r>
    <x v="662"/>
    <x v="12"/>
    <x v="0"/>
    <s v="◆ネスレ日本_ネスカフェドルチェグスト_line_cv◆"/>
    <n v="28087"/>
    <m/>
    <m/>
    <m/>
    <m/>
    <n v="9943.57"/>
    <m/>
    <x v="0"/>
    <m/>
    <m/>
    <x v="96"/>
    <m/>
    <x v="2"/>
    <x v="3"/>
    <x v="0"/>
  </r>
  <r>
    <x v="662"/>
    <x v="12"/>
    <x v="0"/>
    <s v="◆ネスレ日本_ネスカフェドルチェグスト_line_cv◆"/>
    <n v="1301"/>
    <m/>
    <m/>
    <m/>
    <m/>
    <n v="156.1"/>
    <m/>
    <x v="0"/>
    <m/>
    <m/>
    <x v="96"/>
    <m/>
    <x v="2"/>
    <x v="3"/>
    <x v="0"/>
  </r>
  <r>
    <x v="662"/>
    <x v="12"/>
    <x v="0"/>
    <s v="◆ネスレ日本_ネスカフェドルチェグスト_line_cv◆"/>
    <n v="11828"/>
    <m/>
    <m/>
    <m/>
    <m/>
    <n v="12182.49"/>
    <m/>
    <x v="0"/>
    <m/>
    <m/>
    <x v="96"/>
    <m/>
    <x v="2"/>
    <x v="3"/>
    <x v="0"/>
  </r>
  <r>
    <x v="662"/>
    <x v="12"/>
    <x v="0"/>
    <s v="◆ネスレ日本_ネスカフェドルチェグスト_line_cv◆"/>
    <n v="3513"/>
    <m/>
    <m/>
    <m/>
    <m/>
    <n v="2445.1950000000002"/>
    <m/>
    <x v="0"/>
    <m/>
    <m/>
    <x v="96"/>
    <m/>
    <x v="2"/>
    <x v="3"/>
    <x v="0"/>
  </r>
  <r>
    <x v="663"/>
    <x v="12"/>
    <x v="0"/>
    <s v="◆ネスレ日本_ネスカフェドルチェグスト_line_cv◆"/>
    <n v="4772"/>
    <m/>
    <m/>
    <m/>
    <m/>
    <n v="1061.48"/>
    <m/>
    <x v="0"/>
    <m/>
    <m/>
    <x v="96"/>
    <m/>
    <x v="2"/>
    <x v="3"/>
    <x v="0"/>
  </r>
  <r>
    <x v="663"/>
    <x v="12"/>
    <x v="0"/>
    <s v="◆ネスレ日本_ネスカフェドルチェグスト_line_cv◆"/>
    <n v="1124"/>
    <m/>
    <m/>
    <m/>
    <m/>
    <n v="92.545000000000002"/>
    <m/>
    <x v="0"/>
    <m/>
    <m/>
    <x v="96"/>
    <m/>
    <x v="2"/>
    <x v="3"/>
    <x v="0"/>
  </r>
  <r>
    <x v="663"/>
    <x v="12"/>
    <x v="0"/>
    <s v="◆ネスレ日本_ネスカフェドルチェグスト_line_cv◆"/>
    <n v="521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1234"/>
    <m/>
    <m/>
    <m/>
    <m/>
    <n v="160.56"/>
    <m/>
    <x v="0"/>
    <m/>
    <m/>
    <x v="96"/>
    <m/>
    <x v="2"/>
    <x v="3"/>
    <x v="0"/>
  </r>
  <r>
    <x v="663"/>
    <x v="12"/>
    <x v="0"/>
    <s v="◆ネスレ日本_ネスカフェドルチェグスト_line_cv◆"/>
    <n v="2876"/>
    <m/>
    <m/>
    <m/>
    <m/>
    <n v="1963.5150000000001"/>
    <m/>
    <x v="0"/>
    <m/>
    <m/>
    <x v="96"/>
    <m/>
    <x v="2"/>
    <x v="3"/>
    <x v="0"/>
  </r>
  <r>
    <x v="663"/>
    <x v="12"/>
    <x v="0"/>
    <s v="◆ネスレ日本_ネスカフェドルチェグスト_line_cv◆"/>
    <n v="476"/>
    <m/>
    <m/>
    <m/>
    <m/>
    <n v="201.815"/>
    <m/>
    <x v="0"/>
    <m/>
    <m/>
    <x v="96"/>
    <m/>
    <x v="2"/>
    <x v="3"/>
    <x v="0"/>
  </r>
  <r>
    <x v="663"/>
    <x v="12"/>
    <x v="0"/>
    <s v="◆ネスレ日本_ネスカフェドルチェグスト_line_cv◆"/>
    <n v="2915"/>
    <m/>
    <m/>
    <m/>
    <m/>
    <n v="431.505"/>
    <m/>
    <x v="0"/>
    <m/>
    <m/>
    <x v="96"/>
    <m/>
    <x v="2"/>
    <x v="3"/>
    <x v="0"/>
  </r>
  <r>
    <x v="663"/>
    <x v="12"/>
    <x v="0"/>
    <s v="◆ネスレ日本_ネスカフェドルチェグスト_line_cv◆"/>
    <n v="416"/>
    <m/>
    <m/>
    <m/>
    <m/>
    <n v="165.02"/>
    <m/>
    <x v="0"/>
    <m/>
    <m/>
    <x v="96"/>
    <m/>
    <x v="2"/>
    <x v="3"/>
    <x v="0"/>
  </r>
  <r>
    <x v="663"/>
    <x v="12"/>
    <x v="0"/>
    <s v="◆ネスレ日本_ネスカフェドルチェグスト_line_cv◆"/>
    <n v="1325"/>
    <m/>
    <m/>
    <m/>
    <m/>
    <n v="508.44"/>
    <m/>
    <x v="0"/>
    <m/>
    <m/>
    <x v="96"/>
    <m/>
    <x v="2"/>
    <x v="3"/>
    <x v="0"/>
  </r>
  <r>
    <x v="663"/>
    <x v="12"/>
    <x v="0"/>
    <s v="◆ネスレ日本_ネスカフェドルチェグスト_line_cv◆"/>
    <n v="2559"/>
    <m/>
    <m/>
    <m/>
    <m/>
    <n v="298.82"/>
    <m/>
    <x v="0"/>
    <m/>
    <m/>
    <x v="96"/>
    <m/>
    <x v="2"/>
    <x v="3"/>
    <x v="0"/>
  </r>
  <r>
    <x v="663"/>
    <x v="12"/>
    <x v="0"/>
    <s v="◆ネスレ日本_ネスカフェドルチェグスト_line_cv◆"/>
    <n v="1930"/>
    <m/>
    <m/>
    <m/>
    <m/>
    <n v="422.58499999999998"/>
    <m/>
    <x v="0"/>
    <m/>
    <m/>
    <x v="96"/>
    <m/>
    <x v="2"/>
    <x v="3"/>
    <x v="0"/>
  </r>
  <r>
    <x v="663"/>
    <x v="12"/>
    <x v="0"/>
    <s v="◆ネスレ日本_ネスカフェドルチェグスト_line_cv◆"/>
    <n v="22576"/>
    <m/>
    <m/>
    <m/>
    <m/>
    <n v="10563.51"/>
    <m/>
    <x v="0"/>
    <m/>
    <m/>
    <x v="96"/>
    <m/>
    <x v="2"/>
    <x v="3"/>
    <x v="0"/>
  </r>
  <r>
    <x v="663"/>
    <x v="12"/>
    <x v="0"/>
    <s v="◆ネスレ日本_ネスカフェドルチェグスト_line_cv◆"/>
    <n v="14085"/>
    <m/>
    <m/>
    <m/>
    <m/>
    <n v="12435.594999999999"/>
    <m/>
    <x v="0"/>
    <m/>
    <m/>
    <x v="96"/>
    <m/>
    <x v="2"/>
    <x v="3"/>
    <x v="0"/>
  </r>
  <r>
    <x v="663"/>
    <x v="12"/>
    <x v="0"/>
    <s v="◆ネスレ日本_ネスカフェドルチェグスト_line_cv◆"/>
    <n v="12115"/>
    <m/>
    <m/>
    <m/>
    <m/>
    <n v="3040.605"/>
    <m/>
    <x v="0"/>
    <m/>
    <m/>
    <x v="96"/>
    <m/>
    <x v="2"/>
    <x v="3"/>
    <x v="0"/>
  </r>
  <r>
    <x v="663"/>
    <x v="12"/>
    <x v="0"/>
    <s v="◆ネスレ日本_ネスカフェドルチェグスト_line_cv◆"/>
    <n v="5124"/>
    <m/>
    <m/>
    <m/>
    <m/>
    <n v="1291.17"/>
    <m/>
    <x v="0"/>
    <m/>
    <m/>
    <x v="96"/>
    <m/>
    <x v="2"/>
    <x v="3"/>
    <x v="0"/>
  </r>
  <r>
    <x v="663"/>
    <x v="12"/>
    <x v="0"/>
    <s v="◆ネスレ日本_ネスカフェドルチェグスト_line_cv◆"/>
    <n v="940"/>
    <m/>
    <m/>
    <m/>
    <m/>
    <n v="186.20500000000001"/>
    <m/>
    <x v="0"/>
    <m/>
    <m/>
    <x v="96"/>
    <m/>
    <x v="2"/>
    <x v="3"/>
    <x v="0"/>
  </r>
  <r>
    <x v="663"/>
    <x v="12"/>
    <x v="0"/>
    <s v="◆ネスレ日本_ネスカフェドルチェグスト_line_cv◆"/>
    <n v="14843"/>
    <m/>
    <m/>
    <m/>
    <m/>
    <n v="10787.625"/>
    <m/>
    <x v="0"/>
    <m/>
    <m/>
    <x v="96"/>
    <m/>
    <x v="2"/>
    <x v="3"/>
    <x v="0"/>
  </r>
  <r>
    <x v="663"/>
    <x v="12"/>
    <x v="0"/>
    <s v="◆ネスレ日本_ネスカフェドルチェグスト_line_cv◆"/>
    <n v="23570"/>
    <m/>
    <m/>
    <m/>
    <m/>
    <n v="11514.605"/>
    <m/>
    <x v="0"/>
    <m/>
    <m/>
    <x v="96"/>
    <m/>
    <x v="2"/>
    <x v="3"/>
    <x v="0"/>
  </r>
  <r>
    <x v="663"/>
    <x v="12"/>
    <x v="0"/>
    <s v="◆ネスレ日本_ネスカフェドルチェグスト_line_cv◆"/>
    <n v="752"/>
    <m/>
    <m/>
    <m/>
    <m/>
    <n v="81.394999999999996"/>
    <m/>
    <x v="0"/>
    <m/>
    <m/>
    <x v="96"/>
    <m/>
    <x v="2"/>
    <x v="3"/>
    <x v="0"/>
  </r>
  <r>
    <x v="663"/>
    <x v="12"/>
    <x v="0"/>
    <s v="◆ネスレ日本_ネスカフェドルチェグスト_line_cv◆"/>
    <n v="97968"/>
    <m/>
    <m/>
    <m/>
    <m/>
    <n v="26797.91"/>
    <m/>
    <x v="0"/>
    <m/>
    <m/>
    <x v="96"/>
    <m/>
    <x v="2"/>
    <x v="3"/>
    <x v="0"/>
  </r>
  <r>
    <x v="663"/>
    <x v="12"/>
    <x v="0"/>
    <s v="◆ネスレ日本_ネスカフェドルチェグスト_line_cv◆"/>
    <n v="14390"/>
    <m/>
    <m/>
    <m/>
    <m/>
    <n v="4703.07"/>
    <m/>
    <x v="0"/>
    <m/>
    <m/>
    <x v="96"/>
    <m/>
    <x v="2"/>
    <x v="3"/>
    <x v="0"/>
  </r>
  <r>
    <x v="663"/>
    <x v="12"/>
    <x v="0"/>
    <s v="◆ネスレ日本_ネスカフェドルチェグスト_line_cv◆"/>
    <n v="355"/>
    <m/>
    <m/>
    <m/>
    <m/>
    <n v="141.60499999999999"/>
    <m/>
    <x v="0"/>
    <m/>
    <m/>
    <x v="96"/>
    <m/>
    <x v="2"/>
    <x v="3"/>
    <x v="0"/>
  </r>
  <r>
    <x v="663"/>
    <x v="12"/>
    <x v="0"/>
    <s v="◆ネスレ日本_ネスカフェドルチェグスト_line_cv◆"/>
    <n v="367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10683"/>
    <m/>
    <m/>
    <m/>
    <m/>
    <n v="1622.325"/>
    <m/>
    <x v="0"/>
    <m/>
    <m/>
    <x v="96"/>
    <m/>
    <x v="2"/>
    <x v="3"/>
    <x v="0"/>
  </r>
  <r>
    <x v="663"/>
    <x v="12"/>
    <x v="0"/>
    <s v="◆ネスレ日本_ネスカフェドルチェグスト_line_cv◆"/>
    <n v="422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504"/>
    <m/>
    <m/>
    <m/>
    <m/>
    <n v="82.51"/>
    <m/>
    <x v="0"/>
    <m/>
    <m/>
    <x v="96"/>
    <m/>
    <x v="2"/>
    <x v="3"/>
    <x v="0"/>
  </r>
  <r>
    <x v="663"/>
    <x v="12"/>
    <x v="0"/>
    <s v="◆ネスレ日本_ネスカフェドルチェグスト_line_cv◆"/>
    <n v="1727"/>
    <m/>
    <m/>
    <m/>
    <m/>
    <n v="928.79499999999996"/>
    <m/>
    <x v="0"/>
    <m/>
    <m/>
    <x v="96"/>
    <m/>
    <x v="2"/>
    <x v="3"/>
    <x v="0"/>
  </r>
  <r>
    <x v="663"/>
    <x v="12"/>
    <x v="0"/>
    <s v="◆ネスレ日本_ネスカフェドルチェグスト_line_cv◆"/>
    <n v="656"/>
    <m/>
    <m/>
    <m/>
    <m/>
    <n v="411.435"/>
    <m/>
    <x v="0"/>
    <m/>
    <m/>
    <x v="96"/>
    <m/>
    <x v="2"/>
    <x v="3"/>
    <x v="0"/>
  </r>
  <r>
    <x v="663"/>
    <x v="12"/>
    <x v="0"/>
    <s v="◆ネスレ日本_ネスカフェドルチェグスト_line_cv◆"/>
    <n v="1978"/>
    <m/>
    <m/>
    <m/>
    <m/>
    <n v="0"/>
    <m/>
    <x v="0"/>
    <m/>
    <m/>
    <x v="96"/>
    <m/>
    <x v="2"/>
    <x v="3"/>
    <x v="0"/>
  </r>
  <r>
    <x v="663"/>
    <x v="12"/>
    <x v="0"/>
    <s v="◆ネスレ日本_ネスカフェドルチェグスト_line_cv◆"/>
    <n v="70572"/>
    <m/>
    <m/>
    <m/>
    <m/>
    <n v="24247.904999999999"/>
    <m/>
    <x v="0"/>
    <m/>
    <m/>
    <x v="96"/>
    <m/>
    <x v="2"/>
    <x v="3"/>
    <x v="0"/>
  </r>
  <r>
    <x v="664"/>
    <x v="12"/>
    <x v="0"/>
    <s v="◆ネスレ日本_ネスカフェドルチェグスト_line_cv◆"/>
    <n v="1399"/>
    <m/>
    <m/>
    <m/>
    <m/>
    <n v="423.7"/>
    <m/>
    <x v="0"/>
    <m/>
    <m/>
    <x v="96"/>
    <m/>
    <x v="2"/>
    <x v="3"/>
    <x v="0"/>
  </r>
  <r>
    <x v="664"/>
    <x v="12"/>
    <x v="0"/>
    <s v="◆ネスレ日本_ネスカフェドルチェグスト_line_cv◆"/>
    <n v="351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1018"/>
    <m/>
    <m/>
    <m/>
    <m/>
    <n v="305.51"/>
    <m/>
    <x v="0"/>
    <m/>
    <m/>
    <x v="96"/>
    <m/>
    <x v="2"/>
    <x v="3"/>
    <x v="0"/>
  </r>
  <r>
    <x v="664"/>
    <x v="12"/>
    <x v="0"/>
    <s v="◆ネスレ日本_ネスカフェドルチェグスト_line_cv◆"/>
    <n v="564"/>
    <m/>
    <m/>
    <m/>
    <m/>
    <n v="129.34"/>
    <m/>
    <x v="0"/>
    <m/>
    <m/>
    <x v="96"/>
    <m/>
    <x v="2"/>
    <x v="3"/>
    <x v="0"/>
  </r>
  <r>
    <x v="664"/>
    <x v="12"/>
    <x v="0"/>
    <s v="◆ネスレ日本_ネスカフェドルチェグスト_line_cv◆"/>
    <n v="2786"/>
    <m/>
    <m/>
    <m/>
    <m/>
    <n v="662.31"/>
    <m/>
    <x v="0"/>
    <m/>
    <m/>
    <x v="96"/>
    <m/>
    <x v="2"/>
    <x v="3"/>
    <x v="0"/>
  </r>
  <r>
    <x v="664"/>
    <x v="12"/>
    <x v="0"/>
    <s v="◆ネスレ日本_ネスカフェドルチェグスト_line_cv◆"/>
    <n v="39500"/>
    <m/>
    <m/>
    <m/>
    <m/>
    <n v="10048.379999999999"/>
    <m/>
    <x v="0"/>
    <m/>
    <m/>
    <x v="96"/>
    <m/>
    <x v="2"/>
    <x v="3"/>
    <x v="0"/>
  </r>
  <r>
    <x v="664"/>
    <x v="12"/>
    <x v="0"/>
    <s v="◆ネスレ日本_ネスカフェドルチェグスト_line_cv◆"/>
    <n v="1318"/>
    <m/>
    <m/>
    <m/>
    <m/>
    <n v="316.66000000000003"/>
    <m/>
    <x v="0"/>
    <m/>
    <m/>
    <x v="96"/>
    <m/>
    <x v="2"/>
    <x v="3"/>
    <x v="0"/>
  </r>
  <r>
    <x v="664"/>
    <x v="12"/>
    <x v="0"/>
    <s v="◆ネスレ日本_ネスカフェドルチェグスト_line_cv◆"/>
    <n v="104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178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835"/>
    <m/>
    <m/>
    <m/>
    <m/>
    <n v="206.27500000000001"/>
    <m/>
    <x v="0"/>
    <m/>
    <m/>
    <x v="96"/>
    <m/>
    <x v="2"/>
    <x v="3"/>
    <x v="0"/>
  </r>
  <r>
    <x v="664"/>
    <x v="12"/>
    <x v="0"/>
    <s v="◆ネスレ日本_ネスカフェドルチェグスト_line_cv◆"/>
    <n v="927"/>
    <m/>
    <m/>
    <m/>
    <m/>
    <n v="79.165000000000006"/>
    <m/>
    <x v="0"/>
    <m/>
    <m/>
    <x v="96"/>
    <m/>
    <x v="2"/>
    <x v="3"/>
    <x v="0"/>
  </r>
  <r>
    <x v="664"/>
    <x v="12"/>
    <x v="0"/>
    <s v="◆ネスレ日本_ネスカフェドルチェグスト_line_cv◆"/>
    <n v="5260"/>
    <m/>
    <m/>
    <m/>
    <m/>
    <n v="995.69500000000005"/>
    <m/>
    <x v="0"/>
    <m/>
    <m/>
    <x v="96"/>
    <m/>
    <x v="2"/>
    <x v="3"/>
    <x v="0"/>
  </r>
  <r>
    <x v="664"/>
    <x v="12"/>
    <x v="0"/>
    <s v="◆ネスレ日本_ネスカフェドルチェグスト_line_cv◆"/>
    <n v="1506"/>
    <m/>
    <m/>
    <m/>
    <m/>
    <n v="105.925"/>
    <m/>
    <x v="0"/>
    <m/>
    <m/>
    <x v="96"/>
    <m/>
    <x v="2"/>
    <x v="3"/>
    <x v="0"/>
  </r>
  <r>
    <x v="664"/>
    <x v="12"/>
    <x v="0"/>
    <s v="◆ネスレ日本_ネスカフェドルチェグスト_line_cv◆"/>
    <n v="673"/>
    <m/>
    <m/>
    <m/>
    <m/>
    <n v="64.67"/>
    <m/>
    <x v="0"/>
    <m/>
    <m/>
    <x v="96"/>
    <m/>
    <x v="2"/>
    <x v="3"/>
    <x v="0"/>
  </r>
  <r>
    <x v="664"/>
    <x v="12"/>
    <x v="0"/>
    <s v="◆ネスレ日本_ネスカフェドルチェグスト_line_cv◆"/>
    <n v="11111"/>
    <m/>
    <m/>
    <m/>
    <m/>
    <n v="9526.56"/>
    <m/>
    <x v="0"/>
    <m/>
    <m/>
    <x v="96"/>
    <m/>
    <x v="2"/>
    <x v="3"/>
    <x v="0"/>
  </r>
  <r>
    <x v="664"/>
    <x v="12"/>
    <x v="0"/>
    <s v="◆ネスレ日本_ネスカフェドルチェグスト_line_cv◆"/>
    <n v="524"/>
    <m/>
    <m/>
    <m/>
    <m/>
    <n v="51.29"/>
    <m/>
    <x v="0"/>
    <m/>
    <m/>
    <x v="96"/>
    <m/>
    <x v="2"/>
    <x v="3"/>
    <x v="0"/>
  </r>
  <r>
    <x v="664"/>
    <x v="12"/>
    <x v="0"/>
    <s v="◆ネスレ日本_ネスカフェドルチェグスト_line_cv◆"/>
    <n v="458"/>
    <m/>
    <m/>
    <m/>
    <m/>
    <n v="27.875"/>
    <m/>
    <x v="0"/>
    <m/>
    <m/>
    <x v="96"/>
    <m/>
    <x v="2"/>
    <x v="3"/>
    <x v="0"/>
  </r>
  <r>
    <x v="664"/>
    <x v="12"/>
    <x v="0"/>
    <s v="◆ネスレ日本_ネスカフェドルチェグスト_line_cv◆"/>
    <n v="1209"/>
    <m/>
    <m/>
    <m/>
    <m/>
    <n v="218.54"/>
    <m/>
    <x v="0"/>
    <m/>
    <m/>
    <x v="96"/>
    <m/>
    <x v="2"/>
    <x v="3"/>
    <x v="0"/>
  </r>
  <r>
    <x v="664"/>
    <x v="12"/>
    <x v="0"/>
    <s v="◆ネスレ日本_ネスカフェドルチェグスト_line_cv◆"/>
    <n v="356"/>
    <m/>
    <m/>
    <m/>
    <m/>
    <n v="107.04"/>
    <m/>
    <x v="0"/>
    <m/>
    <m/>
    <x v="96"/>
    <m/>
    <x v="2"/>
    <x v="3"/>
    <x v="0"/>
  </r>
  <r>
    <x v="664"/>
    <x v="12"/>
    <x v="0"/>
    <s v="◆ネスレ日本_ネスカフェドルチェグスト_line_cv◆"/>
    <n v="481"/>
    <m/>
    <m/>
    <m/>
    <m/>
    <n v="37.909999999999997"/>
    <m/>
    <x v="0"/>
    <m/>
    <m/>
    <x v="96"/>
    <m/>
    <x v="2"/>
    <x v="3"/>
    <x v="0"/>
  </r>
  <r>
    <x v="664"/>
    <x v="12"/>
    <x v="0"/>
    <s v="◆ネスレ日本_ネスカフェドルチェグスト_line_cv◆"/>
    <n v="38790"/>
    <m/>
    <m/>
    <m/>
    <m/>
    <n v="16471.895"/>
    <m/>
    <x v="0"/>
    <m/>
    <m/>
    <x v="96"/>
    <m/>
    <x v="2"/>
    <x v="3"/>
    <x v="0"/>
  </r>
  <r>
    <x v="664"/>
    <x v="12"/>
    <x v="0"/>
    <s v="◆ネスレ日本_ネスカフェドルチェグスト_line_cv◆"/>
    <n v="632"/>
    <m/>
    <m/>
    <m/>
    <m/>
    <n v="231.92"/>
    <m/>
    <x v="0"/>
    <m/>
    <m/>
    <x v="96"/>
    <m/>
    <x v="2"/>
    <x v="3"/>
    <x v="0"/>
  </r>
  <r>
    <x v="664"/>
    <x v="12"/>
    <x v="0"/>
    <s v="◆ネスレ日本_ネスカフェドルチェグスト_line_cv◆"/>
    <n v="4269"/>
    <m/>
    <m/>
    <m/>
    <m/>
    <n v="640.01"/>
    <m/>
    <x v="0"/>
    <m/>
    <m/>
    <x v="96"/>
    <m/>
    <x v="2"/>
    <x v="3"/>
    <x v="0"/>
  </r>
  <r>
    <x v="664"/>
    <x v="12"/>
    <x v="0"/>
    <s v="◆ネスレ日本_ネスカフェドルチェグスト_line_cv◆"/>
    <n v="2351"/>
    <m/>
    <m/>
    <m/>
    <m/>
    <n v="1577.7249999999999"/>
    <m/>
    <x v="0"/>
    <m/>
    <m/>
    <x v="96"/>
    <m/>
    <x v="2"/>
    <x v="3"/>
    <x v="0"/>
  </r>
  <r>
    <x v="664"/>
    <x v="12"/>
    <x v="0"/>
    <s v="◆ネスレ日本_ネスカフェドルチェグスト_line_cv◆"/>
    <n v="126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47"/>
    <m/>
    <m/>
    <m/>
    <m/>
    <n v="0"/>
    <m/>
    <x v="0"/>
    <m/>
    <m/>
    <x v="96"/>
    <m/>
    <x v="2"/>
    <x v="3"/>
    <x v="0"/>
  </r>
  <r>
    <x v="664"/>
    <x v="12"/>
    <x v="0"/>
    <s v="◆ネスレ日本_ネスカフェドルチェグスト_line_cv◆"/>
    <n v="6202"/>
    <m/>
    <m/>
    <m/>
    <m/>
    <n v="3556.85"/>
    <m/>
    <x v="0"/>
    <m/>
    <m/>
    <x v="96"/>
    <m/>
    <x v="2"/>
    <x v="3"/>
    <x v="0"/>
  </r>
  <r>
    <x v="664"/>
    <x v="12"/>
    <x v="0"/>
    <s v="◆ネスレ日本_ネスカフェドルチェグスト_line_cv◆"/>
    <n v="962"/>
    <m/>
    <m/>
    <m/>
    <m/>
    <n v="209.62"/>
    <m/>
    <x v="0"/>
    <m/>
    <m/>
    <x v="96"/>
    <m/>
    <x v="2"/>
    <x v="3"/>
    <x v="0"/>
  </r>
  <r>
    <x v="664"/>
    <x v="12"/>
    <x v="0"/>
    <s v="◆ネスレ日本_ネスカフェドルチェグスト_line_cv◆"/>
    <n v="49192"/>
    <m/>
    <m/>
    <m/>
    <m/>
    <n v="13378.885"/>
    <m/>
    <x v="0"/>
    <m/>
    <m/>
    <x v="96"/>
    <m/>
    <x v="2"/>
    <x v="3"/>
    <x v="0"/>
  </r>
  <r>
    <x v="664"/>
    <x v="12"/>
    <x v="0"/>
    <s v="◆ネスレ日本_ネスカフェドルチェグスト_line_cv◆"/>
    <n v="13637"/>
    <m/>
    <m/>
    <m/>
    <m/>
    <n v="4447.7349999999997"/>
    <m/>
    <x v="0"/>
    <m/>
    <m/>
    <x v="96"/>
    <m/>
    <x v="2"/>
    <x v="3"/>
    <x v="0"/>
  </r>
  <r>
    <x v="665"/>
    <x v="12"/>
    <x v="0"/>
    <s v="◆ネスレ日本_ネスカフェドルチェグスト_line_cv◆"/>
    <n v="792"/>
    <m/>
    <m/>
    <m/>
    <m/>
    <n v="161.67500000000001"/>
    <m/>
    <x v="0"/>
    <m/>
    <m/>
    <x v="97"/>
    <m/>
    <x v="2"/>
    <x v="3"/>
    <x v="0"/>
  </r>
  <r>
    <x v="665"/>
    <x v="12"/>
    <x v="0"/>
    <s v="◆ネスレ日本_ネスカフェドルチェグスト_line_cv◆"/>
    <n v="38973"/>
    <m/>
    <m/>
    <m/>
    <m/>
    <n v="15569.86"/>
    <m/>
    <x v="0"/>
    <m/>
    <m/>
    <x v="97"/>
    <m/>
    <x v="2"/>
    <x v="3"/>
    <x v="0"/>
  </r>
  <r>
    <x v="665"/>
    <x v="12"/>
    <x v="0"/>
    <s v="◆ネスレ日本_ネスカフェドルチェグスト_line_cv◆"/>
    <n v="316"/>
    <m/>
    <m/>
    <m/>
    <m/>
    <n v="119.30500000000001"/>
    <m/>
    <x v="0"/>
    <m/>
    <m/>
    <x v="97"/>
    <m/>
    <x v="2"/>
    <x v="3"/>
    <x v="0"/>
  </r>
  <r>
    <x v="665"/>
    <x v="12"/>
    <x v="0"/>
    <s v="◆ネスレ日本_ネスカフェドルチェグスト_line_cv◆"/>
    <n v="495"/>
    <m/>
    <m/>
    <m/>
    <m/>
    <n v="34.564999999999998"/>
    <m/>
    <x v="0"/>
    <m/>
    <m/>
    <x v="97"/>
    <m/>
    <x v="2"/>
    <x v="3"/>
    <x v="0"/>
  </r>
  <r>
    <x v="665"/>
    <x v="12"/>
    <x v="0"/>
    <s v="◆ネスレ日本_ネスカフェドルチェグスト_line_cv◆"/>
    <n v="814"/>
    <m/>
    <m/>
    <m/>
    <m/>
    <n v="409.20499999999998"/>
    <m/>
    <x v="0"/>
    <m/>
    <m/>
    <x v="97"/>
    <m/>
    <x v="2"/>
    <x v="3"/>
    <x v="0"/>
  </r>
  <r>
    <x v="665"/>
    <x v="12"/>
    <x v="0"/>
    <s v="◆ネスレ日本_ネスカフェドルチェグスト_line_cv◆"/>
    <n v="5109"/>
    <m/>
    <m/>
    <m/>
    <m/>
    <n v="1129.4949999999999"/>
    <m/>
    <x v="0"/>
    <m/>
    <m/>
    <x v="97"/>
    <m/>
    <x v="2"/>
    <x v="3"/>
    <x v="0"/>
  </r>
  <r>
    <x v="665"/>
    <x v="12"/>
    <x v="0"/>
    <s v="◆ネスレ日本_ネスカフェドルチェグスト_line_cv◆"/>
    <n v="226"/>
    <m/>
    <m/>
    <m/>
    <m/>
    <n v="0"/>
    <m/>
    <x v="0"/>
    <m/>
    <m/>
    <x v="97"/>
    <m/>
    <x v="2"/>
    <x v="3"/>
    <x v="0"/>
  </r>
  <r>
    <x v="665"/>
    <x v="12"/>
    <x v="0"/>
    <s v="◆ネスレ日本_ネスカフェドルチェグスト_line_cv◆"/>
    <n v="6183"/>
    <m/>
    <m/>
    <m/>
    <m/>
    <n v="3424.165"/>
    <m/>
    <x v="0"/>
    <m/>
    <m/>
    <x v="97"/>
    <m/>
    <x v="2"/>
    <x v="3"/>
    <x v="0"/>
  </r>
  <r>
    <x v="665"/>
    <x v="12"/>
    <x v="0"/>
    <s v="◆ネスレ日本_ネスカフェドルチェグスト_line_cv◆"/>
    <n v="10374"/>
    <m/>
    <m/>
    <m/>
    <m/>
    <n v="11126.584999999999"/>
    <m/>
    <x v="0"/>
    <m/>
    <m/>
    <x v="97"/>
    <m/>
    <x v="2"/>
    <x v="3"/>
    <x v="0"/>
  </r>
  <r>
    <x v="665"/>
    <x v="12"/>
    <x v="0"/>
    <s v="◆ネスレ日本_ネスカフェドルチェグスト_line_cv◆"/>
    <n v="114"/>
    <m/>
    <m/>
    <m/>
    <m/>
    <n v="43.484999999999999"/>
    <m/>
    <x v="0"/>
    <m/>
    <m/>
    <x v="97"/>
    <m/>
    <x v="2"/>
    <x v="3"/>
    <x v="0"/>
  </r>
  <r>
    <x v="665"/>
    <x v="12"/>
    <x v="0"/>
    <s v="◆ネスレ日本_ネスカフェドルチェグスト_line_cv◆"/>
    <n v="904"/>
    <m/>
    <m/>
    <m/>
    <m/>
    <n v="146.065"/>
    <m/>
    <x v="0"/>
    <m/>
    <m/>
    <x v="97"/>
    <m/>
    <x v="2"/>
    <x v="3"/>
    <x v="0"/>
  </r>
  <r>
    <x v="665"/>
    <x v="12"/>
    <x v="0"/>
    <s v="◆ネスレ日本_ネスカフェドルチェグスト_line_cv◆"/>
    <n v="410"/>
    <m/>
    <m/>
    <m/>
    <m/>
    <n v="121.535"/>
    <m/>
    <x v="0"/>
    <m/>
    <m/>
    <x v="97"/>
    <m/>
    <x v="2"/>
    <x v="3"/>
    <x v="0"/>
  </r>
  <r>
    <x v="665"/>
    <x v="12"/>
    <x v="0"/>
    <s v="◆ネスレ日本_ネスカフェドルチェグスト_line_cv◆"/>
    <n v="240"/>
    <m/>
    <m/>
    <m/>
    <m/>
    <n v="41.255000000000003"/>
    <m/>
    <x v="0"/>
    <m/>
    <m/>
    <x v="97"/>
    <m/>
    <x v="2"/>
    <x v="3"/>
    <x v="0"/>
  </r>
  <r>
    <x v="665"/>
    <x v="12"/>
    <x v="0"/>
    <s v="◆ネスレ日本_ネスカフェドルチェグスト_line_cv◆"/>
    <n v="1749"/>
    <m/>
    <m/>
    <m/>
    <m/>
    <n v="157.215"/>
    <m/>
    <x v="0"/>
    <m/>
    <m/>
    <x v="97"/>
    <m/>
    <x v="2"/>
    <x v="3"/>
    <x v="0"/>
  </r>
  <r>
    <x v="665"/>
    <x v="12"/>
    <x v="0"/>
    <s v="◆ネスレ日本_ネスカフェドルチェグスト_line_cv◆"/>
    <n v="41011"/>
    <m/>
    <m/>
    <m/>
    <m/>
    <n v="13200.485000000001"/>
    <m/>
    <x v="0"/>
    <m/>
    <m/>
    <x v="97"/>
    <m/>
    <x v="2"/>
    <x v="3"/>
    <x v="0"/>
  </r>
  <r>
    <x v="665"/>
    <x v="12"/>
    <x v="0"/>
    <s v="◆ネスレ日本_ネスカフェドルチェグスト_line_cv◆"/>
    <n v="9134"/>
    <m/>
    <m/>
    <m/>
    <m/>
    <n v="3059.56"/>
    <m/>
    <x v="0"/>
    <m/>
    <m/>
    <x v="97"/>
    <m/>
    <x v="2"/>
    <x v="3"/>
    <x v="0"/>
  </r>
  <r>
    <x v="665"/>
    <x v="12"/>
    <x v="0"/>
    <s v="◆ネスレ日本_ネスカフェドルチェグスト_line_cv◆"/>
    <n v="403"/>
    <m/>
    <m/>
    <m/>
    <m/>
    <n v="43.484999999999999"/>
    <m/>
    <x v="0"/>
    <m/>
    <m/>
    <x v="97"/>
    <m/>
    <x v="2"/>
    <x v="3"/>
    <x v="0"/>
  </r>
  <r>
    <x v="665"/>
    <x v="12"/>
    <x v="0"/>
    <s v="◆ネスレ日本_ネスカフェドルチェグスト_line_cv◆"/>
    <n v="1594"/>
    <m/>
    <m/>
    <m/>
    <m/>
    <n v="324.46499999999997"/>
    <m/>
    <x v="0"/>
    <m/>
    <m/>
    <x v="97"/>
    <m/>
    <x v="2"/>
    <x v="3"/>
    <x v="0"/>
  </r>
  <r>
    <x v="665"/>
    <x v="12"/>
    <x v="0"/>
    <s v="◆ネスレ日本_ネスカフェドルチェグスト_line_cv◆"/>
    <n v="429"/>
    <m/>
    <m/>
    <m/>
    <m/>
    <n v="121.535"/>
    <m/>
    <x v="0"/>
    <m/>
    <m/>
    <x v="97"/>
    <m/>
    <x v="2"/>
    <x v="3"/>
    <x v="0"/>
  </r>
  <r>
    <x v="665"/>
    <x v="12"/>
    <x v="0"/>
    <s v="◆ネスレ日本_ネスカフェドルチェグスト_line_cv◆"/>
    <n v="40892"/>
    <m/>
    <m/>
    <m/>
    <m/>
    <n v="9894.51"/>
    <m/>
    <x v="0"/>
    <m/>
    <m/>
    <x v="97"/>
    <m/>
    <x v="2"/>
    <x v="3"/>
    <x v="0"/>
  </r>
  <r>
    <x v="665"/>
    <x v="12"/>
    <x v="0"/>
    <s v="◆ネスレ日本_ネスカフェドルチェグスト_line_cv◆"/>
    <n v="108"/>
    <m/>
    <m/>
    <m/>
    <m/>
    <n v="0"/>
    <m/>
    <x v="0"/>
    <m/>
    <m/>
    <x v="97"/>
    <m/>
    <x v="2"/>
    <x v="3"/>
    <x v="0"/>
  </r>
  <r>
    <x v="665"/>
    <x v="12"/>
    <x v="0"/>
    <s v="◆ネスレ日本_ネスカフェドルチェグスト_line_cv◆"/>
    <n v="1031"/>
    <m/>
    <m/>
    <m/>
    <m/>
    <n v="176.17"/>
    <m/>
    <x v="0"/>
    <m/>
    <m/>
    <x v="97"/>
    <m/>
    <x v="2"/>
    <x v="3"/>
    <x v="0"/>
  </r>
  <r>
    <x v="665"/>
    <x v="12"/>
    <x v="0"/>
    <s v="◆ネスレ日本_ネスカフェドルチェグスト_line_cv◆"/>
    <n v="1748"/>
    <m/>
    <m/>
    <m/>
    <m/>
    <n v="784.96"/>
    <m/>
    <x v="0"/>
    <m/>
    <m/>
    <x v="97"/>
    <m/>
    <x v="2"/>
    <x v="3"/>
    <x v="0"/>
  </r>
  <r>
    <x v="665"/>
    <x v="12"/>
    <x v="0"/>
    <s v="◆ネスレ日本_ネスカフェドルチェグスト_line_cv◆"/>
    <n v="618"/>
    <m/>
    <m/>
    <m/>
    <m/>
    <n v="313.315"/>
    <m/>
    <x v="0"/>
    <m/>
    <m/>
    <x v="97"/>
    <m/>
    <x v="2"/>
    <x v="3"/>
    <x v="0"/>
  </r>
  <r>
    <x v="665"/>
    <x v="12"/>
    <x v="0"/>
    <s v="◆ネスレ日本_ネスカフェドルチェグスト_line_cv◆"/>
    <n v="2038"/>
    <m/>
    <m/>
    <m/>
    <m/>
    <n v="574.22500000000002"/>
    <m/>
    <x v="0"/>
    <m/>
    <m/>
    <x v="97"/>
    <m/>
    <x v="2"/>
    <x v="3"/>
    <x v="0"/>
  </r>
  <r>
    <x v="665"/>
    <x v="12"/>
    <x v="0"/>
    <s v="◆ネスレ日本_ネスカフェドルチェグスト_line_cv◆"/>
    <n v="4241"/>
    <m/>
    <m/>
    <m/>
    <m/>
    <n v="1009.075"/>
    <m/>
    <x v="0"/>
    <m/>
    <m/>
    <x v="97"/>
    <m/>
    <x v="2"/>
    <x v="3"/>
    <x v="0"/>
  </r>
  <r>
    <x v="665"/>
    <x v="12"/>
    <x v="0"/>
    <s v="◆ネスレ日本_ネスカフェドルチェグスト_line_cv◆"/>
    <n v="281"/>
    <m/>
    <m/>
    <m/>
    <m/>
    <n v="172.82499999999999"/>
    <m/>
    <x v="0"/>
    <m/>
    <m/>
    <x v="97"/>
    <m/>
    <x v="2"/>
    <x v="3"/>
    <x v="0"/>
  </r>
  <r>
    <x v="665"/>
    <x v="12"/>
    <x v="0"/>
    <s v="◆ネスレ日本_ネスカフェドルチェグスト_line_cv◆"/>
    <n v="1942"/>
    <m/>
    <m/>
    <m/>
    <m/>
    <n v="1385.9449999999999"/>
    <m/>
    <x v="0"/>
    <m/>
    <m/>
    <x v="97"/>
    <m/>
    <x v="2"/>
    <x v="3"/>
    <x v="0"/>
  </r>
  <r>
    <x v="665"/>
    <x v="12"/>
    <x v="0"/>
    <s v="◆ネスレ日本_ネスカフェドルチェグスト_line_cv◆"/>
    <n v="993"/>
    <m/>
    <m/>
    <m/>
    <m/>
    <n v="207.39"/>
    <m/>
    <x v="0"/>
    <m/>
    <m/>
    <x v="97"/>
    <m/>
    <x v="2"/>
    <x v="3"/>
    <x v="0"/>
  </r>
  <r>
    <x v="665"/>
    <x v="12"/>
    <x v="0"/>
    <s v="◆ネスレ日本_ネスカフェドルチェグスト_line_cv◆"/>
    <n v="117"/>
    <m/>
    <m/>
    <m/>
    <m/>
    <n v="28.99"/>
    <m/>
    <x v="0"/>
    <m/>
    <m/>
    <x v="97"/>
    <m/>
    <x v="2"/>
    <x v="3"/>
    <x v="0"/>
  </r>
  <r>
    <x v="666"/>
    <x v="12"/>
    <x v="0"/>
    <s v="◆ネスレ日本_ネスカフェドルチェグスト_line_cv◆"/>
    <n v="331"/>
    <m/>
    <m/>
    <m/>
    <m/>
    <n v="150.52500000000001"/>
    <m/>
    <x v="0"/>
    <m/>
    <m/>
    <x v="97"/>
    <m/>
    <x v="2"/>
    <x v="3"/>
    <x v="0"/>
  </r>
  <r>
    <x v="666"/>
    <x v="12"/>
    <x v="0"/>
    <s v="◆ネスレ日本_ネスカフェドルチェグスト_line_cv◆"/>
    <n v="2449"/>
    <m/>
    <m/>
    <m/>
    <m/>
    <n v="481.68"/>
    <m/>
    <x v="0"/>
    <m/>
    <m/>
    <x v="97"/>
    <m/>
    <x v="2"/>
    <x v="3"/>
    <x v="0"/>
  </r>
  <r>
    <x v="666"/>
    <x v="12"/>
    <x v="0"/>
    <s v="◆ネスレ日本_ネスカフェドルチェグスト_line_cv◆"/>
    <n v="9024"/>
    <m/>
    <m/>
    <m/>
    <m/>
    <n v="3445.35"/>
    <m/>
    <x v="0"/>
    <m/>
    <m/>
    <x v="97"/>
    <m/>
    <x v="2"/>
    <x v="3"/>
    <x v="0"/>
  </r>
  <r>
    <x v="666"/>
    <x v="12"/>
    <x v="0"/>
    <s v="◆ネスレ日本_ネスカフェドルチェグスト_line_cv◆"/>
    <n v="1095"/>
    <m/>
    <m/>
    <m/>
    <m/>
    <n v="336.73"/>
    <m/>
    <x v="0"/>
    <m/>
    <m/>
    <x v="97"/>
    <m/>
    <x v="2"/>
    <x v="3"/>
    <x v="0"/>
  </r>
  <r>
    <x v="666"/>
    <x v="12"/>
    <x v="0"/>
    <s v="◆ネスレ日本_ネスカフェドルチェグスト_line_cv◆"/>
    <n v="145"/>
    <m/>
    <m/>
    <m/>
    <m/>
    <n v="37.909999999999997"/>
    <m/>
    <x v="0"/>
    <m/>
    <m/>
    <x v="97"/>
    <m/>
    <x v="2"/>
    <x v="3"/>
    <x v="0"/>
  </r>
  <r>
    <x v="666"/>
    <x v="12"/>
    <x v="0"/>
    <s v="◆ネスレ日本_ネスカフェドルチェグスト_line_cv◆"/>
    <n v="262"/>
    <m/>
    <m/>
    <m/>
    <m/>
    <n v="42.37"/>
    <m/>
    <x v="0"/>
    <m/>
    <m/>
    <x v="97"/>
    <m/>
    <x v="2"/>
    <x v="3"/>
    <x v="0"/>
  </r>
  <r>
    <x v="666"/>
    <x v="12"/>
    <x v="0"/>
    <s v="◆ネスレ日本_ネスカフェドルチェグスト_line_cv◆"/>
    <n v="261"/>
    <m/>
    <m/>
    <m/>
    <m/>
    <n v="64.67"/>
    <m/>
    <x v="0"/>
    <m/>
    <m/>
    <x v="97"/>
    <m/>
    <x v="2"/>
    <x v="3"/>
    <x v="0"/>
  </r>
  <r>
    <x v="666"/>
    <x v="12"/>
    <x v="0"/>
    <s v="◆ネスレ日本_ネスカフェドルチェグスト_line_cv◆"/>
    <n v="43897"/>
    <m/>
    <m/>
    <m/>
    <m/>
    <n v="16158.58"/>
    <m/>
    <x v="0"/>
    <m/>
    <m/>
    <x v="97"/>
    <m/>
    <x v="2"/>
    <x v="3"/>
    <x v="0"/>
  </r>
  <r>
    <x v="666"/>
    <x v="12"/>
    <x v="0"/>
    <s v="◆ネスレ日本_ネスカフェドルチェグスト_line_cv◆"/>
    <n v="115"/>
    <m/>
    <m/>
    <m/>
    <m/>
    <n v="0"/>
    <m/>
    <x v="0"/>
    <m/>
    <m/>
    <x v="97"/>
    <m/>
    <x v="2"/>
    <x v="3"/>
    <x v="0"/>
  </r>
  <r>
    <x v="666"/>
    <x v="12"/>
    <x v="0"/>
    <s v="◆ネスレ日本_ネスカフェドルチェグスト_line_cv◆"/>
    <n v="1902"/>
    <m/>
    <m/>
    <m/>
    <m/>
    <n v="385.79"/>
    <m/>
    <x v="0"/>
    <m/>
    <m/>
    <x v="97"/>
    <m/>
    <x v="2"/>
    <x v="3"/>
    <x v="0"/>
  </r>
  <r>
    <x v="666"/>
    <x v="12"/>
    <x v="0"/>
    <s v="◆ネスレ日本_ネスカフェドルチェグスト_line_cv◆"/>
    <n v="5038"/>
    <m/>
    <m/>
    <m/>
    <m/>
    <n v="1028.03"/>
    <m/>
    <x v="0"/>
    <m/>
    <m/>
    <x v="97"/>
    <m/>
    <x v="2"/>
    <x v="3"/>
    <x v="0"/>
  </r>
  <r>
    <x v="666"/>
    <x v="12"/>
    <x v="0"/>
    <s v="◆ネスレ日本_ネスカフェドルチェグスト_line_cv◆"/>
    <n v="1418"/>
    <m/>
    <m/>
    <m/>
    <m/>
    <n v="654.505"/>
    <m/>
    <x v="0"/>
    <m/>
    <m/>
    <x v="97"/>
    <m/>
    <x v="2"/>
    <x v="3"/>
    <x v="0"/>
  </r>
  <r>
    <x v="666"/>
    <x v="12"/>
    <x v="0"/>
    <s v="◆ネスレ日本_ネスカフェドルチェグスト_line_cv◆"/>
    <n v="1162"/>
    <m/>
    <m/>
    <m/>
    <m/>
    <n v="320.005"/>
    <m/>
    <x v="0"/>
    <m/>
    <m/>
    <x v="97"/>
    <m/>
    <x v="2"/>
    <x v="3"/>
    <x v="0"/>
  </r>
  <r>
    <x v="666"/>
    <x v="12"/>
    <x v="0"/>
    <s v="◆ネスレ日本_ネスカフェドルチェグスト_line_cv◆"/>
    <n v="40810"/>
    <m/>
    <m/>
    <m/>
    <m/>
    <n v="10478.77"/>
    <m/>
    <x v="0"/>
    <m/>
    <m/>
    <x v="97"/>
    <m/>
    <x v="2"/>
    <x v="3"/>
    <x v="0"/>
  </r>
  <r>
    <x v="666"/>
    <x v="12"/>
    <x v="0"/>
    <s v="◆ネスレ日本_ネスカフェドルチェグスト_line_cv◆"/>
    <n v="398"/>
    <m/>
    <m/>
    <m/>
    <m/>
    <n v="97.004999999999995"/>
    <m/>
    <x v="0"/>
    <m/>
    <m/>
    <x v="97"/>
    <m/>
    <x v="2"/>
    <x v="3"/>
    <x v="0"/>
  </r>
  <r>
    <x v="666"/>
    <x v="12"/>
    <x v="0"/>
    <s v="◆ネスレ日本_ネスカフェドルチェグスト_line_cv◆"/>
    <n v="289"/>
    <m/>
    <m/>
    <m/>
    <m/>
    <n v="94.775000000000006"/>
    <m/>
    <x v="0"/>
    <m/>
    <m/>
    <x v="97"/>
    <m/>
    <x v="2"/>
    <x v="3"/>
    <x v="0"/>
  </r>
  <r>
    <x v="666"/>
    <x v="12"/>
    <x v="0"/>
    <s v="◆ネスレ日本_ネスカフェドルチェグスト_line_cv◆"/>
    <n v="456"/>
    <m/>
    <m/>
    <m/>
    <m/>
    <n v="42.37"/>
    <m/>
    <x v="0"/>
    <m/>
    <m/>
    <x v="97"/>
    <m/>
    <x v="2"/>
    <x v="3"/>
    <x v="0"/>
  </r>
  <r>
    <x v="666"/>
    <x v="12"/>
    <x v="0"/>
    <s v="◆ネスレ日本_ネスカフェドルチェグスト_line_cv◆"/>
    <n v="4697"/>
    <m/>
    <m/>
    <m/>
    <m/>
    <n v="2109.58"/>
    <m/>
    <x v="0"/>
    <m/>
    <m/>
    <x v="97"/>
    <m/>
    <x v="2"/>
    <x v="3"/>
    <x v="0"/>
  </r>
  <r>
    <x v="666"/>
    <x v="12"/>
    <x v="0"/>
    <s v="◆ネスレ日本_ネスカフェドルチェグスト_line_cv◆"/>
    <n v="529"/>
    <m/>
    <m/>
    <m/>
    <m/>
    <n v="212.965"/>
    <m/>
    <x v="0"/>
    <m/>
    <m/>
    <x v="97"/>
    <m/>
    <x v="2"/>
    <x v="3"/>
    <x v="0"/>
  </r>
  <r>
    <x v="666"/>
    <x v="12"/>
    <x v="0"/>
    <s v="◆ネスレ日本_ネスカフェドルチェグスト_line_cv◆"/>
    <n v="48852"/>
    <m/>
    <m/>
    <m/>
    <m/>
    <n v="16054.885"/>
    <m/>
    <x v="0"/>
    <m/>
    <m/>
    <x v="97"/>
    <m/>
    <x v="2"/>
    <x v="3"/>
    <x v="0"/>
  </r>
  <r>
    <x v="666"/>
    <x v="12"/>
    <x v="0"/>
    <s v="◆ネスレ日本_ネスカフェドルチェグスト_line_cv◆"/>
    <n v="1455"/>
    <m/>
    <m/>
    <m/>
    <m/>
    <n v="364.60500000000002"/>
    <m/>
    <x v="0"/>
    <m/>
    <m/>
    <x v="97"/>
    <m/>
    <x v="2"/>
    <x v="3"/>
    <x v="0"/>
  </r>
  <r>
    <x v="666"/>
    <x v="12"/>
    <x v="0"/>
    <s v="◆ネスレ日本_ネスカフェドルチェグスト_line_cv◆"/>
    <n v="4714"/>
    <m/>
    <m/>
    <m/>
    <m/>
    <n v="675.69"/>
    <m/>
    <x v="0"/>
    <m/>
    <m/>
    <x v="97"/>
    <m/>
    <x v="2"/>
    <x v="3"/>
    <x v="0"/>
  </r>
  <r>
    <x v="666"/>
    <x v="12"/>
    <x v="0"/>
    <s v="◆ネスレ日本_ネスカフェドルチェグスト_line_cv◆"/>
    <n v="13144"/>
    <m/>
    <m/>
    <m/>
    <m/>
    <n v="8399.2950000000001"/>
    <m/>
    <x v="0"/>
    <m/>
    <m/>
    <x v="97"/>
    <m/>
    <x v="2"/>
    <x v="3"/>
    <x v="0"/>
  </r>
  <r>
    <x v="666"/>
    <x v="12"/>
    <x v="0"/>
    <s v="◆ネスレ日本_ネスカフェドルチェグスト_line_cv◆"/>
    <n v="253"/>
    <m/>
    <m/>
    <m/>
    <m/>
    <n v="50.174999999999997"/>
    <m/>
    <x v="0"/>
    <m/>
    <m/>
    <x v="97"/>
    <m/>
    <x v="2"/>
    <x v="3"/>
    <x v="0"/>
  </r>
  <r>
    <x v="666"/>
    <x v="12"/>
    <x v="0"/>
    <s v="◆ネスレ日本_ネスカフェドルチェグスト_line_cv◆"/>
    <n v="864"/>
    <m/>
    <m/>
    <m/>
    <m/>
    <n v="192.89500000000001"/>
    <m/>
    <x v="0"/>
    <m/>
    <m/>
    <x v="97"/>
    <m/>
    <x v="2"/>
    <x v="3"/>
    <x v="0"/>
  </r>
  <r>
    <x v="666"/>
    <x v="12"/>
    <x v="0"/>
    <s v="◆ネスレ日本_ネスカフェドルチェグスト_line_cv◆"/>
    <n v="6407"/>
    <m/>
    <m/>
    <m/>
    <m/>
    <n v="1844.21"/>
    <m/>
    <x v="0"/>
    <m/>
    <m/>
    <x v="97"/>
    <m/>
    <x v="2"/>
    <x v="3"/>
    <x v="0"/>
  </r>
  <r>
    <x v="666"/>
    <x v="12"/>
    <x v="0"/>
    <s v="◆ネスレ日本_ネスカフェドルチェグスト_line_cv◆"/>
    <n v="359"/>
    <m/>
    <m/>
    <m/>
    <m/>
    <n v="82.51"/>
    <m/>
    <x v="0"/>
    <m/>
    <m/>
    <x v="97"/>
    <m/>
    <x v="2"/>
    <x v="3"/>
    <x v="0"/>
  </r>
  <r>
    <x v="666"/>
    <x v="12"/>
    <x v="0"/>
    <s v="◆ネスレ日本_ネスカフェドルチェグスト_line_cv◆"/>
    <n v="626"/>
    <m/>
    <m/>
    <m/>
    <m/>
    <n v="168.36500000000001"/>
    <m/>
    <x v="0"/>
    <m/>
    <m/>
    <x v="97"/>
    <m/>
    <x v="2"/>
    <x v="3"/>
    <x v="0"/>
  </r>
  <r>
    <x v="666"/>
    <x v="12"/>
    <x v="0"/>
    <s v="◆ネスレ日本_ネスカフェドルチェグスト_line_cv◆"/>
    <n v="822"/>
    <m/>
    <m/>
    <m/>
    <m/>
    <n v="23.414999999999999"/>
    <m/>
    <x v="0"/>
    <m/>
    <m/>
    <x v="97"/>
    <m/>
    <x v="2"/>
    <x v="3"/>
    <x v="0"/>
  </r>
  <r>
    <x v="666"/>
    <x v="12"/>
    <x v="0"/>
    <s v="◆ネスレ日本_ネスカフェドルチェグスト_line_cv◆"/>
    <n v="985"/>
    <m/>
    <m/>
    <m/>
    <m/>
    <n v="580.91499999999996"/>
    <m/>
    <x v="0"/>
    <m/>
    <m/>
    <x v="97"/>
    <m/>
    <x v="2"/>
    <x v="3"/>
    <x v="0"/>
  </r>
  <r>
    <x v="667"/>
    <x v="12"/>
    <x v="0"/>
    <s v="◆ネスレ日本_ネスカフェドルチェグスト_line_cv◆"/>
    <n v="651"/>
    <m/>
    <m/>
    <m/>
    <m/>
    <n v="120.42"/>
    <m/>
    <x v="0"/>
    <m/>
    <m/>
    <x v="97"/>
    <m/>
    <x v="2"/>
    <x v="3"/>
    <x v="0"/>
  </r>
  <r>
    <x v="667"/>
    <x v="12"/>
    <x v="0"/>
    <s v="◆ネスレ日本_ネスカフェドルチェグスト_line_cv◆"/>
    <n v="36"/>
    <m/>
    <m/>
    <m/>
    <m/>
    <n v="0"/>
    <m/>
    <x v="0"/>
    <m/>
    <m/>
    <x v="97"/>
    <m/>
    <x v="2"/>
    <x v="3"/>
    <x v="0"/>
  </r>
  <r>
    <x v="667"/>
    <x v="12"/>
    <x v="0"/>
    <s v="◆ネスレ日本_ネスカフェドルチェグスト_line_cv◆"/>
    <n v="9483"/>
    <m/>
    <m/>
    <m/>
    <m/>
    <n v="8394.8349999999991"/>
    <m/>
    <x v="0"/>
    <m/>
    <m/>
    <x v="97"/>
    <m/>
    <x v="2"/>
    <x v="3"/>
    <x v="0"/>
  </r>
  <r>
    <x v="667"/>
    <x v="12"/>
    <x v="0"/>
    <s v="◆ネスレ日本_ネスカフェドルチェグスト_line_cv◆"/>
    <n v="1834"/>
    <m/>
    <m/>
    <m/>
    <m/>
    <n v="909.84"/>
    <m/>
    <x v="0"/>
    <m/>
    <m/>
    <x v="97"/>
    <m/>
    <x v="2"/>
    <x v="3"/>
    <x v="0"/>
  </r>
  <r>
    <x v="667"/>
    <x v="12"/>
    <x v="0"/>
    <s v="◆ネスレ日本_ネスカフェドルチェグスト_line_cv◆"/>
    <n v="267"/>
    <m/>
    <m/>
    <m/>
    <m/>
    <n v="24.53"/>
    <m/>
    <x v="0"/>
    <m/>
    <m/>
    <x v="97"/>
    <m/>
    <x v="2"/>
    <x v="3"/>
    <x v="0"/>
  </r>
  <r>
    <x v="667"/>
    <x v="12"/>
    <x v="0"/>
    <s v="◆ネスレ日本_ネスカフェドルチェグスト_line_cv◆"/>
    <n v="3068"/>
    <m/>
    <m/>
    <m/>
    <m/>
    <n v="539.66"/>
    <m/>
    <x v="0"/>
    <m/>
    <m/>
    <x v="97"/>
    <m/>
    <x v="2"/>
    <x v="3"/>
    <x v="0"/>
  </r>
  <r>
    <x v="667"/>
    <x v="12"/>
    <x v="0"/>
    <s v="◆ネスレ日本_ネスカフェドルチェグスト_line_cv◆"/>
    <n v="112"/>
    <m/>
    <m/>
    <m/>
    <m/>
    <n v="43.484999999999999"/>
    <m/>
    <x v="0"/>
    <m/>
    <m/>
    <x v="97"/>
    <m/>
    <x v="2"/>
    <x v="3"/>
    <x v="0"/>
  </r>
  <r>
    <x v="667"/>
    <x v="12"/>
    <x v="0"/>
    <s v="◆ネスレ日本_ネスカフェドルチェグスト_line_cv◆"/>
    <n v="8893"/>
    <m/>
    <m/>
    <m/>
    <m/>
    <n v="2735.0949999999998"/>
    <m/>
    <x v="0"/>
    <m/>
    <m/>
    <x v="97"/>
    <m/>
    <x v="2"/>
    <x v="3"/>
    <x v="0"/>
  </r>
  <r>
    <x v="667"/>
    <x v="12"/>
    <x v="0"/>
    <s v="◆ネスレ日本_ネスカフェドルチェグスト_line_cv◆"/>
    <n v="1907"/>
    <m/>
    <m/>
    <m/>
    <m/>
    <n v="163.905"/>
    <m/>
    <x v="0"/>
    <m/>
    <m/>
    <x v="97"/>
    <m/>
    <x v="2"/>
    <x v="3"/>
    <x v="0"/>
  </r>
  <r>
    <x v="667"/>
    <x v="12"/>
    <x v="0"/>
    <s v="◆ネスレ日本_ネスカフェドルチェグスト_line_cv◆"/>
    <n v="309"/>
    <m/>
    <m/>
    <m/>
    <m/>
    <n v="66.900000000000006"/>
    <m/>
    <x v="0"/>
    <m/>
    <m/>
    <x v="97"/>
    <m/>
    <x v="2"/>
    <x v="3"/>
    <x v="0"/>
  </r>
  <r>
    <x v="667"/>
    <x v="12"/>
    <x v="0"/>
    <s v="◆ネスレ日本_ネスカフェドルチェグスト_line_cv◆"/>
    <n v="555"/>
    <m/>
    <m/>
    <m/>
    <m/>
    <n v="160.56"/>
    <m/>
    <x v="0"/>
    <m/>
    <m/>
    <x v="97"/>
    <m/>
    <x v="2"/>
    <x v="3"/>
    <x v="0"/>
  </r>
  <r>
    <x v="667"/>
    <x v="12"/>
    <x v="0"/>
    <s v="◆ネスレ日本_ネスカフェドルチェグスト_line_cv◆"/>
    <n v="961"/>
    <m/>
    <m/>
    <m/>
    <m/>
    <n v="83.625"/>
    <m/>
    <x v="0"/>
    <m/>
    <m/>
    <x v="97"/>
    <m/>
    <x v="2"/>
    <x v="3"/>
    <x v="0"/>
  </r>
  <r>
    <x v="667"/>
    <x v="12"/>
    <x v="0"/>
    <s v="◆ネスレ日本_ネスカフェドルチェグスト_line_cv◆"/>
    <n v="544"/>
    <m/>
    <m/>
    <m/>
    <m/>
    <n v="37.909999999999997"/>
    <m/>
    <x v="0"/>
    <m/>
    <m/>
    <x v="97"/>
    <m/>
    <x v="2"/>
    <x v="3"/>
    <x v="0"/>
  </r>
  <r>
    <x v="667"/>
    <x v="12"/>
    <x v="0"/>
    <s v="◆ネスレ日本_ネスカフェドルチェグスト_line_cv◆"/>
    <n v="40224"/>
    <m/>
    <m/>
    <m/>
    <m/>
    <n v="12876.02"/>
    <m/>
    <x v="0"/>
    <m/>
    <m/>
    <x v="97"/>
    <m/>
    <x v="2"/>
    <x v="3"/>
    <x v="0"/>
  </r>
  <r>
    <x v="667"/>
    <x v="12"/>
    <x v="0"/>
    <s v="◆ネスレ日本_ネスカフェドルチェグスト_line_cv◆"/>
    <n v="49566"/>
    <m/>
    <m/>
    <m/>
    <m/>
    <n v="17867.875"/>
    <m/>
    <x v="0"/>
    <m/>
    <m/>
    <x v="97"/>
    <m/>
    <x v="2"/>
    <x v="3"/>
    <x v="0"/>
  </r>
  <r>
    <x v="667"/>
    <x v="12"/>
    <x v="0"/>
    <s v="◆ネスレ日本_ネスカフェドルチェグスト_line_cv◆"/>
    <n v="5470"/>
    <m/>
    <m/>
    <m/>
    <m/>
    <n v="1256.605"/>
    <m/>
    <x v="0"/>
    <m/>
    <m/>
    <x v="97"/>
    <m/>
    <x v="2"/>
    <x v="3"/>
    <x v="0"/>
  </r>
  <r>
    <x v="667"/>
    <x v="12"/>
    <x v="0"/>
    <s v="◆ネスレ日本_ネスカフェドルチェグスト_line_cv◆"/>
    <n v="1460"/>
    <m/>
    <m/>
    <m/>
    <m/>
    <n v="448.23"/>
    <m/>
    <x v="0"/>
    <m/>
    <m/>
    <x v="97"/>
    <m/>
    <x v="2"/>
    <x v="3"/>
    <x v="0"/>
  </r>
  <r>
    <x v="667"/>
    <x v="12"/>
    <x v="0"/>
    <s v="◆ネスレ日本_ネスカフェドルチェグスト_line_cv◆"/>
    <n v="5959"/>
    <m/>
    <m/>
    <m/>
    <m/>
    <n v="3091.895"/>
    <m/>
    <x v="0"/>
    <m/>
    <m/>
    <x v="97"/>
    <m/>
    <x v="2"/>
    <x v="3"/>
    <x v="0"/>
  </r>
  <r>
    <x v="667"/>
    <x v="12"/>
    <x v="0"/>
    <s v="◆ネスレ日本_ネスカフェドルチェグスト_line_cv◆"/>
    <n v="3943"/>
    <m/>
    <m/>
    <m/>
    <m/>
    <n v="1498.56"/>
    <m/>
    <x v="0"/>
    <m/>
    <m/>
    <x v="97"/>
    <m/>
    <x v="2"/>
    <x v="3"/>
    <x v="0"/>
  </r>
  <r>
    <x v="667"/>
    <x v="12"/>
    <x v="0"/>
    <s v="◆ネスレ日本_ネスカフェドルチェグスト_line_cv◆"/>
    <n v="2104"/>
    <m/>
    <m/>
    <m/>
    <m/>
    <n v="162.79"/>
    <m/>
    <x v="0"/>
    <m/>
    <m/>
    <x v="97"/>
    <m/>
    <x v="2"/>
    <x v="3"/>
    <x v="0"/>
  </r>
  <r>
    <x v="667"/>
    <x v="12"/>
    <x v="0"/>
    <s v="◆ネスレ日本_ネスカフェドルチェグスト_line_cv◆"/>
    <n v="2373"/>
    <m/>
    <m/>
    <m/>
    <m/>
    <n v="427.04500000000002"/>
    <m/>
    <x v="0"/>
    <m/>
    <m/>
    <x v="97"/>
    <m/>
    <x v="2"/>
    <x v="3"/>
    <x v="0"/>
  </r>
  <r>
    <x v="667"/>
    <x v="12"/>
    <x v="0"/>
    <s v="◆ネスレ日本_ネスカフェドルチェグスト_line_cv◆"/>
    <n v="42072"/>
    <m/>
    <m/>
    <m/>
    <m/>
    <n v="9898.9699999999993"/>
    <m/>
    <x v="0"/>
    <m/>
    <m/>
    <x v="97"/>
    <m/>
    <x v="2"/>
    <x v="3"/>
    <x v="0"/>
  </r>
  <r>
    <x v="667"/>
    <x v="12"/>
    <x v="0"/>
    <s v="◆ネスレ日本_ネスカフェドルチェグスト_line_cv◆"/>
    <n v="321"/>
    <m/>
    <m/>
    <m/>
    <m/>
    <n v="221.88499999999999"/>
    <m/>
    <x v="0"/>
    <m/>
    <m/>
    <x v="97"/>
    <m/>
    <x v="2"/>
    <x v="3"/>
    <x v="0"/>
  </r>
  <r>
    <x v="667"/>
    <x v="12"/>
    <x v="0"/>
    <s v="◆ネスレ日本_ネスカフェドルチェグスト_line_cv◆"/>
    <n v="1669"/>
    <m/>
    <m/>
    <m/>
    <m/>
    <n v="927.68"/>
    <m/>
    <x v="0"/>
    <m/>
    <m/>
    <x v="97"/>
    <m/>
    <x v="2"/>
    <x v="3"/>
    <x v="0"/>
  </r>
  <r>
    <x v="667"/>
    <x v="12"/>
    <x v="0"/>
    <s v="◆ネスレ日本_ネスカフェドルチェグスト_line_cv◆"/>
    <n v="1053"/>
    <m/>
    <m/>
    <m/>
    <m/>
    <n v="1079.32"/>
    <m/>
    <x v="0"/>
    <m/>
    <m/>
    <x v="97"/>
    <m/>
    <x v="2"/>
    <x v="3"/>
    <x v="0"/>
  </r>
  <r>
    <x v="667"/>
    <x v="12"/>
    <x v="0"/>
    <s v="◆ネスレ日本_ネスカフェドルチェグスト_line_cv◆"/>
    <n v="4888"/>
    <m/>
    <m/>
    <m/>
    <m/>
    <n v="966.70500000000004"/>
    <m/>
    <x v="0"/>
    <m/>
    <m/>
    <x v="97"/>
    <m/>
    <x v="2"/>
    <x v="3"/>
    <x v="0"/>
  </r>
  <r>
    <x v="667"/>
    <x v="12"/>
    <x v="0"/>
    <s v="◆ネスレ日本_ネスカフェドルチェグスト_line_cv◆"/>
    <n v="315"/>
    <m/>
    <m/>
    <m/>
    <m/>
    <n v="37.909999999999997"/>
    <m/>
    <x v="0"/>
    <m/>
    <m/>
    <x v="97"/>
    <m/>
    <x v="2"/>
    <x v="3"/>
    <x v="0"/>
  </r>
  <r>
    <x v="667"/>
    <x v="12"/>
    <x v="0"/>
    <s v="◆ネスレ日本_ネスカフェドルチェグスト_line_cv◆"/>
    <n v="1289"/>
    <m/>
    <m/>
    <m/>
    <m/>
    <n v="105.925"/>
    <m/>
    <x v="0"/>
    <m/>
    <m/>
    <x v="97"/>
    <m/>
    <x v="2"/>
    <x v="3"/>
    <x v="0"/>
  </r>
  <r>
    <x v="667"/>
    <x v="12"/>
    <x v="0"/>
    <s v="◆ネスレ日本_ネスカフェドルチェグスト_line_cv◆"/>
    <n v="2767"/>
    <m/>
    <m/>
    <m/>
    <m/>
    <n v="366.83499999999998"/>
    <m/>
    <x v="0"/>
    <m/>
    <m/>
    <x v="97"/>
    <m/>
    <x v="2"/>
    <x v="3"/>
    <x v="0"/>
  </r>
  <r>
    <x v="667"/>
    <x v="12"/>
    <x v="0"/>
    <s v="◆ネスレ日本_ネスカフェドルチェグスト_line_cv◆"/>
    <n v="640"/>
    <m/>
    <m/>
    <m/>
    <m/>
    <n v="41.255000000000003"/>
    <m/>
    <x v="0"/>
    <m/>
    <m/>
    <x v="97"/>
    <m/>
    <x v="2"/>
    <x v="3"/>
    <x v="0"/>
  </r>
  <r>
    <x v="668"/>
    <x v="12"/>
    <x v="0"/>
    <s v="◆ネスレ日本_ネスカフェドルチェグスト_line_cv◆"/>
    <n v="7486"/>
    <m/>
    <m/>
    <m/>
    <m/>
    <n v="2689.38"/>
    <m/>
    <x v="0"/>
    <m/>
    <m/>
    <x v="97"/>
    <m/>
    <x v="2"/>
    <x v="3"/>
    <x v="0"/>
  </r>
  <r>
    <x v="668"/>
    <x v="12"/>
    <x v="0"/>
    <s v="◆ネスレ日本_ネスカフェドルチェグスト_line_cv◆"/>
    <n v="2244"/>
    <m/>
    <m/>
    <m/>
    <m/>
    <n v="683.495"/>
    <m/>
    <x v="0"/>
    <m/>
    <m/>
    <x v="97"/>
    <m/>
    <x v="2"/>
    <x v="3"/>
    <x v="0"/>
  </r>
  <r>
    <x v="668"/>
    <x v="12"/>
    <x v="0"/>
    <s v="◆ネスレ日本_ネスカフェドルチェグスト_line_cv◆"/>
    <n v="1922"/>
    <m/>
    <m/>
    <m/>
    <m/>
    <n v="204.04499999999999"/>
    <m/>
    <x v="0"/>
    <m/>
    <m/>
    <x v="97"/>
    <m/>
    <x v="2"/>
    <x v="3"/>
    <x v="0"/>
  </r>
  <r>
    <x v="668"/>
    <x v="12"/>
    <x v="0"/>
    <s v="◆ネスレ日本_ネスカフェドルチェグスト_line_cv◆"/>
    <n v="52806"/>
    <m/>
    <m/>
    <m/>
    <m/>
    <n v="16235.514999999999"/>
    <m/>
    <x v="0"/>
    <m/>
    <m/>
    <x v="97"/>
    <m/>
    <x v="2"/>
    <x v="3"/>
    <x v="0"/>
  </r>
  <r>
    <x v="668"/>
    <x v="12"/>
    <x v="0"/>
    <s v="◆ネスレ日本_ネスカフェドルチェグスト_line_cv◆"/>
    <n v="580"/>
    <m/>
    <m/>
    <m/>
    <m/>
    <n v="107.04"/>
    <m/>
    <x v="0"/>
    <m/>
    <m/>
    <x v="97"/>
    <m/>
    <x v="2"/>
    <x v="3"/>
    <x v="0"/>
  </r>
  <r>
    <x v="668"/>
    <x v="12"/>
    <x v="0"/>
    <s v="◆ネスレ日本_ネスカフェドルチェグスト_line_cv◆"/>
    <n v="1198"/>
    <m/>
    <m/>
    <m/>
    <m/>
    <n v="188.435"/>
    <m/>
    <x v="0"/>
    <m/>
    <m/>
    <x v="97"/>
    <m/>
    <x v="2"/>
    <x v="3"/>
    <x v="0"/>
  </r>
  <r>
    <x v="668"/>
    <x v="12"/>
    <x v="0"/>
    <s v="◆ネスレ日本_ネスカフェドルチェグスト_line_cv◆"/>
    <n v="151"/>
    <m/>
    <m/>
    <m/>
    <m/>
    <n v="37.909999999999997"/>
    <m/>
    <x v="0"/>
    <m/>
    <m/>
    <x v="97"/>
    <m/>
    <x v="2"/>
    <x v="3"/>
    <x v="0"/>
  </r>
  <r>
    <x v="668"/>
    <x v="12"/>
    <x v="0"/>
    <s v="◆ネスレ日本_ネスカフェドルチェグスト_line_cv◆"/>
    <n v="69"/>
    <m/>
    <m/>
    <m/>
    <m/>
    <n v="40.14"/>
    <m/>
    <x v="0"/>
    <m/>
    <m/>
    <x v="97"/>
    <m/>
    <x v="2"/>
    <x v="3"/>
    <x v="0"/>
  </r>
  <r>
    <x v="668"/>
    <x v="12"/>
    <x v="0"/>
    <s v="◆ネスレ日本_ネスカフェドルチェグスト_line_cv◆"/>
    <n v="588"/>
    <m/>
    <m/>
    <m/>
    <m/>
    <n v="43.484999999999999"/>
    <m/>
    <x v="0"/>
    <m/>
    <m/>
    <x v="97"/>
    <m/>
    <x v="2"/>
    <x v="3"/>
    <x v="0"/>
  </r>
  <r>
    <x v="668"/>
    <x v="12"/>
    <x v="0"/>
    <s v="◆ネスレ日本_ネスカフェドルチェグスト_line_cv◆"/>
    <n v="495"/>
    <m/>
    <m/>
    <m/>
    <m/>
    <n v="105.925"/>
    <m/>
    <x v="0"/>
    <m/>
    <m/>
    <x v="97"/>
    <m/>
    <x v="2"/>
    <x v="3"/>
    <x v="0"/>
  </r>
  <r>
    <x v="668"/>
    <x v="12"/>
    <x v="0"/>
    <s v="◆ネスレ日本_ネスカフェドルチェグスト_line_cv◆"/>
    <n v="1829"/>
    <m/>
    <m/>
    <m/>
    <m/>
    <n v="490.6"/>
    <m/>
    <x v="0"/>
    <m/>
    <m/>
    <x v="97"/>
    <m/>
    <x v="2"/>
    <x v="3"/>
    <x v="0"/>
  </r>
  <r>
    <x v="668"/>
    <x v="12"/>
    <x v="0"/>
    <s v="◆ネスレ日本_ネスカフェドルチェグスト_line_cv◆"/>
    <n v="397"/>
    <m/>
    <m/>
    <m/>
    <m/>
    <n v="43.484999999999999"/>
    <m/>
    <x v="0"/>
    <m/>
    <m/>
    <x v="97"/>
    <m/>
    <x v="2"/>
    <x v="3"/>
    <x v="0"/>
  </r>
  <r>
    <x v="668"/>
    <x v="12"/>
    <x v="0"/>
    <s v="◆ネスレ日本_ネスカフェドルチェグスト_line_cv◆"/>
    <n v="426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401"/>
    <m/>
    <m/>
    <m/>
    <m/>
    <n v="53.52"/>
    <m/>
    <x v="0"/>
    <m/>
    <m/>
    <x v="97"/>
    <m/>
    <x v="2"/>
    <x v="3"/>
    <x v="0"/>
  </r>
  <r>
    <x v="668"/>
    <x v="12"/>
    <x v="0"/>
    <s v="◆ネスレ日本_ネスカフェドルチェグスト_line_cv◆"/>
    <n v="9992"/>
    <m/>
    <m/>
    <m/>
    <m/>
    <n v="9077.2150000000001"/>
    <m/>
    <x v="0"/>
    <m/>
    <m/>
    <x v="97"/>
    <m/>
    <x v="2"/>
    <x v="3"/>
    <x v="0"/>
  </r>
  <r>
    <x v="668"/>
    <x v="12"/>
    <x v="0"/>
    <s v="◆ネスレ日本_ネスカフェドルチェグスト_line_cv◆"/>
    <n v="36800"/>
    <m/>
    <m/>
    <m/>
    <m/>
    <n v="13209.405000000001"/>
    <m/>
    <x v="0"/>
    <m/>
    <m/>
    <x v="97"/>
    <m/>
    <x v="2"/>
    <x v="3"/>
    <x v="0"/>
  </r>
  <r>
    <x v="668"/>
    <x v="12"/>
    <x v="0"/>
    <s v="◆ネスレ日本_ネスカフェドルチェグスト_line_cv◆"/>
    <n v="1398"/>
    <m/>
    <m/>
    <m/>
    <m/>
    <n v="162.79"/>
    <m/>
    <x v="0"/>
    <m/>
    <m/>
    <x v="97"/>
    <m/>
    <x v="2"/>
    <x v="3"/>
    <x v="0"/>
  </r>
  <r>
    <x v="668"/>
    <x v="12"/>
    <x v="0"/>
    <s v="◆ネスレ日本_ネスカフェドルチェグスト_line_cv◆"/>
    <n v="7553"/>
    <m/>
    <m/>
    <m/>
    <m/>
    <n v="4316.165"/>
    <m/>
    <x v="0"/>
    <m/>
    <m/>
    <x v="97"/>
    <m/>
    <x v="2"/>
    <x v="3"/>
    <x v="0"/>
  </r>
  <r>
    <x v="668"/>
    <x v="12"/>
    <x v="0"/>
    <s v="◆ネスレ日本_ネスカフェドルチェグスト_line_cv◆"/>
    <n v="4162"/>
    <m/>
    <m/>
    <m/>
    <m/>
    <n v="1375.91"/>
    <m/>
    <x v="0"/>
    <m/>
    <m/>
    <x v="97"/>
    <m/>
    <x v="2"/>
    <x v="3"/>
    <x v="0"/>
  </r>
  <r>
    <x v="668"/>
    <x v="12"/>
    <x v="0"/>
    <s v="◆ネスレ日本_ネスカフェドルチェグスト_line_cv◆"/>
    <n v="1875"/>
    <m/>
    <m/>
    <m/>
    <m/>
    <n v="1254.375"/>
    <m/>
    <x v="0"/>
    <m/>
    <m/>
    <x v="97"/>
    <m/>
    <x v="2"/>
    <x v="3"/>
    <x v="0"/>
  </r>
  <r>
    <x v="668"/>
    <x v="12"/>
    <x v="0"/>
    <s v="◆ネスレ日本_ネスカフェドルチェグスト_line_cv◆"/>
    <n v="537"/>
    <m/>
    <m/>
    <m/>
    <m/>
    <n v="81.394999999999996"/>
    <m/>
    <x v="0"/>
    <m/>
    <m/>
    <x v="97"/>
    <m/>
    <x v="2"/>
    <x v="3"/>
    <x v="0"/>
  </r>
  <r>
    <x v="668"/>
    <x v="12"/>
    <x v="0"/>
    <s v="◆ネスレ日本_ネスカフェドルチェグスト_line_cv◆"/>
    <n v="335"/>
    <m/>
    <m/>
    <m/>
    <m/>
    <n v="37.909999999999997"/>
    <m/>
    <x v="0"/>
    <m/>
    <m/>
    <x v="97"/>
    <m/>
    <x v="2"/>
    <x v="3"/>
    <x v="0"/>
  </r>
  <r>
    <x v="668"/>
    <x v="12"/>
    <x v="0"/>
    <s v="◆ネスレ日本_ネスカフェドルチェグスト_line_cv◆"/>
    <n v="1540"/>
    <m/>
    <m/>
    <m/>
    <m/>
    <n v="932.14"/>
    <m/>
    <x v="0"/>
    <m/>
    <m/>
    <x v="97"/>
    <m/>
    <x v="2"/>
    <x v="3"/>
    <x v="0"/>
  </r>
  <r>
    <x v="668"/>
    <x v="12"/>
    <x v="0"/>
    <s v="◆ネスレ日本_ネスカフェドルチェグスト_line_cv◆"/>
    <n v="8655"/>
    <m/>
    <m/>
    <m/>
    <m/>
    <n v="2159.7550000000001"/>
    <m/>
    <x v="0"/>
    <m/>
    <m/>
    <x v="97"/>
    <m/>
    <x v="2"/>
    <x v="3"/>
    <x v="0"/>
  </r>
  <r>
    <x v="668"/>
    <x v="12"/>
    <x v="0"/>
    <s v="◆ネスレ日本_ネスカフェドルチェグスト_line_cv◆"/>
    <n v="581"/>
    <m/>
    <m/>
    <m/>
    <m/>
    <n v="83.625"/>
    <m/>
    <x v="0"/>
    <m/>
    <m/>
    <x v="97"/>
    <m/>
    <x v="2"/>
    <x v="3"/>
    <x v="0"/>
  </r>
  <r>
    <x v="668"/>
    <x v="12"/>
    <x v="0"/>
    <s v="◆ネスレ日本_ネスカフェドルチェグスト_line_cv◆"/>
    <n v="35286"/>
    <m/>
    <m/>
    <m/>
    <m/>
    <n v="8869.8250000000007"/>
    <m/>
    <x v="0"/>
    <m/>
    <m/>
    <x v="97"/>
    <m/>
    <x v="2"/>
    <x v="3"/>
    <x v="0"/>
  </r>
  <r>
    <x v="668"/>
    <x v="12"/>
    <x v="0"/>
    <s v="◆ネスレ日本_ネスカフェドルチェグスト_line_cv◆"/>
    <n v="576"/>
    <m/>
    <m/>
    <m/>
    <m/>
    <n v="65.784999999999997"/>
    <m/>
    <x v="0"/>
    <m/>
    <m/>
    <x v="97"/>
    <m/>
    <x v="2"/>
    <x v="3"/>
    <x v="0"/>
  </r>
  <r>
    <x v="668"/>
    <x v="12"/>
    <x v="0"/>
    <s v="◆ネスレ日本_ネスカフェドルチェグスト_line_cv◆"/>
    <n v="150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255"/>
    <m/>
    <m/>
    <m/>
    <m/>
    <n v="0"/>
    <m/>
    <x v="0"/>
    <m/>
    <m/>
    <x v="97"/>
    <m/>
    <x v="2"/>
    <x v="3"/>
    <x v="0"/>
  </r>
  <r>
    <x v="668"/>
    <x v="12"/>
    <x v="0"/>
    <s v="◆ネスレ日本_ネスカフェドルチェグスト_line_cv◆"/>
    <n v="13332"/>
    <m/>
    <m/>
    <m/>
    <m/>
    <n v="2037.105"/>
    <m/>
    <x v="0"/>
    <m/>
    <m/>
    <x v="97"/>
    <m/>
    <x v="2"/>
    <x v="3"/>
    <x v="0"/>
  </r>
  <r>
    <x v="669"/>
    <x v="12"/>
    <x v="0"/>
    <s v="◆ネスレ日本_ネスカフェドルチェグスト_line_cv◆"/>
    <n v="1342"/>
    <m/>
    <m/>
    <m/>
    <m/>
    <n v="200.7"/>
    <m/>
    <x v="0"/>
    <m/>
    <m/>
    <x v="97"/>
    <m/>
    <x v="2"/>
    <x v="3"/>
    <x v="0"/>
  </r>
  <r>
    <x v="669"/>
    <x v="12"/>
    <x v="0"/>
    <s v="◆ネスレ日本_ネスカフェドルチェグスト_line_cv◆"/>
    <n v="60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121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1250"/>
    <m/>
    <m/>
    <m/>
    <m/>
    <n v="262.02499999999998"/>
    <m/>
    <x v="0"/>
    <m/>
    <m/>
    <x v="97"/>
    <m/>
    <x v="2"/>
    <x v="3"/>
    <x v="0"/>
  </r>
  <r>
    <x v="669"/>
    <x v="12"/>
    <x v="0"/>
    <s v="◆ネスレ日本_ネスカフェドルチェグスト_line_cv◆"/>
    <n v="936"/>
    <m/>
    <m/>
    <m/>
    <m/>
    <n v="283.20999999999998"/>
    <m/>
    <x v="0"/>
    <m/>
    <m/>
    <x v="97"/>
    <m/>
    <x v="2"/>
    <x v="3"/>
    <x v="0"/>
  </r>
  <r>
    <x v="669"/>
    <x v="12"/>
    <x v="0"/>
    <s v="◆ネスレ日本_ネスカフェドルチェグスト_line_cv◆"/>
    <n v="12177"/>
    <m/>
    <m/>
    <m/>
    <m/>
    <n v="4579.3050000000003"/>
    <m/>
    <x v="0"/>
    <m/>
    <m/>
    <x v="97"/>
    <m/>
    <x v="2"/>
    <x v="3"/>
    <x v="0"/>
  </r>
  <r>
    <x v="669"/>
    <x v="12"/>
    <x v="0"/>
    <s v="◆ネスレ日本_ネスカフェドルチェグスト_line_cv◆"/>
    <n v="14850"/>
    <m/>
    <m/>
    <m/>
    <m/>
    <n v="4237"/>
    <m/>
    <x v="0"/>
    <m/>
    <m/>
    <x v="97"/>
    <m/>
    <x v="2"/>
    <x v="3"/>
    <x v="0"/>
  </r>
  <r>
    <x v="669"/>
    <x v="12"/>
    <x v="0"/>
    <s v="◆ネスレ日本_ネスカフェドルチェグスト_line_cv◆"/>
    <n v="204"/>
    <m/>
    <m/>
    <m/>
    <m/>
    <n v="40.14"/>
    <m/>
    <x v="0"/>
    <m/>
    <m/>
    <x v="97"/>
    <m/>
    <x v="2"/>
    <x v="3"/>
    <x v="0"/>
  </r>
  <r>
    <x v="669"/>
    <x v="12"/>
    <x v="0"/>
    <s v="◆ネスレ日本_ネスカフェドルチェグスト_line_cv◆"/>
    <n v="1267"/>
    <m/>
    <m/>
    <m/>
    <m/>
    <n v="841.82500000000005"/>
    <m/>
    <x v="0"/>
    <m/>
    <m/>
    <x v="97"/>
    <m/>
    <x v="2"/>
    <x v="3"/>
    <x v="0"/>
  </r>
  <r>
    <x v="669"/>
    <x v="12"/>
    <x v="0"/>
    <s v="◆ネスレ日本_ネスカフェドルチェグスト_line_cv◆"/>
    <n v="201"/>
    <m/>
    <m/>
    <m/>
    <m/>
    <n v="43.484999999999999"/>
    <m/>
    <x v="0"/>
    <m/>
    <m/>
    <x v="97"/>
    <m/>
    <x v="2"/>
    <x v="3"/>
    <x v="0"/>
  </r>
  <r>
    <x v="669"/>
    <x v="12"/>
    <x v="0"/>
    <s v="◆ネスレ日本_ネスカフェドルチェグスト_line_cv◆"/>
    <n v="735"/>
    <m/>
    <m/>
    <m/>
    <m/>
    <n v="399.17"/>
    <m/>
    <x v="0"/>
    <m/>
    <m/>
    <x v="97"/>
    <m/>
    <x v="2"/>
    <x v="3"/>
    <x v="0"/>
  </r>
  <r>
    <x v="669"/>
    <x v="12"/>
    <x v="0"/>
    <s v="◆ネスレ日本_ネスカフェドルチェグスト_line_cv◆"/>
    <n v="146"/>
    <m/>
    <m/>
    <m/>
    <m/>
    <n v="40.14"/>
    <m/>
    <x v="0"/>
    <m/>
    <m/>
    <x v="97"/>
    <m/>
    <x v="2"/>
    <x v="3"/>
    <x v="0"/>
  </r>
  <r>
    <x v="669"/>
    <x v="12"/>
    <x v="0"/>
    <s v="◆ネスレ日本_ネスカフェドルチェグスト_line_cv◆"/>
    <n v="7554"/>
    <m/>
    <m/>
    <m/>
    <m/>
    <n v="6135.8450000000003"/>
    <m/>
    <x v="0"/>
    <m/>
    <m/>
    <x v="97"/>
    <m/>
    <x v="2"/>
    <x v="3"/>
    <x v="0"/>
  </r>
  <r>
    <x v="669"/>
    <x v="12"/>
    <x v="0"/>
    <s v="◆ネスレ日本_ネスカフェドルチェグスト_line_cv◆"/>
    <n v="614"/>
    <m/>
    <m/>
    <m/>
    <m/>
    <n v="247.53"/>
    <m/>
    <x v="0"/>
    <m/>
    <m/>
    <x v="97"/>
    <m/>
    <x v="2"/>
    <x v="3"/>
    <x v="0"/>
  </r>
  <r>
    <x v="669"/>
    <x v="12"/>
    <x v="0"/>
    <s v="◆ネスレ日本_ネスカフェドルチェグスト_line_cv◆"/>
    <n v="78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64956"/>
    <m/>
    <m/>
    <m/>
    <m/>
    <n v="20485.895"/>
    <m/>
    <x v="0"/>
    <m/>
    <m/>
    <x v="97"/>
    <m/>
    <x v="2"/>
    <x v="3"/>
    <x v="0"/>
  </r>
  <r>
    <x v="669"/>
    <x v="12"/>
    <x v="0"/>
    <s v="◆ネスレ日本_ネスカフェドルチェグスト_line_cv◆"/>
    <n v="7789"/>
    <m/>
    <m/>
    <m/>
    <m/>
    <n v="1873.2"/>
    <m/>
    <x v="0"/>
    <m/>
    <m/>
    <x v="97"/>
    <m/>
    <x v="2"/>
    <x v="3"/>
    <x v="0"/>
  </r>
  <r>
    <x v="669"/>
    <x v="12"/>
    <x v="0"/>
    <s v="◆ネスレ日本_ネスカフェドルチェグスト_line_cv◆"/>
    <n v="304"/>
    <m/>
    <m/>
    <m/>
    <m/>
    <n v="41.255000000000003"/>
    <m/>
    <x v="0"/>
    <m/>
    <m/>
    <x v="97"/>
    <m/>
    <x v="2"/>
    <x v="3"/>
    <x v="0"/>
  </r>
  <r>
    <x v="669"/>
    <x v="12"/>
    <x v="0"/>
    <s v="◆ネスレ日本_ネスカフェドルチェグスト_line_cv◆"/>
    <n v="1238"/>
    <m/>
    <m/>
    <m/>
    <m/>
    <n v="858.55"/>
    <m/>
    <x v="0"/>
    <m/>
    <m/>
    <x v="97"/>
    <m/>
    <x v="2"/>
    <x v="3"/>
    <x v="0"/>
  </r>
  <r>
    <x v="669"/>
    <x v="12"/>
    <x v="0"/>
    <s v="◆ネスレ日本_ネスカフェドルチェグスト_line_cv◆"/>
    <n v="2392"/>
    <m/>
    <m/>
    <m/>
    <m/>
    <n v="1010.19"/>
    <m/>
    <x v="0"/>
    <m/>
    <m/>
    <x v="97"/>
    <m/>
    <x v="2"/>
    <x v="3"/>
    <x v="0"/>
  </r>
  <r>
    <x v="669"/>
    <x v="12"/>
    <x v="0"/>
    <s v="◆ネスレ日本_ネスカフェドルチェグスト_line_cv◆"/>
    <n v="250"/>
    <m/>
    <m/>
    <m/>
    <m/>
    <n v="37.909999999999997"/>
    <m/>
    <x v="0"/>
    <m/>
    <m/>
    <x v="97"/>
    <m/>
    <x v="2"/>
    <x v="3"/>
    <x v="0"/>
  </r>
  <r>
    <x v="669"/>
    <x v="12"/>
    <x v="0"/>
    <s v="◆ネスレ日本_ネスカフェドルチェグスト_line_cv◆"/>
    <n v="591"/>
    <m/>
    <m/>
    <m/>
    <m/>
    <n v="233.035"/>
    <m/>
    <x v="0"/>
    <m/>
    <m/>
    <x v="97"/>
    <m/>
    <x v="2"/>
    <x v="3"/>
    <x v="0"/>
  </r>
  <r>
    <x v="669"/>
    <x v="12"/>
    <x v="0"/>
    <s v="◆ネスレ日本_ネスカフェドルチェグスト_line_cv◆"/>
    <n v="15441"/>
    <m/>
    <m/>
    <m/>
    <m/>
    <n v="5453.4650000000001"/>
    <m/>
    <x v="0"/>
    <m/>
    <m/>
    <x v="97"/>
    <m/>
    <x v="2"/>
    <x v="3"/>
    <x v="0"/>
  </r>
  <r>
    <x v="669"/>
    <x v="12"/>
    <x v="0"/>
    <s v="◆ネスレ日本_ネスカフェドルチェグスト_line_cv◆"/>
    <n v="93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50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385"/>
    <m/>
    <m/>
    <m/>
    <m/>
    <n v="124.88"/>
    <m/>
    <x v="0"/>
    <m/>
    <m/>
    <x v="97"/>
    <m/>
    <x v="2"/>
    <x v="3"/>
    <x v="0"/>
  </r>
  <r>
    <x v="669"/>
    <x v="12"/>
    <x v="0"/>
    <s v="◆ネスレ日本_ネスカフェドルチェグスト_line_cv◆"/>
    <n v="846"/>
    <m/>
    <m/>
    <m/>
    <m/>
    <n v="133.80000000000001"/>
    <m/>
    <x v="0"/>
    <m/>
    <m/>
    <x v="97"/>
    <m/>
    <x v="2"/>
    <x v="3"/>
    <x v="0"/>
  </r>
  <r>
    <x v="669"/>
    <x v="12"/>
    <x v="0"/>
    <s v="◆ネスレ日本_ネスカフェドルチェグスト_line_cv◆"/>
    <n v="122"/>
    <m/>
    <m/>
    <m/>
    <m/>
    <n v="0"/>
    <m/>
    <x v="0"/>
    <m/>
    <m/>
    <x v="97"/>
    <m/>
    <x v="2"/>
    <x v="3"/>
    <x v="0"/>
  </r>
  <r>
    <x v="669"/>
    <x v="12"/>
    <x v="0"/>
    <s v="◆ネスレ日本_ネスカフェドルチェグスト_line_cv◆"/>
    <n v="371"/>
    <m/>
    <m/>
    <m/>
    <m/>
    <n v="34.564999999999998"/>
    <m/>
    <x v="0"/>
    <m/>
    <m/>
    <x v="97"/>
    <m/>
    <x v="2"/>
    <x v="3"/>
    <x v="0"/>
  </r>
  <r>
    <x v="669"/>
    <x v="12"/>
    <x v="0"/>
    <s v="◆ネスレ日本_ネスカフェドルチェグスト_line_cv◆"/>
    <n v="569"/>
    <m/>
    <m/>
    <m/>
    <m/>
    <n v="170.595"/>
    <m/>
    <x v="0"/>
    <m/>
    <m/>
    <x v="97"/>
    <m/>
    <x v="2"/>
    <x v="3"/>
    <x v="0"/>
  </r>
  <r>
    <x v="670"/>
    <x v="12"/>
    <x v="0"/>
    <s v="◆ネスレ日本_ネスカフェドルチェグスト_line_cv◆"/>
    <n v="2042"/>
    <m/>
    <m/>
    <m/>
    <m/>
    <n v="507.32499999999999"/>
    <m/>
    <x v="0"/>
    <m/>
    <m/>
    <x v="97"/>
    <m/>
    <x v="2"/>
    <x v="3"/>
    <x v="0"/>
  </r>
  <r>
    <x v="670"/>
    <x v="12"/>
    <x v="0"/>
    <s v="◆ネスレ日本_ネスカフェドルチェグスト_line_cv◆"/>
    <n v="15461"/>
    <m/>
    <m/>
    <m/>
    <m/>
    <n v="5457.9250000000002"/>
    <m/>
    <x v="0"/>
    <m/>
    <m/>
    <x v="97"/>
    <m/>
    <x v="2"/>
    <x v="3"/>
    <x v="0"/>
  </r>
  <r>
    <x v="670"/>
    <x v="12"/>
    <x v="0"/>
    <s v="◆ネスレ日本_ネスカフェドルチェグスト_line_cv◆"/>
    <n v="1507"/>
    <m/>
    <m/>
    <m/>
    <m/>
    <n v="1175.21"/>
    <m/>
    <x v="0"/>
    <m/>
    <m/>
    <x v="97"/>
    <m/>
    <x v="2"/>
    <x v="3"/>
    <x v="0"/>
  </r>
  <r>
    <x v="670"/>
    <x v="12"/>
    <x v="0"/>
    <s v="◆ネスレ日本_ネスカフェドルチェグスト_line_cv◆"/>
    <n v="481"/>
    <m/>
    <m/>
    <m/>
    <m/>
    <n v="144.94999999999999"/>
    <m/>
    <x v="0"/>
    <m/>
    <m/>
    <x v="97"/>
    <m/>
    <x v="2"/>
    <x v="3"/>
    <x v="0"/>
  </r>
  <r>
    <x v="670"/>
    <x v="12"/>
    <x v="0"/>
    <s v="◆ネスレ日本_ネスカフェドルチェグスト_line_cv◆"/>
    <n v="230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23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5401"/>
    <m/>
    <m/>
    <m/>
    <m/>
    <n v="2256.7600000000002"/>
    <m/>
    <x v="0"/>
    <m/>
    <m/>
    <x v="97"/>
    <m/>
    <x v="2"/>
    <x v="3"/>
    <x v="0"/>
  </r>
  <r>
    <x v="670"/>
    <x v="12"/>
    <x v="0"/>
    <s v="◆ネスレ日本_ネスカフェドルチェグスト_line_cv◆"/>
    <n v="244"/>
    <m/>
    <m/>
    <m/>
    <m/>
    <n v="171.71"/>
    <m/>
    <x v="0"/>
    <m/>
    <m/>
    <x v="97"/>
    <m/>
    <x v="2"/>
    <x v="3"/>
    <x v="0"/>
  </r>
  <r>
    <x v="670"/>
    <x v="12"/>
    <x v="0"/>
    <s v="◆ネスレ日本_ネスカフェドルチェグスト_line_cv◆"/>
    <n v="140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3151"/>
    <m/>
    <m/>
    <m/>
    <m/>
    <n v="935.48500000000001"/>
    <m/>
    <x v="0"/>
    <m/>
    <m/>
    <x v="97"/>
    <m/>
    <x v="2"/>
    <x v="3"/>
    <x v="0"/>
  </r>
  <r>
    <x v="670"/>
    <x v="12"/>
    <x v="0"/>
    <s v="◆ネスレ日本_ネスカフェドルチェグスト_line_cv◆"/>
    <n v="260"/>
    <m/>
    <m/>
    <m/>
    <m/>
    <n v="171.71"/>
    <m/>
    <x v="0"/>
    <m/>
    <m/>
    <x v="97"/>
    <m/>
    <x v="2"/>
    <x v="3"/>
    <x v="0"/>
  </r>
  <r>
    <x v="670"/>
    <x v="12"/>
    <x v="0"/>
    <s v="◆ネスレ日本_ネスカフェドルチェグスト_line_cv◆"/>
    <n v="273"/>
    <m/>
    <m/>
    <m/>
    <m/>
    <n v="34.564999999999998"/>
    <m/>
    <x v="0"/>
    <m/>
    <m/>
    <x v="97"/>
    <m/>
    <x v="2"/>
    <x v="3"/>
    <x v="0"/>
  </r>
  <r>
    <x v="670"/>
    <x v="12"/>
    <x v="0"/>
    <s v="◆ネスレ日本_ネスカフェドルチェグスト_line_cv◆"/>
    <n v="152"/>
    <m/>
    <m/>
    <m/>
    <m/>
    <n v="0"/>
    <m/>
    <x v="0"/>
    <m/>
    <m/>
    <x v="97"/>
    <m/>
    <x v="2"/>
    <x v="3"/>
    <x v="0"/>
  </r>
  <r>
    <x v="670"/>
    <x v="12"/>
    <x v="0"/>
    <s v="◆ネスレ日本_ネスカフェドルチェグスト_line_cv◆"/>
    <n v="376"/>
    <m/>
    <m/>
    <m/>
    <m/>
    <n v="180.63"/>
    <m/>
    <x v="0"/>
    <m/>
    <m/>
    <x v="97"/>
    <m/>
    <x v="2"/>
    <x v="3"/>
    <x v="0"/>
  </r>
  <r>
    <x v="670"/>
    <x v="12"/>
    <x v="0"/>
    <s v="◆ネスレ日本_ネスカフェドルチェグスト_line_cv◆"/>
    <n v="157"/>
    <m/>
    <m/>
    <m/>
    <m/>
    <n v="45.715000000000003"/>
    <m/>
    <x v="0"/>
    <m/>
    <m/>
    <x v="97"/>
    <m/>
    <x v="2"/>
    <x v="3"/>
    <x v="0"/>
  </r>
  <r>
    <x v="671"/>
    <x v="12"/>
    <x v="0"/>
    <s v="◆ネスレ日本_ネスカフェドルチェグスト_line_cv◆"/>
    <n v="1441"/>
    <m/>
    <m/>
    <m/>
    <m/>
    <n v="1936.7550000000001"/>
    <m/>
    <x v="0"/>
    <m/>
    <m/>
    <x v="97"/>
    <m/>
    <x v="2"/>
    <x v="3"/>
    <x v="0"/>
  </r>
  <r>
    <x v="671"/>
    <x v="12"/>
    <x v="0"/>
    <s v="◆ネスレ日本_ネスカフェドルチェグスト_line_cv◆"/>
    <n v="6686"/>
    <m/>
    <m/>
    <m/>
    <m/>
    <n v="3103.0450000000001"/>
    <m/>
    <x v="0"/>
    <m/>
    <m/>
    <x v="97"/>
    <m/>
    <x v="2"/>
    <x v="3"/>
    <x v="0"/>
  </r>
  <r>
    <x v="671"/>
    <x v="12"/>
    <x v="0"/>
    <s v="◆ネスレ日本_ネスカフェドルチェグスト_line_cv◆"/>
    <n v="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7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2381"/>
    <m/>
    <m/>
    <m/>
    <m/>
    <n v="670.11500000000001"/>
    <m/>
    <x v="0"/>
    <m/>
    <m/>
    <x v="97"/>
    <m/>
    <x v="2"/>
    <x v="3"/>
    <x v="0"/>
  </r>
  <r>
    <x v="671"/>
    <x v="12"/>
    <x v="0"/>
    <s v="◆ネスレ日本_ネスカフェドルチェグスト_line_cv◆"/>
    <n v="12278"/>
    <m/>
    <m/>
    <m/>
    <m/>
    <n v="4781.12"/>
    <m/>
    <x v="0"/>
    <m/>
    <m/>
    <x v="97"/>
    <m/>
    <x v="2"/>
    <x v="3"/>
    <x v="0"/>
  </r>
  <r>
    <x v="671"/>
    <x v="12"/>
    <x v="0"/>
    <s v="◆ネスレ日本_ネスカフェドルチェグスト_line_cv◆"/>
    <n v="219"/>
    <m/>
    <m/>
    <m/>
    <m/>
    <n v="64.67"/>
    <m/>
    <x v="0"/>
    <m/>
    <m/>
    <x v="97"/>
    <m/>
    <x v="2"/>
    <x v="3"/>
    <x v="0"/>
  </r>
  <r>
    <x v="671"/>
    <x v="12"/>
    <x v="0"/>
    <s v="◆ネスレ日本_ネスカフェドルチェグスト_line_cv◆"/>
    <n v="67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90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05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29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95"/>
    <m/>
    <m/>
    <m/>
    <m/>
    <n v="0"/>
    <m/>
    <x v="0"/>
    <m/>
    <m/>
    <x v="97"/>
    <m/>
    <x v="2"/>
    <x v="3"/>
    <x v="0"/>
  </r>
  <r>
    <x v="671"/>
    <x v="12"/>
    <x v="0"/>
    <s v="◆ネスレ日本_ネスカフェドルチェグスト_line_cv◆"/>
    <n v="179"/>
    <m/>
    <m/>
    <m/>
    <m/>
    <n v="107.04"/>
    <m/>
    <x v="0"/>
    <m/>
    <m/>
    <x v="97"/>
    <m/>
    <x v="2"/>
    <x v="3"/>
    <x v="0"/>
  </r>
  <r>
    <x v="671"/>
    <x v="12"/>
    <x v="0"/>
    <s v="◆ネスレ日本_ネスカフェドルチェグスト_line_cv◆"/>
    <n v="895"/>
    <m/>
    <m/>
    <m/>
    <m/>
    <n v="425.93"/>
    <m/>
    <x v="0"/>
    <m/>
    <m/>
    <x v="97"/>
    <m/>
    <x v="2"/>
    <x v="3"/>
    <x v="0"/>
  </r>
  <r>
    <x v="671"/>
    <x v="12"/>
    <x v="0"/>
    <s v="◆ネスレ日本_ネスカフェドルチェグスト_line_cv◆"/>
    <n v="196"/>
    <m/>
    <m/>
    <m/>
    <m/>
    <n v="86.97"/>
    <m/>
    <x v="0"/>
    <m/>
    <m/>
    <x v="97"/>
    <m/>
    <x v="2"/>
    <x v="3"/>
    <x v="0"/>
  </r>
  <r>
    <x v="671"/>
    <x v="12"/>
    <x v="0"/>
    <s v="◆ネスレ日本_ネスカフェドルチェグスト_line_cv◆"/>
    <n v="401"/>
    <m/>
    <m/>
    <m/>
    <m/>
    <n v="264.255"/>
    <m/>
    <x v="0"/>
    <m/>
    <m/>
    <x v="97"/>
    <m/>
    <x v="2"/>
    <x v="3"/>
    <x v="0"/>
  </r>
  <r>
    <x v="672"/>
    <x v="12"/>
    <x v="0"/>
    <s v="◆ネスレ日本_ネスカフェドルチェグスト_line_cv◆"/>
    <n v="124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11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331"/>
    <m/>
    <m/>
    <m/>
    <m/>
    <n v="260.91000000000003"/>
    <m/>
    <x v="0"/>
    <m/>
    <m/>
    <x v="98"/>
    <m/>
    <x v="2"/>
    <x v="3"/>
    <x v="0"/>
  </r>
  <r>
    <x v="672"/>
    <x v="12"/>
    <x v="0"/>
    <s v="◆ネスレ日本_ネスカフェドルチェグスト_line_cv◆"/>
    <n v="122"/>
    <m/>
    <m/>
    <m/>
    <m/>
    <n v="52.405000000000001"/>
    <m/>
    <x v="0"/>
    <m/>
    <m/>
    <x v="98"/>
    <m/>
    <x v="2"/>
    <x v="3"/>
    <x v="0"/>
  </r>
  <r>
    <x v="672"/>
    <x v="12"/>
    <x v="0"/>
    <s v="◆ネスレ日本_ネスカフェドルチェグスト_line_cv◆"/>
    <n v="5926"/>
    <m/>
    <m/>
    <m/>
    <m/>
    <n v="2747.36"/>
    <m/>
    <x v="0"/>
    <m/>
    <m/>
    <x v="98"/>
    <m/>
    <x v="2"/>
    <x v="3"/>
    <x v="0"/>
  </r>
  <r>
    <x v="672"/>
    <x v="12"/>
    <x v="0"/>
    <s v="◆ネスレ日本_ネスカフェドルチェグスト_line_cv◆"/>
    <n v="58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62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476"/>
    <m/>
    <m/>
    <m/>
    <m/>
    <n v="266.48500000000001"/>
    <m/>
    <x v="0"/>
    <m/>
    <m/>
    <x v="98"/>
    <m/>
    <x v="2"/>
    <x v="3"/>
    <x v="0"/>
  </r>
  <r>
    <x v="672"/>
    <x v="12"/>
    <x v="0"/>
    <s v="◆ネスレ日本_ネスカフェドルチェグスト_line_cv◆"/>
    <n v="113"/>
    <m/>
    <m/>
    <m/>
    <m/>
    <n v="54.634999999999998"/>
    <m/>
    <x v="0"/>
    <m/>
    <m/>
    <x v="98"/>
    <m/>
    <x v="2"/>
    <x v="3"/>
    <x v="0"/>
  </r>
  <r>
    <x v="672"/>
    <x v="12"/>
    <x v="0"/>
    <s v="◆ネスレ日本_ネスカフェドルチェグスト_line_cv◆"/>
    <n v="14941"/>
    <m/>
    <m/>
    <m/>
    <m/>
    <n v="4378.6049999999996"/>
    <m/>
    <x v="0"/>
    <m/>
    <m/>
    <x v="98"/>
    <m/>
    <x v="2"/>
    <x v="3"/>
    <x v="0"/>
  </r>
  <r>
    <x v="672"/>
    <x v="12"/>
    <x v="0"/>
    <s v="◆ネスレ日本_ネスカフェドルチェグスト_line_cv◆"/>
    <n v="1364"/>
    <m/>
    <m/>
    <m/>
    <m/>
    <n v="2285.75"/>
    <m/>
    <x v="0"/>
    <m/>
    <m/>
    <x v="98"/>
    <m/>
    <x v="2"/>
    <x v="3"/>
    <x v="0"/>
  </r>
  <r>
    <x v="672"/>
    <x v="12"/>
    <x v="0"/>
    <s v="◆ネスレ日本_ネスカフェドルチェグスト_line_cv◆"/>
    <n v="99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2612"/>
    <m/>
    <m/>
    <m/>
    <m/>
    <n v="971.16499999999996"/>
    <m/>
    <x v="0"/>
    <m/>
    <m/>
    <x v="98"/>
    <m/>
    <x v="2"/>
    <x v="3"/>
    <x v="0"/>
  </r>
  <r>
    <x v="672"/>
    <x v="12"/>
    <x v="0"/>
    <s v="◆ネスレ日本_ネスカフェドルチェグスト_line_cv◆"/>
    <n v="43"/>
    <m/>
    <m/>
    <m/>
    <m/>
    <n v="0"/>
    <m/>
    <x v="0"/>
    <m/>
    <m/>
    <x v="98"/>
    <m/>
    <x v="2"/>
    <x v="3"/>
    <x v="0"/>
  </r>
  <r>
    <x v="672"/>
    <x v="12"/>
    <x v="0"/>
    <s v="◆ネスレ日本_ネスカフェドルチェグスト_line_cv◆"/>
    <n v="119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55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78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71"/>
    <m/>
    <m/>
    <m/>
    <m/>
    <n v="182.86"/>
    <m/>
    <x v="0"/>
    <m/>
    <m/>
    <x v="98"/>
    <m/>
    <x v="2"/>
    <x v="3"/>
    <x v="0"/>
  </r>
  <r>
    <x v="673"/>
    <x v="12"/>
    <x v="0"/>
    <s v="◆ネスレ日本_ネスカフェドルチェグスト_line_cv◆"/>
    <n v="52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61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457"/>
    <m/>
    <m/>
    <m/>
    <m/>
    <n v="357.91500000000002"/>
    <m/>
    <x v="0"/>
    <m/>
    <m/>
    <x v="98"/>
    <m/>
    <x v="2"/>
    <x v="3"/>
    <x v="0"/>
  </r>
  <r>
    <x v="673"/>
    <x v="12"/>
    <x v="0"/>
    <s v="◆ネスレ日本_ネスカフェドルチェグスト_line_cv◆"/>
    <n v="374"/>
    <m/>
    <m/>
    <m/>
    <m/>
    <n v="334.5"/>
    <m/>
    <x v="0"/>
    <m/>
    <m/>
    <x v="98"/>
    <m/>
    <x v="2"/>
    <x v="3"/>
    <x v="0"/>
  </r>
  <r>
    <x v="673"/>
    <x v="12"/>
    <x v="0"/>
    <s v="◆ネスレ日本_ネスカフェドルチェグスト_line_cv◆"/>
    <n v="5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8810"/>
    <m/>
    <m/>
    <m/>
    <m/>
    <n v="6187.1350000000002"/>
    <m/>
    <x v="0"/>
    <m/>
    <m/>
    <x v="98"/>
    <m/>
    <x v="2"/>
    <x v="3"/>
    <x v="0"/>
  </r>
  <r>
    <x v="673"/>
    <x v="12"/>
    <x v="0"/>
    <s v="◆ネスレ日本_ネスカフェドルチェグスト_line_cv◆"/>
    <n v="1764"/>
    <m/>
    <m/>
    <m/>
    <m/>
    <n v="1683.65"/>
    <m/>
    <x v="0"/>
    <m/>
    <m/>
    <x v="98"/>
    <m/>
    <x v="2"/>
    <x v="3"/>
    <x v="0"/>
  </r>
  <r>
    <x v="673"/>
    <x v="12"/>
    <x v="0"/>
    <s v="◆ネスレ日本_ネスカフェドルチェグスト_line_cv◆"/>
    <n v="99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1702"/>
    <m/>
    <m/>
    <m/>
    <m/>
    <n v="790.53499999999997"/>
    <m/>
    <x v="0"/>
    <m/>
    <m/>
    <x v="98"/>
    <m/>
    <x v="2"/>
    <x v="3"/>
    <x v="0"/>
  </r>
  <r>
    <x v="673"/>
    <x v="12"/>
    <x v="0"/>
    <s v="◆ネスレ日本_ネスカフェドルチェグスト_line_cv◆"/>
    <n v="121"/>
    <m/>
    <m/>
    <m/>
    <m/>
    <n v="120.42"/>
    <m/>
    <x v="0"/>
    <m/>
    <m/>
    <x v="98"/>
    <m/>
    <x v="2"/>
    <x v="3"/>
    <x v="0"/>
  </r>
  <r>
    <x v="673"/>
    <x v="12"/>
    <x v="0"/>
    <s v="◆ネスレ日本_ネスカフェドルチェグスト_line_cv◆"/>
    <n v="32"/>
    <m/>
    <m/>
    <m/>
    <m/>
    <n v="0"/>
    <m/>
    <x v="0"/>
    <m/>
    <m/>
    <x v="98"/>
    <m/>
    <x v="2"/>
    <x v="3"/>
    <x v="0"/>
  </r>
  <r>
    <x v="673"/>
    <x v="12"/>
    <x v="0"/>
    <s v="◆ネスレ日本_ネスカフェドルチェグスト_line_cv◆"/>
    <n v="90"/>
    <m/>
    <m/>
    <m/>
    <m/>
    <n v="72.474999999999994"/>
    <m/>
    <x v="0"/>
    <m/>
    <m/>
    <x v="98"/>
    <m/>
    <x v="2"/>
    <x v="3"/>
    <x v="0"/>
  </r>
  <r>
    <x v="674"/>
    <x v="12"/>
    <x v="0"/>
    <s v="◆ネスレ日本_ネスカフェドルチェグスト_line_cv◆"/>
    <n v="73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32"/>
    <m/>
    <m/>
    <m/>
    <m/>
    <n v="55.75"/>
    <m/>
    <x v="0"/>
    <m/>
    <m/>
    <x v="98"/>
    <m/>
    <x v="2"/>
    <x v="3"/>
    <x v="0"/>
  </r>
  <r>
    <x v="674"/>
    <x v="12"/>
    <x v="0"/>
    <s v="◆ネスレ日本_ネスカフェドルチェグスト_line_cv◆"/>
    <n v="109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923"/>
    <m/>
    <m/>
    <m/>
    <m/>
    <n v="1534.24"/>
    <m/>
    <x v="0"/>
    <m/>
    <m/>
    <x v="98"/>
    <m/>
    <x v="2"/>
    <x v="3"/>
    <x v="0"/>
  </r>
  <r>
    <x v="674"/>
    <x v="12"/>
    <x v="0"/>
    <s v="◆ネスレ日本_ネスカフェドルチェグスト_line_cv◆"/>
    <n v="306"/>
    <m/>
    <m/>
    <m/>
    <m/>
    <n v="198.47"/>
    <m/>
    <x v="0"/>
    <m/>
    <m/>
    <x v="98"/>
    <m/>
    <x v="2"/>
    <x v="3"/>
    <x v="0"/>
  </r>
  <r>
    <x v="674"/>
    <x v="12"/>
    <x v="0"/>
    <s v="◆ネスレ日本_ネスカフェドルチェグスト_line_cv◆"/>
    <n v="2326"/>
    <m/>
    <m/>
    <m/>
    <m/>
    <n v="2252.3000000000002"/>
    <m/>
    <x v="0"/>
    <m/>
    <m/>
    <x v="98"/>
    <m/>
    <x v="2"/>
    <x v="3"/>
    <x v="0"/>
  </r>
  <r>
    <x v="674"/>
    <x v="12"/>
    <x v="0"/>
    <s v="◆ネスレ日本_ネスカフェドルチェグスト_line_cv◆"/>
    <n v="212"/>
    <m/>
    <m/>
    <m/>
    <m/>
    <n v="604.33000000000004"/>
    <m/>
    <x v="0"/>
    <m/>
    <m/>
    <x v="98"/>
    <m/>
    <x v="2"/>
    <x v="3"/>
    <x v="0"/>
  </r>
  <r>
    <x v="674"/>
    <x v="12"/>
    <x v="0"/>
    <s v="◆ネスレ日本_ネスカフェドルチェグスト_line_cv◆"/>
    <n v="4037"/>
    <m/>
    <m/>
    <m/>
    <m/>
    <n v="1896.615"/>
    <m/>
    <x v="0"/>
    <m/>
    <m/>
    <x v="98"/>
    <m/>
    <x v="2"/>
    <x v="3"/>
    <x v="0"/>
  </r>
  <r>
    <x v="674"/>
    <x v="12"/>
    <x v="0"/>
    <s v="◆ネスレ日本_ネスカフェドルチェグスト_line_cv◆"/>
    <n v="31291"/>
    <m/>
    <m/>
    <m/>
    <m/>
    <n v="9222.1650000000009"/>
    <m/>
    <x v="0"/>
    <m/>
    <m/>
    <x v="98"/>
    <m/>
    <x v="2"/>
    <x v="3"/>
    <x v="0"/>
  </r>
  <r>
    <x v="674"/>
    <x v="12"/>
    <x v="0"/>
    <s v="◆ネスレ日本_ネスカフェドルチェグスト_line_cv◆"/>
    <n v="508"/>
    <m/>
    <m/>
    <m/>
    <m/>
    <n v="227.46"/>
    <m/>
    <x v="0"/>
    <m/>
    <m/>
    <x v="98"/>
    <m/>
    <x v="2"/>
    <x v="3"/>
    <x v="0"/>
  </r>
  <r>
    <x v="674"/>
    <x v="12"/>
    <x v="0"/>
    <s v="◆ネスレ日本_ネスカフェドルチェグスト_line_cv◆"/>
    <n v="72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76"/>
    <m/>
    <m/>
    <m/>
    <m/>
    <n v="105.925"/>
    <m/>
    <x v="0"/>
    <m/>
    <m/>
    <x v="98"/>
    <m/>
    <x v="2"/>
    <x v="3"/>
    <x v="0"/>
  </r>
  <r>
    <x v="674"/>
    <x v="12"/>
    <x v="0"/>
    <s v="◆ネスレ日本_ネスカフェドルチェグスト_line_cv◆"/>
    <n v="84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57"/>
    <m/>
    <m/>
    <m/>
    <m/>
    <n v="0"/>
    <m/>
    <x v="0"/>
    <m/>
    <m/>
    <x v="98"/>
    <m/>
    <x v="2"/>
    <x v="3"/>
    <x v="0"/>
  </r>
  <r>
    <x v="674"/>
    <x v="12"/>
    <x v="0"/>
    <s v="◆ネスレ日本_ネスカフェドルチェグスト_line_cv◆"/>
    <n v="20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59"/>
    <m/>
    <m/>
    <m/>
    <m/>
    <n v="117.075"/>
    <m/>
    <x v="0"/>
    <m/>
    <m/>
    <x v="98"/>
    <m/>
    <x v="2"/>
    <x v="3"/>
    <x v="0"/>
  </r>
  <r>
    <x v="675"/>
    <x v="12"/>
    <x v="0"/>
    <s v="◆ネスレ日本_ネスカフェドルチェグスト_line_cv◆"/>
    <n v="0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70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105"/>
    <m/>
    <m/>
    <m/>
    <m/>
    <n v="51.29"/>
    <m/>
    <x v="0"/>
    <m/>
    <m/>
    <x v="98"/>
    <m/>
    <x v="2"/>
    <x v="3"/>
    <x v="0"/>
  </r>
  <r>
    <x v="675"/>
    <x v="12"/>
    <x v="0"/>
    <s v="◆ネスレ日本_ネスカフェドルチェグスト_line_cv◆"/>
    <n v="112"/>
    <m/>
    <m/>
    <m/>
    <m/>
    <n v="37.909999999999997"/>
    <m/>
    <x v="0"/>
    <m/>
    <m/>
    <x v="98"/>
    <m/>
    <x v="2"/>
    <x v="3"/>
    <x v="0"/>
  </r>
  <r>
    <x v="675"/>
    <x v="12"/>
    <x v="0"/>
    <s v="◆ネスレ日本_ネスカフェドルチェグスト_line_cv◆"/>
    <n v="333"/>
    <m/>
    <m/>
    <m/>
    <m/>
    <n v="363.49"/>
    <m/>
    <x v="0"/>
    <m/>
    <m/>
    <x v="98"/>
    <m/>
    <x v="2"/>
    <x v="3"/>
    <x v="0"/>
  </r>
  <r>
    <x v="675"/>
    <x v="12"/>
    <x v="0"/>
    <s v="◆ネスレ日本_ネスカフェドルチェグスト_line_cv◆"/>
    <n v="502"/>
    <m/>
    <m/>
    <m/>
    <m/>
    <n v="401.4"/>
    <m/>
    <x v="0"/>
    <m/>
    <m/>
    <x v="98"/>
    <m/>
    <x v="2"/>
    <x v="3"/>
    <x v="0"/>
  </r>
  <r>
    <x v="675"/>
    <x v="12"/>
    <x v="0"/>
    <s v="◆ネスレ日本_ネスカフェドルチェグスト_line_cv◆"/>
    <n v="1657"/>
    <m/>
    <m/>
    <m/>
    <m/>
    <n v="1711.5250000000001"/>
    <m/>
    <x v="0"/>
    <m/>
    <m/>
    <x v="98"/>
    <m/>
    <x v="2"/>
    <x v="3"/>
    <x v="0"/>
  </r>
  <r>
    <x v="675"/>
    <x v="12"/>
    <x v="0"/>
    <s v="◆ネスレ日本_ネスカフェドルチェグスト_line_cv◆"/>
    <n v="27787"/>
    <m/>
    <m/>
    <m/>
    <m/>
    <n v="9153.0349999999999"/>
    <m/>
    <x v="0"/>
    <m/>
    <m/>
    <x v="98"/>
    <m/>
    <x v="2"/>
    <x v="3"/>
    <x v="0"/>
  </r>
  <r>
    <x v="675"/>
    <x v="12"/>
    <x v="0"/>
    <s v="◆ネスレ日本_ネスカフェドルチェグスト_line_cv◆"/>
    <n v="5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695"/>
    <m/>
    <m/>
    <m/>
    <m/>
    <n v="447.11500000000001"/>
    <m/>
    <x v="0"/>
    <m/>
    <m/>
    <x v="98"/>
    <m/>
    <x v="2"/>
    <x v="3"/>
    <x v="0"/>
  </r>
  <r>
    <x v="675"/>
    <x v="12"/>
    <x v="0"/>
    <s v="◆ネスレ日本_ネスカフェドルチェグスト_line_cv◆"/>
    <n v="45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6142"/>
    <m/>
    <m/>
    <m/>
    <m/>
    <n v="3279.2150000000001"/>
    <m/>
    <x v="0"/>
    <m/>
    <m/>
    <x v="98"/>
    <m/>
    <x v="2"/>
    <x v="3"/>
    <x v="0"/>
  </r>
  <r>
    <x v="675"/>
    <x v="12"/>
    <x v="0"/>
    <s v="◆ネスレ日本_ネスカフェドルチェグスト_line_cv◆"/>
    <n v="99"/>
    <m/>
    <m/>
    <m/>
    <m/>
    <n v="72.474999999999994"/>
    <m/>
    <x v="0"/>
    <m/>
    <m/>
    <x v="98"/>
    <m/>
    <x v="2"/>
    <x v="3"/>
    <x v="0"/>
  </r>
  <r>
    <x v="675"/>
    <x v="12"/>
    <x v="0"/>
    <s v="◆ネスレ日本_ネスカフェドルチェグスト_line_cv◆"/>
    <n v="163"/>
    <m/>
    <m/>
    <m/>
    <m/>
    <n v="0"/>
    <m/>
    <x v="0"/>
    <m/>
    <m/>
    <x v="98"/>
    <m/>
    <x v="2"/>
    <x v="3"/>
    <x v="0"/>
  </r>
  <r>
    <x v="675"/>
    <x v="12"/>
    <x v="0"/>
    <s v="◆ネスレ日本_ネスカフェドルチェグスト_line_cv◆"/>
    <n v="262"/>
    <m/>
    <m/>
    <m/>
    <m/>
    <n v="240.84"/>
    <m/>
    <x v="0"/>
    <m/>
    <m/>
    <x v="98"/>
    <m/>
    <x v="2"/>
    <x v="3"/>
    <x v="0"/>
  </r>
  <r>
    <x v="676"/>
    <x v="12"/>
    <x v="0"/>
    <s v="◆ネスレ日本_ネスカフェドルチェグスト_line_cv◆"/>
    <n v="1310"/>
    <m/>
    <m/>
    <m/>
    <m/>
    <n v="403.63"/>
    <m/>
    <x v="0"/>
    <m/>
    <m/>
    <x v="98"/>
    <m/>
    <x v="2"/>
    <x v="3"/>
    <x v="0"/>
  </r>
  <r>
    <x v="676"/>
    <x v="12"/>
    <x v="0"/>
    <s v="◆ネスレ日本_ネスカフェドルチェグスト_line_cv◆"/>
    <n v="88"/>
    <m/>
    <m/>
    <m/>
    <m/>
    <n v="80.28"/>
    <m/>
    <x v="0"/>
    <m/>
    <m/>
    <x v="98"/>
    <m/>
    <x v="2"/>
    <x v="3"/>
    <x v="0"/>
  </r>
  <r>
    <x v="676"/>
    <x v="12"/>
    <x v="0"/>
    <s v="◆ネスレ日本_ネスカフェドルチェグスト_line_cv◆"/>
    <n v="1903"/>
    <m/>
    <m/>
    <m/>
    <m/>
    <n v="2871.125"/>
    <m/>
    <x v="0"/>
    <m/>
    <m/>
    <x v="98"/>
    <m/>
    <x v="2"/>
    <x v="3"/>
    <x v="0"/>
  </r>
  <r>
    <x v="676"/>
    <x v="12"/>
    <x v="0"/>
    <s v="◆ネスレ日本_ネスカフェドルチェグスト_line_cv◆"/>
    <n v="63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34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6687"/>
    <m/>
    <m/>
    <m/>
    <m/>
    <n v="3077.4"/>
    <m/>
    <x v="0"/>
    <m/>
    <m/>
    <x v="98"/>
    <m/>
    <x v="2"/>
    <x v="3"/>
    <x v="0"/>
  </r>
  <r>
    <x v="676"/>
    <x v="12"/>
    <x v="0"/>
    <s v="◆ネスレ日本_ネスカフェドルチェグスト_line_cv◆"/>
    <n v="83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104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27692"/>
    <m/>
    <m/>
    <m/>
    <m/>
    <n v="8732.68"/>
    <m/>
    <x v="0"/>
    <m/>
    <m/>
    <x v="98"/>
    <m/>
    <x v="2"/>
    <x v="3"/>
    <x v="0"/>
  </r>
  <r>
    <x v="676"/>
    <x v="12"/>
    <x v="0"/>
    <s v="◆ネスレ日本_ネスカフェドルチェグスト_line_cv◆"/>
    <n v="376"/>
    <m/>
    <m/>
    <m/>
    <m/>
    <n v="54.634999999999998"/>
    <m/>
    <x v="0"/>
    <m/>
    <m/>
    <x v="98"/>
    <m/>
    <x v="2"/>
    <x v="3"/>
    <x v="0"/>
  </r>
  <r>
    <x v="676"/>
    <x v="12"/>
    <x v="0"/>
    <s v="◆ネスレ日本_ネスカフェドルチェグスト_line_cv◆"/>
    <n v="354"/>
    <m/>
    <m/>
    <m/>
    <m/>
    <n v="394.71"/>
    <m/>
    <x v="0"/>
    <m/>
    <m/>
    <x v="98"/>
    <m/>
    <x v="2"/>
    <x v="3"/>
    <x v="0"/>
  </r>
  <r>
    <x v="676"/>
    <x v="12"/>
    <x v="0"/>
    <s v="◆ネスレ日本_ネスカフェドルチェグスト_line_cv◆"/>
    <n v="59"/>
    <m/>
    <m/>
    <m/>
    <m/>
    <n v="0"/>
    <m/>
    <x v="0"/>
    <m/>
    <m/>
    <x v="98"/>
    <m/>
    <x v="2"/>
    <x v="3"/>
    <x v="0"/>
  </r>
  <r>
    <x v="676"/>
    <x v="12"/>
    <x v="0"/>
    <s v="◆ネスレ日本_ネスカフェドルチェグスト_line_cv◆"/>
    <n v="222"/>
    <m/>
    <m/>
    <m/>
    <m/>
    <n v="42.37"/>
    <m/>
    <x v="0"/>
    <m/>
    <m/>
    <x v="98"/>
    <m/>
    <x v="2"/>
    <x v="3"/>
    <x v="0"/>
  </r>
  <r>
    <x v="676"/>
    <x v="12"/>
    <x v="0"/>
    <s v="◆ネスレ日本_ネスカフェドルチェグスト_line_cv◆"/>
    <n v="428"/>
    <m/>
    <m/>
    <m/>
    <m/>
    <n v="103.69499999999999"/>
    <m/>
    <x v="0"/>
    <m/>
    <m/>
    <x v="98"/>
    <m/>
    <x v="2"/>
    <x v="3"/>
    <x v="0"/>
  </r>
  <r>
    <x v="676"/>
    <x v="12"/>
    <x v="0"/>
    <s v="◆ネスレ日本_ネスカフェドルチェグスト_line_cv◆"/>
    <n v="102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52"/>
    <m/>
    <m/>
    <m/>
    <m/>
    <n v="21.184999999999999"/>
    <m/>
    <x v="0"/>
    <m/>
    <m/>
    <x v="98"/>
    <m/>
    <x v="2"/>
    <x v="3"/>
    <x v="0"/>
  </r>
  <r>
    <x v="677"/>
    <x v="12"/>
    <x v="0"/>
    <s v="◆ネスレ日本_ネスカフェドルチェグスト_line_cv◆"/>
    <n v="2287"/>
    <m/>
    <m/>
    <m/>
    <m/>
    <n v="3018.3049999999998"/>
    <m/>
    <x v="0"/>
    <m/>
    <m/>
    <x v="98"/>
    <m/>
    <x v="2"/>
    <x v="3"/>
    <x v="0"/>
  </r>
  <r>
    <x v="677"/>
    <x v="12"/>
    <x v="0"/>
    <s v="◆ネスレ日本_ネスカフェドルチェグスト_line_cv◆"/>
    <n v="46"/>
    <m/>
    <m/>
    <m/>
    <m/>
    <n v="79.165000000000006"/>
    <m/>
    <x v="0"/>
    <m/>
    <m/>
    <x v="98"/>
    <m/>
    <x v="2"/>
    <x v="3"/>
    <x v="0"/>
  </r>
  <r>
    <x v="677"/>
    <x v="12"/>
    <x v="0"/>
    <s v="◆ネスレ日本_ネスカフェドルチェグスト_line_cv◆"/>
    <n v="0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111"/>
    <m/>
    <m/>
    <m/>
    <m/>
    <n v="34.564999999999998"/>
    <m/>
    <x v="0"/>
    <m/>
    <m/>
    <x v="98"/>
    <m/>
    <x v="2"/>
    <x v="3"/>
    <x v="0"/>
  </r>
  <r>
    <x v="677"/>
    <x v="12"/>
    <x v="0"/>
    <s v="◆ネスレ日本_ネスカフェドルチェグスト_line_cv◆"/>
    <n v="1061"/>
    <m/>
    <m/>
    <m/>
    <m/>
    <n v="190.66499999999999"/>
    <m/>
    <x v="0"/>
    <m/>
    <m/>
    <x v="98"/>
    <m/>
    <x v="2"/>
    <x v="3"/>
    <x v="0"/>
  </r>
  <r>
    <x v="677"/>
    <x v="12"/>
    <x v="0"/>
    <s v="◆ネスレ日本_ネスカフェドルチェグスト_line_cv◆"/>
    <n v="400"/>
    <m/>
    <m/>
    <m/>
    <m/>
    <n v="303.27999999999997"/>
    <m/>
    <x v="0"/>
    <m/>
    <m/>
    <x v="98"/>
    <m/>
    <x v="2"/>
    <x v="3"/>
    <x v="0"/>
  </r>
  <r>
    <x v="677"/>
    <x v="12"/>
    <x v="0"/>
    <s v="◆ネスレ日本_ネスカフェドルチェグスト_line_cv◆"/>
    <n v="76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363"/>
    <m/>
    <m/>
    <m/>
    <m/>
    <n v="62.44"/>
    <m/>
    <x v="0"/>
    <m/>
    <m/>
    <x v="98"/>
    <m/>
    <x v="2"/>
    <x v="3"/>
    <x v="0"/>
  </r>
  <r>
    <x v="677"/>
    <x v="12"/>
    <x v="0"/>
    <s v="◆ネスレ日本_ネスカフェドルチェグスト_line_cv◆"/>
    <n v="39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90"/>
    <m/>
    <m/>
    <m/>
    <m/>
    <n v="32.335000000000001"/>
    <m/>
    <x v="0"/>
    <m/>
    <m/>
    <x v="98"/>
    <m/>
    <x v="2"/>
    <x v="3"/>
    <x v="0"/>
  </r>
  <r>
    <x v="677"/>
    <x v="12"/>
    <x v="0"/>
    <s v="◆ネスレ日本_ネスカフェドルチェグスト_line_cv◆"/>
    <n v="7832"/>
    <m/>
    <m/>
    <m/>
    <m/>
    <n v="3284.79"/>
    <m/>
    <x v="0"/>
    <m/>
    <m/>
    <x v="98"/>
    <m/>
    <x v="2"/>
    <x v="3"/>
    <x v="0"/>
  </r>
  <r>
    <x v="677"/>
    <x v="12"/>
    <x v="0"/>
    <s v="◆ネスレ日本_ネスカフェドルチェグスト_line_cv◆"/>
    <n v="873"/>
    <m/>
    <m/>
    <m/>
    <m/>
    <n v="284.32499999999999"/>
    <m/>
    <x v="0"/>
    <m/>
    <m/>
    <x v="98"/>
    <m/>
    <x v="2"/>
    <x v="3"/>
    <x v="0"/>
  </r>
  <r>
    <x v="677"/>
    <x v="12"/>
    <x v="0"/>
    <s v="◆ネスレ日本_ネスカフェドルチェグスト_line_cv◆"/>
    <n v="77"/>
    <m/>
    <m/>
    <m/>
    <m/>
    <n v="0"/>
    <m/>
    <x v="0"/>
    <m/>
    <m/>
    <x v="98"/>
    <m/>
    <x v="2"/>
    <x v="3"/>
    <x v="0"/>
  </r>
  <r>
    <x v="677"/>
    <x v="12"/>
    <x v="0"/>
    <s v="◆ネスレ日本_ネスカフェドルチェグスト_line_cv◆"/>
    <n v="26029"/>
    <m/>
    <m/>
    <m/>
    <m/>
    <n v="8474"/>
    <m/>
    <x v="0"/>
    <m/>
    <m/>
    <x v="98"/>
    <m/>
    <x v="2"/>
    <x v="3"/>
    <x v="0"/>
  </r>
  <r>
    <x v="677"/>
    <x v="12"/>
    <x v="0"/>
    <s v="◆ネスレ日本_ネスカフェドルチェグスト_line_cv◆"/>
    <n v="373"/>
    <m/>
    <m/>
    <m/>
    <m/>
    <n v="131.57"/>
    <m/>
    <x v="0"/>
    <m/>
    <m/>
    <x v="98"/>
    <m/>
    <x v="2"/>
    <x v="3"/>
    <x v="0"/>
  </r>
  <r>
    <x v="678"/>
    <x v="12"/>
    <x v="0"/>
    <s v="◆ネスレ日本_ネスカフェドルチェグスト_line_cv◆"/>
    <n v="106"/>
    <m/>
    <m/>
    <m/>
    <m/>
    <n v="66.900000000000006"/>
    <m/>
    <x v="0"/>
    <m/>
    <m/>
    <x v="98"/>
    <m/>
    <x v="2"/>
    <x v="3"/>
    <x v="0"/>
  </r>
  <r>
    <x v="678"/>
    <x v="12"/>
    <x v="0"/>
    <s v="◆ネスレ日本_ネスカフェドルチェグスト_line_cv◆"/>
    <n v="54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049"/>
    <m/>
    <m/>
    <m/>
    <m/>
    <n v="151.63999999999999"/>
    <m/>
    <x v="0"/>
    <m/>
    <m/>
    <x v="98"/>
    <m/>
    <x v="2"/>
    <x v="3"/>
    <x v="0"/>
  </r>
  <r>
    <x v="678"/>
    <x v="12"/>
    <x v="0"/>
    <s v="◆ネスレ日本_ネスカフェドルチェグスト_line_cv◆"/>
    <n v="122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21"/>
    <m/>
    <m/>
    <m/>
    <m/>
    <n v="54.634999999999998"/>
    <m/>
    <x v="0"/>
    <m/>
    <m/>
    <x v="98"/>
    <m/>
    <x v="2"/>
    <x v="3"/>
    <x v="0"/>
  </r>
  <r>
    <x v="678"/>
    <x v="12"/>
    <x v="0"/>
    <s v="◆ネスレ日本_ネスカフェドルチェグスト_line_cv◆"/>
    <n v="55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1967"/>
    <m/>
    <m/>
    <m/>
    <m/>
    <n v="2829.87"/>
    <m/>
    <x v="0"/>
    <m/>
    <m/>
    <x v="98"/>
    <m/>
    <x v="2"/>
    <x v="3"/>
    <x v="0"/>
  </r>
  <r>
    <x v="678"/>
    <x v="12"/>
    <x v="0"/>
    <s v="◆ネスレ日本_ネスカフェドルチェグスト_line_cv◆"/>
    <n v="25173"/>
    <m/>
    <m/>
    <m/>
    <m/>
    <n v="8509.68"/>
    <m/>
    <x v="0"/>
    <m/>
    <m/>
    <x v="98"/>
    <m/>
    <x v="2"/>
    <x v="3"/>
    <x v="0"/>
  </r>
  <r>
    <x v="678"/>
    <x v="12"/>
    <x v="0"/>
    <s v="◆ネスレ日本_ネスカフェドルチェグスト_line_cv◆"/>
    <n v="240"/>
    <m/>
    <m/>
    <m/>
    <m/>
    <n v="64.67"/>
    <m/>
    <x v="0"/>
    <m/>
    <m/>
    <x v="98"/>
    <m/>
    <x v="2"/>
    <x v="3"/>
    <x v="0"/>
  </r>
  <r>
    <x v="678"/>
    <x v="12"/>
    <x v="0"/>
    <s v="◆ネスレ日本_ネスカフェドルチェグスト_line_cv◆"/>
    <n v="75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259"/>
    <m/>
    <m/>
    <m/>
    <m/>
    <n v="54.634999999999998"/>
    <m/>
    <x v="0"/>
    <m/>
    <m/>
    <x v="98"/>
    <m/>
    <x v="2"/>
    <x v="3"/>
    <x v="0"/>
  </r>
  <r>
    <x v="678"/>
    <x v="12"/>
    <x v="0"/>
    <s v="◆ネスレ日本_ネスカフェドルチェグスト_line_cv◆"/>
    <n v="530"/>
    <m/>
    <m/>
    <m/>
    <m/>
    <n v="55.75"/>
    <m/>
    <x v="0"/>
    <m/>
    <m/>
    <x v="98"/>
    <m/>
    <x v="2"/>
    <x v="3"/>
    <x v="0"/>
  </r>
  <r>
    <x v="678"/>
    <x v="12"/>
    <x v="0"/>
    <s v="◆ネスレ日本_ネスカフェドルチェグスト_line_cv◆"/>
    <n v="7160"/>
    <m/>
    <m/>
    <m/>
    <m/>
    <n v="3552.39"/>
    <m/>
    <x v="0"/>
    <m/>
    <m/>
    <x v="98"/>
    <m/>
    <x v="2"/>
    <x v="3"/>
    <x v="0"/>
  </r>
  <r>
    <x v="678"/>
    <x v="12"/>
    <x v="0"/>
    <s v="◆ネスレ日本_ネスカフェドルチェグスト_line_cv◆"/>
    <n v="76"/>
    <m/>
    <m/>
    <m/>
    <m/>
    <n v="0"/>
    <m/>
    <x v="0"/>
    <m/>
    <m/>
    <x v="98"/>
    <m/>
    <x v="2"/>
    <x v="3"/>
    <x v="0"/>
  </r>
  <r>
    <x v="678"/>
    <x v="12"/>
    <x v="0"/>
    <s v="◆ネスレ日本_ネスカフェドルチェグスト_line_cv◆"/>
    <n v="373"/>
    <m/>
    <m/>
    <m/>
    <m/>
    <n v="491.71499999999997"/>
    <m/>
    <x v="0"/>
    <m/>
    <m/>
    <x v="98"/>
    <m/>
    <x v="2"/>
    <x v="3"/>
    <x v="0"/>
  </r>
  <r>
    <x v="679"/>
    <x v="12"/>
    <x v="0"/>
    <s v="◆ネスレ日本_ネスカフェドルチェグスト_line_cv◆"/>
    <n v="9849"/>
    <m/>
    <m/>
    <m/>
    <m/>
    <n v="3122"/>
    <m/>
    <x v="0"/>
    <m/>
    <m/>
    <x v="99"/>
    <m/>
    <x v="2"/>
    <x v="3"/>
    <x v="0"/>
  </r>
  <r>
    <x v="679"/>
    <x v="12"/>
    <x v="0"/>
    <s v="◆ネスレ日本_ネスカフェドルチェグスト_line_cv◆"/>
    <n v="1568"/>
    <m/>
    <m/>
    <m/>
    <m/>
    <n v="629.97500000000002"/>
    <m/>
    <x v="0"/>
    <m/>
    <m/>
    <x v="99"/>
    <m/>
    <x v="2"/>
    <x v="3"/>
    <x v="0"/>
  </r>
  <r>
    <x v="679"/>
    <x v="12"/>
    <x v="0"/>
    <s v="◆ネスレ日本_ネスカフェドルチェグスト_line_cv◆"/>
    <n v="280"/>
    <m/>
    <m/>
    <m/>
    <m/>
    <n v="156.1"/>
    <m/>
    <x v="0"/>
    <m/>
    <m/>
    <x v="99"/>
    <m/>
    <x v="2"/>
    <x v="3"/>
    <x v="0"/>
  </r>
  <r>
    <x v="679"/>
    <x v="12"/>
    <x v="0"/>
    <s v="◆ネスレ日本_ネスカフェドルチェグスト_line_cv◆"/>
    <n v="650"/>
    <m/>
    <m/>
    <m/>
    <m/>
    <n v="643.35500000000002"/>
    <m/>
    <x v="0"/>
    <m/>
    <m/>
    <x v="99"/>
    <m/>
    <x v="2"/>
    <x v="3"/>
    <x v="0"/>
  </r>
  <r>
    <x v="679"/>
    <x v="12"/>
    <x v="0"/>
    <s v="◆ネスレ日本_ネスカフェドルチェグスト_line_cv◆"/>
    <n v="73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0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444"/>
    <m/>
    <m/>
    <m/>
    <m/>
    <n v="473.875"/>
    <m/>
    <x v="0"/>
    <m/>
    <m/>
    <x v="99"/>
    <m/>
    <x v="2"/>
    <x v="3"/>
    <x v="0"/>
  </r>
  <r>
    <x v="679"/>
    <x v="12"/>
    <x v="0"/>
    <s v="◆ネスレ日本_ネスカフェドルチェグスト_line_cv◆"/>
    <n v="27294"/>
    <m/>
    <m/>
    <m/>
    <m/>
    <n v="7236.35"/>
    <m/>
    <x v="0"/>
    <m/>
    <m/>
    <x v="99"/>
    <m/>
    <x v="2"/>
    <x v="3"/>
    <x v="0"/>
  </r>
  <r>
    <x v="679"/>
    <x v="12"/>
    <x v="0"/>
    <s v="◆ネスレ日本_ネスカフェドルチェグスト_line_cv◆"/>
    <n v="119"/>
    <m/>
    <m/>
    <m/>
    <m/>
    <n v="53.52"/>
    <m/>
    <x v="0"/>
    <m/>
    <m/>
    <x v="99"/>
    <m/>
    <x v="2"/>
    <x v="3"/>
    <x v="0"/>
  </r>
  <r>
    <x v="679"/>
    <x v="12"/>
    <x v="0"/>
    <s v="◆ネスレ日本_ネスカフェドルチェグスト_line_cv◆"/>
    <n v="108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182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82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410"/>
    <m/>
    <m/>
    <m/>
    <m/>
    <n v="0"/>
    <m/>
    <x v="0"/>
    <m/>
    <m/>
    <x v="99"/>
    <m/>
    <x v="2"/>
    <x v="3"/>
    <x v="0"/>
  </r>
  <r>
    <x v="679"/>
    <x v="12"/>
    <x v="0"/>
    <s v="◆ネスレ日本_ネスカフェドルチェグスト_line_cv◆"/>
    <n v="73"/>
    <m/>
    <m/>
    <m/>
    <m/>
    <n v="74.704999999999998"/>
    <m/>
    <x v="0"/>
    <m/>
    <m/>
    <x v="99"/>
    <m/>
    <x v="2"/>
    <x v="3"/>
    <x v="0"/>
  </r>
  <r>
    <x v="679"/>
    <x v="12"/>
    <x v="0"/>
    <s v="◆ネスレ日本_ネスカフェドルチェグスト_line_cv◆"/>
    <n v="2874"/>
    <m/>
    <m/>
    <m/>
    <m/>
    <n v="3630.44"/>
    <m/>
    <x v="0"/>
    <m/>
    <m/>
    <x v="99"/>
    <m/>
    <x v="2"/>
    <x v="3"/>
    <x v="0"/>
  </r>
  <r>
    <x v="679"/>
    <x v="12"/>
    <x v="0"/>
    <s v="◆ネスレ日本_ネスカフェドルチェグスト_line_cv◆"/>
    <n v="155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667"/>
    <m/>
    <m/>
    <m/>
    <m/>
    <n v="366.83499999999998"/>
    <m/>
    <x v="0"/>
    <m/>
    <m/>
    <x v="99"/>
    <m/>
    <x v="2"/>
    <x v="3"/>
    <x v="0"/>
  </r>
  <r>
    <x v="680"/>
    <x v="12"/>
    <x v="0"/>
    <s v="◆ネスレ日本_ネスカフェドルチェグスト_line_cv◆"/>
    <n v="2638"/>
    <m/>
    <m/>
    <m/>
    <m/>
    <n v="2916.84"/>
    <m/>
    <x v="0"/>
    <m/>
    <m/>
    <x v="99"/>
    <m/>
    <x v="2"/>
    <x v="3"/>
    <x v="0"/>
  </r>
  <r>
    <x v="680"/>
    <x v="12"/>
    <x v="0"/>
    <s v="◆ネスレ日本_ネスカフェドルチェグスト_line_cv◆"/>
    <n v="24507"/>
    <m/>
    <m/>
    <m/>
    <m/>
    <n v="6509.37"/>
    <m/>
    <x v="0"/>
    <m/>
    <m/>
    <x v="99"/>
    <m/>
    <x v="2"/>
    <x v="3"/>
    <x v="0"/>
  </r>
  <r>
    <x v="680"/>
    <x v="12"/>
    <x v="0"/>
    <s v="◆ネスレ日本_ネスカフェドルチェグスト_line_cv◆"/>
    <n v="99"/>
    <m/>
    <m/>
    <m/>
    <m/>
    <n v="152.755"/>
    <m/>
    <x v="0"/>
    <m/>
    <m/>
    <x v="99"/>
    <m/>
    <x v="2"/>
    <x v="3"/>
    <x v="0"/>
  </r>
  <r>
    <x v="680"/>
    <x v="12"/>
    <x v="0"/>
    <s v="◆ネスレ日本_ネスカフェドルチェグスト_line_cv◆"/>
    <n v="789"/>
    <m/>
    <m/>
    <m/>
    <m/>
    <n v="687.95500000000004"/>
    <m/>
    <x v="0"/>
    <m/>
    <m/>
    <x v="99"/>
    <m/>
    <x v="2"/>
    <x v="3"/>
    <x v="0"/>
  </r>
  <r>
    <x v="680"/>
    <x v="12"/>
    <x v="0"/>
    <s v="◆ネスレ日本_ネスカフェドルチェグスト_line_cv◆"/>
    <n v="2489"/>
    <m/>
    <m/>
    <m/>
    <m/>
    <n v="784.96"/>
    <m/>
    <x v="0"/>
    <m/>
    <m/>
    <x v="99"/>
    <m/>
    <x v="2"/>
    <x v="3"/>
    <x v="0"/>
  </r>
  <r>
    <x v="680"/>
    <x v="12"/>
    <x v="0"/>
    <s v="◆ネスレ日本_ネスカフェドルチェグスト_line_cv◆"/>
    <n v="77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479"/>
    <m/>
    <m/>
    <m/>
    <m/>
    <n v="111.5"/>
    <m/>
    <x v="0"/>
    <m/>
    <m/>
    <x v="99"/>
    <m/>
    <x v="2"/>
    <x v="3"/>
    <x v="0"/>
  </r>
  <r>
    <x v="680"/>
    <x v="12"/>
    <x v="0"/>
    <s v="◆ネスレ日本_ネスカフェドルチェグスト_line_cv◆"/>
    <n v="193"/>
    <m/>
    <m/>
    <m/>
    <m/>
    <n v="131.57"/>
    <m/>
    <x v="0"/>
    <m/>
    <m/>
    <x v="99"/>
    <m/>
    <x v="2"/>
    <x v="3"/>
    <x v="0"/>
  </r>
  <r>
    <x v="680"/>
    <x v="12"/>
    <x v="0"/>
    <s v="◆ネスレ日本_ネスカフェドルチェグスト_line_cv◆"/>
    <n v="67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270"/>
    <m/>
    <m/>
    <m/>
    <m/>
    <n v="23.414999999999999"/>
    <m/>
    <x v="0"/>
    <m/>
    <m/>
    <x v="99"/>
    <m/>
    <x v="2"/>
    <x v="3"/>
    <x v="0"/>
  </r>
  <r>
    <x v="680"/>
    <x v="12"/>
    <x v="0"/>
    <s v="◆ネスレ日本_ネスカフェドルチェグスト_line_cv◆"/>
    <n v="341"/>
    <m/>
    <m/>
    <m/>
    <m/>
    <n v="153.87"/>
    <m/>
    <x v="0"/>
    <m/>
    <m/>
    <x v="99"/>
    <m/>
    <x v="2"/>
    <x v="3"/>
    <x v="0"/>
  </r>
  <r>
    <x v="680"/>
    <x v="12"/>
    <x v="0"/>
    <s v="◆ネスレ日本_ネスカフェドルチェグスト_line_cv◆"/>
    <n v="12037"/>
    <m/>
    <m/>
    <m/>
    <m/>
    <n v="4335.12"/>
    <m/>
    <x v="0"/>
    <m/>
    <m/>
    <x v="99"/>
    <m/>
    <x v="2"/>
    <x v="3"/>
    <x v="0"/>
  </r>
  <r>
    <x v="680"/>
    <x v="12"/>
    <x v="0"/>
    <s v="◆ネスレ日本_ネスカフェドルチェグスト_line_cv◆"/>
    <n v="174"/>
    <m/>
    <m/>
    <m/>
    <m/>
    <n v="0"/>
    <m/>
    <x v="0"/>
    <m/>
    <m/>
    <x v="99"/>
    <m/>
    <x v="2"/>
    <x v="3"/>
    <x v="0"/>
  </r>
  <r>
    <x v="680"/>
    <x v="12"/>
    <x v="0"/>
    <s v="◆ネスレ日本_ネスカフェドルチェグスト_line_cv◆"/>
    <n v="20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414"/>
    <m/>
    <m/>
    <m/>
    <m/>
    <n v="64.67"/>
    <m/>
    <x v="0"/>
    <m/>
    <m/>
    <x v="99"/>
    <m/>
    <x v="2"/>
    <x v="3"/>
    <x v="0"/>
  </r>
  <r>
    <x v="681"/>
    <x v="12"/>
    <x v="0"/>
    <s v="◆ネスレ日本_ネスカフェドルチェグスト_line_cv◆"/>
    <n v="25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10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18981"/>
    <m/>
    <m/>
    <m/>
    <m/>
    <n v="6003.16"/>
    <m/>
    <x v="0"/>
    <m/>
    <m/>
    <x v="99"/>
    <m/>
    <x v="2"/>
    <x v="3"/>
    <x v="0"/>
  </r>
  <r>
    <x v="681"/>
    <x v="12"/>
    <x v="0"/>
    <s v="◆ネスレ日本_ネスカフェドルチェグスト_line_cv◆"/>
    <n v="192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50"/>
    <m/>
    <m/>
    <m/>
    <m/>
    <n v="47.945"/>
    <m/>
    <x v="0"/>
    <m/>
    <m/>
    <x v="99"/>
    <m/>
    <x v="2"/>
    <x v="3"/>
    <x v="0"/>
  </r>
  <r>
    <x v="681"/>
    <x v="12"/>
    <x v="0"/>
    <s v="◆ネスレ日本_ネスカフェドルチェグスト_line_cv◆"/>
    <n v="79"/>
    <m/>
    <m/>
    <m/>
    <m/>
    <n v="32.335000000000001"/>
    <m/>
    <x v="0"/>
    <m/>
    <m/>
    <x v="99"/>
    <m/>
    <x v="2"/>
    <x v="3"/>
    <x v="0"/>
  </r>
  <r>
    <x v="681"/>
    <x v="12"/>
    <x v="0"/>
    <s v="◆ネスレ日本_ネスカフェドルチェグスト_line_cv◆"/>
    <n v="1031"/>
    <m/>
    <m/>
    <m/>
    <m/>
    <n v="812.83500000000004"/>
    <m/>
    <x v="0"/>
    <m/>
    <m/>
    <x v="99"/>
    <m/>
    <x v="2"/>
    <x v="3"/>
    <x v="0"/>
  </r>
  <r>
    <x v="681"/>
    <x v="12"/>
    <x v="0"/>
    <s v="◆ネスレ日本_ネスカフェドルチェグスト_line_cv◆"/>
    <n v="436"/>
    <m/>
    <m/>
    <m/>
    <m/>
    <n v="74.704999999999998"/>
    <m/>
    <x v="0"/>
    <m/>
    <m/>
    <x v="99"/>
    <m/>
    <x v="2"/>
    <x v="3"/>
    <x v="0"/>
  </r>
  <r>
    <x v="681"/>
    <x v="12"/>
    <x v="0"/>
    <s v="◆ネスレ日本_ネスカフェドルチェグスト_line_cv◆"/>
    <n v="2500"/>
    <m/>
    <m/>
    <m/>
    <m/>
    <n v="869.7"/>
    <m/>
    <x v="0"/>
    <m/>
    <m/>
    <x v="99"/>
    <m/>
    <x v="2"/>
    <x v="3"/>
    <x v="0"/>
  </r>
  <r>
    <x v="681"/>
    <x v="12"/>
    <x v="0"/>
    <s v="◆ネスレ日本_ネスカフェドルチェグスト_line_cv◆"/>
    <n v="312"/>
    <m/>
    <m/>
    <m/>
    <m/>
    <n v="69.13"/>
    <m/>
    <x v="0"/>
    <m/>
    <m/>
    <x v="99"/>
    <m/>
    <x v="2"/>
    <x v="3"/>
    <x v="0"/>
  </r>
  <r>
    <x v="681"/>
    <x v="12"/>
    <x v="0"/>
    <s v="◆ネスレ日本_ネスカフェドルチェグスト_line_cv◆"/>
    <n v="185"/>
    <m/>
    <m/>
    <m/>
    <m/>
    <n v="0"/>
    <m/>
    <x v="0"/>
    <m/>
    <m/>
    <x v="99"/>
    <m/>
    <x v="2"/>
    <x v="3"/>
    <x v="0"/>
  </r>
  <r>
    <x v="681"/>
    <x v="12"/>
    <x v="0"/>
    <s v="◆ネスレ日本_ネスカフェドルチェグスト_line_cv◆"/>
    <n v="2006"/>
    <m/>
    <m/>
    <m/>
    <m/>
    <n v="1792.92"/>
    <m/>
    <x v="0"/>
    <m/>
    <m/>
    <x v="99"/>
    <m/>
    <x v="2"/>
    <x v="3"/>
    <x v="0"/>
  </r>
  <r>
    <x v="681"/>
    <x v="12"/>
    <x v="0"/>
    <s v="◆ネスレ日本_ネスカフェドルチェグスト_line_cv◆"/>
    <n v="638"/>
    <m/>
    <m/>
    <m/>
    <m/>
    <n v="600.98500000000001"/>
    <m/>
    <x v="0"/>
    <m/>
    <m/>
    <x v="99"/>
    <m/>
    <x v="2"/>
    <x v="3"/>
    <x v="0"/>
  </r>
  <r>
    <x v="681"/>
    <x v="12"/>
    <x v="0"/>
    <s v="◆ネスレ日本_ネスカフェドルチェグスト_line_cv◆"/>
    <n v="12096"/>
    <m/>
    <m/>
    <m/>
    <m/>
    <n v="5656.3950000000004"/>
    <m/>
    <x v="0"/>
    <m/>
    <m/>
    <x v="99"/>
    <m/>
    <x v="2"/>
    <x v="3"/>
    <x v="0"/>
  </r>
  <r>
    <x v="682"/>
    <x v="12"/>
    <x v="0"/>
    <s v="◆ネスレ日本_ネスカフェドルチェグスト_line_cv◆"/>
    <n v="207"/>
    <m/>
    <m/>
    <m/>
    <m/>
    <n v="74.704999999999998"/>
    <m/>
    <x v="0"/>
    <m/>
    <m/>
    <x v="99"/>
    <m/>
    <x v="2"/>
    <x v="3"/>
    <x v="0"/>
  </r>
  <r>
    <x v="682"/>
    <x v="12"/>
    <x v="0"/>
    <s v="◆ネスレ日本_ネスカフェドルチェグスト_line_cv◆"/>
    <n v="1938"/>
    <m/>
    <m/>
    <m/>
    <m/>
    <n v="706.91"/>
    <m/>
    <x v="0"/>
    <m/>
    <m/>
    <x v="99"/>
    <m/>
    <x v="2"/>
    <x v="3"/>
    <x v="0"/>
  </r>
  <r>
    <x v="682"/>
    <x v="12"/>
    <x v="0"/>
    <s v="◆ネスレ日本_ネスカフェドルチェグスト_line_cv◆"/>
    <n v="29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0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88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16661"/>
    <m/>
    <m/>
    <m/>
    <m/>
    <n v="5726.64"/>
    <m/>
    <x v="0"/>
    <m/>
    <m/>
    <x v="99"/>
    <m/>
    <x v="2"/>
    <x v="3"/>
    <x v="0"/>
  </r>
  <r>
    <x v="682"/>
    <x v="12"/>
    <x v="0"/>
    <s v="◆ネスレ日本_ネスカフェドルチェグスト_line_cv◆"/>
    <n v="25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569"/>
    <m/>
    <m/>
    <m/>
    <m/>
    <n v="483.91"/>
    <m/>
    <x v="0"/>
    <m/>
    <m/>
    <x v="99"/>
    <m/>
    <x v="2"/>
    <x v="3"/>
    <x v="0"/>
  </r>
  <r>
    <x v="682"/>
    <x v="12"/>
    <x v="0"/>
    <s v="◆ネスレ日本_ネスカフェドルチェグスト_line_cv◆"/>
    <n v="10023"/>
    <m/>
    <m/>
    <m/>
    <m/>
    <n v="4877.01"/>
    <m/>
    <x v="0"/>
    <m/>
    <m/>
    <x v="99"/>
    <m/>
    <x v="2"/>
    <x v="3"/>
    <x v="0"/>
  </r>
  <r>
    <x v="682"/>
    <x v="12"/>
    <x v="0"/>
    <s v="◆ネスレ日本_ネスカフェドルチェグスト_line_cv◆"/>
    <n v="10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116"/>
    <m/>
    <m/>
    <m/>
    <m/>
    <n v="73.59"/>
    <m/>
    <x v="0"/>
    <m/>
    <m/>
    <x v="99"/>
    <m/>
    <x v="2"/>
    <x v="3"/>
    <x v="0"/>
  </r>
  <r>
    <x v="682"/>
    <x v="12"/>
    <x v="0"/>
    <s v="◆ネスレ日本_ネスカフェドルチェグスト_line_cv◆"/>
    <n v="566"/>
    <m/>
    <m/>
    <m/>
    <m/>
    <n v="244.185"/>
    <m/>
    <x v="0"/>
    <m/>
    <m/>
    <x v="99"/>
    <m/>
    <x v="2"/>
    <x v="3"/>
    <x v="0"/>
  </r>
  <r>
    <x v="682"/>
    <x v="12"/>
    <x v="0"/>
    <s v="◆ネスレ日本_ネスカフェドルチェグスト_line_cv◆"/>
    <n v="1431"/>
    <m/>
    <m/>
    <m/>
    <m/>
    <n v="752.625"/>
    <m/>
    <x v="0"/>
    <m/>
    <m/>
    <x v="99"/>
    <m/>
    <x v="2"/>
    <x v="3"/>
    <x v="0"/>
  </r>
  <r>
    <x v="682"/>
    <x v="12"/>
    <x v="0"/>
    <s v="◆ネスレ日本_ネスカフェドルチェグスト_line_cv◆"/>
    <n v="408"/>
    <m/>
    <m/>
    <m/>
    <m/>
    <n v="137.14500000000001"/>
    <m/>
    <x v="0"/>
    <m/>
    <m/>
    <x v="99"/>
    <m/>
    <x v="2"/>
    <x v="3"/>
    <x v="0"/>
  </r>
  <r>
    <x v="682"/>
    <x v="12"/>
    <x v="0"/>
    <s v="◆ネスレ日本_ネスカフェドルチェグスト_line_cv◆"/>
    <n v="185"/>
    <m/>
    <m/>
    <m/>
    <m/>
    <n v="0"/>
    <m/>
    <x v="0"/>
    <m/>
    <m/>
    <x v="99"/>
    <m/>
    <x v="2"/>
    <x v="3"/>
    <x v="0"/>
  </r>
  <r>
    <x v="682"/>
    <x v="12"/>
    <x v="0"/>
    <s v="◆ネスレ日本_ネスカフェドルチェグスト_line_cv◆"/>
    <n v="2004"/>
    <m/>
    <m/>
    <m/>
    <m/>
    <n v="3002.6950000000002"/>
    <m/>
    <x v="0"/>
    <m/>
    <m/>
    <x v="99"/>
    <m/>
    <x v="2"/>
    <x v="3"/>
    <x v="0"/>
  </r>
  <r>
    <x v="683"/>
    <x v="12"/>
    <x v="0"/>
    <s v="◆ネスレ日本_ネスカフェドルチェグスト_line_cv◆"/>
    <n v="2027"/>
    <m/>
    <m/>
    <m/>
    <m/>
    <n v="742.59"/>
    <m/>
    <x v="0"/>
    <m/>
    <m/>
    <x v="99"/>
    <m/>
    <x v="2"/>
    <x v="3"/>
    <x v="0"/>
  </r>
  <r>
    <x v="683"/>
    <x v="12"/>
    <x v="0"/>
    <s v="◆ネスレ日本_ネスカフェドルチェグスト_line_cv◆"/>
    <n v="1283"/>
    <m/>
    <m/>
    <m/>
    <m/>
    <n v="293.245"/>
    <m/>
    <x v="0"/>
    <m/>
    <m/>
    <x v="99"/>
    <m/>
    <x v="2"/>
    <x v="3"/>
    <x v="0"/>
  </r>
  <r>
    <x v="683"/>
    <x v="12"/>
    <x v="0"/>
    <s v="◆ネスレ日本_ネスカフェドルチェグスト_line_cv◆"/>
    <n v="427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18507"/>
    <m/>
    <m/>
    <m/>
    <m/>
    <n v="6145.88"/>
    <m/>
    <x v="0"/>
    <m/>
    <m/>
    <x v="99"/>
    <m/>
    <x v="2"/>
    <x v="3"/>
    <x v="0"/>
  </r>
  <r>
    <x v="683"/>
    <x v="12"/>
    <x v="0"/>
    <s v="◆ネスレ日本_ネスカフェドルチェグスト_line_cv◆"/>
    <n v="1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212"/>
    <m/>
    <m/>
    <m/>
    <m/>
    <n v="160.56"/>
    <m/>
    <x v="0"/>
    <m/>
    <m/>
    <x v="99"/>
    <m/>
    <x v="2"/>
    <x v="3"/>
    <x v="0"/>
  </r>
  <r>
    <x v="683"/>
    <x v="12"/>
    <x v="0"/>
    <s v="◆ネスレ日本_ネスカフェドルチェグスト_line_cv◆"/>
    <n v="4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56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73"/>
    <m/>
    <m/>
    <m/>
    <m/>
    <n v="33.450000000000003"/>
    <m/>
    <x v="0"/>
    <m/>
    <m/>
    <x v="99"/>
    <m/>
    <x v="2"/>
    <x v="3"/>
    <x v="0"/>
  </r>
  <r>
    <x v="683"/>
    <x v="12"/>
    <x v="0"/>
    <s v="◆ネスレ日本_ネスカフェドルチェグスト_line_cv◆"/>
    <n v="11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13"/>
    <m/>
    <m/>
    <m/>
    <m/>
    <n v="0"/>
    <m/>
    <x v="0"/>
    <m/>
    <m/>
    <x v="99"/>
    <m/>
    <x v="2"/>
    <x v="3"/>
    <x v="0"/>
  </r>
  <r>
    <x v="683"/>
    <x v="12"/>
    <x v="0"/>
    <s v="◆ネスレ日本_ネスカフェドルチェグスト_line_cv◆"/>
    <n v="406"/>
    <m/>
    <m/>
    <m/>
    <m/>
    <n v="590.95000000000005"/>
    <m/>
    <x v="0"/>
    <m/>
    <m/>
    <x v="99"/>
    <m/>
    <x v="2"/>
    <x v="3"/>
    <x v="0"/>
  </r>
  <r>
    <x v="683"/>
    <x v="12"/>
    <x v="0"/>
    <s v="◆ネスレ日本_ネスカフェドルチェグスト_line_cv◆"/>
    <n v="5248"/>
    <m/>
    <m/>
    <m/>
    <m/>
    <n v="2546.66"/>
    <m/>
    <x v="0"/>
    <m/>
    <m/>
    <x v="99"/>
    <m/>
    <x v="2"/>
    <x v="3"/>
    <x v="0"/>
  </r>
  <r>
    <x v="683"/>
    <x v="12"/>
    <x v="0"/>
    <s v="◆ネスレ日本_ネスカフェドルチェグスト_line_cv◆"/>
    <n v="1459"/>
    <m/>
    <m/>
    <m/>
    <m/>
    <n v="679.03499999999997"/>
    <m/>
    <x v="0"/>
    <m/>
    <m/>
    <x v="99"/>
    <m/>
    <x v="2"/>
    <x v="3"/>
    <x v="0"/>
  </r>
  <r>
    <x v="683"/>
    <x v="12"/>
    <x v="0"/>
    <s v="◆ネスレ日本_ネスカフェドルチェグスト_line_cv◆"/>
    <n v="2457"/>
    <m/>
    <m/>
    <m/>
    <m/>
    <n v="4926.07"/>
    <m/>
    <x v="0"/>
    <m/>
    <m/>
    <x v="99"/>
    <m/>
    <x v="2"/>
    <x v="3"/>
    <x v="0"/>
  </r>
  <r>
    <x v="684"/>
    <x v="12"/>
    <x v="0"/>
    <s v="◆ネスレ日本_ネスカフェドルチェグスト_line_cv◆"/>
    <n v="20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7009"/>
    <m/>
    <m/>
    <m/>
    <m/>
    <n v="4108.7749999999996"/>
    <m/>
    <x v="0"/>
    <m/>
    <m/>
    <x v="99"/>
    <m/>
    <x v="2"/>
    <x v="3"/>
    <x v="0"/>
  </r>
  <r>
    <x v="684"/>
    <x v="12"/>
    <x v="0"/>
    <s v="◆ネスレ日本_ネスカフェドルチェグスト_line_cv◆"/>
    <n v="1417"/>
    <m/>
    <m/>
    <m/>
    <m/>
    <n v="791.65"/>
    <m/>
    <x v="0"/>
    <m/>
    <m/>
    <x v="99"/>
    <m/>
    <x v="2"/>
    <x v="3"/>
    <x v="0"/>
  </r>
  <r>
    <x v="684"/>
    <x v="12"/>
    <x v="0"/>
    <s v="◆ネスレ日本_ネスカフェドルチェグスト_line_cv◆"/>
    <n v="199"/>
    <m/>
    <m/>
    <m/>
    <m/>
    <n v="195.125"/>
    <m/>
    <x v="0"/>
    <m/>
    <m/>
    <x v="99"/>
    <m/>
    <x v="2"/>
    <x v="3"/>
    <x v="0"/>
  </r>
  <r>
    <x v="684"/>
    <x v="12"/>
    <x v="0"/>
    <s v="◆ネスレ日本_ネスカフェドルチェグスト_line_cv◆"/>
    <n v="7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51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474"/>
    <m/>
    <m/>
    <m/>
    <m/>
    <n v="1130.6099999999999"/>
    <m/>
    <x v="0"/>
    <m/>
    <m/>
    <x v="99"/>
    <m/>
    <x v="2"/>
    <x v="3"/>
    <x v="0"/>
  </r>
  <r>
    <x v="684"/>
    <x v="12"/>
    <x v="0"/>
    <s v="◆ネスレ日本_ネスカフェドルチェグスト_line_cv◆"/>
    <n v="6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18"/>
    <m/>
    <m/>
    <m/>
    <m/>
    <n v="33.450000000000003"/>
    <m/>
    <x v="0"/>
    <m/>
    <m/>
    <x v="99"/>
    <m/>
    <x v="2"/>
    <x v="3"/>
    <x v="0"/>
  </r>
  <r>
    <x v="684"/>
    <x v="12"/>
    <x v="0"/>
    <s v="◆ネスレ日本_ネスカフェドルチェグスト_line_cv◆"/>
    <n v="792"/>
    <m/>
    <m/>
    <m/>
    <m/>
    <n v="321.12"/>
    <m/>
    <x v="0"/>
    <m/>
    <m/>
    <x v="99"/>
    <m/>
    <x v="2"/>
    <x v="3"/>
    <x v="0"/>
  </r>
  <r>
    <x v="684"/>
    <x v="12"/>
    <x v="0"/>
    <s v="◆ネスレ日本_ネスカフェドルチェグスト_line_cv◆"/>
    <n v="19403"/>
    <m/>
    <m/>
    <m/>
    <m/>
    <n v="5769.01"/>
    <m/>
    <x v="0"/>
    <m/>
    <m/>
    <x v="99"/>
    <m/>
    <x v="2"/>
    <x v="3"/>
    <x v="0"/>
  </r>
  <r>
    <x v="684"/>
    <x v="12"/>
    <x v="0"/>
    <s v="◆ネスレ日本_ネスカフェドルチェグスト_line_cv◆"/>
    <n v="2141"/>
    <m/>
    <m/>
    <m/>
    <m/>
    <n v="2816.49"/>
    <m/>
    <x v="0"/>
    <m/>
    <m/>
    <x v="99"/>
    <m/>
    <x v="2"/>
    <x v="3"/>
    <x v="0"/>
  </r>
  <r>
    <x v="684"/>
    <x v="12"/>
    <x v="0"/>
    <s v="◆ネスレ日本_ネスカフェドルチェグスト_line_cv◆"/>
    <n v="33"/>
    <m/>
    <m/>
    <m/>
    <m/>
    <n v="0"/>
    <m/>
    <x v="0"/>
    <m/>
    <m/>
    <x v="99"/>
    <m/>
    <x v="2"/>
    <x v="3"/>
    <x v="0"/>
  </r>
  <r>
    <x v="684"/>
    <x v="12"/>
    <x v="0"/>
    <s v="◆ネスレ日本_ネスカフェドルチェグスト_line_cv◆"/>
    <n v="3267"/>
    <m/>
    <m/>
    <m/>
    <m/>
    <n v="548.58000000000004"/>
    <m/>
    <x v="0"/>
    <m/>
    <m/>
    <x v="99"/>
    <m/>
    <x v="2"/>
    <x v="3"/>
    <x v="0"/>
  </r>
  <r>
    <x v="684"/>
    <x v="12"/>
    <x v="0"/>
    <s v="◆ネスレ日本_ネスカフェドルチェグスト_line_cv◆"/>
    <n v="772"/>
    <m/>
    <m/>
    <m/>
    <m/>
    <n v="326.69499999999999"/>
    <m/>
    <x v="0"/>
    <m/>
    <m/>
    <x v="99"/>
    <m/>
    <x v="2"/>
    <x v="3"/>
    <x v="0"/>
  </r>
  <r>
    <x v="685"/>
    <x v="12"/>
    <x v="0"/>
    <s v="◆ネスレ日本_ネスカフェドルチェグスト_line_cv◆"/>
    <n v="29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684"/>
    <m/>
    <m/>
    <m/>
    <m/>
    <n v="442.65499999999997"/>
    <m/>
    <x v="0"/>
    <m/>
    <m/>
    <x v="99"/>
    <m/>
    <x v="2"/>
    <x v="3"/>
    <x v="0"/>
  </r>
  <r>
    <x v="685"/>
    <x v="12"/>
    <x v="0"/>
    <s v="◆ネスレ日本_ネスカフェドルチェグスト_line_cv◆"/>
    <n v="21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0129"/>
    <m/>
    <m/>
    <m/>
    <m/>
    <n v="6626.4449999999997"/>
    <m/>
    <x v="0"/>
    <m/>
    <m/>
    <x v="99"/>
    <m/>
    <x v="2"/>
    <x v="3"/>
    <x v="0"/>
  </r>
  <r>
    <x v="685"/>
    <x v="12"/>
    <x v="0"/>
    <s v="◆ネスレ日本_ネスカフェドルチェグスト_line_cv◆"/>
    <n v="8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168"/>
    <m/>
    <m/>
    <m/>
    <m/>
    <n v="423.7"/>
    <m/>
    <x v="0"/>
    <m/>
    <m/>
    <x v="99"/>
    <m/>
    <x v="2"/>
    <x v="3"/>
    <x v="0"/>
  </r>
  <r>
    <x v="685"/>
    <x v="12"/>
    <x v="0"/>
    <s v="◆ネスレ日本_ネスカフェドルチェグスト_line_cv◆"/>
    <n v="2094"/>
    <m/>
    <m/>
    <m/>
    <m/>
    <n v="3150.99"/>
    <m/>
    <x v="0"/>
    <m/>
    <m/>
    <x v="99"/>
    <m/>
    <x v="2"/>
    <x v="3"/>
    <x v="0"/>
  </r>
  <r>
    <x v="685"/>
    <x v="12"/>
    <x v="0"/>
    <s v="◆ネスレ日本_ネスカフェドルチェグスト_line_cv◆"/>
    <n v="771"/>
    <m/>
    <m/>
    <m/>
    <m/>
    <n v="191.78"/>
    <m/>
    <x v="0"/>
    <m/>
    <m/>
    <x v="99"/>
    <m/>
    <x v="2"/>
    <x v="3"/>
    <x v="0"/>
  </r>
  <r>
    <x v="685"/>
    <x v="12"/>
    <x v="0"/>
    <s v="◆ネスレ日本_ネスカフェドルチェグスト_line_cv◆"/>
    <n v="11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387"/>
    <m/>
    <m/>
    <m/>
    <m/>
    <n v="90.314999999999998"/>
    <m/>
    <x v="0"/>
    <m/>
    <m/>
    <x v="99"/>
    <m/>
    <x v="2"/>
    <x v="3"/>
    <x v="0"/>
  </r>
  <r>
    <x v="685"/>
    <x v="12"/>
    <x v="0"/>
    <s v="◆ネスレ日本_ネスカフェドルチェグスト_line_cv◆"/>
    <n v="7349"/>
    <m/>
    <m/>
    <m/>
    <m/>
    <n v="4447.7349999999997"/>
    <m/>
    <x v="0"/>
    <m/>
    <m/>
    <x v="99"/>
    <m/>
    <x v="2"/>
    <x v="3"/>
    <x v="0"/>
  </r>
  <r>
    <x v="685"/>
    <x v="12"/>
    <x v="0"/>
    <s v="◆ネスレ日本_ネスカフェドルチェグスト_line_cv◆"/>
    <n v="4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276"/>
    <m/>
    <m/>
    <m/>
    <m/>
    <n v="175.05500000000001"/>
    <m/>
    <x v="0"/>
    <m/>
    <m/>
    <x v="99"/>
    <m/>
    <x v="2"/>
    <x v="3"/>
    <x v="0"/>
  </r>
  <r>
    <x v="685"/>
    <x v="12"/>
    <x v="0"/>
    <s v="◆ネスレ日本_ネスカフェドルチェグスト_line_cv◆"/>
    <n v="18"/>
    <m/>
    <m/>
    <m/>
    <m/>
    <n v="0"/>
    <m/>
    <x v="0"/>
    <m/>
    <m/>
    <x v="99"/>
    <m/>
    <x v="2"/>
    <x v="3"/>
    <x v="0"/>
  </r>
  <r>
    <x v="685"/>
    <x v="12"/>
    <x v="0"/>
    <s v="◆ネスレ日本_ネスカフェドルチェグスト_line_cv◆"/>
    <n v="1337"/>
    <m/>
    <m/>
    <m/>
    <m/>
    <n v="500.63499999999999"/>
    <m/>
    <x v="0"/>
    <m/>
    <m/>
    <x v="99"/>
    <m/>
    <x v="2"/>
    <x v="3"/>
    <x v="0"/>
  </r>
  <r>
    <x v="686"/>
    <x v="12"/>
    <x v="0"/>
    <s v="◆ネスレ日本_ネスカフェドルチェグスト_line_cv◆"/>
    <n v="26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4805"/>
    <m/>
    <m/>
    <m/>
    <m/>
    <n v="4015.1149999999998"/>
    <m/>
    <x v="0"/>
    <m/>
    <m/>
    <x v="100"/>
    <m/>
    <x v="2"/>
    <x v="3"/>
    <x v="0"/>
  </r>
  <r>
    <x v="686"/>
    <x v="12"/>
    <x v="0"/>
    <s v="◆ネスレ日本_ネスカフェドルチェグスト_line_cv◆"/>
    <n v="2396"/>
    <m/>
    <m/>
    <m/>
    <m/>
    <n v="3809.9549999999999"/>
    <m/>
    <x v="0"/>
    <m/>
    <m/>
    <x v="100"/>
    <m/>
    <x v="2"/>
    <x v="3"/>
    <x v="0"/>
  </r>
  <r>
    <x v="686"/>
    <x v="12"/>
    <x v="0"/>
    <s v="◆ネスレ日本_ネスカフェドルチェグスト_line_cv◆"/>
    <n v="16936"/>
    <m/>
    <m/>
    <m/>
    <m/>
    <n v="6658.78"/>
    <m/>
    <x v="0"/>
    <m/>
    <m/>
    <x v="100"/>
    <m/>
    <x v="2"/>
    <x v="3"/>
    <x v="0"/>
  </r>
  <r>
    <x v="686"/>
    <x v="12"/>
    <x v="0"/>
    <s v="◆ネスレ日本_ネスカフェドルチェグスト_line_cv◆"/>
    <n v="54"/>
    <m/>
    <m/>
    <m/>
    <m/>
    <n v="56.865000000000002"/>
    <m/>
    <x v="0"/>
    <m/>
    <m/>
    <x v="100"/>
    <m/>
    <x v="2"/>
    <x v="3"/>
    <x v="0"/>
  </r>
  <r>
    <x v="686"/>
    <x v="12"/>
    <x v="0"/>
    <s v="◆ネスレ日本_ネスカフェドルチェグスト_line_cv◆"/>
    <n v="795"/>
    <m/>
    <m/>
    <m/>
    <m/>
    <n v="826.21500000000003"/>
    <m/>
    <x v="0"/>
    <m/>
    <m/>
    <x v="100"/>
    <m/>
    <x v="2"/>
    <x v="3"/>
    <x v="0"/>
  </r>
  <r>
    <x v="686"/>
    <x v="12"/>
    <x v="0"/>
    <s v="◆ネスレ日本_ネスカフェドルチェグスト_line_cv◆"/>
    <n v="5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563"/>
    <m/>
    <m/>
    <m/>
    <m/>
    <n v="97.004999999999995"/>
    <m/>
    <x v="0"/>
    <m/>
    <m/>
    <x v="100"/>
    <m/>
    <x v="2"/>
    <x v="3"/>
    <x v="0"/>
  </r>
  <r>
    <x v="686"/>
    <x v="12"/>
    <x v="0"/>
    <s v="◆ネスレ日本_ネスカフェドルチェグスト_line_cv◆"/>
    <n v="589"/>
    <m/>
    <m/>
    <m/>
    <m/>
    <n v="246.41499999999999"/>
    <m/>
    <x v="0"/>
    <m/>
    <m/>
    <x v="100"/>
    <m/>
    <x v="2"/>
    <x v="3"/>
    <x v="0"/>
  </r>
  <r>
    <x v="686"/>
    <x v="12"/>
    <x v="0"/>
    <s v="◆ネスレ日本_ネスカフェドルチェグスト_line_cv◆"/>
    <n v="2065"/>
    <m/>
    <m/>
    <m/>
    <m/>
    <n v="410.32"/>
    <m/>
    <x v="0"/>
    <m/>
    <m/>
    <x v="100"/>
    <m/>
    <x v="2"/>
    <x v="3"/>
    <x v="0"/>
  </r>
  <r>
    <x v="686"/>
    <x v="12"/>
    <x v="0"/>
    <s v="◆ネスレ日本_ネスカフェドルチェグスト_line_cv◆"/>
    <n v="16"/>
    <m/>
    <m/>
    <m/>
    <m/>
    <n v="0"/>
    <m/>
    <x v="0"/>
    <m/>
    <m/>
    <x v="100"/>
    <m/>
    <x v="2"/>
    <x v="3"/>
    <x v="0"/>
  </r>
  <r>
    <x v="686"/>
    <x v="12"/>
    <x v="0"/>
    <s v="◆ネスレ日本_ネスカフェドルチェグスト_line_cv◆"/>
    <n v="1421"/>
    <m/>
    <m/>
    <m/>
    <m/>
    <n v="94.775000000000006"/>
    <m/>
    <x v="0"/>
    <m/>
    <m/>
    <x v="100"/>
    <m/>
    <x v="2"/>
    <x v="3"/>
    <x v="0"/>
  </r>
  <r>
    <x v="686"/>
    <x v="12"/>
    <x v="0"/>
    <s v="◆ネスレ日本_ネスカフェドルチェグスト_line_cv◆"/>
    <n v="187"/>
    <m/>
    <m/>
    <m/>
    <m/>
    <n v="55.75"/>
    <m/>
    <x v="0"/>
    <m/>
    <m/>
    <x v="100"/>
    <m/>
    <x v="2"/>
    <x v="3"/>
    <x v="0"/>
  </r>
  <r>
    <x v="686"/>
    <x v="12"/>
    <x v="0"/>
    <s v="◆ネスレ日本_ネスカフェドルチェグスト_line_cv◆"/>
    <n v="14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0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2689"/>
    <m/>
    <m/>
    <m/>
    <m/>
    <n v="2819.835"/>
    <m/>
    <x v="0"/>
    <m/>
    <m/>
    <x v="100"/>
    <m/>
    <x v="2"/>
    <x v="3"/>
    <x v="0"/>
  </r>
  <r>
    <x v="687"/>
    <x v="12"/>
    <x v="0"/>
    <s v="◆ネスレ日本_ネスカフェドルチェグスト_line_cv◆"/>
    <n v="719"/>
    <m/>
    <m/>
    <m/>
    <m/>
    <n v="386.90499999999997"/>
    <m/>
    <x v="0"/>
    <m/>
    <m/>
    <x v="100"/>
    <m/>
    <x v="2"/>
    <x v="3"/>
    <x v="0"/>
  </r>
  <r>
    <x v="687"/>
    <x v="12"/>
    <x v="0"/>
    <s v="◆ネスレ日本_ネスカフェドルチェグスト_line_cv◆"/>
    <n v="14026"/>
    <m/>
    <m/>
    <m/>
    <m/>
    <n v="6334.3149999999996"/>
    <m/>
    <x v="0"/>
    <m/>
    <m/>
    <x v="100"/>
    <m/>
    <x v="2"/>
    <x v="3"/>
    <x v="0"/>
  </r>
  <r>
    <x v="687"/>
    <x v="12"/>
    <x v="0"/>
    <s v="◆ネスレ日本_ネスカフェドルチェグスト_line_cv◆"/>
    <n v="2151"/>
    <m/>
    <m/>
    <m/>
    <m/>
    <n v="283.20999999999998"/>
    <m/>
    <x v="0"/>
    <m/>
    <m/>
    <x v="100"/>
    <m/>
    <x v="2"/>
    <x v="3"/>
    <x v="0"/>
  </r>
  <r>
    <x v="687"/>
    <x v="12"/>
    <x v="0"/>
    <s v="◆ネスレ日本_ネスカフェドルチェグスト_line_cv◆"/>
    <n v="12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12092"/>
    <m/>
    <m/>
    <m/>
    <m/>
    <n v="4666.2749999999996"/>
    <m/>
    <x v="0"/>
    <m/>
    <m/>
    <x v="100"/>
    <m/>
    <x v="2"/>
    <x v="3"/>
    <x v="0"/>
  </r>
  <r>
    <x v="687"/>
    <x v="12"/>
    <x v="0"/>
    <s v="◆ネスレ日本_ネスカフェドルチェグスト_line_cv◆"/>
    <n v="6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532"/>
    <m/>
    <m/>
    <m/>
    <m/>
    <n v="107.04"/>
    <m/>
    <x v="0"/>
    <m/>
    <m/>
    <x v="100"/>
    <m/>
    <x v="2"/>
    <x v="3"/>
    <x v="0"/>
  </r>
  <r>
    <x v="687"/>
    <x v="12"/>
    <x v="0"/>
    <s v="◆ネスレ日本_ネスカフェドルチェグスト_line_cv◆"/>
    <n v="590"/>
    <m/>
    <m/>
    <m/>
    <m/>
    <n v="600.98500000000001"/>
    <m/>
    <x v="0"/>
    <m/>
    <m/>
    <x v="100"/>
    <m/>
    <x v="2"/>
    <x v="3"/>
    <x v="0"/>
  </r>
  <r>
    <x v="687"/>
    <x v="12"/>
    <x v="0"/>
    <s v="◆ネスレ日本_ネスカフェドルチェグスト_line_cv◆"/>
    <n v="925"/>
    <m/>
    <m/>
    <m/>
    <m/>
    <n v="800.57"/>
    <m/>
    <x v="0"/>
    <m/>
    <m/>
    <x v="100"/>
    <m/>
    <x v="2"/>
    <x v="3"/>
    <x v="0"/>
  </r>
  <r>
    <x v="687"/>
    <x v="12"/>
    <x v="0"/>
    <s v="◆ネスレ日本_ネスカフェドルチェグスト_line_cv◆"/>
    <n v="12"/>
    <m/>
    <m/>
    <m/>
    <m/>
    <n v="46.83"/>
    <m/>
    <x v="0"/>
    <m/>
    <m/>
    <x v="100"/>
    <m/>
    <x v="2"/>
    <x v="3"/>
    <x v="0"/>
  </r>
  <r>
    <x v="687"/>
    <x v="12"/>
    <x v="0"/>
    <s v="◆ネスレ日本_ネスカフェドルチェグスト_line_cv◆"/>
    <n v="37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55"/>
    <m/>
    <m/>
    <m/>
    <m/>
    <n v="51.29"/>
    <m/>
    <x v="0"/>
    <m/>
    <m/>
    <x v="100"/>
    <m/>
    <x v="2"/>
    <x v="3"/>
    <x v="0"/>
  </r>
  <r>
    <x v="687"/>
    <x v="12"/>
    <x v="0"/>
    <s v="◆ネスレ日本_ネスカフェドルチェグスト_line_cv◆"/>
    <n v="79"/>
    <m/>
    <m/>
    <m/>
    <m/>
    <n v="0"/>
    <m/>
    <x v="0"/>
    <m/>
    <m/>
    <x v="100"/>
    <m/>
    <x v="2"/>
    <x v="3"/>
    <x v="0"/>
  </r>
  <r>
    <x v="687"/>
    <x v="12"/>
    <x v="0"/>
    <s v="◆ネスレ日本_ネスカフェドルチェグスト_line_cv◆"/>
    <n v="201"/>
    <m/>
    <m/>
    <m/>
    <m/>
    <n v="46.83"/>
    <m/>
    <x v="0"/>
    <m/>
    <m/>
    <x v="100"/>
    <m/>
    <x v="2"/>
    <x v="3"/>
    <x v="0"/>
  </r>
  <r>
    <x v="688"/>
    <x v="12"/>
    <x v="0"/>
    <s v="◆ネスレ日本_ネスカフェドルチェグスト_line_cv◆"/>
    <n v="840"/>
    <m/>
    <m/>
    <m/>
    <m/>
    <n v="870.81500000000005"/>
    <m/>
    <x v="0"/>
    <m/>
    <m/>
    <x v="100"/>
    <m/>
    <x v="2"/>
    <x v="3"/>
    <x v="0"/>
  </r>
  <r>
    <x v="688"/>
    <x v="12"/>
    <x v="0"/>
    <s v="◆ネスレ日本_ネスカフェドルチェグスト_line_cv◆"/>
    <n v="83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823"/>
    <m/>
    <m/>
    <m/>
    <m/>
    <n v="706.91"/>
    <m/>
    <x v="0"/>
    <m/>
    <m/>
    <x v="100"/>
    <m/>
    <x v="2"/>
    <x v="3"/>
    <x v="0"/>
  </r>
  <r>
    <x v="688"/>
    <x v="12"/>
    <x v="0"/>
    <s v="◆ネスレ日本_ネスカフェドルチェグスト_line_cv◆"/>
    <n v="210"/>
    <m/>
    <m/>
    <m/>
    <m/>
    <n v="217.42500000000001"/>
    <m/>
    <x v="0"/>
    <m/>
    <m/>
    <x v="100"/>
    <m/>
    <x v="2"/>
    <x v="3"/>
    <x v="0"/>
  </r>
  <r>
    <x v="688"/>
    <x v="12"/>
    <x v="0"/>
    <s v="◆ネスレ日本_ネスカフェドルチェグスト_line_cv◆"/>
    <n v="768"/>
    <m/>
    <m/>
    <m/>
    <m/>
    <n v="227.46"/>
    <m/>
    <x v="0"/>
    <m/>
    <m/>
    <x v="100"/>
    <m/>
    <x v="2"/>
    <x v="3"/>
    <x v="0"/>
  </r>
  <r>
    <x v="688"/>
    <x v="12"/>
    <x v="0"/>
    <s v="◆ネスレ日本_ネスカフェドルチェグスト_line_cv◆"/>
    <n v="18784"/>
    <m/>
    <m/>
    <m/>
    <m/>
    <n v="5152.415"/>
    <m/>
    <x v="0"/>
    <m/>
    <m/>
    <x v="100"/>
    <m/>
    <x v="2"/>
    <x v="3"/>
    <x v="0"/>
  </r>
  <r>
    <x v="688"/>
    <x v="12"/>
    <x v="0"/>
    <s v="◆ネスレ日本_ネスカフェドルチェグスト_line_cv◆"/>
    <n v="66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215"/>
    <m/>
    <m/>
    <m/>
    <m/>
    <n v="121.535"/>
    <m/>
    <x v="0"/>
    <m/>
    <m/>
    <x v="100"/>
    <m/>
    <x v="2"/>
    <x v="3"/>
    <x v="0"/>
  </r>
  <r>
    <x v="688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53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445"/>
    <m/>
    <m/>
    <m/>
    <m/>
    <n v="46.83"/>
    <m/>
    <x v="0"/>
    <m/>
    <m/>
    <x v="100"/>
    <m/>
    <x v="2"/>
    <x v="3"/>
    <x v="0"/>
  </r>
  <r>
    <x v="688"/>
    <x v="12"/>
    <x v="0"/>
    <s v="◆ネスレ日本_ネスカフェドルチェグスト_line_cv◆"/>
    <n v="49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9"/>
    <m/>
    <m/>
    <m/>
    <m/>
    <n v="0"/>
    <m/>
    <x v="0"/>
    <m/>
    <m/>
    <x v="100"/>
    <m/>
    <x v="2"/>
    <x v="3"/>
    <x v="0"/>
  </r>
  <r>
    <x v="688"/>
    <x v="12"/>
    <x v="0"/>
    <s v="◆ネスレ日本_ネスカフェドルチェグスト_line_cv◆"/>
    <n v="15554"/>
    <m/>
    <m/>
    <m/>
    <m/>
    <n v="6028.8050000000003"/>
    <m/>
    <x v="0"/>
    <m/>
    <m/>
    <x v="100"/>
    <m/>
    <x v="2"/>
    <x v="3"/>
    <x v="0"/>
  </r>
  <r>
    <x v="688"/>
    <x v="12"/>
    <x v="0"/>
    <s v="◆ネスレ日本_ネスカフェドルチェグスト_line_cv◆"/>
    <n v="2028"/>
    <m/>
    <m/>
    <m/>
    <m/>
    <n v="2740.67"/>
    <m/>
    <x v="0"/>
    <m/>
    <m/>
    <x v="100"/>
    <m/>
    <x v="2"/>
    <x v="3"/>
    <x v="0"/>
  </r>
  <r>
    <x v="689"/>
    <x v="12"/>
    <x v="0"/>
    <s v="◆ネスレ日本_ネスカフェドルチェグスト_line_cv◆"/>
    <n v="16449"/>
    <m/>
    <m/>
    <m/>
    <m/>
    <n v="5438.97"/>
    <m/>
    <x v="0"/>
    <m/>
    <m/>
    <x v="100"/>
    <m/>
    <x v="2"/>
    <x v="3"/>
    <x v="0"/>
  </r>
  <r>
    <x v="689"/>
    <x v="12"/>
    <x v="0"/>
    <s v="◆ネスレ日本_ネスカフェドルチェグスト_line_cv◆"/>
    <n v="32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749"/>
    <m/>
    <m/>
    <m/>
    <m/>
    <n v="330.04"/>
    <m/>
    <x v="0"/>
    <m/>
    <m/>
    <x v="100"/>
    <m/>
    <x v="2"/>
    <x v="3"/>
    <x v="0"/>
  </r>
  <r>
    <x v="689"/>
    <x v="12"/>
    <x v="0"/>
    <s v="◆ネスレ日本_ネスカフェドルチェグスト_line_cv◆"/>
    <n v="32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43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51"/>
    <m/>
    <m/>
    <m/>
    <m/>
    <n v="375.755"/>
    <m/>
    <x v="0"/>
    <m/>
    <m/>
    <x v="100"/>
    <m/>
    <x v="2"/>
    <x v="3"/>
    <x v="0"/>
  </r>
  <r>
    <x v="689"/>
    <x v="12"/>
    <x v="0"/>
    <s v="◆ネスレ日本_ネスカフェドルチェグスト_line_cv◆"/>
    <n v="10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5088"/>
    <m/>
    <m/>
    <m/>
    <m/>
    <n v="1589.99"/>
    <m/>
    <x v="0"/>
    <m/>
    <m/>
    <x v="100"/>
    <m/>
    <x v="2"/>
    <x v="3"/>
    <x v="0"/>
  </r>
  <r>
    <x v="689"/>
    <x v="12"/>
    <x v="0"/>
    <s v="◆ネスレ日本_ネスカフェドルチェグスト_line_cv◆"/>
    <n v="1911"/>
    <m/>
    <m/>
    <m/>
    <m/>
    <n v="2584.5700000000002"/>
    <m/>
    <x v="0"/>
    <m/>
    <m/>
    <x v="100"/>
    <m/>
    <x v="2"/>
    <x v="3"/>
    <x v="0"/>
  </r>
  <r>
    <x v="689"/>
    <x v="12"/>
    <x v="0"/>
    <s v="◆ネスレ日本_ネスカフェドルチェグスト_line_cv◆"/>
    <n v="1174"/>
    <m/>
    <m/>
    <m/>
    <m/>
    <n v="703.56500000000005"/>
    <m/>
    <x v="0"/>
    <m/>
    <m/>
    <x v="100"/>
    <m/>
    <x v="2"/>
    <x v="3"/>
    <x v="0"/>
  </r>
  <r>
    <x v="689"/>
    <x v="12"/>
    <x v="0"/>
    <s v="◆ネスレ日本_ネスカフェドルチェグスト_line_cv◆"/>
    <n v="237"/>
    <m/>
    <m/>
    <m/>
    <m/>
    <n v="148.29499999999999"/>
    <m/>
    <x v="0"/>
    <m/>
    <m/>
    <x v="100"/>
    <m/>
    <x v="2"/>
    <x v="3"/>
    <x v="0"/>
  </r>
  <r>
    <x v="689"/>
    <x v="12"/>
    <x v="0"/>
    <s v="◆ネスレ日本_ネスカフェドルチェグスト_line_cv◆"/>
    <n v="199"/>
    <m/>
    <m/>
    <m/>
    <m/>
    <n v="64.67"/>
    <m/>
    <x v="0"/>
    <m/>
    <m/>
    <x v="100"/>
    <m/>
    <x v="2"/>
    <x v="3"/>
    <x v="0"/>
  </r>
  <r>
    <x v="689"/>
    <x v="12"/>
    <x v="0"/>
    <s v="◆ネスレ日本_ネスカフェドルチェグスト_line_cv◆"/>
    <n v="34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89"/>
    <x v="12"/>
    <x v="0"/>
    <s v="◆ネスレ日本_ネスカフェドルチェグスト_line_cv◆"/>
    <n v="11398"/>
    <m/>
    <m/>
    <m/>
    <m/>
    <n v="4614.9849999999997"/>
    <m/>
    <x v="0"/>
    <m/>
    <m/>
    <x v="100"/>
    <m/>
    <x v="2"/>
    <x v="3"/>
    <x v="0"/>
  </r>
  <r>
    <x v="690"/>
    <x v="12"/>
    <x v="0"/>
    <s v="◆ネスレ日本_ネスカフェドルチェグスト_line_cv◆"/>
    <n v="1147"/>
    <m/>
    <m/>
    <m/>
    <m/>
    <n v="57.98"/>
    <m/>
    <x v="0"/>
    <m/>
    <m/>
    <x v="100"/>
    <m/>
    <x v="2"/>
    <x v="3"/>
    <x v="0"/>
  </r>
  <r>
    <x v="690"/>
    <x v="12"/>
    <x v="0"/>
    <s v="◆ネスレ日本_ネスカフェドルチェグスト_line_cv◆"/>
    <n v="24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16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696"/>
    <m/>
    <m/>
    <m/>
    <m/>
    <n v="427.04500000000002"/>
    <m/>
    <x v="0"/>
    <m/>
    <m/>
    <x v="100"/>
    <m/>
    <x v="2"/>
    <x v="3"/>
    <x v="0"/>
  </r>
  <r>
    <x v="690"/>
    <x v="12"/>
    <x v="0"/>
    <s v="◆ネスレ日本_ネスカフェドルチェグスト_line_cv◆"/>
    <n v="14985"/>
    <m/>
    <m/>
    <m/>
    <m/>
    <n v="5852.6350000000002"/>
    <m/>
    <x v="0"/>
    <m/>
    <m/>
    <x v="100"/>
    <m/>
    <x v="2"/>
    <x v="3"/>
    <x v="0"/>
  </r>
  <r>
    <x v="690"/>
    <x v="12"/>
    <x v="0"/>
    <s v="◆ネスレ日本_ネスカフェドルチェグスト_line_cv◆"/>
    <n v="114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9320"/>
    <m/>
    <m/>
    <m/>
    <m/>
    <n v="3928.145"/>
    <m/>
    <x v="0"/>
    <m/>
    <m/>
    <x v="100"/>
    <m/>
    <x v="2"/>
    <x v="3"/>
    <x v="0"/>
  </r>
  <r>
    <x v="690"/>
    <x v="12"/>
    <x v="0"/>
    <s v="◆ネスレ日本_ネスカフェドルチェグスト_line_cv◆"/>
    <n v="33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11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390"/>
    <m/>
    <m/>
    <m/>
    <m/>
    <n v="342.30500000000001"/>
    <m/>
    <x v="0"/>
    <m/>
    <m/>
    <x v="100"/>
    <m/>
    <x v="2"/>
    <x v="3"/>
    <x v="0"/>
  </r>
  <r>
    <x v="690"/>
    <x v="12"/>
    <x v="0"/>
    <s v="◆ネスレ日本_ネスカフェドルチェグスト_line_cv◆"/>
    <n v="945"/>
    <m/>
    <m/>
    <m/>
    <m/>
    <n v="863.01"/>
    <m/>
    <x v="0"/>
    <m/>
    <m/>
    <x v="100"/>
    <m/>
    <x v="2"/>
    <x v="3"/>
    <x v="0"/>
  </r>
  <r>
    <x v="690"/>
    <x v="12"/>
    <x v="0"/>
    <s v="◆ネスレ日本_ネスカフェドルチェグスト_line_cv◆"/>
    <n v="5502"/>
    <m/>
    <m/>
    <m/>
    <m/>
    <n v="1540.93"/>
    <m/>
    <x v="0"/>
    <m/>
    <m/>
    <x v="100"/>
    <m/>
    <x v="2"/>
    <x v="3"/>
    <x v="0"/>
  </r>
  <r>
    <x v="690"/>
    <x v="12"/>
    <x v="0"/>
    <s v="◆ネスレ日本_ネスカフェドルチェグスト_line_cv◆"/>
    <n v="31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55"/>
    <m/>
    <m/>
    <m/>
    <m/>
    <n v="0"/>
    <m/>
    <x v="0"/>
    <m/>
    <m/>
    <x v="100"/>
    <m/>
    <x v="2"/>
    <x v="3"/>
    <x v="0"/>
  </r>
  <r>
    <x v="690"/>
    <x v="12"/>
    <x v="0"/>
    <s v="◆ネスレ日本_ネスカフェドルチェグスト_line_cv◆"/>
    <n v="2372"/>
    <m/>
    <m/>
    <m/>
    <m/>
    <n v="2964.7849999999999"/>
    <m/>
    <x v="0"/>
    <m/>
    <m/>
    <x v="100"/>
    <m/>
    <x v="2"/>
    <x v="3"/>
    <x v="0"/>
  </r>
  <r>
    <x v="691"/>
    <x v="12"/>
    <x v="0"/>
    <s v="◆ネスレ日本_ネスカフェドルチェグスト_line_cv◆"/>
    <n v="729"/>
    <m/>
    <m/>
    <m/>
    <m/>
    <n v="120.42"/>
    <m/>
    <x v="0"/>
    <m/>
    <m/>
    <x v="100"/>
    <m/>
    <x v="2"/>
    <x v="3"/>
    <x v="0"/>
  </r>
  <r>
    <x v="691"/>
    <x v="12"/>
    <x v="0"/>
    <s v="◆ネスレ日本_ネスカフェドルチェグスト_line_cv◆"/>
    <n v="89"/>
    <m/>
    <m/>
    <m/>
    <m/>
    <n v="55.75"/>
    <m/>
    <x v="0"/>
    <m/>
    <m/>
    <x v="100"/>
    <m/>
    <x v="2"/>
    <x v="3"/>
    <x v="0"/>
  </r>
  <r>
    <x v="691"/>
    <x v="12"/>
    <x v="0"/>
    <s v="◆ネスレ日本_ネスカフェドルチェグスト_line_cv◆"/>
    <n v="20449"/>
    <m/>
    <m/>
    <m/>
    <m/>
    <n v="7918.73"/>
    <m/>
    <x v="0"/>
    <m/>
    <m/>
    <x v="100"/>
    <m/>
    <x v="2"/>
    <x v="3"/>
    <x v="0"/>
  </r>
  <r>
    <x v="691"/>
    <x v="12"/>
    <x v="0"/>
    <s v="◆ネスレ日本_ネスカフェドルチェグスト_line_cv◆"/>
    <n v="578"/>
    <m/>
    <m/>
    <m/>
    <m/>
    <n v="353.45499999999998"/>
    <m/>
    <x v="0"/>
    <m/>
    <m/>
    <x v="100"/>
    <m/>
    <x v="2"/>
    <x v="3"/>
    <x v="0"/>
  </r>
  <r>
    <x v="691"/>
    <x v="12"/>
    <x v="0"/>
    <s v="◆ネスレ日本_ネスカフェドルチェグスト_line_cv◆"/>
    <n v="75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162"/>
    <m/>
    <m/>
    <m/>
    <m/>
    <n v="66.900000000000006"/>
    <m/>
    <x v="0"/>
    <m/>
    <m/>
    <x v="100"/>
    <m/>
    <x v="2"/>
    <x v="3"/>
    <x v="0"/>
  </r>
  <r>
    <x v="691"/>
    <x v="12"/>
    <x v="0"/>
    <s v="◆ネスレ日本_ネスカフェドルチェグスト_line_cv◆"/>
    <n v="343"/>
    <m/>
    <m/>
    <m/>
    <m/>
    <n v="313.315"/>
    <m/>
    <x v="0"/>
    <m/>
    <m/>
    <x v="100"/>
    <m/>
    <x v="2"/>
    <x v="3"/>
    <x v="0"/>
  </r>
  <r>
    <x v="691"/>
    <x v="12"/>
    <x v="0"/>
    <s v="◆ネスレ日本_ネスカフェドルチェグスト_line_cv◆"/>
    <n v="49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2394"/>
    <m/>
    <m/>
    <m/>
    <m/>
    <n v="3916.9949999999999"/>
    <m/>
    <x v="0"/>
    <m/>
    <m/>
    <x v="100"/>
    <m/>
    <x v="2"/>
    <x v="3"/>
    <x v="0"/>
  </r>
  <r>
    <x v="691"/>
    <x v="12"/>
    <x v="0"/>
    <s v="◆ネスレ日本_ネスカフェドルチェグスト_line_cv◆"/>
    <n v="23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1288"/>
    <m/>
    <m/>
    <m/>
    <m/>
    <n v="460.495"/>
    <m/>
    <x v="0"/>
    <m/>
    <m/>
    <x v="100"/>
    <m/>
    <x v="2"/>
    <x v="3"/>
    <x v="0"/>
  </r>
  <r>
    <x v="691"/>
    <x v="12"/>
    <x v="0"/>
    <s v="◆ネスレ日本_ネスカフェドルチェグスト_line_cv◆"/>
    <n v="19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2501"/>
    <m/>
    <m/>
    <m/>
    <m/>
    <n v="493.94499999999999"/>
    <m/>
    <x v="0"/>
    <m/>
    <m/>
    <x v="100"/>
    <m/>
    <x v="2"/>
    <x v="3"/>
    <x v="0"/>
  </r>
  <r>
    <x v="691"/>
    <x v="12"/>
    <x v="0"/>
    <s v="◆ネスレ日本_ネスカフェドルチェグスト_line_cv◆"/>
    <n v="83"/>
    <m/>
    <m/>
    <m/>
    <m/>
    <n v="0"/>
    <m/>
    <x v="0"/>
    <m/>
    <m/>
    <x v="100"/>
    <m/>
    <x v="2"/>
    <x v="3"/>
    <x v="0"/>
  </r>
  <r>
    <x v="691"/>
    <x v="12"/>
    <x v="0"/>
    <s v="◆ネスレ日本_ネスカフェドルチェグスト_line_cv◆"/>
    <n v="6536"/>
    <m/>
    <m/>
    <m/>
    <m/>
    <n v="2236.69"/>
    <m/>
    <x v="0"/>
    <m/>
    <m/>
    <x v="100"/>
    <m/>
    <x v="2"/>
    <x v="3"/>
    <x v="0"/>
  </r>
  <r>
    <x v="692"/>
    <x v="12"/>
    <x v="0"/>
    <s v="◆ネスレ日本_ネスカフェドルチェグスト_line_cv◆"/>
    <n v="483"/>
    <m/>
    <m/>
    <m/>
    <m/>
    <n v="348.995"/>
    <m/>
    <x v="0"/>
    <m/>
    <m/>
    <x v="100"/>
    <m/>
    <x v="2"/>
    <x v="3"/>
    <x v="0"/>
  </r>
  <r>
    <x v="692"/>
    <x v="12"/>
    <x v="0"/>
    <s v="◆ネスレ日本_ネスカフェドルチェグスト_line_cv◆"/>
    <n v="1423"/>
    <m/>
    <m/>
    <m/>
    <m/>
    <n v="457.15"/>
    <m/>
    <x v="0"/>
    <m/>
    <m/>
    <x v="100"/>
    <m/>
    <x v="2"/>
    <x v="3"/>
    <x v="0"/>
  </r>
  <r>
    <x v="692"/>
    <x v="12"/>
    <x v="0"/>
    <s v="◆ネスレ日本_ネスカフェドルチェグスト_line_cv◆"/>
    <n v="33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113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517"/>
    <m/>
    <m/>
    <m/>
    <m/>
    <n v="446"/>
    <m/>
    <x v="0"/>
    <m/>
    <m/>
    <x v="100"/>
    <m/>
    <x v="2"/>
    <x v="3"/>
    <x v="0"/>
  </r>
  <r>
    <x v="692"/>
    <x v="12"/>
    <x v="0"/>
    <s v="◆ネスレ日本_ネスカフェドルチェグスト_line_cv◆"/>
    <n v="57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2652"/>
    <m/>
    <m/>
    <m/>
    <m/>
    <n v="3767.585"/>
    <m/>
    <x v="0"/>
    <m/>
    <m/>
    <x v="100"/>
    <m/>
    <x v="2"/>
    <x v="3"/>
    <x v="0"/>
  </r>
  <r>
    <x v="692"/>
    <x v="12"/>
    <x v="0"/>
    <s v="◆ネスレ日本_ネスカフェドルチェグスト_line_cv◆"/>
    <n v="57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28"/>
    <m/>
    <m/>
    <m/>
    <m/>
    <n v="0"/>
    <m/>
    <x v="0"/>
    <m/>
    <m/>
    <x v="100"/>
    <m/>
    <x v="2"/>
    <x v="3"/>
    <x v="0"/>
  </r>
  <r>
    <x v="692"/>
    <x v="12"/>
    <x v="0"/>
    <s v="◆ネスレ日本_ネスカフェドルチェグスト_line_cv◆"/>
    <n v="606"/>
    <m/>
    <m/>
    <m/>
    <m/>
    <n v="93.66"/>
    <m/>
    <x v="0"/>
    <m/>
    <m/>
    <x v="100"/>
    <m/>
    <x v="2"/>
    <x v="3"/>
    <x v="0"/>
  </r>
  <r>
    <x v="692"/>
    <x v="12"/>
    <x v="0"/>
    <s v="◆ネスレ日本_ネスカフェドルチェグスト_line_cv◆"/>
    <n v="142"/>
    <m/>
    <m/>
    <m/>
    <m/>
    <n v="63.555"/>
    <m/>
    <x v="0"/>
    <m/>
    <m/>
    <x v="100"/>
    <m/>
    <x v="2"/>
    <x v="3"/>
    <x v="0"/>
  </r>
  <r>
    <x v="692"/>
    <x v="12"/>
    <x v="0"/>
    <s v="◆ネスレ日本_ネスカフェドルチェグスト_line_cv◆"/>
    <n v="39"/>
    <m/>
    <m/>
    <m/>
    <m/>
    <n v="5.5750000000000002"/>
    <m/>
    <x v="0"/>
    <m/>
    <m/>
    <x v="100"/>
    <m/>
    <x v="2"/>
    <x v="3"/>
    <x v="0"/>
  </r>
  <r>
    <x v="692"/>
    <x v="12"/>
    <x v="0"/>
    <s v="◆ネスレ日本_ネスカフェドルチェグスト_line_cv◆"/>
    <n v="6739"/>
    <m/>
    <m/>
    <m/>
    <m/>
    <n v="3278.1"/>
    <m/>
    <x v="0"/>
    <m/>
    <m/>
    <x v="100"/>
    <m/>
    <x v="2"/>
    <x v="3"/>
    <x v="0"/>
  </r>
  <r>
    <x v="692"/>
    <x v="12"/>
    <x v="0"/>
    <s v="◆ネスレ日本_ネスカフェドルチェグスト_line_cv◆"/>
    <n v="20143"/>
    <m/>
    <m/>
    <m/>
    <m/>
    <n v="6813.7650000000003"/>
    <m/>
    <x v="0"/>
    <m/>
    <m/>
    <x v="100"/>
    <m/>
    <x v="2"/>
    <x v="3"/>
    <x v="0"/>
  </r>
  <r>
    <x v="692"/>
    <x v="12"/>
    <x v="0"/>
    <s v="◆ネスレ日本_ネスカフェドルチェグスト_line_cv◆"/>
    <n v="941"/>
    <m/>
    <m/>
    <m/>
    <m/>
    <n v="687.95500000000004"/>
    <m/>
    <x v="0"/>
    <m/>
    <m/>
    <x v="100"/>
    <m/>
    <x v="2"/>
    <x v="3"/>
    <x v="0"/>
  </r>
  <r>
    <x v="693"/>
    <x v="12"/>
    <x v="0"/>
    <s v="◆ネスレ日本_ネスカフェドルチェグスト_line_cv◆"/>
    <n v="33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11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34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484"/>
    <m/>
    <m/>
    <m/>
    <m/>
    <n v="217.42500000000001"/>
    <m/>
    <x v="0"/>
    <m/>
    <m/>
    <x v="101"/>
    <m/>
    <x v="2"/>
    <x v="3"/>
    <x v="0"/>
  </r>
  <r>
    <x v="693"/>
    <x v="12"/>
    <x v="0"/>
    <s v="◆ネスレ日本_ネスカフェドルチェグスト_line_cv◆"/>
    <n v="18019"/>
    <m/>
    <m/>
    <m/>
    <m/>
    <n v="5747.8249999999998"/>
    <m/>
    <x v="0"/>
    <m/>
    <m/>
    <x v="101"/>
    <m/>
    <x v="2"/>
    <x v="3"/>
    <x v="0"/>
  </r>
  <r>
    <x v="693"/>
    <x v="12"/>
    <x v="0"/>
    <s v="◆ネスレ日本_ネスカフェドルチェグスト_line_cv◆"/>
    <n v="114"/>
    <m/>
    <m/>
    <m/>
    <m/>
    <n v="50.174999999999997"/>
    <m/>
    <x v="0"/>
    <m/>
    <m/>
    <x v="101"/>
    <m/>
    <x v="2"/>
    <x v="3"/>
    <x v="0"/>
  </r>
  <r>
    <x v="693"/>
    <x v="12"/>
    <x v="0"/>
    <s v="◆ネスレ日本_ネスカフェドルチェグスト_line_cv◆"/>
    <n v="576"/>
    <m/>
    <m/>
    <m/>
    <m/>
    <n v="373.52499999999998"/>
    <m/>
    <x v="0"/>
    <m/>
    <m/>
    <x v="101"/>
    <m/>
    <x v="2"/>
    <x v="3"/>
    <x v="0"/>
  </r>
  <r>
    <x v="693"/>
    <x v="12"/>
    <x v="0"/>
    <s v="◆ネスレ日本_ネスカフェドルチェグスト_line_cv◆"/>
    <n v="5878"/>
    <m/>
    <m/>
    <m/>
    <m/>
    <n v="1525.32"/>
    <m/>
    <x v="0"/>
    <m/>
    <m/>
    <x v="101"/>
    <m/>
    <x v="2"/>
    <x v="3"/>
    <x v="0"/>
  </r>
  <r>
    <x v="693"/>
    <x v="12"/>
    <x v="0"/>
    <s v="◆ネスレ日本_ネスカフェドルチェグスト_line_cv◆"/>
    <n v="3478"/>
    <m/>
    <m/>
    <m/>
    <m/>
    <n v="1684.7650000000001"/>
    <m/>
    <x v="0"/>
    <m/>
    <m/>
    <x v="101"/>
    <m/>
    <x v="2"/>
    <x v="3"/>
    <x v="0"/>
  </r>
  <r>
    <x v="693"/>
    <x v="12"/>
    <x v="0"/>
    <s v="◆ネスレ日本_ネスカフェドルチェグスト_line_cv◆"/>
    <n v="573"/>
    <m/>
    <m/>
    <m/>
    <m/>
    <n v="464.95499999999998"/>
    <m/>
    <x v="0"/>
    <m/>
    <m/>
    <x v="101"/>
    <m/>
    <x v="2"/>
    <x v="3"/>
    <x v="0"/>
  </r>
  <r>
    <x v="693"/>
    <x v="12"/>
    <x v="0"/>
    <s v="◆ネスレ日本_ネスカフェドルチェグスト_line_cv◆"/>
    <n v="62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9432"/>
    <m/>
    <m/>
    <m/>
    <m/>
    <n v="3822.22"/>
    <m/>
    <x v="0"/>
    <m/>
    <m/>
    <x v="101"/>
    <m/>
    <x v="2"/>
    <x v="3"/>
    <x v="0"/>
  </r>
  <r>
    <x v="693"/>
    <x v="12"/>
    <x v="0"/>
    <s v="◆ネスレ日本_ネスカフェドルチェグスト_line_cv◆"/>
    <n v="169"/>
    <m/>
    <m/>
    <m/>
    <m/>
    <n v="0"/>
    <m/>
    <x v="0"/>
    <m/>
    <m/>
    <x v="101"/>
    <m/>
    <x v="2"/>
    <x v="3"/>
    <x v="0"/>
  </r>
  <r>
    <x v="693"/>
    <x v="12"/>
    <x v="0"/>
    <s v="◆ネスレ日本_ネスカフェドルチェグスト_line_cv◆"/>
    <n v="2261"/>
    <m/>
    <m/>
    <m/>
    <m/>
    <n v="2406.17"/>
    <m/>
    <x v="0"/>
    <m/>
    <m/>
    <x v="101"/>
    <m/>
    <x v="2"/>
    <x v="3"/>
    <x v="0"/>
  </r>
  <r>
    <x v="693"/>
    <x v="12"/>
    <x v="0"/>
    <s v="◆ネスレ日本_ネスカフェドルチェグスト_line_cv◆"/>
    <n v="36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477"/>
    <m/>
    <m/>
    <m/>
    <m/>
    <n v="84.74"/>
    <m/>
    <x v="0"/>
    <m/>
    <m/>
    <x v="101"/>
    <m/>
    <x v="2"/>
    <x v="3"/>
    <x v="0"/>
  </r>
  <r>
    <x v="694"/>
    <x v="12"/>
    <x v="0"/>
    <s v="◆ネスレ日本_ネスカフェドルチェグスト_line_cv◆"/>
    <n v="765"/>
    <m/>
    <m/>
    <m/>
    <m/>
    <n v="400.28500000000003"/>
    <m/>
    <x v="0"/>
    <m/>
    <m/>
    <x v="101"/>
    <m/>
    <x v="2"/>
    <x v="3"/>
    <x v="0"/>
  </r>
  <r>
    <x v="694"/>
    <x v="12"/>
    <x v="0"/>
    <s v="◆ネスレ日本_ネスカフェドルチェグスト_line_cv◆"/>
    <n v="13164"/>
    <m/>
    <m/>
    <m/>
    <m/>
    <n v="4637.2849999999999"/>
    <m/>
    <x v="0"/>
    <m/>
    <m/>
    <x v="101"/>
    <m/>
    <x v="2"/>
    <x v="3"/>
    <x v="0"/>
  </r>
  <r>
    <x v="694"/>
    <x v="12"/>
    <x v="0"/>
    <s v="◆ネスレ日本_ネスカフェドルチェグスト_line_cv◆"/>
    <n v="3264"/>
    <m/>
    <m/>
    <m/>
    <m/>
    <n v="1103.8499999999999"/>
    <m/>
    <x v="0"/>
    <m/>
    <m/>
    <x v="101"/>
    <m/>
    <x v="2"/>
    <x v="3"/>
    <x v="0"/>
  </r>
  <r>
    <x v="694"/>
    <x v="12"/>
    <x v="0"/>
    <s v="◆ネスレ日本_ネスカフェドルチェグスト_line_cv◆"/>
    <n v="12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747"/>
    <m/>
    <m/>
    <m/>
    <m/>
    <n v="629.97500000000002"/>
    <m/>
    <x v="0"/>
    <m/>
    <m/>
    <x v="101"/>
    <m/>
    <x v="2"/>
    <x v="3"/>
    <x v="0"/>
  </r>
  <r>
    <x v="694"/>
    <x v="12"/>
    <x v="0"/>
    <s v="◆ネスレ日本_ネスカフェドルチェグスト_line_cv◆"/>
    <n v="523"/>
    <m/>
    <m/>
    <m/>
    <m/>
    <n v="18.954999999999998"/>
    <m/>
    <x v="0"/>
    <m/>
    <m/>
    <x v="101"/>
    <m/>
    <x v="2"/>
    <x v="3"/>
    <x v="0"/>
  </r>
  <r>
    <x v="694"/>
    <x v="12"/>
    <x v="0"/>
    <s v="◆ネスレ日本_ネスカフェドルチェグスト_line_cv◆"/>
    <n v="29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2837"/>
    <m/>
    <m/>
    <m/>
    <m/>
    <n v="2673.77"/>
    <m/>
    <x v="0"/>
    <m/>
    <m/>
    <x v="101"/>
    <m/>
    <x v="2"/>
    <x v="3"/>
    <x v="0"/>
  </r>
  <r>
    <x v="694"/>
    <x v="12"/>
    <x v="0"/>
    <s v="◆ネスレ日本_ネスカフェドルチェグスト_line_cv◆"/>
    <n v="11246"/>
    <m/>
    <m/>
    <m/>
    <m/>
    <n v="3117.54"/>
    <m/>
    <x v="0"/>
    <m/>
    <m/>
    <x v="101"/>
    <m/>
    <x v="2"/>
    <x v="3"/>
    <x v="0"/>
  </r>
  <r>
    <x v="694"/>
    <x v="12"/>
    <x v="0"/>
    <s v="◆ネスレ日本_ネスカフェドルチェグスト_line_cv◆"/>
    <n v="8866"/>
    <m/>
    <m/>
    <m/>
    <m/>
    <n v="4017.3449999999998"/>
    <m/>
    <x v="0"/>
    <m/>
    <m/>
    <x v="101"/>
    <m/>
    <x v="2"/>
    <x v="3"/>
    <x v="0"/>
  </r>
  <r>
    <x v="694"/>
    <x v="12"/>
    <x v="0"/>
    <s v="◆ネスレ日本_ネスカフェドルチェグスト_line_cv◆"/>
    <n v="86"/>
    <m/>
    <m/>
    <m/>
    <m/>
    <n v="0"/>
    <m/>
    <x v="0"/>
    <m/>
    <m/>
    <x v="101"/>
    <m/>
    <x v="2"/>
    <x v="3"/>
    <x v="0"/>
  </r>
  <r>
    <x v="694"/>
    <x v="12"/>
    <x v="0"/>
    <s v="◆ネスレ日本_ネスカフェドルチェグスト_line_cv◆"/>
    <n v="161"/>
    <m/>
    <m/>
    <m/>
    <m/>
    <n v="54.634999999999998"/>
    <m/>
    <x v="0"/>
    <m/>
    <m/>
    <x v="101"/>
    <m/>
    <x v="2"/>
    <x v="3"/>
    <x v="0"/>
  </r>
  <r>
    <x v="694"/>
    <x v="12"/>
    <x v="0"/>
    <s v="◆ネスレ日本_ネスカフェドルチェグスト_line_cv◆"/>
    <n v="143"/>
    <m/>
    <m/>
    <m/>
    <m/>
    <n v="70.245000000000005"/>
    <m/>
    <x v="0"/>
    <m/>
    <m/>
    <x v="101"/>
    <m/>
    <x v="2"/>
    <x v="3"/>
    <x v="0"/>
  </r>
  <r>
    <x v="694"/>
    <x v="12"/>
    <x v="0"/>
    <s v="◆ネスレ日本_ネスカフェドルチェグスト_line_cv◆"/>
    <n v="87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2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2"/>
    <m/>
    <m/>
    <m/>
    <m/>
    <n v="0"/>
    <m/>
    <x v="0"/>
    <m/>
    <m/>
    <x v="101"/>
    <m/>
    <x v="2"/>
    <x v="3"/>
    <x v="0"/>
  </r>
  <r>
    <x v="757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8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59"/>
    <x v="12"/>
    <x v="0"/>
    <s v="◆ネスレ日本_ネスカフェドルチェグスト_line_cv◆"/>
    <n v="0"/>
    <m/>
    <m/>
    <m/>
    <m/>
    <n v="0"/>
    <m/>
    <x v="0"/>
    <m/>
    <m/>
    <x v="101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0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1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2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3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3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4"/>
    <x v="12"/>
    <x v="0"/>
    <s v="◆ネスレ日本_ネスカフェドルチェグスト_line_cv◆"/>
    <n v="0"/>
    <m/>
    <m/>
    <m/>
    <m/>
    <n v="0"/>
    <m/>
    <x v="0"/>
    <m/>
    <m/>
    <x v="112"/>
    <m/>
    <x v="2"/>
    <x v="3"/>
    <x v="0"/>
  </r>
  <r>
    <x v="765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6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7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8"/>
    <x v="12"/>
    <x v="0"/>
    <s v="◆ネスレ日本_ネスカフェドルチェグスト_line_cv◆"/>
    <n v="0"/>
    <m/>
    <m/>
    <m/>
    <m/>
    <n v="0"/>
    <m/>
    <x v="0"/>
    <m/>
    <m/>
    <x v="113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69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0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0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1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2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2"/>
    <x v="12"/>
    <x v="0"/>
    <s v="◆ネスレ日本_ネスカフェドルチェグスト_line_cv◆"/>
    <n v="0"/>
    <m/>
    <m/>
    <m/>
    <m/>
    <n v="0"/>
    <m/>
    <x v="0"/>
    <m/>
    <m/>
    <x v="114"/>
    <m/>
    <x v="2"/>
    <x v="3"/>
    <x v="0"/>
  </r>
  <r>
    <x v="773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74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75"/>
    <x v="12"/>
    <x v="0"/>
    <s v="◆ネスレ日本_ネスカフェドルチェグスト_line_cv◆"/>
    <n v="0"/>
    <m/>
    <m/>
    <m/>
    <m/>
    <n v="0"/>
    <m/>
    <x v="0"/>
    <m/>
    <m/>
    <x v="115"/>
    <m/>
    <x v="2"/>
    <x v="3"/>
    <x v="0"/>
  </r>
  <r>
    <x v="713"/>
    <x v="12"/>
    <x v="0"/>
    <s v="◆ネスレ日本_NDG_line_click◆"/>
    <n v="11154"/>
    <m/>
    <m/>
    <m/>
    <m/>
    <n v="1874.3150000000001"/>
    <m/>
    <x v="0"/>
    <m/>
    <m/>
    <x v="105"/>
    <m/>
    <x v="2"/>
    <x v="3"/>
    <x v="1"/>
  </r>
  <r>
    <x v="713"/>
    <x v="12"/>
    <x v="0"/>
    <s v="◆ネスレ日本_NDG_line_click◆"/>
    <n v="9398"/>
    <m/>
    <m/>
    <m/>
    <m/>
    <n v="1691.4549999999999"/>
    <m/>
    <x v="0"/>
    <m/>
    <m/>
    <x v="105"/>
    <m/>
    <x v="2"/>
    <x v="3"/>
    <x v="1"/>
  </r>
  <r>
    <x v="713"/>
    <x v="12"/>
    <x v="0"/>
    <s v="◆ネスレ日本_NDG_line_click◆"/>
    <n v="75784"/>
    <m/>
    <m/>
    <m/>
    <m/>
    <n v="12707.655000000001"/>
    <m/>
    <x v="0"/>
    <m/>
    <m/>
    <x v="105"/>
    <m/>
    <x v="2"/>
    <x v="3"/>
    <x v="1"/>
  </r>
  <r>
    <x v="713"/>
    <x v="12"/>
    <x v="0"/>
    <s v="◆ネスレ日本_NDG_line_click◆"/>
    <n v="11449"/>
    <m/>
    <m/>
    <m/>
    <m/>
    <n v="1938.9849999999999"/>
    <m/>
    <x v="0"/>
    <m/>
    <m/>
    <x v="105"/>
    <m/>
    <x v="2"/>
    <x v="3"/>
    <x v="1"/>
  </r>
  <r>
    <x v="713"/>
    <x v="12"/>
    <x v="0"/>
    <s v="◆ネスレ日本_NDG_line_click◆"/>
    <n v="61993"/>
    <m/>
    <m/>
    <m/>
    <m/>
    <n v="10924.77"/>
    <m/>
    <x v="0"/>
    <m/>
    <m/>
    <x v="105"/>
    <m/>
    <x v="2"/>
    <x v="3"/>
    <x v="1"/>
  </r>
  <r>
    <x v="713"/>
    <x v="12"/>
    <x v="0"/>
    <s v="◆ネスレ日本_NDG_line_click◆"/>
    <n v="9573"/>
    <m/>
    <m/>
    <m/>
    <m/>
    <n v="1719.33"/>
    <m/>
    <x v="0"/>
    <m/>
    <m/>
    <x v="105"/>
    <m/>
    <x v="2"/>
    <x v="3"/>
    <x v="1"/>
  </r>
  <r>
    <x v="713"/>
    <x v="12"/>
    <x v="0"/>
    <s v="◆ネスレ日本_NDG_line_click◆"/>
    <n v="61965"/>
    <m/>
    <m/>
    <m/>
    <m/>
    <n v="10903.584999999999"/>
    <m/>
    <x v="0"/>
    <m/>
    <m/>
    <x v="105"/>
    <m/>
    <x v="2"/>
    <x v="3"/>
    <x v="1"/>
  </r>
  <r>
    <x v="713"/>
    <x v="12"/>
    <x v="0"/>
    <s v="◆ネスレ日本_NDG_line_click◆"/>
    <n v="75855"/>
    <m/>
    <m/>
    <m/>
    <m/>
    <n v="12731.07"/>
    <m/>
    <x v="0"/>
    <m/>
    <m/>
    <x v="105"/>
    <m/>
    <x v="2"/>
    <x v="3"/>
    <x v="1"/>
  </r>
  <r>
    <x v="713"/>
    <x v="9"/>
    <x v="0"/>
    <s v="◆ネスレ日本株式会社_NDG_秋冬認知_tw_kw_click◆_twivery"/>
    <n v="49398"/>
    <m/>
    <m/>
    <m/>
    <m/>
    <n v="10787.224362659999"/>
    <m/>
    <x v="0"/>
    <m/>
    <m/>
    <x v="105"/>
    <m/>
    <x v="2"/>
    <x v="3"/>
    <x v="0"/>
  </r>
  <r>
    <x v="713"/>
    <x v="9"/>
    <x v="0"/>
    <s v="◆ネスレ日本株式会社_NDG_秋冬認知_tw_hd_click◆_twivery"/>
    <n v="100632"/>
    <m/>
    <m/>
    <m/>
    <m/>
    <n v="15253.64933608"/>
    <m/>
    <x v="0"/>
    <m/>
    <m/>
    <x v="105"/>
    <m/>
    <x v="2"/>
    <x v="3"/>
    <x v="0"/>
  </r>
  <r>
    <x v="714"/>
    <x v="12"/>
    <x v="0"/>
    <s v="◆ネスレ日本_NDG_line_click◆"/>
    <n v="73718"/>
    <m/>
    <m/>
    <m/>
    <m/>
    <n v="12735.53"/>
    <m/>
    <x v="0"/>
    <m/>
    <m/>
    <x v="105"/>
    <m/>
    <x v="2"/>
    <x v="3"/>
    <x v="1"/>
  </r>
  <r>
    <x v="714"/>
    <x v="12"/>
    <x v="0"/>
    <s v="◆ネスレ日本_NDG_line_click◆"/>
    <n v="12422"/>
    <m/>
    <m/>
    <m/>
    <m/>
    <n v="2118.5"/>
    <m/>
    <x v="0"/>
    <m/>
    <m/>
    <x v="105"/>
    <m/>
    <x v="2"/>
    <x v="3"/>
    <x v="1"/>
  </r>
  <r>
    <x v="714"/>
    <x v="12"/>
    <x v="0"/>
    <s v="◆ネスレ日本_NDG_line_click◆"/>
    <n v="12351"/>
    <m/>
    <m/>
    <m/>
    <m/>
    <n v="2108.4650000000001"/>
    <m/>
    <x v="0"/>
    <m/>
    <m/>
    <x v="105"/>
    <m/>
    <x v="2"/>
    <x v="3"/>
    <x v="1"/>
  </r>
  <r>
    <x v="714"/>
    <x v="12"/>
    <x v="0"/>
    <s v="◆ネスレ日本_NDG_line_click◆"/>
    <n v="9707"/>
    <m/>
    <m/>
    <m/>
    <m/>
    <n v="1760.585"/>
    <m/>
    <x v="0"/>
    <m/>
    <m/>
    <x v="105"/>
    <m/>
    <x v="2"/>
    <x v="3"/>
    <x v="1"/>
  </r>
  <r>
    <x v="714"/>
    <x v="12"/>
    <x v="0"/>
    <s v="◆ネスレ日本_NDG_line_click◆"/>
    <n v="9697"/>
    <m/>
    <m/>
    <m/>
    <m/>
    <n v="1771.7349999999999"/>
    <m/>
    <x v="0"/>
    <m/>
    <m/>
    <x v="105"/>
    <m/>
    <x v="2"/>
    <x v="3"/>
    <x v="1"/>
  </r>
  <r>
    <x v="714"/>
    <x v="12"/>
    <x v="0"/>
    <s v="◆ネスレ日本_NDG_line_click◆"/>
    <n v="73824"/>
    <m/>
    <m/>
    <m/>
    <m/>
    <n v="12758.945"/>
    <m/>
    <x v="0"/>
    <m/>
    <m/>
    <x v="105"/>
    <m/>
    <x v="2"/>
    <x v="3"/>
    <x v="1"/>
  </r>
  <r>
    <x v="714"/>
    <x v="12"/>
    <x v="0"/>
    <s v="◆ネスレ日本_NDG_line_click◆"/>
    <n v="66715"/>
    <m/>
    <m/>
    <m/>
    <m/>
    <n v="12006.32"/>
    <m/>
    <x v="0"/>
    <m/>
    <m/>
    <x v="105"/>
    <m/>
    <x v="2"/>
    <x v="3"/>
    <x v="1"/>
  </r>
  <r>
    <x v="714"/>
    <x v="12"/>
    <x v="0"/>
    <s v="◆ネスレ日本_NDG_line_click◆"/>
    <n v="66238"/>
    <m/>
    <m/>
    <m/>
    <m/>
    <n v="11938.305"/>
    <m/>
    <x v="0"/>
    <m/>
    <m/>
    <x v="105"/>
    <m/>
    <x v="2"/>
    <x v="3"/>
    <x v="1"/>
  </r>
  <r>
    <x v="714"/>
    <x v="9"/>
    <x v="0"/>
    <s v="◆ネスレ日本株式会社_NDG_秋冬認知_tw_kw_click◆_twivery"/>
    <n v="130144"/>
    <m/>
    <m/>
    <m/>
    <m/>
    <n v="69507.985000000001"/>
    <m/>
    <x v="0"/>
    <m/>
    <m/>
    <x v="105"/>
    <m/>
    <x v="2"/>
    <x v="3"/>
    <x v="0"/>
  </r>
  <r>
    <x v="714"/>
    <x v="9"/>
    <x v="0"/>
    <s v="◆ネスレ日本株式会社_NDG_秋冬認知_tw_hd_click◆_twivery"/>
    <n v="172496"/>
    <m/>
    <m/>
    <m/>
    <m/>
    <n v="69407.634999999995"/>
    <m/>
    <x v="0"/>
    <m/>
    <m/>
    <x v="105"/>
    <m/>
    <x v="2"/>
    <x v="3"/>
    <x v="0"/>
  </r>
  <r>
    <x v="715"/>
    <x v="12"/>
    <x v="0"/>
    <s v="◆ネスレ日本_NDG_line_click◆"/>
    <n v="6669"/>
    <m/>
    <m/>
    <m/>
    <m/>
    <n v="1176.325"/>
    <m/>
    <x v="0"/>
    <m/>
    <m/>
    <x v="105"/>
    <m/>
    <x v="2"/>
    <x v="3"/>
    <x v="1"/>
  </r>
  <r>
    <x v="715"/>
    <x v="12"/>
    <x v="0"/>
    <s v="◆ネスレ日本_NDG_line_click◆"/>
    <n v="70520"/>
    <m/>
    <m/>
    <m/>
    <m/>
    <n v="12811.35"/>
    <m/>
    <x v="0"/>
    <m/>
    <m/>
    <x v="105"/>
    <m/>
    <x v="2"/>
    <x v="3"/>
    <x v="1"/>
  </r>
  <r>
    <x v="715"/>
    <x v="12"/>
    <x v="0"/>
    <s v="◆ネスレ日本_NDG_line_click◆"/>
    <n v="6719"/>
    <m/>
    <m/>
    <m/>
    <m/>
    <n v="1190.82"/>
    <m/>
    <x v="0"/>
    <m/>
    <m/>
    <x v="105"/>
    <m/>
    <x v="2"/>
    <x v="3"/>
    <x v="1"/>
  </r>
  <r>
    <x v="715"/>
    <x v="12"/>
    <x v="0"/>
    <s v="◆ネスレ日本_NDG_line_click◆"/>
    <n v="4957"/>
    <m/>
    <m/>
    <m/>
    <m/>
    <n v="925.45"/>
    <m/>
    <x v="0"/>
    <m/>
    <m/>
    <x v="105"/>
    <m/>
    <x v="2"/>
    <x v="3"/>
    <x v="1"/>
  </r>
  <r>
    <x v="715"/>
    <x v="12"/>
    <x v="0"/>
    <s v="◆ネスレ日本_NDG_line_click◆"/>
    <n v="40166"/>
    <m/>
    <m/>
    <m/>
    <m/>
    <n v="7545.2049999999999"/>
    <m/>
    <x v="0"/>
    <m/>
    <m/>
    <x v="105"/>
    <m/>
    <x v="2"/>
    <x v="3"/>
    <x v="1"/>
  </r>
  <r>
    <x v="715"/>
    <x v="12"/>
    <x v="0"/>
    <s v="◆ネスレ日本_NDG_line_click◆"/>
    <n v="5074"/>
    <m/>
    <m/>
    <m/>
    <m/>
    <n v="944.40499999999997"/>
    <m/>
    <x v="0"/>
    <m/>
    <m/>
    <x v="105"/>
    <m/>
    <x v="2"/>
    <x v="3"/>
    <x v="1"/>
  </r>
  <r>
    <x v="715"/>
    <x v="12"/>
    <x v="0"/>
    <s v="◆ネスレ日本_NDG_line_click◆"/>
    <n v="40600"/>
    <m/>
    <m/>
    <m/>
    <m/>
    <n v="7645.5550000000003"/>
    <m/>
    <x v="0"/>
    <m/>
    <m/>
    <x v="105"/>
    <m/>
    <x v="2"/>
    <x v="3"/>
    <x v="1"/>
  </r>
  <r>
    <x v="715"/>
    <x v="12"/>
    <x v="0"/>
    <s v="◆ネスレ日本_NDG_line_click◆"/>
    <n v="69794"/>
    <m/>
    <m/>
    <m/>
    <m/>
    <n v="12680.895"/>
    <m/>
    <x v="0"/>
    <m/>
    <m/>
    <x v="105"/>
    <m/>
    <x v="2"/>
    <x v="3"/>
    <x v="1"/>
  </r>
  <r>
    <x v="715"/>
    <x v="9"/>
    <x v="0"/>
    <s v="◆ネスレ日本株式会社_NDG_秋冬認知_tw_hd_click◆_twivery"/>
    <n v="135905"/>
    <m/>
    <m/>
    <m/>
    <m/>
    <n v="69407.634999999995"/>
    <m/>
    <x v="0"/>
    <m/>
    <m/>
    <x v="105"/>
    <m/>
    <x v="2"/>
    <x v="3"/>
    <x v="0"/>
  </r>
  <r>
    <x v="715"/>
    <x v="9"/>
    <x v="0"/>
    <s v="◆ネスレ日本株式会社_NDG_秋冬認知_tw_kw_click◆_twivery"/>
    <n v="103292"/>
    <m/>
    <m/>
    <m/>
    <m/>
    <n v="67824.898728390006"/>
    <m/>
    <x v="0"/>
    <m/>
    <m/>
    <x v="105"/>
    <m/>
    <x v="2"/>
    <x v="3"/>
    <x v="0"/>
  </r>
  <r>
    <x v="716"/>
    <x v="12"/>
    <x v="0"/>
    <s v="◆ネスレ日本_NDG_line_click◆"/>
    <n v="48859"/>
    <m/>
    <m/>
    <m/>
    <m/>
    <n v="8982.44"/>
    <m/>
    <x v="0"/>
    <m/>
    <m/>
    <x v="105"/>
    <m/>
    <x v="2"/>
    <x v="3"/>
    <x v="1"/>
  </r>
  <r>
    <x v="716"/>
    <x v="12"/>
    <x v="0"/>
    <s v="◆ネスレ日本_NDG_line_click◆"/>
    <n v="6560"/>
    <m/>
    <m/>
    <m/>
    <m/>
    <n v="1193.05"/>
    <m/>
    <x v="0"/>
    <m/>
    <m/>
    <x v="105"/>
    <m/>
    <x v="2"/>
    <x v="3"/>
    <x v="1"/>
  </r>
  <r>
    <x v="716"/>
    <x v="12"/>
    <x v="0"/>
    <s v="◆ネスレ日本_NDG_line_click◆"/>
    <n v="6472"/>
    <m/>
    <m/>
    <m/>
    <m/>
    <n v="1170.75"/>
    <m/>
    <x v="0"/>
    <m/>
    <m/>
    <x v="105"/>
    <m/>
    <x v="2"/>
    <x v="3"/>
    <x v="1"/>
  </r>
  <r>
    <x v="716"/>
    <x v="12"/>
    <x v="0"/>
    <s v="◆ネスレ日本_NDG_line_click◆"/>
    <n v="71833"/>
    <m/>
    <m/>
    <m/>
    <m/>
    <n v="12760.06"/>
    <m/>
    <x v="0"/>
    <m/>
    <m/>
    <x v="105"/>
    <m/>
    <x v="2"/>
    <x v="3"/>
    <x v="1"/>
  </r>
  <r>
    <x v="716"/>
    <x v="12"/>
    <x v="0"/>
    <s v="◆ネスレ日本_NDG_line_click◆"/>
    <n v="48535"/>
    <m/>
    <m/>
    <m/>
    <m/>
    <n v="8909.9650000000001"/>
    <m/>
    <x v="0"/>
    <m/>
    <m/>
    <x v="105"/>
    <m/>
    <x v="2"/>
    <x v="3"/>
    <x v="1"/>
  </r>
  <r>
    <x v="716"/>
    <x v="12"/>
    <x v="0"/>
    <s v="◆ネスレ日本_NDG_line_click◆"/>
    <n v="6389"/>
    <m/>
    <m/>
    <m/>
    <m/>
    <n v="1142.875"/>
    <m/>
    <x v="0"/>
    <m/>
    <m/>
    <x v="105"/>
    <m/>
    <x v="2"/>
    <x v="3"/>
    <x v="1"/>
  </r>
  <r>
    <x v="716"/>
    <x v="12"/>
    <x v="0"/>
    <s v="◆ネスレ日本_NDG_line_click◆"/>
    <n v="71783"/>
    <m/>
    <m/>
    <m/>
    <m/>
    <n v="12743.334999999999"/>
    <m/>
    <x v="0"/>
    <m/>
    <m/>
    <x v="105"/>
    <m/>
    <x v="2"/>
    <x v="3"/>
    <x v="1"/>
  </r>
  <r>
    <x v="716"/>
    <x v="12"/>
    <x v="0"/>
    <s v="◆ネスレ日本_NDG_line_click◆"/>
    <n v="6399"/>
    <m/>
    <m/>
    <m/>
    <m/>
    <n v="1142.875"/>
    <m/>
    <x v="0"/>
    <m/>
    <m/>
    <x v="105"/>
    <m/>
    <x v="2"/>
    <x v="3"/>
    <x v="1"/>
  </r>
  <r>
    <x v="716"/>
    <x v="9"/>
    <x v="0"/>
    <s v="◆ネスレ日本株式会社_NDG_秋冬認知_tw_hd_click◆_twivery"/>
    <n v="111102"/>
    <m/>
    <m/>
    <m/>
    <m/>
    <n v="69278.557124234998"/>
    <m/>
    <x v="0"/>
    <m/>
    <m/>
    <x v="105"/>
    <m/>
    <x v="2"/>
    <x v="3"/>
    <x v="0"/>
  </r>
  <r>
    <x v="716"/>
    <x v="9"/>
    <x v="0"/>
    <s v="◆ネスレ日本株式会社_NDG_秋冬認知_tw_kw_click◆_twivery"/>
    <n v="110710"/>
    <m/>
    <m/>
    <m/>
    <m/>
    <n v="69507.985000000001"/>
    <m/>
    <x v="0"/>
    <m/>
    <m/>
    <x v="105"/>
    <m/>
    <x v="2"/>
    <x v="3"/>
    <x v="0"/>
  </r>
  <r>
    <x v="717"/>
    <x v="12"/>
    <x v="0"/>
    <s v="◆ネスレ日本_NDG_line_click◆"/>
    <n v="72725"/>
    <m/>
    <m/>
    <m/>
    <m/>
    <n v="12849.26"/>
    <m/>
    <x v="0"/>
    <m/>
    <m/>
    <x v="106"/>
    <m/>
    <x v="2"/>
    <x v="3"/>
    <x v="1"/>
  </r>
  <r>
    <x v="717"/>
    <x v="12"/>
    <x v="0"/>
    <s v="◆ネスレ日本_NDG_line_click◆"/>
    <n v="10348"/>
    <m/>
    <m/>
    <m/>
    <m/>
    <n v="1769.5050000000001"/>
    <m/>
    <x v="0"/>
    <m/>
    <m/>
    <x v="106"/>
    <m/>
    <x v="2"/>
    <x v="3"/>
    <x v="1"/>
  </r>
  <r>
    <x v="717"/>
    <x v="12"/>
    <x v="0"/>
    <s v="◆ネスレ日本_NDG_line_click◆"/>
    <n v="11866"/>
    <m/>
    <m/>
    <m/>
    <m/>
    <n v="2058.29"/>
    <m/>
    <x v="0"/>
    <m/>
    <m/>
    <x v="106"/>
    <m/>
    <x v="2"/>
    <x v="3"/>
    <x v="1"/>
  </r>
  <r>
    <x v="717"/>
    <x v="12"/>
    <x v="0"/>
    <s v="◆ネスレ日本_NDG_line_click◆"/>
    <n v="10323"/>
    <m/>
    <m/>
    <m/>
    <m/>
    <n v="1760.585"/>
    <m/>
    <x v="0"/>
    <m/>
    <m/>
    <x v="106"/>
    <m/>
    <x v="2"/>
    <x v="3"/>
    <x v="1"/>
  </r>
  <r>
    <x v="717"/>
    <x v="12"/>
    <x v="0"/>
    <s v="◆ネスレ日本_NDG_line_click◆"/>
    <n v="11803"/>
    <m/>
    <m/>
    <m/>
    <m/>
    <n v="2046.0250000000001"/>
    <m/>
    <x v="0"/>
    <m/>
    <m/>
    <x v="106"/>
    <m/>
    <x v="2"/>
    <x v="3"/>
    <x v="1"/>
  </r>
  <r>
    <x v="717"/>
    <x v="12"/>
    <x v="0"/>
    <s v="◆ネスレ日本_NDG_line_click◆"/>
    <n v="74933"/>
    <m/>
    <m/>
    <m/>
    <m/>
    <n v="12814.695"/>
    <m/>
    <x v="0"/>
    <m/>
    <m/>
    <x v="106"/>
    <m/>
    <x v="2"/>
    <x v="3"/>
    <x v="1"/>
  </r>
  <r>
    <x v="717"/>
    <x v="12"/>
    <x v="0"/>
    <s v="◆ネスレ日本_NDG_line_click◆"/>
    <n v="74535"/>
    <m/>
    <m/>
    <m/>
    <m/>
    <n v="12735.53"/>
    <m/>
    <x v="0"/>
    <m/>
    <m/>
    <x v="106"/>
    <m/>
    <x v="2"/>
    <x v="3"/>
    <x v="1"/>
  </r>
  <r>
    <x v="717"/>
    <x v="12"/>
    <x v="0"/>
    <s v="◆ネスレ日本_NDG_line_click◆"/>
    <n v="72674"/>
    <m/>
    <m/>
    <m/>
    <m/>
    <n v="12844.8"/>
    <m/>
    <x v="0"/>
    <m/>
    <m/>
    <x v="106"/>
    <m/>
    <x v="2"/>
    <x v="3"/>
    <x v="1"/>
  </r>
  <r>
    <x v="717"/>
    <x v="9"/>
    <x v="0"/>
    <s v="◆ネスレ日本株式会社_NDG_秋冬認知_tw_kw_click◆_twivery"/>
    <n v="120895"/>
    <m/>
    <m/>
    <m/>
    <m/>
    <n v="69559.274999999994"/>
    <m/>
    <x v="0"/>
    <m/>
    <m/>
    <x v="106"/>
    <m/>
    <x v="2"/>
    <x v="3"/>
    <x v="0"/>
  </r>
  <r>
    <x v="717"/>
    <x v="9"/>
    <x v="0"/>
    <s v="◆ネスレ日本株式会社_NDG_秋冬認知_tw_hd_click◆_twivery"/>
    <n v="115565"/>
    <m/>
    <m/>
    <m/>
    <m/>
    <n v="69424.36"/>
    <m/>
    <x v="0"/>
    <m/>
    <m/>
    <x v="106"/>
    <m/>
    <x v="2"/>
    <x v="3"/>
    <x v="0"/>
  </r>
  <r>
    <x v="718"/>
    <x v="12"/>
    <x v="0"/>
    <s v="◆ネスレ日本_NDG_line_click◆"/>
    <n v="70194"/>
    <m/>
    <m/>
    <m/>
    <m/>
    <n v="12460.125"/>
    <m/>
    <x v="0"/>
    <m/>
    <m/>
    <x v="106"/>
    <m/>
    <x v="2"/>
    <x v="3"/>
    <x v="1"/>
  </r>
  <r>
    <x v="718"/>
    <x v="12"/>
    <x v="0"/>
    <s v="◆ネスレ日本_NDG_line_click◆"/>
    <n v="74266"/>
    <m/>
    <m/>
    <m/>
    <m/>
    <n v="12786.82"/>
    <m/>
    <x v="0"/>
    <m/>
    <m/>
    <x v="106"/>
    <m/>
    <x v="2"/>
    <x v="3"/>
    <x v="1"/>
  </r>
  <r>
    <x v="718"/>
    <x v="12"/>
    <x v="0"/>
    <s v="◆ネスレ日本_NDG_line_click◆"/>
    <n v="70397"/>
    <m/>
    <m/>
    <m/>
    <m/>
    <n v="12494.69"/>
    <m/>
    <x v="0"/>
    <m/>
    <m/>
    <x v="106"/>
    <m/>
    <x v="2"/>
    <x v="3"/>
    <x v="1"/>
  </r>
  <r>
    <x v="718"/>
    <x v="12"/>
    <x v="0"/>
    <s v="◆ネスレ日本_NDG_line_click◆"/>
    <n v="73781"/>
    <m/>
    <m/>
    <m/>
    <m/>
    <n v="12700.965"/>
    <m/>
    <x v="0"/>
    <m/>
    <m/>
    <x v="106"/>
    <m/>
    <x v="2"/>
    <x v="3"/>
    <x v="1"/>
  </r>
  <r>
    <x v="718"/>
    <x v="12"/>
    <x v="0"/>
    <s v="◆ネスレ日本_NDG_line_click◆"/>
    <n v="12570"/>
    <m/>
    <m/>
    <m/>
    <m/>
    <n v="2154.1799999999998"/>
    <m/>
    <x v="0"/>
    <m/>
    <m/>
    <x v="106"/>
    <m/>
    <x v="2"/>
    <x v="3"/>
    <x v="1"/>
  </r>
  <r>
    <x v="718"/>
    <x v="12"/>
    <x v="0"/>
    <s v="◆ネスレ日本_NDG_line_click◆"/>
    <n v="11423"/>
    <m/>
    <m/>
    <m/>
    <m/>
    <n v="1990.2750000000001"/>
    <m/>
    <x v="0"/>
    <m/>
    <m/>
    <x v="106"/>
    <m/>
    <x v="2"/>
    <x v="3"/>
    <x v="1"/>
  </r>
  <r>
    <x v="718"/>
    <x v="12"/>
    <x v="0"/>
    <s v="◆ネスレ日本_NDG_line_click◆"/>
    <n v="11254"/>
    <m/>
    <m/>
    <m/>
    <m/>
    <n v="1962.4"/>
    <m/>
    <x v="0"/>
    <m/>
    <m/>
    <x v="106"/>
    <m/>
    <x v="2"/>
    <x v="3"/>
    <x v="1"/>
  </r>
  <r>
    <x v="718"/>
    <x v="12"/>
    <x v="0"/>
    <s v="◆ネスレ日本_NDG_line_click◆"/>
    <n v="12831"/>
    <m/>
    <m/>
    <m/>
    <m/>
    <n v="2192.09"/>
    <m/>
    <x v="0"/>
    <m/>
    <m/>
    <x v="106"/>
    <m/>
    <x v="2"/>
    <x v="3"/>
    <x v="1"/>
  </r>
  <r>
    <x v="718"/>
    <x v="9"/>
    <x v="0"/>
    <s v="◆ネスレ日本株式会社_NDG_秋冬認知_tw_kw_click◆_twivery"/>
    <n v="106828"/>
    <m/>
    <m/>
    <m/>
    <m/>
    <n v="69559.274999999994"/>
    <m/>
    <x v="0"/>
    <m/>
    <m/>
    <x v="106"/>
    <m/>
    <x v="2"/>
    <x v="3"/>
    <x v="0"/>
  </r>
  <r>
    <x v="718"/>
    <x v="9"/>
    <x v="0"/>
    <s v="◆ネスレ日本株式会社_NDG_秋冬認知_tw_hd_click◆_twivery"/>
    <n v="148231"/>
    <m/>
    <m/>
    <m/>
    <m/>
    <n v="69424.36"/>
    <m/>
    <x v="0"/>
    <m/>
    <m/>
    <x v="106"/>
    <m/>
    <x v="2"/>
    <x v="3"/>
    <x v="0"/>
  </r>
  <r>
    <x v="719"/>
    <x v="12"/>
    <x v="0"/>
    <s v="◆ネスレ日本_NDG_line_click◆"/>
    <n v="46543"/>
    <m/>
    <m/>
    <m/>
    <m/>
    <n v="8581.0400000000009"/>
    <m/>
    <x v="0"/>
    <m/>
    <m/>
    <x v="106"/>
    <m/>
    <x v="2"/>
    <x v="3"/>
    <x v="1"/>
  </r>
  <r>
    <x v="719"/>
    <x v="12"/>
    <x v="0"/>
    <s v="◆ネスレ日本_NDG_line_click◆"/>
    <n v="9421"/>
    <m/>
    <m/>
    <m/>
    <m/>
    <n v="1640.165"/>
    <m/>
    <x v="0"/>
    <m/>
    <m/>
    <x v="106"/>
    <m/>
    <x v="2"/>
    <x v="3"/>
    <x v="1"/>
  </r>
  <r>
    <x v="719"/>
    <x v="12"/>
    <x v="0"/>
    <s v="◆ネスレ日本_NDG_line_click◆"/>
    <n v="9458"/>
    <m/>
    <m/>
    <m/>
    <m/>
    <n v="1646.855"/>
    <m/>
    <x v="0"/>
    <m/>
    <m/>
    <x v="106"/>
    <m/>
    <x v="2"/>
    <x v="3"/>
    <x v="1"/>
  </r>
  <r>
    <x v="719"/>
    <x v="12"/>
    <x v="0"/>
    <s v="◆ネスレ日本_NDG_line_click◆"/>
    <n v="46462"/>
    <m/>
    <m/>
    <m/>
    <m/>
    <n v="8553.1650000000009"/>
    <m/>
    <x v="0"/>
    <m/>
    <m/>
    <x v="106"/>
    <m/>
    <x v="2"/>
    <x v="3"/>
    <x v="1"/>
  </r>
  <r>
    <x v="719"/>
    <x v="12"/>
    <x v="0"/>
    <s v="◆ネスレ日本_NDG_line_click◆"/>
    <n v="7976"/>
    <m/>
    <m/>
    <m/>
    <m/>
    <n v="1417.165"/>
    <m/>
    <x v="0"/>
    <m/>
    <m/>
    <x v="106"/>
    <m/>
    <x v="2"/>
    <x v="3"/>
    <x v="1"/>
  </r>
  <r>
    <x v="719"/>
    <x v="12"/>
    <x v="0"/>
    <s v="◆ネスレ日本_NDG_line_click◆"/>
    <n v="7988"/>
    <m/>
    <m/>
    <m/>
    <m/>
    <n v="1429.43"/>
    <m/>
    <x v="0"/>
    <m/>
    <m/>
    <x v="106"/>
    <m/>
    <x v="2"/>
    <x v="3"/>
    <x v="1"/>
  </r>
  <r>
    <x v="719"/>
    <x v="12"/>
    <x v="0"/>
    <s v="◆ネスレ日本_NDG_line_click◆"/>
    <n v="71566"/>
    <m/>
    <m/>
    <m/>
    <m/>
    <n v="12775.67"/>
    <m/>
    <x v="0"/>
    <m/>
    <m/>
    <x v="106"/>
    <m/>
    <x v="2"/>
    <x v="3"/>
    <x v="1"/>
  </r>
  <r>
    <x v="719"/>
    <x v="12"/>
    <x v="0"/>
    <s v="◆ネスレ日本_NDG_line_click◆"/>
    <n v="71196"/>
    <m/>
    <m/>
    <m/>
    <m/>
    <n v="12697.62"/>
    <m/>
    <x v="0"/>
    <m/>
    <m/>
    <x v="106"/>
    <m/>
    <x v="2"/>
    <x v="3"/>
    <x v="1"/>
  </r>
  <r>
    <x v="719"/>
    <x v="6"/>
    <x v="0"/>
    <s v="NDG_brand_秋冬施策_instream"/>
    <n v="1105"/>
    <m/>
    <m/>
    <m/>
    <m/>
    <n v="1795.6011669100001"/>
    <m/>
    <x v="0"/>
    <m/>
    <m/>
    <x v="106"/>
    <m/>
    <x v="2"/>
    <x v="3"/>
    <x v="1"/>
  </r>
  <r>
    <x v="719"/>
    <x v="6"/>
    <x v="0"/>
    <s v="NDG_brand_秋冬施策_instream"/>
    <n v="35"/>
    <m/>
    <m/>
    <m/>
    <m/>
    <n v="57.421777480000003"/>
    <m/>
    <x v="0"/>
    <m/>
    <m/>
    <x v="106"/>
    <m/>
    <x v="2"/>
    <x v="3"/>
    <x v="1"/>
  </r>
  <r>
    <x v="719"/>
    <x v="6"/>
    <x v="0"/>
    <s v="NDG_brand_秋冬施策_instream"/>
    <n v="2706"/>
    <m/>
    <m/>
    <m/>
    <m/>
    <n v="4324.9011989399996"/>
    <m/>
    <x v="0"/>
    <m/>
    <m/>
    <x v="106"/>
    <m/>
    <x v="2"/>
    <x v="3"/>
    <x v="1"/>
  </r>
  <r>
    <x v="719"/>
    <x v="6"/>
    <x v="0"/>
    <s v="NDG_brand_秋冬施策_instream"/>
    <n v="16"/>
    <m/>
    <m/>
    <m/>
    <m/>
    <n v="19.413104440000001"/>
    <m/>
    <x v="0"/>
    <m/>
    <m/>
    <x v="106"/>
    <m/>
    <x v="2"/>
    <x v="3"/>
    <x v="1"/>
  </r>
  <r>
    <x v="719"/>
    <x v="9"/>
    <x v="0"/>
    <s v="◆ネスレ日本株式会社_NDG_秋冬認知_tw_kw_click◆_twivery"/>
    <n v="114537"/>
    <m/>
    <m/>
    <m/>
    <m/>
    <n v="66509.072266204996"/>
    <m/>
    <x v="0"/>
    <m/>
    <m/>
    <x v="106"/>
    <m/>
    <x v="2"/>
    <x v="3"/>
    <x v="0"/>
  </r>
  <r>
    <x v="719"/>
    <x v="9"/>
    <x v="0"/>
    <s v="◆ネスレ日本株式会社_NDG_秋冬認知_tw_hd_click◆_twivery"/>
    <n v="141706"/>
    <m/>
    <m/>
    <m/>
    <m/>
    <n v="69415.44"/>
    <m/>
    <x v="0"/>
    <m/>
    <m/>
    <x v="106"/>
    <m/>
    <x v="2"/>
    <x v="3"/>
    <x v="0"/>
  </r>
  <r>
    <x v="720"/>
    <x v="12"/>
    <x v="0"/>
    <s v="◆ネスレ日本_NDG_line_click◆"/>
    <n v="8744"/>
    <m/>
    <m/>
    <m/>
    <m/>
    <n v="1606.7149999999999"/>
    <m/>
    <x v="0"/>
    <m/>
    <m/>
    <x v="106"/>
    <m/>
    <x v="2"/>
    <x v="3"/>
    <x v="1"/>
  </r>
  <r>
    <x v="720"/>
    <x v="12"/>
    <x v="0"/>
    <s v="◆ネスレ日本_NDG_line_click◆"/>
    <n v="69978"/>
    <m/>
    <m/>
    <m/>
    <m/>
    <n v="12665.285"/>
    <m/>
    <x v="0"/>
    <m/>
    <m/>
    <x v="106"/>
    <m/>
    <x v="2"/>
    <x v="3"/>
    <x v="1"/>
  </r>
  <r>
    <x v="720"/>
    <x v="12"/>
    <x v="0"/>
    <s v="◆ネスレ日本_NDG_line_click◆"/>
    <n v="38586"/>
    <m/>
    <m/>
    <m/>
    <m/>
    <n v="7292.1"/>
    <m/>
    <x v="0"/>
    <m/>
    <m/>
    <x v="106"/>
    <m/>
    <x v="2"/>
    <x v="3"/>
    <x v="1"/>
  </r>
  <r>
    <x v="720"/>
    <x v="12"/>
    <x v="0"/>
    <s v="◆ネスレ日本_NDG_line_click◆"/>
    <n v="7628"/>
    <m/>
    <m/>
    <m/>
    <m/>
    <n v="1416.05"/>
    <m/>
    <x v="0"/>
    <m/>
    <m/>
    <x v="106"/>
    <m/>
    <x v="2"/>
    <x v="3"/>
    <x v="1"/>
  </r>
  <r>
    <x v="720"/>
    <x v="12"/>
    <x v="0"/>
    <s v="◆ネスレ日本_NDG_line_click◆"/>
    <n v="38644"/>
    <m/>
    <m/>
    <m/>
    <m/>
    <n v="7306.5950000000003"/>
    <m/>
    <x v="0"/>
    <m/>
    <m/>
    <x v="106"/>
    <m/>
    <x v="2"/>
    <x v="3"/>
    <x v="1"/>
  </r>
  <r>
    <x v="720"/>
    <x v="12"/>
    <x v="0"/>
    <s v="◆ネスレ日本_NDG_line_click◆"/>
    <n v="7426"/>
    <m/>
    <m/>
    <m/>
    <m/>
    <n v="1378.14"/>
    <m/>
    <x v="0"/>
    <m/>
    <m/>
    <x v="106"/>
    <m/>
    <x v="2"/>
    <x v="3"/>
    <x v="1"/>
  </r>
  <r>
    <x v="720"/>
    <x v="12"/>
    <x v="0"/>
    <s v="◆ネスレ日本_NDG_line_click◆"/>
    <n v="70267"/>
    <m/>
    <m/>
    <m/>
    <m/>
    <n v="12747.795"/>
    <m/>
    <x v="0"/>
    <m/>
    <m/>
    <x v="106"/>
    <m/>
    <x v="2"/>
    <x v="3"/>
    <x v="1"/>
  </r>
  <r>
    <x v="720"/>
    <x v="12"/>
    <x v="0"/>
    <s v="◆ネスレ日本_NDG_line_click◆"/>
    <n v="8804"/>
    <m/>
    <m/>
    <m/>
    <m/>
    <n v="1616.75"/>
    <m/>
    <x v="0"/>
    <m/>
    <m/>
    <x v="106"/>
    <m/>
    <x v="2"/>
    <x v="3"/>
    <x v="1"/>
  </r>
  <r>
    <x v="720"/>
    <x v="6"/>
    <x v="0"/>
    <s v="NDG_brand_秋冬施策_instream"/>
    <n v="2846"/>
    <m/>
    <m/>
    <m/>
    <m/>
    <n v="3007.0862323749998"/>
    <m/>
    <x v="0"/>
    <m/>
    <m/>
    <x v="106"/>
    <m/>
    <x v="2"/>
    <x v="3"/>
    <x v="1"/>
  </r>
  <r>
    <x v="720"/>
    <x v="6"/>
    <x v="0"/>
    <s v="NDG_brand_秋冬施策_instream"/>
    <n v="1"/>
    <m/>
    <m/>
    <m/>
    <m/>
    <n v="0"/>
    <m/>
    <x v="0"/>
    <m/>
    <m/>
    <x v="106"/>
    <m/>
    <x v="2"/>
    <x v="3"/>
    <x v="1"/>
  </r>
  <r>
    <x v="720"/>
    <x v="6"/>
    <x v="0"/>
    <s v="NDG_brand_秋冬施策_instream"/>
    <n v="4"/>
    <m/>
    <m/>
    <m/>
    <m/>
    <n v="6.7454099249999997"/>
    <m/>
    <x v="0"/>
    <m/>
    <m/>
    <x v="106"/>
    <m/>
    <x v="2"/>
    <x v="3"/>
    <x v="1"/>
  </r>
  <r>
    <x v="720"/>
    <x v="6"/>
    <x v="0"/>
    <s v="NDG_brand_秋冬施策_instream"/>
    <n v="3633"/>
    <m/>
    <m/>
    <m/>
    <m/>
    <n v="3153.0441533500002"/>
    <m/>
    <x v="0"/>
    <m/>
    <m/>
    <x v="106"/>
    <m/>
    <x v="2"/>
    <x v="3"/>
    <x v="1"/>
  </r>
  <r>
    <x v="720"/>
    <x v="9"/>
    <x v="0"/>
    <s v="◆ネスレ日本株式会社_NDG_秋冬認知_tw_kw_click◆_twivery"/>
    <n v="42749"/>
    <m/>
    <m/>
    <m/>
    <m/>
    <n v="21093.237505885001"/>
    <m/>
    <x v="0"/>
    <m/>
    <m/>
    <x v="106"/>
    <m/>
    <x v="2"/>
    <x v="3"/>
    <x v="0"/>
  </r>
  <r>
    <x v="720"/>
    <x v="9"/>
    <x v="0"/>
    <s v="◆ネスレ日本株式会社_NDG_秋冬認知_tw_hd_click◆_twivery"/>
    <n v="138844"/>
    <m/>
    <m/>
    <m/>
    <m/>
    <n v="33610.386917434997"/>
    <m/>
    <x v="0"/>
    <m/>
    <m/>
    <x v="106"/>
    <m/>
    <x v="2"/>
    <x v="3"/>
    <x v="0"/>
  </r>
  <r>
    <x v="721"/>
    <x v="12"/>
    <x v="0"/>
    <s v="◆ネスレ日本_NDG_line_click◆"/>
    <n v="33429"/>
    <m/>
    <m/>
    <m/>
    <m/>
    <n v="12354.2"/>
    <m/>
    <x v="0"/>
    <m/>
    <m/>
    <x v="106"/>
    <m/>
    <x v="2"/>
    <x v="3"/>
    <x v="1"/>
  </r>
  <r>
    <x v="721"/>
    <x v="12"/>
    <x v="0"/>
    <s v="◆ネスレ日本_NDG_line_click◆"/>
    <n v="33624"/>
    <m/>
    <m/>
    <m/>
    <m/>
    <n v="12485.77"/>
    <m/>
    <x v="0"/>
    <m/>
    <m/>
    <x v="106"/>
    <m/>
    <x v="2"/>
    <x v="3"/>
    <x v="1"/>
  </r>
  <r>
    <x v="721"/>
    <x v="12"/>
    <x v="0"/>
    <s v="◆ネスレ日本_NDG_line_click◆"/>
    <n v="39519"/>
    <m/>
    <m/>
    <m/>
    <m/>
    <n v="15238.705"/>
    <m/>
    <x v="0"/>
    <m/>
    <m/>
    <x v="106"/>
    <m/>
    <x v="2"/>
    <x v="3"/>
    <x v="1"/>
  </r>
  <r>
    <x v="721"/>
    <x v="12"/>
    <x v="0"/>
    <s v="◆ネスレ日本_NDG_line_click◆"/>
    <n v="39481"/>
    <m/>
    <m/>
    <m/>
    <m/>
    <n v="15283.305"/>
    <m/>
    <x v="0"/>
    <m/>
    <m/>
    <x v="106"/>
    <m/>
    <x v="2"/>
    <x v="3"/>
    <x v="1"/>
  </r>
  <r>
    <x v="721"/>
    <x v="12"/>
    <x v="0"/>
    <s v="◆ネスレ日本_NDG_line_click◆"/>
    <n v="55228"/>
    <m/>
    <m/>
    <m/>
    <m/>
    <n v="12286.184999999999"/>
    <m/>
    <x v="0"/>
    <m/>
    <m/>
    <x v="106"/>
    <m/>
    <x v="2"/>
    <x v="3"/>
    <x v="1"/>
  </r>
  <r>
    <x v="721"/>
    <x v="12"/>
    <x v="0"/>
    <s v="◆ネスレ日本_NDG_line_click◆"/>
    <n v="66983"/>
    <m/>
    <m/>
    <m/>
    <m/>
    <n v="12823.615"/>
    <m/>
    <x v="0"/>
    <m/>
    <m/>
    <x v="106"/>
    <m/>
    <x v="2"/>
    <x v="3"/>
    <x v="1"/>
  </r>
  <r>
    <x v="721"/>
    <x v="12"/>
    <x v="0"/>
    <s v="◆ネスレ日本_NDG_line_click◆"/>
    <n v="56177"/>
    <m/>
    <m/>
    <m/>
    <m/>
    <n v="12502.495000000001"/>
    <m/>
    <x v="0"/>
    <m/>
    <m/>
    <x v="106"/>
    <m/>
    <x v="2"/>
    <x v="3"/>
    <x v="1"/>
  </r>
  <r>
    <x v="721"/>
    <x v="12"/>
    <x v="0"/>
    <s v="◆ネスレ日本_NDG_line_click◆"/>
    <n v="66774"/>
    <m/>
    <m/>
    <m/>
    <m/>
    <n v="12767.865"/>
    <m/>
    <x v="0"/>
    <m/>
    <m/>
    <x v="106"/>
    <m/>
    <x v="2"/>
    <x v="3"/>
    <x v="1"/>
  </r>
  <r>
    <x v="721"/>
    <x v="6"/>
    <x v="0"/>
    <s v="NDG_brand_秋冬施策_instream"/>
    <n v="8"/>
    <m/>
    <m/>
    <m/>
    <m/>
    <n v="7.1272751249999997"/>
    <m/>
    <x v="0"/>
    <m/>
    <m/>
    <x v="106"/>
    <m/>
    <x v="2"/>
    <x v="3"/>
    <x v="1"/>
  </r>
  <r>
    <x v="721"/>
    <x v="6"/>
    <x v="0"/>
    <s v="NDG_brand_秋冬施策_instream"/>
    <n v="7"/>
    <m/>
    <m/>
    <m/>
    <m/>
    <n v="8.3772603700000001"/>
    <m/>
    <x v="0"/>
    <m/>
    <m/>
    <x v="106"/>
    <m/>
    <x v="2"/>
    <x v="3"/>
    <x v="1"/>
  </r>
  <r>
    <x v="721"/>
    <x v="6"/>
    <x v="0"/>
    <s v="NDG_brand_秋冬施策_instream"/>
    <n v="2571"/>
    <m/>
    <m/>
    <m/>
    <m/>
    <n v="3510.84072251"/>
    <m/>
    <x v="0"/>
    <m/>
    <m/>
    <x v="106"/>
    <m/>
    <x v="2"/>
    <x v="3"/>
    <x v="1"/>
  </r>
  <r>
    <x v="721"/>
    <x v="6"/>
    <x v="0"/>
    <s v="NDG_brand_秋冬施策_instream"/>
    <n v="2099"/>
    <m/>
    <m/>
    <m/>
    <m/>
    <n v="2674.22542621"/>
    <m/>
    <x v="0"/>
    <m/>
    <m/>
    <x v="106"/>
    <m/>
    <x v="2"/>
    <x v="3"/>
    <x v="1"/>
  </r>
  <r>
    <x v="721"/>
    <x v="9"/>
    <x v="0"/>
    <s v="◆ネスレ日本株式会社_NDG_秋冬認知_tw_hd_click◆_twivery"/>
    <n v="221518"/>
    <m/>
    <m/>
    <m/>
    <m/>
    <n v="42423.432796964997"/>
    <m/>
    <x v="0"/>
    <m/>
    <m/>
    <x v="106"/>
    <m/>
    <x v="2"/>
    <x v="3"/>
    <x v="0"/>
  </r>
  <r>
    <x v="721"/>
    <x v="9"/>
    <x v="0"/>
    <s v="◆ネスレ日本株式会社_NDG_秋冬認知_tw_kw_click◆_twivery"/>
    <n v="63816"/>
    <m/>
    <m/>
    <m/>
    <m/>
    <n v="28990.309141555001"/>
    <m/>
    <x v="0"/>
    <m/>
    <m/>
    <x v="106"/>
    <m/>
    <x v="2"/>
    <x v="3"/>
    <x v="0"/>
  </r>
  <r>
    <x v="722"/>
    <x v="12"/>
    <x v="0"/>
    <s v="◆ネスレ日本_NDG_line_click◆"/>
    <n v="62864"/>
    <m/>
    <m/>
    <m/>
    <m/>
    <n v="12783.475"/>
    <m/>
    <x v="0"/>
    <m/>
    <m/>
    <x v="106"/>
    <m/>
    <x v="2"/>
    <x v="3"/>
    <x v="1"/>
  </r>
  <r>
    <x v="722"/>
    <x v="12"/>
    <x v="0"/>
    <s v="◆ネスレ日本_NDG_line_click◆"/>
    <n v="38699"/>
    <m/>
    <m/>
    <m/>
    <m/>
    <n v="15279.96"/>
    <m/>
    <x v="0"/>
    <m/>
    <m/>
    <x v="106"/>
    <m/>
    <x v="2"/>
    <x v="3"/>
    <x v="1"/>
  </r>
  <r>
    <x v="722"/>
    <x v="12"/>
    <x v="0"/>
    <s v="◆ネスレ日本_NDG_line_click◆"/>
    <n v="37682"/>
    <m/>
    <m/>
    <m/>
    <m/>
    <n v="15420.45"/>
    <m/>
    <x v="0"/>
    <m/>
    <m/>
    <x v="106"/>
    <m/>
    <x v="2"/>
    <x v="3"/>
    <x v="1"/>
  </r>
  <r>
    <x v="722"/>
    <x v="12"/>
    <x v="0"/>
    <s v="◆ネスレ日本_NDG_line_click◆"/>
    <n v="57197"/>
    <m/>
    <m/>
    <m/>
    <m/>
    <n v="13354.355"/>
    <m/>
    <x v="0"/>
    <m/>
    <m/>
    <x v="106"/>
    <m/>
    <x v="2"/>
    <x v="3"/>
    <x v="1"/>
  </r>
  <r>
    <x v="722"/>
    <x v="12"/>
    <x v="0"/>
    <s v="◆ネスレ日本_NDG_line_click◆"/>
    <n v="62700"/>
    <m/>
    <m/>
    <m/>
    <m/>
    <n v="12748.91"/>
    <m/>
    <x v="0"/>
    <m/>
    <m/>
    <x v="106"/>
    <m/>
    <x v="2"/>
    <x v="3"/>
    <x v="1"/>
  </r>
  <r>
    <x v="722"/>
    <x v="12"/>
    <x v="0"/>
    <s v="◆ネスレ日本_NDG_line_click◆"/>
    <n v="36837"/>
    <m/>
    <m/>
    <m/>
    <m/>
    <n v="15101.56"/>
    <m/>
    <x v="0"/>
    <m/>
    <m/>
    <x v="106"/>
    <m/>
    <x v="2"/>
    <x v="3"/>
    <x v="1"/>
  </r>
  <r>
    <x v="722"/>
    <x v="12"/>
    <x v="0"/>
    <s v="◆ネスレ日本_NDG_line_click◆"/>
    <n v="38500"/>
    <m/>
    <m/>
    <m/>
    <m/>
    <n v="15168.46"/>
    <m/>
    <x v="0"/>
    <m/>
    <m/>
    <x v="106"/>
    <m/>
    <x v="2"/>
    <x v="3"/>
    <x v="1"/>
  </r>
  <r>
    <x v="722"/>
    <x v="12"/>
    <x v="0"/>
    <s v="◆ネスレ日本_NDG_line_click◆"/>
    <n v="57136"/>
    <m/>
    <m/>
    <m/>
    <m/>
    <n v="13351.01"/>
    <m/>
    <x v="0"/>
    <m/>
    <m/>
    <x v="106"/>
    <m/>
    <x v="2"/>
    <x v="3"/>
    <x v="1"/>
  </r>
  <r>
    <x v="722"/>
    <x v="6"/>
    <x v="0"/>
    <s v="NDG_brand_秋冬施策_instream"/>
    <n v="4"/>
    <m/>
    <m/>
    <m/>
    <m/>
    <n v="4.6564551950000004"/>
    <m/>
    <x v="0"/>
    <m/>
    <m/>
    <x v="106"/>
    <m/>
    <x v="2"/>
    <x v="3"/>
    <x v="1"/>
  </r>
  <r>
    <x v="722"/>
    <x v="6"/>
    <x v="0"/>
    <s v="NDG_brand_秋冬施策_instream"/>
    <n v="2"/>
    <m/>
    <m/>
    <m/>
    <m/>
    <n v="3.4953800500000001"/>
    <m/>
    <x v="0"/>
    <m/>
    <m/>
    <x v="106"/>
    <m/>
    <x v="2"/>
    <x v="3"/>
    <x v="1"/>
  </r>
  <r>
    <x v="722"/>
    <x v="6"/>
    <x v="0"/>
    <s v="NDG_brand_秋冬施策_instream"/>
    <n v="1433"/>
    <m/>
    <m/>
    <m/>
    <m/>
    <n v="1942.9618894549999"/>
    <m/>
    <x v="0"/>
    <m/>
    <m/>
    <x v="106"/>
    <m/>
    <x v="2"/>
    <x v="3"/>
    <x v="1"/>
  </r>
  <r>
    <x v="722"/>
    <x v="6"/>
    <x v="0"/>
    <s v="NDG_brand_秋冬施策_instream"/>
    <n v="3273"/>
    <m/>
    <m/>
    <m/>
    <m/>
    <n v="4201.3420981850004"/>
    <m/>
    <x v="0"/>
    <m/>
    <m/>
    <x v="106"/>
    <m/>
    <x v="2"/>
    <x v="3"/>
    <x v="1"/>
  </r>
  <r>
    <x v="722"/>
    <x v="9"/>
    <x v="0"/>
    <s v="◆ネスレ日本株式会社_NDG_秋冬認知_tw_hd_click◆_twivery"/>
    <n v="133790"/>
    <m/>
    <m/>
    <m/>
    <m/>
    <n v="21432.306424660001"/>
    <m/>
    <x v="0"/>
    <m/>
    <m/>
    <x v="106"/>
    <m/>
    <x v="2"/>
    <x v="3"/>
    <x v="0"/>
  </r>
  <r>
    <x v="722"/>
    <x v="9"/>
    <x v="0"/>
    <s v="◆ネスレ日本株式会社_NDG_秋冬認知_tw_kw_click◆_twivery"/>
    <n v="19216"/>
    <m/>
    <m/>
    <m/>
    <m/>
    <n v="4093.3520078000001"/>
    <m/>
    <x v="0"/>
    <m/>
    <m/>
    <x v="106"/>
    <m/>
    <x v="2"/>
    <x v="3"/>
    <x v="0"/>
  </r>
  <r>
    <x v="723"/>
    <x v="12"/>
    <x v="0"/>
    <s v="◆ネスレ日本_NDG_line_click◆"/>
    <n v="38213"/>
    <m/>
    <m/>
    <m/>
    <m/>
    <n v="15252.084999999999"/>
    <m/>
    <x v="0"/>
    <m/>
    <m/>
    <x v="106"/>
    <m/>
    <x v="2"/>
    <x v="3"/>
    <x v="1"/>
  </r>
  <r>
    <x v="723"/>
    <x v="12"/>
    <x v="0"/>
    <s v="◆ネスレ日本_NDG_line_click◆"/>
    <n v="56416"/>
    <m/>
    <m/>
    <m/>
    <m/>
    <n v="13401.184999999999"/>
    <m/>
    <x v="0"/>
    <m/>
    <m/>
    <x v="106"/>
    <m/>
    <x v="2"/>
    <x v="3"/>
    <x v="1"/>
  </r>
  <r>
    <x v="723"/>
    <x v="12"/>
    <x v="0"/>
    <s v="◆ネスレ日本_NDG_line_click◆"/>
    <n v="38092"/>
    <m/>
    <m/>
    <m/>
    <m/>
    <n v="15203.025"/>
    <m/>
    <x v="0"/>
    <m/>
    <m/>
    <x v="106"/>
    <m/>
    <x v="2"/>
    <x v="3"/>
    <x v="1"/>
  </r>
  <r>
    <x v="723"/>
    <x v="12"/>
    <x v="0"/>
    <s v="◆ネスレ日本_NDG_line_click◆"/>
    <n v="37317"/>
    <m/>
    <m/>
    <m/>
    <m/>
    <n v="15317.87"/>
    <m/>
    <x v="0"/>
    <m/>
    <m/>
    <x v="106"/>
    <m/>
    <x v="2"/>
    <x v="3"/>
    <x v="1"/>
  </r>
  <r>
    <x v="723"/>
    <x v="12"/>
    <x v="0"/>
    <s v="◆ネスレ日本_NDG_line_click◆"/>
    <n v="61767"/>
    <m/>
    <m/>
    <m/>
    <m/>
    <n v="12786.82"/>
    <m/>
    <x v="0"/>
    <m/>
    <m/>
    <x v="106"/>
    <m/>
    <x v="2"/>
    <x v="3"/>
    <x v="1"/>
  </r>
  <r>
    <x v="723"/>
    <x v="12"/>
    <x v="0"/>
    <s v="◆ネスレ日本_NDG_line_click◆"/>
    <n v="37014"/>
    <m/>
    <m/>
    <m/>
    <m/>
    <n v="15229.785"/>
    <m/>
    <x v="0"/>
    <m/>
    <m/>
    <x v="106"/>
    <m/>
    <x v="2"/>
    <x v="3"/>
    <x v="1"/>
  </r>
  <r>
    <x v="723"/>
    <x v="12"/>
    <x v="0"/>
    <s v="◆ネスレ日本_NDG_line_click◆"/>
    <n v="61313"/>
    <m/>
    <m/>
    <m/>
    <m/>
    <n v="12700.965"/>
    <m/>
    <x v="0"/>
    <m/>
    <m/>
    <x v="106"/>
    <m/>
    <x v="2"/>
    <x v="3"/>
    <x v="1"/>
  </r>
  <r>
    <x v="723"/>
    <x v="12"/>
    <x v="0"/>
    <s v="◆ネスレ日本_NDG_line_click◆"/>
    <n v="56022"/>
    <m/>
    <m/>
    <m/>
    <m/>
    <n v="13300.834999999999"/>
    <m/>
    <x v="0"/>
    <m/>
    <m/>
    <x v="106"/>
    <m/>
    <x v="2"/>
    <x v="3"/>
    <x v="1"/>
  </r>
  <r>
    <x v="723"/>
    <x v="6"/>
    <x v="0"/>
    <s v="NDG_brand_秋冬施策_instream"/>
    <n v="99619"/>
    <m/>
    <m/>
    <m/>
    <m/>
    <n v="117603.52812321"/>
    <m/>
    <x v="0"/>
    <m/>
    <m/>
    <x v="106"/>
    <m/>
    <x v="2"/>
    <x v="3"/>
    <x v="1"/>
  </r>
  <r>
    <x v="723"/>
    <x v="6"/>
    <x v="0"/>
    <s v="NDG_brand_秋冬施策_instream"/>
    <n v="497"/>
    <m/>
    <m/>
    <m/>
    <m/>
    <n v="485.31634392500001"/>
    <m/>
    <x v="0"/>
    <m/>
    <m/>
    <x v="106"/>
    <m/>
    <x v="2"/>
    <x v="3"/>
    <x v="1"/>
  </r>
  <r>
    <x v="723"/>
    <x v="6"/>
    <x v="0"/>
    <s v="NDG_brand_秋冬施策_instream"/>
    <n v="1338"/>
    <m/>
    <m/>
    <m/>
    <m/>
    <n v="1469.0425436749999"/>
    <m/>
    <x v="0"/>
    <m/>
    <m/>
    <x v="106"/>
    <m/>
    <x v="2"/>
    <x v="3"/>
    <x v="1"/>
  </r>
  <r>
    <x v="723"/>
    <x v="6"/>
    <x v="0"/>
    <s v="NDG_brand_秋冬施策_instream"/>
    <n v="323926"/>
    <m/>
    <m/>
    <m/>
    <m/>
    <n v="350827.47877168498"/>
    <m/>
    <x v="0"/>
    <m/>
    <m/>
    <x v="106"/>
    <m/>
    <x v="2"/>
    <x v="3"/>
    <x v="1"/>
  </r>
  <r>
    <x v="723"/>
    <x v="9"/>
    <x v="0"/>
    <s v="◆ネスレ日本株式会社_NDG_秋冬認知_tw_kw_click◆_twivery"/>
    <n v="27876"/>
    <m/>
    <m/>
    <m/>
    <m/>
    <n v="4527.9179024550003"/>
    <m/>
    <x v="0"/>
    <m/>
    <m/>
    <x v="106"/>
    <m/>
    <x v="2"/>
    <x v="3"/>
    <x v="0"/>
  </r>
  <r>
    <x v="723"/>
    <x v="9"/>
    <x v="0"/>
    <s v="◆ネスレ日本株式会社_NDG_秋冬認知_tw_hd_click◆_twivery"/>
    <n v="208173"/>
    <m/>
    <m/>
    <m/>
    <m/>
    <n v="34251.64489345"/>
    <m/>
    <x v="0"/>
    <m/>
    <m/>
    <x v="106"/>
    <m/>
    <x v="2"/>
    <x v="3"/>
    <x v="0"/>
  </r>
  <r>
    <x v="724"/>
    <x v="12"/>
    <x v="0"/>
    <s v="◆ネスレ日本_NDG_line_click◆"/>
    <n v="56681"/>
    <m/>
    <m/>
    <m/>
    <m/>
    <n v="12922.85"/>
    <m/>
    <x v="0"/>
    <m/>
    <m/>
    <x v="107"/>
    <m/>
    <x v="2"/>
    <x v="3"/>
    <x v="1"/>
  </r>
  <r>
    <x v="724"/>
    <x v="12"/>
    <x v="0"/>
    <s v="◆ネスレ日本_NDG_line_click◆"/>
    <n v="63850"/>
    <m/>
    <m/>
    <m/>
    <m/>
    <n v="12775.67"/>
    <m/>
    <x v="0"/>
    <m/>
    <m/>
    <x v="107"/>
    <m/>
    <x v="2"/>
    <x v="3"/>
    <x v="1"/>
  </r>
  <r>
    <x v="724"/>
    <x v="12"/>
    <x v="0"/>
    <s v="◆ネスレ日本_NDG_line_click◆"/>
    <n v="56058"/>
    <m/>
    <m/>
    <m/>
    <m/>
    <n v="12783.475"/>
    <m/>
    <x v="0"/>
    <m/>
    <m/>
    <x v="107"/>
    <m/>
    <x v="2"/>
    <x v="3"/>
    <x v="1"/>
  </r>
  <r>
    <x v="724"/>
    <x v="12"/>
    <x v="0"/>
    <s v="◆ネスレ日本_NDG_line_click◆"/>
    <n v="36309"/>
    <m/>
    <m/>
    <m/>
    <m/>
    <n v="14304.334999999999"/>
    <m/>
    <x v="0"/>
    <m/>
    <m/>
    <x v="107"/>
    <m/>
    <x v="2"/>
    <x v="3"/>
    <x v="1"/>
  </r>
  <r>
    <x v="724"/>
    <x v="12"/>
    <x v="0"/>
    <s v="◆ネスレ日本_NDG_line_click◆"/>
    <n v="36138"/>
    <m/>
    <m/>
    <m/>
    <m/>
    <n v="14230.745000000001"/>
    <m/>
    <x v="0"/>
    <m/>
    <m/>
    <x v="107"/>
    <m/>
    <x v="2"/>
    <x v="3"/>
    <x v="1"/>
  </r>
  <r>
    <x v="724"/>
    <x v="12"/>
    <x v="0"/>
    <s v="◆ネスレ日本_NDG_line_click◆"/>
    <n v="38121"/>
    <m/>
    <m/>
    <m/>
    <m/>
    <n v="14441.48"/>
    <m/>
    <x v="0"/>
    <m/>
    <m/>
    <x v="107"/>
    <m/>
    <x v="2"/>
    <x v="3"/>
    <x v="1"/>
  </r>
  <r>
    <x v="724"/>
    <x v="12"/>
    <x v="0"/>
    <s v="◆ネスレ日本_NDG_line_click◆"/>
    <n v="62819"/>
    <m/>
    <m/>
    <m/>
    <m/>
    <n v="12564.934999999999"/>
    <m/>
    <x v="0"/>
    <m/>
    <m/>
    <x v="107"/>
    <m/>
    <x v="2"/>
    <x v="3"/>
    <x v="1"/>
  </r>
  <r>
    <x v="724"/>
    <x v="12"/>
    <x v="0"/>
    <s v="◆ネスレ日本_NDG_line_click◆"/>
    <n v="37631"/>
    <m/>
    <m/>
    <m/>
    <m/>
    <n v="14230.745000000001"/>
    <m/>
    <x v="0"/>
    <m/>
    <m/>
    <x v="107"/>
    <m/>
    <x v="2"/>
    <x v="3"/>
    <x v="1"/>
  </r>
  <r>
    <x v="724"/>
    <x v="6"/>
    <x v="0"/>
    <s v="NDG_brand_秋冬施策_instream"/>
    <n v="175024"/>
    <m/>
    <m/>
    <m/>
    <m/>
    <n v="268075.75265777"/>
    <m/>
    <x v="0"/>
    <m/>
    <m/>
    <x v="107"/>
    <m/>
    <x v="2"/>
    <x v="3"/>
    <x v="1"/>
  </r>
  <r>
    <x v="724"/>
    <x v="6"/>
    <x v="0"/>
    <s v="NDG_brand_秋冬施策_instream"/>
    <n v="142684"/>
    <m/>
    <m/>
    <m/>
    <m/>
    <n v="219522.492700895"/>
    <m/>
    <x v="0"/>
    <m/>
    <m/>
    <x v="107"/>
    <m/>
    <x v="2"/>
    <x v="3"/>
    <x v="1"/>
  </r>
  <r>
    <x v="724"/>
    <x v="6"/>
    <x v="0"/>
    <s v="NDG_brand_秋冬施策_instream"/>
    <n v="894"/>
    <m/>
    <m/>
    <m/>
    <m/>
    <n v="1333.214309615"/>
    <m/>
    <x v="0"/>
    <m/>
    <m/>
    <x v="107"/>
    <m/>
    <x v="2"/>
    <x v="3"/>
    <x v="1"/>
  </r>
  <r>
    <x v="724"/>
    <x v="6"/>
    <x v="0"/>
    <s v="NDG_brand_秋冬施策_instream"/>
    <n v="562"/>
    <m/>
    <m/>
    <m/>
    <m/>
    <n v="977.51158892000001"/>
    <m/>
    <x v="0"/>
    <m/>
    <m/>
    <x v="107"/>
    <m/>
    <x v="2"/>
    <x v="3"/>
    <x v="1"/>
  </r>
  <r>
    <x v="724"/>
    <x v="9"/>
    <x v="0"/>
    <s v="◆ネスレ日本株式会社_NDG_秋冬認知_tw_kw_click◆_twivery"/>
    <n v="81608"/>
    <m/>
    <m/>
    <m/>
    <m/>
    <n v="14138.195395049999"/>
    <m/>
    <x v="0"/>
    <m/>
    <m/>
    <x v="107"/>
    <m/>
    <x v="2"/>
    <x v="3"/>
    <x v="0"/>
  </r>
  <r>
    <x v="724"/>
    <x v="9"/>
    <x v="0"/>
    <s v="◆ネスレ日本株式会社_NDG_秋冬認知_tw_hd_click◆_twivery"/>
    <n v="321122"/>
    <m/>
    <m/>
    <m/>
    <m/>
    <n v="47851.899891674999"/>
    <m/>
    <x v="0"/>
    <m/>
    <m/>
    <x v="107"/>
    <m/>
    <x v="2"/>
    <x v="3"/>
    <x v="0"/>
  </r>
  <r>
    <x v="725"/>
    <x v="12"/>
    <x v="0"/>
    <s v="◆ネスレ日本_NDG_line_click◆"/>
    <n v="73143"/>
    <m/>
    <m/>
    <m/>
    <m/>
    <n v="12793.51"/>
    <m/>
    <x v="0"/>
    <m/>
    <m/>
    <x v="107"/>
    <m/>
    <x v="2"/>
    <x v="3"/>
    <x v="1"/>
  </r>
  <r>
    <x v="725"/>
    <x v="12"/>
    <x v="0"/>
    <s v="◆ネスレ日本_NDG_line_click◆"/>
    <n v="57546"/>
    <m/>
    <m/>
    <m/>
    <m/>
    <n v="10352.775"/>
    <m/>
    <x v="0"/>
    <m/>
    <m/>
    <x v="107"/>
    <m/>
    <x v="2"/>
    <x v="3"/>
    <x v="1"/>
  </r>
  <r>
    <x v="725"/>
    <x v="12"/>
    <x v="0"/>
    <s v="◆ネスレ日本_NDG_line_click◆"/>
    <n v="72945"/>
    <m/>
    <m/>
    <m/>
    <m/>
    <n v="12761.174999999999"/>
    <m/>
    <x v="0"/>
    <m/>
    <m/>
    <x v="107"/>
    <m/>
    <x v="2"/>
    <x v="3"/>
    <x v="1"/>
  </r>
  <r>
    <x v="725"/>
    <x v="12"/>
    <x v="0"/>
    <s v="◆ネスレ日本_NDG_line_click◆"/>
    <n v="11985"/>
    <m/>
    <m/>
    <m/>
    <m/>
    <n v="2073.9"/>
    <m/>
    <x v="0"/>
    <m/>
    <m/>
    <x v="107"/>
    <m/>
    <x v="2"/>
    <x v="3"/>
    <x v="1"/>
  </r>
  <r>
    <x v="725"/>
    <x v="12"/>
    <x v="0"/>
    <s v="◆ネスレ日本_NDG_line_click◆"/>
    <n v="12205"/>
    <m/>
    <m/>
    <m/>
    <m/>
    <n v="2139.6849999999999"/>
    <m/>
    <x v="0"/>
    <m/>
    <m/>
    <x v="107"/>
    <m/>
    <x v="2"/>
    <x v="3"/>
    <x v="1"/>
  </r>
  <r>
    <x v="725"/>
    <x v="12"/>
    <x v="0"/>
    <s v="◆ネスレ日本_NDG_line_click◆"/>
    <n v="11933"/>
    <m/>
    <m/>
    <m/>
    <m/>
    <n v="2070.5549999999998"/>
    <m/>
    <x v="0"/>
    <m/>
    <m/>
    <x v="107"/>
    <m/>
    <x v="2"/>
    <x v="3"/>
    <x v="1"/>
  </r>
  <r>
    <x v="725"/>
    <x v="12"/>
    <x v="0"/>
    <s v="◆ネスレ日本_NDG_line_click◆"/>
    <n v="57900"/>
    <m/>
    <m/>
    <m/>
    <m/>
    <n v="10412.985000000001"/>
    <m/>
    <x v="0"/>
    <m/>
    <m/>
    <x v="107"/>
    <m/>
    <x v="2"/>
    <x v="3"/>
    <x v="1"/>
  </r>
  <r>
    <x v="725"/>
    <x v="12"/>
    <x v="0"/>
    <s v="◆ネスレ日本_NDG_line_click◆"/>
    <n v="12088"/>
    <m/>
    <m/>
    <m/>
    <m/>
    <n v="2117.3850000000002"/>
    <m/>
    <x v="0"/>
    <m/>
    <m/>
    <x v="107"/>
    <m/>
    <x v="2"/>
    <x v="3"/>
    <x v="1"/>
  </r>
  <r>
    <x v="725"/>
    <x v="6"/>
    <x v="0"/>
    <s v="NDG_brand_秋冬施策_instream"/>
    <n v="1185"/>
    <m/>
    <m/>
    <m/>
    <m/>
    <n v="2192.0692799550002"/>
    <m/>
    <x v="0"/>
    <m/>
    <m/>
    <x v="107"/>
    <m/>
    <x v="2"/>
    <x v="3"/>
    <x v="1"/>
  </r>
  <r>
    <x v="725"/>
    <x v="6"/>
    <x v="0"/>
    <s v="NDG_brand_秋冬施策_instream"/>
    <n v="220941"/>
    <m/>
    <m/>
    <m/>
    <m/>
    <n v="290996.77850832499"/>
    <m/>
    <x v="0"/>
    <m/>
    <m/>
    <x v="107"/>
    <m/>
    <x v="2"/>
    <x v="3"/>
    <x v="1"/>
  </r>
  <r>
    <x v="725"/>
    <x v="6"/>
    <x v="0"/>
    <s v="NDG_brand_秋冬施策_instream"/>
    <n v="130437"/>
    <m/>
    <m/>
    <m/>
    <m/>
    <n v="195165.26746010999"/>
    <m/>
    <x v="0"/>
    <m/>
    <m/>
    <x v="107"/>
    <m/>
    <x v="2"/>
    <x v="3"/>
    <x v="1"/>
  </r>
  <r>
    <x v="725"/>
    <x v="6"/>
    <x v="0"/>
    <s v="NDG_brand_秋冬施策_instream"/>
    <n v="1963"/>
    <m/>
    <m/>
    <m/>
    <m/>
    <n v="3108.0515272849998"/>
    <m/>
    <x v="0"/>
    <m/>
    <m/>
    <x v="107"/>
    <m/>
    <x v="2"/>
    <x v="3"/>
    <x v="1"/>
  </r>
  <r>
    <x v="725"/>
    <x v="9"/>
    <x v="0"/>
    <s v="◆ネスレ日本株式会社_NDG_秋冬認知_tw_kw_click◆_twivery"/>
    <n v="20352"/>
    <m/>
    <m/>
    <m/>
    <m/>
    <n v="2807.7753562399998"/>
    <m/>
    <x v="0"/>
    <m/>
    <m/>
    <x v="107"/>
    <m/>
    <x v="2"/>
    <x v="3"/>
    <x v="0"/>
  </r>
  <r>
    <x v="725"/>
    <x v="9"/>
    <x v="0"/>
    <s v="◆ネスレ日本株式会社_NDG_秋冬認知_tw_hd_click◆_twivery"/>
    <n v="177544"/>
    <m/>
    <m/>
    <m/>
    <m/>
    <n v="30029.170526959999"/>
    <m/>
    <x v="0"/>
    <m/>
    <m/>
    <x v="107"/>
    <m/>
    <x v="2"/>
    <x v="3"/>
    <x v="0"/>
  </r>
  <r>
    <x v="726"/>
    <x v="12"/>
    <x v="0"/>
    <s v="◆ネスレ日本_NDG_line_click◆"/>
    <n v="73762"/>
    <m/>
    <m/>
    <m/>
    <m/>
    <n v="12795.74"/>
    <m/>
    <x v="0"/>
    <m/>
    <m/>
    <x v="107"/>
    <m/>
    <x v="2"/>
    <x v="3"/>
    <x v="1"/>
  </r>
  <r>
    <x v="726"/>
    <x v="12"/>
    <x v="0"/>
    <s v="◆ネスレ日本_NDG_line_click◆"/>
    <n v="74671"/>
    <m/>
    <m/>
    <m/>
    <m/>
    <n v="13358.815000000001"/>
    <m/>
    <x v="0"/>
    <m/>
    <m/>
    <x v="107"/>
    <m/>
    <x v="2"/>
    <x v="3"/>
    <x v="1"/>
  </r>
  <r>
    <x v="726"/>
    <x v="12"/>
    <x v="0"/>
    <s v="◆ネスレ日本_NDG_line_click◆"/>
    <n v="18986"/>
    <m/>
    <m/>
    <m/>
    <m/>
    <n v="3285.9050000000002"/>
    <m/>
    <x v="0"/>
    <m/>
    <m/>
    <x v="107"/>
    <m/>
    <x v="2"/>
    <x v="3"/>
    <x v="1"/>
  </r>
  <r>
    <x v="726"/>
    <x v="12"/>
    <x v="0"/>
    <s v="◆ネスレ日本_NDG_line_click◆"/>
    <n v="21691"/>
    <m/>
    <m/>
    <m/>
    <m/>
    <n v="3772.0450000000001"/>
    <m/>
    <x v="0"/>
    <m/>
    <m/>
    <x v="107"/>
    <m/>
    <x v="2"/>
    <x v="3"/>
    <x v="1"/>
  </r>
  <r>
    <x v="726"/>
    <x v="12"/>
    <x v="0"/>
    <s v="◆ネスレ日本_NDG_line_click◆"/>
    <n v="18806"/>
    <m/>
    <m/>
    <m/>
    <m/>
    <n v="3252.4549999999999"/>
    <m/>
    <x v="0"/>
    <m/>
    <m/>
    <x v="107"/>
    <m/>
    <x v="2"/>
    <x v="3"/>
    <x v="1"/>
  </r>
  <r>
    <x v="726"/>
    <x v="12"/>
    <x v="0"/>
    <s v="◆ネスレ日本_NDG_line_click◆"/>
    <n v="73406"/>
    <m/>
    <m/>
    <m/>
    <m/>
    <n v="12719.92"/>
    <m/>
    <x v="0"/>
    <m/>
    <m/>
    <x v="107"/>
    <m/>
    <x v="2"/>
    <x v="3"/>
    <x v="1"/>
  </r>
  <r>
    <x v="726"/>
    <x v="12"/>
    <x v="0"/>
    <s v="◆ネスレ日本_NDG_line_click◆"/>
    <n v="21681"/>
    <m/>
    <m/>
    <m/>
    <m/>
    <n v="3759.78"/>
    <m/>
    <x v="0"/>
    <m/>
    <m/>
    <x v="107"/>
    <m/>
    <x v="2"/>
    <x v="3"/>
    <x v="1"/>
  </r>
  <r>
    <x v="726"/>
    <x v="12"/>
    <x v="0"/>
    <s v="◆ネスレ日本_NDG_line_click◆"/>
    <n v="74751"/>
    <m/>
    <m/>
    <m/>
    <m/>
    <n v="13388.92"/>
    <m/>
    <x v="0"/>
    <m/>
    <m/>
    <x v="107"/>
    <m/>
    <x v="2"/>
    <x v="3"/>
    <x v="1"/>
  </r>
  <r>
    <x v="726"/>
    <x v="6"/>
    <x v="0"/>
    <s v="NDG_brand_秋冬施策_instream"/>
    <n v="491"/>
    <m/>
    <m/>
    <m/>
    <m/>
    <n v="864.18404148000002"/>
    <m/>
    <x v="0"/>
    <m/>
    <m/>
    <x v="107"/>
    <m/>
    <x v="2"/>
    <x v="3"/>
    <x v="1"/>
  </r>
  <r>
    <x v="726"/>
    <x v="6"/>
    <x v="0"/>
    <s v="NDG_brand_秋冬施策_instream"/>
    <n v="75140"/>
    <m/>
    <m/>
    <m/>
    <m/>
    <n v="113660.89061189"/>
    <m/>
    <x v="0"/>
    <m/>
    <m/>
    <x v="107"/>
    <m/>
    <x v="2"/>
    <x v="3"/>
    <x v="1"/>
  </r>
  <r>
    <x v="726"/>
    <x v="6"/>
    <x v="0"/>
    <s v="NDG_brand_秋冬施策_instream"/>
    <n v="659"/>
    <m/>
    <m/>
    <m/>
    <m/>
    <n v="1011.4609216"/>
    <m/>
    <x v="0"/>
    <m/>
    <m/>
    <x v="107"/>
    <m/>
    <x v="2"/>
    <x v="3"/>
    <x v="1"/>
  </r>
  <r>
    <x v="726"/>
    <x v="6"/>
    <x v="0"/>
    <s v="NDG_brand_秋冬施策_instream"/>
    <n v="67884"/>
    <m/>
    <m/>
    <m/>
    <m/>
    <n v="97670.696398835003"/>
    <m/>
    <x v="0"/>
    <m/>
    <m/>
    <x v="107"/>
    <m/>
    <x v="2"/>
    <x v="3"/>
    <x v="1"/>
  </r>
  <r>
    <x v="726"/>
    <x v="9"/>
    <x v="0"/>
    <s v="◆ネスレ日本株式会社_NDG_秋冬認知_tw_hd_click◆_twivery"/>
    <n v="211950"/>
    <m/>
    <m/>
    <m/>
    <m/>
    <n v="33222.367363434998"/>
    <m/>
    <x v="0"/>
    <m/>
    <m/>
    <x v="107"/>
    <m/>
    <x v="2"/>
    <x v="3"/>
    <x v="0"/>
  </r>
  <r>
    <x v="726"/>
    <x v="9"/>
    <x v="0"/>
    <s v="◆ネスレ日本株式会社_NDG_秋冬認知_tw_kw_click◆_twivery"/>
    <n v="27754"/>
    <m/>
    <m/>
    <m/>
    <m/>
    <n v="4506.4580761400002"/>
    <m/>
    <x v="0"/>
    <m/>
    <m/>
    <x v="107"/>
    <m/>
    <x v="2"/>
    <x v="3"/>
    <x v="0"/>
  </r>
  <r>
    <x v="727"/>
    <x v="12"/>
    <x v="0"/>
    <s v="◆ネスレ日本_NDG_line_click◆"/>
    <n v="61659"/>
    <m/>
    <m/>
    <m/>
    <m/>
    <n v="11204.635"/>
    <m/>
    <x v="0"/>
    <m/>
    <m/>
    <x v="107"/>
    <m/>
    <x v="2"/>
    <x v="3"/>
    <x v="1"/>
  </r>
  <r>
    <x v="727"/>
    <x v="12"/>
    <x v="0"/>
    <s v="◆ネスレ日本_NDG_line_click◆"/>
    <n v="72254"/>
    <m/>
    <m/>
    <m/>
    <m/>
    <n v="12727.725"/>
    <m/>
    <x v="0"/>
    <m/>
    <m/>
    <x v="107"/>
    <m/>
    <x v="2"/>
    <x v="3"/>
    <x v="1"/>
  </r>
  <r>
    <x v="727"/>
    <x v="12"/>
    <x v="0"/>
    <s v="◆ネスレ日本_NDG_line_click◆"/>
    <n v="16482"/>
    <m/>
    <m/>
    <m/>
    <m/>
    <n v="2833.2150000000001"/>
    <m/>
    <x v="0"/>
    <m/>
    <m/>
    <x v="107"/>
    <m/>
    <x v="2"/>
    <x v="3"/>
    <x v="1"/>
  </r>
  <r>
    <x v="727"/>
    <x v="12"/>
    <x v="0"/>
    <s v="◆ネスレ日本_NDG_line_click◆"/>
    <n v="62002"/>
    <m/>
    <m/>
    <m/>
    <m/>
    <n v="11281.57"/>
    <m/>
    <x v="0"/>
    <m/>
    <m/>
    <x v="107"/>
    <m/>
    <x v="2"/>
    <x v="3"/>
    <x v="1"/>
  </r>
  <r>
    <x v="727"/>
    <x v="12"/>
    <x v="0"/>
    <s v="◆ネスレ日本_NDG_line_click◆"/>
    <n v="72507"/>
    <m/>
    <m/>
    <m/>
    <m/>
    <n v="12746.68"/>
    <m/>
    <x v="0"/>
    <m/>
    <m/>
    <x v="107"/>
    <m/>
    <x v="2"/>
    <x v="3"/>
    <x v="1"/>
  </r>
  <r>
    <x v="727"/>
    <x v="12"/>
    <x v="0"/>
    <s v="◆ネスレ日本_NDG_line_click◆"/>
    <n v="14641"/>
    <m/>
    <m/>
    <m/>
    <m/>
    <n v="2548.89"/>
    <m/>
    <x v="0"/>
    <m/>
    <m/>
    <x v="107"/>
    <m/>
    <x v="2"/>
    <x v="3"/>
    <x v="1"/>
  </r>
  <r>
    <x v="727"/>
    <x v="12"/>
    <x v="0"/>
    <s v="◆ネスレ日本_NDG_line_click◆"/>
    <n v="14616"/>
    <m/>
    <m/>
    <m/>
    <m/>
    <n v="2541.085"/>
    <m/>
    <x v="0"/>
    <m/>
    <m/>
    <x v="107"/>
    <m/>
    <x v="2"/>
    <x v="3"/>
    <x v="1"/>
  </r>
  <r>
    <x v="727"/>
    <x v="12"/>
    <x v="0"/>
    <s v="◆ネスレ日本_NDG_line_click◆"/>
    <n v="16511"/>
    <m/>
    <m/>
    <m/>
    <m/>
    <n v="2843.25"/>
    <m/>
    <x v="0"/>
    <m/>
    <m/>
    <x v="107"/>
    <m/>
    <x v="2"/>
    <x v="3"/>
    <x v="1"/>
  </r>
  <r>
    <x v="727"/>
    <x v="6"/>
    <x v="0"/>
    <s v="NDG_brand_秋冬施策_instream"/>
    <n v="1102"/>
    <m/>
    <m/>
    <m/>
    <m/>
    <n v="1570.3596779500001"/>
    <m/>
    <x v="0"/>
    <m/>
    <m/>
    <x v="107"/>
    <m/>
    <x v="2"/>
    <x v="3"/>
    <x v="1"/>
  </r>
  <r>
    <x v="727"/>
    <x v="6"/>
    <x v="0"/>
    <s v="NDG_brand_秋冬施策_instream"/>
    <n v="65704"/>
    <m/>
    <m/>
    <m/>
    <m/>
    <n v="77001.020727725001"/>
    <m/>
    <x v="0"/>
    <m/>
    <m/>
    <x v="107"/>
    <m/>
    <x v="2"/>
    <x v="3"/>
    <x v="1"/>
  </r>
  <r>
    <x v="727"/>
    <x v="6"/>
    <x v="0"/>
    <s v="NDG_brand_秋冬施策_instream"/>
    <n v="1506"/>
    <m/>
    <m/>
    <m/>
    <m/>
    <n v="1739.1577104999999"/>
    <m/>
    <x v="0"/>
    <m/>
    <m/>
    <x v="107"/>
    <m/>
    <x v="2"/>
    <x v="3"/>
    <x v="1"/>
  </r>
  <r>
    <x v="727"/>
    <x v="6"/>
    <x v="0"/>
    <s v="NDG_brand_秋冬施策_instream"/>
    <n v="215117"/>
    <m/>
    <m/>
    <m/>
    <m/>
    <n v="225989.8529652"/>
    <m/>
    <x v="0"/>
    <m/>
    <m/>
    <x v="107"/>
    <m/>
    <x v="2"/>
    <x v="3"/>
    <x v="1"/>
  </r>
  <r>
    <x v="727"/>
    <x v="9"/>
    <x v="0"/>
    <s v="◆ネスレ日本株式会社_NDG_秋冬認知_tw_kw_click◆_twivery"/>
    <n v="19560"/>
    <m/>
    <m/>
    <m/>
    <m/>
    <n v="3432.8954801049999"/>
    <m/>
    <x v="0"/>
    <m/>
    <m/>
    <x v="107"/>
    <m/>
    <x v="2"/>
    <x v="3"/>
    <x v="0"/>
  </r>
  <r>
    <x v="727"/>
    <x v="9"/>
    <x v="0"/>
    <s v="◆ネスレ日本株式会社_NDG_秋冬認知_tw_hd_click◆_twivery"/>
    <n v="160907"/>
    <m/>
    <m/>
    <m/>
    <m/>
    <n v="28276.543161540001"/>
    <m/>
    <x v="0"/>
    <m/>
    <m/>
    <x v="107"/>
    <m/>
    <x v="2"/>
    <x v="3"/>
    <x v="0"/>
  </r>
  <r>
    <x v="728"/>
    <x v="12"/>
    <x v="0"/>
    <s v="◆ネスレ日本_NDG_line_click◆"/>
    <n v="21484"/>
    <m/>
    <m/>
    <m/>
    <m/>
    <n v="3726.33"/>
    <m/>
    <x v="0"/>
    <m/>
    <m/>
    <x v="107"/>
    <m/>
    <x v="2"/>
    <x v="3"/>
    <x v="1"/>
  </r>
  <r>
    <x v="728"/>
    <x v="12"/>
    <x v="0"/>
    <s v="◆ネスレ日本_NDG_line_click◆"/>
    <n v="21410"/>
    <m/>
    <m/>
    <m/>
    <m/>
    <n v="3706.26"/>
    <m/>
    <x v="0"/>
    <m/>
    <m/>
    <x v="107"/>
    <m/>
    <x v="2"/>
    <x v="3"/>
    <x v="1"/>
  </r>
  <r>
    <x v="728"/>
    <x v="12"/>
    <x v="0"/>
    <s v="◆ネスレ日本_NDG_line_click◆"/>
    <n v="76523"/>
    <m/>
    <m/>
    <m/>
    <m/>
    <n v="13503.764999999999"/>
    <m/>
    <x v="0"/>
    <m/>
    <m/>
    <x v="107"/>
    <m/>
    <x v="2"/>
    <x v="3"/>
    <x v="1"/>
  </r>
  <r>
    <x v="728"/>
    <x v="12"/>
    <x v="0"/>
    <s v="◆ネスレ日本_NDG_line_click◆"/>
    <n v="22312"/>
    <m/>
    <m/>
    <m/>
    <m/>
    <n v="3757.55"/>
    <m/>
    <x v="0"/>
    <m/>
    <m/>
    <x v="107"/>
    <m/>
    <x v="2"/>
    <x v="3"/>
    <x v="1"/>
  </r>
  <r>
    <x v="728"/>
    <x v="12"/>
    <x v="0"/>
    <s v="◆ネスレ日本_NDG_line_click◆"/>
    <n v="75459"/>
    <m/>
    <m/>
    <m/>
    <m/>
    <n v="12745.565000000001"/>
    <m/>
    <x v="0"/>
    <m/>
    <m/>
    <x v="107"/>
    <m/>
    <x v="2"/>
    <x v="3"/>
    <x v="1"/>
  </r>
  <r>
    <x v="728"/>
    <x v="12"/>
    <x v="0"/>
    <s v="◆ネスレ日本_NDG_line_click◆"/>
    <n v="75726"/>
    <m/>
    <m/>
    <m/>
    <m/>
    <n v="12805.775"/>
    <m/>
    <x v="0"/>
    <m/>
    <m/>
    <x v="107"/>
    <m/>
    <x v="2"/>
    <x v="3"/>
    <x v="1"/>
  </r>
  <r>
    <x v="728"/>
    <x v="12"/>
    <x v="0"/>
    <s v="◆ネスレ日本_NDG_line_click◆"/>
    <n v="22355"/>
    <m/>
    <m/>
    <m/>
    <m/>
    <n v="3778.7350000000001"/>
    <m/>
    <x v="0"/>
    <m/>
    <m/>
    <x v="107"/>
    <m/>
    <x v="2"/>
    <x v="3"/>
    <x v="1"/>
  </r>
  <r>
    <x v="728"/>
    <x v="12"/>
    <x v="0"/>
    <s v="◆ネスレ日本_NDG_line_click◆"/>
    <n v="77278"/>
    <m/>
    <m/>
    <m/>
    <m/>
    <n v="13639.795"/>
    <m/>
    <x v="0"/>
    <m/>
    <m/>
    <x v="107"/>
    <m/>
    <x v="2"/>
    <x v="3"/>
    <x v="1"/>
  </r>
  <r>
    <x v="728"/>
    <x v="6"/>
    <x v="0"/>
    <s v="NDG_brand_秋冬施策_instream"/>
    <n v="146247"/>
    <m/>
    <m/>
    <m/>
    <m/>
    <n v="169486.83647531999"/>
    <m/>
    <x v="0"/>
    <m/>
    <m/>
    <x v="107"/>
    <m/>
    <x v="2"/>
    <x v="3"/>
    <x v="1"/>
  </r>
  <r>
    <x v="728"/>
    <x v="6"/>
    <x v="0"/>
    <s v="NDG_brand_秋冬施策_instream"/>
    <n v="116569"/>
    <m/>
    <m/>
    <m/>
    <m/>
    <n v="123056.28501793"/>
    <m/>
    <x v="0"/>
    <m/>
    <m/>
    <x v="107"/>
    <m/>
    <x v="2"/>
    <x v="3"/>
    <x v="1"/>
  </r>
  <r>
    <x v="728"/>
    <x v="6"/>
    <x v="0"/>
    <s v="NDG_brand_秋冬施策_instream"/>
    <n v="1014"/>
    <m/>
    <m/>
    <m/>
    <m/>
    <n v="1115.6380208400001"/>
    <m/>
    <x v="0"/>
    <m/>
    <m/>
    <x v="107"/>
    <m/>
    <x v="2"/>
    <x v="3"/>
    <x v="1"/>
  </r>
  <r>
    <x v="728"/>
    <x v="6"/>
    <x v="0"/>
    <s v="NDG_brand_秋冬施策_instream"/>
    <n v="1203"/>
    <m/>
    <m/>
    <m/>
    <m/>
    <n v="1687.6768325349999"/>
    <m/>
    <x v="0"/>
    <m/>
    <m/>
    <x v="107"/>
    <m/>
    <x v="2"/>
    <x v="3"/>
    <x v="1"/>
  </r>
  <r>
    <x v="728"/>
    <x v="9"/>
    <x v="0"/>
    <s v="◆ネスレ日本株式会社_NDG_秋冬認知_tw_hd_click◆_twivery"/>
    <n v="155813"/>
    <m/>
    <m/>
    <m/>
    <m/>
    <n v="23905.61460873"/>
    <m/>
    <x v="0"/>
    <m/>
    <m/>
    <x v="107"/>
    <m/>
    <x v="2"/>
    <x v="3"/>
    <x v="0"/>
  </r>
  <r>
    <x v="728"/>
    <x v="9"/>
    <x v="0"/>
    <s v="◆ネスレ日本株式会社_NDG_秋冬認知_tw_kw_click◆_twivery"/>
    <n v="17102"/>
    <m/>
    <m/>
    <m/>
    <m/>
    <n v="3746.4022924400001"/>
    <m/>
    <x v="0"/>
    <m/>
    <m/>
    <x v="107"/>
    <m/>
    <x v="2"/>
    <x v="3"/>
    <x v="0"/>
  </r>
  <r>
    <x v="729"/>
    <x v="12"/>
    <x v="0"/>
    <s v="◆ネスレ日本_NDG_line_click◆"/>
    <n v="11096"/>
    <m/>
    <m/>
    <m/>
    <m/>
    <n v="1970.2049999999999"/>
    <m/>
    <x v="0"/>
    <m/>
    <m/>
    <x v="107"/>
    <m/>
    <x v="2"/>
    <x v="3"/>
    <x v="1"/>
  </r>
  <r>
    <x v="729"/>
    <x v="12"/>
    <x v="0"/>
    <s v="◆ネスレ日本_NDG_line_click◆"/>
    <n v="11039"/>
    <m/>
    <m/>
    <m/>
    <m/>
    <n v="1952.365"/>
    <m/>
    <x v="0"/>
    <m/>
    <m/>
    <x v="107"/>
    <m/>
    <x v="2"/>
    <x v="3"/>
    <x v="1"/>
  </r>
  <r>
    <x v="729"/>
    <x v="12"/>
    <x v="0"/>
    <s v="◆ネスレ日本_NDG_line_click◆"/>
    <n v="13699"/>
    <m/>
    <m/>
    <m/>
    <m/>
    <n v="2382.7550000000001"/>
    <m/>
    <x v="0"/>
    <m/>
    <m/>
    <x v="107"/>
    <m/>
    <x v="2"/>
    <x v="3"/>
    <x v="1"/>
  </r>
  <r>
    <x v="729"/>
    <x v="12"/>
    <x v="0"/>
    <s v="◆ネスレ日本_NDG_line_click◆"/>
    <n v="55075"/>
    <m/>
    <m/>
    <m/>
    <m/>
    <n v="10014.93"/>
    <m/>
    <x v="0"/>
    <m/>
    <m/>
    <x v="107"/>
    <m/>
    <x v="2"/>
    <x v="3"/>
    <x v="1"/>
  </r>
  <r>
    <x v="729"/>
    <x v="12"/>
    <x v="0"/>
    <s v="◆ネスレ日本_NDG_line_click◆"/>
    <n v="55209"/>
    <m/>
    <m/>
    <m/>
    <m/>
    <n v="10036.115"/>
    <m/>
    <x v="0"/>
    <m/>
    <m/>
    <x v="107"/>
    <m/>
    <x v="2"/>
    <x v="3"/>
    <x v="1"/>
  </r>
  <r>
    <x v="729"/>
    <x v="12"/>
    <x v="0"/>
    <s v="◆ネスレ日本_NDG_line_click◆"/>
    <n v="72859"/>
    <m/>
    <m/>
    <m/>
    <m/>
    <n v="12760.06"/>
    <m/>
    <x v="0"/>
    <m/>
    <m/>
    <x v="107"/>
    <m/>
    <x v="2"/>
    <x v="3"/>
    <x v="1"/>
  </r>
  <r>
    <x v="729"/>
    <x v="12"/>
    <x v="0"/>
    <s v="◆ネスレ日本_NDG_line_click◆"/>
    <n v="13670"/>
    <m/>
    <m/>
    <m/>
    <m/>
    <n v="2379.41"/>
    <m/>
    <x v="0"/>
    <m/>
    <m/>
    <x v="107"/>
    <m/>
    <x v="2"/>
    <x v="3"/>
    <x v="1"/>
  </r>
  <r>
    <x v="729"/>
    <x v="12"/>
    <x v="0"/>
    <s v="◆ネスレ日本_NDG_line_click◆"/>
    <n v="73162"/>
    <m/>
    <m/>
    <m/>
    <m/>
    <n v="12803.545"/>
    <m/>
    <x v="0"/>
    <m/>
    <m/>
    <x v="107"/>
    <m/>
    <x v="2"/>
    <x v="3"/>
    <x v="1"/>
  </r>
  <r>
    <x v="729"/>
    <x v="6"/>
    <x v="0"/>
    <s v="NDG_brand_秋冬施策_instream"/>
    <n v="22385"/>
    <m/>
    <m/>
    <m/>
    <m/>
    <n v="29621.459829889998"/>
    <m/>
    <x v="0"/>
    <m/>
    <m/>
    <x v="107"/>
    <m/>
    <x v="2"/>
    <x v="3"/>
    <x v="1"/>
  </r>
  <r>
    <x v="729"/>
    <x v="6"/>
    <x v="0"/>
    <s v="NDG_brand_秋冬施策_instream"/>
    <n v="343"/>
    <m/>
    <m/>
    <m/>
    <m/>
    <n v="443.12510072499998"/>
    <m/>
    <x v="0"/>
    <m/>
    <m/>
    <x v="107"/>
    <m/>
    <x v="2"/>
    <x v="3"/>
    <x v="1"/>
  </r>
  <r>
    <x v="729"/>
    <x v="6"/>
    <x v="0"/>
    <s v="NDG_brand_秋冬施策_instream"/>
    <n v="38129"/>
    <m/>
    <m/>
    <m/>
    <m/>
    <n v="46865.815751249997"/>
    <m/>
    <x v="0"/>
    <m/>
    <m/>
    <x v="107"/>
    <m/>
    <x v="2"/>
    <x v="3"/>
    <x v="1"/>
  </r>
  <r>
    <x v="729"/>
    <x v="6"/>
    <x v="0"/>
    <s v="NDG_brand_秋冬施策_instream"/>
    <n v="222"/>
    <m/>
    <m/>
    <m/>
    <m/>
    <n v="295.27561904499998"/>
    <m/>
    <x v="0"/>
    <m/>
    <m/>
    <x v="107"/>
    <m/>
    <x v="2"/>
    <x v="3"/>
    <x v="1"/>
  </r>
  <r>
    <x v="729"/>
    <x v="9"/>
    <x v="0"/>
    <s v="◆ネスレ日本株式会社_NDG_秋冬認知_tw_hd_click◆_twivery"/>
    <n v="17792"/>
    <m/>
    <m/>
    <m/>
    <m/>
    <n v="4281.6026760000004"/>
    <m/>
    <x v="0"/>
    <m/>
    <m/>
    <x v="107"/>
    <m/>
    <x v="2"/>
    <x v="3"/>
    <x v="0"/>
  </r>
  <r>
    <x v="729"/>
    <x v="9"/>
    <x v="0"/>
    <s v="◆ネスレ日本株式会社_NDG_秋冬認知_tw_kw_click◆_twivery"/>
    <n v="2206"/>
    <m/>
    <m/>
    <m/>
    <m/>
    <n v="356.80022300000002"/>
    <m/>
    <x v="0"/>
    <m/>
    <m/>
    <x v="107"/>
    <m/>
    <x v="2"/>
    <x v="3"/>
    <x v="0"/>
  </r>
  <r>
    <x v="730"/>
    <x v="12"/>
    <x v="0"/>
    <s v="◆ネスレ日本_NDG_line_click◆"/>
    <n v="60355"/>
    <m/>
    <m/>
    <m/>
    <m/>
    <n v="11201.29"/>
    <m/>
    <x v="0"/>
    <m/>
    <m/>
    <x v="107"/>
    <m/>
    <x v="2"/>
    <x v="3"/>
    <x v="1"/>
  </r>
  <r>
    <x v="730"/>
    <x v="12"/>
    <x v="0"/>
    <s v="◆ネスレ日本_NDG_line_click◆"/>
    <n v="71295"/>
    <m/>
    <m/>
    <m/>
    <m/>
    <n v="12738.875"/>
    <m/>
    <x v="0"/>
    <m/>
    <m/>
    <x v="107"/>
    <m/>
    <x v="2"/>
    <x v="3"/>
    <x v="1"/>
  </r>
  <r>
    <x v="730"/>
    <x v="12"/>
    <x v="0"/>
    <s v="◆ネスレ日本_NDG_line_click◆"/>
    <n v="11544"/>
    <m/>
    <m/>
    <m/>
    <m/>
    <n v="2063.8649999999998"/>
    <m/>
    <x v="0"/>
    <m/>
    <m/>
    <x v="107"/>
    <m/>
    <x v="2"/>
    <x v="3"/>
    <x v="1"/>
  </r>
  <r>
    <x v="730"/>
    <x v="12"/>
    <x v="0"/>
    <s v="◆ネスレ日本_NDG_line_click◆"/>
    <n v="10408"/>
    <m/>
    <m/>
    <m/>
    <m/>
    <n v="1905.5350000000001"/>
    <m/>
    <x v="0"/>
    <m/>
    <m/>
    <x v="107"/>
    <m/>
    <x v="2"/>
    <x v="3"/>
    <x v="1"/>
  </r>
  <r>
    <x v="730"/>
    <x v="12"/>
    <x v="0"/>
    <s v="◆ネスレ日本_NDG_line_click◆"/>
    <n v="10226"/>
    <m/>
    <m/>
    <m/>
    <m/>
    <n v="1876.5450000000001"/>
    <m/>
    <x v="0"/>
    <m/>
    <m/>
    <x v="107"/>
    <m/>
    <x v="2"/>
    <x v="3"/>
    <x v="1"/>
  </r>
  <r>
    <x v="730"/>
    <x v="12"/>
    <x v="0"/>
    <s v="◆ネスレ日本_NDG_line_click◆"/>
    <n v="71492"/>
    <m/>
    <m/>
    <m/>
    <m/>
    <n v="12789.05"/>
    <m/>
    <x v="0"/>
    <m/>
    <m/>
    <x v="107"/>
    <m/>
    <x v="2"/>
    <x v="3"/>
    <x v="1"/>
  </r>
  <r>
    <x v="730"/>
    <x v="12"/>
    <x v="0"/>
    <s v="◆ネスレ日本_NDG_line_click◆"/>
    <n v="60000"/>
    <m/>
    <m/>
    <m/>
    <m/>
    <n v="11135.504999999999"/>
    <m/>
    <x v="0"/>
    <m/>
    <m/>
    <x v="107"/>
    <m/>
    <x v="2"/>
    <x v="3"/>
    <x v="1"/>
  </r>
  <r>
    <x v="730"/>
    <x v="12"/>
    <x v="0"/>
    <s v="◆ネスレ日本_NDG_line_click◆"/>
    <n v="11217"/>
    <m/>
    <m/>
    <m/>
    <m/>
    <n v="2008.115"/>
    <m/>
    <x v="0"/>
    <m/>
    <m/>
    <x v="107"/>
    <m/>
    <x v="2"/>
    <x v="3"/>
    <x v="1"/>
  </r>
  <r>
    <x v="730"/>
    <x v="6"/>
    <x v="0"/>
    <s v="NDG_brand_秋冬施策_instream"/>
    <n v="117"/>
    <m/>
    <m/>
    <m/>
    <m/>
    <n v="115.623039195"/>
    <m/>
    <x v="0"/>
    <m/>
    <m/>
    <x v="107"/>
    <m/>
    <x v="2"/>
    <x v="3"/>
    <x v="1"/>
  </r>
  <r>
    <x v="730"/>
    <x v="6"/>
    <x v="0"/>
    <s v="NDG_brand_秋冬施策_instream"/>
    <n v="59739"/>
    <m/>
    <m/>
    <m/>
    <m/>
    <n v="40046.778357789997"/>
    <m/>
    <x v="0"/>
    <m/>
    <m/>
    <x v="107"/>
    <m/>
    <x v="2"/>
    <x v="3"/>
    <x v="1"/>
  </r>
  <r>
    <x v="730"/>
    <x v="6"/>
    <x v="0"/>
    <s v="NDG_brand_秋冬施策_instream"/>
    <n v="127"/>
    <m/>
    <m/>
    <m/>
    <m/>
    <n v="98.146490170000007"/>
    <m/>
    <x v="0"/>
    <m/>
    <m/>
    <x v="107"/>
    <m/>
    <x v="2"/>
    <x v="3"/>
    <x v="1"/>
  </r>
  <r>
    <x v="730"/>
    <x v="6"/>
    <x v="0"/>
    <s v="NDG_brand_秋冬施策_instream"/>
    <n v="47665"/>
    <m/>
    <m/>
    <m/>
    <m/>
    <n v="36910.070877815"/>
    <m/>
    <x v="0"/>
    <m/>
    <m/>
    <x v="107"/>
    <m/>
    <x v="2"/>
    <x v="3"/>
    <x v="1"/>
  </r>
  <r>
    <x v="730"/>
    <x v="9"/>
    <x v="0"/>
    <s v="◆ネスレ日本株式会社_NDG_秋冬認知_tw_kw_click◆_twivery"/>
    <n v="6227"/>
    <m/>
    <m/>
    <m/>
    <m/>
    <n v="1694.39617376"/>
    <m/>
    <x v="0"/>
    <m/>
    <m/>
    <x v="107"/>
    <m/>
    <x v="2"/>
    <x v="3"/>
    <x v="0"/>
  </r>
  <r>
    <x v="730"/>
    <x v="9"/>
    <x v="0"/>
    <s v="◆ネスレ日本株式会社_NDG_秋冬認知_tw_hd_click◆_twivery"/>
    <n v="47761"/>
    <m/>
    <m/>
    <m/>
    <m/>
    <n v="9507.8212687449995"/>
    <m/>
    <x v="0"/>
    <m/>
    <m/>
    <x v="107"/>
    <m/>
    <x v="2"/>
    <x v="3"/>
    <x v="0"/>
  </r>
  <r>
    <x v="731"/>
    <x v="12"/>
    <x v="0"/>
    <s v="◆ネスレ日本_NDG_line_click◆"/>
    <n v="73139"/>
    <m/>
    <m/>
    <m/>
    <m/>
    <n v="12794.625"/>
    <m/>
    <x v="0"/>
    <m/>
    <m/>
    <x v="108"/>
    <m/>
    <x v="2"/>
    <x v="3"/>
    <x v="1"/>
  </r>
  <r>
    <x v="731"/>
    <x v="12"/>
    <x v="0"/>
    <s v="◆ネスレ日本_NDG_line_click◆"/>
    <n v="12313"/>
    <m/>
    <m/>
    <m/>
    <m/>
    <n v="2176.48"/>
    <m/>
    <x v="0"/>
    <m/>
    <m/>
    <x v="108"/>
    <m/>
    <x v="2"/>
    <x v="3"/>
    <x v="1"/>
  </r>
  <r>
    <x v="731"/>
    <x v="12"/>
    <x v="0"/>
    <s v="◆ネスレ日本_NDG_line_click◆"/>
    <n v="65663"/>
    <m/>
    <m/>
    <m/>
    <m/>
    <n v="11772.17"/>
    <m/>
    <x v="0"/>
    <m/>
    <m/>
    <x v="108"/>
    <m/>
    <x v="2"/>
    <x v="3"/>
    <x v="1"/>
  </r>
  <r>
    <x v="731"/>
    <x v="12"/>
    <x v="0"/>
    <s v="◆ネスレ日本_NDG_line_click◆"/>
    <n v="72843"/>
    <m/>
    <m/>
    <m/>
    <m/>
    <n v="12753.37"/>
    <m/>
    <x v="0"/>
    <m/>
    <m/>
    <x v="108"/>
    <m/>
    <x v="2"/>
    <x v="3"/>
    <x v="1"/>
  </r>
  <r>
    <x v="731"/>
    <x v="12"/>
    <x v="0"/>
    <s v="◆ネスレ日本_NDG_line_click◆"/>
    <n v="12151"/>
    <m/>
    <m/>
    <m/>
    <m/>
    <n v="2148.605"/>
    <m/>
    <x v="0"/>
    <m/>
    <m/>
    <x v="108"/>
    <m/>
    <x v="2"/>
    <x v="3"/>
    <x v="1"/>
  </r>
  <r>
    <x v="731"/>
    <x v="12"/>
    <x v="0"/>
    <s v="◆ネスレ日本_NDG_line_click◆"/>
    <n v="12150"/>
    <m/>
    <m/>
    <m/>
    <m/>
    <n v="2163.1"/>
    <m/>
    <x v="0"/>
    <m/>
    <m/>
    <x v="108"/>
    <m/>
    <x v="2"/>
    <x v="3"/>
    <x v="1"/>
  </r>
  <r>
    <x v="731"/>
    <x v="12"/>
    <x v="0"/>
    <s v="◆ネスレ日本_NDG_line_click◆"/>
    <n v="12074"/>
    <m/>
    <m/>
    <m/>
    <m/>
    <n v="2151.9499999999998"/>
    <m/>
    <x v="0"/>
    <m/>
    <m/>
    <x v="108"/>
    <m/>
    <x v="2"/>
    <x v="3"/>
    <x v="1"/>
  </r>
  <r>
    <x v="731"/>
    <x v="12"/>
    <x v="0"/>
    <s v="◆ネスレ日本_NDG_line_click◆"/>
    <n v="65396"/>
    <m/>
    <m/>
    <m/>
    <m/>
    <n v="11706.385"/>
    <m/>
    <x v="0"/>
    <m/>
    <m/>
    <x v="108"/>
    <m/>
    <x v="2"/>
    <x v="3"/>
    <x v="1"/>
  </r>
  <r>
    <x v="731"/>
    <x v="6"/>
    <x v="0"/>
    <s v="NDG_brand_秋冬施策_instream"/>
    <n v="38043"/>
    <m/>
    <m/>
    <m/>
    <m/>
    <n v="48689.670074870002"/>
    <m/>
    <x v="0"/>
    <m/>
    <m/>
    <x v="108"/>
    <m/>
    <x v="2"/>
    <x v="3"/>
    <x v="1"/>
  </r>
  <r>
    <x v="731"/>
    <x v="6"/>
    <x v="0"/>
    <s v="NDG_brand_秋冬施策_instream"/>
    <n v="522"/>
    <m/>
    <m/>
    <m/>
    <m/>
    <n v="587.48756262500001"/>
    <m/>
    <x v="0"/>
    <m/>
    <m/>
    <x v="108"/>
    <m/>
    <x v="2"/>
    <x v="3"/>
    <x v="1"/>
  </r>
  <r>
    <x v="731"/>
    <x v="6"/>
    <x v="0"/>
    <s v="NDG_brand_秋冬施策_instream"/>
    <n v="231"/>
    <m/>
    <m/>
    <m/>
    <m/>
    <n v="206.06293368999999"/>
    <m/>
    <x v="0"/>
    <m/>
    <m/>
    <x v="108"/>
    <m/>
    <x v="2"/>
    <x v="3"/>
    <x v="1"/>
  </r>
  <r>
    <x v="731"/>
    <x v="6"/>
    <x v="0"/>
    <s v="NDG_brand_秋冬施策_instream"/>
    <n v="21315"/>
    <m/>
    <m/>
    <m/>
    <m/>
    <n v="27627.859476189999"/>
    <m/>
    <x v="0"/>
    <m/>
    <m/>
    <x v="108"/>
    <m/>
    <x v="2"/>
    <x v="3"/>
    <x v="1"/>
  </r>
  <r>
    <x v="731"/>
    <x v="9"/>
    <x v="0"/>
    <s v="◆ネスレ日本株式会社_NDG_秋冬認知_tw_kw_click◆_twivery"/>
    <n v="22645"/>
    <m/>
    <m/>
    <m/>
    <m/>
    <n v="4192.3984646449999"/>
    <m/>
    <x v="0"/>
    <m/>
    <m/>
    <x v="108"/>
    <m/>
    <x v="2"/>
    <x v="3"/>
    <x v="0"/>
  </r>
  <r>
    <x v="731"/>
    <x v="9"/>
    <x v="0"/>
    <s v="◆ネスレ日本株式会社_NDG_秋冬認知_tw_hd_click◆_twivery"/>
    <n v="173135"/>
    <m/>
    <m/>
    <m/>
    <m/>
    <n v="29703.652757340002"/>
    <m/>
    <x v="0"/>
    <m/>
    <m/>
    <x v="108"/>
    <m/>
    <x v="2"/>
    <x v="3"/>
    <x v="0"/>
  </r>
  <r>
    <x v="732"/>
    <x v="12"/>
    <x v="0"/>
    <s v="◆ネスレ日本_NDG_line_click◆"/>
    <n v="74539"/>
    <m/>
    <m/>
    <m/>
    <m/>
    <n v="12753.37"/>
    <m/>
    <x v="0"/>
    <m/>
    <m/>
    <x v="108"/>
    <m/>
    <x v="2"/>
    <x v="3"/>
    <x v="1"/>
  </r>
  <r>
    <x v="732"/>
    <x v="12"/>
    <x v="0"/>
    <s v="◆ネスレ日本_NDG_line_click◆"/>
    <n v="15893"/>
    <m/>
    <m/>
    <m/>
    <m/>
    <n v="2755.165"/>
    <m/>
    <x v="0"/>
    <m/>
    <m/>
    <x v="108"/>
    <m/>
    <x v="2"/>
    <x v="3"/>
    <x v="1"/>
  </r>
  <r>
    <x v="732"/>
    <x v="12"/>
    <x v="0"/>
    <s v="◆ネスレ日本_NDG_line_click◆"/>
    <n v="15594"/>
    <m/>
    <m/>
    <m/>
    <m/>
    <n v="2706.105"/>
    <m/>
    <x v="0"/>
    <m/>
    <m/>
    <x v="108"/>
    <m/>
    <x v="2"/>
    <x v="3"/>
    <x v="1"/>
  </r>
  <r>
    <x v="732"/>
    <x v="12"/>
    <x v="0"/>
    <s v="◆ネスレ日本_NDG_line_click◆"/>
    <n v="74703"/>
    <m/>
    <m/>
    <m/>
    <m/>
    <n v="12790.165000000001"/>
    <m/>
    <x v="0"/>
    <m/>
    <m/>
    <x v="108"/>
    <m/>
    <x v="2"/>
    <x v="3"/>
    <x v="1"/>
  </r>
  <r>
    <x v="732"/>
    <x v="12"/>
    <x v="0"/>
    <s v="◆ネスレ日本_NDG_line_click◆"/>
    <n v="15296"/>
    <m/>
    <m/>
    <m/>
    <m/>
    <n v="2702.76"/>
    <m/>
    <x v="0"/>
    <m/>
    <m/>
    <x v="108"/>
    <m/>
    <x v="2"/>
    <x v="3"/>
    <x v="1"/>
  </r>
  <r>
    <x v="732"/>
    <x v="12"/>
    <x v="0"/>
    <s v="◆ネスレ日本_NDG_line_click◆"/>
    <n v="75871"/>
    <m/>
    <m/>
    <m/>
    <m/>
    <n v="13519.375"/>
    <m/>
    <x v="0"/>
    <m/>
    <m/>
    <x v="108"/>
    <m/>
    <x v="2"/>
    <x v="3"/>
    <x v="1"/>
  </r>
  <r>
    <x v="732"/>
    <x v="12"/>
    <x v="0"/>
    <s v="◆ネスレ日本_NDG_line_click◆"/>
    <n v="75729"/>
    <m/>
    <m/>
    <m/>
    <m/>
    <n v="13480.35"/>
    <m/>
    <x v="0"/>
    <m/>
    <m/>
    <x v="108"/>
    <m/>
    <x v="2"/>
    <x v="3"/>
    <x v="1"/>
  </r>
  <r>
    <x v="732"/>
    <x v="12"/>
    <x v="0"/>
    <s v="◆ネスレ日本_NDG_line_click◆"/>
    <n v="15326"/>
    <m/>
    <m/>
    <m/>
    <m/>
    <n v="2721.7150000000001"/>
    <m/>
    <x v="0"/>
    <m/>
    <m/>
    <x v="108"/>
    <m/>
    <x v="2"/>
    <x v="3"/>
    <x v="1"/>
  </r>
  <r>
    <x v="732"/>
    <x v="6"/>
    <x v="0"/>
    <s v="NDG_brand_秋冬施策_instream"/>
    <n v="167"/>
    <m/>
    <m/>
    <m/>
    <m/>
    <n v="198.87633944999999"/>
    <m/>
    <x v="0"/>
    <m/>
    <m/>
    <x v="108"/>
    <m/>
    <x v="2"/>
    <x v="3"/>
    <x v="1"/>
  </r>
  <r>
    <x v="732"/>
    <x v="6"/>
    <x v="0"/>
    <s v="NDG_brand_秋冬施策_instream"/>
    <n v="132"/>
    <m/>
    <m/>
    <m/>
    <m/>
    <n v="162.03733485999999"/>
    <m/>
    <x v="0"/>
    <m/>
    <m/>
    <x v="108"/>
    <m/>
    <x v="2"/>
    <x v="3"/>
    <x v="1"/>
  </r>
  <r>
    <x v="732"/>
    <x v="6"/>
    <x v="0"/>
    <s v="NDG_brand_秋冬施策_instream"/>
    <n v="31183"/>
    <m/>
    <m/>
    <m/>
    <m/>
    <n v="35857.996924154999"/>
    <m/>
    <x v="0"/>
    <m/>
    <m/>
    <x v="108"/>
    <m/>
    <x v="2"/>
    <x v="3"/>
    <x v="1"/>
  </r>
  <r>
    <x v="732"/>
    <x v="6"/>
    <x v="0"/>
    <s v="NDG_brand_秋冬施策_instream"/>
    <n v="35021"/>
    <m/>
    <m/>
    <m/>
    <m/>
    <n v="40983.133949789997"/>
    <m/>
    <x v="0"/>
    <m/>
    <m/>
    <x v="108"/>
    <m/>
    <x v="2"/>
    <x v="3"/>
    <x v="1"/>
  </r>
  <r>
    <x v="732"/>
    <x v="9"/>
    <x v="0"/>
    <s v="◆ネスレ日本株式会社_NDG_秋冬認知_tw_hd_click◆_twivery"/>
    <n v="195593"/>
    <m/>
    <m/>
    <m/>
    <m/>
    <n v="31576.98782844"/>
    <m/>
    <x v="0"/>
    <m/>
    <m/>
    <x v="108"/>
    <m/>
    <x v="2"/>
    <x v="3"/>
    <x v="0"/>
  </r>
  <r>
    <x v="732"/>
    <x v="9"/>
    <x v="0"/>
    <s v="◆ネスレ日本株式会社_NDG_秋冬認知_tw_kw_click◆_twivery"/>
    <n v="27509"/>
    <m/>
    <m/>
    <m/>
    <m/>
    <n v="4192.3998985349999"/>
    <m/>
    <x v="0"/>
    <m/>
    <m/>
    <x v="108"/>
    <m/>
    <x v="2"/>
    <x v="3"/>
    <x v="0"/>
  </r>
  <r>
    <x v="733"/>
    <x v="12"/>
    <x v="0"/>
    <s v="◆ネスレ日本_NDG_line_click◆"/>
    <n v="16656"/>
    <m/>
    <m/>
    <m/>
    <m/>
    <n v="3009.3850000000002"/>
    <m/>
    <x v="0"/>
    <m/>
    <m/>
    <x v="108"/>
    <m/>
    <x v="2"/>
    <x v="3"/>
    <x v="1"/>
  </r>
  <r>
    <x v="733"/>
    <x v="12"/>
    <x v="0"/>
    <s v="◆ネスレ日本_NDG_line_click◆"/>
    <n v="73677"/>
    <m/>
    <m/>
    <m/>
    <m/>
    <n v="12799.084999999999"/>
    <m/>
    <x v="0"/>
    <m/>
    <m/>
    <x v="108"/>
    <m/>
    <x v="2"/>
    <x v="3"/>
    <x v="1"/>
  </r>
  <r>
    <x v="733"/>
    <x v="12"/>
    <x v="0"/>
    <s v="◆ネスレ日本_NDG_line_click◆"/>
    <n v="16786"/>
    <m/>
    <m/>
    <m/>
    <m/>
    <n v="2892.31"/>
    <m/>
    <x v="0"/>
    <m/>
    <m/>
    <x v="108"/>
    <m/>
    <x v="2"/>
    <x v="3"/>
    <x v="1"/>
  </r>
  <r>
    <x v="733"/>
    <x v="12"/>
    <x v="0"/>
    <s v="◆ネスレ日本_NDG_line_click◆"/>
    <n v="16775"/>
    <m/>
    <m/>
    <m/>
    <m/>
    <n v="3027.2249999999999"/>
    <m/>
    <x v="0"/>
    <m/>
    <m/>
    <x v="108"/>
    <m/>
    <x v="2"/>
    <x v="3"/>
    <x v="1"/>
  </r>
  <r>
    <x v="733"/>
    <x v="12"/>
    <x v="0"/>
    <s v="◆ネスレ日本_NDG_line_click◆"/>
    <n v="16667"/>
    <m/>
    <m/>
    <m/>
    <m/>
    <n v="2886.7350000000001"/>
    <m/>
    <x v="0"/>
    <m/>
    <m/>
    <x v="108"/>
    <m/>
    <x v="2"/>
    <x v="3"/>
    <x v="1"/>
  </r>
  <r>
    <x v="733"/>
    <x v="12"/>
    <x v="0"/>
    <s v="◆ネスレ日本_NDG_line_click◆"/>
    <n v="73588"/>
    <m/>
    <m/>
    <m/>
    <m/>
    <n v="12764.52"/>
    <m/>
    <x v="0"/>
    <m/>
    <m/>
    <x v="108"/>
    <m/>
    <x v="2"/>
    <x v="3"/>
    <x v="1"/>
  </r>
  <r>
    <x v="733"/>
    <x v="12"/>
    <x v="0"/>
    <s v="◆ネスレ日本_NDG_line_click◆"/>
    <n v="77751"/>
    <m/>
    <m/>
    <m/>
    <m/>
    <n v="13918.545"/>
    <m/>
    <x v="0"/>
    <m/>
    <m/>
    <x v="108"/>
    <m/>
    <x v="2"/>
    <x v="3"/>
    <x v="1"/>
  </r>
  <r>
    <x v="733"/>
    <x v="12"/>
    <x v="0"/>
    <s v="◆ネスレ日本_NDG_line_click◆"/>
    <n v="77553"/>
    <m/>
    <m/>
    <m/>
    <m/>
    <n v="13856.105"/>
    <m/>
    <x v="0"/>
    <m/>
    <m/>
    <x v="108"/>
    <m/>
    <x v="2"/>
    <x v="3"/>
    <x v="1"/>
  </r>
  <r>
    <x v="733"/>
    <x v="6"/>
    <x v="0"/>
    <s v="NDG_brand_秋冬施策_instream"/>
    <n v="50964"/>
    <m/>
    <m/>
    <m/>
    <m/>
    <n v="48712.045948389998"/>
    <m/>
    <x v="0"/>
    <m/>
    <m/>
    <x v="108"/>
    <m/>
    <x v="2"/>
    <x v="3"/>
    <x v="1"/>
  </r>
  <r>
    <x v="733"/>
    <x v="6"/>
    <x v="0"/>
    <s v="NDG_brand_秋冬施策_instream"/>
    <n v="488"/>
    <m/>
    <m/>
    <m/>
    <m/>
    <n v="408.29058069500002"/>
    <m/>
    <x v="0"/>
    <m/>
    <m/>
    <x v="108"/>
    <m/>
    <x v="2"/>
    <x v="3"/>
    <x v="1"/>
  </r>
  <r>
    <x v="733"/>
    <x v="6"/>
    <x v="0"/>
    <s v="NDG_brand_秋冬施策_instream"/>
    <n v="237"/>
    <m/>
    <m/>
    <m/>
    <m/>
    <n v="217.93129250999999"/>
    <m/>
    <x v="0"/>
    <m/>
    <m/>
    <x v="108"/>
    <m/>
    <x v="2"/>
    <x v="3"/>
    <x v="1"/>
  </r>
  <r>
    <x v="733"/>
    <x v="6"/>
    <x v="0"/>
    <s v="NDG_brand_秋冬施策_instream"/>
    <n v="25267"/>
    <m/>
    <m/>
    <m/>
    <m/>
    <n v="27862.582443470001"/>
    <m/>
    <x v="0"/>
    <m/>
    <m/>
    <x v="108"/>
    <m/>
    <x v="2"/>
    <x v="3"/>
    <x v="1"/>
  </r>
  <r>
    <x v="733"/>
    <x v="9"/>
    <x v="0"/>
    <s v="◆ネスレ日本株式会社_NDG_秋冬認知_tw_hd_click◆_twivery"/>
    <n v="233384"/>
    <m/>
    <m/>
    <m/>
    <m/>
    <n v="38088.416013629998"/>
    <m/>
    <x v="0"/>
    <m/>
    <m/>
    <x v="108"/>
    <m/>
    <x v="2"/>
    <x v="3"/>
    <x v="0"/>
  </r>
  <r>
    <x v="733"/>
    <x v="9"/>
    <x v="0"/>
    <s v="◆ネスレ日本株式会社_NDG_秋冬認知_tw_kw_click◆_twivery"/>
    <n v="36350"/>
    <m/>
    <m/>
    <m/>
    <m/>
    <n v="7931.2023565500003"/>
    <m/>
    <x v="0"/>
    <m/>
    <m/>
    <x v="108"/>
    <m/>
    <x v="2"/>
    <x v="3"/>
    <x v="0"/>
  </r>
  <r>
    <x v="734"/>
    <x v="12"/>
    <x v="0"/>
    <s v="◆ネスレ日本_NDG_line_click◆_New"/>
    <n v="12293"/>
    <m/>
    <m/>
    <m/>
    <m/>
    <n v="1116.115"/>
    <m/>
    <x v="0"/>
    <m/>
    <m/>
    <x v="108"/>
    <m/>
    <x v="2"/>
    <x v="3"/>
    <x v="0"/>
  </r>
  <r>
    <x v="734"/>
    <x v="12"/>
    <x v="0"/>
    <s v="◆ネスレ日本_NDG_line_click◆_New"/>
    <n v="26151"/>
    <m/>
    <m/>
    <m/>
    <m/>
    <n v="1167.405"/>
    <m/>
    <x v="0"/>
    <m/>
    <m/>
    <x v="108"/>
    <m/>
    <x v="2"/>
    <x v="3"/>
    <x v="0"/>
  </r>
  <r>
    <x v="734"/>
    <x v="12"/>
    <x v="0"/>
    <s v="◆ネスレ日本_NDG_line_click◆_New"/>
    <n v="11940"/>
    <m/>
    <m/>
    <m/>
    <m/>
    <n v="617.71"/>
    <m/>
    <x v="0"/>
    <m/>
    <m/>
    <x v="108"/>
    <m/>
    <x v="2"/>
    <x v="3"/>
    <x v="0"/>
  </r>
  <r>
    <x v="734"/>
    <x v="12"/>
    <x v="0"/>
    <s v="◆ネスレ日本_NDG_line_click◆_New"/>
    <n v="27878"/>
    <m/>
    <m/>
    <m/>
    <m/>
    <n v="1424.97"/>
    <m/>
    <x v="0"/>
    <m/>
    <m/>
    <x v="108"/>
    <m/>
    <x v="2"/>
    <x v="3"/>
    <x v="0"/>
  </r>
  <r>
    <x v="734"/>
    <x v="12"/>
    <x v="0"/>
    <s v="◆ネスレ日本_NDG_line_click◆_New"/>
    <n v="1"/>
    <m/>
    <m/>
    <m/>
    <m/>
    <n v="0"/>
    <m/>
    <x v="0"/>
    <m/>
    <m/>
    <x v="108"/>
    <m/>
    <x v="2"/>
    <x v="3"/>
    <x v="0"/>
  </r>
  <r>
    <x v="734"/>
    <x v="12"/>
    <x v="0"/>
    <s v="◆ネスレ日本_NDG_line_click◆"/>
    <n v="27713"/>
    <m/>
    <m/>
    <m/>
    <m/>
    <n v="4996.3149999999996"/>
    <m/>
    <x v="0"/>
    <m/>
    <m/>
    <x v="108"/>
    <m/>
    <x v="2"/>
    <x v="3"/>
    <x v="1"/>
  </r>
  <r>
    <x v="734"/>
    <x v="12"/>
    <x v="0"/>
    <s v="◆ネスレ日本_NDG_line_click◆_New"/>
    <n v="13019"/>
    <m/>
    <m/>
    <m/>
    <m/>
    <n v="583.14499999999998"/>
    <m/>
    <x v="0"/>
    <m/>
    <m/>
    <x v="108"/>
    <m/>
    <x v="2"/>
    <x v="3"/>
    <x v="0"/>
  </r>
  <r>
    <x v="734"/>
    <x v="12"/>
    <x v="0"/>
    <s v="◆ネスレ日本_NDG_line_click◆_New"/>
    <n v="6525"/>
    <m/>
    <m/>
    <m/>
    <m/>
    <n v="350.11"/>
    <m/>
    <x v="0"/>
    <m/>
    <m/>
    <x v="108"/>
    <m/>
    <x v="2"/>
    <x v="3"/>
    <x v="0"/>
  </r>
  <r>
    <x v="734"/>
    <x v="12"/>
    <x v="0"/>
    <s v="◆ネスレ日本_NDG_line_click◆_New"/>
    <n v="10604"/>
    <m/>
    <m/>
    <m/>
    <m/>
    <n v="881.96500000000003"/>
    <m/>
    <x v="0"/>
    <m/>
    <m/>
    <x v="108"/>
    <m/>
    <x v="2"/>
    <x v="3"/>
    <x v="0"/>
  </r>
  <r>
    <x v="734"/>
    <x v="12"/>
    <x v="0"/>
    <s v="◆ネスレ日本_NDG_line_click◆_New"/>
    <n v="5192"/>
    <m/>
    <m/>
    <m/>
    <m/>
    <n v="236.38"/>
    <m/>
    <x v="0"/>
    <m/>
    <m/>
    <x v="108"/>
    <m/>
    <x v="2"/>
    <x v="3"/>
    <x v="0"/>
  </r>
  <r>
    <x v="734"/>
    <x v="12"/>
    <x v="0"/>
    <s v="◆ネスレ日本_NDG_line_click◆"/>
    <n v="32059"/>
    <m/>
    <m/>
    <m/>
    <m/>
    <n v="5718.835"/>
    <m/>
    <x v="0"/>
    <m/>
    <m/>
    <x v="108"/>
    <m/>
    <x v="2"/>
    <x v="3"/>
    <x v="1"/>
  </r>
  <r>
    <x v="734"/>
    <x v="12"/>
    <x v="0"/>
    <s v="◆ネスレ日本_NDG_line_click◆"/>
    <n v="6469"/>
    <m/>
    <m/>
    <m/>
    <m/>
    <n v="1132.8399999999999"/>
    <m/>
    <x v="0"/>
    <m/>
    <m/>
    <x v="108"/>
    <m/>
    <x v="2"/>
    <x v="3"/>
    <x v="1"/>
  </r>
  <r>
    <x v="734"/>
    <x v="12"/>
    <x v="0"/>
    <s v="◆ネスレ日本_NDG_line_click◆_New"/>
    <n v="9394"/>
    <m/>
    <m/>
    <m/>
    <m/>
    <n v="253.10499999999999"/>
    <m/>
    <x v="0"/>
    <m/>
    <m/>
    <x v="108"/>
    <m/>
    <x v="2"/>
    <x v="3"/>
    <x v="0"/>
  </r>
  <r>
    <x v="734"/>
    <x v="12"/>
    <x v="0"/>
    <s v="◆ネスレ日本_NDG_line_click◆_New"/>
    <n v="1085"/>
    <m/>
    <m/>
    <m/>
    <m/>
    <n v="61.325000000000003"/>
    <m/>
    <x v="0"/>
    <m/>
    <m/>
    <x v="108"/>
    <m/>
    <x v="2"/>
    <x v="3"/>
    <x v="0"/>
  </r>
  <r>
    <x v="734"/>
    <x v="12"/>
    <x v="0"/>
    <s v="◆ネスレ日本_NDG_line_click◆"/>
    <n v="6439"/>
    <m/>
    <m/>
    <m/>
    <m/>
    <n v="1125.0350000000001"/>
    <m/>
    <x v="0"/>
    <m/>
    <m/>
    <x v="108"/>
    <m/>
    <x v="2"/>
    <x v="3"/>
    <x v="1"/>
  </r>
  <r>
    <x v="734"/>
    <x v="12"/>
    <x v="0"/>
    <s v="◆ネスレ日本_NDG_line_click◆"/>
    <n v="27404"/>
    <m/>
    <m/>
    <m/>
    <m/>
    <n v="4943.91"/>
    <m/>
    <x v="0"/>
    <m/>
    <m/>
    <x v="108"/>
    <m/>
    <x v="2"/>
    <x v="3"/>
    <x v="1"/>
  </r>
  <r>
    <x v="734"/>
    <x v="12"/>
    <x v="0"/>
    <s v="◆ネスレ日本_NDG_line_click◆"/>
    <n v="4928"/>
    <m/>
    <m/>
    <m/>
    <m/>
    <n v="888.65499999999997"/>
    <m/>
    <x v="0"/>
    <m/>
    <m/>
    <x v="108"/>
    <m/>
    <x v="2"/>
    <x v="3"/>
    <x v="1"/>
  </r>
  <r>
    <x v="734"/>
    <x v="12"/>
    <x v="0"/>
    <s v="◆ネスレ日本_NDG_line_click◆_New"/>
    <n v="795"/>
    <m/>
    <m/>
    <m/>
    <m/>
    <n v="60.21"/>
    <m/>
    <x v="0"/>
    <m/>
    <m/>
    <x v="108"/>
    <m/>
    <x v="2"/>
    <x v="3"/>
    <x v="0"/>
  </r>
  <r>
    <x v="734"/>
    <x v="12"/>
    <x v="0"/>
    <s v="◆ネスレ日本_NDG_line_click◆_New"/>
    <n v="1369"/>
    <m/>
    <m/>
    <m/>
    <m/>
    <n v="54.634999999999998"/>
    <m/>
    <x v="0"/>
    <m/>
    <m/>
    <x v="108"/>
    <m/>
    <x v="2"/>
    <x v="3"/>
    <x v="0"/>
  </r>
  <r>
    <x v="734"/>
    <x v="12"/>
    <x v="0"/>
    <s v="◆ネスレ日本_NDG_line_click◆"/>
    <n v="4864"/>
    <m/>
    <m/>
    <m/>
    <m/>
    <n v="881.96500000000003"/>
    <m/>
    <x v="0"/>
    <m/>
    <m/>
    <x v="108"/>
    <m/>
    <x v="2"/>
    <x v="3"/>
    <x v="1"/>
  </r>
  <r>
    <x v="734"/>
    <x v="12"/>
    <x v="0"/>
    <s v="◆ネスレ日本_NDG_line_click◆_New"/>
    <n v="14036"/>
    <m/>
    <m/>
    <m/>
    <m/>
    <n v="516.245"/>
    <m/>
    <x v="0"/>
    <m/>
    <m/>
    <x v="108"/>
    <m/>
    <x v="2"/>
    <x v="3"/>
    <x v="0"/>
  </r>
  <r>
    <x v="734"/>
    <x v="12"/>
    <x v="0"/>
    <s v="◆ネスレ日本_NDG_line_click◆_New"/>
    <n v="13001"/>
    <m/>
    <m/>
    <m/>
    <m/>
    <n v="535.20000000000005"/>
    <m/>
    <x v="0"/>
    <m/>
    <m/>
    <x v="108"/>
    <m/>
    <x v="2"/>
    <x v="3"/>
    <x v="0"/>
  </r>
  <r>
    <x v="734"/>
    <x v="12"/>
    <x v="0"/>
    <s v="◆ネスレ日本_NDG_line_click◆_New"/>
    <n v="21004"/>
    <m/>
    <m/>
    <m/>
    <m/>
    <n v="1033.605"/>
    <m/>
    <x v="0"/>
    <m/>
    <m/>
    <x v="108"/>
    <m/>
    <x v="2"/>
    <x v="3"/>
    <x v="0"/>
  </r>
  <r>
    <x v="734"/>
    <x v="12"/>
    <x v="0"/>
    <s v="◆ネスレ日本_NDG_line_click◆"/>
    <n v="32268"/>
    <m/>
    <m/>
    <m/>
    <m/>
    <n v="5764.55"/>
    <m/>
    <x v="0"/>
    <m/>
    <m/>
    <x v="108"/>
    <m/>
    <x v="2"/>
    <x v="3"/>
    <x v="1"/>
  </r>
  <r>
    <x v="734"/>
    <x v="6"/>
    <x v="0"/>
    <s v="NDG_brand_秋冬施策_instream"/>
    <n v="250"/>
    <m/>
    <m/>
    <m/>
    <m/>
    <n v="359.24569117499999"/>
    <m/>
    <x v="0"/>
    <m/>
    <m/>
    <x v="108"/>
    <m/>
    <x v="2"/>
    <x v="3"/>
    <x v="1"/>
  </r>
  <r>
    <x v="734"/>
    <x v="6"/>
    <x v="0"/>
    <s v="NDG_brand_秋冬施策_instream"/>
    <n v="21891"/>
    <m/>
    <m/>
    <m/>
    <m/>
    <n v="30588.126422599998"/>
    <m/>
    <x v="0"/>
    <m/>
    <m/>
    <x v="108"/>
    <m/>
    <x v="2"/>
    <x v="3"/>
    <x v="1"/>
  </r>
  <r>
    <x v="734"/>
    <x v="6"/>
    <x v="0"/>
    <s v="NDG_brand_秋冬施策_instream"/>
    <n v="99"/>
    <m/>
    <m/>
    <m/>
    <m/>
    <n v="176.40731102500001"/>
    <m/>
    <x v="0"/>
    <m/>
    <m/>
    <x v="108"/>
    <m/>
    <x v="2"/>
    <x v="3"/>
    <x v="1"/>
  </r>
  <r>
    <x v="734"/>
    <x v="6"/>
    <x v="0"/>
    <s v="NDG_brand_秋冬施策_instream"/>
    <n v="30509"/>
    <m/>
    <m/>
    <m/>
    <m/>
    <n v="46265.981298564999"/>
    <m/>
    <x v="0"/>
    <m/>
    <m/>
    <x v="108"/>
    <m/>
    <x v="2"/>
    <x v="3"/>
    <x v="1"/>
  </r>
  <r>
    <x v="734"/>
    <x v="9"/>
    <x v="0"/>
    <s v="◆ネスレ日本株式会社_NDG_秋冬認知_tw_kw_click◆_twivery"/>
    <n v="36323"/>
    <m/>
    <m/>
    <m/>
    <m/>
    <n v="5262.8021307649997"/>
    <m/>
    <x v="0"/>
    <m/>
    <m/>
    <x v="108"/>
    <m/>
    <x v="2"/>
    <x v="3"/>
    <x v="0"/>
  </r>
  <r>
    <x v="734"/>
    <x v="9"/>
    <x v="0"/>
    <s v="◆ネスレ日本株式会社_NDG_秋冬認知_tw_hd_click◆_twivery"/>
    <n v="195219"/>
    <m/>
    <m/>
    <m/>
    <m/>
    <n v="30149.928952875001"/>
    <m/>
    <x v="0"/>
    <m/>
    <m/>
    <x v="108"/>
    <m/>
    <x v="2"/>
    <x v="3"/>
    <x v="0"/>
  </r>
  <r>
    <x v="735"/>
    <x v="12"/>
    <x v="0"/>
    <s v="◆ネスレ日本_NDG_line_click◆_New"/>
    <n v="30566"/>
    <m/>
    <m/>
    <m/>
    <m/>
    <n v="3589.1849999999999"/>
    <m/>
    <x v="0"/>
    <m/>
    <m/>
    <x v="108"/>
    <m/>
    <x v="2"/>
    <x v="3"/>
    <x v="0"/>
  </r>
  <r>
    <x v="735"/>
    <x v="12"/>
    <x v="0"/>
    <s v="◆ネスレ日本_NDG_line_click◆_New"/>
    <n v="4012"/>
    <m/>
    <m/>
    <m/>
    <m/>
    <n v="215.19499999999999"/>
    <m/>
    <x v="0"/>
    <m/>
    <m/>
    <x v="108"/>
    <m/>
    <x v="2"/>
    <x v="3"/>
    <x v="0"/>
  </r>
  <r>
    <x v="735"/>
    <x v="12"/>
    <x v="0"/>
    <s v="◆ネスレ日本_NDG_line_click◆_New"/>
    <n v="38301"/>
    <m/>
    <m/>
    <m/>
    <m/>
    <n v="3502.2150000000001"/>
    <m/>
    <x v="0"/>
    <m/>
    <m/>
    <x v="108"/>
    <m/>
    <x v="2"/>
    <x v="3"/>
    <x v="0"/>
  </r>
  <r>
    <x v="735"/>
    <x v="12"/>
    <x v="0"/>
    <s v="◆ネスレ日本_NDG_line_click◆_New"/>
    <n v="24445"/>
    <m/>
    <m/>
    <m/>
    <m/>
    <n v="2267.91"/>
    <m/>
    <x v="0"/>
    <m/>
    <m/>
    <x v="108"/>
    <m/>
    <x v="2"/>
    <x v="3"/>
    <x v="0"/>
  </r>
  <r>
    <x v="735"/>
    <x v="12"/>
    <x v="0"/>
    <s v="◆ネスレ日本_NDG_line_click◆_New"/>
    <n v="39479"/>
    <m/>
    <m/>
    <m/>
    <m/>
    <n v="4916.0349999999999"/>
    <m/>
    <x v="0"/>
    <m/>
    <m/>
    <x v="108"/>
    <m/>
    <x v="2"/>
    <x v="3"/>
    <x v="0"/>
  </r>
  <r>
    <x v="735"/>
    <x v="12"/>
    <x v="0"/>
    <s v="◆ネスレ日本_NDG_line_click◆"/>
    <n v="4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0875"/>
    <m/>
    <m/>
    <m/>
    <m/>
    <n v="936.6"/>
    <m/>
    <x v="0"/>
    <m/>
    <m/>
    <x v="108"/>
    <m/>
    <x v="2"/>
    <x v="3"/>
    <x v="0"/>
  </r>
  <r>
    <x v="735"/>
    <x v="12"/>
    <x v="0"/>
    <s v="◆ネスレ日本_NDG_line_click◆_New"/>
    <n v="72042"/>
    <m/>
    <m/>
    <m/>
    <m/>
    <n v="14209.56"/>
    <m/>
    <x v="0"/>
    <m/>
    <m/>
    <x v="108"/>
    <m/>
    <x v="2"/>
    <x v="3"/>
    <x v="0"/>
  </r>
  <r>
    <x v="735"/>
    <x v="12"/>
    <x v="0"/>
    <s v="◆ネスレ日本_NDG_line_click◆_New"/>
    <n v="68590"/>
    <m/>
    <m/>
    <m/>
    <m/>
    <n v="9027.0400000000009"/>
    <m/>
    <x v="0"/>
    <m/>
    <m/>
    <x v="108"/>
    <m/>
    <x v="2"/>
    <x v="3"/>
    <x v="0"/>
  </r>
  <r>
    <x v="735"/>
    <x v="12"/>
    <x v="0"/>
    <s v="◆ネスレ日本_NDG_line_click◆_New"/>
    <n v="21509"/>
    <m/>
    <m/>
    <m/>
    <m/>
    <n v="1755.01"/>
    <m/>
    <x v="0"/>
    <m/>
    <m/>
    <x v="108"/>
    <m/>
    <x v="2"/>
    <x v="3"/>
    <x v="0"/>
  </r>
  <r>
    <x v="735"/>
    <x v="12"/>
    <x v="0"/>
    <s v="◆ネスレ日本_NDG_line_click◆"/>
    <n v="3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6653"/>
    <m/>
    <m/>
    <m/>
    <m/>
    <n v="1507.48"/>
    <m/>
    <x v="0"/>
    <m/>
    <m/>
    <x v="108"/>
    <m/>
    <x v="2"/>
    <x v="3"/>
    <x v="0"/>
  </r>
  <r>
    <x v="735"/>
    <x v="12"/>
    <x v="0"/>
    <s v="◆ネスレ日本_NDG_line_click◆_New"/>
    <n v="39403"/>
    <m/>
    <m/>
    <m/>
    <m/>
    <n v="5663.085"/>
    <m/>
    <x v="0"/>
    <m/>
    <m/>
    <x v="108"/>
    <m/>
    <x v="2"/>
    <x v="3"/>
    <x v="0"/>
  </r>
  <r>
    <x v="735"/>
    <x v="12"/>
    <x v="0"/>
    <s v="◆ネスレ日本_NDG_line_click◆_New"/>
    <n v="34241"/>
    <m/>
    <m/>
    <m/>
    <m/>
    <n v="3188.9"/>
    <m/>
    <x v="0"/>
    <m/>
    <m/>
    <x v="108"/>
    <m/>
    <x v="2"/>
    <x v="3"/>
    <x v="0"/>
  </r>
  <r>
    <x v="735"/>
    <x v="12"/>
    <x v="0"/>
    <s v="◆ネスレ日本_NDG_line_click◆_New"/>
    <n v="29462"/>
    <m/>
    <m/>
    <m/>
    <m/>
    <n v="5711.03"/>
    <m/>
    <x v="0"/>
    <m/>
    <m/>
    <x v="108"/>
    <m/>
    <x v="2"/>
    <x v="3"/>
    <x v="0"/>
  </r>
  <r>
    <x v="735"/>
    <x v="12"/>
    <x v="0"/>
    <s v="◆ネスレ日本_NDG_line_click◆_New"/>
    <n v="30796"/>
    <m/>
    <m/>
    <m/>
    <m/>
    <n v="7765.9750000000004"/>
    <m/>
    <x v="0"/>
    <m/>
    <m/>
    <x v="108"/>
    <m/>
    <x v="2"/>
    <x v="3"/>
    <x v="0"/>
  </r>
  <r>
    <x v="735"/>
    <x v="12"/>
    <x v="0"/>
    <s v="◆ネスレ日本_NDG_line_click◆"/>
    <n v="2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12126"/>
    <m/>
    <m/>
    <m/>
    <m/>
    <n v="3075.17"/>
    <m/>
    <x v="0"/>
    <m/>
    <m/>
    <x v="108"/>
    <m/>
    <x v="2"/>
    <x v="3"/>
    <x v="0"/>
  </r>
  <r>
    <x v="735"/>
    <x v="12"/>
    <x v="0"/>
    <s v="◆ネスレ日本_NDG_line_click◆"/>
    <n v="4"/>
    <m/>
    <m/>
    <m/>
    <m/>
    <n v="0"/>
    <m/>
    <x v="0"/>
    <m/>
    <m/>
    <x v="108"/>
    <m/>
    <x v="2"/>
    <x v="3"/>
    <x v="1"/>
  </r>
  <r>
    <x v="735"/>
    <x v="12"/>
    <x v="0"/>
    <s v="◆ネスレ日本_NDG_line_click◆_New"/>
    <n v="9520"/>
    <m/>
    <m/>
    <m/>
    <m/>
    <n v="1138.415"/>
    <m/>
    <x v="0"/>
    <m/>
    <m/>
    <x v="108"/>
    <m/>
    <x v="2"/>
    <x v="3"/>
    <x v="0"/>
  </r>
  <r>
    <x v="735"/>
    <x v="6"/>
    <x v="0"/>
    <s v="NDG_brand_秋冬施策_instream"/>
    <n v="144"/>
    <m/>
    <m/>
    <m/>
    <m/>
    <n v="154.909210105"/>
    <m/>
    <x v="0"/>
    <m/>
    <m/>
    <x v="108"/>
    <m/>
    <x v="2"/>
    <x v="3"/>
    <x v="1"/>
  </r>
  <r>
    <x v="735"/>
    <x v="6"/>
    <x v="0"/>
    <s v="NDG_brand_秋冬施策_instream"/>
    <n v="68853"/>
    <m/>
    <m/>
    <m/>
    <m/>
    <n v="57292.296137024998"/>
    <m/>
    <x v="0"/>
    <m/>
    <m/>
    <x v="108"/>
    <m/>
    <x v="2"/>
    <x v="3"/>
    <x v="1"/>
  </r>
  <r>
    <x v="735"/>
    <x v="6"/>
    <x v="0"/>
    <s v="NDG_brand_秋冬施策_instream"/>
    <n v="18365"/>
    <m/>
    <m/>
    <m/>
    <m/>
    <n v="19623.11175978"/>
    <m/>
    <x v="0"/>
    <m/>
    <m/>
    <x v="108"/>
    <m/>
    <x v="2"/>
    <x v="3"/>
    <x v="1"/>
  </r>
  <r>
    <x v="735"/>
    <x v="6"/>
    <x v="0"/>
    <s v="NDG_brand_秋冬施策_instream"/>
    <n v="419"/>
    <m/>
    <m/>
    <m/>
    <m/>
    <n v="348.23327437"/>
    <m/>
    <x v="0"/>
    <m/>
    <m/>
    <x v="108"/>
    <m/>
    <x v="2"/>
    <x v="3"/>
    <x v="1"/>
  </r>
  <r>
    <x v="735"/>
    <x v="9"/>
    <x v="0"/>
    <s v="◆ネスレ日本株式会社_NDG_秋冬認知_tw_hd_click◆_twivery"/>
    <n v="128748"/>
    <m/>
    <m/>
    <m/>
    <m/>
    <n v="22746.129701260001"/>
    <m/>
    <x v="0"/>
    <m/>
    <m/>
    <x v="108"/>
    <m/>
    <x v="2"/>
    <x v="3"/>
    <x v="0"/>
  </r>
  <r>
    <x v="735"/>
    <x v="9"/>
    <x v="0"/>
    <s v="◆ネスレ日本株式会社_NDG_秋冬認知_tw_kw_click◆_twivery"/>
    <n v="20848"/>
    <m/>
    <m/>
    <m/>
    <m/>
    <n v="3835.6005374299998"/>
    <m/>
    <x v="0"/>
    <m/>
    <m/>
    <x v="108"/>
    <m/>
    <x v="2"/>
    <x v="3"/>
    <x v="0"/>
  </r>
  <r>
    <x v="736"/>
    <x v="12"/>
    <x v="0"/>
    <s v="◆ネスレ日本_NDG_line_click◆_New"/>
    <n v="16152"/>
    <m/>
    <m/>
    <m/>
    <m/>
    <n v="3463.19"/>
    <m/>
    <x v="0"/>
    <m/>
    <m/>
    <x v="108"/>
    <m/>
    <x v="2"/>
    <x v="3"/>
    <x v="0"/>
  </r>
  <r>
    <x v="736"/>
    <x v="12"/>
    <x v="0"/>
    <s v="◆ネスレ日本_NDG_line_click◆_New"/>
    <n v="22469"/>
    <m/>
    <m/>
    <m/>
    <m/>
    <n v="2849.94"/>
    <m/>
    <x v="0"/>
    <m/>
    <m/>
    <x v="108"/>
    <m/>
    <x v="2"/>
    <x v="3"/>
    <x v="0"/>
  </r>
  <r>
    <x v="736"/>
    <x v="12"/>
    <x v="0"/>
    <s v="◆ネスレ日本_NDG_line_click◆_New"/>
    <n v="42443"/>
    <m/>
    <m/>
    <m/>
    <m/>
    <n v="8247.6550000000007"/>
    <m/>
    <x v="0"/>
    <m/>
    <m/>
    <x v="108"/>
    <m/>
    <x v="2"/>
    <x v="3"/>
    <x v="0"/>
  </r>
  <r>
    <x v="736"/>
    <x v="12"/>
    <x v="0"/>
    <s v="◆ネスレ日本_NDG_line_click◆_New"/>
    <n v="9668"/>
    <m/>
    <m/>
    <m/>
    <m/>
    <n v="1304.55"/>
    <m/>
    <x v="0"/>
    <m/>
    <m/>
    <x v="108"/>
    <m/>
    <x v="2"/>
    <x v="3"/>
    <x v="0"/>
  </r>
  <r>
    <x v="736"/>
    <x v="12"/>
    <x v="0"/>
    <s v="◆ネスレ日本_NDG_line_click◆_New"/>
    <n v="48715"/>
    <m/>
    <m/>
    <m/>
    <m/>
    <n v="6294.1750000000002"/>
    <m/>
    <x v="0"/>
    <m/>
    <m/>
    <x v="108"/>
    <m/>
    <x v="2"/>
    <x v="3"/>
    <x v="0"/>
  </r>
  <r>
    <x v="736"/>
    <x v="12"/>
    <x v="0"/>
    <s v="◆ネスレ日本_NDG_line_click◆_New"/>
    <n v="6311"/>
    <m/>
    <m/>
    <m/>
    <m/>
    <n v="817.29499999999996"/>
    <m/>
    <x v="0"/>
    <m/>
    <m/>
    <x v="108"/>
    <m/>
    <x v="2"/>
    <x v="3"/>
    <x v="0"/>
  </r>
  <r>
    <x v="736"/>
    <x v="12"/>
    <x v="0"/>
    <s v="◆ネスレ日本_NDG_line_click◆_New"/>
    <n v="59717"/>
    <m/>
    <m/>
    <m/>
    <m/>
    <n v="13255.12"/>
    <m/>
    <x v="0"/>
    <m/>
    <m/>
    <x v="108"/>
    <m/>
    <x v="2"/>
    <x v="3"/>
    <x v="0"/>
  </r>
  <r>
    <x v="736"/>
    <x v="12"/>
    <x v="0"/>
    <s v="◆ネスレ日本_NDG_line_click◆_New"/>
    <n v="49600"/>
    <m/>
    <m/>
    <m/>
    <m/>
    <n v="7789.39"/>
    <m/>
    <x v="0"/>
    <m/>
    <m/>
    <x v="108"/>
    <m/>
    <x v="2"/>
    <x v="3"/>
    <x v="0"/>
  </r>
  <r>
    <x v="736"/>
    <x v="12"/>
    <x v="0"/>
    <s v="◆ネスレ日本_NDG_line_click◆_New"/>
    <n v="58503"/>
    <m/>
    <m/>
    <m/>
    <m/>
    <n v="10200.02"/>
    <m/>
    <x v="0"/>
    <m/>
    <m/>
    <x v="108"/>
    <m/>
    <x v="2"/>
    <x v="3"/>
    <x v="0"/>
  </r>
  <r>
    <x v="736"/>
    <x v="12"/>
    <x v="0"/>
    <s v="◆ネスレ日本_NDG_line_click◆_New"/>
    <n v="5796"/>
    <m/>
    <m/>
    <m/>
    <m/>
    <n v="1016.88"/>
    <m/>
    <x v="0"/>
    <m/>
    <m/>
    <x v="108"/>
    <m/>
    <x v="2"/>
    <x v="3"/>
    <x v="0"/>
  </r>
  <r>
    <x v="736"/>
    <x v="12"/>
    <x v="0"/>
    <s v="◆ネスレ日本_NDG_line_click◆_New"/>
    <n v="3900"/>
    <m/>
    <m/>
    <m/>
    <m/>
    <n v="569.76499999999999"/>
    <m/>
    <x v="0"/>
    <m/>
    <m/>
    <x v="108"/>
    <m/>
    <x v="2"/>
    <x v="3"/>
    <x v="0"/>
  </r>
  <r>
    <x v="736"/>
    <x v="12"/>
    <x v="0"/>
    <s v="◆ネスレ日本_NDG_line_click◆_New"/>
    <n v="7503"/>
    <m/>
    <m/>
    <m/>
    <m/>
    <n v="967.82"/>
    <m/>
    <x v="0"/>
    <m/>
    <m/>
    <x v="108"/>
    <m/>
    <x v="2"/>
    <x v="3"/>
    <x v="0"/>
  </r>
  <r>
    <x v="736"/>
    <x v="12"/>
    <x v="0"/>
    <s v="◆ネスレ日本_NDG_line_click◆_New"/>
    <n v="3669"/>
    <m/>
    <m/>
    <m/>
    <m/>
    <n v="404.745"/>
    <m/>
    <x v="0"/>
    <m/>
    <m/>
    <x v="108"/>
    <m/>
    <x v="2"/>
    <x v="3"/>
    <x v="0"/>
  </r>
  <r>
    <x v="736"/>
    <x v="12"/>
    <x v="0"/>
    <s v="◆ネスレ日本_NDG_line_click◆_New"/>
    <n v="3433"/>
    <m/>
    <m/>
    <m/>
    <m/>
    <n v="363.49"/>
    <m/>
    <x v="0"/>
    <m/>
    <m/>
    <x v="108"/>
    <m/>
    <x v="2"/>
    <x v="3"/>
    <x v="0"/>
  </r>
  <r>
    <x v="736"/>
    <x v="12"/>
    <x v="0"/>
    <s v="◆ネスレ日本_NDG_line_click◆_New"/>
    <n v="2248"/>
    <m/>
    <m/>
    <m/>
    <m/>
    <n v="545.23500000000001"/>
    <m/>
    <x v="0"/>
    <m/>
    <m/>
    <x v="108"/>
    <m/>
    <x v="2"/>
    <x v="3"/>
    <x v="0"/>
  </r>
  <r>
    <x v="736"/>
    <x v="12"/>
    <x v="0"/>
    <s v="◆ネスレ日本_NDG_line_click◆_New"/>
    <n v="40112"/>
    <m/>
    <m/>
    <m/>
    <m/>
    <n v="12715.46"/>
    <m/>
    <x v="0"/>
    <m/>
    <m/>
    <x v="108"/>
    <m/>
    <x v="2"/>
    <x v="3"/>
    <x v="0"/>
  </r>
  <r>
    <x v="736"/>
    <x v="6"/>
    <x v="0"/>
    <s v="NDG_brand_秋冬施策_instream"/>
    <n v="107"/>
    <m/>
    <m/>
    <m/>
    <m/>
    <n v="142.61886504"/>
    <m/>
    <x v="0"/>
    <m/>
    <m/>
    <x v="108"/>
    <m/>
    <x v="2"/>
    <x v="3"/>
    <x v="1"/>
  </r>
  <r>
    <x v="736"/>
    <x v="6"/>
    <x v="0"/>
    <s v="NDG_brand_秋冬施策_instream"/>
    <n v="33839"/>
    <m/>
    <m/>
    <m/>
    <m/>
    <n v="44656.445068699999"/>
    <m/>
    <x v="0"/>
    <m/>
    <m/>
    <x v="108"/>
    <m/>
    <x v="2"/>
    <x v="3"/>
    <x v="1"/>
  </r>
  <r>
    <x v="736"/>
    <x v="6"/>
    <x v="0"/>
    <s v="NDG_brand_秋冬施策_instream"/>
    <n v="23225"/>
    <m/>
    <m/>
    <m/>
    <m/>
    <n v="32030.565565795001"/>
    <m/>
    <x v="0"/>
    <m/>
    <m/>
    <x v="108"/>
    <m/>
    <x v="2"/>
    <x v="3"/>
    <x v="1"/>
  </r>
  <r>
    <x v="736"/>
    <x v="6"/>
    <x v="0"/>
    <s v="NDG_brand_秋冬施策_instream"/>
    <n v="558"/>
    <m/>
    <m/>
    <m/>
    <m/>
    <n v="639.40406886000005"/>
    <m/>
    <x v="0"/>
    <m/>
    <m/>
    <x v="108"/>
    <m/>
    <x v="2"/>
    <x v="3"/>
    <x v="1"/>
  </r>
  <r>
    <x v="736"/>
    <x v="9"/>
    <x v="0"/>
    <s v="◆ネスレ日本株式会社_NDG_秋冬認知_tw_hd_click◆_twivery"/>
    <n v="99348"/>
    <m/>
    <m/>
    <m/>
    <m/>
    <n v="20248.468837870001"/>
    <m/>
    <x v="0"/>
    <m/>
    <m/>
    <x v="108"/>
    <m/>
    <x v="2"/>
    <x v="3"/>
    <x v="0"/>
  </r>
  <r>
    <x v="736"/>
    <x v="9"/>
    <x v="0"/>
    <s v="◆ネスレ日本株式会社_NDG_秋冬認知_tw_kw_click◆_twivery"/>
    <n v="16719"/>
    <m/>
    <m/>
    <m/>
    <m/>
    <n v="4638.4015609999997"/>
    <m/>
    <x v="0"/>
    <m/>
    <m/>
    <x v="108"/>
    <m/>
    <x v="2"/>
    <x v="3"/>
    <x v="0"/>
  </r>
  <r>
    <x v="737"/>
    <x v="12"/>
    <x v="0"/>
    <s v="◆ネスレ日本_NDG_line_click◆_New"/>
    <n v="8412"/>
    <m/>
    <m/>
    <m/>
    <m/>
    <n v="1107.1949999999999"/>
    <m/>
    <x v="0"/>
    <m/>
    <m/>
    <x v="108"/>
    <m/>
    <x v="2"/>
    <x v="3"/>
    <x v="0"/>
  </r>
  <r>
    <x v="737"/>
    <x v="12"/>
    <x v="0"/>
    <s v="◆ネスレ日本_NDG_line_click◆_New"/>
    <n v="9925"/>
    <m/>
    <m/>
    <m/>
    <m/>
    <n v="1544.2750000000001"/>
    <m/>
    <x v="0"/>
    <m/>
    <m/>
    <x v="108"/>
    <m/>
    <x v="2"/>
    <x v="3"/>
    <x v="0"/>
  </r>
  <r>
    <x v="737"/>
    <x v="12"/>
    <x v="0"/>
    <s v="◆ネスレ日本_NDG_line_click◆_New"/>
    <n v="5419"/>
    <m/>
    <m/>
    <m/>
    <m/>
    <n v="418.125"/>
    <m/>
    <x v="0"/>
    <m/>
    <m/>
    <x v="108"/>
    <m/>
    <x v="2"/>
    <x v="3"/>
    <x v="0"/>
  </r>
  <r>
    <x v="737"/>
    <x v="12"/>
    <x v="0"/>
    <s v="◆ネスレ日本_NDG_line_click◆_New"/>
    <n v="29385"/>
    <m/>
    <m/>
    <m/>
    <m/>
    <n v="3098.585"/>
    <m/>
    <x v="0"/>
    <m/>
    <m/>
    <x v="108"/>
    <m/>
    <x v="2"/>
    <x v="3"/>
    <x v="0"/>
  </r>
  <r>
    <x v="737"/>
    <x v="12"/>
    <x v="0"/>
    <s v="◆ネスレ日本_NDG_line_click◆_New"/>
    <n v="41158"/>
    <m/>
    <m/>
    <m/>
    <m/>
    <n v="9028.1550000000007"/>
    <m/>
    <x v="0"/>
    <m/>
    <m/>
    <x v="108"/>
    <m/>
    <x v="2"/>
    <x v="3"/>
    <x v="0"/>
  </r>
  <r>
    <x v="737"/>
    <x v="12"/>
    <x v="0"/>
    <s v="◆ネスレ日本_NDG_line_click◆_New"/>
    <n v="69813"/>
    <m/>
    <m/>
    <m/>
    <m/>
    <n v="13110.17"/>
    <m/>
    <x v="0"/>
    <m/>
    <m/>
    <x v="108"/>
    <m/>
    <x v="2"/>
    <x v="3"/>
    <x v="0"/>
  </r>
  <r>
    <x v="737"/>
    <x v="12"/>
    <x v="0"/>
    <s v="◆ネスレ日本_NDG_line_click◆_New"/>
    <n v="78794"/>
    <m/>
    <m/>
    <m/>
    <m/>
    <n v="15537.525"/>
    <m/>
    <x v="0"/>
    <m/>
    <m/>
    <x v="108"/>
    <m/>
    <x v="2"/>
    <x v="3"/>
    <x v="0"/>
  </r>
  <r>
    <x v="737"/>
    <x v="12"/>
    <x v="0"/>
    <s v="◆ネスレ日本_NDG_line_click◆_New"/>
    <n v="23706"/>
    <m/>
    <m/>
    <m/>
    <m/>
    <n v="5258.34"/>
    <m/>
    <x v="0"/>
    <m/>
    <m/>
    <x v="108"/>
    <m/>
    <x v="2"/>
    <x v="3"/>
    <x v="0"/>
  </r>
  <r>
    <x v="737"/>
    <x v="12"/>
    <x v="0"/>
    <s v="◆ネスレ日本_NDG_line_click◆_New"/>
    <n v="3790"/>
    <m/>
    <m/>
    <m/>
    <m/>
    <n v="325.58"/>
    <m/>
    <x v="0"/>
    <m/>
    <m/>
    <x v="108"/>
    <m/>
    <x v="2"/>
    <x v="3"/>
    <x v="0"/>
  </r>
  <r>
    <x v="737"/>
    <x v="12"/>
    <x v="0"/>
    <s v="◆ネスレ日本_NDG_line_click◆_New"/>
    <n v="29154"/>
    <m/>
    <m/>
    <m/>
    <m/>
    <n v="11549.17"/>
    <m/>
    <x v="0"/>
    <m/>
    <m/>
    <x v="108"/>
    <m/>
    <x v="2"/>
    <x v="3"/>
    <x v="0"/>
  </r>
  <r>
    <x v="737"/>
    <x v="12"/>
    <x v="0"/>
    <s v="◆ネスレ日本_NDG_line_click◆_New"/>
    <n v="2614"/>
    <m/>
    <m/>
    <m/>
    <m/>
    <n v="543.005"/>
    <m/>
    <x v="0"/>
    <m/>
    <m/>
    <x v="108"/>
    <m/>
    <x v="2"/>
    <x v="3"/>
    <x v="0"/>
  </r>
  <r>
    <x v="737"/>
    <x v="12"/>
    <x v="0"/>
    <s v="◆ネスレ日本_NDG_line_click◆_New"/>
    <n v="12112"/>
    <m/>
    <m/>
    <m/>
    <m/>
    <n v="1418.28"/>
    <m/>
    <x v="0"/>
    <m/>
    <m/>
    <x v="108"/>
    <m/>
    <x v="2"/>
    <x v="3"/>
    <x v="0"/>
  </r>
  <r>
    <x v="737"/>
    <x v="12"/>
    <x v="0"/>
    <s v="◆ネスレ日本_NDG_line_click◆_New"/>
    <n v="6187"/>
    <m/>
    <m/>
    <m/>
    <m/>
    <n v="534.08500000000004"/>
    <m/>
    <x v="0"/>
    <m/>
    <m/>
    <x v="108"/>
    <m/>
    <x v="2"/>
    <x v="3"/>
    <x v="0"/>
  </r>
  <r>
    <x v="737"/>
    <x v="12"/>
    <x v="0"/>
    <s v="◆ネスレ日本_NDG_line_click◆_New"/>
    <n v="1015"/>
    <m/>
    <m/>
    <m/>
    <m/>
    <n v="57.98"/>
    <m/>
    <x v="0"/>
    <m/>
    <m/>
    <x v="108"/>
    <m/>
    <x v="2"/>
    <x v="3"/>
    <x v="0"/>
  </r>
  <r>
    <x v="737"/>
    <x v="12"/>
    <x v="0"/>
    <s v="◆ネスレ日本_NDG_line_click◆_New"/>
    <n v="17791"/>
    <m/>
    <m/>
    <m/>
    <m/>
    <n v="2097.3150000000001"/>
    <m/>
    <x v="0"/>
    <m/>
    <m/>
    <x v="108"/>
    <m/>
    <x v="2"/>
    <x v="3"/>
    <x v="0"/>
  </r>
  <r>
    <x v="737"/>
    <x v="12"/>
    <x v="0"/>
    <s v="◆ネスレ日本_NDG_line_click◆_New"/>
    <n v="26996"/>
    <m/>
    <m/>
    <m/>
    <m/>
    <n v="4687.46"/>
    <m/>
    <x v="0"/>
    <m/>
    <m/>
    <x v="108"/>
    <m/>
    <x v="2"/>
    <x v="3"/>
    <x v="0"/>
  </r>
  <r>
    <x v="737"/>
    <x v="6"/>
    <x v="0"/>
    <s v="NDG_brand_秋冬施策_instream"/>
    <n v="20937"/>
    <m/>
    <m/>
    <m/>
    <m/>
    <n v="25339.315997559999"/>
    <m/>
    <x v="0"/>
    <m/>
    <m/>
    <x v="108"/>
    <m/>
    <x v="2"/>
    <x v="3"/>
    <x v="1"/>
  </r>
  <r>
    <x v="737"/>
    <x v="6"/>
    <x v="0"/>
    <s v="NDG_brand_秋冬施策_instream"/>
    <n v="429"/>
    <m/>
    <m/>
    <m/>
    <m/>
    <n v="457.73124281000003"/>
    <m/>
    <x v="0"/>
    <m/>
    <m/>
    <x v="108"/>
    <m/>
    <x v="2"/>
    <x v="3"/>
    <x v="1"/>
  </r>
  <r>
    <x v="737"/>
    <x v="6"/>
    <x v="0"/>
    <s v="NDG_brand_秋冬施策_instream"/>
    <n v="98"/>
    <m/>
    <m/>
    <m/>
    <m/>
    <n v="138.624106595"/>
    <m/>
    <x v="0"/>
    <m/>
    <m/>
    <x v="108"/>
    <m/>
    <x v="2"/>
    <x v="3"/>
    <x v="1"/>
  </r>
  <r>
    <x v="737"/>
    <x v="6"/>
    <x v="0"/>
    <s v="NDG_brand_秋冬施策_instream"/>
    <n v="49104"/>
    <m/>
    <m/>
    <m/>
    <m/>
    <n v="51349.234532214999"/>
    <m/>
    <x v="0"/>
    <m/>
    <m/>
    <x v="108"/>
    <m/>
    <x v="2"/>
    <x v="3"/>
    <x v="1"/>
  </r>
  <r>
    <x v="737"/>
    <x v="9"/>
    <x v="0"/>
    <s v="◆ネスレ日本株式会社_NDG_秋冬認知_tw_kw_click◆_twivery"/>
    <n v="25541"/>
    <m/>
    <m/>
    <m/>
    <m/>
    <n v="6154.80037687"/>
    <m/>
    <x v="0"/>
    <m/>
    <m/>
    <x v="108"/>
    <m/>
    <x v="2"/>
    <x v="3"/>
    <x v="0"/>
  </r>
  <r>
    <x v="737"/>
    <x v="9"/>
    <x v="0"/>
    <s v="◆ネスレ日本株式会社_NDG_秋冬認知_tw_hd_click◆_twivery"/>
    <n v="108329"/>
    <m/>
    <m/>
    <m/>
    <m/>
    <n v="24440.801190819999"/>
    <m/>
    <x v="0"/>
    <m/>
    <m/>
    <x v="108"/>
    <m/>
    <x v="2"/>
    <x v="3"/>
    <x v="0"/>
  </r>
  <r>
    <x v="738"/>
    <x v="12"/>
    <x v="0"/>
    <s v="◆ネスレ日本_NDG_line_click◆_New"/>
    <n v="15856"/>
    <m/>
    <m/>
    <m/>
    <m/>
    <n v="3242.42"/>
    <m/>
    <x v="0"/>
    <m/>
    <m/>
    <x v="109"/>
    <m/>
    <x v="2"/>
    <x v="3"/>
    <x v="0"/>
  </r>
  <r>
    <x v="738"/>
    <x v="12"/>
    <x v="0"/>
    <s v="◆ネスレ日本_NDG_line_click◆_New"/>
    <n v="2685"/>
    <m/>
    <m/>
    <m/>
    <m/>
    <n v="348.995"/>
    <m/>
    <x v="0"/>
    <m/>
    <m/>
    <x v="109"/>
    <m/>
    <x v="2"/>
    <x v="3"/>
    <x v="0"/>
  </r>
  <r>
    <x v="738"/>
    <x v="12"/>
    <x v="0"/>
    <s v="◆ネスレ日本_NDG_line_click◆_New"/>
    <n v="75332"/>
    <m/>
    <m/>
    <m/>
    <m/>
    <n v="14959.955"/>
    <m/>
    <x v="0"/>
    <m/>
    <m/>
    <x v="109"/>
    <m/>
    <x v="2"/>
    <x v="3"/>
    <x v="0"/>
  </r>
  <r>
    <x v="738"/>
    <x v="12"/>
    <x v="0"/>
    <s v="◆ネスレ日本_NDG_line_click◆_New"/>
    <n v="7204"/>
    <m/>
    <m/>
    <m/>
    <m/>
    <n v="803.91499999999996"/>
    <m/>
    <x v="0"/>
    <m/>
    <m/>
    <x v="109"/>
    <m/>
    <x v="2"/>
    <x v="3"/>
    <x v="0"/>
  </r>
  <r>
    <x v="738"/>
    <x v="12"/>
    <x v="0"/>
    <s v="◆ネスレ日本_NDG_line_click◆_New"/>
    <n v="24717"/>
    <m/>
    <m/>
    <m/>
    <m/>
    <n v="9468.58"/>
    <m/>
    <x v="0"/>
    <m/>
    <m/>
    <x v="109"/>
    <m/>
    <x v="2"/>
    <x v="3"/>
    <x v="0"/>
  </r>
  <r>
    <x v="738"/>
    <x v="12"/>
    <x v="0"/>
    <s v="◆ネスレ日本_NDG_line_click◆_New"/>
    <n v="14471"/>
    <m/>
    <m/>
    <m/>
    <m/>
    <n v="1620.095"/>
    <m/>
    <x v="0"/>
    <m/>
    <m/>
    <x v="109"/>
    <m/>
    <x v="2"/>
    <x v="3"/>
    <x v="0"/>
  </r>
  <r>
    <x v="738"/>
    <x v="12"/>
    <x v="0"/>
    <s v="◆ネスレ日本_NDG_line_click◆_New"/>
    <n v="55494"/>
    <m/>
    <m/>
    <m/>
    <m/>
    <n v="12849.26"/>
    <m/>
    <x v="0"/>
    <m/>
    <m/>
    <x v="109"/>
    <m/>
    <x v="2"/>
    <x v="3"/>
    <x v="0"/>
  </r>
  <r>
    <x v="738"/>
    <x v="12"/>
    <x v="0"/>
    <s v="◆ネスレ日本_NDG_line_click◆_New"/>
    <n v="5464"/>
    <m/>
    <m/>
    <m/>
    <m/>
    <n v="409.20499999999998"/>
    <m/>
    <x v="0"/>
    <m/>
    <m/>
    <x v="109"/>
    <m/>
    <x v="2"/>
    <x v="3"/>
    <x v="0"/>
  </r>
  <r>
    <x v="738"/>
    <x v="12"/>
    <x v="0"/>
    <s v="◆ネスレ日本_NDG_line_click◆_New"/>
    <n v="9363"/>
    <m/>
    <m/>
    <m/>
    <m/>
    <n v="1111.655"/>
    <m/>
    <x v="0"/>
    <m/>
    <m/>
    <x v="109"/>
    <m/>
    <x v="2"/>
    <x v="3"/>
    <x v="0"/>
  </r>
  <r>
    <x v="738"/>
    <x v="12"/>
    <x v="0"/>
    <s v="◆ネスレ日本_NDG_line_click◆_New"/>
    <n v="36386"/>
    <m/>
    <m/>
    <m/>
    <m/>
    <n v="7706.88"/>
    <m/>
    <x v="0"/>
    <m/>
    <m/>
    <x v="109"/>
    <m/>
    <x v="2"/>
    <x v="3"/>
    <x v="0"/>
  </r>
  <r>
    <x v="738"/>
    <x v="12"/>
    <x v="0"/>
    <s v="◆ネスレ日本_NDG_line_click◆_New"/>
    <n v="1300"/>
    <m/>
    <m/>
    <m/>
    <m/>
    <n v="125.995"/>
    <m/>
    <x v="0"/>
    <m/>
    <m/>
    <x v="109"/>
    <m/>
    <x v="2"/>
    <x v="3"/>
    <x v="0"/>
  </r>
  <r>
    <x v="738"/>
    <x v="12"/>
    <x v="0"/>
    <s v="◆ネスレ日本_NDG_line_click◆_New"/>
    <n v="79134"/>
    <m/>
    <m/>
    <m/>
    <m/>
    <n v="14344.475"/>
    <m/>
    <x v="0"/>
    <m/>
    <m/>
    <x v="109"/>
    <m/>
    <x v="2"/>
    <x v="3"/>
    <x v="0"/>
  </r>
  <r>
    <x v="738"/>
    <x v="12"/>
    <x v="0"/>
    <s v="◆ネスレ日本_NDG_line_click◆_New"/>
    <n v="4393"/>
    <m/>
    <m/>
    <m/>
    <m/>
    <n v="509.55500000000001"/>
    <m/>
    <x v="0"/>
    <m/>
    <m/>
    <x v="109"/>
    <m/>
    <x v="2"/>
    <x v="3"/>
    <x v="0"/>
  </r>
  <r>
    <x v="738"/>
    <x v="12"/>
    <x v="0"/>
    <s v="◆ネスレ日本_NDG_line_click◆_New"/>
    <n v="12577"/>
    <m/>
    <m/>
    <m/>
    <m/>
    <n v="1564.345"/>
    <m/>
    <x v="0"/>
    <m/>
    <m/>
    <x v="109"/>
    <m/>
    <x v="2"/>
    <x v="3"/>
    <x v="0"/>
  </r>
  <r>
    <x v="738"/>
    <x v="12"/>
    <x v="0"/>
    <s v="◆ネスレ日本_NDG_line_click◆_New"/>
    <n v="11343"/>
    <m/>
    <m/>
    <m/>
    <m/>
    <n v="1523.09"/>
    <m/>
    <x v="0"/>
    <m/>
    <m/>
    <x v="109"/>
    <m/>
    <x v="2"/>
    <x v="3"/>
    <x v="0"/>
  </r>
  <r>
    <x v="738"/>
    <x v="12"/>
    <x v="0"/>
    <s v="◆ネスレ日本_NDG_line_click◆_New"/>
    <n v="5082"/>
    <m/>
    <m/>
    <m/>
    <m/>
    <n v="437.08"/>
    <m/>
    <x v="0"/>
    <m/>
    <m/>
    <x v="109"/>
    <m/>
    <x v="2"/>
    <x v="3"/>
    <x v="0"/>
  </r>
  <r>
    <x v="738"/>
    <x v="6"/>
    <x v="0"/>
    <s v="NDG_brand_秋冬施策_instream"/>
    <n v="22097"/>
    <m/>
    <m/>
    <m/>
    <m/>
    <n v="21544.751100605001"/>
    <m/>
    <x v="0"/>
    <m/>
    <m/>
    <x v="109"/>
    <m/>
    <x v="2"/>
    <x v="3"/>
    <x v="1"/>
  </r>
  <r>
    <x v="738"/>
    <x v="6"/>
    <x v="0"/>
    <s v="NDG_brand_秋冬施策_instream"/>
    <n v="66009"/>
    <m/>
    <m/>
    <m/>
    <m/>
    <n v="54601.617432970001"/>
    <m/>
    <x v="0"/>
    <m/>
    <m/>
    <x v="109"/>
    <m/>
    <x v="2"/>
    <x v="3"/>
    <x v="1"/>
  </r>
  <r>
    <x v="738"/>
    <x v="6"/>
    <x v="0"/>
    <s v="NDG_brand_秋冬施策_instream"/>
    <n v="164"/>
    <m/>
    <m/>
    <m/>
    <m/>
    <n v="149.94333237500001"/>
    <m/>
    <x v="0"/>
    <m/>
    <m/>
    <x v="109"/>
    <m/>
    <x v="2"/>
    <x v="3"/>
    <x v="1"/>
  </r>
  <r>
    <x v="738"/>
    <x v="6"/>
    <x v="0"/>
    <s v="NDG_brand_秋冬施策_instream"/>
    <n v="472"/>
    <m/>
    <m/>
    <m/>
    <m/>
    <n v="403.38249118499999"/>
    <m/>
    <x v="0"/>
    <m/>
    <m/>
    <x v="109"/>
    <m/>
    <x v="2"/>
    <x v="3"/>
    <x v="1"/>
  </r>
  <r>
    <x v="738"/>
    <x v="9"/>
    <x v="0"/>
    <s v="◆ネスレ日本株式会社_NDG_秋冬認知_tw_hd_click◆_twivery"/>
    <n v="152773"/>
    <m/>
    <m/>
    <m/>
    <m/>
    <n v="28098.058247600002"/>
    <m/>
    <x v="0"/>
    <m/>
    <m/>
    <x v="109"/>
    <m/>
    <x v="2"/>
    <x v="3"/>
    <x v="0"/>
  </r>
  <r>
    <x v="738"/>
    <x v="9"/>
    <x v="0"/>
    <s v="◆ネスレ日本株式会社_NDG_秋冬認知_tw_kw_click◆_twivery"/>
    <n v="38811"/>
    <m/>
    <m/>
    <m/>
    <m/>
    <n v="6333.1987177499996"/>
    <m/>
    <x v="0"/>
    <m/>
    <m/>
    <x v="109"/>
    <m/>
    <x v="2"/>
    <x v="3"/>
    <x v="0"/>
  </r>
  <r>
    <x v="739"/>
    <x v="12"/>
    <x v="0"/>
    <s v="◆ネスレ日本_NDG_line_click◆_New"/>
    <n v="37662"/>
    <m/>
    <m/>
    <m/>
    <m/>
    <n v="7018.9250000000002"/>
    <m/>
    <x v="0"/>
    <m/>
    <m/>
    <x v="109"/>
    <m/>
    <x v="2"/>
    <x v="3"/>
    <x v="0"/>
  </r>
  <r>
    <x v="739"/>
    <x v="12"/>
    <x v="0"/>
    <s v="◆ネスレ日本_NDG_line_click◆_New"/>
    <n v="3505"/>
    <m/>
    <m/>
    <m/>
    <m/>
    <n v="303.27999999999997"/>
    <m/>
    <x v="0"/>
    <m/>
    <m/>
    <x v="109"/>
    <m/>
    <x v="2"/>
    <x v="3"/>
    <x v="0"/>
  </r>
  <r>
    <x v="739"/>
    <x v="12"/>
    <x v="0"/>
    <s v="◆ネスレ日本_NDG_line_click◆_New"/>
    <n v="28211"/>
    <m/>
    <m/>
    <m/>
    <m/>
    <n v="5305.17"/>
    <m/>
    <x v="0"/>
    <m/>
    <m/>
    <x v="109"/>
    <m/>
    <x v="2"/>
    <x v="3"/>
    <x v="0"/>
  </r>
  <r>
    <x v="739"/>
    <x v="12"/>
    <x v="0"/>
    <s v="◆ネスレ日本_NDG_line_click◆_New"/>
    <n v="1437"/>
    <m/>
    <m/>
    <m/>
    <m/>
    <n v="200.7"/>
    <m/>
    <x v="0"/>
    <m/>
    <m/>
    <x v="109"/>
    <m/>
    <x v="2"/>
    <x v="3"/>
    <x v="0"/>
  </r>
  <r>
    <x v="739"/>
    <x v="12"/>
    <x v="0"/>
    <s v="◆ネスレ日本_NDG_line_click◆_New"/>
    <n v="5375"/>
    <m/>
    <m/>
    <m/>
    <m/>
    <n v="374.64"/>
    <m/>
    <x v="0"/>
    <m/>
    <m/>
    <x v="109"/>
    <m/>
    <x v="2"/>
    <x v="3"/>
    <x v="0"/>
  </r>
  <r>
    <x v="739"/>
    <x v="12"/>
    <x v="0"/>
    <s v="◆ネスレ日本_NDG_line_click◆_New"/>
    <n v="45110"/>
    <m/>
    <m/>
    <m/>
    <m/>
    <n v="6055.5649999999996"/>
    <m/>
    <x v="0"/>
    <m/>
    <m/>
    <x v="109"/>
    <m/>
    <x v="2"/>
    <x v="3"/>
    <x v="0"/>
  </r>
  <r>
    <x v="739"/>
    <x v="12"/>
    <x v="0"/>
    <s v="◆ネスレ日本_NDG_line_click◆_New"/>
    <n v="18528"/>
    <m/>
    <m/>
    <m/>
    <m/>
    <n v="1965.7449999999999"/>
    <m/>
    <x v="0"/>
    <m/>
    <m/>
    <x v="109"/>
    <m/>
    <x v="2"/>
    <x v="3"/>
    <x v="0"/>
  </r>
  <r>
    <x v="739"/>
    <x v="12"/>
    <x v="0"/>
    <s v="◆ネスレ日本_NDG_line_click◆_New"/>
    <n v="6159"/>
    <m/>
    <m/>
    <m/>
    <m/>
    <n v="544.12"/>
    <m/>
    <x v="0"/>
    <m/>
    <m/>
    <x v="109"/>
    <m/>
    <x v="2"/>
    <x v="3"/>
    <x v="0"/>
  </r>
  <r>
    <x v="739"/>
    <x v="12"/>
    <x v="0"/>
    <s v="◆ネスレ日本_NDG_line_click◆"/>
    <n v="0"/>
    <m/>
    <m/>
    <m/>
    <m/>
    <n v="0"/>
    <m/>
    <x v="0"/>
    <m/>
    <m/>
    <x v="109"/>
    <m/>
    <x v="2"/>
    <x v="3"/>
    <x v="1"/>
  </r>
  <r>
    <x v="739"/>
    <x v="12"/>
    <x v="0"/>
    <s v="◆ネスレ日本_NDG_line_click◆_New"/>
    <n v="47601"/>
    <m/>
    <m/>
    <m/>
    <m/>
    <n v="10216.745000000001"/>
    <m/>
    <x v="0"/>
    <m/>
    <m/>
    <x v="109"/>
    <m/>
    <x v="2"/>
    <x v="3"/>
    <x v="0"/>
  </r>
  <r>
    <x v="739"/>
    <x v="12"/>
    <x v="0"/>
    <s v="◆ネスレ日本_NDG_line_click◆_New"/>
    <n v="2106"/>
    <m/>
    <m/>
    <m/>
    <m/>
    <n v="434.85"/>
    <m/>
    <x v="0"/>
    <m/>
    <m/>
    <x v="109"/>
    <m/>
    <x v="2"/>
    <x v="3"/>
    <x v="0"/>
  </r>
  <r>
    <x v="739"/>
    <x v="12"/>
    <x v="0"/>
    <s v="◆ネスレ日本_NDG_line_click◆_New"/>
    <n v="57891"/>
    <m/>
    <m/>
    <m/>
    <m/>
    <n v="11128.815000000001"/>
    <m/>
    <x v="0"/>
    <m/>
    <m/>
    <x v="109"/>
    <m/>
    <x v="2"/>
    <x v="3"/>
    <x v="0"/>
  </r>
  <r>
    <x v="739"/>
    <x v="12"/>
    <x v="0"/>
    <s v="◆ネスレ日本_NDG_line_click◆_New"/>
    <n v="7753"/>
    <m/>
    <m/>
    <m/>
    <m/>
    <n v="781.61500000000001"/>
    <m/>
    <x v="0"/>
    <m/>
    <m/>
    <x v="109"/>
    <m/>
    <x v="2"/>
    <x v="3"/>
    <x v="0"/>
  </r>
  <r>
    <x v="739"/>
    <x v="12"/>
    <x v="0"/>
    <s v="◆ネスレ日本_NDG_line_click◆_New"/>
    <n v="31567"/>
    <m/>
    <m/>
    <m/>
    <m/>
    <n v="3999.5050000000001"/>
    <m/>
    <x v="0"/>
    <m/>
    <m/>
    <x v="109"/>
    <m/>
    <x v="2"/>
    <x v="3"/>
    <x v="0"/>
  </r>
  <r>
    <x v="739"/>
    <x v="12"/>
    <x v="0"/>
    <s v="◆ネスレ日本_NDG_line_click◆_New"/>
    <n v="8299"/>
    <m/>
    <m/>
    <m/>
    <m/>
    <n v="900.92"/>
    <m/>
    <x v="0"/>
    <m/>
    <m/>
    <x v="109"/>
    <m/>
    <x v="2"/>
    <x v="3"/>
    <x v="0"/>
  </r>
  <r>
    <x v="739"/>
    <x v="12"/>
    <x v="0"/>
    <s v="◆ネスレ日本_NDG_line_click◆_New"/>
    <n v="52982"/>
    <m/>
    <m/>
    <m/>
    <m/>
    <n v="11025.12"/>
    <m/>
    <x v="0"/>
    <m/>
    <m/>
    <x v="109"/>
    <m/>
    <x v="2"/>
    <x v="3"/>
    <x v="0"/>
  </r>
  <r>
    <x v="739"/>
    <x v="12"/>
    <x v="0"/>
    <s v="◆ネスレ日本_NDG_line_click◆_New"/>
    <n v="28638"/>
    <m/>
    <m/>
    <m/>
    <m/>
    <n v="9683.7749999999996"/>
    <m/>
    <x v="0"/>
    <m/>
    <m/>
    <x v="109"/>
    <m/>
    <x v="2"/>
    <x v="3"/>
    <x v="0"/>
  </r>
  <r>
    <x v="739"/>
    <x v="6"/>
    <x v="0"/>
    <s v="NDG_brand_秋冬施策_instream"/>
    <n v="106"/>
    <m/>
    <m/>
    <m/>
    <m/>
    <n v="180.38197159500001"/>
    <m/>
    <x v="0"/>
    <m/>
    <m/>
    <x v="109"/>
    <m/>
    <x v="2"/>
    <x v="3"/>
    <x v="1"/>
  </r>
  <r>
    <x v="739"/>
    <x v="6"/>
    <x v="0"/>
    <s v="NDG_brand_秋冬施策_instream"/>
    <n v="21620"/>
    <m/>
    <m/>
    <m/>
    <m/>
    <n v="32907.824754009998"/>
    <m/>
    <x v="0"/>
    <m/>
    <m/>
    <x v="109"/>
    <m/>
    <x v="2"/>
    <x v="3"/>
    <x v="1"/>
  </r>
  <r>
    <x v="739"/>
    <x v="6"/>
    <x v="0"/>
    <s v="NDG_brand_秋冬施策_instream"/>
    <n v="28924"/>
    <m/>
    <m/>
    <m/>
    <m/>
    <n v="43843.163153285001"/>
    <m/>
    <x v="0"/>
    <m/>
    <m/>
    <x v="109"/>
    <m/>
    <x v="2"/>
    <x v="3"/>
    <x v="1"/>
  </r>
  <r>
    <x v="739"/>
    <x v="6"/>
    <x v="0"/>
    <s v="NDG_brand_秋冬施策_instream"/>
    <n v="385"/>
    <m/>
    <m/>
    <m/>
    <m/>
    <n v="532.10070140000005"/>
    <m/>
    <x v="0"/>
    <m/>
    <m/>
    <x v="109"/>
    <m/>
    <x v="2"/>
    <x v="3"/>
    <x v="1"/>
  </r>
  <r>
    <x v="739"/>
    <x v="9"/>
    <x v="0"/>
    <s v="◆ネスレ日本株式会社_NDG_秋冬認知_tw_hd_click◆_twivery"/>
    <n v="75983"/>
    <m/>
    <m/>
    <m/>
    <m/>
    <n v="13647.603060674999"/>
    <m/>
    <x v="0"/>
    <m/>
    <m/>
    <x v="109"/>
    <m/>
    <x v="2"/>
    <x v="3"/>
    <x v="0"/>
  </r>
  <r>
    <x v="739"/>
    <x v="9"/>
    <x v="0"/>
    <s v="◆ネスレ日本株式会社_NDG_秋冬認知_tw_kw_click◆_twivery"/>
    <n v="16745"/>
    <m/>
    <m/>
    <m/>
    <m/>
    <n v="2744.2998412450002"/>
    <m/>
    <x v="0"/>
    <m/>
    <m/>
    <x v="109"/>
    <m/>
    <x v="2"/>
    <x v="3"/>
    <x v="0"/>
  </r>
  <r>
    <x v="740"/>
    <x v="12"/>
    <x v="0"/>
    <s v="◆ネスレ日本_NDG_line_click◆_New"/>
    <n v="151846"/>
    <m/>
    <m/>
    <m/>
    <m/>
    <n v="47709.735000000001"/>
    <m/>
    <x v="0"/>
    <m/>
    <m/>
    <x v="109"/>
    <m/>
    <x v="2"/>
    <x v="3"/>
    <x v="0"/>
  </r>
  <r>
    <x v="740"/>
    <x v="12"/>
    <x v="0"/>
    <s v="◆ネスレ日本_NDG_line_click◆_New"/>
    <n v="93583"/>
    <m/>
    <m/>
    <m/>
    <m/>
    <n v="11307.215"/>
    <m/>
    <x v="0"/>
    <m/>
    <m/>
    <x v="109"/>
    <m/>
    <x v="2"/>
    <x v="3"/>
    <x v="0"/>
  </r>
  <r>
    <x v="740"/>
    <x v="12"/>
    <x v="0"/>
    <s v="◆ネスレ日本_NDG_line_click◆_New"/>
    <n v="7458"/>
    <m/>
    <m/>
    <m/>
    <m/>
    <n v="691.3"/>
    <m/>
    <x v="0"/>
    <m/>
    <m/>
    <x v="109"/>
    <m/>
    <x v="2"/>
    <x v="3"/>
    <x v="0"/>
  </r>
  <r>
    <x v="740"/>
    <x v="12"/>
    <x v="0"/>
    <s v="◆ネスレ日本_NDG_line_click◆_New"/>
    <n v="2351"/>
    <m/>
    <m/>
    <m/>
    <m/>
    <n v="580.91499999999996"/>
    <m/>
    <x v="0"/>
    <m/>
    <m/>
    <x v="109"/>
    <m/>
    <x v="2"/>
    <x v="3"/>
    <x v="0"/>
  </r>
  <r>
    <x v="740"/>
    <x v="12"/>
    <x v="0"/>
    <s v="◆ネスレ日本_NDG_line_click◆_New"/>
    <n v="48811"/>
    <m/>
    <m/>
    <m/>
    <m/>
    <n v="9635.83"/>
    <m/>
    <x v="0"/>
    <m/>
    <m/>
    <x v="109"/>
    <m/>
    <x v="2"/>
    <x v="3"/>
    <x v="0"/>
  </r>
  <r>
    <x v="740"/>
    <x v="12"/>
    <x v="0"/>
    <s v="◆ネスレ日本_NDG_line_click◆_New"/>
    <n v="922"/>
    <m/>
    <m/>
    <m/>
    <m/>
    <n v="0"/>
    <m/>
    <x v="0"/>
    <m/>
    <m/>
    <x v="109"/>
    <m/>
    <x v="2"/>
    <x v="3"/>
    <x v="0"/>
  </r>
  <r>
    <x v="740"/>
    <x v="12"/>
    <x v="0"/>
    <s v="◆ネスレ日本_NDG_line_click◆_New"/>
    <n v="1479"/>
    <m/>
    <m/>
    <m/>
    <m/>
    <n v="0"/>
    <m/>
    <x v="0"/>
    <m/>
    <m/>
    <x v="109"/>
    <m/>
    <x v="2"/>
    <x v="3"/>
    <x v="0"/>
  </r>
  <r>
    <x v="740"/>
    <x v="12"/>
    <x v="0"/>
    <s v="◆ネスレ日本_NDG_line_click◆_New"/>
    <n v="8188"/>
    <m/>
    <m/>
    <m/>
    <m/>
    <n v="1110.54"/>
    <m/>
    <x v="0"/>
    <m/>
    <m/>
    <x v="109"/>
    <m/>
    <x v="2"/>
    <x v="3"/>
    <x v="0"/>
  </r>
  <r>
    <x v="740"/>
    <x v="12"/>
    <x v="0"/>
    <s v="◆ネスレ日本_NDG_line_click◆_New"/>
    <n v="5793"/>
    <m/>
    <m/>
    <m/>
    <m/>
    <n v="609.90499999999997"/>
    <m/>
    <x v="0"/>
    <m/>
    <m/>
    <x v="109"/>
    <m/>
    <x v="2"/>
    <x v="3"/>
    <x v="0"/>
  </r>
  <r>
    <x v="740"/>
    <x v="12"/>
    <x v="0"/>
    <s v="◆ネスレ日本_NDG_line_click◆_New"/>
    <n v="2780"/>
    <m/>
    <m/>
    <m/>
    <m/>
    <n v="429.27499999999998"/>
    <m/>
    <x v="0"/>
    <m/>
    <m/>
    <x v="109"/>
    <m/>
    <x v="2"/>
    <x v="3"/>
    <x v="0"/>
  </r>
  <r>
    <x v="740"/>
    <x v="12"/>
    <x v="0"/>
    <s v="◆ネスレ日本_NDG_line_click◆_New"/>
    <n v="14165"/>
    <m/>
    <m/>
    <m/>
    <m/>
    <n v="2131.88"/>
    <m/>
    <x v="0"/>
    <m/>
    <m/>
    <x v="109"/>
    <m/>
    <x v="2"/>
    <x v="3"/>
    <x v="0"/>
  </r>
  <r>
    <x v="740"/>
    <x v="12"/>
    <x v="0"/>
    <s v="◆ネスレ日本_NDG_line_click◆_New"/>
    <n v="185714"/>
    <m/>
    <m/>
    <m/>
    <m/>
    <n v="39798.81"/>
    <m/>
    <x v="0"/>
    <m/>
    <m/>
    <x v="109"/>
    <m/>
    <x v="2"/>
    <x v="3"/>
    <x v="0"/>
  </r>
  <r>
    <x v="740"/>
    <x v="12"/>
    <x v="0"/>
    <s v="◆ネスレ日本_NDG_line_click◆_New"/>
    <n v="19465"/>
    <m/>
    <m/>
    <m/>
    <m/>
    <n v="3950.4450000000002"/>
    <m/>
    <x v="0"/>
    <m/>
    <m/>
    <x v="109"/>
    <m/>
    <x v="2"/>
    <x v="3"/>
    <x v="0"/>
  </r>
  <r>
    <x v="740"/>
    <x v="12"/>
    <x v="0"/>
    <s v="◆ネスレ日本_NDG_line_click◆_New"/>
    <n v="59665"/>
    <m/>
    <m/>
    <m/>
    <m/>
    <n v="7142.69"/>
    <m/>
    <x v="0"/>
    <m/>
    <m/>
    <x v="109"/>
    <m/>
    <x v="2"/>
    <x v="3"/>
    <x v="0"/>
  </r>
  <r>
    <x v="740"/>
    <x v="12"/>
    <x v="0"/>
    <s v="◆ネスレ日本_NDG_line_click◆_New"/>
    <n v="1583"/>
    <m/>
    <m/>
    <m/>
    <m/>
    <n v="257.565"/>
    <m/>
    <x v="0"/>
    <m/>
    <m/>
    <x v="109"/>
    <m/>
    <x v="2"/>
    <x v="3"/>
    <x v="0"/>
  </r>
  <r>
    <x v="740"/>
    <x v="12"/>
    <x v="0"/>
    <s v="◆ネスレ日本_NDG_line_click◆_New"/>
    <n v="182828"/>
    <m/>
    <m/>
    <m/>
    <m/>
    <n v="39473.230000000003"/>
    <m/>
    <x v="0"/>
    <m/>
    <m/>
    <x v="109"/>
    <m/>
    <x v="2"/>
    <x v="3"/>
    <x v="0"/>
  </r>
  <r>
    <x v="740"/>
    <x v="6"/>
    <x v="0"/>
    <s v="NDG_brand_秋冬施策_instream"/>
    <n v="182"/>
    <m/>
    <m/>
    <m/>
    <m/>
    <n v="208.26301266499999"/>
    <m/>
    <x v="0"/>
    <m/>
    <m/>
    <x v="109"/>
    <m/>
    <x v="2"/>
    <x v="3"/>
    <x v="1"/>
  </r>
  <r>
    <x v="740"/>
    <x v="6"/>
    <x v="0"/>
    <s v="NDG_brand_秋冬施策_instream"/>
    <n v="19397"/>
    <m/>
    <m/>
    <m/>
    <m/>
    <n v="18640.144943045001"/>
    <m/>
    <x v="0"/>
    <m/>
    <m/>
    <x v="109"/>
    <m/>
    <x v="2"/>
    <x v="3"/>
    <x v="1"/>
  </r>
  <r>
    <x v="740"/>
    <x v="6"/>
    <x v="0"/>
    <s v="NDG_brand_秋冬施策_instream"/>
    <n v="398"/>
    <m/>
    <m/>
    <m/>
    <m/>
    <n v="367.23485907000003"/>
    <m/>
    <x v="0"/>
    <m/>
    <m/>
    <x v="109"/>
    <m/>
    <x v="2"/>
    <x v="3"/>
    <x v="1"/>
  </r>
  <r>
    <x v="740"/>
    <x v="6"/>
    <x v="0"/>
    <s v="NDG_brand_秋冬施策_instream"/>
    <n v="68135"/>
    <m/>
    <m/>
    <m/>
    <m/>
    <n v="58207.367233115001"/>
    <m/>
    <x v="0"/>
    <m/>
    <m/>
    <x v="109"/>
    <m/>
    <x v="2"/>
    <x v="3"/>
    <x v="1"/>
  </r>
  <r>
    <x v="740"/>
    <x v="9"/>
    <x v="0"/>
    <s v="◆ネスレ日本株式会社_NDG_秋冬認知_tw_hd_click◆_twivery"/>
    <n v="150295"/>
    <m/>
    <m/>
    <m/>
    <m/>
    <n v="26721.702122719998"/>
    <m/>
    <x v="0"/>
    <m/>
    <m/>
    <x v="109"/>
    <m/>
    <x v="2"/>
    <x v="3"/>
    <x v="0"/>
  </r>
  <r>
    <x v="740"/>
    <x v="9"/>
    <x v="0"/>
    <s v="◆ネスレ日本株式会社_NDG_秋冬認知_tw_kw_click◆_twivery"/>
    <n v="52490"/>
    <m/>
    <m/>
    <m/>
    <m/>
    <n v="11395.301561"/>
    <m/>
    <x v="0"/>
    <m/>
    <m/>
    <x v="109"/>
    <m/>
    <x v="2"/>
    <x v="3"/>
    <x v="0"/>
  </r>
  <r>
    <x v="741"/>
    <x v="12"/>
    <x v="0"/>
    <s v="◆ネスレ日本_NDG_line_click◆_New"/>
    <n v="31188"/>
    <m/>
    <m/>
    <m/>
    <m/>
    <n v="7609.875"/>
    <m/>
    <x v="0"/>
    <m/>
    <m/>
    <x v="109"/>
    <m/>
    <x v="2"/>
    <x v="3"/>
    <x v="0"/>
  </r>
  <r>
    <x v="741"/>
    <x v="12"/>
    <x v="0"/>
    <s v="◆ネスレ日本_NDG_line_click◆_New"/>
    <n v="770"/>
    <m/>
    <m/>
    <m/>
    <m/>
    <n v="0"/>
    <m/>
    <x v="0"/>
    <m/>
    <m/>
    <x v="109"/>
    <m/>
    <x v="2"/>
    <x v="3"/>
    <x v="0"/>
  </r>
  <r>
    <x v="741"/>
    <x v="12"/>
    <x v="0"/>
    <s v="◆ネスレ日本_NDG_line_click◆_New"/>
    <n v="1517"/>
    <m/>
    <m/>
    <m/>
    <m/>
    <n v="166.13499999999999"/>
    <m/>
    <x v="0"/>
    <m/>
    <m/>
    <x v="109"/>
    <m/>
    <x v="2"/>
    <x v="3"/>
    <x v="0"/>
  </r>
  <r>
    <x v="741"/>
    <x v="12"/>
    <x v="0"/>
    <s v="◆ネスレ日本_NDG_line_click◆_New"/>
    <n v="934"/>
    <m/>
    <m/>
    <m/>
    <m/>
    <n v="0"/>
    <m/>
    <x v="0"/>
    <m/>
    <m/>
    <x v="109"/>
    <m/>
    <x v="2"/>
    <x v="3"/>
    <x v="0"/>
  </r>
  <r>
    <x v="741"/>
    <x v="12"/>
    <x v="0"/>
    <s v="◆ネスレ日本_NDG_line_click◆_New"/>
    <n v="212194"/>
    <m/>
    <m/>
    <m/>
    <m/>
    <n v="43231.894999999997"/>
    <m/>
    <x v="0"/>
    <m/>
    <m/>
    <x v="109"/>
    <m/>
    <x v="2"/>
    <x v="3"/>
    <x v="0"/>
  </r>
  <r>
    <x v="741"/>
    <x v="12"/>
    <x v="0"/>
    <s v="◆ネスレ日本_NDG_line_click◆_New"/>
    <n v="3963"/>
    <m/>
    <m/>
    <m/>
    <m/>
    <n v="715.83"/>
    <m/>
    <x v="0"/>
    <m/>
    <m/>
    <x v="109"/>
    <m/>
    <x v="2"/>
    <x v="3"/>
    <x v="0"/>
  </r>
  <r>
    <x v="741"/>
    <x v="12"/>
    <x v="0"/>
    <s v="◆ネスレ日本_NDG_line_click◆_New"/>
    <n v="9093"/>
    <m/>
    <m/>
    <m/>
    <m/>
    <n v="825.1"/>
    <m/>
    <x v="0"/>
    <m/>
    <m/>
    <x v="109"/>
    <m/>
    <x v="2"/>
    <x v="3"/>
    <x v="0"/>
  </r>
  <r>
    <x v="741"/>
    <x v="12"/>
    <x v="0"/>
    <s v="◆ネスレ日本_NDG_line_click◆_New"/>
    <n v="1242"/>
    <m/>
    <m/>
    <m/>
    <m/>
    <n v="240.84"/>
    <m/>
    <x v="0"/>
    <m/>
    <m/>
    <x v="109"/>
    <m/>
    <x v="2"/>
    <x v="3"/>
    <x v="0"/>
  </r>
  <r>
    <x v="741"/>
    <x v="12"/>
    <x v="0"/>
    <s v="◆ネスレ日本_NDG_line_click◆_New"/>
    <n v="15926"/>
    <m/>
    <m/>
    <m/>
    <m/>
    <n v="2314.7399999999998"/>
    <m/>
    <x v="0"/>
    <m/>
    <m/>
    <x v="109"/>
    <m/>
    <x v="2"/>
    <x v="3"/>
    <x v="0"/>
  </r>
  <r>
    <x v="741"/>
    <x v="12"/>
    <x v="0"/>
    <s v="◆ネスレ日本_NDG_line_click◆_New"/>
    <n v="29666"/>
    <m/>
    <m/>
    <m/>
    <m/>
    <n v="5838.14"/>
    <m/>
    <x v="0"/>
    <m/>
    <m/>
    <x v="109"/>
    <m/>
    <x v="2"/>
    <x v="3"/>
    <x v="0"/>
  </r>
  <r>
    <x v="741"/>
    <x v="12"/>
    <x v="0"/>
    <s v="◆ネスレ日本_NDG_line_click◆_New"/>
    <n v="4084"/>
    <m/>
    <m/>
    <m/>
    <m/>
    <n v="893.11500000000001"/>
    <m/>
    <x v="0"/>
    <m/>
    <m/>
    <x v="109"/>
    <m/>
    <x v="2"/>
    <x v="3"/>
    <x v="0"/>
  </r>
  <r>
    <x v="741"/>
    <x v="12"/>
    <x v="0"/>
    <s v="◆ネスレ日本_NDG_line_click◆_New"/>
    <n v="26398"/>
    <m/>
    <m/>
    <m/>
    <m/>
    <n v="4070.8649999999998"/>
    <m/>
    <x v="0"/>
    <m/>
    <m/>
    <x v="109"/>
    <m/>
    <x v="2"/>
    <x v="3"/>
    <x v="0"/>
  </r>
  <r>
    <x v="741"/>
    <x v="12"/>
    <x v="0"/>
    <s v="◆ネスレ日本_NDG_line_click◆_New"/>
    <n v="181079"/>
    <m/>
    <m/>
    <m/>
    <m/>
    <n v="40199.095000000001"/>
    <m/>
    <x v="0"/>
    <m/>
    <m/>
    <x v="109"/>
    <m/>
    <x v="2"/>
    <x v="3"/>
    <x v="0"/>
  </r>
  <r>
    <x v="741"/>
    <x v="12"/>
    <x v="0"/>
    <s v="◆ネスレ日本_NDG_line_click◆_New"/>
    <n v="165714"/>
    <m/>
    <m/>
    <m/>
    <m/>
    <n v="54068.58"/>
    <m/>
    <x v="0"/>
    <m/>
    <m/>
    <x v="109"/>
    <m/>
    <x v="2"/>
    <x v="3"/>
    <x v="0"/>
  </r>
  <r>
    <x v="741"/>
    <x v="12"/>
    <x v="0"/>
    <s v="◆ネスレ日本_NDG_line_click◆_New"/>
    <n v="39824"/>
    <m/>
    <m/>
    <m/>
    <m/>
    <n v="9396.1049999999996"/>
    <m/>
    <x v="0"/>
    <m/>
    <m/>
    <x v="109"/>
    <m/>
    <x v="2"/>
    <x v="3"/>
    <x v="0"/>
  </r>
  <r>
    <x v="741"/>
    <x v="12"/>
    <x v="0"/>
    <s v="◆ネスレ日本_NDG_line_click◆_New"/>
    <n v="1597"/>
    <m/>
    <m/>
    <m/>
    <m/>
    <n v="215.19499999999999"/>
    <m/>
    <x v="0"/>
    <m/>
    <m/>
    <x v="109"/>
    <m/>
    <x v="2"/>
    <x v="3"/>
    <x v="0"/>
  </r>
  <r>
    <x v="741"/>
    <x v="6"/>
    <x v="0"/>
    <s v="NDG_brand_秋冬施策_instream"/>
    <n v="138"/>
    <m/>
    <m/>
    <m/>
    <m/>
    <n v="210.130842825"/>
    <m/>
    <x v="0"/>
    <m/>
    <m/>
    <x v="109"/>
    <m/>
    <x v="2"/>
    <x v="3"/>
    <x v="1"/>
  </r>
  <r>
    <x v="741"/>
    <x v="6"/>
    <x v="0"/>
    <s v="NDG_brand_秋冬施策_instream"/>
    <n v="31786"/>
    <m/>
    <m/>
    <m/>
    <m/>
    <n v="49522.274841049999"/>
    <m/>
    <x v="0"/>
    <m/>
    <m/>
    <x v="109"/>
    <m/>
    <x v="2"/>
    <x v="3"/>
    <x v="1"/>
  </r>
  <r>
    <x v="741"/>
    <x v="6"/>
    <x v="0"/>
    <s v="NDG_brand_秋冬施策_instream"/>
    <n v="19228"/>
    <m/>
    <m/>
    <m/>
    <m/>
    <n v="27041.95678683"/>
    <m/>
    <x v="0"/>
    <m/>
    <m/>
    <x v="109"/>
    <m/>
    <x v="2"/>
    <x v="3"/>
    <x v="1"/>
  </r>
  <r>
    <x v="741"/>
    <x v="6"/>
    <x v="0"/>
    <s v="NDG_brand_秋冬施策_instream"/>
    <n v="290"/>
    <m/>
    <m/>
    <m/>
    <m/>
    <n v="506.78527867499997"/>
    <m/>
    <x v="0"/>
    <m/>
    <m/>
    <x v="109"/>
    <m/>
    <x v="2"/>
    <x v="3"/>
    <x v="1"/>
  </r>
  <r>
    <x v="741"/>
    <x v="9"/>
    <x v="0"/>
    <s v="◆ネスレ日本株式会社_NDG_秋冬認知_tw_hd_click◆_twivery"/>
    <n v="58605"/>
    <m/>
    <m/>
    <m/>
    <m/>
    <n v="13451.173726985"/>
    <m/>
    <x v="0"/>
    <m/>
    <m/>
    <x v="109"/>
    <m/>
    <x v="2"/>
    <x v="3"/>
    <x v="0"/>
  </r>
  <r>
    <x v="741"/>
    <x v="9"/>
    <x v="0"/>
    <s v="◆ネスレ日本株式会社_NDG_秋冬認知_tw_kw_click◆_twivery"/>
    <n v="14829"/>
    <m/>
    <m/>
    <m/>
    <m/>
    <n v="4203.5517416299999"/>
    <m/>
    <x v="0"/>
    <m/>
    <m/>
    <x v="109"/>
    <m/>
    <x v="2"/>
    <x v="3"/>
    <x v="0"/>
  </r>
  <r>
    <x v="742"/>
    <x v="12"/>
    <x v="0"/>
    <s v="NDG_Genio_S_NDG logo_Awareness"/>
    <n v="1181"/>
    <m/>
    <m/>
    <m/>
    <m/>
    <n v="262.02499999999998"/>
    <m/>
    <x v="0"/>
    <m/>
    <m/>
    <x v="109"/>
    <m/>
    <x v="2"/>
    <x v="3"/>
    <x v="0"/>
  </r>
  <r>
    <x v="742"/>
    <x v="12"/>
    <x v="0"/>
    <s v="NDG_Genio_S_NDG logo_Awareness"/>
    <n v="8509"/>
    <m/>
    <m/>
    <m/>
    <m/>
    <n v="1548.7349999999999"/>
    <m/>
    <x v="0"/>
    <m/>
    <m/>
    <x v="109"/>
    <m/>
    <x v="2"/>
    <x v="3"/>
    <x v="0"/>
  </r>
  <r>
    <x v="742"/>
    <x v="12"/>
    <x v="0"/>
    <s v="NDG_Genio_S_NDG logo_Awareness"/>
    <n v="1440"/>
    <m/>
    <m/>
    <m/>
    <m/>
    <n v="88.084999999999994"/>
    <m/>
    <x v="0"/>
    <m/>
    <m/>
    <x v="109"/>
    <m/>
    <x v="2"/>
    <x v="3"/>
    <x v="0"/>
  </r>
  <r>
    <x v="742"/>
    <x v="12"/>
    <x v="0"/>
    <s v="NDG_Genio_S_NDG logo_Awareness"/>
    <n v="11467"/>
    <m/>
    <m/>
    <m/>
    <m/>
    <n v="10072.91"/>
    <m/>
    <x v="0"/>
    <m/>
    <m/>
    <x v="109"/>
    <m/>
    <x v="2"/>
    <x v="3"/>
    <x v="0"/>
  </r>
  <r>
    <x v="742"/>
    <x v="12"/>
    <x v="0"/>
    <s v="◆ネスレ日本_NDG_line_click◆_New"/>
    <n v="225960"/>
    <m/>
    <m/>
    <m/>
    <m/>
    <n v="74535.520000000004"/>
    <m/>
    <x v="0"/>
    <m/>
    <m/>
    <x v="109"/>
    <m/>
    <x v="2"/>
    <x v="3"/>
    <x v="0"/>
  </r>
  <r>
    <x v="742"/>
    <x v="12"/>
    <x v="0"/>
    <s v="◆ネスレ日本_NDG_line_click◆_New"/>
    <n v="26148"/>
    <m/>
    <m/>
    <m/>
    <m/>
    <n v="4219.16"/>
    <m/>
    <x v="0"/>
    <m/>
    <m/>
    <x v="109"/>
    <m/>
    <x v="2"/>
    <x v="3"/>
    <x v="0"/>
  </r>
  <r>
    <x v="742"/>
    <x v="12"/>
    <x v="0"/>
    <s v="◆ネスレ日本_NDG_line_click◆_New"/>
    <n v="2454"/>
    <m/>
    <m/>
    <m/>
    <m/>
    <n v="152.755"/>
    <m/>
    <x v="0"/>
    <m/>
    <m/>
    <x v="109"/>
    <m/>
    <x v="2"/>
    <x v="3"/>
    <x v="0"/>
  </r>
  <r>
    <x v="742"/>
    <x v="12"/>
    <x v="0"/>
    <s v="◆ネスレ日本_NDG_line_click◆_New"/>
    <n v="3693"/>
    <m/>
    <m/>
    <m/>
    <m/>
    <n v="696.875"/>
    <m/>
    <x v="0"/>
    <m/>
    <m/>
    <x v="109"/>
    <m/>
    <x v="2"/>
    <x v="3"/>
    <x v="0"/>
  </r>
  <r>
    <x v="742"/>
    <x v="12"/>
    <x v="0"/>
    <s v="◆ネスレ日本_NDG_line_click◆_New"/>
    <n v="15178"/>
    <m/>
    <m/>
    <m/>
    <m/>
    <n v="1746.09"/>
    <m/>
    <x v="0"/>
    <m/>
    <m/>
    <x v="109"/>
    <m/>
    <x v="2"/>
    <x v="3"/>
    <x v="0"/>
  </r>
  <r>
    <x v="742"/>
    <x v="12"/>
    <x v="0"/>
    <s v="◆ネスレ日本_NDG_line_click◆_New"/>
    <n v="264193"/>
    <m/>
    <m/>
    <m/>
    <m/>
    <n v="57793.794999999998"/>
    <m/>
    <x v="0"/>
    <m/>
    <m/>
    <x v="109"/>
    <m/>
    <x v="2"/>
    <x v="3"/>
    <x v="0"/>
  </r>
  <r>
    <x v="742"/>
    <x v="12"/>
    <x v="0"/>
    <s v="◆ネスレ日本_NDG_line_click◆_New"/>
    <n v="22887"/>
    <m/>
    <m/>
    <m/>
    <m/>
    <n v="2686.0349999999999"/>
    <m/>
    <x v="0"/>
    <m/>
    <m/>
    <x v="109"/>
    <m/>
    <x v="2"/>
    <x v="3"/>
    <x v="0"/>
  </r>
  <r>
    <x v="742"/>
    <x v="12"/>
    <x v="0"/>
    <s v="NDG_Genio_S_NDG logo_Awareness"/>
    <n v="944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8248"/>
    <m/>
    <m/>
    <m/>
    <m/>
    <n v="1129.4949999999999"/>
    <m/>
    <x v="0"/>
    <m/>
    <m/>
    <x v="109"/>
    <m/>
    <x v="2"/>
    <x v="3"/>
    <x v="0"/>
  </r>
  <r>
    <x v="742"/>
    <x v="12"/>
    <x v="0"/>
    <s v="NDG_Genio_S_NDG logo_Awareness"/>
    <n v="794"/>
    <m/>
    <m/>
    <m/>
    <m/>
    <n v="23.414999999999999"/>
    <m/>
    <x v="0"/>
    <m/>
    <m/>
    <x v="109"/>
    <m/>
    <x v="2"/>
    <x v="3"/>
    <x v="0"/>
  </r>
  <r>
    <x v="742"/>
    <x v="12"/>
    <x v="0"/>
    <s v="◆ネスレ日本_NDG_line_click◆_New"/>
    <n v="1447"/>
    <m/>
    <m/>
    <m/>
    <m/>
    <n v="175.05500000000001"/>
    <m/>
    <x v="0"/>
    <m/>
    <m/>
    <x v="109"/>
    <m/>
    <x v="2"/>
    <x v="3"/>
    <x v="0"/>
  </r>
  <r>
    <x v="742"/>
    <x v="12"/>
    <x v="0"/>
    <s v="◆ネスレ日本_NDG_line_click◆_New"/>
    <n v="20470"/>
    <m/>
    <m/>
    <m/>
    <m/>
    <n v="2982.625"/>
    <m/>
    <x v="0"/>
    <m/>
    <m/>
    <x v="109"/>
    <m/>
    <x v="2"/>
    <x v="3"/>
    <x v="0"/>
  </r>
  <r>
    <x v="742"/>
    <x v="12"/>
    <x v="0"/>
    <s v="NDG_Genio_S_NDG logo_Awareness"/>
    <n v="148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272285"/>
    <m/>
    <m/>
    <m/>
    <m/>
    <n v="58303.35"/>
    <m/>
    <x v="0"/>
    <m/>
    <m/>
    <x v="109"/>
    <m/>
    <x v="2"/>
    <x v="3"/>
    <x v="0"/>
  </r>
  <r>
    <x v="742"/>
    <x v="12"/>
    <x v="0"/>
    <s v="◆ネスレ日本_NDG_line_click◆_New"/>
    <n v="44424"/>
    <m/>
    <m/>
    <m/>
    <m/>
    <n v="8836.375"/>
    <m/>
    <x v="0"/>
    <m/>
    <m/>
    <x v="109"/>
    <m/>
    <x v="2"/>
    <x v="3"/>
    <x v="0"/>
  </r>
  <r>
    <x v="742"/>
    <x v="12"/>
    <x v="0"/>
    <s v="NDG_Genio_S_NDG logo_Awareness"/>
    <n v="410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522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644"/>
    <m/>
    <m/>
    <m/>
    <m/>
    <n v="47.945"/>
    <m/>
    <x v="0"/>
    <m/>
    <m/>
    <x v="109"/>
    <m/>
    <x v="2"/>
    <x v="3"/>
    <x v="0"/>
  </r>
  <r>
    <x v="742"/>
    <x v="12"/>
    <x v="0"/>
    <s v="NDG_Genio_S_NDG logo_Awareness"/>
    <n v="689"/>
    <m/>
    <m/>
    <m/>
    <m/>
    <n v="212.965"/>
    <m/>
    <x v="0"/>
    <m/>
    <m/>
    <x v="109"/>
    <m/>
    <x v="2"/>
    <x v="3"/>
    <x v="0"/>
  </r>
  <r>
    <x v="742"/>
    <x v="12"/>
    <x v="0"/>
    <s v="NDG_Genio_S_NDG logo_Awareness"/>
    <n v="385"/>
    <m/>
    <m/>
    <m/>
    <m/>
    <n v="20.07"/>
    <m/>
    <x v="0"/>
    <m/>
    <m/>
    <x v="109"/>
    <m/>
    <x v="2"/>
    <x v="3"/>
    <x v="0"/>
  </r>
  <r>
    <x v="742"/>
    <x v="12"/>
    <x v="0"/>
    <s v="◆ネスレ日本_NDG_line_click◆_New"/>
    <n v="23436"/>
    <m/>
    <m/>
    <m/>
    <m/>
    <n v="2931.335"/>
    <m/>
    <x v="0"/>
    <m/>
    <m/>
    <x v="109"/>
    <m/>
    <x v="2"/>
    <x v="3"/>
    <x v="0"/>
  </r>
  <r>
    <x v="742"/>
    <x v="12"/>
    <x v="0"/>
    <s v="NDG_Genio_S_NDG logo_Awareness"/>
    <n v="232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35133"/>
    <m/>
    <m/>
    <m/>
    <m/>
    <n v="6964.29"/>
    <m/>
    <x v="0"/>
    <m/>
    <m/>
    <x v="109"/>
    <m/>
    <x v="2"/>
    <x v="3"/>
    <x v="0"/>
  </r>
  <r>
    <x v="742"/>
    <x v="12"/>
    <x v="0"/>
    <s v="NDG_Genio_S_NDG logo_Awareness"/>
    <n v="253"/>
    <m/>
    <m/>
    <m/>
    <m/>
    <n v="0"/>
    <m/>
    <x v="0"/>
    <m/>
    <m/>
    <x v="109"/>
    <m/>
    <x v="2"/>
    <x v="3"/>
    <x v="0"/>
  </r>
  <r>
    <x v="742"/>
    <x v="12"/>
    <x v="0"/>
    <s v="NDG_Genio_S_NDG logo_Awareness"/>
    <n v="65787"/>
    <m/>
    <m/>
    <m/>
    <m/>
    <n v="20825.97"/>
    <m/>
    <x v="0"/>
    <m/>
    <m/>
    <x v="109"/>
    <m/>
    <x v="2"/>
    <x v="3"/>
    <x v="0"/>
  </r>
  <r>
    <x v="742"/>
    <x v="12"/>
    <x v="0"/>
    <s v="◆ネスレ日本_NDG_line_click◆_New"/>
    <n v="1377"/>
    <m/>
    <m/>
    <m/>
    <m/>
    <n v="144.94999999999999"/>
    <m/>
    <x v="0"/>
    <m/>
    <m/>
    <x v="109"/>
    <m/>
    <x v="2"/>
    <x v="3"/>
    <x v="0"/>
  </r>
  <r>
    <x v="742"/>
    <x v="12"/>
    <x v="0"/>
    <s v="NDG_Genio_S_NDG logo_Awareness"/>
    <n v="211"/>
    <m/>
    <m/>
    <m/>
    <m/>
    <n v="28.99"/>
    <m/>
    <x v="0"/>
    <m/>
    <m/>
    <x v="109"/>
    <m/>
    <x v="2"/>
    <x v="3"/>
    <x v="0"/>
  </r>
  <r>
    <x v="742"/>
    <x v="12"/>
    <x v="0"/>
    <s v="NDG_Genio_S_NDG logo_Awareness"/>
    <n v="212"/>
    <m/>
    <m/>
    <m/>
    <m/>
    <n v="0"/>
    <m/>
    <x v="0"/>
    <m/>
    <m/>
    <x v="109"/>
    <m/>
    <x v="2"/>
    <x v="3"/>
    <x v="0"/>
  </r>
  <r>
    <x v="742"/>
    <x v="12"/>
    <x v="0"/>
    <s v="◆ネスレ日本_NDG_line_click◆_New"/>
    <n v="1604"/>
    <m/>
    <m/>
    <m/>
    <m/>
    <n v="283.20999999999998"/>
    <m/>
    <x v="0"/>
    <m/>
    <m/>
    <x v="109"/>
    <m/>
    <x v="2"/>
    <x v="3"/>
    <x v="0"/>
  </r>
  <r>
    <x v="742"/>
    <x v="12"/>
    <x v="0"/>
    <s v="NDG_Genio_S_NDG logo_Awareness"/>
    <n v="299"/>
    <m/>
    <m/>
    <m/>
    <m/>
    <n v="0"/>
    <m/>
    <x v="0"/>
    <m/>
    <m/>
    <x v="109"/>
    <m/>
    <x v="2"/>
    <x v="3"/>
    <x v="0"/>
  </r>
  <r>
    <x v="742"/>
    <x v="6"/>
    <x v="0"/>
    <s v="NDG_brand_秋冬施策_instream"/>
    <n v="57894"/>
    <m/>
    <m/>
    <m/>
    <m/>
    <n v="60142.929329179999"/>
    <m/>
    <x v="0"/>
    <m/>
    <m/>
    <x v="109"/>
    <m/>
    <x v="2"/>
    <x v="3"/>
    <x v="1"/>
  </r>
  <r>
    <x v="742"/>
    <x v="6"/>
    <x v="0"/>
    <s v="NDG_brand_秋冬施策_instream"/>
    <n v="14395"/>
    <m/>
    <m/>
    <m/>
    <m/>
    <n v="16757.1849879"/>
    <m/>
    <x v="0"/>
    <m/>
    <m/>
    <x v="109"/>
    <m/>
    <x v="2"/>
    <x v="3"/>
    <x v="1"/>
  </r>
  <r>
    <x v="742"/>
    <x v="6"/>
    <x v="0"/>
    <s v="NDG_brand_秋冬施策_instream"/>
    <n v="136"/>
    <m/>
    <m/>
    <m/>
    <m/>
    <n v="188.65244172499999"/>
    <m/>
    <x v="0"/>
    <m/>
    <m/>
    <x v="109"/>
    <m/>
    <x v="2"/>
    <x v="3"/>
    <x v="1"/>
  </r>
  <r>
    <x v="742"/>
    <x v="6"/>
    <x v="0"/>
    <s v="NDG_brand_秋冬施策_instream"/>
    <n v="227"/>
    <m/>
    <m/>
    <m/>
    <m/>
    <n v="277.62865899500002"/>
    <m/>
    <x v="0"/>
    <m/>
    <m/>
    <x v="109"/>
    <m/>
    <x v="2"/>
    <x v="3"/>
    <x v="1"/>
  </r>
  <r>
    <x v="742"/>
    <x v="9"/>
    <x v="0"/>
    <s v="genio_s_awareness◆ネスレ日本株式会社_SUBX_Genio_s_tw_reach◆_twivery"/>
    <n v="3387"/>
    <m/>
    <m/>
    <m/>
    <m/>
    <n v="4511.0320570149997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428"/>
    <m/>
    <m/>
    <m/>
    <m/>
    <n v="4605.0111454850003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624"/>
    <m/>
    <m/>
    <m/>
    <m/>
    <n v="14728.380981155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379"/>
    <m/>
    <m/>
    <m/>
    <m/>
    <n v="4507.4024253899997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3248"/>
    <m/>
    <m/>
    <m/>
    <m/>
    <n v="4391.4172018600002"/>
    <m/>
    <x v="0"/>
    <m/>
    <m/>
    <x v="109"/>
    <m/>
    <x v="2"/>
    <x v="3"/>
    <x v="0"/>
  </r>
  <r>
    <x v="742"/>
    <x v="9"/>
    <x v="0"/>
    <s v="◆ネスレ日本株式会社_NDG_秋冬認知_tw_hd_click◆_twivery"/>
    <n v="42933"/>
    <m/>
    <m/>
    <m/>
    <m/>
    <n v="7884.9741655349999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20027"/>
    <m/>
    <m/>
    <m/>
    <m/>
    <n v="15258.957768570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9203"/>
    <m/>
    <m/>
    <m/>
    <m/>
    <n v="14498.744175575001"/>
    <m/>
    <x v="0"/>
    <m/>
    <m/>
    <x v="109"/>
    <m/>
    <x v="2"/>
    <x v="3"/>
    <x v="0"/>
  </r>
  <r>
    <x v="742"/>
    <x v="9"/>
    <x v="0"/>
    <s v="◆ネスレ日本株式会社_NDG_秋冬認知_tw_kw_click◆_twivery"/>
    <n v="10472"/>
    <m/>
    <m/>
    <m/>
    <m/>
    <n v="2586.7992496050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9373"/>
    <m/>
    <m/>
    <m/>
    <m/>
    <n v="14619.298055855001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717"/>
    <m/>
    <m/>
    <m/>
    <m/>
    <n v="14794.03786654"/>
    <m/>
    <x v="0"/>
    <m/>
    <m/>
    <x v="109"/>
    <m/>
    <x v="2"/>
    <x v="3"/>
    <x v="0"/>
  </r>
  <r>
    <x v="742"/>
    <x v="9"/>
    <x v="0"/>
    <s v="genio_s_awareness◆ネスレ日本株式会社_SUBX_Genio_s_tw_reach◆_twivery"/>
    <n v="18950"/>
    <m/>
    <m/>
    <m/>
    <m/>
    <n v="14854.581152305"/>
    <m/>
    <x v="0"/>
    <m/>
    <m/>
    <x v="109"/>
    <m/>
    <x v="2"/>
    <x v="3"/>
    <x v="0"/>
  </r>
  <r>
    <x v="743"/>
    <x v="12"/>
    <x v="0"/>
    <s v="NDG_Genio_S_NDG logo_Awareness"/>
    <n v="3366"/>
    <m/>
    <m/>
    <m/>
    <m/>
    <n v="543.005"/>
    <m/>
    <x v="0"/>
    <m/>
    <m/>
    <x v="109"/>
    <m/>
    <x v="2"/>
    <x v="3"/>
    <x v="0"/>
  </r>
  <r>
    <x v="743"/>
    <x v="12"/>
    <x v="0"/>
    <s v="◆ネスレ日本_NDG_line_click◆_New"/>
    <n v="237718"/>
    <m/>
    <m/>
    <m/>
    <m/>
    <n v="50651.105000000003"/>
    <m/>
    <x v="0"/>
    <m/>
    <m/>
    <x v="109"/>
    <m/>
    <x v="2"/>
    <x v="3"/>
    <x v="0"/>
  </r>
  <r>
    <x v="743"/>
    <x v="12"/>
    <x v="0"/>
    <s v="◆ネスレ日本_NDG_line_click◆_New"/>
    <n v="1631"/>
    <m/>
    <m/>
    <m/>
    <m/>
    <n v="86.97"/>
    <m/>
    <x v="0"/>
    <m/>
    <m/>
    <x v="109"/>
    <m/>
    <x v="2"/>
    <x v="3"/>
    <x v="0"/>
  </r>
  <r>
    <x v="743"/>
    <x v="12"/>
    <x v="0"/>
    <s v="NDG_Genio_S_NDG logo_Awareness"/>
    <n v="6"/>
    <m/>
    <m/>
    <m/>
    <m/>
    <n v="0"/>
    <m/>
    <x v="0"/>
    <m/>
    <m/>
    <x v="109"/>
    <m/>
    <x v="2"/>
    <x v="3"/>
    <x v="0"/>
  </r>
  <r>
    <x v="743"/>
    <x v="12"/>
    <x v="0"/>
    <s v="◆ネスレ日本_NDG_line_click◆_New"/>
    <n v="4368"/>
    <m/>
    <m/>
    <m/>
    <m/>
    <n v="735.9"/>
    <m/>
    <x v="0"/>
    <m/>
    <m/>
    <x v="109"/>
    <m/>
    <x v="2"/>
    <x v="3"/>
    <x v="0"/>
  </r>
  <r>
    <x v="743"/>
    <x v="12"/>
    <x v="0"/>
    <s v="◆ネスレ日本_NDG_line_click◆_New"/>
    <n v="2591"/>
    <m/>
    <m/>
    <m/>
    <m/>
    <n v="425.93"/>
    <m/>
    <x v="0"/>
    <m/>
    <m/>
    <x v="109"/>
    <m/>
    <x v="2"/>
    <x v="3"/>
    <x v="0"/>
  </r>
  <r>
    <x v="743"/>
    <x v="12"/>
    <x v="0"/>
    <s v="NDG_Genio_S_NDG logo_Awareness"/>
    <n v="69"/>
    <m/>
    <m/>
    <m/>
    <m/>
    <n v="0"/>
    <m/>
    <x v="0"/>
    <m/>
    <m/>
    <x v="109"/>
    <m/>
    <x v="2"/>
    <x v="3"/>
    <x v="0"/>
  </r>
  <r>
    <x v="743"/>
    <x v="12"/>
    <x v="0"/>
    <s v="NDG_Genio_S_NDG logo_Awareness"/>
    <n v="4612"/>
    <m/>
    <m/>
    <m/>
    <m/>
    <n v="744.82"/>
    <m/>
    <x v="0"/>
    <m/>
    <m/>
    <x v="109"/>
    <m/>
    <x v="2"/>
    <x v="3"/>
    <x v="0"/>
  </r>
  <r>
    <x v="743"/>
    <x v="12"/>
    <x v="0"/>
    <s v="NDG_Genio_S_NDG logo_Awareness"/>
    <n v="853"/>
    <m/>
    <m/>
    <m/>
    <m/>
    <n v="284.32499999999999"/>
    <m/>
    <x v="0"/>
    <m/>
    <m/>
    <x v="109"/>
    <m/>
    <x v="2"/>
    <x v="3"/>
    <x v="0"/>
  </r>
  <r>
    <x v="743"/>
    <x v="12"/>
    <x v="0"/>
    <s v="◆ネスレ日本_NDG_line_click◆_New"/>
    <n v="27477"/>
    <m/>
    <m/>
    <m/>
    <m/>
    <n v="4320.625"/>
    <m/>
    <x v="0"/>
    <m/>
    <m/>
    <x v="109"/>
    <m/>
    <x v="2"/>
    <x v="3"/>
    <x v="0"/>
  </r>
  <r>
    <x v="743"/>
    <x v="12"/>
    <x v="0"/>
    <s v="◆ネスレ日本_NDG_line_click◆_New"/>
    <n v="942"/>
    <m/>
    <m/>
    <m/>
    <m/>
    <n v="236.38"/>
    <m/>
    <x v="0"/>
    <m/>
    <m/>
    <x v="109"/>
    <m/>
    <x v="2"/>
    <x v="3"/>
    <x v="0"/>
  </r>
  <r>
    <x v="743"/>
    <x v="12"/>
    <x v="0"/>
    <s v="NDG_Genio_S_NDG logo_Awareness"/>
    <n v="2277"/>
    <m/>
    <m/>
    <m/>
    <m/>
    <n v="263.14"/>
    <m/>
    <x v="0"/>
    <m/>
    <m/>
    <x v="109"/>
    <m/>
    <x v="2"/>
    <x v="3"/>
    <x v="0"/>
  </r>
  <r>
    <x v="743"/>
    <x v="12"/>
    <x v="0"/>
    <s v="◆ネスレ日本_NDG_line_click◆_New"/>
    <n v="241221"/>
    <m/>
    <m/>
    <m/>
    <m/>
    <n v="78634.259999999995"/>
    <m/>
    <x v="0"/>
    <m/>
    <m/>
    <x v="109"/>
    <m/>
    <x v="2"/>
    <x v="3"/>
    <x v="0"/>
  </r>
  <r>
    <x v="743"/>
    <x v="12"/>
    <x v="0"/>
    <s v="◆ネスレ日本_NDG_line_click◆_New"/>
    <n v="3935"/>
    <m/>
    <m/>
    <m/>
    <m/>
    <n v="391.36500000000001"/>
    <m/>
    <x v="0"/>
    <m/>
    <m/>
    <x v="109"/>
    <m/>
    <x v="2"/>
    <x v="3"/>
    <x v="0"/>
  </r>
  <r>
    <x v="743"/>
    <x v="12"/>
    <x v="0"/>
    <s v="NDG_Genio_S_NDG logo_Awareness"/>
    <n v="8095"/>
    <m/>
    <m/>
    <m/>
    <m/>
    <n v="2426.2399999999998"/>
    <m/>
    <x v="0"/>
    <m/>
    <m/>
    <x v="109"/>
    <m/>
    <x v="2"/>
    <x v="3"/>
    <x v="0"/>
  </r>
  <r>
    <x v="743"/>
    <x v="12"/>
    <x v="0"/>
    <s v="NDG_Genio_S_NDG logo_Awareness"/>
    <n v="239"/>
    <m/>
    <m/>
    <m/>
    <m/>
    <n v="146.065"/>
    <m/>
    <x v="0"/>
    <m/>
    <m/>
    <x v="109"/>
    <m/>
    <x v="2"/>
    <x v="3"/>
    <x v="0"/>
  </r>
  <r>
    <x v="743"/>
    <x v="12"/>
    <x v="0"/>
    <s v="◆ネスレ日本_NDG_line_click◆_New"/>
    <n v="99791"/>
    <m/>
    <m/>
    <m/>
    <m/>
    <n v="12521.45"/>
    <m/>
    <x v="0"/>
    <m/>
    <m/>
    <x v="109"/>
    <m/>
    <x v="2"/>
    <x v="3"/>
    <x v="0"/>
  </r>
  <r>
    <x v="743"/>
    <x v="12"/>
    <x v="0"/>
    <s v="NDG_Genio_S_NDG logo_Awareness"/>
    <n v="858"/>
    <m/>
    <m/>
    <m/>
    <m/>
    <n v="86.97"/>
    <m/>
    <x v="0"/>
    <m/>
    <m/>
    <x v="109"/>
    <m/>
    <x v="2"/>
    <x v="3"/>
    <x v="0"/>
  </r>
  <r>
    <x v="743"/>
    <x v="12"/>
    <x v="0"/>
    <s v="◆ネスレ日本_NDG_line_click◆_New"/>
    <n v="267643"/>
    <m/>
    <m/>
    <m/>
    <m/>
    <n v="57267.514999999999"/>
    <m/>
    <x v="0"/>
    <m/>
    <m/>
    <x v="109"/>
    <m/>
    <x v="2"/>
    <x v="3"/>
    <x v="0"/>
  </r>
  <r>
    <x v="743"/>
    <x v="12"/>
    <x v="0"/>
    <s v="◆ネスレ日本_NDG_line_click◆_New"/>
    <n v="6896"/>
    <m/>
    <m/>
    <m/>
    <m/>
    <n v="1321.2750000000001"/>
    <m/>
    <x v="0"/>
    <m/>
    <m/>
    <x v="109"/>
    <m/>
    <x v="2"/>
    <x v="3"/>
    <x v="0"/>
  </r>
  <r>
    <x v="743"/>
    <x v="12"/>
    <x v="0"/>
    <s v="NDG_Genio_S_NDG logo_Awareness"/>
    <n v="743"/>
    <m/>
    <m/>
    <m/>
    <m/>
    <n v="81.394999999999996"/>
    <m/>
    <x v="0"/>
    <m/>
    <m/>
    <x v="109"/>
    <m/>
    <x v="2"/>
    <x v="3"/>
    <x v="0"/>
  </r>
  <r>
    <x v="743"/>
    <x v="12"/>
    <x v="0"/>
    <s v="NDG_Genio_S_NDG logo_Awareness"/>
    <n v="38228"/>
    <m/>
    <m/>
    <m/>
    <m/>
    <n v="23981.42"/>
    <m/>
    <x v="0"/>
    <m/>
    <m/>
    <x v="109"/>
    <m/>
    <x v="2"/>
    <x v="3"/>
    <x v="0"/>
  </r>
  <r>
    <x v="743"/>
    <x v="12"/>
    <x v="0"/>
    <s v="◆ネスレ日本_NDG_line_click◆_New"/>
    <n v="47632"/>
    <m/>
    <m/>
    <m/>
    <m/>
    <n v="11095.365"/>
    <m/>
    <x v="0"/>
    <m/>
    <m/>
    <x v="109"/>
    <m/>
    <x v="2"/>
    <x v="3"/>
    <x v="0"/>
  </r>
  <r>
    <x v="743"/>
    <x v="12"/>
    <x v="0"/>
    <s v="NDG_Genio_S_NDG logo_Awareness"/>
    <n v="5914"/>
    <m/>
    <m/>
    <m/>
    <m/>
    <n v="274.29000000000002"/>
    <m/>
    <x v="0"/>
    <m/>
    <m/>
    <x v="109"/>
    <m/>
    <x v="2"/>
    <x v="3"/>
    <x v="0"/>
  </r>
  <r>
    <x v="743"/>
    <x v="12"/>
    <x v="0"/>
    <s v="NDG_Genio_S_NDG logo_Awareness"/>
    <n v="2299"/>
    <m/>
    <m/>
    <m/>
    <m/>
    <n v="205.16"/>
    <m/>
    <x v="0"/>
    <m/>
    <m/>
    <x v="109"/>
    <m/>
    <x v="2"/>
    <x v="3"/>
    <x v="0"/>
  </r>
  <r>
    <x v="743"/>
    <x v="12"/>
    <x v="0"/>
    <s v="NDG_Genio_S_NDG logo_Awareness"/>
    <n v="567"/>
    <m/>
    <m/>
    <m/>
    <m/>
    <n v="61.325000000000003"/>
    <m/>
    <x v="0"/>
    <m/>
    <m/>
    <x v="109"/>
    <m/>
    <x v="2"/>
    <x v="3"/>
    <x v="0"/>
  </r>
  <r>
    <x v="743"/>
    <x v="12"/>
    <x v="0"/>
    <s v="◆ネスレ日本_NDG_line_click◆_New"/>
    <n v="742"/>
    <m/>
    <m/>
    <m/>
    <m/>
    <n v="78.05"/>
    <m/>
    <x v="0"/>
    <m/>
    <m/>
    <x v="109"/>
    <m/>
    <x v="2"/>
    <x v="3"/>
    <x v="0"/>
  </r>
  <r>
    <x v="743"/>
    <x v="12"/>
    <x v="0"/>
    <s v="NDG_Genio_S_NDG logo_Awareness"/>
    <n v="1342"/>
    <m/>
    <m/>
    <m/>
    <m/>
    <n v="505.09500000000003"/>
    <m/>
    <x v="0"/>
    <m/>
    <m/>
    <x v="109"/>
    <m/>
    <x v="2"/>
    <x v="3"/>
    <x v="0"/>
  </r>
  <r>
    <x v="743"/>
    <x v="12"/>
    <x v="0"/>
    <s v="◆ネスレ日本_NDG_line_click◆_New"/>
    <n v="4468"/>
    <m/>
    <m/>
    <m/>
    <m/>
    <n v="1084.895"/>
    <m/>
    <x v="0"/>
    <m/>
    <m/>
    <x v="109"/>
    <m/>
    <x v="2"/>
    <x v="3"/>
    <x v="0"/>
  </r>
  <r>
    <x v="743"/>
    <x v="12"/>
    <x v="0"/>
    <s v="NDG_Genio_S_NDG logo_Awareness"/>
    <n v="1587"/>
    <m/>
    <m/>
    <m/>
    <m/>
    <n v="0"/>
    <m/>
    <x v="0"/>
    <m/>
    <m/>
    <x v="109"/>
    <m/>
    <x v="2"/>
    <x v="3"/>
    <x v="0"/>
  </r>
  <r>
    <x v="743"/>
    <x v="12"/>
    <x v="0"/>
    <s v="◆ネスレ日本_NDG_line_click◆_New"/>
    <n v="9744"/>
    <m/>
    <m/>
    <m/>
    <m/>
    <n v="2320.3150000000001"/>
    <m/>
    <x v="0"/>
    <m/>
    <m/>
    <x v="109"/>
    <m/>
    <x v="2"/>
    <x v="3"/>
    <x v="0"/>
  </r>
  <r>
    <x v="743"/>
    <x v="12"/>
    <x v="0"/>
    <s v="NDG_Genio_S_NDG logo_Awareness"/>
    <n v="761"/>
    <m/>
    <m/>
    <m/>
    <m/>
    <n v="298.82"/>
    <m/>
    <x v="0"/>
    <m/>
    <m/>
    <x v="109"/>
    <m/>
    <x v="2"/>
    <x v="3"/>
    <x v="0"/>
  </r>
  <r>
    <x v="743"/>
    <x v="12"/>
    <x v="0"/>
    <s v="◆ネスレ日本_NDG_line_click◆_New"/>
    <n v="24393"/>
    <m/>
    <m/>
    <m/>
    <m/>
    <n v="3193.36"/>
    <m/>
    <x v="0"/>
    <m/>
    <m/>
    <x v="109"/>
    <m/>
    <x v="2"/>
    <x v="3"/>
    <x v="0"/>
  </r>
  <r>
    <x v="743"/>
    <x v="12"/>
    <x v="0"/>
    <s v="NDG_Genio_S_NDG logo_Awareness"/>
    <n v="108303"/>
    <m/>
    <m/>
    <m/>
    <m/>
    <n v="39173.294999999998"/>
    <m/>
    <x v="0"/>
    <m/>
    <m/>
    <x v="109"/>
    <m/>
    <x v="2"/>
    <x v="3"/>
    <x v="0"/>
  </r>
  <r>
    <x v="743"/>
    <x v="6"/>
    <x v="0"/>
    <s v="NDG_brand_秋冬施策_instream"/>
    <n v="22310"/>
    <m/>
    <m/>
    <m/>
    <m/>
    <n v="30726.362979725"/>
    <m/>
    <x v="0"/>
    <m/>
    <m/>
    <x v="109"/>
    <m/>
    <x v="2"/>
    <x v="3"/>
    <x v="1"/>
  </r>
  <r>
    <x v="743"/>
    <x v="6"/>
    <x v="0"/>
    <s v="NDG_brand_秋冬施策_instream"/>
    <n v="171"/>
    <m/>
    <m/>
    <m/>
    <m/>
    <n v="250.571277345"/>
    <m/>
    <x v="0"/>
    <m/>
    <m/>
    <x v="109"/>
    <m/>
    <x v="2"/>
    <x v="3"/>
    <x v="1"/>
  </r>
  <r>
    <x v="743"/>
    <x v="6"/>
    <x v="0"/>
    <s v="NDG_brand_秋冬施策_instream"/>
    <n v="30809"/>
    <m/>
    <m/>
    <m/>
    <m/>
    <n v="46187.786321804997"/>
    <m/>
    <x v="0"/>
    <m/>
    <m/>
    <x v="109"/>
    <m/>
    <x v="2"/>
    <x v="3"/>
    <x v="1"/>
  </r>
  <r>
    <x v="743"/>
    <x v="6"/>
    <x v="0"/>
    <s v="NDG_brand_秋冬施策_instream"/>
    <n v="106"/>
    <m/>
    <m/>
    <m/>
    <m/>
    <n v="181.94121324"/>
    <m/>
    <x v="0"/>
    <m/>
    <m/>
    <x v="109"/>
    <m/>
    <x v="2"/>
    <x v="3"/>
    <x v="1"/>
  </r>
  <r>
    <x v="743"/>
    <x v="9"/>
    <x v="0"/>
    <s v="genio_s_awareness◆ネスレ日本株式会社_SUBX_Genio_s_tw_reach◆_twivery"/>
    <n v="80287"/>
    <m/>
    <m/>
    <m/>
    <m/>
    <n v="28211.814296230001"/>
    <m/>
    <x v="0"/>
    <m/>
    <m/>
    <x v="109"/>
    <m/>
    <x v="2"/>
    <x v="3"/>
    <x v="0"/>
  </r>
  <r>
    <x v="743"/>
    <x v="9"/>
    <x v="0"/>
    <s v="◆ネスレ日本株式会社_NDG_秋冬認知_tw_kw_click◆_twivery"/>
    <n v="12397"/>
    <m/>
    <m/>
    <m/>
    <m/>
    <n v="4103.1987210950001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77465"/>
    <m/>
    <m/>
    <m/>
    <m/>
    <n v="27314.246520314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21"/>
    <m/>
    <m/>
    <m/>
    <m/>
    <n v="5082.8824548949997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946"/>
    <m/>
    <m/>
    <m/>
    <m/>
    <n v="8514.7692513649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157"/>
    <m/>
    <m/>
    <m/>
    <m/>
    <n v="8314.7657394599992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90"/>
    <m/>
    <m/>
    <m/>
    <m/>
    <n v="5094.6926932249999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0281"/>
    <m/>
    <m/>
    <m/>
    <m/>
    <n v="8227.3387199150002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3074"/>
    <m/>
    <m/>
    <m/>
    <m/>
    <n v="5124.6486957750003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2943"/>
    <m/>
    <m/>
    <m/>
    <m/>
    <n v="4865.1717907800003"/>
    <m/>
    <x v="0"/>
    <m/>
    <m/>
    <x v="109"/>
    <m/>
    <x v="2"/>
    <x v="3"/>
    <x v="0"/>
  </r>
  <r>
    <x v="743"/>
    <x v="9"/>
    <x v="0"/>
    <s v="◆ネスレ日本株式会社_NDG_秋冬認知_tw_hd_click◆_twivery"/>
    <n v="60619"/>
    <m/>
    <m/>
    <m/>
    <m/>
    <n v="8603.0806833349998"/>
    <m/>
    <x v="0"/>
    <m/>
    <m/>
    <x v="109"/>
    <m/>
    <x v="2"/>
    <x v="3"/>
    <x v="0"/>
  </r>
  <r>
    <x v="743"/>
    <x v="9"/>
    <x v="0"/>
    <s v="genio_s_awareness◆ネスレ日本株式会社_SUBX_Genio_s_tw_reach◆_twivery"/>
    <n v="78942"/>
    <m/>
    <m/>
    <m/>
    <m/>
    <n v="27871.61475742"/>
    <m/>
    <x v="0"/>
    <m/>
    <m/>
    <x v="109"/>
    <m/>
    <x v="2"/>
    <x v="3"/>
    <x v="0"/>
  </r>
  <r>
    <x v="744"/>
    <x v="12"/>
    <x v="0"/>
    <s v="NDG_Genio_S_NDG logo_Awareness"/>
    <n v="2328"/>
    <m/>
    <m/>
    <m/>
    <m/>
    <n v="696.875"/>
    <m/>
    <x v="0"/>
    <m/>
    <m/>
    <x v="109"/>
    <m/>
    <x v="2"/>
    <x v="3"/>
    <x v="0"/>
  </r>
  <r>
    <x v="744"/>
    <x v="12"/>
    <x v="0"/>
    <s v="NDG_Genio_S_NDG logo_Awareness"/>
    <n v="616"/>
    <m/>
    <m/>
    <m/>
    <m/>
    <n v="196.24"/>
    <m/>
    <x v="0"/>
    <m/>
    <m/>
    <x v="109"/>
    <m/>
    <x v="2"/>
    <x v="3"/>
    <x v="0"/>
  </r>
  <r>
    <x v="744"/>
    <x v="12"/>
    <x v="0"/>
    <s v="NDG_Genio_S_NDG logo_Awareness"/>
    <n v="192"/>
    <m/>
    <m/>
    <m/>
    <m/>
    <n v="41.255000000000003"/>
    <m/>
    <x v="0"/>
    <m/>
    <m/>
    <x v="109"/>
    <m/>
    <x v="2"/>
    <x v="3"/>
    <x v="0"/>
  </r>
  <r>
    <x v="744"/>
    <x v="12"/>
    <x v="0"/>
    <s v="NDG_Genio_S_NDG logo_Awareness"/>
    <n v="41"/>
    <m/>
    <m/>
    <m/>
    <m/>
    <n v="0"/>
    <m/>
    <x v="0"/>
    <m/>
    <m/>
    <x v="109"/>
    <m/>
    <x v="2"/>
    <x v="3"/>
    <x v="0"/>
  </r>
  <r>
    <x v="744"/>
    <x v="12"/>
    <x v="0"/>
    <s v="◆ネスレ日本_NDG_line_click◆_New"/>
    <n v="270303"/>
    <m/>
    <m/>
    <m/>
    <m/>
    <n v="52749.535000000003"/>
    <m/>
    <x v="0"/>
    <m/>
    <m/>
    <x v="109"/>
    <m/>
    <x v="2"/>
    <x v="3"/>
    <x v="0"/>
  </r>
  <r>
    <x v="744"/>
    <x v="12"/>
    <x v="0"/>
    <s v="◆ネスレ日本_NDG_line_click◆_New"/>
    <n v="276667"/>
    <m/>
    <m/>
    <m/>
    <m/>
    <n v="55712.09"/>
    <m/>
    <x v="0"/>
    <m/>
    <m/>
    <x v="109"/>
    <m/>
    <x v="2"/>
    <x v="3"/>
    <x v="0"/>
  </r>
  <r>
    <x v="744"/>
    <x v="12"/>
    <x v="0"/>
    <s v="NDG_Genio_S_NDG logo_Awareness"/>
    <n v="2178"/>
    <m/>
    <m/>
    <m/>
    <m/>
    <n v="433.73500000000001"/>
    <m/>
    <x v="0"/>
    <m/>
    <m/>
    <x v="109"/>
    <m/>
    <x v="2"/>
    <x v="3"/>
    <x v="0"/>
  </r>
  <r>
    <x v="744"/>
    <x v="12"/>
    <x v="0"/>
    <s v="◆ネスレ日本_NDG_line_click◆_New"/>
    <n v="3036"/>
    <m/>
    <m/>
    <m/>
    <m/>
    <n v="745.93499999999995"/>
    <m/>
    <x v="0"/>
    <m/>
    <m/>
    <x v="109"/>
    <m/>
    <x v="2"/>
    <x v="3"/>
    <x v="0"/>
  </r>
  <r>
    <x v="744"/>
    <x v="12"/>
    <x v="0"/>
    <s v="NDG_Genio_S_NDG logo_Awareness"/>
    <n v="309"/>
    <m/>
    <m/>
    <m/>
    <m/>
    <n v="64.67"/>
    <m/>
    <x v="0"/>
    <m/>
    <m/>
    <x v="109"/>
    <m/>
    <x v="2"/>
    <x v="3"/>
    <x v="0"/>
  </r>
  <r>
    <x v="744"/>
    <x v="12"/>
    <x v="0"/>
    <s v="◆ネスレ日本_NDG_line_click◆_New"/>
    <n v="44541"/>
    <m/>
    <m/>
    <m/>
    <m/>
    <n v="9062.7199999999993"/>
    <m/>
    <x v="0"/>
    <m/>
    <m/>
    <x v="109"/>
    <m/>
    <x v="2"/>
    <x v="3"/>
    <x v="0"/>
  </r>
  <r>
    <x v="744"/>
    <x v="12"/>
    <x v="0"/>
    <s v="◆ネスレ日本_NDG_line_click◆_New"/>
    <n v="17677"/>
    <m/>
    <m/>
    <m/>
    <m/>
    <n v="3710.72"/>
    <m/>
    <x v="0"/>
    <m/>
    <m/>
    <x v="109"/>
    <m/>
    <x v="2"/>
    <x v="3"/>
    <x v="0"/>
  </r>
  <r>
    <x v="744"/>
    <x v="12"/>
    <x v="0"/>
    <s v="NDG_Genio_S_NDG logo_Awareness"/>
    <n v="40"/>
    <m/>
    <m/>
    <m/>
    <m/>
    <n v="43.484999999999999"/>
    <m/>
    <x v="0"/>
    <m/>
    <m/>
    <x v="109"/>
    <m/>
    <x v="2"/>
    <x v="3"/>
    <x v="0"/>
  </r>
  <r>
    <x v="744"/>
    <x v="12"/>
    <x v="0"/>
    <s v="NDG_Genio_S_NDG logo_Awareness"/>
    <n v="10286"/>
    <m/>
    <m/>
    <m/>
    <m/>
    <n v="8932.2649999999994"/>
    <m/>
    <x v="0"/>
    <m/>
    <m/>
    <x v="109"/>
    <m/>
    <x v="2"/>
    <x v="3"/>
    <x v="0"/>
  </r>
  <r>
    <x v="744"/>
    <x v="12"/>
    <x v="0"/>
    <s v="NDG_Genio_S_NDG logo_Awareness"/>
    <n v="107"/>
    <m/>
    <m/>
    <m/>
    <m/>
    <n v="0"/>
    <m/>
    <x v="0"/>
    <m/>
    <m/>
    <x v="109"/>
    <m/>
    <x v="2"/>
    <x v="3"/>
    <x v="0"/>
  </r>
  <r>
    <x v="744"/>
    <x v="12"/>
    <x v="0"/>
    <s v="NDG_Genio_S_NDG logo_Awareness"/>
    <n v="437"/>
    <m/>
    <m/>
    <m/>
    <m/>
    <n v="85.855000000000004"/>
    <m/>
    <x v="0"/>
    <m/>
    <m/>
    <x v="109"/>
    <m/>
    <x v="2"/>
    <x v="3"/>
    <x v="0"/>
  </r>
  <r>
    <x v="744"/>
    <x v="12"/>
    <x v="0"/>
    <s v="NDG_Genio_S_NDG logo_Awareness"/>
    <n v="35860"/>
    <m/>
    <m/>
    <m/>
    <m/>
    <n v="21021.095000000001"/>
    <m/>
    <x v="0"/>
    <m/>
    <m/>
    <x v="109"/>
    <m/>
    <x v="2"/>
    <x v="3"/>
    <x v="0"/>
  </r>
  <r>
    <x v="744"/>
    <x v="12"/>
    <x v="0"/>
    <s v="NDG_Genio_S_NDG logo_Awareness"/>
    <n v="73"/>
    <m/>
    <m/>
    <m/>
    <m/>
    <n v="119.30500000000001"/>
    <m/>
    <x v="0"/>
    <m/>
    <m/>
    <x v="109"/>
    <m/>
    <x v="2"/>
    <x v="3"/>
    <x v="0"/>
  </r>
  <r>
    <x v="744"/>
    <x v="12"/>
    <x v="0"/>
    <s v="◆ネスレ日本_NDG_line_click◆_New"/>
    <n v="1450"/>
    <m/>
    <m/>
    <m/>
    <m/>
    <n v="146.065"/>
    <m/>
    <x v="0"/>
    <m/>
    <m/>
    <x v="109"/>
    <m/>
    <x v="2"/>
    <x v="3"/>
    <x v="0"/>
  </r>
  <r>
    <x v="744"/>
    <x v="12"/>
    <x v="0"/>
    <s v="NDG_Genio_S_NDG logo_Awareness"/>
    <n v="12766"/>
    <m/>
    <m/>
    <m/>
    <m/>
    <n v="2502.06"/>
    <m/>
    <x v="0"/>
    <m/>
    <m/>
    <x v="109"/>
    <m/>
    <x v="2"/>
    <x v="3"/>
    <x v="0"/>
  </r>
  <r>
    <x v="744"/>
    <x v="12"/>
    <x v="0"/>
    <s v="◆ネスレ日本_NDG_line_click◆_New"/>
    <n v="226257"/>
    <m/>
    <m/>
    <m/>
    <m/>
    <n v="73687.005000000005"/>
    <m/>
    <x v="0"/>
    <m/>
    <m/>
    <x v="109"/>
    <m/>
    <x v="2"/>
    <x v="3"/>
    <x v="0"/>
  </r>
  <r>
    <x v="744"/>
    <x v="12"/>
    <x v="0"/>
    <s v="◆ネスレ日本_NDG_line_click◆_New"/>
    <n v="2425"/>
    <m/>
    <m/>
    <m/>
    <m/>
    <n v="175.05500000000001"/>
    <m/>
    <x v="0"/>
    <m/>
    <m/>
    <x v="109"/>
    <m/>
    <x v="2"/>
    <x v="3"/>
    <x v="0"/>
  </r>
  <r>
    <x v="744"/>
    <x v="12"/>
    <x v="0"/>
    <s v="NDG_Genio_S_NDG logo_Awareness"/>
    <n v="857"/>
    <m/>
    <m/>
    <m/>
    <m/>
    <n v="191.78"/>
    <m/>
    <x v="0"/>
    <m/>
    <m/>
    <x v="109"/>
    <m/>
    <x v="2"/>
    <x v="3"/>
    <x v="0"/>
  </r>
  <r>
    <x v="744"/>
    <x v="12"/>
    <x v="0"/>
    <s v="◆ネスレ日本_NDG_line_click◆_New"/>
    <n v="17200"/>
    <m/>
    <m/>
    <m/>
    <m/>
    <n v="3181.0949999999998"/>
    <m/>
    <x v="0"/>
    <m/>
    <m/>
    <x v="109"/>
    <m/>
    <x v="2"/>
    <x v="3"/>
    <x v="0"/>
  </r>
  <r>
    <x v="744"/>
    <x v="12"/>
    <x v="0"/>
    <s v="NDG_Genio_S_NDG logo_Awareness"/>
    <n v="86180"/>
    <m/>
    <m/>
    <m/>
    <m/>
    <n v="34355.379999999997"/>
    <m/>
    <x v="0"/>
    <m/>
    <m/>
    <x v="109"/>
    <m/>
    <x v="2"/>
    <x v="3"/>
    <x v="0"/>
  </r>
  <r>
    <x v="744"/>
    <x v="12"/>
    <x v="0"/>
    <s v="◆ネスレ日本_NDG_line_click◆_New"/>
    <n v="4307"/>
    <m/>
    <m/>
    <m/>
    <m/>
    <n v="792.76499999999999"/>
    <m/>
    <x v="0"/>
    <m/>
    <m/>
    <x v="109"/>
    <m/>
    <x v="2"/>
    <x v="3"/>
    <x v="0"/>
  </r>
  <r>
    <x v="744"/>
    <x v="12"/>
    <x v="0"/>
    <s v="◆ネスレ日本_NDG_line_click◆_New"/>
    <n v="8070"/>
    <m/>
    <m/>
    <m/>
    <m/>
    <n v="1164.06"/>
    <m/>
    <x v="0"/>
    <m/>
    <m/>
    <x v="109"/>
    <m/>
    <x v="2"/>
    <x v="3"/>
    <x v="0"/>
  </r>
  <r>
    <x v="744"/>
    <x v="12"/>
    <x v="0"/>
    <s v="◆ネスレ日本_NDG_line_click◆_New"/>
    <n v="22635"/>
    <m/>
    <m/>
    <m/>
    <m/>
    <n v="2071.67"/>
    <m/>
    <x v="0"/>
    <m/>
    <m/>
    <x v="109"/>
    <m/>
    <x v="2"/>
    <x v="3"/>
    <x v="0"/>
  </r>
  <r>
    <x v="744"/>
    <x v="12"/>
    <x v="0"/>
    <s v="◆ネスレ日本_NDG_line_click◆_New"/>
    <n v="35628"/>
    <m/>
    <m/>
    <m/>
    <m/>
    <n v="8048.07"/>
    <m/>
    <x v="0"/>
    <m/>
    <m/>
    <x v="109"/>
    <m/>
    <x v="2"/>
    <x v="3"/>
    <x v="0"/>
  </r>
  <r>
    <x v="744"/>
    <x v="12"/>
    <x v="0"/>
    <s v="◆ネスレ日本_NDG_line_click◆_New"/>
    <n v="18562"/>
    <m/>
    <m/>
    <m/>
    <m/>
    <n v="3117.54"/>
    <m/>
    <x v="0"/>
    <m/>
    <m/>
    <x v="109"/>
    <m/>
    <x v="2"/>
    <x v="3"/>
    <x v="0"/>
  </r>
  <r>
    <x v="744"/>
    <x v="12"/>
    <x v="0"/>
    <s v="◆ネスレ日本_NDG_line_click◆_New"/>
    <n v="19590"/>
    <m/>
    <m/>
    <m/>
    <m/>
    <n v="2350.42"/>
    <m/>
    <x v="0"/>
    <m/>
    <m/>
    <x v="109"/>
    <m/>
    <x v="2"/>
    <x v="3"/>
    <x v="0"/>
  </r>
  <r>
    <x v="744"/>
    <x v="12"/>
    <x v="0"/>
    <s v="NDG_Genio_S_NDG logo_Awareness"/>
    <n v="101"/>
    <m/>
    <m/>
    <m/>
    <m/>
    <n v="0"/>
    <m/>
    <x v="0"/>
    <m/>
    <m/>
    <x v="109"/>
    <m/>
    <x v="2"/>
    <x v="3"/>
    <x v="0"/>
  </r>
  <r>
    <x v="744"/>
    <x v="12"/>
    <x v="0"/>
    <s v="NDG_Genio_S_NDG logo_Awareness"/>
    <n v="112"/>
    <m/>
    <m/>
    <m/>
    <m/>
    <n v="0"/>
    <m/>
    <x v="0"/>
    <m/>
    <m/>
    <x v="109"/>
    <m/>
    <x v="2"/>
    <x v="3"/>
    <x v="0"/>
  </r>
  <r>
    <x v="744"/>
    <x v="12"/>
    <x v="0"/>
    <s v="◆ネスレ日本_NDG_line_click◆_New"/>
    <n v="59916"/>
    <m/>
    <m/>
    <m/>
    <m/>
    <n v="7885.28"/>
    <m/>
    <x v="0"/>
    <m/>
    <m/>
    <x v="109"/>
    <m/>
    <x v="2"/>
    <x v="3"/>
    <x v="0"/>
  </r>
  <r>
    <x v="744"/>
    <x v="12"/>
    <x v="0"/>
    <s v="NDG_Genio_S_NDG logo_Awareness"/>
    <n v="333"/>
    <m/>
    <m/>
    <m/>
    <m/>
    <n v="360.14499999999998"/>
    <m/>
    <x v="0"/>
    <m/>
    <m/>
    <x v="109"/>
    <m/>
    <x v="2"/>
    <x v="3"/>
    <x v="0"/>
  </r>
  <r>
    <x v="744"/>
    <x v="6"/>
    <x v="0"/>
    <s v="NDG_brand_秋冬施策_instream"/>
    <n v="95"/>
    <m/>
    <m/>
    <m/>
    <m/>
    <n v="121.713693245"/>
    <m/>
    <x v="0"/>
    <m/>
    <m/>
    <x v="109"/>
    <m/>
    <x v="2"/>
    <x v="3"/>
    <x v="1"/>
  </r>
  <r>
    <x v="744"/>
    <x v="6"/>
    <x v="0"/>
    <s v="NDG_brand_秋冬施策_instream"/>
    <n v="15698"/>
    <m/>
    <m/>
    <m/>
    <m/>
    <n v="17844.424229684999"/>
    <m/>
    <x v="0"/>
    <m/>
    <m/>
    <x v="109"/>
    <m/>
    <x v="2"/>
    <x v="3"/>
    <x v="1"/>
  </r>
  <r>
    <x v="744"/>
    <x v="6"/>
    <x v="0"/>
    <s v="NDG_brand_秋冬施策_instream"/>
    <n v="144"/>
    <m/>
    <m/>
    <m/>
    <m/>
    <n v="137.12102973"/>
    <m/>
    <x v="0"/>
    <m/>
    <m/>
    <x v="109"/>
    <m/>
    <x v="2"/>
    <x v="3"/>
    <x v="1"/>
  </r>
  <r>
    <x v="744"/>
    <x v="6"/>
    <x v="0"/>
    <s v="NDG_brand_秋冬施策_instream"/>
    <n v="54701"/>
    <m/>
    <m/>
    <m/>
    <m/>
    <n v="59088.946348340003"/>
    <m/>
    <x v="0"/>
    <m/>
    <m/>
    <x v="109"/>
    <m/>
    <x v="2"/>
    <x v="3"/>
    <x v="1"/>
  </r>
  <r>
    <x v="744"/>
    <x v="9"/>
    <x v="0"/>
    <s v="genio_s_awareness◆ネスレ日本株式会社_SUBX_Genio_s_tw_reach◆_twivery"/>
    <n v="36452"/>
    <m/>
    <m/>
    <m/>
    <m/>
    <n v="7701.51773976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38374"/>
    <m/>
    <m/>
    <m/>
    <m/>
    <n v="8111.537993205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63002"/>
    <m/>
    <m/>
    <m/>
    <m/>
    <n v="34462.559444129998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25"/>
    <m/>
    <m/>
    <m/>
    <m/>
    <n v="131.688401849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25"/>
    <m/>
    <m/>
    <m/>
    <m/>
    <n v="132.562397944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09"/>
    <m/>
    <m/>
    <m/>
    <m/>
    <n v="129.558059434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35905"/>
    <m/>
    <m/>
    <m/>
    <m/>
    <n v="7573.9250083249999"/>
    <m/>
    <x v="0"/>
    <m/>
    <m/>
    <x v="109"/>
    <m/>
    <x v="2"/>
    <x v="3"/>
    <x v="0"/>
  </r>
  <r>
    <x v="744"/>
    <x v="9"/>
    <x v="0"/>
    <s v="◆ネスレ日本株式会社_NDG_秋冬認知_tw_hd_click◆_twivery"/>
    <n v="91136"/>
    <m/>
    <m/>
    <m/>
    <m/>
    <n v="15074.86576493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59100"/>
    <m/>
    <m/>
    <m/>
    <m/>
    <n v="33604.977608665002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158327"/>
    <m/>
    <m/>
    <m/>
    <m/>
    <n v="33417.822394515002"/>
    <m/>
    <x v="0"/>
    <m/>
    <m/>
    <x v="109"/>
    <m/>
    <x v="2"/>
    <x v="3"/>
    <x v="0"/>
  </r>
  <r>
    <x v="744"/>
    <x v="9"/>
    <x v="0"/>
    <s v="◆ネスレ日本株式会社_NDG_秋冬認知_tw_kw_click◆_twivery"/>
    <n v="32863"/>
    <m/>
    <m/>
    <m/>
    <m/>
    <n v="5262.8008496299999"/>
    <m/>
    <x v="0"/>
    <m/>
    <m/>
    <x v="109"/>
    <m/>
    <x v="2"/>
    <x v="3"/>
    <x v="0"/>
  </r>
  <r>
    <x v="744"/>
    <x v="9"/>
    <x v="0"/>
    <s v="genio_s_awareness◆ネスレ日本株式会社_SUBX_Genio_s_tw_reach◆_twivery"/>
    <n v="656"/>
    <m/>
    <m/>
    <m/>
    <m/>
    <n v="137.273161445"/>
    <m/>
    <x v="0"/>
    <m/>
    <m/>
    <x v="109"/>
    <m/>
    <x v="2"/>
    <x v="3"/>
    <x v="0"/>
  </r>
  <r>
    <x v="745"/>
    <x v="12"/>
    <x v="0"/>
    <s v="NDG_Genio_S_NDG logo_Awareness"/>
    <n v="2664"/>
    <m/>
    <m/>
    <m/>
    <m/>
    <n v="1115"/>
    <m/>
    <x v="0"/>
    <m/>
    <m/>
    <x v="110"/>
    <m/>
    <x v="2"/>
    <x v="3"/>
    <x v="0"/>
  </r>
  <r>
    <x v="745"/>
    <x v="12"/>
    <x v="0"/>
    <s v="NDG_Genio_S_NDG logo_Consideration"/>
    <n v="6955"/>
    <m/>
    <m/>
    <m/>
    <m/>
    <n v="3570.23"/>
    <m/>
    <x v="0"/>
    <m/>
    <m/>
    <x v="110"/>
    <m/>
    <x v="2"/>
    <x v="3"/>
    <x v="0"/>
  </r>
  <r>
    <x v="745"/>
    <x v="12"/>
    <x v="0"/>
    <s v="◆ネスレ日本_NDG_line_click◆_New"/>
    <n v="34610"/>
    <m/>
    <m/>
    <m/>
    <m/>
    <n v="5183.6350000000002"/>
    <m/>
    <x v="0"/>
    <m/>
    <m/>
    <x v="110"/>
    <m/>
    <x v="2"/>
    <x v="3"/>
    <x v="0"/>
  </r>
  <r>
    <x v="745"/>
    <x v="12"/>
    <x v="0"/>
    <s v="NDG_Genio_S_NDG logo_Awareness"/>
    <n v="175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7325"/>
    <m/>
    <m/>
    <m/>
    <m/>
    <n v="1189.7049999999999"/>
    <m/>
    <x v="0"/>
    <m/>
    <m/>
    <x v="110"/>
    <m/>
    <x v="2"/>
    <x v="3"/>
    <x v="0"/>
  </r>
  <r>
    <x v="745"/>
    <x v="12"/>
    <x v="0"/>
    <s v="◆ネスレ日本_NDG_line_click◆_New"/>
    <n v="186188"/>
    <m/>
    <m/>
    <m/>
    <m/>
    <n v="55786.794999999998"/>
    <m/>
    <x v="0"/>
    <m/>
    <m/>
    <x v="110"/>
    <m/>
    <x v="2"/>
    <x v="3"/>
    <x v="0"/>
  </r>
  <r>
    <x v="745"/>
    <x v="12"/>
    <x v="0"/>
    <s v="NDG_Genio_S_NDG logo_Awareness"/>
    <n v="76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236503"/>
    <m/>
    <m/>
    <m/>
    <m/>
    <n v="51969.035000000003"/>
    <m/>
    <x v="0"/>
    <m/>
    <m/>
    <x v="110"/>
    <m/>
    <x v="2"/>
    <x v="3"/>
    <x v="0"/>
  </r>
  <r>
    <x v="745"/>
    <x v="12"/>
    <x v="0"/>
    <s v="NDG_Genio_S_NDG logo_Consideration"/>
    <n v="4312"/>
    <m/>
    <m/>
    <m/>
    <m/>
    <n v="612.13499999999999"/>
    <m/>
    <x v="0"/>
    <m/>
    <m/>
    <x v="110"/>
    <m/>
    <x v="2"/>
    <x v="3"/>
    <x v="0"/>
  </r>
  <r>
    <x v="745"/>
    <x v="12"/>
    <x v="0"/>
    <s v="NDG_Genio_S_NDG logo_Awareness"/>
    <n v="304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83361"/>
    <m/>
    <m/>
    <m/>
    <m/>
    <n v="24185.465"/>
    <m/>
    <x v="0"/>
    <m/>
    <m/>
    <x v="110"/>
    <m/>
    <x v="2"/>
    <x v="3"/>
    <x v="0"/>
  </r>
  <r>
    <x v="745"/>
    <x v="12"/>
    <x v="0"/>
    <s v="◆ネスレ日本_NDG_line_click◆_New"/>
    <n v="14008"/>
    <m/>
    <m/>
    <m/>
    <m/>
    <n v="2988.2"/>
    <m/>
    <x v="0"/>
    <m/>
    <m/>
    <x v="110"/>
    <m/>
    <x v="2"/>
    <x v="3"/>
    <x v="0"/>
  </r>
  <r>
    <x v="745"/>
    <x v="12"/>
    <x v="0"/>
    <s v="◆ネスレ日本_NDG_line_click◆_New"/>
    <n v="44996"/>
    <m/>
    <m/>
    <m/>
    <m/>
    <n v="4801.1899999999996"/>
    <m/>
    <x v="0"/>
    <m/>
    <m/>
    <x v="110"/>
    <m/>
    <x v="2"/>
    <x v="3"/>
    <x v="0"/>
  </r>
  <r>
    <x v="745"/>
    <x v="12"/>
    <x v="0"/>
    <s v="NDG_Genio_S_NDG logo_Awareness"/>
    <n v="88284"/>
    <m/>
    <m/>
    <m/>
    <m/>
    <n v="36024.535000000003"/>
    <m/>
    <x v="0"/>
    <m/>
    <m/>
    <x v="110"/>
    <m/>
    <x v="2"/>
    <x v="3"/>
    <x v="0"/>
  </r>
  <r>
    <x v="745"/>
    <x v="12"/>
    <x v="0"/>
    <s v="NDG_Genio_S_NDG logo_Awareness"/>
    <n v="50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38848"/>
    <m/>
    <m/>
    <m/>
    <m/>
    <n v="24043.86"/>
    <m/>
    <x v="0"/>
    <m/>
    <m/>
    <x v="110"/>
    <m/>
    <x v="2"/>
    <x v="3"/>
    <x v="0"/>
  </r>
  <r>
    <x v="745"/>
    <x v="12"/>
    <x v="0"/>
    <s v="NDG_Genio_S_NDG logo_Consideration"/>
    <n v="950"/>
    <m/>
    <m/>
    <m/>
    <m/>
    <n v="231.92"/>
    <m/>
    <x v="0"/>
    <m/>
    <m/>
    <x v="110"/>
    <m/>
    <x v="2"/>
    <x v="3"/>
    <x v="0"/>
  </r>
  <r>
    <x v="745"/>
    <x v="12"/>
    <x v="0"/>
    <s v="NDG_Genio_S_NDG logo_Consideration"/>
    <n v="1123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11846"/>
    <m/>
    <m/>
    <m/>
    <m/>
    <n v="6377.8"/>
    <m/>
    <x v="0"/>
    <m/>
    <m/>
    <x v="110"/>
    <m/>
    <x v="2"/>
    <x v="3"/>
    <x v="0"/>
  </r>
  <r>
    <x v="745"/>
    <x v="12"/>
    <x v="0"/>
    <s v="◆ネスレ日本_NDG_line_click◆_New"/>
    <n v="14615"/>
    <m/>
    <m/>
    <m/>
    <m/>
    <n v="1797.38"/>
    <m/>
    <x v="0"/>
    <m/>
    <m/>
    <x v="110"/>
    <m/>
    <x v="2"/>
    <x v="3"/>
    <x v="0"/>
  </r>
  <r>
    <x v="745"/>
    <x v="12"/>
    <x v="0"/>
    <s v="NDG_Genio_S_NDG logo_Awareness"/>
    <n v="113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2101"/>
    <m/>
    <m/>
    <m/>
    <m/>
    <n v="557.5"/>
    <m/>
    <x v="0"/>
    <m/>
    <m/>
    <x v="110"/>
    <m/>
    <x v="2"/>
    <x v="3"/>
    <x v="0"/>
  </r>
  <r>
    <x v="745"/>
    <x v="12"/>
    <x v="0"/>
    <s v="NDG_Genio_S_NDG logo_Awareness"/>
    <n v="337"/>
    <m/>
    <m/>
    <m/>
    <m/>
    <n v="0"/>
    <m/>
    <x v="0"/>
    <m/>
    <m/>
    <x v="110"/>
    <m/>
    <x v="2"/>
    <x v="3"/>
    <x v="0"/>
  </r>
  <r>
    <x v="745"/>
    <x v="12"/>
    <x v="0"/>
    <s v="NDG_Genio_S_NDG logo_Consideration"/>
    <n v="4120"/>
    <m/>
    <m/>
    <m/>
    <m/>
    <n v="828.44500000000005"/>
    <m/>
    <x v="0"/>
    <m/>
    <m/>
    <x v="110"/>
    <m/>
    <x v="2"/>
    <x v="3"/>
    <x v="0"/>
  </r>
  <r>
    <x v="745"/>
    <x v="12"/>
    <x v="0"/>
    <s v="NDG_Genio_S_NDG logo_Consideration"/>
    <n v="17421"/>
    <m/>
    <m/>
    <m/>
    <m/>
    <n v="4312.82"/>
    <m/>
    <x v="0"/>
    <m/>
    <m/>
    <x v="110"/>
    <m/>
    <x v="2"/>
    <x v="3"/>
    <x v="0"/>
  </r>
  <r>
    <x v="745"/>
    <x v="12"/>
    <x v="0"/>
    <s v="◆ネスレ日本_NDG_line_click◆_New"/>
    <n v="1034"/>
    <m/>
    <m/>
    <m/>
    <m/>
    <n v="92.545000000000002"/>
    <m/>
    <x v="0"/>
    <m/>
    <m/>
    <x v="110"/>
    <m/>
    <x v="2"/>
    <x v="3"/>
    <x v="0"/>
  </r>
  <r>
    <x v="745"/>
    <x v="12"/>
    <x v="0"/>
    <s v="◆ネスレ日本_NDG_line_click◆_New"/>
    <n v="77049"/>
    <m/>
    <m/>
    <m/>
    <m/>
    <n v="9357.08"/>
    <m/>
    <x v="0"/>
    <m/>
    <m/>
    <x v="110"/>
    <m/>
    <x v="2"/>
    <x v="3"/>
    <x v="0"/>
  </r>
  <r>
    <x v="745"/>
    <x v="12"/>
    <x v="0"/>
    <s v="◆ネスレ日本_NDG_line_click◆_New"/>
    <n v="1514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35616"/>
    <m/>
    <m/>
    <m/>
    <m/>
    <n v="5951.87"/>
    <m/>
    <x v="0"/>
    <m/>
    <m/>
    <x v="110"/>
    <m/>
    <x v="2"/>
    <x v="3"/>
    <x v="0"/>
  </r>
  <r>
    <x v="745"/>
    <x v="12"/>
    <x v="0"/>
    <s v="◆ネスレ日本_NDG_line_click◆_New"/>
    <n v="3360"/>
    <m/>
    <m/>
    <m/>
    <m/>
    <n v="375.755"/>
    <m/>
    <x v="0"/>
    <m/>
    <m/>
    <x v="110"/>
    <m/>
    <x v="2"/>
    <x v="3"/>
    <x v="0"/>
  </r>
  <r>
    <x v="745"/>
    <x v="12"/>
    <x v="0"/>
    <s v="NDG_Genio_S_NDG logo_Awareness"/>
    <n v="11734"/>
    <m/>
    <m/>
    <m/>
    <m/>
    <n v="3515.5949999999998"/>
    <m/>
    <x v="0"/>
    <m/>
    <m/>
    <x v="110"/>
    <m/>
    <x v="2"/>
    <x v="3"/>
    <x v="0"/>
  </r>
  <r>
    <x v="745"/>
    <x v="12"/>
    <x v="0"/>
    <s v="◆ネスレ日本_NDG_line_click◆_New"/>
    <n v="63657"/>
    <m/>
    <m/>
    <m/>
    <m/>
    <n v="15800.665000000001"/>
    <m/>
    <x v="0"/>
    <m/>
    <m/>
    <x v="110"/>
    <m/>
    <x v="2"/>
    <x v="3"/>
    <x v="0"/>
  </r>
  <r>
    <x v="745"/>
    <x v="12"/>
    <x v="0"/>
    <s v="◆ネスレ日本_NDG_line_click◆_New"/>
    <n v="298857"/>
    <m/>
    <m/>
    <m/>
    <m/>
    <n v="54775.49"/>
    <m/>
    <x v="0"/>
    <m/>
    <m/>
    <x v="110"/>
    <m/>
    <x v="2"/>
    <x v="3"/>
    <x v="0"/>
  </r>
  <r>
    <x v="745"/>
    <x v="12"/>
    <x v="0"/>
    <s v="◆ネスレ日本_NDG_line_click◆_New"/>
    <n v="33281"/>
    <m/>
    <m/>
    <m/>
    <m/>
    <n v="4077.5549999999998"/>
    <m/>
    <x v="0"/>
    <m/>
    <m/>
    <x v="110"/>
    <m/>
    <x v="2"/>
    <x v="3"/>
    <x v="0"/>
  </r>
  <r>
    <x v="745"/>
    <x v="12"/>
    <x v="0"/>
    <s v="NDG_Genio_S_NDG logo_Awareness"/>
    <n v="143"/>
    <m/>
    <m/>
    <m/>
    <m/>
    <n v="0"/>
    <m/>
    <x v="0"/>
    <m/>
    <m/>
    <x v="110"/>
    <m/>
    <x v="2"/>
    <x v="3"/>
    <x v="0"/>
  </r>
  <r>
    <x v="745"/>
    <x v="12"/>
    <x v="0"/>
    <s v="NDG_Genio_S_NDG logo_Awareness"/>
    <n v="2221"/>
    <m/>
    <m/>
    <m/>
    <m/>
    <n v="1168.52"/>
    <m/>
    <x v="0"/>
    <m/>
    <m/>
    <x v="110"/>
    <m/>
    <x v="2"/>
    <x v="3"/>
    <x v="0"/>
  </r>
  <r>
    <x v="745"/>
    <x v="12"/>
    <x v="0"/>
    <s v="NDG_Genio_S_NDG logo_Awareness"/>
    <n v="54"/>
    <m/>
    <m/>
    <m/>
    <m/>
    <n v="0"/>
    <m/>
    <x v="0"/>
    <m/>
    <m/>
    <x v="110"/>
    <m/>
    <x v="2"/>
    <x v="3"/>
    <x v="0"/>
  </r>
  <r>
    <x v="745"/>
    <x v="12"/>
    <x v="0"/>
    <s v="◆ネスレ日本_NDG_line_click◆_New"/>
    <n v="24516"/>
    <m/>
    <m/>
    <m/>
    <m/>
    <n v="4975.13"/>
    <m/>
    <x v="0"/>
    <m/>
    <m/>
    <x v="110"/>
    <m/>
    <x v="2"/>
    <x v="3"/>
    <x v="0"/>
  </r>
  <r>
    <x v="745"/>
    <x v="12"/>
    <x v="0"/>
    <s v="NDG_Genio_S_NDG logo_Consideration"/>
    <n v="9007"/>
    <m/>
    <m/>
    <m/>
    <m/>
    <n v="1356.9549999999999"/>
    <m/>
    <x v="0"/>
    <m/>
    <m/>
    <x v="110"/>
    <m/>
    <x v="2"/>
    <x v="3"/>
    <x v="0"/>
  </r>
  <r>
    <x v="745"/>
    <x v="12"/>
    <x v="0"/>
    <s v="NDG_Genio_S_NDG logo_Awareness"/>
    <n v="460"/>
    <m/>
    <m/>
    <m/>
    <m/>
    <n v="404.745"/>
    <m/>
    <x v="0"/>
    <m/>
    <m/>
    <x v="110"/>
    <m/>
    <x v="2"/>
    <x v="3"/>
    <x v="0"/>
  </r>
  <r>
    <x v="745"/>
    <x v="12"/>
    <x v="0"/>
    <s v="NDG_Genio_S_NDG logo_Awareness"/>
    <n v="185"/>
    <m/>
    <m/>
    <m/>
    <m/>
    <n v="215.19499999999999"/>
    <m/>
    <x v="0"/>
    <m/>
    <m/>
    <x v="110"/>
    <m/>
    <x v="2"/>
    <x v="3"/>
    <x v="0"/>
  </r>
  <r>
    <x v="745"/>
    <x v="12"/>
    <x v="0"/>
    <s v="NDG_Genio_S_NDG logo_Awareness"/>
    <n v="131"/>
    <m/>
    <m/>
    <m/>
    <m/>
    <n v="64.67"/>
    <m/>
    <x v="0"/>
    <m/>
    <m/>
    <x v="110"/>
    <m/>
    <x v="2"/>
    <x v="3"/>
    <x v="0"/>
  </r>
  <r>
    <x v="745"/>
    <x v="12"/>
    <x v="0"/>
    <s v="NDG_Genio_S_NDG logo_Awareness"/>
    <n v="9606"/>
    <m/>
    <m/>
    <m/>
    <m/>
    <n v="1763.93"/>
    <m/>
    <x v="0"/>
    <m/>
    <m/>
    <x v="110"/>
    <m/>
    <x v="2"/>
    <x v="3"/>
    <x v="0"/>
  </r>
  <r>
    <x v="745"/>
    <x v="6"/>
    <x v="0"/>
    <s v="NDG_brand_秋冬施策_instream"/>
    <n v="43710"/>
    <m/>
    <m/>
    <m/>
    <m/>
    <n v="54298.813733094998"/>
    <m/>
    <x v="0"/>
    <m/>
    <m/>
    <x v="110"/>
    <m/>
    <x v="2"/>
    <x v="3"/>
    <x v="1"/>
  </r>
  <r>
    <x v="745"/>
    <x v="6"/>
    <x v="0"/>
    <s v="NDG_brand_秋冬施策_instream"/>
    <n v="135"/>
    <m/>
    <m/>
    <m/>
    <m/>
    <n v="184.590909275"/>
    <m/>
    <x v="0"/>
    <m/>
    <m/>
    <x v="110"/>
    <m/>
    <x v="2"/>
    <x v="3"/>
    <x v="1"/>
  </r>
  <r>
    <x v="745"/>
    <x v="6"/>
    <x v="0"/>
    <s v="NDG_brand_秋冬施策_instream"/>
    <n v="255"/>
    <m/>
    <m/>
    <m/>
    <m/>
    <n v="287.28498603999998"/>
    <m/>
    <x v="0"/>
    <m/>
    <m/>
    <x v="110"/>
    <m/>
    <x v="2"/>
    <x v="3"/>
    <x v="1"/>
  </r>
  <r>
    <x v="745"/>
    <x v="6"/>
    <x v="0"/>
    <s v="NDG_brand_秋冬施策_instream"/>
    <n v="16345"/>
    <m/>
    <m/>
    <m/>
    <m/>
    <n v="22590.73730479"/>
    <m/>
    <x v="0"/>
    <m/>
    <m/>
    <x v="110"/>
    <m/>
    <x v="2"/>
    <x v="3"/>
    <x v="1"/>
  </r>
  <r>
    <x v="745"/>
    <x v="9"/>
    <x v="0"/>
    <s v="genio_s_awareness◆ネスレ日本株式会社_SUBX_Genio_s_tw_reach◆_twivery"/>
    <n v="29038"/>
    <m/>
    <m/>
    <m/>
    <m/>
    <n v="6886.544985950000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74"/>
    <m/>
    <m/>
    <m/>
    <m/>
    <n v="6455.20975808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48844"/>
    <m/>
    <m/>
    <m/>
    <m/>
    <n v="35501.340840550001"/>
    <m/>
    <x v="0"/>
    <m/>
    <m/>
    <x v="110"/>
    <m/>
    <x v="2"/>
    <x v="3"/>
    <x v="0"/>
  </r>
  <r>
    <x v="745"/>
    <x v="9"/>
    <x v="0"/>
    <s v="◆ネスレ日本株式会社_NDG_秋冬認知_tw_kw_click◆_twivery"/>
    <n v="27017"/>
    <m/>
    <m/>
    <m/>
    <m/>
    <n v="4192.399041100000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20006"/>
    <m/>
    <m/>
    <m/>
    <m/>
    <n v="6452.4462740649997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3"/>
    <m/>
    <m/>
    <m/>
    <m/>
    <n v="27.80474831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27"/>
    <m/>
    <m/>
    <m/>
    <m/>
    <n v="125.75975284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26302"/>
    <m/>
    <m/>
    <m/>
    <m/>
    <n v="6195.3704647049999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00"/>
    <m/>
    <m/>
    <m/>
    <m/>
    <n v="6419.5481198999996"/>
    <m/>
    <x v="0"/>
    <m/>
    <m/>
    <x v="110"/>
    <m/>
    <x v="2"/>
    <x v="3"/>
    <x v="0"/>
  </r>
  <r>
    <x v="745"/>
    <x v="9"/>
    <x v="0"/>
    <s v="◆ネスレ日本株式会社_NDG_秋冬認知_tw_hd_click◆_twivery"/>
    <n v="53439"/>
    <m/>
    <m/>
    <m/>
    <m/>
    <n v="9009.2616293949995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27677"/>
    <m/>
    <m/>
    <m/>
    <m/>
    <n v="6538.0170639099997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47208"/>
    <m/>
    <m/>
    <m/>
    <m/>
    <n v="35135.008809245002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4"/>
    <m/>
    <m/>
    <m/>
    <m/>
    <n v="23.97425724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5"/>
    <m/>
    <m/>
    <m/>
    <m/>
    <n v="27.097930855000001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84"/>
    <m/>
    <m/>
    <m/>
    <m/>
    <n v="27.650830365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29"/>
    <m/>
    <m/>
    <m/>
    <m/>
    <n v="126.334607815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595"/>
    <m/>
    <m/>
    <m/>
    <m/>
    <n v="6345.8050292850003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936"/>
    <m/>
    <m/>
    <m/>
    <m/>
    <n v="6443.00871671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19784"/>
    <m/>
    <m/>
    <m/>
    <m/>
    <n v="6376.246955525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0"/>
    <m/>
    <m/>
    <m/>
    <m/>
    <n v="22.22731092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497"/>
    <m/>
    <m/>
    <m/>
    <m/>
    <n v="118.73075047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150922"/>
    <m/>
    <m/>
    <m/>
    <m/>
    <n v="36008.209558019997"/>
    <m/>
    <x v="0"/>
    <m/>
    <m/>
    <x v="110"/>
    <m/>
    <x v="2"/>
    <x v="3"/>
    <x v="0"/>
  </r>
  <r>
    <x v="745"/>
    <x v="9"/>
    <x v="0"/>
    <s v="NDG_consideration◆ネスレ日本株式会社_NDG_Genio_s_tw_reach◆_twivery"/>
    <n v="78"/>
    <m/>
    <m/>
    <m/>
    <m/>
    <n v="24.730131350000001"/>
    <m/>
    <x v="0"/>
    <m/>
    <m/>
    <x v="110"/>
    <m/>
    <x v="2"/>
    <x v="3"/>
    <x v="0"/>
  </r>
  <r>
    <x v="745"/>
    <x v="9"/>
    <x v="0"/>
    <s v="genio_s_awareness◆ネスレ日本株式会社_SUBX_Genio_s_tw_reach◆_twivery"/>
    <n v="534"/>
    <m/>
    <m/>
    <m/>
    <m/>
    <n v="126.87940685"/>
    <m/>
    <x v="0"/>
    <m/>
    <m/>
    <x v="110"/>
    <m/>
    <x v="2"/>
    <x v="3"/>
    <x v="0"/>
  </r>
  <r>
    <x v="746"/>
    <x v="12"/>
    <x v="0"/>
    <s v="◆ネスレ日本_NDG_line_click◆_New"/>
    <n v="168187"/>
    <m/>
    <m/>
    <m/>
    <m/>
    <n v="49689.974999999999"/>
    <m/>
    <x v="0"/>
    <m/>
    <m/>
    <x v="110"/>
    <m/>
    <x v="2"/>
    <x v="3"/>
    <x v="0"/>
  </r>
  <r>
    <x v="746"/>
    <x v="12"/>
    <x v="0"/>
    <s v="NDG_Genio_S_NDG logo_Awareness"/>
    <n v="4197"/>
    <m/>
    <m/>
    <m/>
    <m/>
    <n v="700.22"/>
    <m/>
    <x v="0"/>
    <m/>
    <m/>
    <x v="110"/>
    <m/>
    <x v="2"/>
    <x v="3"/>
    <x v="0"/>
  </r>
  <r>
    <x v="746"/>
    <x v="12"/>
    <x v="0"/>
    <s v="◆ネスレ日本_NDG_line_click◆_New"/>
    <n v="48636"/>
    <m/>
    <m/>
    <m/>
    <m/>
    <n v="10110.82"/>
    <m/>
    <x v="0"/>
    <m/>
    <m/>
    <x v="110"/>
    <m/>
    <x v="2"/>
    <x v="3"/>
    <x v="0"/>
  </r>
  <r>
    <x v="746"/>
    <x v="12"/>
    <x v="0"/>
    <s v="◆ネスレ日本_NDG_line_click◆_New"/>
    <n v="9965"/>
    <m/>
    <m/>
    <m/>
    <m/>
    <n v="1164.06"/>
    <m/>
    <x v="0"/>
    <m/>
    <m/>
    <x v="110"/>
    <m/>
    <x v="2"/>
    <x v="3"/>
    <x v="0"/>
  </r>
  <r>
    <x v="746"/>
    <x v="12"/>
    <x v="0"/>
    <s v="◆ネスレ日本_NDG_line_click◆_New"/>
    <n v="1813"/>
    <m/>
    <m/>
    <m/>
    <m/>
    <n v="247.53"/>
    <m/>
    <x v="0"/>
    <m/>
    <m/>
    <x v="110"/>
    <m/>
    <x v="2"/>
    <x v="3"/>
    <x v="0"/>
  </r>
  <r>
    <x v="746"/>
    <x v="12"/>
    <x v="0"/>
    <s v="NDG_Genio_S_NDG logo_Awareness"/>
    <n v="2281"/>
    <m/>
    <m/>
    <m/>
    <m/>
    <n v="623.28499999999997"/>
    <m/>
    <x v="0"/>
    <m/>
    <m/>
    <x v="110"/>
    <m/>
    <x v="2"/>
    <x v="3"/>
    <x v="0"/>
  </r>
  <r>
    <x v="746"/>
    <x v="12"/>
    <x v="0"/>
    <s v="NDG_Genio_S_NDG logo_Consideration"/>
    <n v="34002"/>
    <m/>
    <m/>
    <m/>
    <m/>
    <n v="11395.3"/>
    <m/>
    <x v="0"/>
    <m/>
    <m/>
    <x v="110"/>
    <m/>
    <x v="2"/>
    <x v="3"/>
    <x v="0"/>
  </r>
  <r>
    <x v="746"/>
    <x v="12"/>
    <x v="0"/>
    <s v="◆ネスレ日本_NDG_line_click◆_New"/>
    <n v="75657"/>
    <m/>
    <m/>
    <m/>
    <m/>
    <n v="23872.15"/>
    <m/>
    <x v="0"/>
    <m/>
    <m/>
    <x v="110"/>
    <m/>
    <x v="2"/>
    <x v="3"/>
    <x v="0"/>
  </r>
  <r>
    <x v="746"/>
    <x v="12"/>
    <x v="0"/>
    <s v="NDG_Genio_S_NDG logo_Consideration"/>
    <n v="33523"/>
    <m/>
    <m/>
    <m/>
    <m/>
    <n v="12848.145"/>
    <m/>
    <x v="0"/>
    <m/>
    <m/>
    <x v="110"/>
    <m/>
    <x v="2"/>
    <x v="3"/>
    <x v="0"/>
  </r>
  <r>
    <x v="746"/>
    <x v="12"/>
    <x v="0"/>
    <s v="◆ネスレ日本_NDG_line_click◆_New"/>
    <n v="2462"/>
    <m/>
    <m/>
    <m/>
    <m/>
    <n v="441.54"/>
    <m/>
    <x v="0"/>
    <m/>
    <m/>
    <x v="110"/>
    <m/>
    <x v="2"/>
    <x v="3"/>
    <x v="0"/>
  </r>
  <r>
    <x v="746"/>
    <x v="12"/>
    <x v="0"/>
    <s v="NDG_Genio_S_NDG logo_Awareness"/>
    <n v="3446"/>
    <m/>
    <m/>
    <m/>
    <m/>
    <n v="1032.49"/>
    <m/>
    <x v="0"/>
    <m/>
    <m/>
    <x v="110"/>
    <m/>
    <x v="2"/>
    <x v="3"/>
    <x v="0"/>
  </r>
  <r>
    <x v="746"/>
    <x v="12"/>
    <x v="0"/>
    <s v="NDG_Genio_S_NDG logo_Awareness"/>
    <n v="24307"/>
    <m/>
    <m/>
    <m/>
    <m/>
    <n v="20175.924999999999"/>
    <m/>
    <x v="0"/>
    <m/>
    <m/>
    <x v="110"/>
    <m/>
    <x v="2"/>
    <x v="3"/>
    <x v="0"/>
  </r>
  <r>
    <x v="746"/>
    <x v="12"/>
    <x v="0"/>
    <s v="◆ネスレ日本_NDG_line_click◆_New"/>
    <n v="9273"/>
    <m/>
    <m/>
    <m/>
    <m/>
    <n v="2370.4899999999998"/>
    <m/>
    <x v="0"/>
    <m/>
    <m/>
    <x v="110"/>
    <m/>
    <x v="2"/>
    <x v="3"/>
    <x v="0"/>
  </r>
  <r>
    <x v="746"/>
    <x v="12"/>
    <x v="0"/>
    <s v="NDG_Genio_S_NDG logo_Awareness"/>
    <n v="6093"/>
    <m/>
    <m/>
    <m/>
    <m/>
    <n v="2269.0250000000001"/>
    <m/>
    <x v="0"/>
    <m/>
    <m/>
    <x v="110"/>
    <m/>
    <x v="2"/>
    <x v="3"/>
    <x v="0"/>
  </r>
  <r>
    <x v="746"/>
    <x v="12"/>
    <x v="0"/>
    <s v="NDG_Genio_S_NDG logo_Awareness"/>
    <n v="158"/>
    <m/>
    <m/>
    <m/>
    <m/>
    <n v="83.625"/>
    <m/>
    <x v="0"/>
    <m/>
    <m/>
    <x v="110"/>
    <m/>
    <x v="2"/>
    <x v="3"/>
    <x v="0"/>
  </r>
  <r>
    <x v="746"/>
    <x v="12"/>
    <x v="0"/>
    <s v="◆ネスレ日本_NDG_line_click◆_New"/>
    <n v="87206"/>
    <m/>
    <m/>
    <m/>
    <m/>
    <n v="11656.21"/>
    <m/>
    <x v="0"/>
    <m/>
    <m/>
    <x v="110"/>
    <m/>
    <x v="2"/>
    <x v="3"/>
    <x v="0"/>
  </r>
  <r>
    <x v="746"/>
    <x v="12"/>
    <x v="0"/>
    <s v="NDG_Genio_S_NDG logo_Consideration"/>
    <n v="5342"/>
    <m/>
    <m/>
    <m/>
    <m/>
    <n v="665.65499999999997"/>
    <m/>
    <x v="0"/>
    <m/>
    <m/>
    <x v="110"/>
    <m/>
    <x v="2"/>
    <x v="3"/>
    <x v="0"/>
  </r>
  <r>
    <x v="746"/>
    <x v="12"/>
    <x v="0"/>
    <s v="NDG_Genio_S_NDG logo_Consideration"/>
    <n v="5511"/>
    <m/>
    <m/>
    <m/>
    <m/>
    <n v="2591.2600000000002"/>
    <m/>
    <x v="0"/>
    <m/>
    <m/>
    <x v="110"/>
    <m/>
    <x v="2"/>
    <x v="3"/>
    <x v="0"/>
  </r>
  <r>
    <x v="746"/>
    <x v="12"/>
    <x v="0"/>
    <s v="NDG_Genio_S_NDG logo_Awareness"/>
    <n v="3324"/>
    <m/>
    <m/>
    <m/>
    <m/>
    <n v="2398.3649999999998"/>
    <m/>
    <x v="0"/>
    <m/>
    <m/>
    <x v="110"/>
    <m/>
    <x v="2"/>
    <x v="3"/>
    <x v="0"/>
  </r>
  <r>
    <x v="746"/>
    <x v="12"/>
    <x v="0"/>
    <s v="◆ネスレ日本_NDG_line_click◆_New"/>
    <n v="15553"/>
    <m/>
    <m/>
    <m/>
    <m/>
    <n v="2428.4699999999998"/>
    <m/>
    <x v="0"/>
    <m/>
    <m/>
    <x v="110"/>
    <m/>
    <x v="2"/>
    <x v="3"/>
    <x v="0"/>
  </r>
  <r>
    <x v="746"/>
    <x v="12"/>
    <x v="0"/>
    <s v="NDG_Genio_S_NDG logo_Consideration"/>
    <n v="839"/>
    <m/>
    <m/>
    <m/>
    <m/>
    <n v="156.1"/>
    <m/>
    <x v="0"/>
    <m/>
    <m/>
    <x v="110"/>
    <m/>
    <x v="2"/>
    <x v="3"/>
    <x v="0"/>
  </r>
  <r>
    <x v="746"/>
    <x v="12"/>
    <x v="0"/>
    <s v="NDG_Genio_S_NDG logo_Awareness"/>
    <n v="1004"/>
    <m/>
    <m/>
    <m/>
    <m/>
    <n v="573.11"/>
    <m/>
    <x v="0"/>
    <m/>
    <m/>
    <x v="110"/>
    <m/>
    <x v="2"/>
    <x v="3"/>
    <x v="0"/>
  </r>
  <r>
    <x v="746"/>
    <x v="12"/>
    <x v="0"/>
    <s v="◆ネスレ日本_NDG_line_click◆_New"/>
    <n v="19032"/>
    <m/>
    <m/>
    <m/>
    <m/>
    <n v="3343.8850000000002"/>
    <m/>
    <x v="0"/>
    <m/>
    <m/>
    <x v="110"/>
    <m/>
    <x v="2"/>
    <x v="3"/>
    <x v="0"/>
  </r>
  <r>
    <x v="746"/>
    <x v="12"/>
    <x v="0"/>
    <s v="NDG_Genio_S_NDG logo_Awareness"/>
    <n v="3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90"/>
    <m/>
    <m/>
    <m/>
    <m/>
    <n v="0"/>
    <m/>
    <x v="0"/>
    <m/>
    <m/>
    <x v="110"/>
    <m/>
    <x v="2"/>
    <x v="3"/>
    <x v="0"/>
  </r>
  <r>
    <x v="746"/>
    <x v="12"/>
    <x v="0"/>
    <s v="◆ネスレ日本_NDG_line_click◆_New"/>
    <n v="1399"/>
    <m/>
    <m/>
    <m/>
    <m/>
    <n v="93.66"/>
    <m/>
    <x v="0"/>
    <m/>
    <m/>
    <x v="110"/>
    <m/>
    <x v="2"/>
    <x v="3"/>
    <x v="0"/>
  </r>
  <r>
    <x v="746"/>
    <x v="12"/>
    <x v="0"/>
    <s v="NDG_Genio_S_NDG logo_Awareness"/>
    <n v="132"/>
    <m/>
    <m/>
    <m/>
    <m/>
    <n v="112.61499999999999"/>
    <m/>
    <x v="0"/>
    <m/>
    <m/>
    <x v="110"/>
    <m/>
    <x v="2"/>
    <x v="3"/>
    <x v="0"/>
  </r>
  <r>
    <x v="746"/>
    <x v="12"/>
    <x v="0"/>
    <s v="◆ネスレ日本_NDG_line_click◆_New"/>
    <n v="201901"/>
    <m/>
    <m/>
    <m/>
    <m/>
    <n v="35474.839999999997"/>
    <m/>
    <x v="0"/>
    <m/>
    <m/>
    <x v="110"/>
    <m/>
    <x v="2"/>
    <x v="3"/>
    <x v="0"/>
  </r>
  <r>
    <x v="746"/>
    <x v="12"/>
    <x v="0"/>
    <s v="◆ネスレ日本_NDG_line_click◆_New"/>
    <n v="146239"/>
    <m/>
    <m/>
    <m/>
    <m/>
    <n v="25568.064999999999"/>
    <m/>
    <x v="0"/>
    <m/>
    <m/>
    <x v="110"/>
    <m/>
    <x v="2"/>
    <x v="3"/>
    <x v="0"/>
  </r>
  <r>
    <x v="746"/>
    <x v="12"/>
    <x v="0"/>
    <s v="◆ネスレ日本_NDG_line_click◆_New"/>
    <n v="5143"/>
    <m/>
    <m/>
    <m/>
    <m/>
    <n v="334.5"/>
    <m/>
    <x v="0"/>
    <m/>
    <m/>
    <x v="110"/>
    <m/>
    <x v="2"/>
    <x v="3"/>
    <x v="0"/>
  </r>
  <r>
    <x v="746"/>
    <x v="12"/>
    <x v="0"/>
    <s v="◆ネスレ日本_NDG_line_click◆_New"/>
    <n v="252614"/>
    <m/>
    <m/>
    <m/>
    <m/>
    <n v="54217.99"/>
    <m/>
    <x v="0"/>
    <m/>
    <m/>
    <x v="110"/>
    <m/>
    <x v="2"/>
    <x v="3"/>
    <x v="0"/>
  </r>
  <r>
    <x v="746"/>
    <x v="12"/>
    <x v="0"/>
    <s v="NDG_Genio_S_NDG logo_Awareness"/>
    <n v="9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235"/>
    <m/>
    <m/>
    <m/>
    <m/>
    <n v="0"/>
    <m/>
    <x v="0"/>
    <m/>
    <m/>
    <x v="110"/>
    <m/>
    <x v="2"/>
    <x v="3"/>
    <x v="0"/>
  </r>
  <r>
    <x v="746"/>
    <x v="12"/>
    <x v="0"/>
    <s v="NDG_Genio_S_NDG logo_Consideration"/>
    <n v="22540"/>
    <m/>
    <m/>
    <m/>
    <m/>
    <n v="11245.89"/>
    <m/>
    <x v="0"/>
    <m/>
    <m/>
    <x v="110"/>
    <m/>
    <x v="2"/>
    <x v="3"/>
    <x v="0"/>
  </r>
  <r>
    <x v="746"/>
    <x v="12"/>
    <x v="0"/>
    <s v="NDG_Genio_S_NDG logo_Consideration"/>
    <n v="12833"/>
    <m/>
    <m/>
    <m/>
    <m/>
    <n v="2117.3850000000002"/>
    <m/>
    <x v="0"/>
    <m/>
    <m/>
    <x v="110"/>
    <m/>
    <x v="2"/>
    <x v="3"/>
    <x v="0"/>
  </r>
  <r>
    <x v="746"/>
    <x v="12"/>
    <x v="0"/>
    <s v="NDG_Genio_S_NDG logo_Consideration"/>
    <n v="595"/>
    <m/>
    <m/>
    <m/>
    <m/>
    <n v="292.13"/>
    <m/>
    <x v="0"/>
    <m/>
    <m/>
    <x v="110"/>
    <m/>
    <x v="2"/>
    <x v="3"/>
    <x v="0"/>
  </r>
  <r>
    <x v="746"/>
    <x v="12"/>
    <x v="0"/>
    <s v="NDG_Genio_S_NDG logo_Consideration"/>
    <n v="1145"/>
    <m/>
    <m/>
    <m/>
    <m/>
    <n v="297.70499999999998"/>
    <m/>
    <x v="0"/>
    <m/>
    <m/>
    <x v="110"/>
    <m/>
    <x v="2"/>
    <x v="3"/>
    <x v="0"/>
  </r>
  <r>
    <x v="746"/>
    <x v="12"/>
    <x v="0"/>
    <s v="NDG_Genio_S_NDG logo_Awareness"/>
    <n v="73078"/>
    <m/>
    <m/>
    <m/>
    <m/>
    <n v="32324.965"/>
    <m/>
    <x v="0"/>
    <m/>
    <m/>
    <x v="110"/>
    <m/>
    <x v="2"/>
    <x v="3"/>
    <x v="0"/>
  </r>
  <r>
    <x v="746"/>
    <x v="12"/>
    <x v="0"/>
    <s v="NDG_Genio_S_NDG logo_Awareness"/>
    <n v="67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194"/>
    <m/>
    <m/>
    <m/>
    <m/>
    <n v="0"/>
    <m/>
    <x v="0"/>
    <m/>
    <m/>
    <x v="110"/>
    <m/>
    <x v="2"/>
    <x v="3"/>
    <x v="0"/>
  </r>
  <r>
    <x v="746"/>
    <x v="12"/>
    <x v="0"/>
    <s v="◆ネスレ日本_NDG_line_click◆_New"/>
    <n v="6739"/>
    <m/>
    <m/>
    <m/>
    <m/>
    <n v="1257.72"/>
    <m/>
    <x v="0"/>
    <m/>
    <m/>
    <x v="110"/>
    <m/>
    <x v="2"/>
    <x v="3"/>
    <x v="0"/>
  </r>
  <r>
    <x v="746"/>
    <x v="12"/>
    <x v="0"/>
    <s v="NDG_Genio_S_NDG logo_Awareness"/>
    <n v="128"/>
    <m/>
    <m/>
    <m/>
    <m/>
    <n v="0"/>
    <m/>
    <x v="0"/>
    <m/>
    <m/>
    <x v="110"/>
    <m/>
    <x v="2"/>
    <x v="3"/>
    <x v="0"/>
  </r>
  <r>
    <x v="746"/>
    <x v="12"/>
    <x v="0"/>
    <s v="NDG_Genio_S_NDG logo_Awareness"/>
    <n v="34232"/>
    <m/>
    <m/>
    <m/>
    <m/>
    <n v="8758.3250000000007"/>
    <m/>
    <x v="0"/>
    <m/>
    <m/>
    <x v="110"/>
    <m/>
    <x v="2"/>
    <x v="3"/>
    <x v="0"/>
  </r>
  <r>
    <x v="746"/>
    <x v="6"/>
    <x v="0"/>
    <s v="NDG_brand_秋冬施策_instream"/>
    <n v="19038"/>
    <m/>
    <m/>
    <m/>
    <m/>
    <n v="28067.613753515001"/>
    <m/>
    <x v="0"/>
    <m/>
    <m/>
    <x v="110"/>
    <m/>
    <x v="2"/>
    <x v="3"/>
    <x v="1"/>
  </r>
  <r>
    <x v="746"/>
    <x v="6"/>
    <x v="0"/>
    <s v="NDG_brand_秋冬施策_instream"/>
    <n v="267"/>
    <m/>
    <m/>
    <m/>
    <m/>
    <n v="320.01255746999999"/>
    <m/>
    <x v="0"/>
    <m/>
    <m/>
    <x v="110"/>
    <m/>
    <x v="2"/>
    <x v="3"/>
    <x v="1"/>
  </r>
  <r>
    <x v="746"/>
    <x v="6"/>
    <x v="0"/>
    <s v="NDG_brand_秋冬施策_instream"/>
    <n v="106"/>
    <m/>
    <m/>
    <m/>
    <m/>
    <n v="172.53236044499999"/>
    <m/>
    <x v="0"/>
    <m/>
    <m/>
    <x v="110"/>
    <m/>
    <x v="2"/>
    <x v="3"/>
    <x v="1"/>
  </r>
  <r>
    <x v="746"/>
    <x v="6"/>
    <x v="0"/>
    <s v="NDG_brand_秋冬施策_instream"/>
    <n v="32790"/>
    <m/>
    <m/>
    <m/>
    <m/>
    <n v="48961.52077599"/>
    <m/>
    <x v="0"/>
    <m/>
    <m/>
    <x v="110"/>
    <m/>
    <x v="2"/>
    <x v="3"/>
    <x v="1"/>
  </r>
  <r>
    <x v="746"/>
    <x v="9"/>
    <x v="0"/>
    <s v="genio_s_awareness◆ネスレ日本株式会社_SUBX_Genio_s_tw_reach◆_twivery"/>
    <n v="5080"/>
    <m/>
    <m/>
    <m/>
    <m/>
    <n v="1242.433163794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63"/>
    <m/>
    <m/>
    <m/>
    <m/>
    <n v="39.481087404999997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9691"/>
    <m/>
    <m/>
    <m/>
    <m/>
    <n v="7449.11241341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80"/>
    <m/>
    <m/>
    <m/>
    <m/>
    <n v="44.5891332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56"/>
    <m/>
    <m/>
    <m/>
    <m/>
    <n v="138.78787445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444"/>
    <m/>
    <m/>
    <m/>
    <m/>
    <n v="6434.9716439550002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40636"/>
    <m/>
    <m/>
    <m/>
    <m/>
    <n v="35154.52138841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34206"/>
    <m/>
    <m/>
    <m/>
    <m/>
    <n v="8641.06799632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34971"/>
    <m/>
    <m/>
    <m/>
    <m/>
    <n v="33713.241152800001"/>
    <m/>
    <x v="0"/>
    <m/>
    <m/>
    <x v="110"/>
    <m/>
    <x v="2"/>
    <x v="3"/>
    <x v="0"/>
  </r>
  <r>
    <x v="746"/>
    <x v="9"/>
    <x v="0"/>
    <s v="◆ネスレ日本株式会社_NDG_秋冬認知_tw_kw_click◆_twivery"/>
    <n v="14777"/>
    <m/>
    <m/>
    <m/>
    <m/>
    <n v="3896.29507740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665"/>
    <m/>
    <m/>
    <m/>
    <m/>
    <n v="5803.6258239299996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916"/>
    <m/>
    <m/>
    <m/>
    <m/>
    <n v="1454.665064674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5"/>
    <m/>
    <m/>
    <m/>
    <m/>
    <n v="26.106907705000001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99"/>
    <m/>
    <m/>
    <m/>
    <m/>
    <n v="29.870639265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58"/>
    <m/>
    <m/>
    <m/>
    <m/>
    <n v="140.87322996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572"/>
    <m/>
    <m/>
    <m/>
    <m/>
    <n v="6484.8689743900004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6304"/>
    <m/>
    <m/>
    <m/>
    <m/>
    <n v="1546.335496585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79"/>
    <m/>
    <m/>
    <m/>
    <m/>
    <n v="43.772799339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8391"/>
    <m/>
    <m/>
    <m/>
    <m/>
    <n v="7144.318929144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38095"/>
    <m/>
    <m/>
    <m/>
    <m/>
    <n v="34481.197959185003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657"/>
    <m/>
    <m/>
    <m/>
    <m/>
    <n v="6504.575991714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062"/>
    <m/>
    <m/>
    <m/>
    <m/>
    <n v="6326.52845771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67"/>
    <m/>
    <m/>
    <m/>
    <m/>
    <n v="42.136454329999999"/>
    <m/>
    <x v="0"/>
    <m/>
    <m/>
    <x v="110"/>
    <m/>
    <x v="2"/>
    <x v="3"/>
    <x v="0"/>
  </r>
  <r>
    <x v="746"/>
    <x v="9"/>
    <x v="0"/>
    <s v="◆ネスレ日本株式会社_NDG_秋冬認知_tw_hd_click◆_twivery"/>
    <n v="51984"/>
    <m/>
    <m/>
    <m/>
    <m/>
    <n v="8474.0647001050002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4"/>
    <m/>
    <m/>
    <m/>
    <m/>
    <n v="25.564958610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255"/>
    <m/>
    <m/>
    <m/>
    <m/>
    <n v="5695.27934498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76"/>
    <m/>
    <m/>
    <m/>
    <m/>
    <n v="145.47001147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69"/>
    <m/>
    <m/>
    <m/>
    <m/>
    <n v="143.16833926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4043"/>
    <m/>
    <m/>
    <m/>
    <m/>
    <n v="5878.7093630850004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70"/>
    <m/>
    <m/>
    <m/>
    <m/>
    <n v="42.300406160000001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4382"/>
    <m/>
    <m/>
    <m/>
    <m/>
    <n v="1080.56380033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6323"/>
    <m/>
    <m/>
    <m/>
    <m/>
    <n v="1559.0560644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281"/>
    <m/>
    <m/>
    <m/>
    <m/>
    <n v="6413.03681426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77"/>
    <m/>
    <m/>
    <m/>
    <m/>
    <n v="22.896024364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1912"/>
    <m/>
    <m/>
    <m/>
    <m/>
    <n v="5384.0578221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5609"/>
    <m/>
    <m/>
    <m/>
    <m/>
    <n v="1382.7574714499999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21679"/>
    <m/>
    <m/>
    <m/>
    <m/>
    <n v="6513.6980954999999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199"/>
    <m/>
    <m/>
    <m/>
    <m/>
    <n v="49.56095835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3929"/>
    <m/>
    <m/>
    <m/>
    <m/>
    <n v="5865.2053070700003"/>
    <m/>
    <x v="0"/>
    <m/>
    <m/>
    <x v="110"/>
    <m/>
    <x v="2"/>
    <x v="3"/>
    <x v="0"/>
  </r>
  <r>
    <x v="746"/>
    <x v="9"/>
    <x v="0"/>
    <s v="genio_s_awareness◆ネスレ日本株式会社_SUBX_Genio_s_tw_reach◆_twivery"/>
    <n v="21589"/>
    <m/>
    <m/>
    <m/>
    <m/>
    <n v="5292.5393413250004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101"/>
    <m/>
    <m/>
    <m/>
    <m/>
    <n v="30.568392885000002"/>
    <m/>
    <x v="0"/>
    <m/>
    <m/>
    <x v="110"/>
    <m/>
    <x v="2"/>
    <x v="3"/>
    <x v="0"/>
  </r>
  <r>
    <x v="746"/>
    <x v="9"/>
    <x v="0"/>
    <s v="NDG_consideration◆ネスレ日本株式会社_NDG_Genio_s_tw_reach◆_twivery"/>
    <n v="86"/>
    <m/>
    <m/>
    <m/>
    <m/>
    <n v="26.551400224999998"/>
    <m/>
    <x v="0"/>
    <m/>
    <m/>
    <x v="110"/>
    <m/>
    <x v="2"/>
    <x v="3"/>
    <x v="0"/>
  </r>
  <r>
    <x v="747"/>
    <x v="12"/>
    <x v="0"/>
    <s v="◆ネスレ日本_NDG_line_click◆_New"/>
    <n v="2319"/>
    <m/>
    <m/>
    <m/>
    <m/>
    <n v="425.93"/>
    <m/>
    <x v="0"/>
    <m/>
    <m/>
    <x v="110"/>
    <m/>
    <x v="2"/>
    <x v="3"/>
    <x v="0"/>
  </r>
  <r>
    <x v="747"/>
    <x v="12"/>
    <x v="0"/>
    <s v="◆ネスレ日本_NDG_line_click◆_New"/>
    <n v="104947"/>
    <m/>
    <m/>
    <m/>
    <m/>
    <n v="29644.505000000001"/>
    <m/>
    <x v="0"/>
    <m/>
    <m/>
    <x v="110"/>
    <m/>
    <x v="2"/>
    <x v="3"/>
    <x v="0"/>
  </r>
  <r>
    <x v="747"/>
    <x v="12"/>
    <x v="0"/>
    <s v="NDG_Genio_S_NDG logo_Awareness"/>
    <n v="125"/>
    <m/>
    <m/>
    <m/>
    <m/>
    <n v="41.255000000000003"/>
    <m/>
    <x v="0"/>
    <m/>
    <m/>
    <x v="110"/>
    <m/>
    <x v="2"/>
    <x v="3"/>
    <x v="0"/>
  </r>
  <r>
    <x v="747"/>
    <x v="12"/>
    <x v="0"/>
    <s v="NDG_Genio_S_NDG logo_Awareness"/>
    <n v="12924"/>
    <m/>
    <m/>
    <m/>
    <m/>
    <n v="2524.36"/>
    <m/>
    <x v="0"/>
    <m/>
    <m/>
    <x v="110"/>
    <m/>
    <x v="2"/>
    <x v="3"/>
    <x v="0"/>
  </r>
  <r>
    <x v="747"/>
    <x v="12"/>
    <x v="0"/>
    <s v="NDG_Genio_S_NDG logo_Awareness"/>
    <n v="939"/>
    <m/>
    <m/>
    <m/>
    <m/>
    <n v="446"/>
    <m/>
    <x v="0"/>
    <m/>
    <m/>
    <x v="110"/>
    <m/>
    <x v="2"/>
    <x v="3"/>
    <x v="0"/>
  </r>
  <r>
    <x v="747"/>
    <x v="12"/>
    <x v="0"/>
    <s v="NDG_Genio_S_NDG logo_Awareness"/>
    <n v="97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788"/>
    <m/>
    <m/>
    <m/>
    <m/>
    <n v="316.66000000000003"/>
    <m/>
    <x v="0"/>
    <m/>
    <m/>
    <x v="110"/>
    <m/>
    <x v="2"/>
    <x v="3"/>
    <x v="0"/>
  </r>
  <r>
    <x v="747"/>
    <x v="12"/>
    <x v="0"/>
    <s v="NDG_Genio_S_NDG logo_Awareness"/>
    <n v="33994"/>
    <m/>
    <m/>
    <m/>
    <m/>
    <n v="7532.94"/>
    <m/>
    <x v="0"/>
    <m/>
    <m/>
    <x v="110"/>
    <m/>
    <x v="2"/>
    <x v="3"/>
    <x v="0"/>
  </r>
  <r>
    <x v="747"/>
    <x v="12"/>
    <x v="0"/>
    <s v="NDG_Genio_S_NDG logo_Awareness"/>
    <n v="12968"/>
    <m/>
    <m/>
    <m/>
    <m/>
    <n v="2519.9"/>
    <m/>
    <x v="0"/>
    <m/>
    <m/>
    <x v="110"/>
    <m/>
    <x v="2"/>
    <x v="3"/>
    <x v="0"/>
  </r>
  <r>
    <x v="747"/>
    <x v="12"/>
    <x v="0"/>
    <s v="NDG_Genio_S_NDG logo_Awareness"/>
    <n v="13102"/>
    <m/>
    <m/>
    <m/>
    <m/>
    <n v="2538.855"/>
    <m/>
    <x v="0"/>
    <m/>
    <m/>
    <x v="110"/>
    <m/>
    <x v="2"/>
    <x v="3"/>
    <x v="0"/>
  </r>
  <r>
    <x v="747"/>
    <x v="12"/>
    <x v="0"/>
    <s v="NDG_Genio_S_NDG logo_Awareness"/>
    <n v="570"/>
    <m/>
    <m/>
    <m/>
    <m/>
    <n v="215.19499999999999"/>
    <m/>
    <x v="0"/>
    <m/>
    <m/>
    <x v="110"/>
    <m/>
    <x v="2"/>
    <x v="3"/>
    <x v="0"/>
  </r>
  <r>
    <x v="747"/>
    <x v="12"/>
    <x v="0"/>
    <s v="NDG_Genio_S_NDG logo_Awareness"/>
    <n v="12775"/>
    <m/>
    <m/>
    <m/>
    <m/>
    <n v="2476.415"/>
    <m/>
    <x v="0"/>
    <m/>
    <m/>
    <x v="110"/>
    <m/>
    <x v="2"/>
    <x v="3"/>
    <x v="0"/>
  </r>
  <r>
    <x v="747"/>
    <x v="12"/>
    <x v="0"/>
    <s v="NDG_Genio_S_NDG logo_Awareness"/>
    <n v="10014"/>
    <m/>
    <m/>
    <m/>
    <m/>
    <n v="6095.7049999999999"/>
    <m/>
    <x v="0"/>
    <m/>
    <m/>
    <x v="110"/>
    <m/>
    <x v="2"/>
    <x v="3"/>
    <x v="0"/>
  </r>
  <r>
    <x v="747"/>
    <x v="12"/>
    <x v="0"/>
    <s v="◆ネスレ日本_NDG_line_click◆_New"/>
    <n v="10540"/>
    <m/>
    <m/>
    <m/>
    <m/>
    <n v="1748.32"/>
    <m/>
    <x v="0"/>
    <m/>
    <m/>
    <x v="110"/>
    <m/>
    <x v="2"/>
    <x v="3"/>
    <x v="0"/>
  </r>
  <r>
    <x v="747"/>
    <x v="12"/>
    <x v="0"/>
    <s v="NDG_Genio_S_NDG logo_Awareness"/>
    <n v="33949"/>
    <m/>
    <m/>
    <m/>
    <m/>
    <n v="7537.4"/>
    <m/>
    <x v="0"/>
    <m/>
    <m/>
    <x v="110"/>
    <m/>
    <x v="2"/>
    <x v="3"/>
    <x v="0"/>
  </r>
  <r>
    <x v="747"/>
    <x v="12"/>
    <x v="0"/>
    <s v="NDG_Genio_S_NDG logo_Awareness"/>
    <n v="34407"/>
    <m/>
    <m/>
    <m/>
    <m/>
    <n v="7647.7849999999999"/>
    <m/>
    <x v="0"/>
    <m/>
    <m/>
    <x v="110"/>
    <m/>
    <x v="2"/>
    <x v="3"/>
    <x v="0"/>
  </r>
  <r>
    <x v="747"/>
    <x v="12"/>
    <x v="0"/>
    <s v="NDG_Genio_S_NDG logo_Awareness"/>
    <n v="83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6605"/>
    <m/>
    <m/>
    <m/>
    <m/>
    <n v="1359.1849999999999"/>
    <m/>
    <x v="0"/>
    <m/>
    <m/>
    <x v="110"/>
    <m/>
    <x v="2"/>
    <x v="3"/>
    <x v="0"/>
  </r>
  <r>
    <x v="747"/>
    <x v="12"/>
    <x v="0"/>
    <s v="NDG_Genio_S_NDG logo_Awareness"/>
    <n v="36"/>
    <m/>
    <m/>
    <m/>
    <m/>
    <n v="0"/>
    <m/>
    <x v="0"/>
    <m/>
    <m/>
    <x v="110"/>
    <m/>
    <x v="2"/>
    <x v="3"/>
    <x v="0"/>
  </r>
  <r>
    <x v="747"/>
    <x v="12"/>
    <x v="0"/>
    <s v="◆ネスレ日本_NDG_line_click◆_New"/>
    <n v="44978"/>
    <m/>
    <m/>
    <m/>
    <m/>
    <n v="8426.0550000000003"/>
    <m/>
    <x v="0"/>
    <m/>
    <m/>
    <x v="110"/>
    <m/>
    <x v="2"/>
    <x v="3"/>
    <x v="0"/>
  </r>
  <r>
    <x v="747"/>
    <x v="12"/>
    <x v="0"/>
    <s v="NDG_Genio_S_NDG logo_Consideration"/>
    <n v="549"/>
    <m/>
    <m/>
    <m/>
    <m/>
    <n v="171.71"/>
    <m/>
    <x v="0"/>
    <m/>
    <m/>
    <x v="110"/>
    <m/>
    <x v="2"/>
    <x v="3"/>
    <x v="0"/>
  </r>
  <r>
    <x v="747"/>
    <x v="12"/>
    <x v="0"/>
    <s v="NDG_Genio_S_NDG logo_Awareness"/>
    <n v="12981"/>
    <m/>
    <m/>
    <m/>
    <m/>
    <n v="2502.06"/>
    <m/>
    <x v="0"/>
    <m/>
    <m/>
    <x v="110"/>
    <m/>
    <x v="2"/>
    <x v="3"/>
    <x v="0"/>
  </r>
  <r>
    <x v="747"/>
    <x v="12"/>
    <x v="0"/>
    <s v="NDG_Genio_S_NDG logo_Awareness"/>
    <n v="34407"/>
    <m/>
    <m/>
    <m/>
    <m/>
    <n v="7642.21"/>
    <m/>
    <x v="0"/>
    <m/>
    <m/>
    <x v="110"/>
    <m/>
    <x v="2"/>
    <x v="3"/>
    <x v="0"/>
  </r>
  <r>
    <x v="747"/>
    <x v="12"/>
    <x v="0"/>
    <s v="NDG_Genio_S_NDG logo_Awareness"/>
    <n v="34504"/>
    <m/>
    <m/>
    <m/>
    <m/>
    <n v="7612.1049999999996"/>
    <m/>
    <x v="0"/>
    <m/>
    <m/>
    <x v="110"/>
    <m/>
    <x v="2"/>
    <x v="3"/>
    <x v="0"/>
  </r>
  <r>
    <x v="747"/>
    <x v="12"/>
    <x v="0"/>
    <s v="NDG_Genio_S_NDG logo_Awareness"/>
    <n v="1064"/>
    <m/>
    <m/>
    <m/>
    <m/>
    <n v="90.314999999999998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48.0350000000001"/>
    <m/>
    <x v="0"/>
    <m/>
    <m/>
    <x v="110"/>
    <m/>
    <x v="2"/>
    <x v="3"/>
    <x v="0"/>
  </r>
  <r>
    <x v="747"/>
    <x v="12"/>
    <x v="0"/>
    <s v="NDG_Genio_S_NDG logo_Consideration"/>
    <n v="2300"/>
    <m/>
    <m/>
    <m/>
    <m/>
    <n v="1290.0550000000001"/>
    <m/>
    <x v="0"/>
    <m/>
    <m/>
    <x v="110"/>
    <m/>
    <x v="2"/>
    <x v="3"/>
    <x v="0"/>
  </r>
  <r>
    <x v="747"/>
    <x v="12"/>
    <x v="0"/>
    <s v="NDG_Genio_S_NDG logo_Consideration"/>
    <n v="12015"/>
    <m/>
    <m/>
    <m/>
    <m/>
    <n v="5628.52"/>
    <m/>
    <x v="0"/>
    <m/>
    <m/>
    <x v="110"/>
    <m/>
    <x v="2"/>
    <x v="3"/>
    <x v="0"/>
  </r>
  <r>
    <x v="747"/>
    <x v="12"/>
    <x v="0"/>
    <s v="NDG_Genio_S_NDG logo_Consideration"/>
    <n v="8688"/>
    <m/>
    <m/>
    <m/>
    <m/>
    <n v="1701.49"/>
    <m/>
    <x v="0"/>
    <m/>
    <m/>
    <x v="110"/>
    <m/>
    <x v="2"/>
    <x v="3"/>
    <x v="0"/>
  </r>
  <r>
    <x v="747"/>
    <x v="12"/>
    <x v="0"/>
    <s v="NDG_Genio_S_NDG logo_Consideration"/>
    <n v="5990"/>
    <m/>
    <m/>
    <m/>
    <m/>
    <n v="3501.1"/>
    <m/>
    <x v="0"/>
    <m/>
    <m/>
    <x v="110"/>
    <m/>
    <x v="2"/>
    <x v="3"/>
    <x v="0"/>
  </r>
  <r>
    <x v="747"/>
    <x v="12"/>
    <x v="0"/>
    <s v="NDG_Genio_S_NDG logo_Consideration"/>
    <n v="8826"/>
    <m/>
    <m/>
    <m/>
    <m/>
    <n v="1743.86"/>
    <m/>
    <x v="0"/>
    <m/>
    <m/>
    <x v="110"/>
    <m/>
    <x v="2"/>
    <x v="3"/>
    <x v="0"/>
  </r>
  <r>
    <x v="747"/>
    <x v="12"/>
    <x v="0"/>
    <s v="NDG_Genio_S_NDG logo_Consideration"/>
    <n v="8589"/>
    <m/>
    <m/>
    <m/>
    <m/>
    <n v="1676.96"/>
    <m/>
    <x v="0"/>
    <m/>
    <m/>
    <x v="110"/>
    <m/>
    <x v="2"/>
    <x v="3"/>
    <x v="0"/>
  </r>
  <r>
    <x v="747"/>
    <x v="12"/>
    <x v="0"/>
    <s v="NDG_Genio_S_NDG logo_Consideration"/>
    <n v="16624"/>
    <m/>
    <m/>
    <m/>
    <m/>
    <n v="3113.08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78.14"/>
    <m/>
    <x v="0"/>
    <m/>
    <m/>
    <x v="110"/>
    <m/>
    <x v="2"/>
    <x v="3"/>
    <x v="0"/>
  </r>
  <r>
    <x v="747"/>
    <x v="12"/>
    <x v="0"/>
    <s v="NDG_Genio_S_NDG logo_Awareness"/>
    <n v="34229"/>
    <m/>
    <m/>
    <m/>
    <m/>
    <n v="7618.7950000000001"/>
    <m/>
    <x v="0"/>
    <m/>
    <m/>
    <x v="110"/>
    <m/>
    <x v="2"/>
    <x v="3"/>
    <x v="0"/>
  </r>
  <r>
    <x v="747"/>
    <x v="12"/>
    <x v="0"/>
    <s v="NDG_Genio_S_NDG logo_Awareness"/>
    <n v="46"/>
    <m/>
    <m/>
    <m/>
    <m/>
    <n v="0"/>
    <m/>
    <x v="0"/>
    <m/>
    <m/>
    <x v="110"/>
    <m/>
    <x v="2"/>
    <x v="3"/>
    <x v="0"/>
  </r>
  <r>
    <x v="747"/>
    <x v="12"/>
    <x v="0"/>
    <s v="◆ネスレ日本_NDG_line_click◆_New"/>
    <n v="152295"/>
    <m/>
    <m/>
    <m/>
    <m/>
    <n v="44369.195"/>
    <m/>
    <x v="0"/>
    <m/>
    <m/>
    <x v="110"/>
    <m/>
    <x v="2"/>
    <x v="3"/>
    <x v="0"/>
  </r>
  <r>
    <x v="747"/>
    <x v="12"/>
    <x v="0"/>
    <s v="◆ネスレ日本_NDG_line_click◆_New"/>
    <n v="5152"/>
    <m/>
    <m/>
    <m/>
    <m/>
    <n v="567.53499999999997"/>
    <m/>
    <x v="0"/>
    <m/>
    <m/>
    <x v="110"/>
    <m/>
    <x v="2"/>
    <x v="3"/>
    <x v="0"/>
  </r>
  <r>
    <x v="747"/>
    <x v="12"/>
    <x v="0"/>
    <s v="◆ネスレ日本_NDG_line_click◆_New"/>
    <n v="269063"/>
    <m/>
    <m/>
    <m/>
    <m/>
    <n v="57539.574999999997"/>
    <m/>
    <x v="0"/>
    <m/>
    <m/>
    <x v="110"/>
    <m/>
    <x v="2"/>
    <x v="3"/>
    <x v="0"/>
  </r>
  <r>
    <x v="747"/>
    <x v="12"/>
    <x v="0"/>
    <s v="NDG_Genio_S_NDG logo_Consideration"/>
    <n v="16930"/>
    <m/>
    <m/>
    <m/>
    <m/>
    <n v="3122"/>
    <m/>
    <x v="0"/>
    <m/>
    <m/>
    <x v="110"/>
    <m/>
    <x v="2"/>
    <x v="3"/>
    <x v="0"/>
  </r>
  <r>
    <x v="747"/>
    <x v="12"/>
    <x v="0"/>
    <s v="NDG_Genio_S_NDG logo_Awareness"/>
    <n v="1065"/>
    <m/>
    <m/>
    <m/>
    <m/>
    <n v="117.075"/>
    <m/>
    <x v="0"/>
    <m/>
    <m/>
    <x v="110"/>
    <m/>
    <x v="2"/>
    <x v="3"/>
    <x v="0"/>
  </r>
  <r>
    <x v="747"/>
    <x v="12"/>
    <x v="0"/>
    <s v="NDG_Genio_S_NDG logo_Awareness"/>
    <n v="6687"/>
    <m/>
    <m/>
    <m/>
    <m/>
    <n v="1380.37"/>
    <m/>
    <x v="0"/>
    <m/>
    <m/>
    <x v="110"/>
    <m/>
    <x v="2"/>
    <x v="3"/>
    <x v="0"/>
  </r>
  <r>
    <x v="747"/>
    <x v="12"/>
    <x v="0"/>
    <s v="NDG_Genio_S_NDG logo_Awareness"/>
    <n v="6814"/>
    <m/>
    <m/>
    <m/>
    <m/>
    <n v="1399.325"/>
    <m/>
    <x v="0"/>
    <m/>
    <m/>
    <x v="110"/>
    <m/>
    <x v="2"/>
    <x v="3"/>
    <x v="0"/>
  </r>
  <r>
    <x v="747"/>
    <x v="12"/>
    <x v="0"/>
    <s v="◆ネスレ日本_NDG_line_click◆_New"/>
    <n v="26863"/>
    <m/>
    <m/>
    <m/>
    <m/>
    <n v="4563.6949999999997"/>
    <m/>
    <x v="0"/>
    <m/>
    <m/>
    <x v="110"/>
    <m/>
    <x v="2"/>
    <x v="3"/>
    <x v="0"/>
  </r>
  <r>
    <x v="747"/>
    <x v="12"/>
    <x v="0"/>
    <s v="◆ネスレ日本_NDG_line_click◆_New"/>
    <n v="14830"/>
    <m/>
    <m/>
    <m/>
    <m/>
    <n v="1653.5450000000001"/>
    <m/>
    <x v="0"/>
    <m/>
    <m/>
    <x v="110"/>
    <m/>
    <x v="2"/>
    <x v="3"/>
    <x v="0"/>
  </r>
  <r>
    <x v="747"/>
    <x v="12"/>
    <x v="0"/>
    <s v="◆ネスレ日本_NDG_line_click◆_New"/>
    <n v="49862"/>
    <m/>
    <m/>
    <m/>
    <m/>
    <n v="6487.07"/>
    <m/>
    <x v="0"/>
    <m/>
    <m/>
    <x v="110"/>
    <m/>
    <x v="2"/>
    <x v="3"/>
    <x v="0"/>
  </r>
  <r>
    <x v="747"/>
    <x v="12"/>
    <x v="0"/>
    <s v="NDG_Genio_S_NDG logo_Awareness"/>
    <n v="4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12885"/>
    <m/>
    <m/>
    <m/>
    <m/>
    <n v="2522.13"/>
    <m/>
    <x v="0"/>
    <m/>
    <m/>
    <x v="110"/>
    <m/>
    <x v="2"/>
    <x v="3"/>
    <x v="0"/>
  </r>
  <r>
    <x v="747"/>
    <x v="12"/>
    <x v="0"/>
    <s v="NDG_Genio_S_NDG logo_Awareness"/>
    <n v="907"/>
    <m/>
    <m/>
    <m/>
    <m/>
    <n v="183.97499999999999"/>
    <m/>
    <x v="0"/>
    <m/>
    <m/>
    <x v="110"/>
    <m/>
    <x v="2"/>
    <x v="3"/>
    <x v="0"/>
  </r>
  <r>
    <x v="747"/>
    <x v="12"/>
    <x v="0"/>
    <s v="NDG_Genio_S_NDG logo_Awareness"/>
    <n v="53"/>
    <m/>
    <m/>
    <m/>
    <m/>
    <n v="0"/>
    <m/>
    <x v="0"/>
    <m/>
    <m/>
    <x v="110"/>
    <m/>
    <x v="2"/>
    <x v="3"/>
    <x v="0"/>
  </r>
  <r>
    <x v="747"/>
    <x v="12"/>
    <x v="0"/>
    <s v="NDG_Genio_S_NDG logo_Awareness"/>
    <n v="19983"/>
    <m/>
    <m/>
    <m/>
    <m/>
    <n v="9473.0400000000009"/>
    <m/>
    <x v="0"/>
    <m/>
    <m/>
    <x v="110"/>
    <m/>
    <x v="2"/>
    <x v="3"/>
    <x v="0"/>
  </r>
  <r>
    <x v="747"/>
    <x v="12"/>
    <x v="0"/>
    <s v="NDG_Genio_S_NDG logo_Awareness"/>
    <n v="142"/>
    <m/>
    <m/>
    <m/>
    <m/>
    <n v="170.595"/>
    <m/>
    <x v="0"/>
    <m/>
    <m/>
    <x v="110"/>
    <m/>
    <x v="2"/>
    <x v="3"/>
    <x v="0"/>
  </r>
  <r>
    <x v="747"/>
    <x v="12"/>
    <x v="0"/>
    <s v="NDG_Genio_S_NDG logo_Awareness"/>
    <n v="18"/>
    <m/>
    <m/>
    <m/>
    <m/>
    <n v="0"/>
    <m/>
    <x v="0"/>
    <m/>
    <m/>
    <x v="110"/>
    <m/>
    <x v="2"/>
    <x v="3"/>
    <x v="0"/>
  </r>
  <r>
    <x v="747"/>
    <x v="12"/>
    <x v="0"/>
    <s v="NDG_Genio_S_NDG logo_Consideration"/>
    <n v="709"/>
    <m/>
    <m/>
    <m/>
    <m/>
    <n v="91.43"/>
    <m/>
    <x v="0"/>
    <m/>
    <m/>
    <x v="110"/>
    <m/>
    <x v="2"/>
    <x v="3"/>
    <x v="0"/>
  </r>
  <r>
    <x v="747"/>
    <x v="12"/>
    <x v="0"/>
    <s v="NDG_Genio_S_NDG logo_Awareness"/>
    <n v="3560"/>
    <m/>
    <m/>
    <m/>
    <m/>
    <n v="401.4"/>
    <m/>
    <x v="0"/>
    <m/>
    <m/>
    <x v="110"/>
    <m/>
    <x v="2"/>
    <x v="3"/>
    <x v="0"/>
  </r>
  <r>
    <x v="747"/>
    <x v="12"/>
    <x v="0"/>
    <s v="NDG_Genio_S_NDG logo_Awareness"/>
    <n v="6682"/>
    <m/>
    <m/>
    <m/>
    <m/>
    <n v="1370.335"/>
    <m/>
    <x v="0"/>
    <m/>
    <m/>
    <x v="110"/>
    <m/>
    <x v="2"/>
    <x v="3"/>
    <x v="0"/>
  </r>
  <r>
    <x v="747"/>
    <x v="12"/>
    <x v="0"/>
    <s v="NDG_Genio_S_NDG logo_Consideration"/>
    <n v="16780"/>
    <m/>
    <m/>
    <m/>
    <m/>
    <n v="3109.7350000000001"/>
    <m/>
    <x v="0"/>
    <m/>
    <m/>
    <x v="110"/>
    <m/>
    <x v="2"/>
    <x v="3"/>
    <x v="0"/>
  </r>
  <r>
    <x v="747"/>
    <x v="12"/>
    <x v="0"/>
    <s v="◆ネスレ日本_NDG_line_click◆_New"/>
    <n v="9775"/>
    <m/>
    <m/>
    <m/>
    <m/>
    <n v="1082.665"/>
    <m/>
    <x v="0"/>
    <m/>
    <m/>
    <x v="110"/>
    <m/>
    <x v="2"/>
    <x v="3"/>
    <x v="0"/>
  </r>
  <r>
    <x v="747"/>
    <x v="12"/>
    <x v="0"/>
    <s v="NDG_Genio_S_NDG logo_Consideration"/>
    <n v="1992"/>
    <m/>
    <m/>
    <m/>
    <m/>
    <n v="526.28"/>
    <m/>
    <x v="0"/>
    <m/>
    <m/>
    <x v="110"/>
    <m/>
    <x v="2"/>
    <x v="3"/>
    <x v="0"/>
  </r>
  <r>
    <x v="747"/>
    <x v="12"/>
    <x v="0"/>
    <s v="◆ネスレ日本_NDG_line_click◆_New"/>
    <n v="9108"/>
    <m/>
    <m/>
    <m/>
    <m/>
    <n v="739.245"/>
    <m/>
    <x v="0"/>
    <m/>
    <m/>
    <x v="110"/>
    <m/>
    <x v="2"/>
    <x v="3"/>
    <x v="0"/>
  </r>
  <r>
    <x v="747"/>
    <x v="12"/>
    <x v="0"/>
    <s v="NDG_Genio_S_NDG logo_Consideration"/>
    <n v="43083"/>
    <m/>
    <m/>
    <m/>
    <m/>
    <n v="8973.52"/>
    <m/>
    <x v="0"/>
    <m/>
    <m/>
    <x v="110"/>
    <m/>
    <x v="2"/>
    <x v="3"/>
    <x v="0"/>
  </r>
  <r>
    <x v="747"/>
    <x v="12"/>
    <x v="0"/>
    <s v="NDG_Genio_S_NDG logo_Consideration"/>
    <n v="3105"/>
    <m/>
    <m/>
    <m/>
    <m/>
    <n v="1065.94"/>
    <m/>
    <x v="0"/>
    <m/>
    <m/>
    <x v="110"/>
    <m/>
    <x v="2"/>
    <x v="3"/>
    <x v="0"/>
  </r>
  <r>
    <x v="747"/>
    <x v="12"/>
    <x v="0"/>
    <s v="NDG_Genio_S_NDG logo_Consideration"/>
    <n v="381"/>
    <m/>
    <m/>
    <m/>
    <m/>
    <n v="342.30500000000001"/>
    <m/>
    <x v="0"/>
    <m/>
    <m/>
    <x v="110"/>
    <m/>
    <x v="2"/>
    <x v="3"/>
    <x v="0"/>
  </r>
  <r>
    <x v="747"/>
    <x v="12"/>
    <x v="0"/>
    <s v="NDG_Genio_S_NDG logo_Consideration"/>
    <n v="43689"/>
    <m/>
    <m/>
    <m/>
    <m/>
    <n v="9119.5849999999991"/>
    <m/>
    <x v="0"/>
    <m/>
    <m/>
    <x v="110"/>
    <m/>
    <x v="2"/>
    <x v="3"/>
    <x v="0"/>
  </r>
  <r>
    <x v="747"/>
    <x v="12"/>
    <x v="0"/>
    <s v="NDG_Genio_S_NDG logo_Consideration"/>
    <n v="43362"/>
    <m/>
    <m/>
    <m/>
    <m/>
    <n v="8970.1749999999993"/>
    <m/>
    <x v="0"/>
    <m/>
    <m/>
    <x v="110"/>
    <m/>
    <x v="2"/>
    <x v="3"/>
    <x v="0"/>
  </r>
  <r>
    <x v="747"/>
    <x v="12"/>
    <x v="0"/>
    <s v="NDG_Genio_S_NDG logo_Consideration"/>
    <n v="238"/>
    <m/>
    <m/>
    <m/>
    <m/>
    <n v="138.26"/>
    <m/>
    <x v="0"/>
    <m/>
    <m/>
    <x v="110"/>
    <m/>
    <x v="2"/>
    <x v="3"/>
    <x v="0"/>
  </r>
  <r>
    <x v="747"/>
    <x v="12"/>
    <x v="0"/>
    <s v="◆ネスレ日本_NDG_line_click◆_New"/>
    <n v="116393"/>
    <m/>
    <m/>
    <m/>
    <m/>
    <n v="19166.849999999999"/>
    <m/>
    <x v="0"/>
    <m/>
    <m/>
    <x v="110"/>
    <m/>
    <x v="2"/>
    <x v="3"/>
    <x v="0"/>
  </r>
  <r>
    <x v="747"/>
    <x v="12"/>
    <x v="0"/>
    <s v="◆ネスレ日本_NDG_line_click◆_New"/>
    <n v="4154"/>
    <m/>
    <m/>
    <m/>
    <m/>
    <n v="479.45"/>
    <m/>
    <x v="0"/>
    <m/>
    <m/>
    <x v="110"/>
    <m/>
    <x v="2"/>
    <x v="3"/>
    <x v="0"/>
  </r>
  <r>
    <x v="747"/>
    <x v="12"/>
    <x v="0"/>
    <s v="◆ネスレ日本_NDG_line_click◆_New"/>
    <n v="234762"/>
    <m/>
    <m/>
    <m/>
    <m/>
    <n v="40610.53"/>
    <m/>
    <x v="0"/>
    <m/>
    <m/>
    <x v="110"/>
    <m/>
    <x v="2"/>
    <x v="3"/>
    <x v="0"/>
  </r>
  <r>
    <x v="747"/>
    <x v="12"/>
    <x v="0"/>
    <s v="◆ネスレ日本_NDG_line_click◆_New"/>
    <n v="5760"/>
    <m/>
    <m/>
    <m/>
    <m/>
    <n v="1089.355"/>
    <m/>
    <x v="0"/>
    <m/>
    <m/>
    <x v="110"/>
    <m/>
    <x v="2"/>
    <x v="3"/>
    <x v="0"/>
  </r>
  <r>
    <x v="747"/>
    <x v="6"/>
    <x v="0"/>
    <s v="NDG_brand_秋冬施策_instream"/>
    <n v="18597"/>
    <m/>
    <m/>
    <m/>
    <m/>
    <n v="23101.648714555002"/>
    <m/>
    <x v="0"/>
    <m/>
    <m/>
    <x v="110"/>
    <m/>
    <x v="2"/>
    <x v="3"/>
    <x v="1"/>
  </r>
  <r>
    <x v="747"/>
    <x v="6"/>
    <x v="0"/>
    <s v="NDG_brand_秋冬施策_instream"/>
    <n v="171"/>
    <m/>
    <m/>
    <m/>
    <m/>
    <n v="217.83428751"/>
    <m/>
    <x v="0"/>
    <m/>
    <m/>
    <x v="110"/>
    <m/>
    <x v="2"/>
    <x v="3"/>
    <x v="1"/>
  </r>
  <r>
    <x v="747"/>
    <x v="6"/>
    <x v="0"/>
    <s v="NDG_brand_秋冬施策_instream"/>
    <n v="110"/>
    <m/>
    <m/>
    <m/>
    <m/>
    <n v="176.35907389499999"/>
    <m/>
    <x v="0"/>
    <m/>
    <m/>
    <x v="110"/>
    <m/>
    <x v="2"/>
    <x v="3"/>
    <x v="1"/>
  </r>
  <r>
    <x v="747"/>
    <x v="6"/>
    <x v="0"/>
    <s v="NDG_brand_秋冬施策_instream"/>
    <n v="49329"/>
    <m/>
    <m/>
    <m/>
    <m/>
    <n v="54008.39793521"/>
    <m/>
    <x v="0"/>
    <m/>
    <m/>
    <x v="110"/>
    <m/>
    <x v="2"/>
    <x v="3"/>
    <x v="1"/>
  </r>
  <r>
    <x v="747"/>
    <x v="9"/>
    <x v="0"/>
    <s v="genio_s_awareness◆ネスレ日本株式会社_SUBX_Genio_s_tw_reach◆_twivery"/>
    <n v="18919"/>
    <m/>
    <m/>
    <m/>
    <m/>
    <n v="5267.966422745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552"/>
    <m/>
    <m/>
    <m/>
    <m/>
    <n v="1552.403444775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9029"/>
    <m/>
    <m/>
    <m/>
    <m/>
    <n v="8709.7209491449994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43"/>
    <m/>
    <m/>
    <m/>
    <m/>
    <n v="6403.6746375949997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13"/>
    <m/>
    <m/>
    <m/>
    <m/>
    <n v="6401.228509339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15462"/>
    <m/>
    <m/>
    <m/>
    <m/>
    <n v="34560.4470312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09358"/>
    <m/>
    <m/>
    <m/>
    <m/>
    <n v="32697.020825824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779"/>
    <m/>
    <m/>
    <m/>
    <m/>
    <n v="6071.205108344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0"/>
    <m/>
    <m/>
    <m/>
    <m/>
    <n v="56.261556425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313"/>
    <m/>
    <m/>
    <m/>
    <m/>
    <n v="6260.2484590350005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0"/>
    <m/>
    <m/>
    <m/>
    <m/>
    <n v="26.648711850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3"/>
    <m/>
    <m/>
    <m/>
    <m/>
    <n v="28.0639177949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327"/>
    <m/>
    <m/>
    <m/>
    <m/>
    <n v="5938.1750058099997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79"/>
    <m/>
    <m/>
    <m/>
    <m/>
    <n v="50.211211855000002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51"/>
    <m/>
    <m/>
    <m/>
    <m/>
    <n v="42.405758050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230"/>
    <m/>
    <m/>
    <m/>
    <m/>
    <n v="1177.4772532649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707"/>
    <m/>
    <m/>
    <m/>
    <m/>
    <n v="1595.4473329350001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0"/>
    <m/>
    <m/>
    <m/>
    <m/>
    <n v="29.7044708150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065"/>
    <m/>
    <m/>
    <m/>
    <m/>
    <n v="1135.25564527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8"/>
    <m/>
    <m/>
    <m/>
    <m/>
    <n v="58.095131555000002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375"/>
    <m/>
    <m/>
    <m/>
    <m/>
    <n v="5972.25210857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5"/>
    <m/>
    <m/>
    <m/>
    <m/>
    <n v="67.62161127500000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5317"/>
    <m/>
    <m/>
    <m/>
    <m/>
    <n v="1494.748854180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545"/>
    <m/>
    <m/>
    <m/>
    <m/>
    <n v="5739.301637835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7"/>
    <m/>
    <m/>
    <m/>
    <m/>
    <n v="70.010356055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11036"/>
    <m/>
    <m/>
    <m/>
    <m/>
    <n v="33169.672190259997"/>
    <m/>
    <x v="0"/>
    <m/>
    <m/>
    <x v="110"/>
    <m/>
    <x v="2"/>
    <x v="3"/>
    <x v="0"/>
  </r>
  <r>
    <x v="747"/>
    <x v="9"/>
    <x v="0"/>
    <s v="◆ネスレ日本株式会社_NDG_秋冬認知_tw_kw_click◆_twivery"/>
    <n v="11895"/>
    <m/>
    <m/>
    <m/>
    <m/>
    <n v="2520.995642485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4"/>
    <m/>
    <m/>
    <m/>
    <m/>
    <n v="30.657880554999998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808"/>
    <m/>
    <m/>
    <m/>
    <m/>
    <n v="6397.9510103250004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1703"/>
    <m/>
    <m/>
    <m/>
    <m/>
    <n v="6378.1969444599999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19"/>
    <m/>
    <m/>
    <m/>
    <m/>
    <n v="61.461597535000003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50"/>
    <m/>
    <m/>
    <m/>
    <m/>
    <n v="68.74059517000000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4708"/>
    <m/>
    <m/>
    <m/>
    <m/>
    <n v="7381.334499214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19116"/>
    <m/>
    <m/>
    <m/>
    <m/>
    <n v="5307.4828857550001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08"/>
    <m/>
    <m/>
    <m/>
    <m/>
    <n v="58.594430785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63"/>
    <m/>
    <m/>
    <m/>
    <m/>
    <n v="72.765592415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95"/>
    <m/>
    <m/>
    <m/>
    <m/>
    <n v="28.158267980000002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106"/>
    <m/>
    <m/>
    <m/>
    <m/>
    <n v="31.432040664999999"/>
    <m/>
    <x v="0"/>
    <m/>
    <m/>
    <x v="110"/>
    <m/>
    <x v="2"/>
    <x v="3"/>
    <x v="0"/>
  </r>
  <r>
    <x v="747"/>
    <x v="9"/>
    <x v="0"/>
    <s v="NDG_consideration◆ネスレ日本株式会社_NDG_Genio_s_tw_reach◆_twivery"/>
    <n v="22182"/>
    <m/>
    <m/>
    <m/>
    <m/>
    <n v="6510.6022333299998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25235"/>
    <m/>
    <m/>
    <m/>
    <m/>
    <n v="7538.3345617799996"/>
    <m/>
    <x v="0"/>
    <m/>
    <m/>
    <x v="110"/>
    <m/>
    <x v="2"/>
    <x v="3"/>
    <x v="0"/>
  </r>
  <r>
    <x v="747"/>
    <x v="9"/>
    <x v="0"/>
    <s v="genio_s_awareness◆ネスレ日本株式会社_SUBX_Genio_s_tw_reach◆_twivery"/>
    <n v="4844"/>
    <m/>
    <m/>
    <m/>
    <m/>
    <n v="1353.801707525"/>
    <m/>
    <x v="0"/>
    <m/>
    <m/>
    <x v="110"/>
    <m/>
    <x v="2"/>
    <x v="3"/>
    <x v="0"/>
  </r>
  <r>
    <x v="747"/>
    <x v="9"/>
    <x v="0"/>
    <s v="◆ネスレ日本株式会社_NDG_秋冬認知_tw_hd_click◆_twivery"/>
    <n v="40219"/>
    <m/>
    <m/>
    <m/>
    <m/>
    <n v="6511.7287981099998"/>
    <m/>
    <x v="0"/>
    <m/>
    <m/>
    <x v="110"/>
    <m/>
    <x v="2"/>
    <x v="3"/>
    <x v="0"/>
  </r>
  <r>
    <x v="748"/>
    <x v="12"/>
    <x v="0"/>
    <s v="◆ネスレ日本_NDG_line_click◆_New"/>
    <n v="112818"/>
    <m/>
    <m/>
    <m/>
    <m/>
    <n v="32857.934999999998"/>
    <m/>
    <x v="0"/>
    <m/>
    <m/>
    <x v="110"/>
    <m/>
    <x v="2"/>
    <x v="3"/>
    <x v="0"/>
  </r>
  <r>
    <x v="748"/>
    <x v="12"/>
    <x v="0"/>
    <s v="NDG_Genio_S_NDG logo_Consideration"/>
    <n v="8917"/>
    <m/>
    <m/>
    <m/>
    <m/>
    <n v="1834.175"/>
    <m/>
    <x v="0"/>
    <m/>
    <m/>
    <x v="110"/>
    <m/>
    <x v="2"/>
    <x v="3"/>
    <x v="0"/>
  </r>
  <r>
    <x v="748"/>
    <x v="12"/>
    <x v="0"/>
    <s v="NDG_Genio_S_NDG logo_Consideration"/>
    <n v="28506"/>
    <m/>
    <m/>
    <m/>
    <m/>
    <n v="5523.71"/>
    <m/>
    <x v="0"/>
    <m/>
    <m/>
    <x v="110"/>
    <m/>
    <x v="2"/>
    <x v="3"/>
    <x v="0"/>
  </r>
  <r>
    <x v="748"/>
    <x v="12"/>
    <x v="0"/>
    <s v="NDG_Genio_S_NDG logo_Consideration"/>
    <n v="8987"/>
    <m/>
    <m/>
    <m/>
    <m/>
    <n v="1849.7850000000001"/>
    <m/>
    <x v="0"/>
    <m/>
    <m/>
    <x v="110"/>
    <m/>
    <x v="2"/>
    <x v="3"/>
    <x v="0"/>
  </r>
  <r>
    <x v="748"/>
    <x v="12"/>
    <x v="0"/>
    <s v="NDG_Genio_S_NDG logo_Consideration"/>
    <n v="27953"/>
    <m/>
    <m/>
    <m/>
    <m/>
    <n v="5413.3249999999998"/>
    <m/>
    <x v="0"/>
    <m/>
    <m/>
    <x v="110"/>
    <m/>
    <x v="2"/>
    <x v="3"/>
    <x v="0"/>
  </r>
  <r>
    <x v="748"/>
    <x v="12"/>
    <x v="0"/>
    <s v="NDG_Genio_S_NDG logo_Awareness"/>
    <n v="7055"/>
    <m/>
    <m/>
    <m/>
    <m/>
    <n v="1498.56"/>
    <m/>
    <x v="0"/>
    <m/>
    <m/>
    <x v="110"/>
    <m/>
    <x v="2"/>
    <x v="3"/>
    <x v="0"/>
  </r>
  <r>
    <x v="748"/>
    <x v="12"/>
    <x v="0"/>
    <s v="NDG_Genio_S_NDG logo_Awareness"/>
    <n v="1"/>
    <m/>
    <m/>
    <m/>
    <m/>
    <n v="0"/>
    <m/>
    <x v="0"/>
    <m/>
    <m/>
    <x v="110"/>
    <m/>
    <x v="2"/>
    <x v="3"/>
    <x v="0"/>
  </r>
  <r>
    <x v="748"/>
    <x v="12"/>
    <x v="0"/>
    <s v="NDG_Genio_S_NDG logo_Awareness"/>
    <n v="21685"/>
    <m/>
    <m/>
    <m/>
    <m/>
    <n v="4393.1000000000004"/>
    <m/>
    <x v="0"/>
    <m/>
    <m/>
    <x v="110"/>
    <m/>
    <x v="2"/>
    <x v="3"/>
    <x v="0"/>
  </r>
  <r>
    <x v="748"/>
    <x v="12"/>
    <x v="0"/>
    <s v="NDG_Genio_S_NDG logo_Awareness"/>
    <n v="21761"/>
    <m/>
    <m/>
    <m/>
    <m/>
    <n v="4414.2849999999999"/>
    <m/>
    <x v="0"/>
    <m/>
    <m/>
    <x v="110"/>
    <m/>
    <x v="2"/>
    <x v="3"/>
    <x v="0"/>
  </r>
  <r>
    <x v="748"/>
    <x v="12"/>
    <x v="0"/>
    <s v="◆ネスレ日本_NDG_line_click◆_New"/>
    <n v="27216"/>
    <m/>
    <m/>
    <m/>
    <m/>
    <n v="5942.95"/>
    <m/>
    <x v="0"/>
    <m/>
    <m/>
    <x v="110"/>
    <m/>
    <x v="2"/>
    <x v="3"/>
    <x v="0"/>
  </r>
  <r>
    <x v="748"/>
    <x v="12"/>
    <x v="0"/>
    <s v="◆ネスレ日本_NDG_line_click◆_New"/>
    <n v="289530"/>
    <m/>
    <m/>
    <m/>
    <m/>
    <n v="58371.364999999998"/>
    <m/>
    <x v="0"/>
    <m/>
    <m/>
    <x v="110"/>
    <m/>
    <x v="2"/>
    <x v="3"/>
    <x v="0"/>
  </r>
  <r>
    <x v="748"/>
    <x v="12"/>
    <x v="0"/>
    <s v="◆ネスレ日本_NDG_line_click◆_New"/>
    <n v="6923"/>
    <m/>
    <m/>
    <m/>
    <m/>
    <n v="1235.42"/>
    <m/>
    <x v="0"/>
    <m/>
    <m/>
    <x v="110"/>
    <m/>
    <x v="2"/>
    <x v="3"/>
    <x v="0"/>
  </r>
  <r>
    <x v="748"/>
    <x v="12"/>
    <x v="0"/>
    <s v="◆ネスレ日本_NDG_line_click◆_New"/>
    <n v="15243"/>
    <m/>
    <m/>
    <m/>
    <m/>
    <n v="2856.63"/>
    <m/>
    <x v="0"/>
    <m/>
    <m/>
    <x v="110"/>
    <m/>
    <x v="2"/>
    <x v="3"/>
    <x v="0"/>
  </r>
  <r>
    <x v="748"/>
    <x v="12"/>
    <x v="0"/>
    <s v="◆ネスレ日本_NDG_line_click◆_New"/>
    <n v="52545"/>
    <m/>
    <m/>
    <m/>
    <m/>
    <n v="6317.59"/>
    <m/>
    <x v="0"/>
    <m/>
    <m/>
    <x v="110"/>
    <m/>
    <x v="2"/>
    <x v="3"/>
    <x v="0"/>
  </r>
  <r>
    <x v="748"/>
    <x v="12"/>
    <x v="0"/>
    <s v="NDG_Genio_S_NDG logo_Consideration"/>
    <n v="9040"/>
    <m/>
    <m/>
    <m/>
    <m/>
    <n v="1864.28"/>
    <m/>
    <x v="0"/>
    <m/>
    <m/>
    <x v="110"/>
    <m/>
    <x v="2"/>
    <x v="3"/>
    <x v="0"/>
  </r>
  <r>
    <x v="748"/>
    <x v="12"/>
    <x v="0"/>
    <s v="NDG_Genio_S_NDG logo_Awareness"/>
    <n v="7004"/>
    <m/>
    <m/>
    <m/>
    <m/>
    <n v="1501.905"/>
    <m/>
    <x v="0"/>
    <m/>
    <m/>
    <x v="110"/>
    <m/>
    <x v="2"/>
    <x v="3"/>
    <x v="0"/>
  </r>
  <r>
    <x v="748"/>
    <x v="12"/>
    <x v="0"/>
    <s v="NDG_Genio_S_NDG logo_Awareness"/>
    <n v="41901"/>
    <m/>
    <m/>
    <m/>
    <m/>
    <n v="10300.370000000001"/>
    <m/>
    <x v="0"/>
    <m/>
    <m/>
    <x v="110"/>
    <m/>
    <x v="2"/>
    <x v="3"/>
    <x v="0"/>
  </r>
  <r>
    <x v="748"/>
    <x v="12"/>
    <x v="0"/>
    <s v="◆ネスレ日本_NDG_line_click◆_New"/>
    <n v="23911"/>
    <m/>
    <m/>
    <m/>
    <m/>
    <n v="4423.2049999999999"/>
    <m/>
    <x v="0"/>
    <m/>
    <m/>
    <x v="110"/>
    <m/>
    <x v="2"/>
    <x v="3"/>
    <x v="0"/>
  </r>
  <r>
    <x v="748"/>
    <x v="12"/>
    <x v="0"/>
    <s v="◆ネスレ日本_NDG_line_click◆_New"/>
    <n v="21482"/>
    <m/>
    <m/>
    <m/>
    <m/>
    <n v="2805.34"/>
    <m/>
    <x v="0"/>
    <m/>
    <m/>
    <x v="110"/>
    <m/>
    <x v="2"/>
    <x v="3"/>
    <x v="0"/>
  </r>
  <r>
    <x v="748"/>
    <x v="12"/>
    <x v="0"/>
    <s v="◆ネスレ日本_NDG_line_click◆_New"/>
    <n v="14763"/>
    <m/>
    <m/>
    <m/>
    <m/>
    <n v="2994.89"/>
    <m/>
    <x v="0"/>
    <m/>
    <m/>
    <x v="110"/>
    <m/>
    <x v="2"/>
    <x v="3"/>
    <x v="0"/>
  </r>
  <r>
    <x v="748"/>
    <x v="12"/>
    <x v="0"/>
    <s v="◆ネスレ日本_NDG_line_click◆_New"/>
    <n v="6543"/>
    <m/>
    <m/>
    <m/>
    <m/>
    <n v="948.86500000000001"/>
    <m/>
    <x v="0"/>
    <m/>
    <m/>
    <x v="110"/>
    <m/>
    <x v="2"/>
    <x v="3"/>
    <x v="0"/>
  </r>
  <r>
    <x v="748"/>
    <x v="12"/>
    <x v="0"/>
    <s v="◆ネスレ日本_NDG_line_click◆_New"/>
    <n v="21784"/>
    <m/>
    <m/>
    <m/>
    <m/>
    <n v="3062.9050000000002"/>
    <m/>
    <x v="0"/>
    <m/>
    <m/>
    <x v="110"/>
    <m/>
    <x v="2"/>
    <x v="3"/>
    <x v="0"/>
  </r>
  <r>
    <x v="748"/>
    <x v="12"/>
    <x v="0"/>
    <s v="NDG_Genio_S_NDG logo_Awareness"/>
    <n v="41801"/>
    <m/>
    <m/>
    <m/>
    <m/>
    <n v="10263.575000000001"/>
    <m/>
    <x v="0"/>
    <m/>
    <m/>
    <x v="110"/>
    <m/>
    <x v="2"/>
    <x v="3"/>
    <x v="0"/>
  </r>
  <r>
    <x v="748"/>
    <x v="12"/>
    <x v="0"/>
    <s v="NDG_Genio_S_NDG logo_Awareness"/>
    <n v="41678"/>
    <m/>
    <m/>
    <m/>
    <m/>
    <n v="10232.355"/>
    <m/>
    <x v="0"/>
    <m/>
    <m/>
    <x v="110"/>
    <m/>
    <x v="2"/>
    <x v="3"/>
    <x v="0"/>
  </r>
  <r>
    <x v="748"/>
    <x v="12"/>
    <x v="0"/>
    <s v="NDG_Genio_S_NDG logo_Awareness"/>
    <n v="42064"/>
    <m/>
    <m/>
    <m/>
    <m/>
    <n v="10293.68"/>
    <m/>
    <x v="0"/>
    <m/>
    <m/>
    <x v="110"/>
    <m/>
    <x v="2"/>
    <x v="3"/>
    <x v="0"/>
  </r>
  <r>
    <x v="748"/>
    <x v="12"/>
    <x v="0"/>
    <s v="NDG_Genio_S_NDG logo_Awareness"/>
    <n v="6836"/>
    <m/>
    <m/>
    <m/>
    <m/>
    <n v="1457.3050000000001"/>
    <m/>
    <x v="0"/>
    <m/>
    <m/>
    <x v="110"/>
    <m/>
    <x v="2"/>
    <x v="3"/>
    <x v="0"/>
  </r>
  <r>
    <x v="748"/>
    <x v="12"/>
    <x v="0"/>
    <s v="NDG_Genio_S_NDG logo_Awareness"/>
    <n v="6783"/>
    <m/>
    <m/>
    <m/>
    <m/>
    <n v="1478.49"/>
    <m/>
    <x v="0"/>
    <m/>
    <m/>
    <x v="110"/>
    <m/>
    <x v="2"/>
    <x v="3"/>
    <x v="0"/>
  </r>
  <r>
    <x v="748"/>
    <x v="12"/>
    <x v="0"/>
    <s v="NDG_Genio_S_NDG logo_Awareness"/>
    <n v="6798"/>
    <m/>
    <m/>
    <m/>
    <m/>
    <n v="1462.88"/>
    <m/>
    <x v="0"/>
    <m/>
    <m/>
    <x v="110"/>
    <m/>
    <x v="2"/>
    <x v="3"/>
    <x v="0"/>
  </r>
  <r>
    <x v="748"/>
    <x v="12"/>
    <x v="0"/>
    <s v="NDG_Genio_S_NDG logo_Awareness"/>
    <n v="6934"/>
    <m/>
    <m/>
    <m/>
    <m/>
    <n v="1500.79"/>
    <m/>
    <x v="0"/>
    <m/>
    <m/>
    <x v="110"/>
    <m/>
    <x v="2"/>
    <x v="3"/>
    <x v="0"/>
  </r>
  <r>
    <x v="748"/>
    <x v="12"/>
    <x v="0"/>
    <s v="NDG_Genio_S_NDG logo_Consideration"/>
    <n v="1"/>
    <m/>
    <m/>
    <m/>
    <m/>
    <n v="0"/>
    <m/>
    <x v="0"/>
    <m/>
    <m/>
    <x v="110"/>
    <m/>
    <x v="2"/>
    <x v="3"/>
    <x v="0"/>
  </r>
  <r>
    <x v="748"/>
    <x v="12"/>
    <x v="0"/>
    <s v="◆ネスレ日本_NDG_line_click◆_New"/>
    <n v="138088"/>
    <m/>
    <m/>
    <m/>
    <m/>
    <n v="38116.275000000001"/>
    <m/>
    <x v="0"/>
    <m/>
    <m/>
    <x v="110"/>
    <m/>
    <x v="2"/>
    <x v="3"/>
    <x v="0"/>
  </r>
  <r>
    <x v="748"/>
    <x v="12"/>
    <x v="0"/>
    <s v="NDG_Genio_S_NDG logo_Awareness"/>
    <n v="21894"/>
    <m/>
    <m/>
    <m/>
    <m/>
    <n v="4455.54"/>
    <m/>
    <x v="0"/>
    <m/>
    <m/>
    <x v="110"/>
    <m/>
    <x v="2"/>
    <x v="3"/>
    <x v="0"/>
  </r>
  <r>
    <x v="748"/>
    <x v="12"/>
    <x v="0"/>
    <s v="◆ネスレ日本_NDG_line_click◆_New"/>
    <n v="121643"/>
    <m/>
    <m/>
    <m/>
    <m/>
    <n v="14449.285"/>
    <m/>
    <x v="0"/>
    <m/>
    <m/>
    <x v="110"/>
    <m/>
    <x v="2"/>
    <x v="3"/>
    <x v="0"/>
  </r>
  <r>
    <x v="748"/>
    <x v="12"/>
    <x v="0"/>
    <s v="◆ネスレ日本_NDG_line_click◆_New"/>
    <n v="2455"/>
    <m/>
    <m/>
    <m/>
    <m/>
    <n v="236.38"/>
    <m/>
    <x v="0"/>
    <m/>
    <m/>
    <x v="110"/>
    <m/>
    <x v="2"/>
    <x v="3"/>
    <x v="0"/>
  </r>
  <r>
    <x v="748"/>
    <x v="12"/>
    <x v="0"/>
    <s v="◆ネスレ日本_NDG_line_click◆_New"/>
    <n v="3873"/>
    <m/>
    <m/>
    <m/>
    <m/>
    <n v="330.04"/>
    <m/>
    <x v="0"/>
    <m/>
    <m/>
    <x v="110"/>
    <m/>
    <x v="2"/>
    <x v="3"/>
    <x v="0"/>
  </r>
  <r>
    <x v="748"/>
    <x v="12"/>
    <x v="0"/>
    <s v="NDG_Genio_S_NDG logo_Awareness"/>
    <n v="41355"/>
    <m/>
    <m/>
    <m/>
    <m/>
    <n v="10144.27"/>
    <m/>
    <x v="0"/>
    <m/>
    <m/>
    <x v="110"/>
    <m/>
    <x v="2"/>
    <x v="3"/>
    <x v="0"/>
  </r>
  <r>
    <x v="748"/>
    <x v="12"/>
    <x v="0"/>
    <s v="◆ネスレ日本_NDG_line_click◆_New"/>
    <n v="233885"/>
    <m/>
    <m/>
    <m/>
    <m/>
    <n v="42642.06"/>
    <m/>
    <x v="0"/>
    <m/>
    <m/>
    <x v="110"/>
    <m/>
    <x v="2"/>
    <x v="3"/>
    <x v="0"/>
  </r>
  <r>
    <x v="748"/>
    <x v="12"/>
    <x v="0"/>
    <s v="NDG_Genio_S_NDG logo_Awareness"/>
    <n v="41805"/>
    <m/>
    <m/>
    <m/>
    <m/>
    <n v="10297.025"/>
    <m/>
    <x v="0"/>
    <m/>
    <m/>
    <x v="110"/>
    <m/>
    <x v="2"/>
    <x v="3"/>
    <x v="0"/>
  </r>
  <r>
    <x v="748"/>
    <x v="12"/>
    <x v="0"/>
    <s v="NDG_Genio_S_NDG logo_Awareness"/>
    <n v="21957"/>
    <m/>
    <m/>
    <m/>
    <m/>
    <n v="4455.54"/>
    <m/>
    <x v="0"/>
    <m/>
    <m/>
    <x v="110"/>
    <m/>
    <x v="2"/>
    <x v="3"/>
    <x v="0"/>
  </r>
  <r>
    <x v="748"/>
    <x v="12"/>
    <x v="0"/>
    <s v="NDG_Genio_S_NDG logo_Awareness"/>
    <n v="21561"/>
    <m/>
    <m/>
    <m/>
    <m/>
    <n v="4383.0649999999996"/>
    <m/>
    <x v="0"/>
    <m/>
    <m/>
    <x v="110"/>
    <m/>
    <x v="2"/>
    <x v="3"/>
    <x v="0"/>
  </r>
  <r>
    <x v="748"/>
    <x v="12"/>
    <x v="0"/>
    <s v="NDG_Genio_S_NDG logo_Awareness"/>
    <n v="21432"/>
    <m/>
    <m/>
    <m/>
    <m/>
    <n v="4398.6750000000002"/>
    <m/>
    <x v="0"/>
    <m/>
    <m/>
    <x v="110"/>
    <m/>
    <x v="2"/>
    <x v="3"/>
    <x v="0"/>
  </r>
  <r>
    <x v="748"/>
    <x v="12"/>
    <x v="0"/>
    <s v="NDG_Genio_S_NDG logo_Consideration"/>
    <n v="52958"/>
    <m/>
    <m/>
    <m/>
    <m/>
    <n v="12103.325000000001"/>
    <m/>
    <x v="0"/>
    <m/>
    <m/>
    <x v="110"/>
    <m/>
    <x v="2"/>
    <x v="3"/>
    <x v="0"/>
  </r>
  <r>
    <x v="748"/>
    <x v="12"/>
    <x v="0"/>
    <s v="NDG_Genio_S_NDG logo_Consideration"/>
    <n v="52465"/>
    <m/>
    <m/>
    <m/>
    <m/>
    <n v="12047.575000000001"/>
    <m/>
    <x v="0"/>
    <m/>
    <m/>
    <x v="110"/>
    <m/>
    <x v="2"/>
    <x v="3"/>
    <x v="0"/>
  </r>
  <r>
    <x v="748"/>
    <x v="12"/>
    <x v="0"/>
    <s v="NDG_Genio_S_NDG logo_Consideration"/>
    <n v="52621"/>
    <m/>
    <m/>
    <m/>
    <m/>
    <n v="12056.495000000001"/>
    <m/>
    <x v="0"/>
    <m/>
    <m/>
    <x v="110"/>
    <m/>
    <x v="2"/>
    <x v="3"/>
    <x v="0"/>
  </r>
  <r>
    <x v="748"/>
    <x v="12"/>
    <x v="0"/>
    <s v="NDG_Genio_S_NDG logo_Consideration"/>
    <n v="28410"/>
    <m/>
    <m/>
    <m/>
    <m/>
    <n v="5481.34"/>
    <m/>
    <x v="0"/>
    <m/>
    <m/>
    <x v="110"/>
    <m/>
    <x v="2"/>
    <x v="3"/>
    <x v="0"/>
  </r>
  <r>
    <x v="748"/>
    <x v="6"/>
    <x v="0"/>
    <s v="NDG_brand_秋冬施策_instream"/>
    <n v="49659"/>
    <m/>
    <m/>
    <m/>
    <m/>
    <n v="49314.099501949997"/>
    <m/>
    <x v="0"/>
    <m/>
    <m/>
    <x v="110"/>
    <m/>
    <x v="2"/>
    <x v="3"/>
    <x v="1"/>
  </r>
  <r>
    <x v="748"/>
    <x v="6"/>
    <x v="0"/>
    <s v="NDG_brand_秋冬施策_instream"/>
    <n v="28287"/>
    <m/>
    <m/>
    <m/>
    <m/>
    <n v="27817.43622281"/>
    <m/>
    <x v="0"/>
    <m/>
    <m/>
    <x v="110"/>
    <m/>
    <x v="2"/>
    <x v="3"/>
    <x v="1"/>
  </r>
  <r>
    <x v="748"/>
    <x v="6"/>
    <x v="0"/>
    <s v="NDG_brand_秋冬施策_instream"/>
    <n v="268"/>
    <m/>
    <m/>
    <m/>
    <m/>
    <n v="263.53205295499998"/>
    <m/>
    <x v="0"/>
    <m/>
    <m/>
    <x v="110"/>
    <m/>
    <x v="2"/>
    <x v="3"/>
    <x v="1"/>
  </r>
  <r>
    <x v="748"/>
    <x v="6"/>
    <x v="0"/>
    <s v="NDG_brand_秋冬施策_instream"/>
    <n v="122"/>
    <m/>
    <m/>
    <m/>
    <m/>
    <n v="152.55279028999999"/>
    <m/>
    <x v="0"/>
    <m/>
    <m/>
    <x v="110"/>
    <m/>
    <x v="2"/>
    <x v="3"/>
    <x v="1"/>
  </r>
  <r>
    <x v="748"/>
    <x v="9"/>
    <x v="0"/>
    <s v="genio_s_awareness◆ネスレ日本株式会社_SUBX_Genio_s_tw_reach◆_twivery"/>
    <n v="228"/>
    <m/>
    <m/>
    <m/>
    <m/>
    <n v="83.16327850000000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28"/>
    <m/>
    <m/>
    <m/>
    <m/>
    <n v="82.34218915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927"/>
    <m/>
    <m/>
    <m/>
    <m/>
    <n v="7912.346463324999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004"/>
    <m/>
    <m/>
    <m/>
    <m/>
    <n v="7303.804292144999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5"/>
    <m/>
    <m/>
    <m/>
    <m/>
    <n v="75.166886520000006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60"/>
    <m/>
    <m/>
    <m/>
    <m/>
    <n v="7641.67333934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20"/>
    <m/>
    <m/>
    <m/>
    <m/>
    <n v="36.312285279999998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44"/>
    <m/>
    <m/>
    <m/>
    <m/>
    <n v="769.9401226700000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21652"/>
    <m/>
    <m/>
    <m/>
    <m/>
    <n v="43294.72339464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26454"/>
    <m/>
    <m/>
    <m/>
    <m/>
    <n v="44929.10317588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1"/>
    <m/>
    <m/>
    <m/>
    <m/>
    <n v="87.3129472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535"/>
    <m/>
    <m/>
    <m/>
    <m/>
    <n v="7775.954621294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75"/>
    <m/>
    <m/>
    <m/>
    <m/>
    <n v="56.7276944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1"/>
    <m/>
    <m/>
    <m/>
    <m/>
    <n v="78.32428108000000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087"/>
    <m/>
    <m/>
    <m/>
    <m/>
    <n v="1598.2964578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73"/>
    <m/>
    <m/>
    <m/>
    <m/>
    <n v="7636.1089329650003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76"/>
    <m/>
    <m/>
    <m/>
    <m/>
    <n v="816.64356236499998"/>
    <m/>
    <x v="0"/>
    <m/>
    <m/>
    <x v="110"/>
    <m/>
    <x v="2"/>
    <x v="3"/>
    <x v="0"/>
  </r>
  <r>
    <x v="748"/>
    <x v="9"/>
    <x v="0"/>
    <s v="◆ネスレ日本株式会社_NDG_秋冬認知_tw_hd_click◆_twivery"/>
    <n v="34045"/>
    <m/>
    <m/>
    <m/>
    <m/>
    <n v="5976.4638672000001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40"/>
    <m/>
    <m/>
    <m/>
    <m/>
    <n v="800.18663847000005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816"/>
    <m/>
    <m/>
    <m/>
    <m/>
    <n v="7626.6643466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86"/>
    <m/>
    <m/>
    <m/>
    <m/>
    <n v="59.80234373500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8116"/>
    <m/>
    <m/>
    <m/>
    <m/>
    <n v="9951.0267509349997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8334"/>
    <m/>
    <m/>
    <m/>
    <m/>
    <n v="10007.77802205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18"/>
    <m/>
    <m/>
    <m/>
    <m/>
    <n v="69.400790014999998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845"/>
    <m/>
    <m/>
    <m/>
    <m/>
    <n v="1835.51419528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6312"/>
    <m/>
    <m/>
    <m/>
    <m/>
    <n v="1985.27013072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306"/>
    <m/>
    <m/>
    <m/>
    <m/>
    <n v="7477.022624004999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707"/>
    <m/>
    <m/>
    <m/>
    <m/>
    <n v="7602.43792992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24"/>
    <m/>
    <m/>
    <m/>
    <m/>
    <n v="38.5480620949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22"/>
    <m/>
    <m/>
    <m/>
    <m/>
    <n v="794.65086974500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77"/>
    <m/>
    <m/>
    <m/>
    <m/>
    <n v="100.962992435"/>
    <m/>
    <x v="0"/>
    <m/>
    <m/>
    <x v="110"/>
    <m/>
    <x v="2"/>
    <x v="3"/>
    <x v="0"/>
  </r>
  <r>
    <x v="748"/>
    <x v="9"/>
    <x v="0"/>
    <s v="◆ネスレ日本株式会社_NDG_秋冬認知_tw_kw_click◆_twivery"/>
    <n v="10375"/>
    <m/>
    <m/>
    <m/>
    <m/>
    <n v="1962.400064669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33141"/>
    <m/>
    <m/>
    <m/>
    <m/>
    <n v="11683.1177441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4764"/>
    <m/>
    <m/>
    <m/>
    <m/>
    <n v="1499.0639354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04"/>
    <m/>
    <m/>
    <m/>
    <m/>
    <n v="32.92051103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552"/>
    <m/>
    <m/>
    <m/>
    <m/>
    <n v="805.22020227500002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16"/>
    <m/>
    <m/>
    <m/>
    <m/>
    <n v="36.824792799999997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18"/>
    <m/>
    <m/>
    <m/>
    <m/>
    <n v="36.934691659999999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4529"/>
    <m/>
    <m/>
    <m/>
    <m/>
    <n v="1423.342295125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27"/>
    <m/>
    <m/>
    <m/>
    <m/>
    <n v="73.305628170000006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4430"/>
    <m/>
    <m/>
    <m/>
    <m/>
    <n v="7742.6034526650001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720"/>
    <m/>
    <m/>
    <m/>
    <m/>
    <n v="7525.1859978700004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23009"/>
    <m/>
    <m/>
    <m/>
    <m/>
    <n v="7311.7621809450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119661"/>
    <m/>
    <m/>
    <m/>
    <m/>
    <n v="42552.791074045002"/>
    <m/>
    <x v="0"/>
    <m/>
    <m/>
    <x v="110"/>
    <m/>
    <x v="2"/>
    <x v="3"/>
    <x v="0"/>
  </r>
  <r>
    <x v="748"/>
    <x v="9"/>
    <x v="0"/>
    <s v="genio_s_awareness◆ネスレ日本株式会社_SUBX_Genio_s_tw_reach◆_twivery"/>
    <n v="5776"/>
    <m/>
    <m/>
    <m/>
    <m/>
    <n v="1809.514911835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4200"/>
    <m/>
    <m/>
    <m/>
    <m/>
    <n v="7434.2635447550001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135"/>
    <m/>
    <m/>
    <m/>
    <m/>
    <n v="42.376661009999999"/>
    <m/>
    <x v="0"/>
    <m/>
    <m/>
    <x v="110"/>
    <m/>
    <x v="2"/>
    <x v="3"/>
    <x v="0"/>
  </r>
  <r>
    <x v="748"/>
    <x v="9"/>
    <x v="0"/>
    <s v="NDG_consideration◆ネスレ日本株式会社_NDG_Genio_s_tw_reach◆_twivery"/>
    <n v="2665"/>
    <m/>
    <m/>
    <m/>
    <m/>
    <n v="841.22213288"/>
    <m/>
    <x v="0"/>
    <m/>
    <m/>
    <x v="110"/>
    <m/>
    <x v="2"/>
    <x v="3"/>
    <x v="0"/>
  </r>
  <r>
    <x v="749"/>
    <x v="12"/>
    <x v="0"/>
    <s v="◆ネスレ日本_NDG_line_click◆_New"/>
    <n v="228404"/>
    <m/>
    <m/>
    <m/>
    <m/>
    <n v="51560.945"/>
    <m/>
    <x v="0"/>
    <m/>
    <m/>
    <x v="110"/>
    <m/>
    <x v="2"/>
    <x v="3"/>
    <x v="0"/>
  </r>
  <r>
    <x v="749"/>
    <x v="12"/>
    <x v="0"/>
    <s v="NDG_Genio_S_NDG logo_Consideration"/>
    <n v="16159"/>
    <m/>
    <m/>
    <m/>
    <m/>
    <n v="3001.58"/>
    <m/>
    <x v="0"/>
    <m/>
    <m/>
    <x v="110"/>
    <m/>
    <x v="2"/>
    <x v="3"/>
    <x v="0"/>
  </r>
  <r>
    <x v="749"/>
    <x v="12"/>
    <x v="0"/>
    <s v="NDG_Genio_S_NDG logo_Awareness"/>
    <n v="12335"/>
    <m/>
    <m/>
    <m/>
    <m/>
    <n v="2367.145"/>
    <m/>
    <x v="0"/>
    <m/>
    <m/>
    <x v="110"/>
    <m/>
    <x v="2"/>
    <x v="3"/>
    <x v="0"/>
  </r>
  <r>
    <x v="749"/>
    <x v="12"/>
    <x v="0"/>
    <s v="NDG_Genio_S_NDG logo_Awareness"/>
    <n v="12296"/>
    <m/>
    <m/>
    <m/>
    <m/>
    <n v="2371.605"/>
    <m/>
    <x v="0"/>
    <m/>
    <m/>
    <x v="110"/>
    <m/>
    <x v="2"/>
    <x v="3"/>
    <x v="0"/>
  </r>
  <r>
    <x v="749"/>
    <x v="12"/>
    <x v="0"/>
    <s v="NDG_Genio_S_NDG logo_Consideration"/>
    <n v="27717"/>
    <m/>
    <m/>
    <m/>
    <m/>
    <n v="5396.6"/>
    <m/>
    <x v="0"/>
    <m/>
    <m/>
    <x v="110"/>
    <m/>
    <x v="2"/>
    <x v="3"/>
    <x v="0"/>
  </r>
  <r>
    <x v="749"/>
    <x v="12"/>
    <x v="0"/>
    <s v="NDG_Genio_S_NDG logo_Consideration"/>
    <n v="27958"/>
    <m/>
    <m/>
    <m/>
    <m/>
    <n v="5488.03"/>
    <m/>
    <x v="0"/>
    <m/>
    <m/>
    <x v="110"/>
    <m/>
    <x v="2"/>
    <x v="3"/>
    <x v="0"/>
  </r>
  <r>
    <x v="749"/>
    <x v="12"/>
    <x v="0"/>
    <s v="NDG_Genio_S_NDG logo_Awareness"/>
    <n v="21352"/>
    <m/>
    <m/>
    <m/>
    <m/>
    <n v="4385.2950000000001"/>
    <m/>
    <x v="0"/>
    <m/>
    <m/>
    <x v="110"/>
    <m/>
    <x v="2"/>
    <x v="3"/>
    <x v="0"/>
  </r>
  <r>
    <x v="749"/>
    <x v="12"/>
    <x v="0"/>
    <s v="◆ネスレ日本_NDG_line_click◆_New"/>
    <n v="5174"/>
    <m/>
    <m/>
    <m/>
    <m/>
    <n v="682.38"/>
    <m/>
    <x v="0"/>
    <m/>
    <m/>
    <x v="110"/>
    <m/>
    <x v="2"/>
    <x v="3"/>
    <x v="0"/>
  </r>
  <r>
    <x v="749"/>
    <x v="12"/>
    <x v="0"/>
    <s v="◆ネスレ日本_NDG_line_click◆_New"/>
    <n v="20985"/>
    <m/>
    <m/>
    <m/>
    <m/>
    <n v="4153.375"/>
    <m/>
    <x v="0"/>
    <m/>
    <m/>
    <x v="110"/>
    <m/>
    <x v="2"/>
    <x v="3"/>
    <x v="0"/>
  </r>
  <r>
    <x v="749"/>
    <x v="12"/>
    <x v="0"/>
    <s v="NDG_Genio_S_NDG logo_Awareness"/>
    <n v="38903"/>
    <m/>
    <m/>
    <m/>
    <m/>
    <n v="9282.375"/>
    <m/>
    <x v="0"/>
    <m/>
    <m/>
    <x v="110"/>
    <m/>
    <x v="2"/>
    <x v="3"/>
    <x v="0"/>
  </r>
  <r>
    <x v="749"/>
    <x v="12"/>
    <x v="0"/>
    <s v="◆ネスレ日本_NDG_line_click◆_New"/>
    <n v="21033"/>
    <m/>
    <m/>
    <m/>
    <m/>
    <n v="4063.06"/>
    <m/>
    <x v="0"/>
    <m/>
    <m/>
    <x v="110"/>
    <m/>
    <x v="2"/>
    <x v="3"/>
    <x v="0"/>
  </r>
  <r>
    <x v="749"/>
    <x v="12"/>
    <x v="0"/>
    <s v="NDG_Genio_S_NDG logo_Awareness"/>
    <n v="38623"/>
    <m/>
    <m/>
    <m/>
    <m/>
    <n v="9257.8449999999993"/>
    <m/>
    <x v="0"/>
    <m/>
    <m/>
    <x v="110"/>
    <m/>
    <x v="2"/>
    <x v="3"/>
    <x v="0"/>
  </r>
  <r>
    <x v="749"/>
    <x v="12"/>
    <x v="0"/>
    <s v="NDG_Genio_S_NDG logo_Awareness"/>
    <n v="38891"/>
    <m/>
    <m/>
    <m/>
    <m/>
    <n v="9227.74"/>
    <m/>
    <x v="0"/>
    <m/>
    <m/>
    <x v="110"/>
    <m/>
    <x v="2"/>
    <x v="3"/>
    <x v="0"/>
  </r>
  <r>
    <x v="749"/>
    <x v="12"/>
    <x v="0"/>
    <s v="◆ネスレ日本_NDG_line_click◆_New"/>
    <n v="46413"/>
    <m/>
    <m/>
    <m/>
    <m/>
    <n v="9049.34"/>
    <m/>
    <x v="0"/>
    <m/>
    <m/>
    <x v="110"/>
    <m/>
    <x v="2"/>
    <x v="3"/>
    <x v="0"/>
  </r>
  <r>
    <x v="749"/>
    <x v="12"/>
    <x v="0"/>
    <s v="NDG_Genio_S_NDG logo_Awareness"/>
    <n v="21850"/>
    <m/>
    <m/>
    <m/>
    <m/>
    <n v="4457.7700000000004"/>
    <m/>
    <x v="0"/>
    <m/>
    <m/>
    <x v="110"/>
    <m/>
    <x v="2"/>
    <x v="3"/>
    <x v="0"/>
  </r>
  <r>
    <x v="749"/>
    <x v="12"/>
    <x v="0"/>
    <s v="◆ネスレ日本_NDG_line_click◆_New"/>
    <n v="15743"/>
    <m/>
    <m/>
    <m/>
    <m/>
    <n v="3076.2849999999999"/>
    <m/>
    <x v="0"/>
    <m/>
    <m/>
    <x v="110"/>
    <m/>
    <x v="2"/>
    <x v="3"/>
    <x v="0"/>
  </r>
  <r>
    <x v="749"/>
    <x v="12"/>
    <x v="0"/>
    <s v="◆ネスレ日本_NDG_line_click◆_New"/>
    <n v="340105"/>
    <m/>
    <m/>
    <m/>
    <m/>
    <n v="62227.035000000003"/>
    <m/>
    <x v="0"/>
    <m/>
    <m/>
    <x v="110"/>
    <m/>
    <x v="2"/>
    <x v="3"/>
    <x v="0"/>
  </r>
  <r>
    <x v="749"/>
    <x v="12"/>
    <x v="0"/>
    <s v="NDG_Genio_S_NDG logo_Awareness"/>
    <n v="21632"/>
    <m/>
    <m/>
    <m/>
    <m/>
    <n v="4447.7349999999997"/>
    <m/>
    <x v="0"/>
    <m/>
    <m/>
    <x v="110"/>
    <m/>
    <x v="2"/>
    <x v="3"/>
    <x v="0"/>
  </r>
  <r>
    <x v="749"/>
    <x v="12"/>
    <x v="0"/>
    <s v="NDG_Genio_S_NDG logo_Consideration"/>
    <n v="16137"/>
    <m/>
    <m/>
    <m/>
    <m/>
    <n v="3004.9250000000002"/>
    <m/>
    <x v="0"/>
    <m/>
    <m/>
    <x v="110"/>
    <m/>
    <x v="2"/>
    <x v="3"/>
    <x v="0"/>
  </r>
  <r>
    <x v="749"/>
    <x v="12"/>
    <x v="0"/>
    <s v="NDG_Genio_S_NDG logo_Awareness"/>
    <n v="12746"/>
    <m/>
    <m/>
    <m/>
    <m/>
    <n v="2446.31"/>
    <m/>
    <x v="0"/>
    <m/>
    <m/>
    <x v="110"/>
    <m/>
    <x v="2"/>
    <x v="3"/>
    <x v="0"/>
  </r>
  <r>
    <x v="749"/>
    <x v="12"/>
    <x v="0"/>
    <s v="◆ネスレ日本_NDG_line_click◆_New"/>
    <n v="33207"/>
    <m/>
    <m/>
    <m/>
    <m/>
    <n v="3628.21"/>
    <m/>
    <x v="0"/>
    <m/>
    <m/>
    <x v="110"/>
    <m/>
    <x v="2"/>
    <x v="3"/>
    <x v="0"/>
  </r>
  <r>
    <x v="749"/>
    <x v="12"/>
    <x v="0"/>
    <s v="◆ネスレ日本_NDG_line_click◆_New"/>
    <n v="11055"/>
    <m/>
    <m/>
    <m/>
    <m/>
    <n v="1461.7650000000001"/>
    <m/>
    <x v="0"/>
    <m/>
    <m/>
    <x v="110"/>
    <m/>
    <x v="2"/>
    <x v="3"/>
    <x v="0"/>
  </r>
  <r>
    <x v="749"/>
    <x v="12"/>
    <x v="0"/>
    <s v="NDG_Genio_S_NDG logo_Consideration"/>
    <n v="28251"/>
    <m/>
    <m/>
    <m/>
    <m/>
    <n v="5475.7650000000003"/>
    <m/>
    <x v="0"/>
    <m/>
    <m/>
    <x v="110"/>
    <m/>
    <x v="2"/>
    <x v="3"/>
    <x v="0"/>
  </r>
  <r>
    <x v="749"/>
    <x v="12"/>
    <x v="0"/>
    <s v="NDG_Genio_S_NDG logo_Awareness"/>
    <n v="39002"/>
    <m/>
    <m/>
    <m/>
    <m/>
    <n v="9329.2049999999999"/>
    <m/>
    <x v="0"/>
    <m/>
    <m/>
    <x v="110"/>
    <m/>
    <x v="2"/>
    <x v="3"/>
    <x v="0"/>
  </r>
  <r>
    <x v="749"/>
    <x v="12"/>
    <x v="0"/>
    <s v="NDG_Genio_S_NDG logo_Awareness"/>
    <n v="39055"/>
    <m/>
    <m/>
    <m/>
    <m/>
    <n v="9354.85"/>
    <m/>
    <x v="0"/>
    <m/>
    <m/>
    <x v="110"/>
    <m/>
    <x v="2"/>
    <x v="3"/>
    <x v="0"/>
  </r>
  <r>
    <x v="749"/>
    <x v="12"/>
    <x v="0"/>
    <s v="NDG_Genio_S_NDG logo_Consideration"/>
    <n v="48651"/>
    <m/>
    <m/>
    <m/>
    <m/>
    <n v="10906.93"/>
    <m/>
    <x v="0"/>
    <m/>
    <m/>
    <x v="110"/>
    <m/>
    <x v="2"/>
    <x v="3"/>
    <x v="0"/>
  </r>
  <r>
    <x v="749"/>
    <x v="12"/>
    <x v="0"/>
    <s v="NDG_Genio_S_NDG logo_Awareness"/>
    <n v="21545"/>
    <m/>
    <m/>
    <m/>
    <m/>
    <n v="4452.1949999999997"/>
    <m/>
    <x v="0"/>
    <m/>
    <m/>
    <x v="110"/>
    <m/>
    <x v="2"/>
    <x v="3"/>
    <x v="0"/>
  </r>
  <r>
    <x v="749"/>
    <x v="12"/>
    <x v="0"/>
    <s v="◆ネスレ日本_NDG_line_click◆_New"/>
    <n v="304321"/>
    <m/>
    <m/>
    <m/>
    <m/>
    <n v="48190.3"/>
    <m/>
    <x v="0"/>
    <m/>
    <m/>
    <x v="110"/>
    <m/>
    <x v="2"/>
    <x v="3"/>
    <x v="0"/>
  </r>
  <r>
    <x v="749"/>
    <x v="12"/>
    <x v="0"/>
    <s v="◆ネスレ日本_NDG_line_click◆_New"/>
    <n v="1776"/>
    <m/>
    <m/>
    <m/>
    <m/>
    <n v="89.2"/>
    <m/>
    <x v="0"/>
    <m/>
    <m/>
    <x v="110"/>
    <m/>
    <x v="2"/>
    <x v="3"/>
    <x v="0"/>
  </r>
  <r>
    <x v="749"/>
    <x v="12"/>
    <x v="0"/>
    <s v="◆ネスレ日本_NDG_line_click◆_New"/>
    <n v="37326"/>
    <m/>
    <m/>
    <m/>
    <m/>
    <n v="7254.19"/>
    <m/>
    <x v="0"/>
    <m/>
    <m/>
    <x v="110"/>
    <m/>
    <x v="2"/>
    <x v="3"/>
    <x v="0"/>
  </r>
  <r>
    <x v="749"/>
    <x v="12"/>
    <x v="0"/>
    <s v="◆ネスレ日本_NDG_line_click◆_New"/>
    <n v="20862"/>
    <m/>
    <m/>
    <m/>
    <m/>
    <n v="3831.14"/>
    <m/>
    <x v="0"/>
    <m/>
    <m/>
    <x v="110"/>
    <m/>
    <x v="2"/>
    <x v="3"/>
    <x v="0"/>
  </r>
  <r>
    <x v="749"/>
    <x v="12"/>
    <x v="0"/>
    <s v="◆ネスレ日本_NDG_line_click◆_New"/>
    <n v="36259"/>
    <m/>
    <m/>
    <m/>
    <m/>
    <n v="6212.78"/>
    <m/>
    <x v="0"/>
    <m/>
    <m/>
    <x v="110"/>
    <m/>
    <x v="2"/>
    <x v="3"/>
    <x v="0"/>
  </r>
  <r>
    <x v="749"/>
    <x v="12"/>
    <x v="0"/>
    <s v="◆ネスレ日本_NDG_line_click◆_New"/>
    <n v="76626"/>
    <m/>
    <m/>
    <m/>
    <m/>
    <n v="18238.055"/>
    <m/>
    <x v="0"/>
    <m/>
    <m/>
    <x v="110"/>
    <m/>
    <x v="2"/>
    <x v="3"/>
    <x v="0"/>
  </r>
  <r>
    <x v="749"/>
    <x v="12"/>
    <x v="0"/>
    <s v="NDG_Genio_S_NDG logo_Awareness"/>
    <n v="21700"/>
    <m/>
    <m/>
    <m/>
    <m/>
    <n v="4463.3450000000003"/>
    <m/>
    <x v="0"/>
    <m/>
    <m/>
    <x v="110"/>
    <m/>
    <x v="2"/>
    <x v="3"/>
    <x v="0"/>
  </r>
  <r>
    <x v="749"/>
    <x v="12"/>
    <x v="0"/>
    <s v="NDG_Genio_S_NDG logo_Awareness"/>
    <n v="22144"/>
    <m/>
    <m/>
    <m/>
    <m/>
    <n v="4514.6350000000002"/>
    <m/>
    <x v="0"/>
    <m/>
    <m/>
    <x v="110"/>
    <m/>
    <x v="2"/>
    <x v="3"/>
    <x v="0"/>
  </r>
  <r>
    <x v="749"/>
    <x v="12"/>
    <x v="0"/>
    <s v="NDG_Genio_S_NDG logo_Awareness"/>
    <n v="12543"/>
    <m/>
    <m/>
    <m/>
    <m/>
    <n v="2412.86"/>
    <m/>
    <x v="0"/>
    <m/>
    <m/>
    <x v="110"/>
    <m/>
    <x v="2"/>
    <x v="3"/>
    <x v="0"/>
  </r>
  <r>
    <x v="749"/>
    <x v="12"/>
    <x v="0"/>
    <s v="NDG_Genio_S_NDG logo_Awareness"/>
    <n v="12551"/>
    <m/>
    <m/>
    <m/>
    <m/>
    <n v="2431.8150000000001"/>
    <m/>
    <x v="0"/>
    <m/>
    <m/>
    <x v="110"/>
    <m/>
    <x v="2"/>
    <x v="3"/>
    <x v="0"/>
  </r>
  <r>
    <x v="749"/>
    <x v="12"/>
    <x v="0"/>
    <s v="NDG_Genio_S_NDG logo_Awareness"/>
    <n v="38842"/>
    <m/>
    <m/>
    <m/>
    <m/>
    <n v="9295.7549999999992"/>
    <m/>
    <x v="0"/>
    <m/>
    <m/>
    <x v="110"/>
    <m/>
    <x v="2"/>
    <x v="3"/>
    <x v="0"/>
  </r>
  <r>
    <x v="749"/>
    <x v="12"/>
    <x v="0"/>
    <s v="◆ネスレ日本_NDG_line_click◆_New"/>
    <n v="16316"/>
    <m/>
    <m/>
    <m/>
    <m/>
    <n v="2335.9250000000002"/>
    <m/>
    <x v="0"/>
    <m/>
    <m/>
    <x v="110"/>
    <m/>
    <x v="2"/>
    <x v="3"/>
    <x v="0"/>
  </r>
  <r>
    <x v="749"/>
    <x v="12"/>
    <x v="0"/>
    <s v="NDG_Genio_S_NDG logo_Consideration"/>
    <n v="15953"/>
    <m/>
    <m/>
    <m/>
    <m/>
    <n v="2948.06"/>
    <m/>
    <x v="0"/>
    <m/>
    <m/>
    <x v="110"/>
    <m/>
    <x v="2"/>
    <x v="3"/>
    <x v="0"/>
  </r>
  <r>
    <x v="749"/>
    <x v="12"/>
    <x v="0"/>
    <s v="NDG_Genio_S_NDG logo_Consideration"/>
    <n v="49126"/>
    <m/>
    <m/>
    <m/>
    <m/>
    <n v="11001.705"/>
    <m/>
    <x v="0"/>
    <m/>
    <m/>
    <x v="110"/>
    <m/>
    <x v="2"/>
    <x v="3"/>
    <x v="0"/>
  </r>
  <r>
    <x v="749"/>
    <x v="12"/>
    <x v="0"/>
    <s v="NDG_Genio_S_NDG logo_Consideration"/>
    <n v="48806"/>
    <m/>
    <m/>
    <m/>
    <m/>
    <n v="10924.77"/>
    <m/>
    <x v="0"/>
    <m/>
    <m/>
    <x v="110"/>
    <m/>
    <x v="2"/>
    <x v="3"/>
    <x v="0"/>
  </r>
  <r>
    <x v="749"/>
    <x v="12"/>
    <x v="0"/>
    <s v="NDG_Genio_S_NDG logo_Awareness"/>
    <n v="12603"/>
    <m/>
    <m/>
    <m/>
    <m/>
    <n v="2395.02"/>
    <m/>
    <x v="0"/>
    <m/>
    <m/>
    <x v="110"/>
    <m/>
    <x v="2"/>
    <x v="3"/>
    <x v="0"/>
  </r>
  <r>
    <x v="749"/>
    <x v="6"/>
    <x v="0"/>
    <s v="NDG_brand_秋冬施策_instream"/>
    <n v="98"/>
    <m/>
    <m/>
    <m/>
    <m/>
    <n v="153.90123783999999"/>
    <m/>
    <x v="0"/>
    <m/>
    <m/>
    <x v="110"/>
    <m/>
    <x v="2"/>
    <x v="3"/>
    <x v="1"/>
  </r>
  <r>
    <x v="749"/>
    <x v="6"/>
    <x v="0"/>
    <s v="NDG_brand_秋冬施策_instream"/>
    <n v="220"/>
    <m/>
    <m/>
    <m/>
    <m/>
    <n v="338.96524384499997"/>
    <m/>
    <x v="0"/>
    <m/>
    <m/>
    <x v="110"/>
    <m/>
    <x v="2"/>
    <x v="3"/>
    <x v="1"/>
  </r>
  <r>
    <x v="749"/>
    <x v="6"/>
    <x v="0"/>
    <s v="NDG_brand_秋冬施策_instream"/>
    <n v="16609"/>
    <m/>
    <m/>
    <m/>
    <m/>
    <n v="27142.207888559999"/>
    <m/>
    <x v="0"/>
    <m/>
    <m/>
    <x v="110"/>
    <m/>
    <x v="2"/>
    <x v="3"/>
    <x v="1"/>
  </r>
  <r>
    <x v="749"/>
    <x v="6"/>
    <x v="0"/>
    <s v="NDG_brand_秋冬施策_instream"/>
    <n v="33795"/>
    <m/>
    <m/>
    <m/>
    <m/>
    <n v="54912.514186405002"/>
    <m/>
    <x v="0"/>
    <m/>
    <m/>
    <x v="110"/>
    <m/>
    <x v="2"/>
    <x v="3"/>
    <x v="1"/>
  </r>
  <r>
    <x v="749"/>
    <x v="9"/>
    <x v="0"/>
    <s v="◆ネスレ日本株式会社_NDG_秋冬認知_tw_kw_click◆_twivery"/>
    <n v="12188"/>
    <m/>
    <m/>
    <m/>
    <m/>
    <n v="2140.79916374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16"/>
    <m/>
    <m/>
    <m/>
    <m/>
    <n v="111.60621601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4486"/>
    <m/>
    <m/>
    <m/>
    <m/>
    <n v="7511.3161727950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093"/>
    <m/>
    <m/>
    <m/>
    <m/>
    <n v="1555.7561862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644"/>
    <m/>
    <m/>
    <m/>
    <m/>
    <n v="1725.386264105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7"/>
    <m/>
    <m/>
    <m/>
    <m/>
    <n v="122.95889737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82"/>
    <m/>
    <m/>
    <m/>
    <m/>
    <n v="961.6900511200000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3535"/>
    <m/>
    <m/>
    <m/>
    <m/>
    <n v="7211.0251711350002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39"/>
    <m/>
    <m/>
    <m/>
    <m/>
    <n v="42.12882103999999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35"/>
    <m/>
    <m/>
    <m/>
    <m/>
    <n v="119.040945699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055"/>
    <m/>
    <m/>
    <m/>
    <m/>
    <n v="1546.70669569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6546"/>
    <m/>
    <m/>
    <m/>
    <m/>
    <n v="1989.16473206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19"/>
    <m/>
    <m/>
    <m/>
    <m/>
    <n v="36.71240637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243"/>
    <m/>
    <m/>
    <m/>
    <m/>
    <n v="7737.123806350000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22"/>
    <m/>
    <m/>
    <m/>
    <m/>
    <n v="114.8761018099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523"/>
    <m/>
    <m/>
    <m/>
    <m/>
    <n v="7822.307704574999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6"/>
    <m/>
    <m/>
    <m/>
    <m/>
    <n v="43.79906316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92927"/>
    <m/>
    <m/>
    <m/>
    <m/>
    <n v="32429.32272366499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25"/>
    <m/>
    <m/>
    <m/>
    <m/>
    <n v="38.9598349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99"/>
    <m/>
    <m/>
    <m/>
    <m/>
    <n v="964.48662276000005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4"/>
    <m/>
    <m/>
    <m/>
    <m/>
    <n v="126.5599928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6204"/>
    <m/>
    <m/>
    <m/>
    <m/>
    <n v="1885.635483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307"/>
    <m/>
    <m/>
    <m/>
    <m/>
    <n v="109.079041755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266"/>
    <m/>
    <m/>
    <m/>
    <m/>
    <n v="949.5298399350000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401"/>
    <m/>
    <m/>
    <m/>
    <m/>
    <n v="144.18145614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378"/>
    <m/>
    <m/>
    <m/>
    <m/>
    <n v="8995.472641820000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3"/>
    <m/>
    <m/>
    <m/>
    <m/>
    <n v="43.681014769999997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265"/>
    <m/>
    <m/>
    <m/>
    <m/>
    <n v="7730.9702105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89834"/>
    <m/>
    <m/>
    <m/>
    <m/>
    <n v="31377.983728945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5586"/>
    <m/>
    <m/>
    <m/>
    <m/>
    <n v="9059.262368275"/>
    <m/>
    <x v="0"/>
    <m/>
    <m/>
    <x v="110"/>
    <m/>
    <x v="2"/>
    <x v="3"/>
    <x v="0"/>
  </r>
  <r>
    <x v="749"/>
    <x v="9"/>
    <x v="0"/>
    <s v="◆ネスレ日本株式会社_NDG_秋冬認知_tw_hd_click◆_twivery"/>
    <n v="42265"/>
    <m/>
    <m/>
    <m/>
    <m/>
    <n v="5976.4622170000002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142"/>
    <m/>
    <m/>
    <m/>
    <m/>
    <n v="915.31902414499996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801"/>
    <m/>
    <m/>
    <m/>
    <m/>
    <n v="7243.3212208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5"/>
    <m/>
    <m/>
    <m/>
    <m/>
    <n v="127.0048064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689"/>
    <m/>
    <m/>
    <m/>
    <m/>
    <n v="7210.6480524899998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34"/>
    <m/>
    <m/>
    <m/>
    <m/>
    <n v="975.312552470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887"/>
    <m/>
    <m/>
    <m/>
    <m/>
    <n v="7287.38780261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300"/>
    <m/>
    <m/>
    <m/>
    <m/>
    <n v="959.38456673500002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569"/>
    <m/>
    <m/>
    <m/>
    <m/>
    <n v="7163.2149289199997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19922"/>
    <m/>
    <m/>
    <m/>
    <m/>
    <n v="7295.4492414599999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66"/>
    <m/>
    <m/>
    <m/>
    <m/>
    <n v="135.13592610000001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5851"/>
    <m/>
    <m/>
    <m/>
    <m/>
    <n v="1781.89268902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140"/>
    <m/>
    <m/>
    <m/>
    <m/>
    <n v="43.454107809999996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3411"/>
    <m/>
    <m/>
    <m/>
    <m/>
    <n v="7183.6473005750004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20213"/>
    <m/>
    <m/>
    <m/>
    <m/>
    <n v="7409.2540936400001"/>
    <m/>
    <x v="0"/>
    <m/>
    <m/>
    <x v="110"/>
    <m/>
    <x v="2"/>
    <x v="3"/>
    <x v="0"/>
  </r>
  <r>
    <x v="749"/>
    <x v="9"/>
    <x v="0"/>
    <s v="NDG_consideration◆ネスレ日本株式会社_NDG_Genio_s_tw_reach◆_twivery"/>
    <n v="341"/>
    <m/>
    <m/>
    <m/>
    <m/>
    <n v="123.098572305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28795"/>
    <m/>
    <m/>
    <m/>
    <m/>
    <n v="10200.920884319999"/>
    <m/>
    <x v="0"/>
    <m/>
    <m/>
    <x v="110"/>
    <m/>
    <x v="2"/>
    <x v="3"/>
    <x v="0"/>
  </r>
  <r>
    <x v="749"/>
    <x v="9"/>
    <x v="0"/>
    <s v="genio_s_awareness◆ネスレ日本株式会社_SUBX_Genio_s_tw_reach◆_twivery"/>
    <n v="88378"/>
    <m/>
    <m/>
    <m/>
    <m/>
    <n v="30838.457373959998"/>
    <m/>
    <x v="0"/>
    <m/>
    <m/>
    <x v="110"/>
    <m/>
    <x v="2"/>
    <x v="3"/>
    <x v="0"/>
  </r>
  <r>
    <x v="750"/>
    <x v="12"/>
    <x v="0"/>
    <s v="◆ネスレ日本_NDG_line_click◆_New"/>
    <n v="11635"/>
    <m/>
    <m/>
    <m/>
    <m/>
    <n v="3129.8049999999998"/>
    <m/>
    <x v="0"/>
    <m/>
    <m/>
    <x v="110"/>
    <m/>
    <x v="2"/>
    <x v="3"/>
    <x v="0"/>
  </r>
  <r>
    <x v="750"/>
    <x v="12"/>
    <x v="0"/>
    <s v="NDG_Genio_S_NDG logo_Consideration"/>
    <n v="49249"/>
    <m/>
    <m/>
    <m/>
    <m/>
    <n v="10043.92"/>
    <m/>
    <x v="0"/>
    <m/>
    <m/>
    <x v="110"/>
    <m/>
    <x v="2"/>
    <x v="3"/>
    <x v="0"/>
  </r>
  <r>
    <x v="750"/>
    <x v="12"/>
    <x v="0"/>
    <s v="NDG_Genio_S_NDG logo_Consideration"/>
    <n v="7385"/>
    <m/>
    <m/>
    <m/>
    <m/>
    <n v="1429.43"/>
    <m/>
    <x v="0"/>
    <m/>
    <m/>
    <x v="110"/>
    <m/>
    <x v="2"/>
    <x v="3"/>
    <x v="0"/>
  </r>
  <r>
    <x v="750"/>
    <x v="12"/>
    <x v="0"/>
    <s v="◆ネスレ日本_NDG_line_click◆_New"/>
    <n v="38559"/>
    <m/>
    <m/>
    <m/>
    <m/>
    <n v="7811.69"/>
    <m/>
    <x v="0"/>
    <m/>
    <m/>
    <x v="110"/>
    <m/>
    <x v="2"/>
    <x v="3"/>
    <x v="0"/>
  </r>
  <r>
    <x v="750"/>
    <x v="12"/>
    <x v="0"/>
    <s v="NDG_Genio_S_NDG logo_Consideration"/>
    <n v="33427"/>
    <m/>
    <m/>
    <m/>
    <m/>
    <n v="7893.085"/>
    <m/>
    <x v="0"/>
    <m/>
    <m/>
    <x v="110"/>
    <m/>
    <x v="2"/>
    <x v="3"/>
    <x v="0"/>
  </r>
  <r>
    <x v="750"/>
    <x v="12"/>
    <x v="0"/>
    <s v="NDG_Genio_S_NDG logo_Consideration"/>
    <n v="7392"/>
    <m/>
    <m/>
    <m/>
    <m/>
    <n v="1433.89"/>
    <m/>
    <x v="0"/>
    <m/>
    <m/>
    <x v="110"/>
    <m/>
    <x v="2"/>
    <x v="3"/>
    <x v="0"/>
  </r>
  <r>
    <x v="750"/>
    <x v="12"/>
    <x v="0"/>
    <s v="NDG_Genio_S_NDG logo_Consideration"/>
    <n v="49698"/>
    <m/>
    <m/>
    <m/>
    <m/>
    <n v="10152.075000000001"/>
    <m/>
    <x v="0"/>
    <m/>
    <m/>
    <x v="110"/>
    <m/>
    <x v="2"/>
    <x v="3"/>
    <x v="0"/>
  </r>
  <r>
    <x v="750"/>
    <x v="12"/>
    <x v="0"/>
    <s v="◆ネスレ日本_NDG_line_click◆_New"/>
    <n v="2524"/>
    <m/>
    <m/>
    <m/>
    <m/>
    <n v="496.17500000000001"/>
    <m/>
    <x v="0"/>
    <m/>
    <m/>
    <x v="110"/>
    <m/>
    <x v="2"/>
    <x v="3"/>
    <x v="0"/>
  </r>
  <r>
    <x v="750"/>
    <x v="12"/>
    <x v="0"/>
    <s v="NDG_Genio_S_NDG logo_Awareness"/>
    <n v="5654"/>
    <m/>
    <m/>
    <m/>
    <m/>
    <n v="1148.45"/>
    <m/>
    <x v="0"/>
    <m/>
    <m/>
    <x v="110"/>
    <m/>
    <x v="2"/>
    <x v="3"/>
    <x v="0"/>
  </r>
  <r>
    <x v="750"/>
    <x v="12"/>
    <x v="0"/>
    <s v="NDG_Genio_S_NDG logo_Awareness"/>
    <n v="38196"/>
    <m/>
    <m/>
    <m/>
    <m/>
    <n v="8281.1049999999996"/>
    <m/>
    <x v="0"/>
    <m/>
    <m/>
    <x v="110"/>
    <m/>
    <x v="2"/>
    <x v="3"/>
    <x v="0"/>
  </r>
  <r>
    <x v="750"/>
    <x v="12"/>
    <x v="0"/>
    <s v="NDG_Genio_S_NDG logo_Awareness"/>
    <n v="5661"/>
    <m/>
    <m/>
    <m/>
    <m/>
    <n v="1143.99"/>
    <m/>
    <x v="0"/>
    <m/>
    <m/>
    <x v="110"/>
    <m/>
    <x v="2"/>
    <x v="3"/>
    <x v="0"/>
  </r>
  <r>
    <x v="750"/>
    <x v="12"/>
    <x v="0"/>
    <s v="◆ネスレ日本_NDG_line_click◆_New"/>
    <n v="6729"/>
    <m/>
    <m/>
    <m/>
    <m/>
    <n v="658.96500000000003"/>
    <m/>
    <x v="0"/>
    <m/>
    <m/>
    <x v="110"/>
    <m/>
    <x v="2"/>
    <x v="3"/>
    <x v="0"/>
  </r>
  <r>
    <x v="750"/>
    <x v="12"/>
    <x v="0"/>
    <s v="NDG_Genio_S_NDG logo_Awareness"/>
    <n v="26809"/>
    <m/>
    <m/>
    <m/>
    <m/>
    <n v="6765.82"/>
    <m/>
    <x v="0"/>
    <m/>
    <m/>
    <x v="110"/>
    <m/>
    <x v="2"/>
    <x v="3"/>
    <x v="0"/>
  </r>
  <r>
    <x v="750"/>
    <x v="12"/>
    <x v="0"/>
    <s v="◆ネスレ日本_NDG_line_click◆_New"/>
    <n v="216394"/>
    <m/>
    <m/>
    <m/>
    <m/>
    <n v="46068.455000000002"/>
    <m/>
    <x v="0"/>
    <m/>
    <m/>
    <x v="110"/>
    <m/>
    <x v="2"/>
    <x v="3"/>
    <x v="0"/>
  </r>
  <r>
    <x v="750"/>
    <x v="12"/>
    <x v="0"/>
    <s v="NDG_Genio_S_NDG logo_Awareness"/>
    <n v="38484"/>
    <m/>
    <m/>
    <m/>
    <m/>
    <n v="8332.3950000000004"/>
    <m/>
    <x v="0"/>
    <m/>
    <m/>
    <x v="110"/>
    <m/>
    <x v="2"/>
    <x v="3"/>
    <x v="0"/>
  </r>
  <r>
    <x v="750"/>
    <x v="12"/>
    <x v="0"/>
    <s v="NDG_Genio_S_NDG logo_Awareness"/>
    <n v="5587"/>
    <m/>
    <m/>
    <m/>
    <m/>
    <n v="1130.6099999999999"/>
    <m/>
    <x v="0"/>
    <m/>
    <m/>
    <x v="110"/>
    <m/>
    <x v="2"/>
    <x v="3"/>
    <x v="0"/>
  </r>
  <r>
    <x v="750"/>
    <x v="12"/>
    <x v="0"/>
    <s v="NDG_Genio_S_NDG logo_Awareness"/>
    <n v="5661"/>
    <m/>
    <m/>
    <m/>
    <m/>
    <n v="1143.99"/>
    <m/>
    <x v="0"/>
    <m/>
    <m/>
    <x v="110"/>
    <m/>
    <x v="2"/>
    <x v="3"/>
    <x v="0"/>
  </r>
  <r>
    <x v="750"/>
    <x v="12"/>
    <x v="0"/>
    <s v="◆ネスレ日本_NDG_line_click◆_New"/>
    <n v="190447"/>
    <m/>
    <m/>
    <m/>
    <m/>
    <n v="54145.514999999999"/>
    <m/>
    <x v="0"/>
    <m/>
    <m/>
    <x v="110"/>
    <m/>
    <x v="2"/>
    <x v="3"/>
    <x v="0"/>
  </r>
  <r>
    <x v="750"/>
    <x v="12"/>
    <x v="0"/>
    <s v="NDG_Genio_S_NDG logo_Consideration"/>
    <n v="33034"/>
    <m/>
    <m/>
    <m/>
    <m/>
    <n v="7806.1149999999998"/>
    <m/>
    <x v="0"/>
    <m/>
    <m/>
    <x v="110"/>
    <m/>
    <x v="2"/>
    <x v="3"/>
    <x v="0"/>
  </r>
  <r>
    <x v="750"/>
    <x v="12"/>
    <x v="0"/>
    <s v="NDG_Genio_S_NDG logo_Awareness"/>
    <n v="5797"/>
    <m/>
    <m/>
    <m/>
    <m/>
    <n v="1180.7850000000001"/>
    <m/>
    <x v="0"/>
    <m/>
    <m/>
    <x v="110"/>
    <m/>
    <x v="2"/>
    <x v="3"/>
    <x v="0"/>
  </r>
  <r>
    <x v="750"/>
    <x v="12"/>
    <x v="0"/>
    <s v="NDG_Genio_S_NDG logo_Consideration"/>
    <n v="33168"/>
    <m/>
    <m/>
    <m/>
    <m/>
    <n v="7844.0249999999996"/>
    <m/>
    <x v="0"/>
    <m/>
    <m/>
    <x v="110"/>
    <m/>
    <x v="2"/>
    <x v="3"/>
    <x v="0"/>
  </r>
  <r>
    <x v="750"/>
    <x v="12"/>
    <x v="0"/>
    <s v="◆ネスレ日本_NDG_line_click◆_New"/>
    <n v="5872"/>
    <m/>
    <m/>
    <m/>
    <m/>
    <n v="1106.08"/>
    <m/>
    <x v="0"/>
    <m/>
    <m/>
    <x v="110"/>
    <m/>
    <x v="2"/>
    <x v="3"/>
    <x v="0"/>
  </r>
  <r>
    <x v="750"/>
    <x v="12"/>
    <x v="0"/>
    <s v="◆ネスレ日本_NDG_line_click◆_New"/>
    <n v="318737"/>
    <m/>
    <m/>
    <m/>
    <m/>
    <n v="52377.125"/>
    <m/>
    <x v="0"/>
    <m/>
    <m/>
    <x v="110"/>
    <m/>
    <x v="2"/>
    <x v="3"/>
    <x v="0"/>
  </r>
  <r>
    <x v="750"/>
    <x v="12"/>
    <x v="0"/>
    <s v="NDG_Genio_S_NDG logo_Awareness"/>
    <n v="38458"/>
    <m/>
    <m/>
    <m/>
    <m/>
    <n v="8316.7849999999999"/>
    <m/>
    <x v="0"/>
    <m/>
    <m/>
    <x v="110"/>
    <m/>
    <x v="2"/>
    <x v="3"/>
    <x v="0"/>
  </r>
  <r>
    <x v="750"/>
    <x v="12"/>
    <x v="0"/>
    <s v="NDG_Genio_S_NDG logo_Awareness"/>
    <n v="38328"/>
    <m/>
    <m/>
    <m/>
    <m/>
    <n v="8285.5650000000005"/>
    <m/>
    <x v="0"/>
    <m/>
    <m/>
    <x v="110"/>
    <m/>
    <x v="2"/>
    <x v="3"/>
    <x v="0"/>
  </r>
  <r>
    <x v="750"/>
    <x v="12"/>
    <x v="0"/>
    <s v="NDG_Genio_S_NDG logo_Awareness"/>
    <n v="37833"/>
    <m/>
    <m/>
    <m/>
    <m/>
    <n v="8206.4"/>
    <m/>
    <x v="0"/>
    <m/>
    <m/>
    <x v="110"/>
    <m/>
    <x v="2"/>
    <x v="3"/>
    <x v="0"/>
  </r>
  <r>
    <x v="750"/>
    <x v="12"/>
    <x v="0"/>
    <s v="◆ネスレ日本_NDG_line_click◆_New"/>
    <n v="72374"/>
    <m/>
    <m/>
    <m/>
    <m/>
    <n v="14958.84"/>
    <m/>
    <x v="0"/>
    <m/>
    <m/>
    <x v="110"/>
    <m/>
    <x v="2"/>
    <x v="3"/>
    <x v="0"/>
  </r>
  <r>
    <x v="750"/>
    <x v="12"/>
    <x v="0"/>
    <s v="◆ネスレ日本_NDG_line_click◆_New"/>
    <n v="34221"/>
    <m/>
    <m/>
    <m/>
    <m/>
    <n v="10218.975"/>
    <m/>
    <x v="0"/>
    <m/>
    <m/>
    <x v="110"/>
    <m/>
    <x v="2"/>
    <x v="3"/>
    <x v="0"/>
  </r>
  <r>
    <x v="750"/>
    <x v="12"/>
    <x v="0"/>
    <s v="NDG_Genio_S_NDG logo_Awareness"/>
    <n v="26563"/>
    <m/>
    <m/>
    <m/>
    <m/>
    <n v="6707.84"/>
    <m/>
    <x v="0"/>
    <m/>
    <m/>
    <x v="110"/>
    <m/>
    <x v="2"/>
    <x v="3"/>
    <x v="0"/>
  </r>
  <r>
    <x v="750"/>
    <x v="12"/>
    <x v="0"/>
    <s v="◆ネスレ日本_NDG_line_click◆_New"/>
    <n v="22094"/>
    <m/>
    <m/>
    <m/>
    <m/>
    <n v="3784.31"/>
    <m/>
    <x v="0"/>
    <m/>
    <m/>
    <x v="110"/>
    <m/>
    <x v="2"/>
    <x v="3"/>
    <x v="0"/>
  </r>
  <r>
    <x v="750"/>
    <x v="12"/>
    <x v="0"/>
    <s v="◆ネスレ日本_NDG_line_click◆_New"/>
    <n v="14779"/>
    <m/>
    <m/>
    <m/>
    <m/>
    <n v="2565.6149999999998"/>
    <m/>
    <x v="0"/>
    <m/>
    <m/>
    <x v="110"/>
    <m/>
    <x v="2"/>
    <x v="3"/>
    <x v="0"/>
  </r>
  <r>
    <x v="750"/>
    <x v="12"/>
    <x v="0"/>
    <s v="NDG_Genio_S_NDG logo_Awareness"/>
    <n v="37926"/>
    <m/>
    <m/>
    <m/>
    <m/>
    <n v="8247.6550000000007"/>
    <m/>
    <x v="0"/>
    <m/>
    <m/>
    <x v="110"/>
    <m/>
    <x v="2"/>
    <x v="3"/>
    <x v="0"/>
  </r>
  <r>
    <x v="750"/>
    <x v="12"/>
    <x v="0"/>
    <s v="NDG_Genio_S_NDG logo_Awareness"/>
    <n v="26517"/>
    <m/>
    <m/>
    <m/>
    <m/>
    <n v="6655.4350000000004"/>
    <m/>
    <x v="0"/>
    <m/>
    <m/>
    <x v="110"/>
    <m/>
    <x v="2"/>
    <x v="3"/>
    <x v="0"/>
  </r>
  <r>
    <x v="750"/>
    <x v="12"/>
    <x v="0"/>
    <s v="◆ネスレ日本_NDG_line_click◆_New"/>
    <n v="142070"/>
    <m/>
    <m/>
    <m/>
    <m/>
    <n v="21770.375"/>
    <m/>
    <x v="0"/>
    <m/>
    <m/>
    <x v="110"/>
    <m/>
    <x v="2"/>
    <x v="3"/>
    <x v="0"/>
  </r>
  <r>
    <x v="750"/>
    <x v="12"/>
    <x v="0"/>
    <s v="◆ネスレ日本_NDG_line_click◆_New"/>
    <n v="13227"/>
    <m/>
    <m/>
    <m/>
    <m/>
    <n v="2523.2449999999999"/>
    <m/>
    <x v="0"/>
    <m/>
    <m/>
    <x v="110"/>
    <m/>
    <x v="2"/>
    <x v="3"/>
    <x v="0"/>
  </r>
  <r>
    <x v="750"/>
    <x v="12"/>
    <x v="0"/>
    <s v="◆ネスレ日本_NDG_line_click◆_New"/>
    <n v="675"/>
    <m/>
    <m/>
    <m/>
    <m/>
    <n v="49.06"/>
    <m/>
    <x v="0"/>
    <m/>
    <m/>
    <x v="110"/>
    <m/>
    <x v="2"/>
    <x v="3"/>
    <x v="0"/>
  </r>
  <r>
    <x v="750"/>
    <x v="12"/>
    <x v="0"/>
    <s v="NDG_Genio_S_NDG logo_Consideration"/>
    <n v="7352"/>
    <m/>
    <m/>
    <m/>
    <m/>
    <n v="1423.855"/>
    <m/>
    <x v="0"/>
    <m/>
    <m/>
    <x v="110"/>
    <m/>
    <x v="2"/>
    <x v="3"/>
    <x v="0"/>
  </r>
  <r>
    <x v="750"/>
    <x v="12"/>
    <x v="0"/>
    <s v="NDG_Genio_S_NDG logo_Awareness"/>
    <n v="26614"/>
    <m/>
    <m/>
    <m/>
    <m/>
    <n v="6729.0249999999996"/>
    <m/>
    <x v="0"/>
    <m/>
    <m/>
    <x v="110"/>
    <m/>
    <x v="2"/>
    <x v="3"/>
    <x v="0"/>
  </r>
  <r>
    <x v="750"/>
    <x v="12"/>
    <x v="0"/>
    <s v="NDG_Genio_S_NDG logo_Awareness"/>
    <n v="26805"/>
    <m/>
    <m/>
    <m/>
    <m/>
    <n v="6769.165"/>
    <m/>
    <x v="0"/>
    <m/>
    <m/>
    <x v="110"/>
    <m/>
    <x v="2"/>
    <x v="3"/>
    <x v="0"/>
  </r>
  <r>
    <x v="750"/>
    <x v="12"/>
    <x v="0"/>
    <s v="NDG_Genio_S_NDG logo_Consideration"/>
    <n v="49589"/>
    <m/>
    <m/>
    <m/>
    <m/>
    <n v="10184.41"/>
    <m/>
    <x v="0"/>
    <m/>
    <m/>
    <x v="110"/>
    <m/>
    <x v="2"/>
    <x v="3"/>
    <x v="0"/>
  </r>
  <r>
    <x v="750"/>
    <x v="12"/>
    <x v="0"/>
    <s v="NDG_Genio_S_NDG logo_Awareness"/>
    <n v="5743"/>
    <m/>
    <m/>
    <m/>
    <m/>
    <n v="1158.4849999999999"/>
    <m/>
    <x v="0"/>
    <m/>
    <m/>
    <x v="110"/>
    <m/>
    <x v="2"/>
    <x v="3"/>
    <x v="0"/>
  </r>
  <r>
    <x v="750"/>
    <x v="12"/>
    <x v="0"/>
    <s v="◆ネスレ日本_NDG_line_click◆_New"/>
    <n v="43004"/>
    <m/>
    <m/>
    <m/>
    <m/>
    <n v="5587.2650000000003"/>
    <m/>
    <x v="0"/>
    <m/>
    <m/>
    <x v="110"/>
    <m/>
    <x v="2"/>
    <x v="3"/>
    <x v="0"/>
  </r>
  <r>
    <x v="750"/>
    <x v="12"/>
    <x v="0"/>
    <s v="NDG_Genio_S_NDG logo_Awareness"/>
    <n v="26543"/>
    <m/>
    <m/>
    <m/>
    <m/>
    <n v="6691.1149999999998"/>
    <m/>
    <x v="0"/>
    <m/>
    <m/>
    <x v="110"/>
    <m/>
    <x v="2"/>
    <x v="3"/>
    <x v="0"/>
  </r>
  <r>
    <x v="750"/>
    <x v="6"/>
    <x v="0"/>
    <s v="NDG_brand_秋冬施策_instream"/>
    <n v="112"/>
    <m/>
    <m/>
    <m/>
    <m/>
    <n v="119.58035705499999"/>
    <m/>
    <x v="0"/>
    <m/>
    <m/>
    <x v="110"/>
    <m/>
    <x v="2"/>
    <x v="3"/>
    <x v="1"/>
  </r>
  <r>
    <x v="750"/>
    <x v="6"/>
    <x v="0"/>
    <s v="NDG_brand_秋冬施策_instream"/>
    <n v="337"/>
    <m/>
    <m/>
    <m/>
    <m/>
    <n v="286.99748552"/>
    <m/>
    <x v="0"/>
    <m/>
    <m/>
    <x v="110"/>
    <m/>
    <x v="2"/>
    <x v="3"/>
    <x v="1"/>
  </r>
  <r>
    <x v="750"/>
    <x v="6"/>
    <x v="0"/>
    <s v="NDG_brand_秋冬施策_instream"/>
    <n v="71272"/>
    <m/>
    <m/>
    <m/>
    <m/>
    <n v="61358.352937019998"/>
    <m/>
    <x v="0"/>
    <m/>
    <m/>
    <x v="110"/>
    <m/>
    <x v="2"/>
    <x v="3"/>
    <x v="1"/>
  </r>
  <r>
    <x v="750"/>
    <x v="6"/>
    <x v="0"/>
    <s v="NDG_brand_秋冬施策_instream"/>
    <n v="22654"/>
    <m/>
    <m/>
    <m/>
    <m/>
    <n v="20776.767141740002"/>
    <m/>
    <x v="0"/>
    <m/>
    <m/>
    <x v="110"/>
    <m/>
    <x v="2"/>
    <x v="3"/>
    <x v="1"/>
  </r>
  <r>
    <x v="750"/>
    <x v="9"/>
    <x v="0"/>
    <s v="genio_s_awareness◆ネスレ日本株式会社_SUBX_Genio_s_tw_reach◆_twivery"/>
    <n v="716"/>
    <m/>
    <m/>
    <m/>
    <m/>
    <n v="277.48577286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9712"/>
    <m/>
    <m/>
    <m/>
    <m/>
    <n v="7522.924831389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7"/>
    <m/>
    <m/>
    <m/>
    <m/>
    <n v="137.69502169500001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0719"/>
    <m/>
    <m/>
    <m/>
    <m/>
    <n v="8026.8910778649997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359"/>
    <m/>
    <m/>
    <m/>
    <m/>
    <n v="8270.2836540549997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0932"/>
    <m/>
    <m/>
    <m/>
    <m/>
    <n v="42097.662856714996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0202"/>
    <m/>
    <m/>
    <m/>
    <m/>
    <n v="41818.278602345003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0953"/>
    <m/>
    <m/>
    <m/>
    <m/>
    <n v="8117.8461558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75"/>
    <m/>
    <m/>
    <m/>
    <m/>
    <n v="147.5490493899999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9887"/>
    <m/>
    <m/>
    <m/>
    <m/>
    <n v="7261.678463764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574"/>
    <m/>
    <m/>
    <m/>
    <m/>
    <n v="8362.8262690699994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5"/>
    <m/>
    <m/>
    <m/>
    <m/>
    <n v="135.24469212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44"/>
    <m/>
    <m/>
    <m/>
    <m/>
    <n v="133.8621121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1173"/>
    <m/>
    <m/>
    <m/>
    <m/>
    <n v="8090.743575475000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1195"/>
    <m/>
    <m/>
    <m/>
    <m/>
    <n v="8139.9660476999998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53"/>
    <m/>
    <m/>
    <m/>
    <m/>
    <n v="139.33160866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330"/>
    <m/>
    <m/>
    <m/>
    <m/>
    <n v="129.27447479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33"/>
    <m/>
    <m/>
    <m/>
    <m/>
    <n v="1256.8121335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7822"/>
    <m/>
    <m/>
    <m/>
    <m/>
    <n v="6816.2816074049997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06"/>
    <m/>
    <m/>
    <m/>
    <m/>
    <n v="118.30773508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15"/>
    <m/>
    <m/>
    <m/>
    <m/>
    <n v="1305.3867852000001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436"/>
    <m/>
    <m/>
    <m/>
    <m/>
    <n v="8320.882231404999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0086"/>
    <m/>
    <m/>
    <m/>
    <m/>
    <n v="7348.1458128450004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11"/>
    <m/>
    <m/>
    <m/>
    <m/>
    <n v="1247.148146455"/>
    <m/>
    <x v="0"/>
    <m/>
    <m/>
    <x v="110"/>
    <m/>
    <x v="2"/>
    <x v="3"/>
    <x v="0"/>
  </r>
  <r>
    <x v="750"/>
    <x v="9"/>
    <x v="0"/>
    <s v="◆ネスレ日本株式会社_NDG_秋冬認知_tw_hd_click◆_twivery"/>
    <n v="46178"/>
    <m/>
    <m/>
    <m/>
    <m/>
    <n v="8652.4580926149993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0469"/>
    <m/>
    <m/>
    <m/>
    <m/>
    <n v="7827.251090525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32"/>
    <m/>
    <m/>
    <m/>
    <m/>
    <n v="128.76754338999999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74"/>
    <m/>
    <m/>
    <m/>
    <m/>
    <n v="145.621442965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4862"/>
    <m/>
    <m/>
    <m/>
    <m/>
    <n v="1257.5941611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13"/>
    <m/>
    <m/>
    <m/>
    <m/>
    <n v="276.44010133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68"/>
    <m/>
    <m/>
    <m/>
    <m/>
    <n v="296.72714388499998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38"/>
    <m/>
    <m/>
    <m/>
    <m/>
    <n v="132.2185888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50"/>
    <m/>
    <m/>
    <m/>
    <m/>
    <n v="1312.01377655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52"/>
    <m/>
    <m/>
    <m/>
    <m/>
    <n v="135.11614377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8132"/>
    <m/>
    <m/>
    <m/>
    <m/>
    <n v="6937.3307461550003"/>
    <m/>
    <x v="0"/>
    <m/>
    <m/>
    <x v="110"/>
    <m/>
    <x v="2"/>
    <x v="3"/>
    <x v="0"/>
  </r>
  <r>
    <x v="750"/>
    <x v="9"/>
    <x v="0"/>
    <s v="◆ネスレ日本株式会社_NDG_秋冬認知_tw_kw_click◆_twivery"/>
    <n v="15269"/>
    <m/>
    <m/>
    <m/>
    <m/>
    <n v="3567.9976674200002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360"/>
    <m/>
    <m/>
    <m/>
    <m/>
    <n v="139.197545520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23644"/>
    <m/>
    <m/>
    <m/>
    <m/>
    <n v="8751.220601330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5007"/>
    <m/>
    <m/>
    <m/>
    <m/>
    <n v="1302.93745132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114619"/>
    <m/>
    <m/>
    <m/>
    <m/>
    <n v="43556.254333680001"/>
    <m/>
    <x v="0"/>
    <m/>
    <m/>
    <x v="110"/>
    <m/>
    <x v="2"/>
    <x v="3"/>
    <x v="0"/>
  </r>
  <r>
    <x v="750"/>
    <x v="9"/>
    <x v="0"/>
    <s v="genio_s_awareness◆ネスレ日本株式会社_SUBX_Genio_s_tw_reach◆_twivery"/>
    <n v="741"/>
    <m/>
    <m/>
    <m/>
    <m/>
    <n v="283.302421235"/>
    <m/>
    <x v="0"/>
    <m/>
    <m/>
    <x v="110"/>
    <m/>
    <x v="2"/>
    <x v="3"/>
    <x v="0"/>
  </r>
  <r>
    <x v="750"/>
    <x v="9"/>
    <x v="0"/>
    <s v="NDG_consideration◆ネスレ日本株式会社_NDG_Genio_s_tw_reach◆_twivery"/>
    <n v="21666"/>
    <m/>
    <m/>
    <m/>
    <m/>
    <n v="8407.1171531599994"/>
    <m/>
    <x v="0"/>
    <m/>
    <m/>
    <x v="110"/>
    <m/>
    <x v="2"/>
    <x v="3"/>
    <x v="0"/>
  </r>
  <r>
    <x v="751"/>
    <x v="12"/>
    <x v="0"/>
    <s v="NDG_Genio_S_NDG logo_Awareness"/>
    <n v="38948"/>
    <m/>
    <m/>
    <m/>
    <m/>
    <n v="8000.125"/>
    <m/>
    <x v="0"/>
    <m/>
    <m/>
    <x v="110"/>
    <m/>
    <x v="2"/>
    <x v="3"/>
    <x v="0"/>
  </r>
  <r>
    <x v="751"/>
    <x v="12"/>
    <x v="0"/>
    <s v="NDG_Genio_S_NDG logo_Awareness"/>
    <n v="38901"/>
    <m/>
    <m/>
    <m/>
    <m/>
    <n v="8017.9650000000001"/>
    <m/>
    <x v="0"/>
    <m/>
    <m/>
    <x v="110"/>
    <m/>
    <x v="2"/>
    <x v="3"/>
    <x v="0"/>
  </r>
  <r>
    <x v="751"/>
    <x v="12"/>
    <x v="0"/>
    <s v="NDG_Genio_S_NDG logo_Awareness"/>
    <n v="6892"/>
    <m/>
    <m/>
    <m/>
    <m/>
    <n v="1331.31"/>
    <m/>
    <x v="0"/>
    <m/>
    <m/>
    <x v="110"/>
    <m/>
    <x v="2"/>
    <x v="3"/>
    <x v="0"/>
  </r>
  <r>
    <x v="751"/>
    <x v="12"/>
    <x v="0"/>
    <s v="NDG_Genio_S_NDG logo_Awareness"/>
    <n v="39334"/>
    <m/>
    <m/>
    <m/>
    <m/>
    <n v="8042.4949999999999"/>
    <m/>
    <x v="0"/>
    <m/>
    <m/>
    <x v="110"/>
    <m/>
    <x v="2"/>
    <x v="3"/>
    <x v="0"/>
  </r>
  <r>
    <x v="751"/>
    <x v="12"/>
    <x v="0"/>
    <s v="NDG_Genio_S_NDG logo_Awareness"/>
    <n v="38938"/>
    <m/>
    <m/>
    <m/>
    <m/>
    <n v="8031.3450000000003"/>
    <m/>
    <x v="0"/>
    <m/>
    <m/>
    <x v="110"/>
    <m/>
    <x v="2"/>
    <x v="3"/>
    <x v="0"/>
  </r>
  <r>
    <x v="751"/>
    <x v="12"/>
    <x v="0"/>
    <s v="NDG_Genio_S_NDG logo_Awareness"/>
    <n v="6592"/>
    <m/>
    <m/>
    <m/>
    <m/>
    <n v="1301.2049999999999"/>
    <m/>
    <x v="0"/>
    <m/>
    <m/>
    <x v="110"/>
    <m/>
    <x v="2"/>
    <x v="3"/>
    <x v="0"/>
  </r>
  <r>
    <x v="751"/>
    <x v="12"/>
    <x v="0"/>
    <s v="◆ネスレ日本_NDG_line_click◆_New"/>
    <n v="42820"/>
    <m/>
    <m/>
    <m/>
    <m/>
    <n v="7462.6949999999997"/>
    <m/>
    <x v="0"/>
    <m/>
    <m/>
    <x v="110"/>
    <m/>
    <x v="2"/>
    <x v="3"/>
    <x v="0"/>
  </r>
  <r>
    <x v="751"/>
    <x v="12"/>
    <x v="0"/>
    <s v="NDG_Genio_S_NDG logo_Awareness"/>
    <n v="6506"/>
    <m/>
    <m/>
    <m/>
    <m/>
    <n v="1273.33"/>
    <m/>
    <x v="0"/>
    <m/>
    <m/>
    <x v="110"/>
    <m/>
    <x v="2"/>
    <x v="3"/>
    <x v="0"/>
  </r>
  <r>
    <x v="751"/>
    <x v="12"/>
    <x v="0"/>
    <s v="NDG_Genio_S_NDG logo_Consideration"/>
    <n v="8589"/>
    <m/>
    <m/>
    <m/>
    <m/>
    <n v="1613.405"/>
    <m/>
    <x v="0"/>
    <m/>
    <m/>
    <x v="110"/>
    <m/>
    <x v="2"/>
    <x v="3"/>
    <x v="0"/>
  </r>
  <r>
    <x v="751"/>
    <x v="12"/>
    <x v="0"/>
    <s v="NDG_Genio_S_NDG logo_Consideration"/>
    <n v="33820"/>
    <m/>
    <m/>
    <m/>
    <m/>
    <n v="8024.6549999999997"/>
    <m/>
    <x v="0"/>
    <m/>
    <m/>
    <x v="110"/>
    <m/>
    <x v="2"/>
    <x v="3"/>
    <x v="0"/>
  </r>
  <r>
    <x v="751"/>
    <x v="12"/>
    <x v="0"/>
    <s v="◆ネスレ日本_NDG_line_click◆_New"/>
    <n v="1606"/>
    <m/>
    <m/>
    <m/>
    <m/>
    <n v="44.6"/>
    <m/>
    <x v="0"/>
    <m/>
    <m/>
    <x v="110"/>
    <m/>
    <x v="2"/>
    <x v="3"/>
    <x v="0"/>
  </r>
  <r>
    <x v="751"/>
    <x v="12"/>
    <x v="0"/>
    <s v="◆ネスレ日本_NDG_line_click◆_New"/>
    <n v="20257"/>
    <m/>
    <m/>
    <m/>
    <m/>
    <n v="4707.53"/>
    <m/>
    <x v="0"/>
    <m/>
    <m/>
    <x v="110"/>
    <m/>
    <x v="2"/>
    <x v="3"/>
    <x v="0"/>
  </r>
  <r>
    <x v="751"/>
    <x v="12"/>
    <x v="0"/>
    <s v="◆ネスレ日本_NDG_line_click◆_New"/>
    <n v="80746"/>
    <m/>
    <m/>
    <m/>
    <m/>
    <n v="11878.094999999999"/>
    <m/>
    <x v="0"/>
    <m/>
    <m/>
    <x v="110"/>
    <m/>
    <x v="2"/>
    <x v="3"/>
    <x v="0"/>
  </r>
  <r>
    <x v="751"/>
    <x v="12"/>
    <x v="0"/>
    <s v="◆ネスレ日本_NDG_line_click◆_New"/>
    <n v="56941"/>
    <m/>
    <m/>
    <m/>
    <m/>
    <n v="8507.4500000000007"/>
    <m/>
    <x v="0"/>
    <m/>
    <m/>
    <x v="110"/>
    <m/>
    <x v="2"/>
    <x v="3"/>
    <x v="0"/>
  </r>
  <r>
    <x v="751"/>
    <x v="12"/>
    <x v="0"/>
    <s v="◆ネスレ日本_NDG_line_click◆_New"/>
    <n v="4490"/>
    <m/>
    <m/>
    <m/>
    <m/>
    <n v="1302.32"/>
    <m/>
    <x v="0"/>
    <m/>
    <m/>
    <x v="110"/>
    <m/>
    <x v="2"/>
    <x v="3"/>
    <x v="0"/>
  </r>
  <r>
    <x v="751"/>
    <x v="12"/>
    <x v="0"/>
    <s v="NDG_Genio_S_NDG logo_Awareness"/>
    <n v="26623"/>
    <m/>
    <m/>
    <m/>
    <m/>
    <n v="6744.6350000000002"/>
    <m/>
    <x v="0"/>
    <m/>
    <m/>
    <x v="110"/>
    <m/>
    <x v="2"/>
    <x v="3"/>
    <x v="0"/>
  </r>
  <r>
    <x v="751"/>
    <x v="12"/>
    <x v="0"/>
    <s v="NDG_Genio_S_NDG logo_Consideration"/>
    <n v="33878"/>
    <m/>
    <m/>
    <m/>
    <m/>
    <n v="8053.6450000000004"/>
    <m/>
    <x v="0"/>
    <m/>
    <m/>
    <x v="110"/>
    <m/>
    <x v="2"/>
    <x v="3"/>
    <x v="0"/>
  </r>
  <r>
    <x v="751"/>
    <x v="12"/>
    <x v="0"/>
    <s v="NDG_Genio_S_NDG logo_Consideration"/>
    <n v="49960"/>
    <m/>
    <m/>
    <m/>
    <m/>
    <n v="9652.5550000000003"/>
    <m/>
    <x v="0"/>
    <m/>
    <m/>
    <x v="110"/>
    <m/>
    <x v="2"/>
    <x v="3"/>
    <x v="0"/>
  </r>
  <r>
    <x v="751"/>
    <x v="12"/>
    <x v="0"/>
    <s v="NDG_Genio_S_NDG logo_Consideration"/>
    <n v="0"/>
    <m/>
    <m/>
    <m/>
    <m/>
    <n v="0"/>
    <m/>
    <x v="0"/>
    <m/>
    <m/>
    <x v="110"/>
    <m/>
    <x v="2"/>
    <x v="3"/>
    <x v="0"/>
  </r>
  <r>
    <x v="751"/>
    <x v="12"/>
    <x v="0"/>
    <s v="NDG_Genio_S_NDG logo_Awareness"/>
    <n v="27028"/>
    <m/>
    <m/>
    <m/>
    <m/>
    <n v="6859.48"/>
    <m/>
    <x v="0"/>
    <m/>
    <m/>
    <x v="110"/>
    <m/>
    <x v="2"/>
    <x v="3"/>
    <x v="0"/>
  </r>
  <r>
    <x v="751"/>
    <x v="12"/>
    <x v="0"/>
    <s v="◆ネスレ日本_NDG_line_click◆_New"/>
    <n v="24916"/>
    <m/>
    <m/>
    <m/>
    <m/>
    <n v="4344.04"/>
    <m/>
    <x v="0"/>
    <m/>
    <m/>
    <x v="110"/>
    <m/>
    <x v="2"/>
    <x v="3"/>
    <x v="0"/>
  </r>
  <r>
    <x v="751"/>
    <x v="12"/>
    <x v="0"/>
    <s v="NDG_Genio_S_NDG logo_Awareness"/>
    <n v="26726"/>
    <m/>
    <m/>
    <m/>
    <m/>
    <n v="6788.12"/>
    <m/>
    <x v="0"/>
    <m/>
    <m/>
    <x v="110"/>
    <m/>
    <x v="2"/>
    <x v="3"/>
    <x v="0"/>
  </r>
  <r>
    <x v="751"/>
    <x v="12"/>
    <x v="0"/>
    <s v="◆ネスレ日本_NDG_line_click◆_New"/>
    <n v="131859"/>
    <m/>
    <m/>
    <m/>
    <m/>
    <n v="35924.184999999998"/>
    <m/>
    <x v="0"/>
    <m/>
    <m/>
    <x v="110"/>
    <m/>
    <x v="2"/>
    <x v="3"/>
    <x v="0"/>
  </r>
  <r>
    <x v="751"/>
    <x v="12"/>
    <x v="0"/>
    <s v="◆ネスレ日本_NDG_line_click◆_New"/>
    <n v="115932"/>
    <m/>
    <m/>
    <m/>
    <m/>
    <n v="32941.56"/>
    <m/>
    <x v="0"/>
    <m/>
    <m/>
    <x v="110"/>
    <m/>
    <x v="2"/>
    <x v="3"/>
    <x v="0"/>
  </r>
  <r>
    <x v="751"/>
    <x v="12"/>
    <x v="0"/>
    <s v="◆ネスレ日本_NDG_line_click◆_New"/>
    <n v="3922"/>
    <m/>
    <m/>
    <m/>
    <m/>
    <n v="755.97"/>
    <m/>
    <x v="0"/>
    <m/>
    <m/>
    <x v="110"/>
    <m/>
    <x v="2"/>
    <x v="3"/>
    <x v="0"/>
  </r>
  <r>
    <x v="751"/>
    <x v="12"/>
    <x v="0"/>
    <s v="◆ネスレ日本_NDG_line_click◆_New"/>
    <n v="1241"/>
    <m/>
    <m/>
    <m/>
    <m/>
    <n v="170.595"/>
    <m/>
    <x v="0"/>
    <m/>
    <m/>
    <x v="110"/>
    <m/>
    <x v="2"/>
    <x v="3"/>
    <x v="0"/>
  </r>
  <r>
    <x v="751"/>
    <x v="12"/>
    <x v="0"/>
    <s v="◆ネスレ日本_NDG_line_click◆_New"/>
    <n v="24863"/>
    <m/>
    <m/>
    <m/>
    <m/>
    <n v="4861.3999999999996"/>
    <m/>
    <x v="0"/>
    <m/>
    <m/>
    <x v="110"/>
    <m/>
    <x v="2"/>
    <x v="3"/>
    <x v="0"/>
  </r>
  <r>
    <x v="751"/>
    <x v="12"/>
    <x v="0"/>
    <s v="◆ネスレ日本_NDG_line_click◆_New"/>
    <n v="309426"/>
    <m/>
    <m/>
    <m/>
    <m/>
    <n v="58911.025000000001"/>
    <m/>
    <x v="0"/>
    <m/>
    <m/>
    <x v="110"/>
    <m/>
    <x v="2"/>
    <x v="3"/>
    <x v="0"/>
  </r>
  <r>
    <x v="751"/>
    <x v="12"/>
    <x v="0"/>
    <s v="◆ネスレ日本_NDG_line_click◆_New"/>
    <n v="294141"/>
    <m/>
    <m/>
    <m/>
    <m/>
    <n v="48282.845000000001"/>
    <m/>
    <x v="0"/>
    <m/>
    <m/>
    <x v="110"/>
    <m/>
    <x v="2"/>
    <x v="3"/>
    <x v="0"/>
  </r>
  <r>
    <x v="751"/>
    <x v="12"/>
    <x v="0"/>
    <s v="NDG_Genio_S_NDG logo_Awareness"/>
    <n v="38736"/>
    <m/>
    <m/>
    <m/>
    <m/>
    <n v="7993.4350000000004"/>
    <m/>
    <x v="0"/>
    <m/>
    <m/>
    <x v="110"/>
    <m/>
    <x v="2"/>
    <x v="3"/>
    <x v="0"/>
  </r>
  <r>
    <x v="751"/>
    <x v="12"/>
    <x v="0"/>
    <s v="NDG_Genio_S_NDG logo_Awareness"/>
    <n v="27120"/>
    <m/>
    <m/>
    <m/>
    <m/>
    <n v="6881.78"/>
    <m/>
    <x v="0"/>
    <m/>
    <m/>
    <x v="110"/>
    <m/>
    <x v="2"/>
    <x v="3"/>
    <x v="0"/>
  </r>
  <r>
    <x v="751"/>
    <x v="12"/>
    <x v="0"/>
    <s v="NDG_Genio_S_NDG logo_Awareness"/>
    <n v="6411"/>
    <m/>
    <m/>
    <m/>
    <m/>
    <n v="1253.26"/>
    <m/>
    <x v="0"/>
    <m/>
    <m/>
    <x v="110"/>
    <m/>
    <x v="2"/>
    <x v="3"/>
    <x v="0"/>
  </r>
  <r>
    <x v="751"/>
    <x v="12"/>
    <x v="0"/>
    <s v="NDG_Genio_S_NDG logo_Consideration"/>
    <n v="33874"/>
    <m/>
    <m/>
    <m/>
    <m/>
    <n v="8049.1850000000004"/>
    <m/>
    <x v="0"/>
    <m/>
    <m/>
    <x v="110"/>
    <m/>
    <x v="2"/>
    <x v="3"/>
    <x v="0"/>
  </r>
  <r>
    <x v="751"/>
    <x v="12"/>
    <x v="0"/>
    <s v="NDG_Genio_S_NDG logo_Consideration"/>
    <n v="8363"/>
    <m/>
    <m/>
    <m/>
    <m/>
    <n v="1574.38"/>
    <m/>
    <x v="0"/>
    <m/>
    <m/>
    <x v="110"/>
    <m/>
    <x v="2"/>
    <x v="3"/>
    <x v="0"/>
  </r>
  <r>
    <x v="751"/>
    <x v="12"/>
    <x v="0"/>
    <s v="NDG_Genio_S_NDG logo_Consideration"/>
    <n v="8411"/>
    <m/>
    <m/>
    <m/>
    <m/>
    <n v="1559.885"/>
    <m/>
    <x v="0"/>
    <m/>
    <m/>
    <x v="110"/>
    <m/>
    <x v="2"/>
    <x v="3"/>
    <x v="0"/>
  </r>
  <r>
    <x v="751"/>
    <x v="12"/>
    <x v="0"/>
    <s v="NDG_Genio_S_NDG logo_Awareness"/>
    <n v="6424"/>
    <m/>
    <m/>
    <m/>
    <m/>
    <n v="1245.4549999999999"/>
    <m/>
    <x v="0"/>
    <m/>
    <m/>
    <x v="110"/>
    <m/>
    <x v="2"/>
    <x v="3"/>
    <x v="0"/>
  </r>
  <r>
    <x v="751"/>
    <x v="12"/>
    <x v="0"/>
    <s v="NDG_Genio_S_NDG logo_Consideration"/>
    <n v="50450"/>
    <m/>
    <m/>
    <m/>
    <m/>
    <n v="9752.9050000000007"/>
    <m/>
    <x v="0"/>
    <m/>
    <m/>
    <x v="110"/>
    <m/>
    <x v="2"/>
    <x v="3"/>
    <x v="0"/>
  </r>
  <r>
    <x v="751"/>
    <x v="12"/>
    <x v="0"/>
    <s v="NDG_Genio_S_NDG logo_Awareness"/>
    <n v="39381"/>
    <m/>
    <m/>
    <m/>
    <m/>
    <n v="8082.6350000000002"/>
    <m/>
    <x v="0"/>
    <m/>
    <m/>
    <x v="110"/>
    <m/>
    <x v="2"/>
    <x v="3"/>
    <x v="0"/>
  </r>
  <r>
    <x v="751"/>
    <x v="12"/>
    <x v="0"/>
    <s v="NDG_Genio_S_NDG logo_Consideration"/>
    <n v="50600"/>
    <m/>
    <m/>
    <m/>
    <m/>
    <n v="9796.39"/>
    <m/>
    <x v="0"/>
    <m/>
    <m/>
    <x v="110"/>
    <m/>
    <x v="2"/>
    <x v="3"/>
    <x v="0"/>
  </r>
  <r>
    <x v="751"/>
    <x v="12"/>
    <x v="0"/>
    <s v="NDG_Genio_S_NDG logo_Awareness"/>
    <n v="6488"/>
    <m/>
    <m/>
    <m/>
    <m/>
    <n v="1251.03"/>
    <m/>
    <x v="0"/>
    <m/>
    <m/>
    <x v="110"/>
    <m/>
    <x v="2"/>
    <x v="3"/>
    <x v="0"/>
  </r>
  <r>
    <x v="751"/>
    <x v="12"/>
    <x v="0"/>
    <s v="NDG_Genio_S_NDG logo_Awareness"/>
    <n v="27072"/>
    <m/>
    <m/>
    <m/>
    <m/>
    <n v="6860.5950000000003"/>
    <m/>
    <x v="0"/>
    <m/>
    <m/>
    <x v="110"/>
    <m/>
    <x v="2"/>
    <x v="3"/>
    <x v="0"/>
  </r>
  <r>
    <x v="751"/>
    <x v="12"/>
    <x v="0"/>
    <s v="◆ネスレ日本_NDG_line_click◆_New"/>
    <n v="21226"/>
    <m/>
    <m/>
    <m/>
    <m/>
    <n v="2669.31"/>
    <m/>
    <x v="0"/>
    <m/>
    <m/>
    <x v="110"/>
    <m/>
    <x v="2"/>
    <x v="3"/>
    <x v="0"/>
  </r>
  <r>
    <x v="751"/>
    <x v="12"/>
    <x v="0"/>
    <s v="NDG_Genio_S_NDG logo_Awareness"/>
    <n v="27151"/>
    <m/>
    <m/>
    <m/>
    <m/>
    <n v="6830.49"/>
    <m/>
    <x v="0"/>
    <m/>
    <m/>
    <x v="110"/>
    <m/>
    <x v="2"/>
    <x v="3"/>
    <x v="0"/>
  </r>
  <r>
    <x v="751"/>
    <x v="12"/>
    <x v="0"/>
    <s v="◆ネスレ日本_NDG_line_click◆_New"/>
    <n v="15728"/>
    <m/>
    <m/>
    <m/>
    <m/>
    <n v="2605.7550000000001"/>
    <m/>
    <x v="0"/>
    <m/>
    <m/>
    <x v="110"/>
    <m/>
    <x v="2"/>
    <x v="3"/>
    <x v="0"/>
  </r>
  <r>
    <x v="751"/>
    <x v="6"/>
    <x v="0"/>
    <s v="NDG_brand_秋冬施策_instream"/>
    <n v="25521"/>
    <m/>
    <m/>
    <m/>
    <m/>
    <n v="30713.671177795"/>
    <m/>
    <x v="0"/>
    <m/>
    <m/>
    <x v="110"/>
    <m/>
    <x v="2"/>
    <x v="3"/>
    <x v="1"/>
  </r>
  <r>
    <x v="751"/>
    <x v="6"/>
    <x v="0"/>
    <s v="NDG_brand_秋冬施策_instream"/>
    <n v="191"/>
    <m/>
    <m/>
    <m/>
    <m/>
    <n v="281.747000695"/>
    <m/>
    <x v="0"/>
    <m/>
    <m/>
    <x v="110"/>
    <m/>
    <x v="2"/>
    <x v="3"/>
    <x v="1"/>
  </r>
  <r>
    <x v="751"/>
    <x v="6"/>
    <x v="0"/>
    <s v="NDG_brand_秋冬施策_instream"/>
    <n v="122"/>
    <m/>
    <m/>
    <m/>
    <m/>
    <n v="150.27168538000001"/>
    <m/>
    <x v="0"/>
    <m/>
    <m/>
    <x v="110"/>
    <m/>
    <x v="2"/>
    <x v="3"/>
    <x v="1"/>
  </r>
  <r>
    <x v="751"/>
    <x v="6"/>
    <x v="0"/>
    <s v="NDG_brand_秋冬施策_instream"/>
    <n v="38368"/>
    <m/>
    <m/>
    <m/>
    <m/>
    <n v="51375.208805094997"/>
    <m/>
    <x v="0"/>
    <m/>
    <m/>
    <x v="110"/>
    <m/>
    <x v="2"/>
    <x v="3"/>
    <x v="1"/>
  </r>
  <r>
    <x v="751"/>
    <x v="9"/>
    <x v="0"/>
    <s v="genio_s_awareness◆ネスレ日本株式会社_SUBX_Genio_s_tw_reach◆_twivery"/>
    <n v="71456"/>
    <m/>
    <m/>
    <m/>
    <m/>
    <n v="29789.88808272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82"/>
    <m/>
    <m/>
    <m/>
    <m/>
    <n v="169.965226814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3"/>
    <m/>
    <m/>
    <m/>
    <m/>
    <n v="145.95236604499999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62"/>
    <m/>
    <m/>
    <m/>
    <m/>
    <n v="162.1454920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887"/>
    <m/>
    <m/>
    <m/>
    <m/>
    <n v="809.19155687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50"/>
    <m/>
    <m/>
    <m/>
    <m/>
    <n v="160.49219908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357"/>
    <m/>
    <m/>
    <m/>
    <m/>
    <n v="8454.8973483549998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947"/>
    <m/>
    <m/>
    <m/>
    <m/>
    <n v="827.16096600000003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6959"/>
    <m/>
    <m/>
    <m/>
    <m/>
    <n v="21497.643012914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051"/>
    <m/>
    <m/>
    <m/>
    <m/>
    <n v="875.04371443499997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71050"/>
    <m/>
    <m/>
    <m/>
    <m/>
    <n v="29554.364507535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1968"/>
    <m/>
    <m/>
    <m/>
    <m/>
    <n v="842.4944504600000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500"/>
    <m/>
    <m/>
    <m/>
    <m/>
    <n v="176.69454952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442"/>
    <m/>
    <m/>
    <m/>
    <m/>
    <n v="8445.445395234999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102"/>
    <m/>
    <m/>
    <m/>
    <m/>
    <n v="8335.586536975000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3074"/>
    <m/>
    <m/>
    <m/>
    <m/>
    <n v="20230.89937478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2204"/>
    <m/>
    <m/>
    <m/>
    <m/>
    <n v="8345.7613524000008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255"/>
    <m/>
    <m/>
    <m/>
    <m/>
    <n v="8404.356459990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522"/>
    <m/>
    <m/>
    <m/>
    <m/>
    <n v="9481.1660029249997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538"/>
    <m/>
    <m/>
    <m/>
    <m/>
    <n v="9480.5545636850002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62791"/>
    <m/>
    <m/>
    <m/>
    <m/>
    <n v="20136.185571555001"/>
    <m/>
    <x v="0"/>
    <m/>
    <m/>
    <x v="110"/>
    <m/>
    <x v="2"/>
    <x v="3"/>
    <x v="0"/>
  </r>
  <r>
    <x v="751"/>
    <x v="9"/>
    <x v="0"/>
    <s v="◆ネスレ日本株式会社_NDG_秋冬認知_tw_hd_click◆_twivery"/>
    <n v="21669"/>
    <m/>
    <m/>
    <m/>
    <m/>
    <n v="4103.2610540550004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337"/>
    <m/>
    <m/>
    <m/>
    <m/>
    <n v="125.9370947050000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3682"/>
    <m/>
    <m/>
    <m/>
    <m/>
    <n v="8841.4158057299992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2882"/>
    <m/>
    <m/>
    <m/>
    <m/>
    <n v="8557.0260465299998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4"/>
    <m/>
    <m/>
    <m/>
    <m/>
    <n v="146.04729268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36"/>
    <m/>
    <m/>
    <m/>
    <m/>
    <n v="153.402028925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339"/>
    <m/>
    <m/>
    <m/>
    <m/>
    <n v="8435.3609516750003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15"/>
    <m/>
    <m/>
    <m/>
    <m/>
    <n v="152.96811441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8"/>
    <m/>
    <m/>
    <m/>
    <m/>
    <n v="150.095660329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401"/>
    <m/>
    <m/>
    <m/>
    <m/>
    <n v="147.5789994049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25033"/>
    <m/>
    <m/>
    <m/>
    <m/>
    <n v="9300.6332632600006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475"/>
    <m/>
    <m/>
    <m/>
    <m/>
    <n v="168.66294138000001"/>
    <m/>
    <x v="0"/>
    <m/>
    <m/>
    <x v="110"/>
    <m/>
    <x v="2"/>
    <x v="3"/>
    <x v="0"/>
  </r>
  <r>
    <x v="751"/>
    <x v="9"/>
    <x v="0"/>
    <s v="NDG_consideration◆ネスレ日本株式会社_NDG_Genio_s_tw_reach◆_twivery"/>
    <n v="24145"/>
    <m/>
    <m/>
    <m/>
    <m/>
    <n v="8349.8898773950004"/>
    <m/>
    <x v="0"/>
    <m/>
    <m/>
    <x v="110"/>
    <m/>
    <x v="2"/>
    <x v="3"/>
    <x v="0"/>
  </r>
  <r>
    <x v="751"/>
    <x v="9"/>
    <x v="0"/>
    <s v="◆ネスレ日本株式会社_NDG_秋冬認知_tw_kw_click◆_twivery"/>
    <n v="9120"/>
    <m/>
    <m/>
    <m/>
    <m/>
    <n v="2408.3984022049999"/>
    <m/>
    <x v="0"/>
    <m/>
    <m/>
    <x v="110"/>
    <m/>
    <x v="2"/>
    <x v="3"/>
    <x v="0"/>
  </r>
  <r>
    <x v="751"/>
    <x v="9"/>
    <x v="0"/>
    <s v="genio_s_awareness◆ネスレ日本株式会社_SUBX_Genio_s_tw_reach◆_twivery"/>
    <n v="73799"/>
    <m/>
    <m/>
    <m/>
    <m/>
    <n v="30542.857457164999"/>
    <m/>
    <x v="0"/>
    <m/>
    <m/>
    <x v="110"/>
    <m/>
    <x v="2"/>
    <x v="3"/>
    <x v="0"/>
  </r>
  <r>
    <x v="752"/>
    <x v="12"/>
    <x v="0"/>
    <s v="◆ネスレ日本_NDG_line_click◆_New"/>
    <n v="28721"/>
    <m/>
    <m/>
    <m/>
    <m/>
    <n v="5769.01"/>
    <m/>
    <x v="0"/>
    <m/>
    <m/>
    <x v="111"/>
    <m/>
    <x v="2"/>
    <x v="3"/>
    <x v="0"/>
  </r>
  <r>
    <x v="752"/>
    <x v="12"/>
    <x v="0"/>
    <s v="NDG_Genio_S_NDG logo_Awareness"/>
    <n v="5371"/>
    <m/>
    <m/>
    <m/>
    <m/>
    <n v="1080.4349999999999"/>
    <m/>
    <x v="0"/>
    <m/>
    <m/>
    <x v="111"/>
    <m/>
    <x v="2"/>
    <x v="3"/>
    <x v="0"/>
  </r>
  <r>
    <x v="752"/>
    <x v="12"/>
    <x v="0"/>
    <s v="◆ネスレ日本_NDG_line_click◆_New"/>
    <n v="1742"/>
    <m/>
    <m/>
    <m/>
    <m/>
    <n v="299.935"/>
    <m/>
    <x v="0"/>
    <m/>
    <m/>
    <x v="111"/>
    <m/>
    <x v="2"/>
    <x v="3"/>
    <x v="0"/>
  </r>
  <r>
    <x v="752"/>
    <x v="12"/>
    <x v="0"/>
    <s v="NDG_Genio_S_NDG logo_Awareness"/>
    <n v="25243"/>
    <m/>
    <m/>
    <m/>
    <m/>
    <n v="5229.3500000000004"/>
    <m/>
    <x v="0"/>
    <m/>
    <m/>
    <x v="111"/>
    <m/>
    <x v="2"/>
    <x v="3"/>
    <x v="0"/>
  </r>
  <r>
    <x v="752"/>
    <x v="12"/>
    <x v="0"/>
    <s v="NDG_Genio_S_NDG logo_Awareness"/>
    <n v="24886"/>
    <m/>
    <m/>
    <m/>
    <m/>
    <n v="5170.2550000000001"/>
    <m/>
    <x v="0"/>
    <m/>
    <m/>
    <x v="111"/>
    <m/>
    <x v="2"/>
    <x v="3"/>
    <x v="0"/>
  </r>
  <r>
    <x v="752"/>
    <x v="12"/>
    <x v="0"/>
    <s v="◆ネスレ日本_NDG_line_click◆_New"/>
    <n v="88388"/>
    <m/>
    <m/>
    <m/>
    <m/>
    <n v="23962.465"/>
    <m/>
    <x v="0"/>
    <m/>
    <m/>
    <x v="111"/>
    <m/>
    <x v="2"/>
    <x v="3"/>
    <x v="0"/>
  </r>
  <r>
    <x v="752"/>
    <x v="12"/>
    <x v="0"/>
    <s v="◆ネスレ日本_NDG_line_click◆_New"/>
    <n v="64266"/>
    <m/>
    <m/>
    <m/>
    <m/>
    <n v="8206.4"/>
    <m/>
    <x v="0"/>
    <m/>
    <m/>
    <x v="111"/>
    <m/>
    <x v="2"/>
    <x v="3"/>
    <x v="0"/>
  </r>
  <r>
    <x v="752"/>
    <x v="12"/>
    <x v="0"/>
    <s v="NDG_Genio_S_NDG logo_Awareness"/>
    <n v="12563"/>
    <m/>
    <m/>
    <m/>
    <m/>
    <n v="3166.6"/>
    <m/>
    <x v="0"/>
    <m/>
    <m/>
    <x v="111"/>
    <m/>
    <x v="2"/>
    <x v="3"/>
    <x v="0"/>
  </r>
  <r>
    <x v="752"/>
    <x v="12"/>
    <x v="0"/>
    <s v="◆ネスレ日本_NDG_line_click◆_New"/>
    <n v="25445"/>
    <m/>
    <m/>
    <m/>
    <m/>
    <n v="4423.2049999999999"/>
    <m/>
    <x v="0"/>
    <m/>
    <m/>
    <x v="111"/>
    <m/>
    <x v="2"/>
    <x v="3"/>
    <x v="0"/>
  </r>
  <r>
    <x v="752"/>
    <x v="12"/>
    <x v="0"/>
    <s v="NDG_Genio_S_NDG logo_Consideration"/>
    <n v="7150"/>
    <m/>
    <m/>
    <m/>
    <m/>
    <n v="1382.6"/>
    <m/>
    <x v="0"/>
    <m/>
    <m/>
    <x v="111"/>
    <m/>
    <x v="2"/>
    <x v="3"/>
    <x v="0"/>
  </r>
  <r>
    <x v="752"/>
    <x v="12"/>
    <x v="0"/>
    <s v="◆ネスレ日本_NDG_line_click◆_New"/>
    <n v="378460"/>
    <m/>
    <m/>
    <m/>
    <m/>
    <n v="55131.175000000003"/>
    <m/>
    <x v="0"/>
    <m/>
    <m/>
    <x v="111"/>
    <m/>
    <x v="2"/>
    <x v="3"/>
    <x v="0"/>
  </r>
  <r>
    <x v="752"/>
    <x v="12"/>
    <x v="0"/>
    <s v="NDG_Genio_S_NDG logo_Awareness"/>
    <n v="25076"/>
    <m/>
    <m/>
    <m/>
    <m/>
    <n v="5204.82"/>
    <m/>
    <x v="0"/>
    <m/>
    <m/>
    <x v="111"/>
    <m/>
    <x v="2"/>
    <x v="3"/>
    <x v="0"/>
  </r>
  <r>
    <x v="752"/>
    <x v="12"/>
    <x v="0"/>
    <s v="NDG_Genio_S_NDG logo_Awareness"/>
    <n v="5365"/>
    <m/>
    <m/>
    <m/>
    <m/>
    <n v="1070.4000000000001"/>
    <m/>
    <x v="0"/>
    <m/>
    <m/>
    <x v="111"/>
    <m/>
    <x v="2"/>
    <x v="3"/>
    <x v="0"/>
  </r>
  <r>
    <x v="752"/>
    <x v="12"/>
    <x v="0"/>
    <s v="NDG_Genio_S_NDG logo_Awareness"/>
    <n v="25135"/>
    <m/>
    <m/>
    <m/>
    <m/>
    <n v="5185.8649999999998"/>
    <m/>
    <x v="0"/>
    <m/>
    <m/>
    <x v="111"/>
    <m/>
    <x v="2"/>
    <x v="3"/>
    <x v="0"/>
  </r>
  <r>
    <x v="752"/>
    <x v="12"/>
    <x v="0"/>
    <s v="NDG_Genio_S_NDG logo_Awareness"/>
    <n v="25262"/>
    <m/>
    <m/>
    <m/>
    <m/>
    <n v="5157.99"/>
    <m/>
    <x v="0"/>
    <m/>
    <m/>
    <x v="111"/>
    <m/>
    <x v="2"/>
    <x v="3"/>
    <x v="0"/>
  </r>
  <r>
    <x v="752"/>
    <x v="12"/>
    <x v="0"/>
    <s v="◆ネスレ日本_NDG_line_click◆_New"/>
    <n v="20278"/>
    <m/>
    <m/>
    <m/>
    <m/>
    <n v="2310.2800000000002"/>
    <m/>
    <x v="0"/>
    <m/>
    <m/>
    <x v="111"/>
    <m/>
    <x v="2"/>
    <x v="3"/>
    <x v="0"/>
  </r>
  <r>
    <x v="752"/>
    <x v="12"/>
    <x v="0"/>
    <s v="NDG_Genio_S_NDG logo_Awareness"/>
    <n v="12501"/>
    <m/>
    <m/>
    <m/>
    <m/>
    <n v="3150.99"/>
    <m/>
    <x v="0"/>
    <m/>
    <m/>
    <x v="111"/>
    <m/>
    <x v="2"/>
    <x v="3"/>
    <x v="0"/>
  </r>
  <r>
    <x v="752"/>
    <x v="12"/>
    <x v="0"/>
    <s v="NDG_Genio_S_NDG logo_Awareness"/>
    <n v="12635"/>
    <m/>
    <m/>
    <m/>
    <m/>
    <n v="3200.05"/>
    <m/>
    <x v="0"/>
    <m/>
    <m/>
    <x v="111"/>
    <m/>
    <x v="2"/>
    <x v="3"/>
    <x v="0"/>
  </r>
  <r>
    <x v="752"/>
    <x v="12"/>
    <x v="0"/>
    <s v="NDG_Genio_S_NDG logo_Awareness"/>
    <n v="5417"/>
    <m/>
    <m/>
    <m/>
    <m/>
    <n v="1102.7349999999999"/>
    <m/>
    <x v="0"/>
    <m/>
    <m/>
    <x v="111"/>
    <m/>
    <x v="2"/>
    <x v="3"/>
    <x v="0"/>
  </r>
  <r>
    <x v="752"/>
    <x v="12"/>
    <x v="0"/>
    <s v="NDG_Genio_S_NDG logo_Awareness"/>
    <n v="24793"/>
    <m/>
    <m/>
    <m/>
    <m/>
    <n v="5152.415"/>
    <m/>
    <x v="0"/>
    <m/>
    <m/>
    <x v="111"/>
    <m/>
    <x v="2"/>
    <x v="3"/>
    <x v="0"/>
  </r>
  <r>
    <x v="752"/>
    <x v="12"/>
    <x v="0"/>
    <s v="NDG_Genio_S_NDG logo_Awareness"/>
    <n v="5448"/>
    <m/>
    <m/>
    <m/>
    <m/>
    <n v="1096.0450000000001"/>
    <m/>
    <x v="0"/>
    <m/>
    <m/>
    <x v="111"/>
    <m/>
    <x v="2"/>
    <x v="3"/>
    <x v="0"/>
  </r>
  <r>
    <x v="752"/>
    <x v="12"/>
    <x v="0"/>
    <s v="NDG_Genio_S_NDG logo_Awareness"/>
    <n v="12453"/>
    <m/>
    <m/>
    <m/>
    <m/>
    <n v="3146.53"/>
    <m/>
    <x v="0"/>
    <m/>
    <m/>
    <x v="111"/>
    <m/>
    <x v="2"/>
    <x v="3"/>
    <x v="0"/>
  </r>
  <r>
    <x v="752"/>
    <x v="12"/>
    <x v="0"/>
    <s v="NDG_Genio_S_NDG logo_Consideration"/>
    <n v="6928"/>
    <m/>
    <m/>
    <m/>
    <m/>
    <n v="1345.8050000000001"/>
    <m/>
    <x v="0"/>
    <m/>
    <m/>
    <x v="111"/>
    <m/>
    <x v="2"/>
    <x v="3"/>
    <x v="0"/>
  </r>
  <r>
    <x v="752"/>
    <x v="12"/>
    <x v="0"/>
    <s v="NDG_Genio_S_NDG logo_Consideration"/>
    <n v="15874"/>
    <m/>
    <m/>
    <m/>
    <m/>
    <n v="3765.355"/>
    <m/>
    <x v="0"/>
    <m/>
    <m/>
    <x v="111"/>
    <m/>
    <x v="2"/>
    <x v="3"/>
    <x v="0"/>
  </r>
  <r>
    <x v="752"/>
    <x v="12"/>
    <x v="0"/>
    <s v="NDG_Genio_S_NDG logo_Awareness"/>
    <n v="5339"/>
    <m/>
    <m/>
    <m/>
    <m/>
    <n v="1067.0550000000001"/>
    <m/>
    <x v="0"/>
    <m/>
    <m/>
    <x v="111"/>
    <m/>
    <x v="2"/>
    <x v="3"/>
    <x v="0"/>
  </r>
  <r>
    <x v="752"/>
    <x v="12"/>
    <x v="0"/>
    <s v="◆ネスレ日本_NDG_line_click◆_New"/>
    <n v="11736"/>
    <m/>
    <m/>
    <m/>
    <m/>
    <n v="1382.6"/>
    <m/>
    <x v="0"/>
    <m/>
    <m/>
    <x v="111"/>
    <m/>
    <x v="2"/>
    <x v="3"/>
    <x v="0"/>
  </r>
  <r>
    <x v="752"/>
    <x v="12"/>
    <x v="0"/>
    <s v="◆ネスレ日本_NDG_line_click◆_New"/>
    <n v="336420"/>
    <m/>
    <m/>
    <m/>
    <m/>
    <n v="60249.025000000001"/>
    <m/>
    <x v="0"/>
    <m/>
    <m/>
    <x v="111"/>
    <m/>
    <x v="2"/>
    <x v="3"/>
    <x v="0"/>
  </r>
  <r>
    <x v="752"/>
    <x v="12"/>
    <x v="0"/>
    <s v="◆ネスレ日本_NDG_line_click◆_New"/>
    <n v="8899"/>
    <m/>
    <m/>
    <m/>
    <m/>
    <n v="1652.43"/>
    <m/>
    <x v="0"/>
    <m/>
    <m/>
    <x v="111"/>
    <m/>
    <x v="2"/>
    <x v="3"/>
    <x v="0"/>
  </r>
  <r>
    <x v="752"/>
    <x v="12"/>
    <x v="0"/>
    <s v="NDG_Genio_S_NDG logo_Awareness"/>
    <n v="12467"/>
    <m/>
    <m/>
    <m/>
    <m/>
    <n v="3152.105"/>
    <m/>
    <x v="0"/>
    <m/>
    <m/>
    <x v="111"/>
    <m/>
    <x v="2"/>
    <x v="3"/>
    <x v="0"/>
  </r>
  <r>
    <x v="752"/>
    <x v="12"/>
    <x v="0"/>
    <s v="NDG_Genio_S_NDG logo_Consideration"/>
    <n v="31840"/>
    <m/>
    <m/>
    <m/>
    <m/>
    <n v="6261.84"/>
    <m/>
    <x v="0"/>
    <m/>
    <m/>
    <x v="111"/>
    <m/>
    <x v="2"/>
    <x v="3"/>
    <x v="0"/>
  </r>
  <r>
    <x v="752"/>
    <x v="12"/>
    <x v="0"/>
    <s v="◆ネスレ日本_NDG_line_click◆_New"/>
    <n v="14536"/>
    <m/>
    <m/>
    <m/>
    <m/>
    <n v="2779.6950000000002"/>
    <m/>
    <x v="0"/>
    <m/>
    <m/>
    <x v="111"/>
    <m/>
    <x v="2"/>
    <x v="3"/>
    <x v="0"/>
  </r>
  <r>
    <x v="752"/>
    <x v="12"/>
    <x v="0"/>
    <s v="NDG_Genio_S_NDG logo_Consideration"/>
    <n v="15665"/>
    <m/>
    <m/>
    <m/>
    <m/>
    <n v="3716.2950000000001"/>
    <m/>
    <x v="0"/>
    <m/>
    <m/>
    <x v="111"/>
    <m/>
    <x v="2"/>
    <x v="3"/>
    <x v="0"/>
  </r>
  <r>
    <x v="752"/>
    <x v="12"/>
    <x v="0"/>
    <s v="◆ネスレ日本_NDG_line_click◆_New"/>
    <n v="163350"/>
    <m/>
    <m/>
    <m/>
    <m/>
    <n v="41279.53"/>
    <m/>
    <x v="0"/>
    <m/>
    <m/>
    <x v="111"/>
    <m/>
    <x v="2"/>
    <x v="3"/>
    <x v="0"/>
  </r>
  <r>
    <x v="752"/>
    <x v="12"/>
    <x v="0"/>
    <s v="NDG_Genio_S_NDG logo_Consideration"/>
    <n v="0"/>
    <m/>
    <m/>
    <m/>
    <m/>
    <n v="0"/>
    <m/>
    <x v="0"/>
    <m/>
    <m/>
    <x v="111"/>
    <m/>
    <x v="2"/>
    <x v="3"/>
    <x v="0"/>
  </r>
  <r>
    <x v="752"/>
    <x v="12"/>
    <x v="0"/>
    <s v="NDG_Genio_S_NDG logo_Consideration"/>
    <n v="30983"/>
    <m/>
    <m/>
    <m/>
    <m/>
    <n v="6148.11"/>
    <m/>
    <x v="0"/>
    <m/>
    <m/>
    <x v="111"/>
    <m/>
    <x v="2"/>
    <x v="3"/>
    <x v="0"/>
  </r>
  <r>
    <x v="752"/>
    <x v="12"/>
    <x v="0"/>
    <s v="◆ネスレ日本_NDG_line_click◆_New"/>
    <n v="24253"/>
    <m/>
    <m/>
    <m/>
    <m/>
    <n v="4788.9250000000002"/>
    <m/>
    <x v="0"/>
    <m/>
    <m/>
    <x v="111"/>
    <m/>
    <x v="2"/>
    <x v="3"/>
    <x v="0"/>
  </r>
  <r>
    <x v="752"/>
    <x v="12"/>
    <x v="0"/>
    <s v="NDG_Genio_S_NDG logo_Consideration"/>
    <n v="15735"/>
    <m/>
    <m/>
    <m/>
    <m/>
    <n v="3745.2849999999999"/>
    <m/>
    <x v="0"/>
    <m/>
    <m/>
    <x v="111"/>
    <m/>
    <x v="2"/>
    <x v="3"/>
    <x v="0"/>
  </r>
  <r>
    <x v="752"/>
    <x v="12"/>
    <x v="0"/>
    <s v="NDG_Genio_S_NDG logo_Consideration"/>
    <n v="31789"/>
    <m/>
    <m/>
    <m/>
    <m/>
    <n v="6274.1049999999996"/>
    <m/>
    <x v="0"/>
    <m/>
    <m/>
    <x v="111"/>
    <m/>
    <x v="2"/>
    <x v="3"/>
    <x v="0"/>
  </r>
  <r>
    <x v="752"/>
    <x v="12"/>
    <x v="0"/>
    <s v="◆ネスレ日本_NDG_line_click◆_New"/>
    <n v="17617"/>
    <m/>
    <m/>
    <m/>
    <m/>
    <n v="4209.125"/>
    <m/>
    <x v="0"/>
    <m/>
    <m/>
    <x v="111"/>
    <m/>
    <x v="2"/>
    <x v="3"/>
    <x v="0"/>
  </r>
  <r>
    <x v="752"/>
    <x v="12"/>
    <x v="0"/>
    <s v="NDG_Genio_S_NDG logo_Consideration"/>
    <n v="6960"/>
    <m/>
    <m/>
    <m/>
    <m/>
    <n v="1350.2650000000001"/>
    <m/>
    <x v="0"/>
    <m/>
    <m/>
    <x v="111"/>
    <m/>
    <x v="2"/>
    <x v="3"/>
    <x v="0"/>
  </r>
  <r>
    <x v="752"/>
    <x v="12"/>
    <x v="0"/>
    <s v="◆ネスレ日本_NDG_line_click◆_New"/>
    <n v="11581"/>
    <m/>
    <m/>
    <m/>
    <m/>
    <n v="2052.7150000000001"/>
    <m/>
    <x v="0"/>
    <m/>
    <m/>
    <x v="111"/>
    <m/>
    <x v="2"/>
    <x v="3"/>
    <x v="0"/>
  </r>
  <r>
    <x v="752"/>
    <x v="12"/>
    <x v="0"/>
    <s v="NDG_Genio_S_NDG logo_Awareness"/>
    <n v="5468"/>
    <m/>
    <m/>
    <m/>
    <m/>
    <n v="1113.885"/>
    <m/>
    <x v="0"/>
    <m/>
    <m/>
    <x v="111"/>
    <m/>
    <x v="2"/>
    <x v="3"/>
    <x v="0"/>
  </r>
  <r>
    <x v="752"/>
    <x v="12"/>
    <x v="0"/>
    <s v="◆ネスレ日本_NDG_line_click◆_New"/>
    <n v="2519"/>
    <m/>
    <m/>
    <m/>
    <m/>
    <n v="320.005"/>
    <m/>
    <x v="0"/>
    <m/>
    <m/>
    <x v="111"/>
    <m/>
    <x v="2"/>
    <x v="3"/>
    <x v="0"/>
  </r>
  <r>
    <x v="752"/>
    <x v="12"/>
    <x v="0"/>
    <s v="NDG_Genio_S_NDG logo_Awareness"/>
    <n v="12629"/>
    <m/>
    <m/>
    <m/>
    <m/>
    <n v="3182.21"/>
    <m/>
    <x v="0"/>
    <m/>
    <m/>
    <x v="111"/>
    <m/>
    <x v="2"/>
    <x v="3"/>
    <x v="0"/>
  </r>
  <r>
    <x v="752"/>
    <x v="6"/>
    <x v="0"/>
    <s v="NDG_brand_秋冬施策_instream"/>
    <n v="21410"/>
    <m/>
    <m/>
    <m/>
    <m/>
    <n v="21697.383500780001"/>
    <m/>
    <x v="0"/>
    <m/>
    <m/>
    <x v="111"/>
    <m/>
    <x v="2"/>
    <x v="3"/>
    <x v="1"/>
  </r>
  <r>
    <x v="752"/>
    <x v="6"/>
    <x v="0"/>
    <s v="NDG_brand_秋冬施策_instream"/>
    <n v="130"/>
    <m/>
    <m/>
    <m/>
    <m/>
    <n v="172.06712558000001"/>
    <m/>
    <x v="0"/>
    <m/>
    <m/>
    <x v="111"/>
    <m/>
    <x v="2"/>
    <x v="3"/>
    <x v="1"/>
  </r>
  <r>
    <x v="752"/>
    <x v="6"/>
    <x v="0"/>
    <s v="NDG_brand_秋冬施策_instream"/>
    <n v="155"/>
    <m/>
    <m/>
    <m/>
    <m/>
    <n v="208.19104164500001"/>
    <m/>
    <x v="0"/>
    <m/>
    <m/>
    <x v="111"/>
    <m/>
    <x v="2"/>
    <x v="3"/>
    <x v="1"/>
  </r>
  <r>
    <x v="752"/>
    <x v="6"/>
    <x v="0"/>
    <s v="NDG_brand_秋冬施策_instream"/>
    <n v="66300"/>
    <m/>
    <m/>
    <m/>
    <m/>
    <n v="60421.411299904998"/>
    <m/>
    <x v="0"/>
    <m/>
    <m/>
    <x v="111"/>
    <m/>
    <x v="2"/>
    <x v="3"/>
    <x v="1"/>
  </r>
  <r>
    <x v="752"/>
    <x v="9"/>
    <x v="0"/>
    <s v="◆ネスレ日本株式会社_NDG_秋冬認知_tw_kw_click◆_twivery"/>
    <n v="10192"/>
    <m/>
    <m/>
    <m/>
    <m/>
    <n v="2765.198684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035"/>
    <m/>
    <m/>
    <m/>
    <m/>
    <n v="2419.28380044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33"/>
    <m/>
    <m/>
    <m/>
    <m/>
    <n v="41.7774265600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08"/>
    <m/>
    <m/>
    <m/>
    <m/>
    <n v="35.453598135"/>
    <m/>
    <x v="0"/>
    <m/>
    <m/>
    <x v="111"/>
    <m/>
    <x v="2"/>
    <x v="3"/>
    <x v="0"/>
  </r>
  <r>
    <x v="752"/>
    <x v="9"/>
    <x v="0"/>
    <s v="◆ネスレ日本株式会社_NDG_秋冬認知_tw_hd_click◆_twivery"/>
    <n v="11088"/>
    <m/>
    <m/>
    <m/>
    <m/>
    <n v="2558.43125681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40524"/>
    <m/>
    <m/>
    <m/>
    <m/>
    <n v="14268.0669289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420"/>
    <m/>
    <m/>
    <m/>
    <m/>
    <n v="2565.09940727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38431"/>
    <m/>
    <m/>
    <m/>
    <m/>
    <n v="13587.248746224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1694"/>
    <m/>
    <m/>
    <m/>
    <m/>
    <n v="2899.14391082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330"/>
    <m/>
    <m/>
    <m/>
    <m/>
    <n v="2550.343381315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3"/>
    <m/>
    <m/>
    <m/>
    <m/>
    <n v="36.2042016400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23"/>
    <m/>
    <m/>
    <m/>
    <m/>
    <n v="37.768144124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43"/>
    <m/>
    <m/>
    <m/>
    <m/>
    <n v="310.572112264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97"/>
    <m/>
    <m/>
    <m/>
    <m/>
    <n v="33.15445475500000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74"/>
    <m/>
    <m/>
    <m/>
    <m/>
    <n v="2512.078112210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312"/>
    <m/>
    <m/>
    <m/>
    <m/>
    <n v="2477.790477380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98"/>
    <m/>
    <m/>
    <m/>
    <m/>
    <n v="2555.1889839949999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"/>
    <m/>
    <m/>
    <m/>
    <m/>
    <n v="35.072010570000003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4"/>
    <m/>
    <m/>
    <m/>
    <m/>
    <n v="29.189325204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517"/>
    <m/>
    <m/>
    <m/>
    <m/>
    <n v="3098.4780413950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565"/>
    <m/>
    <m/>
    <m/>
    <m/>
    <n v="2605.51605995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0"/>
    <m/>
    <m/>
    <m/>
    <m/>
    <n v="34.2317867100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313"/>
    <m/>
    <m/>
    <m/>
    <m/>
    <n v="3046.829062684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38794"/>
    <m/>
    <m/>
    <m/>
    <m/>
    <n v="13715.59082568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16"/>
    <m/>
    <m/>
    <m/>
    <m/>
    <n v="299.10156203000003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557"/>
    <m/>
    <m/>
    <m/>
    <m/>
    <n v="3112.365584934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574"/>
    <m/>
    <m/>
    <m/>
    <m/>
    <n v="2528.661686725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886"/>
    <m/>
    <m/>
    <m/>
    <m/>
    <n v="2620.9586616649999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428"/>
    <m/>
    <m/>
    <m/>
    <m/>
    <n v="2578.190934475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2296"/>
    <m/>
    <m/>
    <m/>
    <m/>
    <n v="3037.933096509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7"/>
    <m/>
    <m/>
    <m/>
    <m/>
    <n v="36.0273838250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97"/>
    <m/>
    <m/>
    <m/>
    <m/>
    <n v="34.0295602750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05"/>
    <m/>
    <m/>
    <m/>
    <m/>
    <n v="36.704385064999997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028"/>
    <m/>
    <m/>
    <m/>
    <m/>
    <n v="2658.47391264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27"/>
    <m/>
    <m/>
    <m/>
    <m/>
    <n v="39.3832807200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912"/>
    <m/>
    <m/>
    <m/>
    <m/>
    <n v="2628.902122365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643"/>
    <m/>
    <m/>
    <m/>
    <m/>
    <n v="2554.1675648300002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63"/>
    <m/>
    <m/>
    <m/>
    <m/>
    <n v="282.5129376799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11851"/>
    <m/>
    <m/>
    <m/>
    <m/>
    <n v="2931.0342242900001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7919"/>
    <m/>
    <m/>
    <m/>
    <m/>
    <n v="2613.785282405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11198"/>
    <m/>
    <m/>
    <m/>
    <m/>
    <n v="2519.26202264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853"/>
    <m/>
    <m/>
    <m/>
    <m/>
    <n v="312.40683361499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6691"/>
    <m/>
    <m/>
    <m/>
    <m/>
    <n v="19450.059698950001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356"/>
    <m/>
    <m/>
    <m/>
    <m/>
    <n v="2483.1817532549999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3930"/>
    <m/>
    <m/>
    <m/>
    <m/>
    <n v="18671.635227964998"/>
    <m/>
    <x v="0"/>
    <m/>
    <m/>
    <x v="111"/>
    <m/>
    <x v="2"/>
    <x v="3"/>
    <x v="0"/>
  </r>
  <r>
    <x v="752"/>
    <x v="9"/>
    <x v="0"/>
    <s v="genio_s_awareness◆ネスレ日本株式会社_SUBX_Genio_s_tw_reach◆_twivery"/>
    <n v="64917"/>
    <m/>
    <m/>
    <m/>
    <m/>
    <n v="18922.829546125002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19"/>
    <m/>
    <m/>
    <m/>
    <m/>
    <n v="2532.78070523"/>
    <m/>
    <x v="0"/>
    <m/>
    <m/>
    <x v="111"/>
    <m/>
    <x v="2"/>
    <x v="3"/>
    <x v="0"/>
  </r>
  <r>
    <x v="752"/>
    <x v="9"/>
    <x v="0"/>
    <s v="NDG_consideration◆ネスレ日本株式会社_NDG_Genio_s_tw_reach◆_twivery"/>
    <n v="8532"/>
    <m/>
    <m/>
    <m/>
    <m/>
    <n v="2543.2481992349999"/>
    <m/>
    <x v="0"/>
    <m/>
    <m/>
    <x v="111"/>
    <m/>
    <x v="2"/>
    <x v="3"/>
    <x v="0"/>
  </r>
  <r>
    <x v="753"/>
    <x v="12"/>
    <x v="0"/>
    <s v="NDG_Genio_S_NDG logo_Consideration"/>
    <n v="11523"/>
    <m/>
    <m/>
    <m/>
    <m/>
    <n v="2653.7"/>
    <m/>
    <x v="0"/>
    <m/>
    <m/>
    <x v="111"/>
    <m/>
    <x v="2"/>
    <x v="3"/>
    <x v="0"/>
  </r>
  <r>
    <x v="753"/>
    <x v="12"/>
    <x v="0"/>
    <s v="NDG_Genio_S_NDG logo_Awareness"/>
    <n v="4473"/>
    <m/>
    <m/>
    <m/>
    <m/>
    <n v="866.35500000000002"/>
    <m/>
    <x v="0"/>
    <m/>
    <m/>
    <x v="111"/>
    <m/>
    <x v="2"/>
    <x v="3"/>
    <x v="0"/>
  </r>
  <r>
    <x v="753"/>
    <x v="12"/>
    <x v="0"/>
    <s v="◆ネスレ日本_NDG_line_click◆_New"/>
    <n v="2463"/>
    <m/>
    <m/>
    <m/>
    <m/>
    <n v="321.12"/>
    <m/>
    <x v="0"/>
    <m/>
    <m/>
    <x v="111"/>
    <m/>
    <x v="2"/>
    <x v="3"/>
    <x v="0"/>
  </r>
  <r>
    <x v="753"/>
    <x v="12"/>
    <x v="0"/>
    <s v="◆ネスレ日本_NDG_line_click◆_New"/>
    <n v="31493"/>
    <m/>
    <m/>
    <m/>
    <m/>
    <n v="5004.12"/>
    <m/>
    <x v="0"/>
    <m/>
    <m/>
    <x v="111"/>
    <m/>
    <x v="2"/>
    <x v="3"/>
    <x v="0"/>
  </r>
  <r>
    <x v="753"/>
    <x v="12"/>
    <x v="0"/>
    <s v="◆ネスレ日本_NDG_line_click◆_New"/>
    <n v="5298"/>
    <m/>
    <m/>
    <m/>
    <m/>
    <n v="1190.82"/>
    <m/>
    <x v="0"/>
    <m/>
    <m/>
    <x v="111"/>
    <m/>
    <x v="2"/>
    <x v="3"/>
    <x v="0"/>
  </r>
  <r>
    <x v="753"/>
    <x v="12"/>
    <x v="0"/>
    <s v="◆ネスレ日本_NDG_line_click◆_New"/>
    <n v="10098"/>
    <m/>
    <m/>
    <m/>
    <m/>
    <n v="1123.92"/>
    <m/>
    <x v="0"/>
    <m/>
    <m/>
    <x v="111"/>
    <m/>
    <x v="2"/>
    <x v="3"/>
    <x v="0"/>
  </r>
  <r>
    <x v="753"/>
    <x v="12"/>
    <x v="0"/>
    <s v="NDG_Genio_S_NDG logo_Awareness"/>
    <n v="9426"/>
    <m/>
    <m/>
    <m/>
    <m/>
    <n v="2314.7399999999998"/>
    <m/>
    <x v="0"/>
    <m/>
    <m/>
    <x v="111"/>
    <m/>
    <x v="2"/>
    <x v="3"/>
    <x v="0"/>
  </r>
  <r>
    <x v="753"/>
    <x v="12"/>
    <x v="0"/>
    <s v="NDG_Genio_S_NDG logo_Awareness"/>
    <n v="16703"/>
    <m/>
    <m/>
    <m/>
    <m/>
    <n v="3497.7550000000001"/>
    <m/>
    <x v="0"/>
    <m/>
    <m/>
    <x v="111"/>
    <m/>
    <x v="2"/>
    <x v="3"/>
    <x v="0"/>
  </r>
  <r>
    <x v="753"/>
    <x v="12"/>
    <x v="0"/>
    <s v="NDG_Genio_S_NDG logo_Consideration"/>
    <n v="11282"/>
    <m/>
    <m/>
    <m/>
    <m/>
    <n v="2602.41"/>
    <m/>
    <x v="0"/>
    <m/>
    <m/>
    <x v="111"/>
    <m/>
    <x v="2"/>
    <x v="3"/>
    <x v="0"/>
  </r>
  <r>
    <x v="753"/>
    <x v="12"/>
    <x v="0"/>
    <s v="NDG_Genio_S_NDG logo_Awareness"/>
    <n v="4480"/>
    <m/>
    <m/>
    <m/>
    <m/>
    <n v="868.58500000000004"/>
    <m/>
    <x v="0"/>
    <m/>
    <m/>
    <x v="111"/>
    <m/>
    <x v="2"/>
    <x v="3"/>
    <x v="0"/>
  </r>
  <r>
    <x v="753"/>
    <x v="12"/>
    <x v="0"/>
    <s v="◆ネスレ日本_NDG_line_click◆_New"/>
    <n v="206028"/>
    <m/>
    <m/>
    <m/>
    <m/>
    <n v="48783.48"/>
    <m/>
    <x v="0"/>
    <m/>
    <m/>
    <x v="111"/>
    <m/>
    <x v="2"/>
    <x v="3"/>
    <x v="0"/>
  </r>
  <r>
    <x v="753"/>
    <x v="12"/>
    <x v="0"/>
    <s v="NDG_Genio_S_NDG logo_Consideration"/>
    <n v="5770"/>
    <m/>
    <m/>
    <m/>
    <m/>
    <n v="1083.78"/>
    <m/>
    <x v="0"/>
    <m/>
    <m/>
    <x v="111"/>
    <m/>
    <x v="2"/>
    <x v="3"/>
    <x v="0"/>
  </r>
  <r>
    <x v="753"/>
    <x v="12"/>
    <x v="0"/>
    <s v="◆ネスレ日本_NDG_line_click◆_New"/>
    <n v="321899"/>
    <m/>
    <m/>
    <m/>
    <m/>
    <n v="56639.77"/>
    <m/>
    <x v="0"/>
    <m/>
    <m/>
    <x v="111"/>
    <m/>
    <x v="2"/>
    <x v="3"/>
    <x v="0"/>
  </r>
  <r>
    <x v="753"/>
    <x v="12"/>
    <x v="0"/>
    <s v="NDG_Genio_S_NDG logo_Awareness"/>
    <n v="16637"/>
    <m/>
    <m/>
    <m/>
    <m/>
    <n v="3472.11"/>
    <m/>
    <x v="0"/>
    <m/>
    <m/>
    <x v="111"/>
    <m/>
    <x v="2"/>
    <x v="3"/>
    <x v="0"/>
  </r>
  <r>
    <x v="753"/>
    <x v="12"/>
    <x v="0"/>
    <s v="NDG_Genio_S_NDG logo_Consideration"/>
    <n v="21123"/>
    <m/>
    <m/>
    <m/>
    <m/>
    <n v="4184.5950000000003"/>
    <m/>
    <x v="0"/>
    <m/>
    <m/>
    <x v="111"/>
    <m/>
    <x v="2"/>
    <x v="3"/>
    <x v="0"/>
  </r>
  <r>
    <x v="753"/>
    <x v="12"/>
    <x v="0"/>
    <s v="NDG_Genio_S_NDG logo_Awareness"/>
    <n v="16960"/>
    <m/>
    <m/>
    <m/>
    <m/>
    <n v="3506.6750000000002"/>
    <m/>
    <x v="0"/>
    <m/>
    <m/>
    <x v="111"/>
    <m/>
    <x v="2"/>
    <x v="3"/>
    <x v="0"/>
  </r>
  <r>
    <x v="753"/>
    <x v="12"/>
    <x v="0"/>
    <s v="◆ネスレ日本_NDG_line_click◆_New"/>
    <n v="7476"/>
    <m/>
    <m/>
    <m/>
    <m/>
    <n v="1181.9000000000001"/>
    <m/>
    <x v="0"/>
    <m/>
    <m/>
    <x v="111"/>
    <m/>
    <x v="2"/>
    <x v="3"/>
    <x v="0"/>
  </r>
  <r>
    <x v="753"/>
    <x v="12"/>
    <x v="0"/>
    <s v="NDG_Genio_S_NDG logo_Awareness"/>
    <n v="9300"/>
    <m/>
    <m/>
    <m/>
    <m/>
    <n v="2266.7950000000001"/>
    <m/>
    <x v="0"/>
    <m/>
    <m/>
    <x v="111"/>
    <m/>
    <x v="2"/>
    <x v="3"/>
    <x v="0"/>
  </r>
  <r>
    <x v="753"/>
    <x v="12"/>
    <x v="0"/>
    <s v="NDG_Genio_S_NDG logo_Awareness"/>
    <n v="9233"/>
    <m/>
    <m/>
    <m/>
    <m/>
    <n v="2267.91"/>
    <m/>
    <x v="0"/>
    <m/>
    <m/>
    <x v="111"/>
    <m/>
    <x v="2"/>
    <x v="3"/>
    <x v="0"/>
  </r>
  <r>
    <x v="753"/>
    <x v="12"/>
    <x v="0"/>
    <s v="NDG_Genio_S_NDG logo_Awareness"/>
    <n v="4459"/>
    <m/>
    <m/>
    <m/>
    <m/>
    <n v="859.66499999999996"/>
    <m/>
    <x v="0"/>
    <m/>
    <m/>
    <x v="111"/>
    <m/>
    <x v="2"/>
    <x v="3"/>
    <x v="0"/>
  </r>
  <r>
    <x v="753"/>
    <x v="12"/>
    <x v="0"/>
    <s v="NDG_Genio_S_NDG logo_Consideration"/>
    <n v="5803"/>
    <m/>
    <m/>
    <m/>
    <m/>
    <n v="1106.08"/>
    <m/>
    <x v="0"/>
    <m/>
    <m/>
    <x v="111"/>
    <m/>
    <x v="2"/>
    <x v="3"/>
    <x v="0"/>
  </r>
  <r>
    <x v="753"/>
    <x v="12"/>
    <x v="0"/>
    <s v="◆ネスレ日本_NDG_line_click◆_New"/>
    <n v="61567"/>
    <m/>
    <m/>
    <m/>
    <m/>
    <n v="9741.7549999999992"/>
    <m/>
    <x v="0"/>
    <m/>
    <m/>
    <x v="111"/>
    <m/>
    <x v="2"/>
    <x v="3"/>
    <x v="0"/>
  </r>
  <r>
    <x v="753"/>
    <x v="12"/>
    <x v="0"/>
    <s v="NDG_Genio_S_NDG logo_Consideration"/>
    <n v="21571"/>
    <m/>
    <m/>
    <m/>
    <m/>
    <n v="4263.76"/>
    <m/>
    <x v="0"/>
    <m/>
    <m/>
    <x v="111"/>
    <m/>
    <x v="2"/>
    <x v="3"/>
    <x v="0"/>
  </r>
  <r>
    <x v="753"/>
    <x v="12"/>
    <x v="0"/>
    <s v="NDG_Genio_S_NDG logo_Consideration"/>
    <n v="11500"/>
    <m/>
    <m/>
    <m/>
    <m/>
    <n v="2668.1950000000002"/>
    <m/>
    <x v="0"/>
    <m/>
    <m/>
    <x v="111"/>
    <m/>
    <x v="2"/>
    <x v="3"/>
    <x v="0"/>
  </r>
  <r>
    <x v="753"/>
    <x v="12"/>
    <x v="0"/>
    <s v="NDG_Genio_S_NDG logo_Awareness"/>
    <n v="9280"/>
    <m/>
    <m/>
    <m/>
    <m/>
    <n v="2271.2550000000001"/>
    <m/>
    <x v="0"/>
    <m/>
    <m/>
    <x v="111"/>
    <m/>
    <x v="2"/>
    <x v="3"/>
    <x v="0"/>
  </r>
  <r>
    <x v="753"/>
    <x v="12"/>
    <x v="0"/>
    <s v="NDG_Genio_S_NDG logo_Awareness"/>
    <n v="9327"/>
    <m/>
    <m/>
    <m/>
    <m/>
    <n v="2284.6350000000002"/>
    <m/>
    <x v="0"/>
    <m/>
    <m/>
    <x v="111"/>
    <m/>
    <x v="2"/>
    <x v="3"/>
    <x v="0"/>
  </r>
  <r>
    <x v="753"/>
    <x v="12"/>
    <x v="0"/>
    <s v="NDG_Genio_S_NDG logo_Consideration"/>
    <n v="21325"/>
    <m/>
    <m/>
    <m/>
    <m/>
    <n v="4213.585"/>
    <m/>
    <x v="0"/>
    <m/>
    <m/>
    <x v="111"/>
    <m/>
    <x v="2"/>
    <x v="3"/>
    <x v="0"/>
  </r>
  <r>
    <x v="753"/>
    <x v="12"/>
    <x v="0"/>
    <s v="NDG_Genio_S_NDG logo_Awareness"/>
    <n v="4442"/>
    <m/>
    <m/>
    <m/>
    <m/>
    <n v="859.66499999999996"/>
    <m/>
    <x v="0"/>
    <m/>
    <m/>
    <x v="111"/>
    <m/>
    <x v="2"/>
    <x v="3"/>
    <x v="0"/>
  </r>
  <r>
    <x v="753"/>
    <x v="12"/>
    <x v="0"/>
    <s v="◆ネスレ日本_NDG_line_click◆_New"/>
    <n v="74967"/>
    <m/>
    <m/>
    <m/>
    <m/>
    <n v="11529.1"/>
    <m/>
    <x v="0"/>
    <m/>
    <m/>
    <x v="111"/>
    <m/>
    <x v="2"/>
    <x v="3"/>
    <x v="0"/>
  </r>
  <r>
    <x v="753"/>
    <x v="12"/>
    <x v="0"/>
    <s v="◆ネスレ日本_NDG_line_click◆_New"/>
    <n v="23104"/>
    <m/>
    <m/>
    <m/>
    <m/>
    <n v="4086.4749999999999"/>
    <m/>
    <x v="0"/>
    <m/>
    <m/>
    <x v="111"/>
    <m/>
    <x v="2"/>
    <x v="3"/>
    <x v="0"/>
  </r>
  <r>
    <x v="753"/>
    <x v="12"/>
    <x v="0"/>
    <s v="NDG_Genio_S_NDG logo_Awareness"/>
    <n v="4547"/>
    <m/>
    <m/>
    <m/>
    <m/>
    <n v="878.62"/>
    <m/>
    <x v="0"/>
    <m/>
    <m/>
    <x v="111"/>
    <m/>
    <x v="2"/>
    <x v="3"/>
    <x v="0"/>
  </r>
  <r>
    <x v="753"/>
    <x v="12"/>
    <x v="0"/>
    <s v="NDG_Genio_S_NDG logo_Awareness"/>
    <n v="9140"/>
    <m/>
    <m/>
    <m/>
    <m/>
    <n v="2221.08"/>
    <m/>
    <x v="0"/>
    <m/>
    <m/>
    <x v="111"/>
    <m/>
    <x v="2"/>
    <x v="3"/>
    <x v="0"/>
  </r>
  <r>
    <x v="753"/>
    <x v="12"/>
    <x v="0"/>
    <s v="◆ネスレ日本_NDG_line_click◆_New"/>
    <n v="41376"/>
    <m/>
    <m/>
    <m/>
    <m/>
    <n v="8675.8150000000005"/>
    <m/>
    <x v="0"/>
    <m/>
    <m/>
    <x v="111"/>
    <m/>
    <x v="2"/>
    <x v="3"/>
    <x v="0"/>
  </r>
  <r>
    <x v="753"/>
    <x v="12"/>
    <x v="0"/>
    <s v="◆ネスレ日本_NDG_line_click◆_New"/>
    <n v="21713"/>
    <m/>
    <m/>
    <m/>
    <m/>
    <n v="4414.2849999999999"/>
    <m/>
    <x v="0"/>
    <m/>
    <m/>
    <x v="111"/>
    <m/>
    <x v="2"/>
    <x v="3"/>
    <x v="0"/>
  </r>
  <r>
    <x v="753"/>
    <x v="12"/>
    <x v="0"/>
    <s v="NDG_Genio_S_NDG logo_Awareness"/>
    <n v="16773"/>
    <m/>
    <m/>
    <m/>
    <m/>
    <n v="3489.95"/>
    <m/>
    <x v="0"/>
    <m/>
    <m/>
    <x v="111"/>
    <m/>
    <x v="2"/>
    <x v="3"/>
    <x v="0"/>
  </r>
  <r>
    <x v="753"/>
    <x v="12"/>
    <x v="0"/>
    <s v="◆ネスレ日本_NDG_line_click◆_New"/>
    <n v="4151"/>
    <m/>
    <m/>
    <m/>
    <m/>
    <n v="586.49"/>
    <m/>
    <x v="0"/>
    <m/>
    <m/>
    <x v="111"/>
    <m/>
    <x v="2"/>
    <x v="3"/>
    <x v="0"/>
  </r>
  <r>
    <x v="753"/>
    <x v="12"/>
    <x v="0"/>
    <s v="NDG_Genio_S_NDG logo_Awareness"/>
    <n v="16857"/>
    <m/>
    <m/>
    <m/>
    <m/>
    <n v="3513.3649999999998"/>
    <m/>
    <x v="0"/>
    <m/>
    <m/>
    <x v="111"/>
    <m/>
    <x v="2"/>
    <x v="3"/>
    <x v="0"/>
  </r>
  <r>
    <x v="753"/>
    <x v="12"/>
    <x v="0"/>
    <s v="◆ネスレ日本_NDG_line_click◆_New"/>
    <n v="301272"/>
    <m/>
    <m/>
    <m/>
    <m/>
    <n v="47276"/>
    <m/>
    <x v="0"/>
    <m/>
    <m/>
    <x v="111"/>
    <m/>
    <x v="2"/>
    <x v="3"/>
    <x v="0"/>
  </r>
  <r>
    <x v="753"/>
    <x v="12"/>
    <x v="0"/>
    <s v="NDG_Genio_S_NDG logo_Consideration"/>
    <n v="5814"/>
    <m/>
    <m/>
    <m/>
    <m/>
    <n v="1090.47"/>
    <m/>
    <x v="0"/>
    <m/>
    <m/>
    <x v="111"/>
    <m/>
    <x v="2"/>
    <x v="3"/>
    <x v="0"/>
  </r>
  <r>
    <x v="753"/>
    <x v="12"/>
    <x v="0"/>
    <s v="NDG_Genio_S_NDG logo_Awareness"/>
    <n v="4530"/>
    <m/>
    <m/>
    <m/>
    <m/>
    <n v="885.31"/>
    <m/>
    <x v="0"/>
    <m/>
    <m/>
    <x v="111"/>
    <m/>
    <x v="2"/>
    <x v="3"/>
    <x v="0"/>
  </r>
  <r>
    <x v="753"/>
    <x v="12"/>
    <x v="0"/>
    <s v="◆ネスレ日本_NDG_line_click◆_New"/>
    <n v="11033"/>
    <m/>
    <m/>
    <m/>
    <m/>
    <n v="2188.7449999999999"/>
    <m/>
    <x v="0"/>
    <m/>
    <m/>
    <x v="111"/>
    <m/>
    <x v="2"/>
    <x v="3"/>
    <x v="0"/>
  </r>
  <r>
    <x v="753"/>
    <x v="12"/>
    <x v="0"/>
    <s v="◆ネスレ日本_NDG_line_click◆_New"/>
    <n v="76278"/>
    <m/>
    <m/>
    <m/>
    <m/>
    <n v="19655.22"/>
    <m/>
    <x v="0"/>
    <m/>
    <m/>
    <x v="111"/>
    <m/>
    <x v="2"/>
    <x v="3"/>
    <x v="0"/>
  </r>
  <r>
    <x v="753"/>
    <x v="12"/>
    <x v="0"/>
    <s v="NDG_Genio_S_NDG logo_Awareness"/>
    <n v="16809"/>
    <m/>
    <m/>
    <m/>
    <m/>
    <n v="3473.2249999999999"/>
    <m/>
    <x v="0"/>
    <m/>
    <m/>
    <x v="111"/>
    <m/>
    <x v="2"/>
    <x v="3"/>
    <x v="0"/>
  </r>
  <r>
    <x v="753"/>
    <x v="6"/>
    <x v="0"/>
    <s v="NDG_brand_秋冬施策_instream"/>
    <n v="216"/>
    <m/>
    <m/>
    <m/>
    <m/>
    <n v="237.95735593500001"/>
    <m/>
    <x v="0"/>
    <m/>
    <m/>
    <x v="111"/>
    <m/>
    <x v="2"/>
    <x v="3"/>
    <x v="1"/>
  </r>
  <r>
    <x v="753"/>
    <x v="6"/>
    <x v="0"/>
    <s v="NDG_brand_秋冬施策_instream"/>
    <n v="60622"/>
    <m/>
    <m/>
    <m/>
    <m/>
    <n v="48345.087630504997"/>
    <m/>
    <x v="0"/>
    <m/>
    <m/>
    <x v="111"/>
    <m/>
    <x v="2"/>
    <x v="3"/>
    <x v="1"/>
  </r>
  <r>
    <x v="753"/>
    <x v="6"/>
    <x v="0"/>
    <s v="NDG_brand_秋冬施策_instream"/>
    <n v="34942"/>
    <m/>
    <m/>
    <m/>
    <m/>
    <n v="33839.320297389997"/>
    <m/>
    <x v="0"/>
    <m/>
    <m/>
    <x v="111"/>
    <m/>
    <x v="2"/>
    <x v="3"/>
    <x v="1"/>
  </r>
  <r>
    <x v="753"/>
    <x v="6"/>
    <x v="0"/>
    <s v="NDG_brand_秋冬施策_instream"/>
    <n v="87"/>
    <m/>
    <m/>
    <m/>
    <m/>
    <n v="106.47803553999999"/>
    <m/>
    <x v="0"/>
    <m/>
    <m/>
    <x v="111"/>
    <m/>
    <x v="2"/>
    <x v="3"/>
    <x v="1"/>
  </r>
  <r>
    <x v="753"/>
    <x v="9"/>
    <x v="0"/>
    <s v="genio_s_awareness◆ネスレ日本株式会社_SUBX_Genio_s_tw_reach◆_twivery"/>
    <n v="20440"/>
    <m/>
    <m/>
    <m/>
    <m/>
    <n v="5446.27706553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718"/>
    <m/>
    <m/>
    <m/>
    <m/>
    <n v="903.806509770000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52696033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539"/>
    <m/>
    <m/>
    <m/>
    <m/>
    <n v="866.220419500000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279"/>
    <m/>
    <m/>
    <m/>
    <m/>
    <n v="4692.863255434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8777"/>
    <m/>
    <m/>
    <m/>
    <m/>
    <n v="4569.8443933649996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390"/>
    <m/>
    <m/>
    <m/>
    <m/>
    <n v="4704.395960230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219"/>
    <m/>
    <m/>
    <m/>
    <m/>
    <n v="855.0770827400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0"/>
    <m/>
    <m/>
    <m/>
    <m/>
    <n v="8.2419049449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8586"/>
    <m/>
    <m/>
    <m/>
    <m/>
    <n v="8997.389584385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574"/>
    <m/>
    <m/>
    <m/>
    <m/>
    <n v="192.0676075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1"/>
    <m/>
    <m/>
    <m/>
    <m/>
    <n v="8.201783900000000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329"/>
    <m/>
    <m/>
    <m/>
    <m/>
    <n v="5427.140348404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429"/>
    <m/>
    <m/>
    <m/>
    <m/>
    <n v="4728.40622082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10594"/>
    <m/>
    <m/>
    <m/>
    <m/>
    <n v="35837.629905995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594"/>
    <m/>
    <m/>
    <m/>
    <m/>
    <n v="956.3643584300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6"/>
    <m/>
    <m/>
    <m/>
    <m/>
    <n v="9.890445825000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495"/>
    <m/>
    <m/>
    <m/>
    <m/>
    <n v="5467.53266844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529"/>
    <m/>
    <m/>
    <m/>
    <m/>
    <n v="935.647978435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9606"/>
    <m/>
    <m/>
    <m/>
    <m/>
    <n v="5240.60846608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599"/>
    <m/>
    <m/>
    <m/>
    <m/>
    <n v="200.42689189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624"/>
    <m/>
    <m/>
    <m/>
    <m/>
    <n v="209.518487055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63"/>
    <m/>
    <m/>
    <m/>
    <m/>
    <n v="16.015330375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173"/>
    <m/>
    <m/>
    <m/>
    <m/>
    <n v="1019.71578061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6481"/>
    <m/>
    <m/>
    <m/>
    <m/>
    <n v="8340.084333245000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9650"/>
    <m/>
    <m/>
    <m/>
    <m/>
    <n v="5244.471226370000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0581"/>
    <m/>
    <m/>
    <m/>
    <m/>
    <n v="5494.838515579999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310"/>
    <m/>
    <m/>
    <m/>
    <m/>
    <n v="1045.9719745550001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07059"/>
    <m/>
    <m/>
    <m/>
    <m/>
    <n v="34729.71590270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521470069999999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462"/>
    <m/>
    <m/>
    <m/>
    <m/>
    <n v="4722.96358693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39"/>
    <m/>
    <m/>
    <m/>
    <m/>
    <n v="9.4311895900000007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116"/>
    <m/>
    <m/>
    <m/>
    <m/>
    <n v="1003.609445055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4030"/>
    <m/>
    <m/>
    <m/>
    <m/>
    <n v="979.72599898999999"/>
    <m/>
    <x v="0"/>
    <m/>
    <m/>
    <x v="111"/>
    <m/>
    <x v="2"/>
    <x v="3"/>
    <x v="0"/>
  </r>
  <r>
    <x v="753"/>
    <x v="9"/>
    <x v="0"/>
    <s v="◆ネスレ日本株式会社_NDG_秋冬認知_tw_kw_click◆_twivery"/>
    <n v="13805"/>
    <m/>
    <m/>
    <m/>
    <m/>
    <n v="2497.6001338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6"/>
    <m/>
    <m/>
    <m/>
    <m/>
    <n v="13.462704009999999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51"/>
    <m/>
    <m/>
    <m/>
    <m/>
    <n v="12.435306215000001"/>
    <m/>
    <x v="0"/>
    <m/>
    <m/>
    <x v="111"/>
    <m/>
    <x v="2"/>
    <x v="3"/>
    <x v="0"/>
  </r>
  <r>
    <x v="753"/>
    <x v="9"/>
    <x v="0"/>
    <s v="NDG_consideration◆ネスレ日本株式会社_NDG_Genio_s_tw_reach◆_twivery"/>
    <n v="19887"/>
    <m/>
    <m/>
    <m/>
    <m/>
    <n v="4831.2080924399997"/>
    <m/>
    <x v="0"/>
    <m/>
    <m/>
    <x v="111"/>
    <m/>
    <x v="2"/>
    <x v="3"/>
    <x v="0"/>
  </r>
  <r>
    <x v="753"/>
    <x v="9"/>
    <x v="0"/>
    <s v="◆ネスレ日本株式会社_NDG_秋冬認知_tw_hd_click◆_twivery"/>
    <n v="9649"/>
    <m/>
    <m/>
    <m/>
    <m/>
    <n v="2765.2004459999998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654"/>
    <m/>
    <m/>
    <m/>
    <m/>
    <n v="972.60564578499998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45"/>
    <m/>
    <m/>
    <m/>
    <m/>
    <n v="11.87182981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457"/>
    <m/>
    <m/>
    <m/>
    <m/>
    <n v="914.01276485000005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3217"/>
    <m/>
    <m/>
    <m/>
    <m/>
    <n v="856.10696364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6232"/>
    <m/>
    <m/>
    <m/>
    <m/>
    <n v="8261.6298837199993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645"/>
    <m/>
    <m/>
    <m/>
    <m/>
    <n v="215.467386694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106813"/>
    <m/>
    <m/>
    <m/>
    <m/>
    <n v="34621.971688774996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40"/>
    <m/>
    <m/>
    <m/>
    <m/>
    <n v="10.838766704999999"/>
    <m/>
    <x v="0"/>
    <m/>
    <m/>
    <x v="111"/>
    <m/>
    <x v="2"/>
    <x v="3"/>
    <x v="0"/>
  </r>
  <r>
    <x v="753"/>
    <x v="9"/>
    <x v="0"/>
    <s v="genio_s_awareness◆ネスレ日本株式会社_SUBX_Genio_s_tw_reach◆_twivery"/>
    <n v="28"/>
    <m/>
    <m/>
    <m/>
    <m/>
    <n v="7.1748800499999996"/>
    <m/>
    <x v="0"/>
    <m/>
    <m/>
    <x v="111"/>
    <m/>
    <x v="2"/>
    <x v="3"/>
    <x v="0"/>
  </r>
  <r>
    <x v="754"/>
    <x v="12"/>
    <x v="0"/>
    <s v="NDG_Genio_S_NDG logo_Awareness"/>
    <n v="23036"/>
    <m/>
    <m/>
    <m/>
    <m/>
    <n v="4512.4049999999997"/>
    <m/>
    <x v="0"/>
    <m/>
    <m/>
    <x v="111"/>
    <m/>
    <x v="2"/>
    <x v="3"/>
    <x v="0"/>
  </r>
  <r>
    <x v="754"/>
    <x v="12"/>
    <x v="0"/>
    <s v="◆ネスレ日本_NDG_line_click◆_New"/>
    <n v="15465"/>
    <m/>
    <m/>
    <m/>
    <m/>
    <n v="1956.825"/>
    <m/>
    <x v="0"/>
    <m/>
    <m/>
    <x v="111"/>
    <m/>
    <x v="2"/>
    <x v="3"/>
    <x v="0"/>
  </r>
  <r>
    <x v="754"/>
    <x v="12"/>
    <x v="0"/>
    <s v="NDG_Genio_S_NDG logo_Awareness"/>
    <n v="2257"/>
    <m/>
    <m/>
    <m/>
    <m/>
    <n v="413.66500000000002"/>
    <m/>
    <x v="0"/>
    <m/>
    <m/>
    <x v="111"/>
    <m/>
    <x v="2"/>
    <x v="3"/>
    <x v="0"/>
  </r>
  <r>
    <x v="754"/>
    <x v="12"/>
    <x v="0"/>
    <s v="NDG_Genio_S_NDG logo_Awareness"/>
    <n v="23111"/>
    <m/>
    <m/>
    <m/>
    <m/>
    <n v="4520.21"/>
    <m/>
    <x v="0"/>
    <m/>
    <m/>
    <x v="111"/>
    <m/>
    <x v="2"/>
    <x v="3"/>
    <x v="0"/>
  </r>
  <r>
    <x v="754"/>
    <x v="12"/>
    <x v="0"/>
    <s v="NDG_Genio_S_NDG logo_Consideration"/>
    <n v="8534"/>
    <m/>
    <m/>
    <m/>
    <m/>
    <n v="1956.825"/>
    <m/>
    <x v="0"/>
    <m/>
    <m/>
    <x v="111"/>
    <m/>
    <x v="2"/>
    <x v="3"/>
    <x v="0"/>
  </r>
  <r>
    <x v="754"/>
    <x v="12"/>
    <x v="0"/>
    <s v="NDG_Genio_S_NDG logo_Awareness"/>
    <n v="23518"/>
    <m/>
    <m/>
    <m/>
    <m/>
    <n v="4581.5349999999999"/>
    <m/>
    <x v="0"/>
    <m/>
    <m/>
    <x v="111"/>
    <m/>
    <x v="2"/>
    <x v="3"/>
    <x v="0"/>
  </r>
  <r>
    <x v="754"/>
    <x v="12"/>
    <x v="0"/>
    <s v="◆ネスレ日本_NDG_line_click◆_New"/>
    <n v="273733"/>
    <m/>
    <m/>
    <m/>
    <m/>
    <n v="49472.55"/>
    <m/>
    <x v="0"/>
    <m/>
    <m/>
    <x v="111"/>
    <m/>
    <x v="2"/>
    <x v="3"/>
    <x v="0"/>
  </r>
  <r>
    <x v="754"/>
    <x v="12"/>
    <x v="0"/>
    <s v="◆ネスレ日本_NDG_line_click◆_New"/>
    <n v="9346"/>
    <m/>
    <m/>
    <m/>
    <m/>
    <n v="2581.2249999999999"/>
    <m/>
    <x v="0"/>
    <m/>
    <m/>
    <x v="111"/>
    <m/>
    <x v="2"/>
    <x v="3"/>
    <x v="0"/>
  </r>
  <r>
    <x v="754"/>
    <x v="12"/>
    <x v="0"/>
    <s v="NDG_Genio_S_NDG logo_Awareness"/>
    <n v="23448"/>
    <m/>
    <m/>
    <m/>
    <m/>
    <n v="4583.7650000000003"/>
    <m/>
    <x v="0"/>
    <m/>
    <m/>
    <x v="111"/>
    <m/>
    <x v="2"/>
    <x v="3"/>
    <x v="0"/>
  </r>
  <r>
    <x v="754"/>
    <x v="12"/>
    <x v="0"/>
    <s v="NDG_Genio_S_NDG logo_Awareness"/>
    <n v="2243"/>
    <m/>
    <m/>
    <m/>
    <m/>
    <n v="408.09"/>
    <m/>
    <x v="0"/>
    <m/>
    <m/>
    <x v="111"/>
    <m/>
    <x v="2"/>
    <x v="3"/>
    <x v="0"/>
  </r>
  <r>
    <x v="754"/>
    <x v="12"/>
    <x v="0"/>
    <s v="◆ネスレ日本_NDG_line_click◆_New"/>
    <n v="6651"/>
    <m/>
    <m/>
    <m/>
    <m/>
    <n v="1294.5150000000001"/>
    <m/>
    <x v="0"/>
    <m/>
    <m/>
    <x v="111"/>
    <m/>
    <x v="2"/>
    <x v="3"/>
    <x v="0"/>
  </r>
  <r>
    <x v="754"/>
    <x v="12"/>
    <x v="0"/>
    <s v="NDG_Genio_S_NDG logo_Awareness"/>
    <n v="2186"/>
    <m/>
    <m/>
    <m/>
    <m/>
    <n v="404.745"/>
    <m/>
    <x v="0"/>
    <m/>
    <m/>
    <x v="111"/>
    <m/>
    <x v="2"/>
    <x v="3"/>
    <x v="0"/>
  </r>
  <r>
    <x v="754"/>
    <x v="12"/>
    <x v="0"/>
    <s v="◆ネスレ日本_NDG_line_click◆_New"/>
    <n v="58253"/>
    <m/>
    <m/>
    <m/>
    <m/>
    <n v="8660.2049999999999"/>
    <m/>
    <x v="0"/>
    <m/>
    <m/>
    <x v="111"/>
    <m/>
    <x v="2"/>
    <x v="3"/>
    <x v="0"/>
  </r>
  <r>
    <x v="754"/>
    <x v="12"/>
    <x v="0"/>
    <s v="NDG_Genio_S_NDG logo_Consideration"/>
    <n v="2888"/>
    <m/>
    <m/>
    <m/>
    <m/>
    <n v="524.04999999999995"/>
    <m/>
    <x v="0"/>
    <m/>
    <m/>
    <x v="111"/>
    <m/>
    <x v="2"/>
    <x v="3"/>
    <x v="0"/>
  </r>
  <r>
    <x v="754"/>
    <x v="12"/>
    <x v="0"/>
    <s v="NDG_Genio_S_NDG logo_Consideration"/>
    <n v="8469"/>
    <m/>
    <m/>
    <m/>
    <m/>
    <n v="1940.1"/>
    <m/>
    <x v="0"/>
    <m/>
    <m/>
    <x v="111"/>
    <m/>
    <x v="2"/>
    <x v="3"/>
    <x v="0"/>
  </r>
  <r>
    <x v="754"/>
    <x v="12"/>
    <x v="0"/>
    <s v="◆ネスレ日本_NDG_line_click◆_New"/>
    <n v="72214"/>
    <m/>
    <m/>
    <m/>
    <m/>
    <n v="12409.95"/>
    <m/>
    <x v="0"/>
    <m/>
    <m/>
    <x v="111"/>
    <m/>
    <x v="2"/>
    <x v="3"/>
    <x v="0"/>
  </r>
  <r>
    <x v="754"/>
    <x v="12"/>
    <x v="0"/>
    <s v="◆ネスレ日本_NDG_line_click◆_New"/>
    <n v="570"/>
    <m/>
    <m/>
    <m/>
    <m/>
    <n v="54.634999999999998"/>
    <m/>
    <x v="0"/>
    <m/>
    <m/>
    <x v="111"/>
    <m/>
    <x v="2"/>
    <x v="3"/>
    <x v="0"/>
  </r>
  <r>
    <x v="754"/>
    <x v="12"/>
    <x v="0"/>
    <s v="NDG_Genio_S_NDG logo_Awareness"/>
    <n v="6700"/>
    <m/>
    <m/>
    <m/>
    <m/>
    <n v="1610.06"/>
    <m/>
    <x v="0"/>
    <m/>
    <m/>
    <x v="111"/>
    <m/>
    <x v="2"/>
    <x v="3"/>
    <x v="0"/>
  </r>
  <r>
    <x v="754"/>
    <x v="12"/>
    <x v="0"/>
    <s v="NDG_Genio_S_NDG logo_Awareness"/>
    <n v="6948"/>
    <m/>
    <m/>
    <m/>
    <m/>
    <n v="1675.845"/>
    <m/>
    <x v="0"/>
    <m/>
    <m/>
    <x v="111"/>
    <m/>
    <x v="2"/>
    <x v="3"/>
    <x v="0"/>
  </r>
  <r>
    <x v="754"/>
    <x v="12"/>
    <x v="0"/>
    <s v="NDG_Genio_S_NDG logo_Consideration"/>
    <n v="8635"/>
    <m/>
    <m/>
    <m/>
    <m/>
    <n v="1984.7"/>
    <m/>
    <x v="0"/>
    <m/>
    <m/>
    <x v="111"/>
    <m/>
    <x v="2"/>
    <x v="3"/>
    <x v="0"/>
  </r>
  <r>
    <x v="754"/>
    <x v="12"/>
    <x v="0"/>
    <s v="NDG_Genio_S_NDG logo_Awareness"/>
    <n v="2320"/>
    <m/>
    <m/>
    <m/>
    <m/>
    <n v="430.39"/>
    <m/>
    <x v="0"/>
    <m/>
    <m/>
    <x v="111"/>
    <m/>
    <x v="2"/>
    <x v="3"/>
    <x v="0"/>
  </r>
  <r>
    <x v="754"/>
    <x v="12"/>
    <x v="0"/>
    <s v="NDG_Genio_S_NDG logo_Awareness"/>
    <n v="6911"/>
    <m/>
    <m/>
    <m/>
    <m/>
    <n v="1660.2349999999999"/>
    <m/>
    <x v="0"/>
    <m/>
    <m/>
    <x v="111"/>
    <m/>
    <x v="2"/>
    <x v="3"/>
    <x v="0"/>
  </r>
  <r>
    <x v="754"/>
    <x v="12"/>
    <x v="0"/>
    <s v="NDG_Genio_S_NDG logo_Consideration"/>
    <n v="29410"/>
    <m/>
    <m/>
    <m/>
    <m/>
    <n v="5464.6149999999998"/>
    <m/>
    <x v="0"/>
    <m/>
    <m/>
    <x v="111"/>
    <m/>
    <x v="2"/>
    <x v="3"/>
    <x v="0"/>
  </r>
  <r>
    <x v="754"/>
    <x v="12"/>
    <x v="0"/>
    <s v="NDG_Genio_S_NDG logo_Awareness"/>
    <n v="23593"/>
    <m/>
    <m/>
    <m/>
    <m/>
    <n v="4578.1899999999996"/>
    <m/>
    <x v="0"/>
    <m/>
    <m/>
    <x v="111"/>
    <m/>
    <x v="2"/>
    <x v="3"/>
    <x v="0"/>
  </r>
  <r>
    <x v="754"/>
    <x v="12"/>
    <x v="0"/>
    <s v="NDG_Genio_S_NDG logo_Consideration"/>
    <n v="2910"/>
    <m/>
    <m/>
    <m/>
    <m/>
    <n v="531.85500000000002"/>
    <m/>
    <x v="0"/>
    <m/>
    <m/>
    <x v="111"/>
    <m/>
    <x v="2"/>
    <x v="3"/>
    <x v="0"/>
  </r>
  <r>
    <x v="754"/>
    <x v="12"/>
    <x v="0"/>
    <s v="NDG_Genio_S_NDG logo_Awareness"/>
    <n v="2286"/>
    <m/>
    <m/>
    <m/>
    <m/>
    <n v="427.04500000000002"/>
    <m/>
    <x v="0"/>
    <m/>
    <m/>
    <x v="111"/>
    <m/>
    <x v="2"/>
    <x v="3"/>
    <x v="0"/>
  </r>
  <r>
    <x v="754"/>
    <x v="12"/>
    <x v="0"/>
    <s v="NDG_Genio_S_NDG logo_Awareness"/>
    <n v="6784"/>
    <m/>
    <m/>
    <m/>
    <m/>
    <n v="1641.28"/>
    <m/>
    <x v="0"/>
    <m/>
    <m/>
    <x v="111"/>
    <m/>
    <x v="2"/>
    <x v="3"/>
    <x v="0"/>
  </r>
  <r>
    <x v="754"/>
    <x v="12"/>
    <x v="0"/>
    <s v="◆ネスレ日本_NDG_line_click◆_New"/>
    <n v="59557"/>
    <m/>
    <m/>
    <m/>
    <m/>
    <n v="11019.545"/>
    <m/>
    <x v="0"/>
    <m/>
    <m/>
    <x v="111"/>
    <m/>
    <x v="2"/>
    <x v="3"/>
    <x v="0"/>
  </r>
  <r>
    <x v="754"/>
    <x v="12"/>
    <x v="0"/>
    <s v="NDG_Genio_S_NDG logo_Awareness"/>
    <n v="23337"/>
    <m/>
    <m/>
    <m/>
    <m/>
    <n v="4543.625"/>
    <m/>
    <x v="0"/>
    <m/>
    <m/>
    <x v="111"/>
    <m/>
    <x v="2"/>
    <x v="3"/>
    <x v="0"/>
  </r>
  <r>
    <x v="754"/>
    <x v="12"/>
    <x v="0"/>
    <s v="◆ネスレ日本_NDG_line_click◆_New"/>
    <n v="184522"/>
    <m/>
    <m/>
    <m/>
    <m/>
    <n v="43946.61"/>
    <m/>
    <x v="0"/>
    <m/>
    <m/>
    <x v="111"/>
    <m/>
    <x v="2"/>
    <x v="3"/>
    <x v="0"/>
  </r>
  <r>
    <x v="754"/>
    <x v="12"/>
    <x v="0"/>
    <s v="NDG_Genio_S_NDG logo_Consideration"/>
    <n v="29332"/>
    <m/>
    <m/>
    <m/>
    <m/>
    <n v="5480.2250000000004"/>
    <m/>
    <x v="0"/>
    <m/>
    <m/>
    <x v="111"/>
    <m/>
    <x v="2"/>
    <x v="3"/>
    <x v="0"/>
  </r>
  <r>
    <x v="754"/>
    <x v="12"/>
    <x v="0"/>
    <s v="NDG_Genio_S_NDG logo_Consideration"/>
    <n v="2927"/>
    <m/>
    <m/>
    <m/>
    <m/>
    <n v="531.85500000000002"/>
    <m/>
    <x v="0"/>
    <m/>
    <m/>
    <x v="111"/>
    <m/>
    <x v="2"/>
    <x v="3"/>
    <x v="0"/>
  </r>
  <r>
    <x v="754"/>
    <x v="12"/>
    <x v="0"/>
    <s v="NDG_Genio_S_NDG logo_Consideration"/>
    <n v="29231"/>
    <m/>
    <m/>
    <m/>
    <m/>
    <n v="5457.9250000000002"/>
    <m/>
    <x v="0"/>
    <m/>
    <m/>
    <x v="111"/>
    <m/>
    <x v="2"/>
    <x v="3"/>
    <x v="0"/>
  </r>
  <r>
    <x v="754"/>
    <x v="12"/>
    <x v="0"/>
    <s v="NDG_Genio_S_NDG logo_Awareness"/>
    <n v="6999"/>
    <m/>
    <m/>
    <m/>
    <m/>
    <n v="1675.845"/>
    <m/>
    <x v="0"/>
    <m/>
    <m/>
    <x v="111"/>
    <m/>
    <x v="2"/>
    <x v="3"/>
    <x v="0"/>
  </r>
  <r>
    <x v="754"/>
    <x v="12"/>
    <x v="0"/>
    <s v="◆ネスレ日本_NDG_line_click◆_New"/>
    <n v="363590"/>
    <m/>
    <m/>
    <m/>
    <m/>
    <n v="58824.055"/>
    <m/>
    <x v="0"/>
    <m/>
    <m/>
    <x v="111"/>
    <m/>
    <x v="2"/>
    <x v="3"/>
    <x v="0"/>
  </r>
  <r>
    <x v="754"/>
    <x v="12"/>
    <x v="0"/>
    <s v="◆ネスレ日本_NDG_line_click◆_New"/>
    <n v="47149"/>
    <m/>
    <m/>
    <m/>
    <m/>
    <n v="9085.02"/>
    <m/>
    <x v="0"/>
    <m/>
    <m/>
    <x v="111"/>
    <m/>
    <x v="2"/>
    <x v="3"/>
    <x v="0"/>
  </r>
  <r>
    <x v="754"/>
    <x v="12"/>
    <x v="0"/>
    <s v="◆ネスレ日本_NDG_line_click◆_New"/>
    <n v="14134"/>
    <m/>
    <m/>
    <m/>
    <m/>
    <n v="2014.8050000000001"/>
    <m/>
    <x v="0"/>
    <m/>
    <m/>
    <x v="111"/>
    <m/>
    <x v="2"/>
    <x v="3"/>
    <x v="0"/>
  </r>
  <r>
    <x v="754"/>
    <x v="12"/>
    <x v="0"/>
    <s v="◆ネスレ日本_NDG_line_click◆_New"/>
    <n v="1998"/>
    <m/>
    <m/>
    <m/>
    <m/>
    <n v="283.20999999999998"/>
    <m/>
    <x v="0"/>
    <m/>
    <m/>
    <x v="111"/>
    <m/>
    <x v="2"/>
    <x v="3"/>
    <x v="0"/>
  </r>
  <r>
    <x v="754"/>
    <x v="12"/>
    <x v="0"/>
    <s v="◆ネスレ日本_NDG_line_click◆_New"/>
    <n v="104574"/>
    <m/>
    <m/>
    <m/>
    <m/>
    <n v="23916.75"/>
    <m/>
    <x v="0"/>
    <m/>
    <m/>
    <x v="111"/>
    <m/>
    <x v="2"/>
    <x v="3"/>
    <x v="0"/>
  </r>
  <r>
    <x v="754"/>
    <x v="12"/>
    <x v="0"/>
    <s v="◆ネスレ日本_NDG_line_click◆_New"/>
    <n v="23219"/>
    <m/>
    <m/>
    <m/>
    <m/>
    <n v="5481.34"/>
    <m/>
    <x v="0"/>
    <m/>
    <m/>
    <x v="111"/>
    <m/>
    <x v="2"/>
    <x v="3"/>
    <x v="0"/>
  </r>
  <r>
    <x v="754"/>
    <x v="12"/>
    <x v="0"/>
    <s v="◆ネスレ日本_NDG_line_click◆_New"/>
    <n v="3493"/>
    <m/>
    <m/>
    <m/>
    <m/>
    <n v="918.76"/>
    <m/>
    <x v="0"/>
    <m/>
    <m/>
    <x v="111"/>
    <m/>
    <x v="2"/>
    <x v="3"/>
    <x v="0"/>
  </r>
  <r>
    <x v="754"/>
    <x v="12"/>
    <x v="0"/>
    <s v="NDG_Genio_S_NDG logo_Awareness"/>
    <n v="2332"/>
    <m/>
    <m/>
    <m/>
    <m/>
    <n v="430.39"/>
    <m/>
    <x v="0"/>
    <m/>
    <m/>
    <x v="111"/>
    <m/>
    <x v="2"/>
    <x v="3"/>
    <x v="0"/>
  </r>
  <r>
    <x v="754"/>
    <x v="12"/>
    <x v="0"/>
    <s v="NDG_Genio_S_NDG logo_Awareness"/>
    <n v="6942"/>
    <m/>
    <m/>
    <m/>
    <m/>
    <n v="1664.6949999999999"/>
    <m/>
    <x v="0"/>
    <m/>
    <m/>
    <x v="111"/>
    <m/>
    <x v="2"/>
    <x v="3"/>
    <x v="0"/>
  </r>
  <r>
    <x v="754"/>
    <x v="6"/>
    <x v="0"/>
    <s v="NDG_brand_秋冬施策_instream"/>
    <n v="37988"/>
    <m/>
    <m/>
    <m/>
    <m/>
    <n v="43165.23952173"/>
    <m/>
    <x v="0"/>
    <m/>
    <m/>
    <x v="111"/>
    <m/>
    <x v="2"/>
    <x v="3"/>
    <x v="1"/>
  </r>
  <r>
    <x v="754"/>
    <x v="6"/>
    <x v="0"/>
    <s v="NDG_brand_秋冬施策_instream"/>
    <n v="322"/>
    <m/>
    <m/>
    <m/>
    <m/>
    <n v="388.606274805"/>
    <m/>
    <x v="0"/>
    <m/>
    <m/>
    <x v="111"/>
    <m/>
    <x v="2"/>
    <x v="3"/>
    <x v="1"/>
  </r>
  <r>
    <x v="754"/>
    <x v="6"/>
    <x v="0"/>
    <s v="NDG_brand_秋冬施策_instream"/>
    <n v="30386"/>
    <m/>
    <m/>
    <m/>
    <m/>
    <n v="38872.036566360002"/>
    <m/>
    <x v="0"/>
    <m/>
    <m/>
    <x v="111"/>
    <m/>
    <x v="2"/>
    <x v="3"/>
    <x v="1"/>
  </r>
  <r>
    <x v="754"/>
    <x v="6"/>
    <x v="0"/>
    <s v="NDG_brand_秋冬施策_instream"/>
    <n v="133"/>
    <m/>
    <m/>
    <m/>
    <m/>
    <n v="170.01472054999999"/>
    <m/>
    <x v="0"/>
    <m/>
    <m/>
    <x v="111"/>
    <m/>
    <x v="2"/>
    <x v="3"/>
    <x v="1"/>
  </r>
  <r>
    <x v="754"/>
    <x v="9"/>
    <x v="0"/>
    <s v="NDG_consideration◆ネスレ日本株式会社_NDG_Genio_s_tw_reach◆_twivery"/>
    <n v="3560"/>
    <m/>
    <m/>
    <m/>
    <m/>
    <n v="886.50806304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130"/>
    <m/>
    <m/>
    <m/>
    <m/>
    <n v="849.97220018999997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7"/>
    <m/>
    <m/>
    <m/>
    <m/>
    <n v="16.62819458499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98"/>
    <m/>
    <m/>
    <m/>
    <m/>
    <n v="894.81152379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30"/>
    <m/>
    <m/>
    <m/>
    <m/>
    <n v="218.64920644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859"/>
    <m/>
    <m/>
    <m/>
    <m/>
    <n v="5424.649874370000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3"/>
    <m/>
    <m/>
    <m/>
    <m/>
    <n v="16.90468559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3680"/>
    <m/>
    <m/>
    <m/>
    <m/>
    <n v="34437.27836563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677"/>
    <m/>
    <m/>
    <m/>
    <m/>
    <n v="920.0343390750000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81"/>
    <m/>
    <m/>
    <m/>
    <m/>
    <n v="199.761217945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7"/>
    <m/>
    <m/>
    <m/>
    <m/>
    <n v="15.85129268999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8"/>
    <m/>
    <m/>
    <m/>
    <m/>
    <n v="16.7324705000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9"/>
    <m/>
    <m/>
    <m/>
    <m/>
    <n v="16.49879994999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330"/>
    <m/>
    <m/>
    <m/>
    <m/>
    <n v="834.37250613499998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538"/>
    <m/>
    <m/>
    <m/>
    <m/>
    <n v="5347.3438804199996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3985"/>
    <m/>
    <m/>
    <m/>
    <m/>
    <n v="7721.6905628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956"/>
    <m/>
    <m/>
    <m/>
    <m/>
    <n v="804.6025625199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57"/>
    <m/>
    <m/>
    <m/>
    <m/>
    <n v="883.16888111000003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616"/>
    <m/>
    <m/>
    <m/>
    <m/>
    <n v="215.5663329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4316"/>
    <m/>
    <m/>
    <m/>
    <m/>
    <n v="7817.444235134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917"/>
    <m/>
    <m/>
    <m/>
    <m/>
    <n v="797.130293015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2497"/>
    <m/>
    <m/>
    <m/>
    <m/>
    <n v="34077.18056693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70"/>
    <m/>
    <m/>
    <m/>
    <m/>
    <n v="19.70379609000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9"/>
    <m/>
    <m/>
    <m/>
    <m/>
    <n v="14.74972844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96"/>
    <m/>
    <m/>
    <m/>
    <m/>
    <n v="206.850439235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06868"/>
    <m/>
    <m/>
    <m/>
    <m/>
    <n v="35511.875624804998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180"/>
    <m/>
    <m/>
    <m/>
    <m/>
    <n v="795.424161270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582"/>
    <m/>
    <m/>
    <m/>
    <m/>
    <n v="5354.2603313449999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805"/>
    <m/>
    <m/>
    <m/>
    <m/>
    <n v="5407.1948493050004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9176"/>
    <m/>
    <m/>
    <m/>
    <m/>
    <n v="4813.723923505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7"/>
    <m/>
    <m/>
    <m/>
    <m/>
    <n v="15.66798"/>
    <m/>
    <x v="0"/>
    <m/>
    <m/>
    <x v="111"/>
    <m/>
    <x v="2"/>
    <x v="3"/>
    <x v="0"/>
  </r>
  <r>
    <x v="754"/>
    <x v="9"/>
    <x v="0"/>
    <s v="◆ネスレ日本株式会社_NDG_秋冬認知_tw_kw_click◆_twivery"/>
    <n v="13869"/>
    <m/>
    <m/>
    <m/>
    <m/>
    <n v="2854.4009923499998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56"/>
    <m/>
    <m/>
    <m/>
    <m/>
    <n v="15.289275825000001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3223"/>
    <m/>
    <m/>
    <m/>
    <m/>
    <n v="878.0278569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786"/>
    <m/>
    <m/>
    <m/>
    <m/>
    <n v="948.4121059550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9411"/>
    <m/>
    <m/>
    <m/>
    <m/>
    <n v="5301.03935873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867"/>
    <m/>
    <m/>
    <m/>
    <m/>
    <n v="4740.271978345000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26175"/>
    <m/>
    <m/>
    <m/>
    <m/>
    <n v="8427.873048755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0"/>
    <m/>
    <m/>
    <m/>
    <m/>
    <n v="12.89534072"/>
    <m/>
    <x v="0"/>
    <m/>
    <m/>
    <x v="111"/>
    <m/>
    <x v="2"/>
    <x v="3"/>
    <x v="0"/>
  </r>
  <r>
    <x v="754"/>
    <x v="9"/>
    <x v="0"/>
    <s v="genio_s_awareness◆ネスレ日本株式会社_SUBX_Genio_s_tw_reach◆_twivery"/>
    <n v="18877"/>
    <m/>
    <m/>
    <m/>
    <m/>
    <n v="5168.455143584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210"/>
    <m/>
    <m/>
    <m/>
    <m/>
    <n v="4568.5468154600003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3752"/>
    <m/>
    <m/>
    <m/>
    <m/>
    <n v="942.10579195000003"/>
    <m/>
    <x v="0"/>
    <m/>
    <m/>
    <x v="111"/>
    <m/>
    <x v="2"/>
    <x v="3"/>
    <x v="0"/>
  </r>
  <r>
    <x v="754"/>
    <x v="9"/>
    <x v="0"/>
    <s v="◆ネスレ日本株式会社_NDG_秋冬認知_tw_hd_click◆_twivery"/>
    <n v="9810"/>
    <m/>
    <m/>
    <m/>
    <m/>
    <n v="2177.2406028250002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391"/>
    <m/>
    <m/>
    <m/>
    <m/>
    <n v="4617.7604145149999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7611"/>
    <m/>
    <m/>
    <m/>
    <m/>
    <n v="4424.4915394050004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18565"/>
    <m/>
    <m/>
    <m/>
    <m/>
    <n v="4660.257203395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60"/>
    <m/>
    <m/>
    <m/>
    <m/>
    <n v="15.670435230000001"/>
    <m/>
    <x v="0"/>
    <m/>
    <m/>
    <x v="111"/>
    <m/>
    <x v="2"/>
    <x v="3"/>
    <x v="0"/>
  </r>
  <r>
    <x v="754"/>
    <x v="9"/>
    <x v="0"/>
    <s v="NDG_consideration◆ネスレ日本株式会社_NDG_Genio_s_tw_reach◆_twivery"/>
    <n v="54"/>
    <m/>
    <m/>
    <m/>
    <m/>
    <n v="13.815743115"/>
    <m/>
    <x v="0"/>
    <m/>
    <m/>
    <x v="111"/>
    <m/>
    <x v="2"/>
    <x v="3"/>
    <x v="0"/>
  </r>
  <r>
    <x v="755"/>
    <x v="12"/>
    <x v="0"/>
    <s v="◆ネスレ日本_NDG_line_click◆_New"/>
    <n v="25367"/>
    <m/>
    <m/>
    <m/>
    <m/>
    <n v="5934.03"/>
    <m/>
    <x v="0"/>
    <m/>
    <m/>
    <x v="111"/>
    <m/>
    <x v="2"/>
    <x v="3"/>
    <x v="0"/>
  </r>
  <r>
    <x v="755"/>
    <x v="12"/>
    <x v="0"/>
    <s v="◆ネスレ日本_NDG_line_click◆_New"/>
    <n v="26903"/>
    <m/>
    <m/>
    <m/>
    <m/>
    <n v="4089.82"/>
    <m/>
    <x v="0"/>
    <m/>
    <m/>
    <x v="111"/>
    <m/>
    <x v="2"/>
    <x v="3"/>
    <x v="0"/>
  </r>
  <r>
    <x v="755"/>
    <x v="12"/>
    <x v="0"/>
    <s v="◆ネスレ日本_NDG_line_click◆_New"/>
    <n v="42930"/>
    <m/>
    <m/>
    <m/>
    <m/>
    <n v="6023.23"/>
    <m/>
    <x v="0"/>
    <m/>
    <m/>
    <x v="111"/>
    <m/>
    <x v="2"/>
    <x v="3"/>
    <x v="0"/>
  </r>
  <r>
    <x v="755"/>
    <x v="12"/>
    <x v="0"/>
    <s v="NDG_Genio_S_NDG logo_Awareness"/>
    <n v="3775"/>
    <m/>
    <m/>
    <m/>
    <m/>
    <n v="674.57500000000005"/>
    <m/>
    <x v="0"/>
    <m/>
    <m/>
    <x v="111"/>
    <m/>
    <x v="2"/>
    <x v="3"/>
    <x v="0"/>
  </r>
  <r>
    <x v="755"/>
    <x v="12"/>
    <x v="0"/>
    <s v="NDG_Genio_S_NDG logo_Consideration"/>
    <n v="11811"/>
    <m/>
    <m/>
    <m/>
    <m/>
    <n v="2487.5650000000001"/>
    <m/>
    <x v="0"/>
    <m/>
    <m/>
    <x v="111"/>
    <m/>
    <x v="2"/>
    <x v="3"/>
    <x v="0"/>
  </r>
  <r>
    <x v="755"/>
    <x v="12"/>
    <x v="0"/>
    <s v="NDG_Genio_S_NDG logo_Consideration"/>
    <n v="24184"/>
    <m/>
    <m/>
    <m/>
    <m/>
    <n v="4676.3100000000004"/>
    <m/>
    <x v="0"/>
    <m/>
    <m/>
    <x v="111"/>
    <m/>
    <x v="2"/>
    <x v="3"/>
    <x v="0"/>
  </r>
  <r>
    <x v="755"/>
    <x v="12"/>
    <x v="0"/>
    <s v="◆ネスレ日本_NDG_line_click◆_New"/>
    <n v="9822"/>
    <m/>
    <m/>
    <m/>
    <m/>
    <n v="1923.375"/>
    <m/>
    <x v="0"/>
    <m/>
    <m/>
    <x v="111"/>
    <m/>
    <x v="2"/>
    <x v="3"/>
    <x v="0"/>
  </r>
  <r>
    <x v="755"/>
    <x v="12"/>
    <x v="0"/>
    <s v="NDG_Genio_S_NDG logo_Awareness"/>
    <n v="3871"/>
    <m/>
    <m/>
    <m/>
    <m/>
    <n v="684.61"/>
    <m/>
    <x v="0"/>
    <m/>
    <m/>
    <x v="111"/>
    <m/>
    <x v="2"/>
    <x v="3"/>
    <x v="0"/>
  </r>
  <r>
    <x v="755"/>
    <x v="12"/>
    <x v="0"/>
    <s v="NDG_Genio_S_NDG logo_Awareness"/>
    <n v="9306"/>
    <m/>
    <m/>
    <m/>
    <m/>
    <n v="2039.335"/>
    <m/>
    <x v="0"/>
    <m/>
    <m/>
    <x v="111"/>
    <m/>
    <x v="2"/>
    <x v="3"/>
    <x v="0"/>
  </r>
  <r>
    <x v="755"/>
    <x v="12"/>
    <x v="0"/>
    <s v="◆ネスレ日本_NDG_line_click◆_New"/>
    <n v="338410"/>
    <m/>
    <m/>
    <m/>
    <m/>
    <n v="55780.105000000003"/>
    <m/>
    <x v="0"/>
    <m/>
    <m/>
    <x v="111"/>
    <m/>
    <x v="2"/>
    <x v="3"/>
    <x v="0"/>
  </r>
  <r>
    <x v="755"/>
    <x v="12"/>
    <x v="0"/>
    <s v="NDG_Genio_S_NDG logo_Awareness"/>
    <n v="19143"/>
    <m/>
    <m/>
    <m/>
    <m/>
    <n v="3859.0149999999999"/>
    <m/>
    <x v="0"/>
    <m/>
    <m/>
    <x v="111"/>
    <m/>
    <x v="2"/>
    <x v="3"/>
    <x v="0"/>
  </r>
  <r>
    <x v="755"/>
    <x v="12"/>
    <x v="0"/>
    <s v="NDG_Genio_S_NDG logo_Consideration"/>
    <n v="4795"/>
    <m/>
    <m/>
    <m/>
    <m/>
    <n v="823.98500000000001"/>
    <m/>
    <x v="0"/>
    <m/>
    <m/>
    <x v="111"/>
    <m/>
    <x v="2"/>
    <x v="3"/>
    <x v="0"/>
  </r>
  <r>
    <x v="755"/>
    <x v="12"/>
    <x v="0"/>
    <s v="NDG_Genio_S_NDG logo_Consideration"/>
    <n v="4763"/>
    <m/>
    <m/>
    <m/>
    <m/>
    <n v="834.02"/>
    <m/>
    <x v="0"/>
    <m/>
    <m/>
    <x v="111"/>
    <m/>
    <x v="2"/>
    <x v="3"/>
    <x v="0"/>
  </r>
  <r>
    <x v="755"/>
    <x v="12"/>
    <x v="0"/>
    <s v="NDG_Genio_S_NDG logo_Awareness"/>
    <n v="9249"/>
    <m/>
    <m/>
    <m/>
    <m/>
    <n v="2019.2650000000001"/>
    <m/>
    <x v="0"/>
    <m/>
    <m/>
    <x v="111"/>
    <m/>
    <x v="2"/>
    <x v="3"/>
    <x v="0"/>
  </r>
  <r>
    <x v="755"/>
    <x v="12"/>
    <x v="0"/>
    <s v="NDG_Genio_S_NDG logo_Awareness"/>
    <n v="9396"/>
    <m/>
    <m/>
    <m/>
    <m/>
    <n v="2064.98"/>
    <m/>
    <x v="0"/>
    <m/>
    <m/>
    <x v="111"/>
    <m/>
    <x v="2"/>
    <x v="3"/>
    <x v="0"/>
  </r>
  <r>
    <x v="755"/>
    <x v="12"/>
    <x v="0"/>
    <s v="NDG_Genio_S_NDG logo_Awareness"/>
    <n v="3802"/>
    <m/>
    <m/>
    <m/>
    <m/>
    <n v="686.84"/>
    <m/>
    <x v="0"/>
    <m/>
    <m/>
    <x v="111"/>
    <m/>
    <x v="2"/>
    <x v="3"/>
    <x v="0"/>
  </r>
  <r>
    <x v="755"/>
    <x v="12"/>
    <x v="0"/>
    <s v="NDG_Genio_S_NDG logo_Consideration"/>
    <n v="4702"/>
    <m/>
    <m/>
    <m/>
    <m/>
    <n v="811.72"/>
    <m/>
    <x v="0"/>
    <m/>
    <m/>
    <x v="111"/>
    <m/>
    <x v="2"/>
    <x v="3"/>
    <x v="0"/>
  </r>
  <r>
    <x v="755"/>
    <x v="12"/>
    <x v="0"/>
    <s v="NDG_Genio_S_NDG logo_Awareness"/>
    <n v="9341"/>
    <m/>
    <m/>
    <m/>
    <m/>
    <n v="2051.6"/>
    <m/>
    <x v="0"/>
    <m/>
    <m/>
    <x v="111"/>
    <m/>
    <x v="2"/>
    <x v="3"/>
    <x v="0"/>
  </r>
  <r>
    <x v="755"/>
    <x v="12"/>
    <x v="0"/>
    <s v="◆ネスレ日本_NDG_line_click◆_New"/>
    <n v="2474"/>
    <m/>
    <m/>
    <m/>
    <m/>
    <n v="80.28"/>
    <m/>
    <x v="0"/>
    <m/>
    <m/>
    <x v="111"/>
    <m/>
    <x v="2"/>
    <x v="3"/>
    <x v="0"/>
  </r>
  <r>
    <x v="755"/>
    <x v="12"/>
    <x v="0"/>
    <s v="NDG_Genio_S_NDG logo_Awareness"/>
    <n v="19258"/>
    <m/>
    <m/>
    <m/>
    <m/>
    <n v="3876.855"/>
    <m/>
    <x v="0"/>
    <m/>
    <m/>
    <x v="111"/>
    <m/>
    <x v="2"/>
    <x v="3"/>
    <x v="0"/>
  </r>
  <r>
    <x v="755"/>
    <x v="12"/>
    <x v="0"/>
    <s v="NDG_Genio_S_NDG logo_Awareness"/>
    <n v="3778"/>
    <m/>
    <m/>
    <m/>
    <m/>
    <n v="680.15"/>
    <m/>
    <x v="0"/>
    <m/>
    <m/>
    <x v="111"/>
    <m/>
    <x v="2"/>
    <x v="3"/>
    <x v="0"/>
  </r>
  <r>
    <x v="755"/>
    <x v="12"/>
    <x v="0"/>
    <s v="NDG_Genio_S_NDG logo_Consideration"/>
    <n v="24178"/>
    <m/>
    <m/>
    <m/>
    <m/>
    <n v="4676.3100000000004"/>
    <m/>
    <x v="0"/>
    <m/>
    <m/>
    <x v="111"/>
    <m/>
    <x v="2"/>
    <x v="3"/>
    <x v="0"/>
  </r>
  <r>
    <x v="755"/>
    <x v="12"/>
    <x v="0"/>
    <s v="◆ネスレ日本_NDG_line_click◆_New"/>
    <n v="34935"/>
    <m/>
    <m/>
    <m/>
    <m/>
    <n v="8244.31"/>
    <m/>
    <x v="0"/>
    <m/>
    <m/>
    <x v="111"/>
    <m/>
    <x v="2"/>
    <x v="3"/>
    <x v="0"/>
  </r>
  <r>
    <x v="755"/>
    <x v="12"/>
    <x v="0"/>
    <s v="NDG_Genio_S_NDG logo_Awareness"/>
    <n v="19071"/>
    <m/>
    <m/>
    <m/>
    <m/>
    <n v="3827.7950000000001"/>
    <m/>
    <x v="0"/>
    <m/>
    <m/>
    <x v="111"/>
    <m/>
    <x v="2"/>
    <x v="3"/>
    <x v="0"/>
  </r>
  <r>
    <x v="755"/>
    <x v="12"/>
    <x v="0"/>
    <s v="NDG_Genio_S_NDG logo_Awareness"/>
    <n v="3839"/>
    <m/>
    <m/>
    <m/>
    <m/>
    <n v="687.95500000000004"/>
    <m/>
    <x v="0"/>
    <m/>
    <m/>
    <x v="111"/>
    <m/>
    <x v="2"/>
    <x v="3"/>
    <x v="0"/>
  </r>
  <r>
    <x v="755"/>
    <x v="12"/>
    <x v="0"/>
    <s v="◆ネスレ日本_NDG_line_click◆_New"/>
    <n v="2904"/>
    <m/>
    <m/>
    <m/>
    <m/>
    <n v="449.34500000000003"/>
    <m/>
    <x v="0"/>
    <m/>
    <m/>
    <x v="111"/>
    <m/>
    <x v="2"/>
    <x v="3"/>
    <x v="0"/>
  </r>
  <r>
    <x v="755"/>
    <x v="12"/>
    <x v="0"/>
    <s v="NDG_Genio_S_NDG logo_Consideration"/>
    <n v="11686"/>
    <m/>
    <m/>
    <m/>
    <m/>
    <n v="2435.16"/>
    <m/>
    <x v="0"/>
    <m/>
    <m/>
    <x v="111"/>
    <m/>
    <x v="2"/>
    <x v="3"/>
    <x v="0"/>
  </r>
  <r>
    <x v="755"/>
    <x v="12"/>
    <x v="0"/>
    <s v="NDG_Genio_S_NDG logo_Awareness"/>
    <n v="3833"/>
    <m/>
    <m/>
    <m/>
    <m/>
    <n v="676.80499999999995"/>
    <m/>
    <x v="0"/>
    <m/>
    <m/>
    <x v="111"/>
    <m/>
    <x v="2"/>
    <x v="3"/>
    <x v="0"/>
  </r>
  <r>
    <x v="755"/>
    <x v="12"/>
    <x v="0"/>
    <s v="NDG_Genio_S_NDG logo_Awareness"/>
    <n v="19349"/>
    <m/>
    <m/>
    <m/>
    <m/>
    <n v="3902.5"/>
    <m/>
    <x v="0"/>
    <m/>
    <m/>
    <x v="111"/>
    <m/>
    <x v="2"/>
    <x v="3"/>
    <x v="0"/>
  </r>
  <r>
    <x v="755"/>
    <x v="12"/>
    <x v="0"/>
    <s v="NDG_Genio_S_NDG logo_Awareness"/>
    <n v="19464"/>
    <m/>
    <m/>
    <m/>
    <m/>
    <n v="3912.5349999999999"/>
    <m/>
    <x v="0"/>
    <m/>
    <m/>
    <x v="111"/>
    <m/>
    <x v="2"/>
    <x v="3"/>
    <x v="0"/>
  </r>
  <r>
    <x v="755"/>
    <x v="12"/>
    <x v="0"/>
    <s v="◆ネスレ日本_NDG_line_click◆_New"/>
    <n v="238897"/>
    <m/>
    <m/>
    <m/>
    <m/>
    <n v="53033.86"/>
    <m/>
    <x v="0"/>
    <m/>
    <m/>
    <x v="111"/>
    <m/>
    <x v="2"/>
    <x v="3"/>
    <x v="0"/>
  </r>
  <r>
    <x v="755"/>
    <x v="12"/>
    <x v="0"/>
    <s v="NDG_Genio_S_NDG logo_Consideration"/>
    <n v="24365"/>
    <m/>
    <m/>
    <m/>
    <m/>
    <n v="4694.1499999999996"/>
    <m/>
    <x v="0"/>
    <m/>
    <m/>
    <x v="111"/>
    <m/>
    <x v="2"/>
    <x v="3"/>
    <x v="0"/>
  </r>
  <r>
    <x v="755"/>
    <x v="12"/>
    <x v="0"/>
    <s v="NDG_Genio_S_NDG logo_Consideration"/>
    <n v="11705"/>
    <m/>
    <m/>
    <m/>
    <m/>
    <n v="2439.62"/>
    <m/>
    <x v="0"/>
    <m/>
    <m/>
    <x v="111"/>
    <m/>
    <x v="2"/>
    <x v="3"/>
    <x v="0"/>
  </r>
  <r>
    <x v="755"/>
    <x v="12"/>
    <x v="0"/>
    <s v="◆ネスレ日本_NDG_line_click◆_New"/>
    <n v="7613"/>
    <m/>
    <m/>
    <m/>
    <m/>
    <n v="1324.62"/>
    <m/>
    <x v="0"/>
    <m/>
    <m/>
    <x v="111"/>
    <m/>
    <x v="2"/>
    <x v="3"/>
    <x v="0"/>
  </r>
  <r>
    <x v="755"/>
    <x v="12"/>
    <x v="0"/>
    <s v="◆ネスレ日本_NDG_line_click◆_New"/>
    <n v="353968"/>
    <m/>
    <m/>
    <m/>
    <m/>
    <n v="60182.125"/>
    <m/>
    <x v="0"/>
    <m/>
    <m/>
    <x v="111"/>
    <m/>
    <x v="2"/>
    <x v="3"/>
    <x v="0"/>
  </r>
  <r>
    <x v="755"/>
    <x v="12"/>
    <x v="0"/>
    <s v="◆ネスレ日本_NDG_line_click◆_New"/>
    <n v="62461"/>
    <m/>
    <m/>
    <m/>
    <m/>
    <n v="15845.264999999999"/>
    <m/>
    <x v="0"/>
    <m/>
    <m/>
    <x v="111"/>
    <m/>
    <x v="2"/>
    <x v="3"/>
    <x v="0"/>
  </r>
  <r>
    <x v="755"/>
    <x v="12"/>
    <x v="0"/>
    <s v="NDG_Genio_S_NDG logo_Awareness"/>
    <n v="19601"/>
    <m/>
    <m/>
    <m/>
    <m/>
    <n v="3982.78"/>
    <m/>
    <x v="0"/>
    <m/>
    <m/>
    <x v="111"/>
    <m/>
    <x v="2"/>
    <x v="3"/>
    <x v="0"/>
  </r>
  <r>
    <x v="755"/>
    <x v="12"/>
    <x v="0"/>
    <s v="◆ネスレ日本_NDG_line_click◆_New"/>
    <n v="26419"/>
    <m/>
    <m/>
    <m/>
    <m/>
    <n v="3619.29"/>
    <m/>
    <x v="0"/>
    <m/>
    <m/>
    <x v="111"/>
    <m/>
    <x v="2"/>
    <x v="3"/>
    <x v="0"/>
  </r>
  <r>
    <x v="755"/>
    <x v="12"/>
    <x v="0"/>
    <s v="NDG_Genio_S_NDG logo_Awareness"/>
    <n v="9437"/>
    <m/>
    <m/>
    <m/>
    <m/>
    <n v="2057.1750000000002"/>
    <m/>
    <x v="0"/>
    <m/>
    <m/>
    <x v="111"/>
    <m/>
    <x v="2"/>
    <x v="3"/>
    <x v="0"/>
  </r>
  <r>
    <x v="755"/>
    <x v="12"/>
    <x v="0"/>
    <s v="◆ネスレ日本_NDG_line_click◆_New"/>
    <n v="10285"/>
    <m/>
    <m/>
    <m/>
    <m/>
    <n v="2458.5749999999998"/>
    <m/>
    <x v="0"/>
    <m/>
    <m/>
    <x v="111"/>
    <m/>
    <x v="2"/>
    <x v="3"/>
    <x v="0"/>
  </r>
  <r>
    <x v="755"/>
    <x v="12"/>
    <x v="0"/>
    <s v="NDG_Genio_S_NDG logo_Awareness"/>
    <n v="9377"/>
    <m/>
    <m/>
    <m/>
    <m/>
    <n v="2053.83"/>
    <m/>
    <x v="0"/>
    <m/>
    <m/>
    <x v="111"/>
    <m/>
    <x v="2"/>
    <x v="3"/>
    <x v="0"/>
  </r>
  <r>
    <x v="755"/>
    <x v="12"/>
    <x v="0"/>
    <s v="◆ネスレ日本_NDG_line_click◆_New"/>
    <n v="70269"/>
    <m/>
    <m/>
    <m/>
    <m/>
    <n v="12965.22"/>
    <m/>
    <x v="0"/>
    <m/>
    <m/>
    <x v="111"/>
    <m/>
    <x v="2"/>
    <x v="3"/>
    <x v="0"/>
  </r>
  <r>
    <x v="755"/>
    <x v="12"/>
    <x v="0"/>
    <s v="◆ネスレ日本_NDG_line_click◆_New"/>
    <n v="234"/>
    <m/>
    <m/>
    <m/>
    <m/>
    <n v="0"/>
    <m/>
    <x v="0"/>
    <m/>
    <m/>
    <x v="111"/>
    <m/>
    <x v="2"/>
    <x v="3"/>
    <x v="0"/>
  </r>
  <r>
    <x v="755"/>
    <x v="6"/>
    <x v="0"/>
    <s v="NDG_brand_秋冬施策_instream"/>
    <n v="76603"/>
    <m/>
    <m/>
    <m/>
    <m/>
    <n v="52413.062959709998"/>
    <m/>
    <x v="0"/>
    <m/>
    <m/>
    <x v="111"/>
    <m/>
    <x v="2"/>
    <x v="3"/>
    <x v="1"/>
  </r>
  <r>
    <x v="755"/>
    <x v="6"/>
    <x v="0"/>
    <s v="NDG_brand_秋冬施策_instream"/>
    <n v="131"/>
    <m/>
    <m/>
    <m/>
    <m/>
    <n v="127.49767212"/>
    <m/>
    <x v="0"/>
    <m/>
    <m/>
    <x v="111"/>
    <m/>
    <x v="2"/>
    <x v="3"/>
    <x v="1"/>
  </r>
  <r>
    <x v="755"/>
    <x v="6"/>
    <x v="0"/>
    <s v="NDG_brand_秋冬施策_instream"/>
    <n v="84"/>
    <m/>
    <m/>
    <m/>
    <m/>
    <n v="83.543567089999996"/>
    <m/>
    <x v="0"/>
    <m/>
    <m/>
    <x v="111"/>
    <m/>
    <x v="2"/>
    <x v="3"/>
    <x v="1"/>
  </r>
  <r>
    <x v="755"/>
    <x v="6"/>
    <x v="0"/>
    <s v="NDG_brand_秋冬施策_instream"/>
    <n v="36633"/>
    <m/>
    <m/>
    <m/>
    <m/>
    <n v="30181.072716980001"/>
    <m/>
    <x v="0"/>
    <m/>
    <m/>
    <x v="111"/>
    <m/>
    <x v="2"/>
    <x v="3"/>
    <x v="1"/>
  </r>
  <r>
    <x v="755"/>
    <x v="9"/>
    <x v="0"/>
    <s v="genio_s_awareness◆ネスレ日本株式会社_SUBX_Genio_s_tw_reach◆_twivery"/>
    <n v="8024"/>
    <m/>
    <m/>
    <m/>
    <m/>
    <n v="2648.47271832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"/>
    <m/>
    <m/>
    <m/>
    <m/>
    <n v="76.4853662149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87"/>
    <m/>
    <m/>
    <m/>
    <m/>
    <n v="61.7499209249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23"/>
    <m/>
    <m/>
    <m/>
    <m/>
    <n v="73.248138769999997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7988"/>
    <m/>
    <m/>
    <m/>
    <m/>
    <n v="2638.72667503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617"/>
    <m/>
    <m/>
    <m/>
    <m/>
    <n v="2830.438069084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98"/>
    <m/>
    <m/>
    <m/>
    <m/>
    <n v="201.135133209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6223"/>
    <m/>
    <m/>
    <m/>
    <m/>
    <n v="8243.307108790000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788"/>
    <m/>
    <m/>
    <m/>
    <m/>
    <n v="4840.979894459999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064"/>
    <m/>
    <m/>
    <m/>
    <m/>
    <n v="1000.54546965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85"/>
    <m/>
    <m/>
    <m/>
    <m/>
    <n v="21.11808216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21"/>
    <m/>
    <m/>
    <m/>
    <m/>
    <n v="72.216738125000006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"/>
    <m/>
    <m/>
    <m/>
    <m/>
    <n v="77.64932475000000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960"/>
    <m/>
    <m/>
    <m/>
    <m/>
    <n v="3051.420862375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447"/>
    <m/>
    <m/>
    <m/>
    <m/>
    <n v="7376.983870680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51"/>
    <m/>
    <m/>
    <m/>
    <m/>
    <n v="187.00590561499999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009"/>
    <m/>
    <m/>
    <m/>
    <m/>
    <n v="988.2187153800000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354"/>
    <m/>
    <m/>
    <m/>
    <m/>
    <n v="4733.9533012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245"/>
    <m/>
    <m/>
    <m/>
    <m/>
    <n v="3119.51737444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571"/>
    <m/>
    <m/>
    <m/>
    <m/>
    <n v="2951.764029999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329"/>
    <m/>
    <m/>
    <m/>
    <m/>
    <n v="3133.925081100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3217"/>
    <m/>
    <m/>
    <m/>
    <m/>
    <n v="7271.33972691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09854"/>
    <m/>
    <m/>
    <m/>
    <m/>
    <n v="35692.956000065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2855"/>
    <m/>
    <m/>
    <m/>
    <m/>
    <n v="36663.40186520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835"/>
    <m/>
    <m/>
    <m/>
    <m/>
    <n v="2888.4044281749998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8947"/>
    <m/>
    <m/>
    <m/>
    <m/>
    <n v="2935.92577054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4145"/>
    <m/>
    <m/>
    <m/>
    <m/>
    <n v="1019.51993755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846"/>
    <m/>
    <m/>
    <m/>
    <m/>
    <n v="950.85717384500003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699"/>
    <m/>
    <m/>
    <m/>
    <m/>
    <n v="912.59876979499995"/>
    <m/>
    <x v="0"/>
    <m/>
    <m/>
    <x v="111"/>
    <m/>
    <x v="2"/>
    <x v="3"/>
    <x v="0"/>
  </r>
  <r>
    <x v="755"/>
    <x v="9"/>
    <x v="0"/>
    <s v="◆ネスレ日本株式会社_NDG_秋冬認知_tw_hd_click◆_twivery"/>
    <n v="27744"/>
    <m/>
    <m/>
    <m/>
    <m/>
    <n v="5530.4038500950001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094"/>
    <m/>
    <m/>
    <m/>
    <m/>
    <n v="4682.8884799300004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8525"/>
    <m/>
    <m/>
    <m/>
    <m/>
    <n v="4526.80706140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151"/>
    <m/>
    <m/>
    <m/>
    <m/>
    <n v="3090.235043749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45"/>
    <m/>
    <m/>
    <m/>
    <m/>
    <n v="184.910394685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567"/>
    <m/>
    <m/>
    <m/>
    <m/>
    <n v="189.54411949000001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2290"/>
    <m/>
    <m/>
    <m/>
    <m/>
    <n v="3137.8019595149999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216"/>
    <m/>
    <m/>
    <m/>
    <m/>
    <n v="72.877789289999996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622"/>
    <m/>
    <m/>
    <m/>
    <m/>
    <n v="4801.3656805150003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19358"/>
    <m/>
    <m/>
    <m/>
    <m/>
    <n v="4726.3848161349997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68"/>
    <m/>
    <m/>
    <m/>
    <m/>
    <n v="16.61813728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80"/>
    <m/>
    <m/>
    <m/>
    <m/>
    <n v="20.05862365500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110200"/>
    <m/>
    <m/>
    <m/>
    <m/>
    <n v="35886.35417949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3513"/>
    <m/>
    <m/>
    <m/>
    <m/>
    <n v="866.77681899499999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78"/>
    <m/>
    <m/>
    <m/>
    <m/>
    <n v="19.946934105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70"/>
    <m/>
    <m/>
    <m/>
    <m/>
    <n v="17.293423655000002"/>
    <m/>
    <x v="0"/>
    <m/>
    <m/>
    <x v="111"/>
    <m/>
    <x v="2"/>
    <x v="3"/>
    <x v="0"/>
  </r>
  <r>
    <x v="755"/>
    <x v="9"/>
    <x v="0"/>
    <s v="NDG_consideration◆ネスレ日本株式会社_NDG_Genio_s_tw_reach◆_twivery"/>
    <n v="69"/>
    <m/>
    <m/>
    <m/>
    <m/>
    <n v="17.114190749999999"/>
    <m/>
    <x v="0"/>
    <m/>
    <m/>
    <x v="111"/>
    <m/>
    <x v="2"/>
    <x v="3"/>
    <x v="0"/>
  </r>
  <r>
    <x v="755"/>
    <x v="9"/>
    <x v="0"/>
    <s v="◆ネスレ日本株式会社_NDG_秋冬認知_tw_kw_click◆_twivery"/>
    <n v="18864"/>
    <m/>
    <m/>
    <m/>
    <m/>
    <n v="3568.0023314650002"/>
    <m/>
    <x v="0"/>
    <m/>
    <m/>
    <x v="111"/>
    <m/>
    <x v="2"/>
    <x v="3"/>
    <x v="0"/>
  </r>
  <r>
    <x v="755"/>
    <x v="9"/>
    <x v="0"/>
    <s v="genio_s_awareness◆ネスレ日本株式会社_SUBX_Genio_s_tw_reach◆_twivery"/>
    <n v="9074"/>
    <m/>
    <m/>
    <m/>
    <m/>
    <n v="2974.3936830950001"/>
    <m/>
    <x v="0"/>
    <m/>
    <m/>
    <x v="111"/>
    <m/>
    <x v="2"/>
    <x v="3"/>
    <x v="0"/>
  </r>
  <r>
    <x v="756"/>
    <x v="12"/>
    <x v="0"/>
    <s v="NDG_Genio_S_NDG logo_Consideration"/>
    <n v="9081"/>
    <m/>
    <m/>
    <m/>
    <m/>
    <n v="2176.48"/>
    <m/>
    <x v="0"/>
    <m/>
    <m/>
    <x v="111"/>
    <m/>
    <x v="2"/>
    <x v="3"/>
    <x v="0"/>
  </r>
  <r>
    <x v="756"/>
    <x v="12"/>
    <x v="0"/>
    <s v="NDG_Genio_S_NDG logo_Awareness"/>
    <n v="7340"/>
    <m/>
    <m/>
    <m/>
    <m/>
    <n v="1847.5550000000001"/>
    <m/>
    <x v="0"/>
    <m/>
    <m/>
    <x v="111"/>
    <m/>
    <x v="2"/>
    <x v="3"/>
    <x v="0"/>
  </r>
  <r>
    <x v="756"/>
    <x v="12"/>
    <x v="0"/>
    <s v="NDG_Genio_S_NDG logo_Awareness"/>
    <n v="20512"/>
    <m/>
    <m/>
    <m/>
    <m/>
    <n v="4234.7700000000004"/>
    <m/>
    <x v="0"/>
    <m/>
    <m/>
    <x v="111"/>
    <m/>
    <x v="2"/>
    <x v="3"/>
    <x v="0"/>
  </r>
  <r>
    <x v="756"/>
    <x v="12"/>
    <x v="0"/>
    <s v="◆ネスレ日本_NDG_line_click◆_New"/>
    <n v="310"/>
    <m/>
    <m/>
    <m/>
    <m/>
    <n v="0"/>
    <m/>
    <x v="0"/>
    <m/>
    <m/>
    <x v="111"/>
    <m/>
    <x v="2"/>
    <x v="3"/>
    <x v="0"/>
  </r>
  <r>
    <x v="756"/>
    <x v="12"/>
    <x v="0"/>
    <s v="NDG_Genio_S_NDG logo_Consideration"/>
    <n v="3713"/>
    <m/>
    <m/>
    <m/>
    <m/>
    <n v="670.11500000000001"/>
    <m/>
    <x v="0"/>
    <m/>
    <m/>
    <x v="111"/>
    <m/>
    <x v="2"/>
    <x v="3"/>
    <x v="0"/>
  </r>
  <r>
    <x v="756"/>
    <x v="12"/>
    <x v="0"/>
    <s v="NDG_Genio_S_NDG logo_Awareness"/>
    <n v="7463"/>
    <m/>
    <m/>
    <m/>
    <m/>
    <n v="1869.855"/>
    <m/>
    <x v="0"/>
    <m/>
    <m/>
    <x v="111"/>
    <m/>
    <x v="2"/>
    <x v="3"/>
    <x v="0"/>
  </r>
  <r>
    <x v="756"/>
    <x v="12"/>
    <x v="0"/>
    <s v="NDG_Genio_S_NDG logo_Awareness"/>
    <n v="7336"/>
    <m/>
    <m/>
    <m/>
    <m/>
    <n v="1840.865"/>
    <m/>
    <x v="0"/>
    <m/>
    <m/>
    <x v="111"/>
    <m/>
    <x v="2"/>
    <x v="3"/>
    <x v="0"/>
  </r>
  <r>
    <x v="756"/>
    <x v="12"/>
    <x v="0"/>
    <s v="◆ネスレ日本_NDG_line_click◆_New"/>
    <n v="21247"/>
    <m/>
    <m/>
    <m/>
    <m/>
    <n v="2335.9250000000002"/>
    <m/>
    <x v="0"/>
    <m/>
    <m/>
    <x v="111"/>
    <m/>
    <x v="2"/>
    <x v="3"/>
    <x v="0"/>
  </r>
  <r>
    <x v="756"/>
    <x v="12"/>
    <x v="0"/>
    <s v="◆ネスレ日本_NDG_line_click◆_New"/>
    <n v="161703"/>
    <m/>
    <m/>
    <m/>
    <m/>
    <n v="39958.254999999997"/>
    <m/>
    <x v="0"/>
    <m/>
    <m/>
    <x v="111"/>
    <m/>
    <x v="2"/>
    <x v="3"/>
    <x v="0"/>
  </r>
  <r>
    <x v="756"/>
    <x v="12"/>
    <x v="0"/>
    <s v="◆ネスレ日本_NDG_line_click◆_New"/>
    <n v="11960"/>
    <m/>
    <m/>
    <m/>
    <m/>
    <n v="2451.8850000000002"/>
    <m/>
    <x v="0"/>
    <m/>
    <m/>
    <x v="111"/>
    <m/>
    <x v="2"/>
    <x v="3"/>
    <x v="0"/>
  </r>
  <r>
    <x v="756"/>
    <x v="12"/>
    <x v="0"/>
    <s v="◆ネスレ日本_NDG_line_click◆_New"/>
    <n v="21654"/>
    <m/>
    <m/>
    <m/>
    <m/>
    <n v="5437.8549999999996"/>
    <m/>
    <x v="0"/>
    <m/>
    <m/>
    <x v="111"/>
    <m/>
    <x v="2"/>
    <x v="3"/>
    <x v="0"/>
  </r>
  <r>
    <x v="756"/>
    <x v="12"/>
    <x v="0"/>
    <s v="◆ネスレ日本_NDG_line_click◆_New"/>
    <n v="518"/>
    <m/>
    <m/>
    <m/>
    <m/>
    <n v="0"/>
    <m/>
    <x v="0"/>
    <m/>
    <m/>
    <x v="111"/>
    <m/>
    <x v="2"/>
    <x v="3"/>
    <x v="0"/>
  </r>
  <r>
    <x v="756"/>
    <x v="12"/>
    <x v="0"/>
    <s v="◆ネスレ日本_NDG_line_click◆_New"/>
    <n v="341356"/>
    <m/>
    <m/>
    <m/>
    <m/>
    <n v="59403.855000000003"/>
    <m/>
    <x v="0"/>
    <m/>
    <m/>
    <x v="111"/>
    <m/>
    <x v="2"/>
    <x v="3"/>
    <x v="0"/>
  </r>
  <r>
    <x v="756"/>
    <x v="12"/>
    <x v="0"/>
    <s v="◆ネスレ日本_NDG_line_click◆_New"/>
    <n v="44783"/>
    <m/>
    <m/>
    <m/>
    <m/>
    <n v="7896.43"/>
    <m/>
    <x v="0"/>
    <m/>
    <m/>
    <x v="111"/>
    <m/>
    <x v="2"/>
    <x v="3"/>
    <x v="0"/>
  </r>
  <r>
    <x v="756"/>
    <x v="12"/>
    <x v="0"/>
    <s v="NDG_Genio_S_NDG logo_Awareness"/>
    <n v="7485"/>
    <m/>
    <m/>
    <m/>
    <m/>
    <n v="1898.845"/>
    <m/>
    <x v="0"/>
    <m/>
    <m/>
    <x v="111"/>
    <m/>
    <x v="2"/>
    <x v="3"/>
    <x v="0"/>
  </r>
  <r>
    <x v="756"/>
    <x v="12"/>
    <x v="0"/>
    <s v="◆ネスレ日本_NDG_line_click◆_New"/>
    <n v="4547"/>
    <m/>
    <m/>
    <m/>
    <m/>
    <n v="948.86500000000001"/>
    <m/>
    <x v="0"/>
    <m/>
    <m/>
    <x v="111"/>
    <m/>
    <x v="2"/>
    <x v="3"/>
    <x v="0"/>
  </r>
  <r>
    <x v="756"/>
    <x v="12"/>
    <x v="0"/>
    <s v="◆ネスレ日本_NDG_line_click◆_New"/>
    <n v="29447"/>
    <m/>
    <m/>
    <m/>
    <m/>
    <n v="5667.5450000000001"/>
    <m/>
    <x v="0"/>
    <m/>
    <m/>
    <x v="111"/>
    <m/>
    <x v="2"/>
    <x v="3"/>
    <x v="0"/>
  </r>
  <r>
    <x v="756"/>
    <x v="12"/>
    <x v="0"/>
    <s v="NDG_Genio_S_NDG logo_Awareness"/>
    <n v="20460"/>
    <m/>
    <m/>
    <m/>
    <m/>
    <n v="4248.1499999999996"/>
    <m/>
    <x v="0"/>
    <m/>
    <m/>
    <x v="111"/>
    <m/>
    <x v="2"/>
    <x v="3"/>
    <x v="0"/>
  </r>
  <r>
    <x v="756"/>
    <x v="12"/>
    <x v="0"/>
    <s v="NDG_Genio_S_NDG logo_Awareness"/>
    <n v="20218"/>
    <m/>
    <m/>
    <m/>
    <m/>
    <n v="4173.4449999999997"/>
    <m/>
    <x v="0"/>
    <m/>
    <m/>
    <x v="111"/>
    <m/>
    <x v="2"/>
    <x v="3"/>
    <x v="0"/>
  </r>
  <r>
    <x v="756"/>
    <x v="12"/>
    <x v="0"/>
    <s v="NDG_Genio_S_NDG logo_Awareness"/>
    <n v="2809"/>
    <m/>
    <m/>
    <m/>
    <m/>
    <n v="536.31500000000005"/>
    <m/>
    <x v="0"/>
    <m/>
    <m/>
    <x v="111"/>
    <m/>
    <x v="2"/>
    <x v="3"/>
    <x v="0"/>
  </r>
  <r>
    <x v="756"/>
    <x v="12"/>
    <x v="0"/>
    <s v="NDG_Genio_S_NDG logo_Awareness"/>
    <n v="7370"/>
    <m/>
    <m/>
    <m/>
    <m/>
    <n v="1849.7850000000001"/>
    <m/>
    <x v="0"/>
    <m/>
    <m/>
    <x v="111"/>
    <m/>
    <x v="2"/>
    <x v="3"/>
    <x v="0"/>
  </r>
  <r>
    <x v="756"/>
    <x v="12"/>
    <x v="0"/>
    <s v="NDG_Genio_S_NDG logo_Consideration"/>
    <n v="3623"/>
    <m/>
    <m/>
    <m/>
    <m/>
    <n v="656.73500000000001"/>
    <m/>
    <x v="0"/>
    <m/>
    <m/>
    <x v="111"/>
    <m/>
    <x v="2"/>
    <x v="3"/>
    <x v="0"/>
  </r>
  <r>
    <x v="756"/>
    <x v="12"/>
    <x v="0"/>
    <s v="NDG_Genio_S_NDG logo_Consideration"/>
    <n v="25569"/>
    <m/>
    <m/>
    <m/>
    <m/>
    <n v="5057.6400000000003"/>
    <m/>
    <x v="0"/>
    <m/>
    <m/>
    <x v="111"/>
    <m/>
    <x v="2"/>
    <x v="3"/>
    <x v="0"/>
  </r>
  <r>
    <x v="756"/>
    <x v="12"/>
    <x v="0"/>
    <s v="NDG_Genio_S_NDG logo_Consideration"/>
    <n v="9074"/>
    <m/>
    <m/>
    <m/>
    <m/>
    <n v="2170.9050000000002"/>
    <m/>
    <x v="0"/>
    <m/>
    <m/>
    <x v="111"/>
    <m/>
    <x v="2"/>
    <x v="3"/>
    <x v="0"/>
  </r>
  <r>
    <x v="756"/>
    <x v="12"/>
    <x v="0"/>
    <s v="NDG_Genio_S_NDG logo_Awareness"/>
    <n v="2819"/>
    <m/>
    <m/>
    <m/>
    <m/>
    <n v="532.97"/>
    <m/>
    <x v="0"/>
    <m/>
    <m/>
    <x v="111"/>
    <m/>
    <x v="2"/>
    <x v="3"/>
    <x v="0"/>
  </r>
  <r>
    <x v="756"/>
    <x v="12"/>
    <x v="0"/>
    <s v="◆ネスレ日本_NDG_line_click◆_New"/>
    <n v="333339"/>
    <m/>
    <m/>
    <m/>
    <m/>
    <n v="57825.014999999999"/>
    <m/>
    <x v="0"/>
    <m/>
    <m/>
    <x v="111"/>
    <m/>
    <x v="2"/>
    <x v="3"/>
    <x v="0"/>
  </r>
  <r>
    <x v="756"/>
    <x v="12"/>
    <x v="0"/>
    <s v="NDG_Genio_S_NDG logo_Awareness"/>
    <n v="2842"/>
    <m/>
    <m/>
    <m/>
    <m/>
    <n v="536.31500000000005"/>
    <m/>
    <x v="0"/>
    <m/>
    <m/>
    <x v="111"/>
    <m/>
    <x v="2"/>
    <x v="3"/>
    <x v="0"/>
  </r>
  <r>
    <x v="756"/>
    <x v="12"/>
    <x v="0"/>
    <s v="NDG_Genio_S_NDG logo_Awareness"/>
    <n v="20376"/>
    <m/>
    <m/>
    <m/>
    <m/>
    <n v="4209.125"/>
    <m/>
    <x v="0"/>
    <m/>
    <m/>
    <x v="111"/>
    <m/>
    <x v="2"/>
    <x v="3"/>
    <x v="0"/>
  </r>
  <r>
    <x v="756"/>
    <x v="12"/>
    <x v="0"/>
    <s v="NDG_Genio_S_NDG logo_Consideration"/>
    <n v="8855"/>
    <m/>
    <m/>
    <m/>
    <m/>
    <n v="2119.6149999999998"/>
    <m/>
    <x v="0"/>
    <m/>
    <m/>
    <x v="111"/>
    <m/>
    <x v="2"/>
    <x v="3"/>
    <x v="0"/>
  </r>
  <r>
    <x v="756"/>
    <x v="12"/>
    <x v="0"/>
    <s v="◆ネスレ日本_NDG_line_click◆_New"/>
    <n v="146305"/>
    <m/>
    <m/>
    <m/>
    <m/>
    <n v="30453.994999999999"/>
    <m/>
    <x v="0"/>
    <m/>
    <m/>
    <x v="111"/>
    <m/>
    <x v="2"/>
    <x v="3"/>
    <x v="0"/>
  </r>
  <r>
    <x v="756"/>
    <x v="12"/>
    <x v="0"/>
    <s v="NDG_Genio_S_NDG logo_Consideration"/>
    <n v="3623"/>
    <m/>
    <m/>
    <m/>
    <m/>
    <n v="667.88499999999999"/>
    <m/>
    <x v="0"/>
    <m/>
    <m/>
    <x v="111"/>
    <m/>
    <x v="2"/>
    <x v="3"/>
    <x v="0"/>
  </r>
  <r>
    <x v="756"/>
    <x v="12"/>
    <x v="0"/>
    <s v="◆ネスレ日本_NDG_line_click◆_New"/>
    <n v="9499"/>
    <m/>
    <m/>
    <m/>
    <m/>
    <n v="1756.125"/>
    <m/>
    <x v="0"/>
    <m/>
    <m/>
    <x v="111"/>
    <m/>
    <x v="2"/>
    <x v="3"/>
    <x v="0"/>
  </r>
  <r>
    <x v="756"/>
    <x v="12"/>
    <x v="0"/>
    <s v="NDG_Genio_S_NDG logo_Consideration"/>
    <n v="25694"/>
    <m/>
    <m/>
    <m/>
    <m/>
    <n v="5068.79"/>
    <m/>
    <x v="0"/>
    <m/>
    <m/>
    <x v="111"/>
    <m/>
    <x v="2"/>
    <x v="3"/>
    <x v="0"/>
  </r>
  <r>
    <x v="756"/>
    <x v="12"/>
    <x v="0"/>
    <s v="NDG_Genio_S_NDG logo_Awareness"/>
    <n v="2832"/>
    <m/>
    <m/>
    <m/>
    <m/>
    <n v="527.39499999999998"/>
    <m/>
    <x v="0"/>
    <m/>
    <m/>
    <x v="111"/>
    <m/>
    <x v="2"/>
    <x v="3"/>
    <x v="0"/>
  </r>
  <r>
    <x v="756"/>
    <x v="12"/>
    <x v="0"/>
    <s v="NDG_Genio_S_NDG logo_Awareness"/>
    <n v="2817"/>
    <m/>
    <m/>
    <m/>
    <m/>
    <n v="526.28"/>
    <m/>
    <x v="0"/>
    <m/>
    <m/>
    <x v="111"/>
    <m/>
    <x v="2"/>
    <x v="3"/>
    <x v="0"/>
  </r>
  <r>
    <x v="756"/>
    <x v="12"/>
    <x v="0"/>
    <s v="◆ネスレ日本_NDG_line_click◆_New"/>
    <n v="3574"/>
    <m/>
    <m/>
    <m/>
    <m/>
    <n v="695.76"/>
    <m/>
    <x v="0"/>
    <m/>
    <m/>
    <x v="111"/>
    <m/>
    <x v="2"/>
    <x v="3"/>
    <x v="0"/>
  </r>
  <r>
    <x v="756"/>
    <x v="12"/>
    <x v="0"/>
    <s v="NDG_Genio_S_NDG logo_Awareness"/>
    <n v="7353"/>
    <m/>
    <m/>
    <m/>
    <m/>
    <n v="1848.67"/>
    <m/>
    <x v="0"/>
    <m/>
    <m/>
    <x v="111"/>
    <m/>
    <x v="2"/>
    <x v="3"/>
    <x v="0"/>
  </r>
  <r>
    <x v="756"/>
    <x v="12"/>
    <x v="0"/>
    <s v="NDG_Genio_S_NDG logo_Awareness"/>
    <n v="20364"/>
    <m/>
    <m/>
    <m/>
    <m/>
    <n v="4241.46"/>
    <m/>
    <x v="0"/>
    <m/>
    <m/>
    <x v="111"/>
    <m/>
    <x v="2"/>
    <x v="3"/>
    <x v="0"/>
  </r>
  <r>
    <x v="756"/>
    <x v="12"/>
    <x v="0"/>
    <s v="◆ネスレ日本_NDG_line_click◆_New"/>
    <n v="4463"/>
    <m/>
    <m/>
    <m/>
    <m/>
    <n v="1052.56"/>
    <m/>
    <x v="0"/>
    <m/>
    <m/>
    <x v="111"/>
    <m/>
    <x v="2"/>
    <x v="3"/>
    <x v="0"/>
  </r>
  <r>
    <x v="756"/>
    <x v="12"/>
    <x v="0"/>
    <s v="NDG_Genio_S_NDG logo_Awareness"/>
    <n v="20494"/>
    <m/>
    <m/>
    <m/>
    <m/>
    <n v="4232.54"/>
    <m/>
    <x v="0"/>
    <m/>
    <m/>
    <x v="111"/>
    <m/>
    <x v="2"/>
    <x v="3"/>
    <x v="0"/>
  </r>
  <r>
    <x v="756"/>
    <x v="12"/>
    <x v="0"/>
    <s v="NDG_Genio_S_NDG logo_Awareness"/>
    <n v="2969"/>
    <m/>
    <m/>
    <m/>
    <m/>
    <n v="563.07500000000005"/>
    <m/>
    <x v="0"/>
    <m/>
    <m/>
    <x v="111"/>
    <m/>
    <x v="2"/>
    <x v="3"/>
    <x v="0"/>
  </r>
  <r>
    <x v="756"/>
    <x v="12"/>
    <x v="0"/>
    <s v="◆ネスレ日本_NDG_line_click◆_New"/>
    <n v="58636"/>
    <m/>
    <m/>
    <m/>
    <m/>
    <n v="9755.1350000000002"/>
    <m/>
    <x v="0"/>
    <m/>
    <m/>
    <x v="111"/>
    <m/>
    <x v="2"/>
    <x v="3"/>
    <x v="0"/>
  </r>
  <r>
    <x v="756"/>
    <x v="12"/>
    <x v="0"/>
    <s v="NDG_Genio_S_NDG logo_Consideration"/>
    <n v="25760"/>
    <m/>
    <m/>
    <m/>
    <m/>
    <n v="5103.3549999999996"/>
    <m/>
    <x v="0"/>
    <m/>
    <m/>
    <x v="111"/>
    <m/>
    <x v="2"/>
    <x v="3"/>
    <x v="0"/>
  </r>
  <r>
    <x v="756"/>
    <x v="6"/>
    <x v="0"/>
    <s v="NDG_brand_秋冬施策_instream"/>
    <n v="360"/>
    <m/>
    <m/>
    <m/>
    <m/>
    <n v="345.69796061"/>
    <m/>
    <x v="0"/>
    <m/>
    <m/>
    <x v="111"/>
    <m/>
    <x v="2"/>
    <x v="3"/>
    <x v="1"/>
  </r>
  <r>
    <x v="756"/>
    <x v="6"/>
    <x v="0"/>
    <s v="NDG_brand_秋冬施策_instream"/>
    <n v="39000"/>
    <m/>
    <m/>
    <m/>
    <m/>
    <n v="43423.594803624997"/>
    <m/>
    <x v="0"/>
    <m/>
    <m/>
    <x v="111"/>
    <m/>
    <x v="2"/>
    <x v="3"/>
    <x v="1"/>
  </r>
  <r>
    <x v="756"/>
    <x v="6"/>
    <x v="0"/>
    <s v="NDG_brand_秋冬施策_instream"/>
    <n v="177"/>
    <m/>
    <m/>
    <m/>
    <m/>
    <n v="197.267344275"/>
    <m/>
    <x v="0"/>
    <m/>
    <m/>
    <x v="111"/>
    <m/>
    <x v="2"/>
    <x v="3"/>
    <x v="1"/>
  </r>
  <r>
    <x v="756"/>
    <x v="6"/>
    <x v="0"/>
    <s v="NDG_brand_秋冬施策_instream"/>
    <n v="36215"/>
    <m/>
    <m/>
    <m/>
    <m/>
    <n v="39296.650366839996"/>
    <m/>
    <x v="0"/>
    <m/>
    <m/>
    <x v="111"/>
    <m/>
    <x v="2"/>
    <x v="3"/>
    <x v="1"/>
  </r>
  <r>
    <x v="756"/>
    <x v="9"/>
    <x v="0"/>
    <s v="NDG_consideration◆ネスレ日本株式会社_NDG_Genio_s_tw_reach◆_twivery"/>
    <n v="18249"/>
    <m/>
    <m/>
    <m/>
    <m/>
    <n v="5581.791220815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129"/>
    <m/>
    <m/>
    <m/>
    <m/>
    <n v="5543.89900729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1"/>
    <m/>
    <m/>
    <m/>
    <m/>
    <n v="139.36961566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40"/>
    <m/>
    <m/>
    <m/>
    <m/>
    <n v="212.236734404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7"/>
    <m/>
    <m/>
    <m/>
    <m/>
    <n v="138.894868734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84"/>
    <m/>
    <m/>
    <m/>
    <m/>
    <n v="200.174647679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23"/>
    <m/>
    <m/>
    <m/>
    <m/>
    <n v="207.257455490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954"/>
    <m/>
    <m/>
    <m/>
    <m/>
    <n v="6344.769658125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23"/>
    <m/>
    <m/>
    <m/>
    <m/>
    <n v="150.44875184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103"/>
    <m/>
    <m/>
    <m/>
    <m/>
    <n v="2972.385093105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527"/>
    <m/>
    <m/>
    <m/>
    <m/>
    <n v="1289.8037302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5440"/>
    <m/>
    <m/>
    <m/>
    <m/>
    <n v="37103.499643925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"/>
    <m/>
    <m/>
    <m/>
    <m/>
    <n v="0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000"/>
    <m/>
    <m/>
    <m/>
    <m/>
    <n v="200.288546045"/>
    <m/>
    <x v="0"/>
    <m/>
    <m/>
    <x v="111"/>
    <m/>
    <x v="2"/>
    <x v="3"/>
    <x v="0"/>
  </r>
  <r>
    <x v="756"/>
    <x v="9"/>
    <x v="0"/>
    <s v="◆ネスレ日本株式会社_NDG_秋冬認知_tw_kw_click◆_twivery"/>
    <n v="51715"/>
    <m/>
    <m/>
    <m/>
    <m/>
    <n v="6690.0010703999997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818"/>
    <m/>
    <m/>
    <m/>
    <m/>
    <n v="6291.1923828050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8138"/>
    <m/>
    <m/>
    <m/>
    <m/>
    <n v="6401.33092655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38"/>
    <m/>
    <m/>
    <m/>
    <m/>
    <n v="155.3505728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"/>
    <m/>
    <m/>
    <m/>
    <m/>
    <n v="0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309"/>
    <m/>
    <m/>
    <m/>
    <m/>
    <n v="3034.366453465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448"/>
    <m/>
    <m/>
    <m/>
    <m/>
    <n v="1249.348028075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51"/>
    <m/>
    <m/>
    <m/>
    <m/>
    <n v="142.4949194099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44"/>
    <m/>
    <m/>
    <m/>
    <m/>
    <n v="136.92416756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78"/>
    <m/>
    <m/>
    <m/>
    <m/>
    <n v="197.701358024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547"/>
    <m/>
    <m/>
    <m/>
    <m/>
    <n v="6213.9446988950003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28"/>
    <m/>
    <m/>
    <m/>
    <m/>
    <n v="151.772052795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232"/>
    <m/>
    <m/>
    <m/>
    <m/>
    <n v="5586.3775391649997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073"/>
    <m/>
    <m/>
    <m/>
    <m/>
    <n v="5543.4270679350002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974"/>
    <m/>
    <m/>
    <m/>
    <m/>
    <n v="198.998722965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1378"/>
    <m/>
    <m/>
    <m/>
    <m/>
    <n v="3050.35988077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500"/>
    <m/>
    <m/>
    <m/>
    <m/>
    <n v="1264.43518562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7910"/>
    <m/>
    <m/>
    <m/>
    <m/>
    <n v="5484.6249338349999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18101"/>
    <m/>
    <m/>
    <m/>
    <m/>
    <n v="5545.60311420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399"/>
    <m/>
    <m/>
    <m/>
    <m/>
    <n v="141.74330125500001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52"/>
    <m/>
    <m/>
    <m/>
    <m/>
    <n v="140.69420332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2444"/>
    <m/>
    <m/>
    <m/>
    <m/>
    <n v="1248.8190887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4664"/>
    <m/>
    <m/>
    <m/>
    <m/>
    <n v="36876.394129184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"/>
    <m/>
    <m/>
    <m/>
    <m/>
    <n v="0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376"/>
    <m/>
    <m/>
    <m/>
    <m/>
    <n v="131.03692296"/>
    <m/>
    <x v="0"/>
    <m/>
    <m/>
    <x v="111"/>
    <m/>
    <x v="2"/>
    <x v="3"/>
    <x v="0"/>
  </r>
  <r>
    <x v="756"/>
    <x v="9"/>
    <x v="0"/>
    <s v="◆ネスレ日本株式会社_NDG_秋冬認知_tw_hd_click◆_twivery"/>
    <n v="10995"/>
    <m/>
    <m/>
    <m/>
    <m/>
    <n v="2307.9757878300002"/>
    <m/>
    <x v="0"/>
    <m/>
    <m/>
    <x v="111"/>
    <m/>
    <x v="2"/>
    <x v="3"/>
    <x v="0"/>
  </r>
  <r>
    <x v="756"/>
    <x v="9"/>
    <x v="0"/>
    <s v="NDG_consideration◆ネスレ日本株式会社_NDG_Genio_s_tw_reach◆_twivery"/>
    <n v="463"/>
    <m/>
    <m/>
    <m/>
    <m/>
    <n v="144.23610117999999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85086"/>
    <m/>
    <m/>
    <m/>
    <m/>
    <n v="37041.047719000002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417"/>
    <m/>
    <m/>
    <m/>
    <m/>
    <n v="146.33998241500001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495"/>
    <m/>
    <m/>
    <m/>
    <m/>
    <n v="6192.6925413299996"/>
    <m/>
    <x v="0"/>
    <m/>
    <m/>
    <x v="111"/>
    <m/>
    <x v="2"/>
    <x v="3"/>
    <x v="0"/>
  </r>
  <r>
    <x v="756"/>
    <x v="9"/>
    <x v="0"/>
    <s v="genio_s_awareness◆ネスレ日本株式会社_SUBX_Genio_s_tw_reach◆_twivery"/>
    <n v="17966"/>
    <m/>
    <m/>
    <m/>
    <m/>
    <n v="6335.9591522399996"/>
    <m/>
    <x v="0"/>
    <m/>
    <m/>
    <x v="111"/>
    <m/>
    <x v="2"/>
    <x v="3"/>
    <x v="0"/>
  </r>
  <r>
    <x v="776"/>
    <x v="0"/>
    <x v="0"/>
    <s v="指名：ドルチェグスト（161228AM-170131）"/>
    <n v="879"/>
    <m/>
    <m/>
    <m/>
    <m/>
    <n v="5014.88"/>
    <m/>
    <x v="0"/>
    <m/>
    <m/>
    <x v="116"/>
    <m/>
    <x v="2"/>
    <x v="3"/>
    <x v="2"/>
  </r>
  <r>
    <x v="776"/>
    <x v="0"/>
    <x v="0"/>
    <s v="指名：ドルチェグスト（161228AM-170131）"/>
    <n v="903"/>
    <m/>
    <m/>
    <m/>
    <m/>
    <n v="2031.12"/>
    <m/>
    <x v="0"/>
    <m/>
    <m/>
    <x v="116"/>
    <m/>
    <x v="2"/>
    <x v="3"/>
    <x v="2"/>
  </r>
  <r>
    <x v="776"/>
    <x v="0"/>
    <x v="0"/>
    <s v="指名：ドルチェグスト（161228AM-170131）"/>
    <n v="2397"/>
    <m/>
    <m/>
    <m/>
    <m/>
    <n v="10738"/>
    <m/>
    <x v="0"/>
    <m/>
    <m/>
    <x v="116"/>
    <m/>
    <x v="2"/>
    <x v="3"/>
    <x v="2"/>
  </r>
  <r>
    <x v="776"/>
    <x v="0"/>
    <x v="0"/>
    <s v="指名：ドルチェグスト（161228AM-170131）"/>
    <n v="2334"/>
    <m/>
    <m/>
    <m/>
    <m/>
    <n v="7055.3600000000006"/>
    <m/>
    <x v="0"/>
    <m/>
    <m/>
    <x v="116"/>
    <m/>
    <x v="2"/>
    <x v="3"/>
    <x v="2"/>
  </r>
  <r>
    <x v="777"/>
    <x v="0"/>
    <x v="0"/>
    <s v="指名：ドルチェグスト（161228AM-170131）"/>
    <n v="4164"/>
    <m/>
    <m/>
    <m/>
    <m/>
    <n v="21249.280000000002"/>
    <m/>
    <x v="0"/>
    <m/>
    <m/>
    <x v="116"/>
    <m/>
    <x v="2"/>
    <x v="3"/>
    <x v="2"/>
  </r>
  <r>
    <x v="777"/>
    <x v="0"/>
    <x v="0"/>
    <s v="指名：ドルチェグスト（161228AM-170131）"/>
    <n v="2779"/>
    <m/>
    <m/>
    <m/>
    <m/>
    <n v="11281.92"/>
    <m/>
    <x v="0"/>
    <m/>
    <m/>
    <x v="116"/>
    <m/>
    <x v="2"/>
    <x v="3"/>
    <x v="2"/>
  </r>
  <r>
    <x v="777"/>
    <x v="0"/>
    <x v="0"/>
    <s v="指名：ドルチェグスト（161228AM-170131）"/>
    <n v="1349"/>
    <m/>
    <m/>
    <m/>
    <m/>
    <n v="3886.48"/>
    <m/>
    <x v="0"/>
    <m/>
    <m/>
    <x v="116"/>
    <m/>
    <x v="2"/>
    <x v="3"/>
    <x v="2"/>
  </r>
  <r>
    <x v="777"/>
    <x v="0"/>
    <x v="0"/>
    <s v="指名：ドルチェグスト（161228AM-170131）"/>
    <n v="1088"/>
    <m/>
    <m/>
    <m/>
    <m/>
    <n v="5408"/>
    <m/>
    <x v="0"/>
    <m/>
    <m/>
    <x v="116"/>
    <m/>
    <x v="2"/>
    <x v="3"/>
    <x v="2"/>
  </r>
  <r>
    <x v="778"/>
    <x v="0"/>
    <x v="0"/>
    <s v="指名：ドルチェグスト（161228AM-170131）"/>
    <n v="3469"/>
    <m/>
    <m/>
    <m/>
    <m/>
    <n v="25805.52"/>
    <m/>
    <x v="0"/>
    <m/>
    <m/>
    <x v="116"/>
    <m/>
    <x v="2"/>
    <x v="3"/>
    <x v="2"/>
  </r>
  <r>
    <x v="778"/>
    <x v="0"/>
    <x v="0"/>
    <s v="指名：ドルチェグスト（161228AM-170131）"/>
    <n v="706"/>
    <m/>
    <m/>
    <m/>
    <m/>
    <n v="1888.6399999999999"/>
    <m/>
    <x v="0"/>
    <m/>
    <m/>
    <x v="116"/>
    <m/>
    <x v="2"/>
    <x v="3"/>
    <x v="2"/>
  </r>
  <r>
    <x v="778"/>
    <x v="0"/>
    <x v="0"/>
    <s v="指名：ドルチェグスト（161228AM-170131）"/>
    <n v="988"/>
    <m/>
    <m/>
    <m/>
    <m/>
    <n v="6010.16"/>
    <m/>
    <x v="0"/>
    <m/>
    <m/>
    <x v="116"/>
    <m/>
    <x v="2"/>
    <x v="3"/>
    <x v="2"/>
  </r>
  <r>
    <x v="778"/>
    <x v="0"/>
    <x v="0"/>
    <s v="指名：ドルチェグスト（161228AM-170131）"/>
    <n v="2568"/>
    <m/>
    <m/>
    <m/>
    <m/>
    <n v="6863.9999999999991"/>
    <m/>
    <x v="0"/>
    <m/>
    <m/>
    <x v="116"/>
    <m/>
    <x v="2"/>
    <x v="3"/>
    <x v="2"/>
  </r>
  <r>
    <x v="779"/>
    <x v="0"/>
    <x v="0"/>
    <s v="指名：ドルチェグスト（161228AM-170131）"/>
    <n v="727"/>
    <m/>
    <m/>
    <m/>
    <m/>
    <n v="4444.96"/>
    <m/>
    <x v="0"/>
    <m/>
    <m/>
    <x v="117"/>
    <m/>
    <x v="2"/>
    <x v="3"/>
    <x v="2"/>
  </r>
  <r>
    <x v="779"/>
    <x v="0"/>
    <x v="0"/>
    <s v="指名：ドルチェグスト（161228AM-170131）"/>
    <n v="1090"/>
    <m/>
    <m/>
    <m/>
    <m/>
    <n v="4109.04"/>
    <m/>
    <x v="0"/>
    <m/>
    <m/>
    <x v="117"/>
    <m/>
    <x v="2"/>
    <x v="3"/>
    <x v="2"/>
  </r>
  <r>
    <x v="779"/>
    <x v="0"/>
    <x v="0"/>
    <s v="指名：ドルチェグスト（161228AM-170131）"/>
    <n v="604"/>
    <m/>
    <m/>
    <m/>
    <m/>
    <n v="2497.04"/>
    <m/>
    <x v="0"/>
    <m/>
    <m/>
    <x v="117"/>
    <m/>
    <x v="2"/>
    <x v="3"/>
    <x v="2"/>
  </r>
  <r>
    <x v="779"/>
    <x v="0"/>
    <x v="0"/>
    <s v="指名：ドルチェグスト（161228AM-170131）"/>
    <n v="2522"/>
    <m/>
    <m/>
    <m/>
    <m/>
    <n v="21213.920000000002"/>
    <m/>
    <x v="0"/>
    <m/>
    <m/>
    <x v="117"/>
    <m/>
    <x v="2"/>
    <x v="3"/>
    <x v="2"/>
  </r>
  <r>
    <x v="780"/>
    <x v="0"/>
    <x v="0"/>
    <s v="指名：ドルチェグスト（161228AM-170131）"/>
    <n v="754"/>
    <m/>
    <m/>
    <m/>
    <m/>
    <n v="3701.36"/>
    <m/>
    <x v="0"/>
    <m/>
    <m/>
    <x v="117"/>
    <m/>
    <x v="2"/>
    <x v="3"/>
    <x v="2"/>
  </r>
  <r>
    <x v="780"/>
    <x v="0"/>
    <x v="0"/>
    <s v="指名：ドルチェグスト（161228AM-170131）"/>
    <n v="2396"/>
    <m/>
    <m/>
    <m/>
    <m/>
    <n v="17680"/>
    <m/>
    <x v="0"/>
    <m/>
    <m/>
    <x v="117"/>
    <m/>
    <x v="2"/>
    <x v="3"/>
    <x v="2"/>
  </r>
  <r>
    <x v="780"/>
    <x v="0"/>
    <x v="0"/>
    <s v="指名：ドルチェグスト（161228AM-170131）"/>
    <n v="890"/>
    <m/>
    <m/>
    <m/>
    <m/>
    <n v="7470.3200000000006"/>
    <m/>
    <x v="0"/>
    <m/>
    <m/>
    <x v="117"/>
    <m/>
    <x v="2"/>
    <x v="3"/>
    <x v="2"/>
  </r>
  <r>
    <x v="780"/>
    <x v="0"/>
    <x v="0"/>
    <s v="指名：ドルチェグスト（161228AM-170131）"/>
    <n v="1241"/>
    <m/>
    <m/>
    <m/>
    <m/>
    <n v="4011.2799999999997"/>
    <m/>
    <x v="0"/>
    <m/>
    <m/>
    <x v="117"/>
    <m/>
    <x v="2"/>
    <x v="3"/>
    <x v="2"/>
  </r>
  <r>
    <x v="781"/>
    <x v="0"/>
    <x v="0"/>
    <s v="指名：ドルチェグスト（161228AM-170131）"/>
    <n v="1749"/>
    <m/>
    <m/>
    <m/>
    <m/>
    <n v="6119.3600000000006"/>
    <m/>
    <x v="0"/>
    <m/>
    <m/>
    <x v="117"/>
    <m/>
    <x v="2"/>
    <x v="3"/>
    <x v="2"/>
  </r>
  <r>
    <x v="781"/>
    <x v="0"/>
    <x v="0"/>
    <s v="指名：ドルチェグスト（161228AM-170131）"/>
    <n v="984"/>
    <m/>
    <m/>
    <m/>
    <m/>
    <n v="5550.48"/>
    <m/>
    <x v="0"/>
    <m/>
    <m/>
    <x v="117"/>
    <m/>
    <x v="2"/>
    <x v="3"/>
    <x v="2"/>
  </r>
  <r>
    <x v="781"/>
    <x v="0"/>
    <x v="0"/>
    <s v="指名：ドルチェグスト（161228AM-170131）"/>
    <n v="929"/>
    <m/>
    <m/>
    <m/>
    <m/>
    <n v="6176.56"/>
    <m/>
    <x v="0"/>
    <m/>
    <m/>
    <x v="117"/>
    <m/>
    <x v="2"/>
    <x v="3"/>
    <x v="2"/>
  </r>
  <r>
    <x v="781"/>
    <x v="0"/>
    <x v="0"/>
    <s v="指名：ドルチェグスト（161228AM-170131）"/>
    <n v="2434"/>
    <m/>
    <m/>
    <m/>
    <m/>
    <n v="12191.92"/>
    <m/>
    <x v="0"/>
    <m/>
    <m/>
    <x v="117"/>
    <m/>
    <x v="2"/>
    <x v="3"/>
    <x v="2"/>
  </r>
  <r>
    <x v="782"/>
    <x v="0"/>
    <x v="0"/>
    <s v="指名：ドルチェグスト（161228AM-170131）"/>
    <n v="766"/>
    <m/>
    <m/>
    <m/>
    <m/>
    <n v="4020.64"/>
    <m/>
    <x v="0"/>
    <m/>
    <m/>
    <x v="117"/>
    <m/>
    <x v="2"/>
    <x v="3"/>
    <x v="2"/>
  </r>
  <r>
    <x v="782"/>
    <x v="0"/>
    <x v="0"/>
    <s v="指名：ドルチェグスト（161228AM-170131）"/>
    <n v="1801"/>
    <m/>
    <m/>
    <m/>
    <m/>
    <n v="5536.96"/>
    <m/>
    <x v="0"/>
    <m/>
    <m/>
    <x v="117"/>
    <m/>
    <x v="2"/>
    <x v="3"/>
    <x v="2"/>
  </r>
  <r>
    <x v="782"/>
    <x v="0"/>
    <x v="0"/>
    <s v="指名：ドルチェグスト（161228AM-170131）"/>
    <n v="853"/>
    <m/>
    <m/>
    <m/>
    <m/>
    <n v="4722.6399999999994"/>
    <m/>
    <x v="0"/>
    <m/>
    <m/>
    <x v="117"/>
    <m/>
    <x v="2"/>
    <x v="3"/>
    <x v="2"/>
  </r>
  <r>
    <x v="782"/>
    <x v="0"/>
    <x v="0"/>
    <s v="指名：ドルチェグスト（161228AM-170131）"/>
    <n v="2465"/>
    <m/>
    <m/>
    <m/>
    <m/>
    <n v="8737.0400000000009"/>
    <m/>
    <x v="0"/>
    <m/>
    <m/>
    <x v="117"/>
    <m/>
    <x v="2"/>
    <x v="3"/>
    <x v="2"/>
  </r>
  <r>
    <x v="783"/>
    <x v="0"/>
    <x v="0"/>
    <s v="指名：ドルチェグスト（161228AM-170131）"/>
    <n v="3235"/>
    <m/>
    <m/>
    <m/>
    <m/>
    <n v="18619.12"/>
    <m/>
    <x v="0"/>
    <m/>
    <m/>
    <x v="117"/>
    <m/>
    <x v="2"/>
    <x v="3"/>
    <x v="2"/>
  </r>
  <r>
    <x v="783"/>
    <x v="0"/>
    <x v="0"/>
    <s v="指名：ドルチェグスト（161228AM-170131）"/>
    <n v="987"/>
    <m/>
    <m/>
    <m/>
    <m/>
    <n v="5796.96"/>
    <m/>
    <x v="0"/>
    <m/>
    <m/>
    <x v="117"/>
    <m/>
    <x v="2"/>
    <x v="3"/>
    <x v="2"/>
  </r>
  <r>
    <x v="783"/>
    <x v="0"/>
    <x v="0"/>
    <s v="指名：ドルチェグスト（161228AM-170131）"/>
    <n v="1739"/>
    <m/>
    <m/>
    <m/>
    <m/>
    <n v="5542.16"/>
    <m/>
    <x v="0"/>
    <m/>
    <m/>
    <x v="117"/>
    <m/>
    <x v="2"/>
    <x v="3"/>
    <x v="2"/>
  </r>
  <r>
    <x v="783"/>
    <x v="0"/>
    <x v="0"/>
    <s v="指名：ドルチェグスト（161228AM-170131）"/>
    <n v="1140"/>
    <m/>
    <m/>
    <m/>
    <m/>
    <n v="3892.72"/>
    <m/>
    <x v="0"/>
    <m/>
    <m/>
    <x v="117"/>
    <m/>
    <x v="2"/>
    <x v="3"/>
    <x v="2"/>
  </r>
  <r>
    <x v="784"/>
    <x v="0"/>
    <x v="0"/>
    <s v="指名：ドルチェグスト（161228AM-170131）"/>
    <n v="1191"/>
    <m/>
    <m/>
    <m/>
    <m/>
    <n v="3280.16"/>
    <m/>
    <x v="0"/>
    <m/>
    <m/>
    <x v="117"/>
    <m/>
    <x v="2"/>
    <x v="3"/>
    <x v="2"/>
  </r>
  <r>
    <x v="784"/>
    <x v="0"/>
    <x v="0"/>
    <s v="指名：ドルチェグスト（161228AM-170131）"/>
    <n v="1039"/>
    <m/>
    <m/>
    <m/>
    <m/>
    <n v="5366.4"/>
    <m/>
    <x v="0"/>
    <m/>
    <m/>
    <x v="117"/>
    <m/>
    <x v="2"/>
    <x v="3"/>
    <x v="2"/>
  </r>
  <r>
    <x v="784"/>
    <x v="0"/>
    <x v="0"/>
    <s v="指名：ドルチェグスト（161228AM-170131）"/>
    <n v="3075"/>
    <m/>
    <m/>
    <m/>
    <m/>
    <n v="10219.040000000001"/>
    <m/>
    <x v="0"/>
    <m/>
    <m/>
    <x v="117"/>
    <m/>
    <x v="2"/>
    <x v="3"/>
    <x v="2"/>
  </r>
  <r>
    <x v="784"/>
    <x v="0"/>
    <x v="0"/>
    <s v="指名：ドルチェグスト（161228AM-170131）"/>
    <n v="4911"/>
    <m/>
    <m/>
    <m/>
    <m/>
    <n v="17431.439999999999"/>
    <m/>
    <x v="0"/>
    <m/>
    <m/>
    <x v="117"/>
    <m/>
    <x v="2"/>
    <x v="3"/>
    <x v="2"/>
  </r>
  <r>
    <x v="785"/>
    <x v="0"/>
    <x v="0"/>
    <s v="指名：ドルチェグスト（161228AM-170131）"/>
    <n v="4437"/>
    <m/>
    <m/>
    <m/>
    <m/>
    <n v="13786.240000000002"/>
    <m/>
    <x v="0"/>
    <m/>
    <m/>
    <x v="117"/>
    <m/>
    <x v="2"/>
    <x v="3"/>
    <x v="2"/>
  </r>
  <r>
    <x v="785"/>
    <x v="0"/>
    <x v="0"/>
    <s v="指名：ドルチェグスト（161228AM-170131）"/>
    <n v="2952"/>
    <m/>
    <m/>
    <m/>
    <m/>
    <n v="7198.88"/>
    <m/>
    <x v="0"/>
    <m/>
    <m/>
    <x v="117"/>
    <m/>
    <x v="2"/>
    <x v="3"/>
    <x v="2"/>
  </r>
  <r>
    <x v="785"/>
    <x v="0"/>
    <x v="0"/>
    <s v="指名：ドルチェグスト（161228AM-170131）"/>
    <n v="970"/>
    <m/>
    <m/>
    <m/>
    <m/>
    <n v="3607.7599999999998"/>
    <m/>
    <x v="0"/>
    <m/>
    <m/>
    <x v="117"/>
    <m/>
    <x v="2"/>
    <x v="3"/>
    <x v="2"/>
  </r>
  <r>
    <x v="785"/>
    <x v="0"/>
    <x v="0"/>
    <s v="指名：ドルチェグスト（161228AM-170131）"/>
    <n v="875"/>
    <m/>
    <m/>
    <m/>
    <m/>
    <n v="4792.32"/>
    <m/>
    <x v="0"/>
    <m/>
    <m/>
    <x v="117"/>
    <m/>
    <x v="2"/>
    <x v="3"/>
    <x v="2"/>
  </r>
  <r>
    <x v="786"/>
    <x v="0"/>
    <x v="0"/>
    <s v="指名：ドルチェグスト（161228AM-170131）"/>
    <n v="3346"/>
    <m/>
    <m/>
    <m/>
    <m/>
    <n v="18651.359999999997"/>
    <m/>
    <x v="0"/>
    <m/>
    <m/>
    <x v="118"/>
    <m/>
    <x v="2"/>
    <x v="3"/>
    <x v="2"/>
  </r>
  <r>
    <x v="786"/>
    <x v="0"/>
    <x v="0"/>
    <s v="指名：ドルチェグスト（161228AM-170131）"/>
    <n v="930"/>
    <m/>
    <m/>
    <m/>
    <m/>
    <n v="2324.4"/>
    <m/>
    <x v="0"/>
    <m/>
    <m/>
    <x v="118"/>
    <m/>
    <x v="2"/>
    <x v="3"/>
    <x v="2"/>
  </r>
  <r>
    <x v="786"/>
    <x v="0"/>
    <x v="0"/>
    <s v="指名：ドルチェグスト（161228AM-170131）"/>
    <n v="3298"/>
    <m/>
    <m/>
    <m/>
    <m/>
    <n v="9313.2000000000007"/>
    <m/>
    <x v="0"/>
    <m/>
    <m/>
    <x v="118"/>
    <m/>
    <x v="2"/>
    <x v="3"/>
    <x v="2"/>
  </r>
  <r>
    <x v="786"/>
    <x v="0"/>
    <x v="0"/>
    <s v="指名：ドルチェグスト（161228AM-170131）"/>
    <n v="933"/>
    <m/>
    <m/>
    <m/>
    <m/>
    <n v="4782.96"/>
    <m/>
    <x v="0"/>
    <m/>
    <m/>
    <x v="118"/>
    <m/>
    <x v="2"/>
    <x v="3"/>
    <x v="2"/>
  </r>
  <r>
    <x v="787"/>
    <x v="0"/>
    <x v="0"/>
    <s v="指名：ドルチェグスト（161228AM-170131）"/>
    <n v="1096"/>
    <m/>
    <m/>
    <m/>
    <m/>
    <n v="3573.4399999999996"/>
    <m/>
    <x v="0"/>
    <m/>
    <m/>
    <x v="118"/>
    <m/>
    <x v="2"/>
    <x v="3"/>
    <x v="2"/>
  </r>
  <r>
    <x v="787"/>
    <x v="0"/>
    <x v="0"/>
    <s v="指名：ドルチェグスト（161228AM-170131）"/>
    <n v="3306"/>
    <m/>
    <m/>
    <m/>
    <m/>
    <n v="13171.6"/>
    <m/>
    <x v="0"/>
    <m/>
    <m/>
    <x v="118"/>
    <m/>
    <x v="2"/>
    <x v="3"/>
    <x v="2"/>
  </r>
  <r>
    <x v="787"/>
    <x v="0"/>
    <x v="0"/>
    <s v="指名：ドルチェグスト（161228AM-170131）"/>
    <n v="2428"/>
    <m/>
    <m/>
    <m/>
    <m/>
    <n v="8493.68"/>
    <m/>
    <x v="0"/>
    <m/>
    <m/>
    <x v="118"/>
    <m/>
    <x v="2"/>
    <x v="3"/>
    <x v="2"/>
  </r>
  <r>
    <x v="787"/>
    <x v="0"/>
    <x v="0"/>
    <s v="指名：ドルチェグスト（161228AM-170131）"/>
    <n v="812"/>
    <m/>
    <m/>
    <m/>
    <m/>
    <n v="6448"/>
    <m/>
    <x v="0"/>
    <m/>
    <m/>
    <x v="118"/>
    <m/>
    <x v="2"/>
    <x v="3"/>
    <x v="2"/>
  </r>
  <r>
    <x v="788"/>
    <x v="0"/>
    <x v="0"/>
    <s v="指名：ドルチェグスト（161228AM-170131）"/>
    <n v="999"/>
    <m/>
    <m/>
    <m/>
    <m/>
    <n v="3303.04"/>
    <m/>
    <x v="0"/>
    <m/>
    <m/>
    <x v="118"/>
    <m/>
    <x v="2"/>
    <x v="3"/>
    <x v="2"/>
  </r>
  <r>
    <x v="788"/>
    <x v="0"/>
    <x v="0"/>
    <s v="指名：ドルチェグスト（161228AM-170131）"/>
    <n v="2476"/>
    <m/>
    <m/>
    <m/>
    <m/>
    <n v="7448.4800000000005"/>
    <m/>
    <x v="0"/>
    <m/>
    <m/>
    <x v="118"/>
    <m/>
    <x v="2"/>
    <x v="3"/>
    <x v="2"/>
  </r>
  <r>
    <x v="788"/>
    <x v="0"/>
    <x v="0"/>
    <s v="指名：ドルチェグスト（161228AM-170131）"/>
    <n v="2948"/>
    <m/>
    <m/>
    <m/>
    <m/>
    <n v="10063.040000000001"/>
    <m/>
    <x v="0"/>
    <m/>
    <m/>
    <x v="118"/>
    <m/>
    <x v="2"/>
    <x v="3"/>
    <x v="2"/>
  </r>
  <r>
    <x v="788"/>
    <x v="0"/>
    <x v="0"/>
    <s v="指名：ドルチェグスト（161228AM-170131）"/>
    <n v="831"/>
    <m/>
    <m/>
    <m/>
    <m/>
    <n v="6531.2000000000007"/>
    <m/>
    <x v="0"/>
    <m/>
    <m/>
    <x v="118"/>
    <m/>
    <x v="2"/>
    <x v="3"/>
    <x v="2"/>
  </r>
  <r>
    <x v="789"/>
    <x v="0"/>
    <x v="0"/>
    <s v="指名：ドルチェグスト（161228AM-170131）"/>
    <n v="2605"/>
    <m/>
    <m/>
    <m/>
    <m/>
    <n v="10360.48"/>
    <m/>
    <x v="0"/>
    <m/>
    <m/>
    <x v="118"/>
    <m/>
    <x v="2"/>
    <x v="3"/>
    <x v="2"/>
  </r>
  <r>
    <x v="789"/>
    <x v="0"/>
    <x v="0"/>
    <s v="指名：ドルチェグスト（161228AM-170131）"/>
    <n v="2799"/>
    <m/>
    <m/>
    <m/>
    <m/>
    <n v="12191.920000000002"/>
    <m/>
    <x v="0"/>
    <m/>
    <m/>
    <x v="118"/>
    <m/>
    <x v="2"/>
    <x v="3"/>
    <x v="2"/>
  </r>
  <r>
    <x v="789"/>
    <x v="0"/>
    <x v="0"/>
    <s v="指名：ドルチェグスト（161228AM-170131）"/>
    <n v="1068"/>
    <m/>
    <m/>
    <m/>
    <m/>
    <n v="4460.5600000000004"/>
    <m/>
    <x v="0"/>
    <m/>
    <m/>
    <x v="118"/>
    <m/>
    <x v="2"/>
    <x v="3"/>
    <x v="2"/>
  </r>
  <r>
    <x v="789"/>
    <x v="0"/>
    <x v="0"/>
    <s v="指名：ドルチェグスト（161228AM-170131）"/>
    <n v="959"/>
    <m/>
    <m/>
    <m/>
    <m/>
    <n v="6633.12"/>
    <m/>
    <x v="0"/>
    <m/>
    <m/>
    <x v="118"/>
    <m/>
    <x v="2"/>
    <x v="3"/>
    <x v="2"/>
  </r>
  <r>
    <x v="790"/>
    <x v="0"/>
    <x v="0"/>
    <s v="指名：ドルチェグスト（161228AM-170131）"/>
    <n v="3181"/>
    <m/>
    <m/>
    <m/>
    <m/>
    <n v="12982.32"/>
    <m/>
    <x v="0"/>
    <m/>
    <m/>
    <x v="118"/>
    <m/>
    <x v="2"/>
    <x v="3"/>
    <x v="2"/>
  </r>
  <r>
    <x v="790"/>
    <x v="0"/>
    <x v="0"/>
    <s v="指名：ドルチェグスト（161228AM-170131）"/>
    <n v="846"/>
    <m/>
    <m/>
    <m/>
    <m/>
    <n v="5540.08"/>
    <m/>
    <x v="0"/>
    <m/>
    <m/>
    <x v="118"/>
    <m/>
    <x v="2"/>
    <x v="3"/>
    <x v="2"/>
  </r>
  <r>
    <x v="790"/>
    <x v="0"/>
    <x v="0"/>
    <s v="指名：ドルチェグスト（161228AM-170131）"/>
    <n v="2339"/>
    <m/>
    <m/>
    <m/>
    <m/>
    <n v="7971.6"/>
    <m/>
    <x v="0"/>
    <m/>
    <m/>
    <x v="118"/>
    <m/>
    <x v="2"/>
    <x v="3"/>
    <x v="2"/>
  </r>
  <r>
    <x v="790"/>
    <x v="0"/>
    <x v="0"/>
    <s v="指名：ドルチェグスト（161228AM-170131）"/>
    <n v="1057"/>
    <m/>
    <m/>
    <m/>
    <m/>
    <n v="4912.96"/>
    <m/>
    <x v="0"/>
    <m/>
    <m/>
    <x v="118"/>
    <m/>
    <x v="2"/>
    <x v="3"/>
    <x v="2"/>
  </r>
  <r>
    <x v="791"/>
    <x v="0"/>
    <x v="0"/>
    <s v="指名：ドルチェグスト（161228AM-170131）"/>
    <n v="3656"/>
    <m/>
    <m/>
    <m/>
    <m/>
    <n v="12155.52"/>
    <m/>
    <x v="0"/>
    <m/>
    <m/>
    <x v="118"/>
    <m/>
    <x v="2"/>
    <x v="3"/>
    <x v="2"/>
  </r>
  <r>
    <x v="791"/>
    <x v="0"/>
    <x v="0"/>
    <s v="指名：ドルチェグスト（161228AM-170131）"/>
    <n v="983"/>
    <m/>
    <m/>
    <m/>
    <m/>
    <n v="6794.32"/>
    <m/>
    <x v="0"/>
    <m/>
    <m/>
    <x v="118"/>
    <m/>
    <x v="2"/>
    <x v="3"/>
    <x v="2"/>
  </r>
  <r>
    <x v="791"/>
    <x v="0"/>
    <x v="0"/>
    <s v="指名：ドルチェグスト（161228AM-170131）"/>
    <n v="800"/>
    <m/>
    <m/>
    <m/>
    <m/>
    <n v="2271.36"/>
    <m/>
    <x v="0"/>
    <m/>
    <m/>
    <x v="118"/>
    <m/>
    <x v="2"/>
    <x v="3"/>
    <x v="2"/>
  </r>
  <r>
    <x v="791"/>
    <x v="0"/>
    <x v="0"/>
    <s v="指名：ドルチェグスト（161228AM-170131）"/>
    <n v="3253"/>
    <m/>
    <m/>
    <m/>
    <m/>
    <n v="10100.48"/>
    <m/>
    <x v="0"/>
    <m/>
    <m/>
    <x v="118"/>
    <m/>
    <x v="2"/>
    <x v="3"/>
    <x v="2"/>
  </r>
  <r>
    <x v="792"/>
    <x v="0"/>
    <x v="0"/>
    <s v="指名：ドルチェグスト（161228AM-170131）"/>
    <n v="3627"/>
    <m/>
    <m/>
    <m/>
    <m/>
    <n v="13677.04"/>
    <m/>
    <x v="0"/>
    <m/>
    <m/>
    <x v="118"/>
    <m/>
    <x v="2"/>
    <x v="3"/>
    <x v="2"/>
  </r>
  <r>
    <x v="792"/>
    <x v="0"/>
    <x v="0"/>
    <s v="指名：ドルチェグスト（161228AM-170131）"/>
    <n v="934"/>
    <m/>
    <m/>
    <m/>
    <m/>
    <n v="3396.6400000000003"/>
    <m/>
    <x v="0"/>
    <m/>
    <m/>
    <x v="118"/>
    <m/>
    <x v="2"/>
    <x v="3"/>
    <x v="2"/>
  </r>
  <r>
    <x v="792"/>
    <x v="0"/>
    <x v="0"/>
    <s v="指名：ドルチェグスト（161228AM-170131）"/>
    <n v="3347"/>
    <m/>
    <m/>
    <m/>
    <m/>
    <n v="12019.28"/>
    <m/>
    <x v="0"/>
    <m/>
    <m/>
    <x v="118"/>
    <m/>
    <x v="2"/>
    <x v="3"/>
    <x v="2"/>
  </r>
  <r>
    <x v="792"/>
    <x v="0"/>
    <x v="0"/>
    <s v="指名：ドルチェグスト（161228AM-170131）"/>
    <n v="1088"/>
    <m/>
    <m/>
    <m/>
    <m/>
    <n v="7420.4"/>
    <m/>
    <x v="0"/>
    <m/>
    <m/>
    <x v="118"/>
    <m/>
    <x v="2"/>
    <x v="3"/>
    <x v="2"/>
  </r>
  <r>
    <x v="793"/>
    <x v="0"/>
    <x v="0"/>
    <s v="指名：ドルチェグスト（161228AM-170131）"/>
    <n v="3735"/>
    <m/>
    <m/>
    <m/>
    <m/>
    <n v="18018"/>
    <m/>
    <x v="0"/>
    <m/>
    <m/>
    <x v="119"/>
    <m/>
    <x v="2"/>
    <x v="3"/>
    <x v="2"/>
  </r>
  <r>
    <x v="793"/>
    <x v="0"/>
    <x v="0"/>
    <s v="指名：ドルチェグスト（161228AM-170131）"/>
    <n v="921"/>
    <m/>
    <m/>
    <m/>
    <m/>
    <n v="6233.7599999999993"/>
    <m/>
    <x v="0"/>
    <m/>
    <m/>
    <x v="119"/>
    <m/>
    <x v="2"/>
    <x v="3"/>
    <x v="2"/>
  </r>
  <r>
    <x v="793"/>
    <x v="0"/>
    <x v="0"/>
    <s v="指名：ドルチェグスト（161228AM-170131）"/>
    <n v="2473"/>
    <m/>
    <m/>
    <m/>
    <m/>
    <n v="7692.8799999999992"/>
    <m/>
    <x v="0"/>
    <m/>
    <m/>
    <x v="119"/>
    <m/>
    <x v="2"/>
    <x v="3"/>
    <x v="2"/>
  </r>
  <r>
    <x v="793"/>
    <x v="0"/>
    <x v="0"/>
    <s v="指名：ドルチェグスト（161228AM-170131）"/>
    <n v="1042"/>
    <m/>
    <m/>
    <m/>
    <m/>
    <n v="4230.72"/>
    <m/>
    <x v="0"/>
    <m/>
    <m/>
    <x v="119"/>
    <m/>
    <x v="2"/>
    <x v="3"/>
    <x v="2"/>
  </r>
  <r>
    <x v="794"/>
    <x v="0"/>
    <x v="0"/>
    <s v="指名：ドルチェグスト（161228AM-170131）"/>
    <n v="829"/>
    <m/>
    <m/>
    <m/>
    <m/>
    <n v="3429.92"/>
    <m/>
    <x v="0"/>
    <m/>
    <m/>
    <x v="119"/>
    <m/>
    <x v="2"/>
    <x v="3"/>
    <x v="2"/>
  </r>
  <r>
    <x v="794"/>
    <x v="0"/>
    <x v="0"/>
    <s v="指名：ドルチェグスト（161228AM-170131）"/>
    <n v="895"/>
    <m/>
    <m/>
    <m/>
    <m/>
    <n v="5769.92"/>
    <m/>
    <x v="0"/>
    <m/>
    <m/>
    <x v="119"/>
    <m/>
    <x v="2"/>
    <x v="3"/>
    <x v="2"/>
  </r>
  <r>
    <x v="794"/>
    <x v="0"/>
    <x v="0"/>
    <s v="指名：ドルチェグスト（161228AM-170131）"/>
    <n v="2131"/>
    <m/>
    <m/>
    <m/>
    <m/>
    <n v="7373.5999999999995"/>
    <m/>
    <x v="0"/>
    <m/>
    <m/>
    <x v="119"/>
    <m/>
    <x v="2"/>
    <x v="3"/>
    <x v="2"/>
  </r>
  <r>
    <x v="794"/>
    <x v="0"/>
    <x v="0"/>
    <s v="指名：ドルチェグスト（161228AM-170131）"/>
    <n v="3695"/>
    <m/>
    <m/>
    <m/>
    <m/>
    <n v="14284.400000000001"/>
    <m/>
    <x v="0"/>
    <m/>
    <m/>
    <x v="119"/>
    <m/>
    <x v="2"/>
    <x v="3"/>
    <x v="2"/>
  </r>
  <r>
    <x v="795"/>
    <x v="0"/>
    <x v="0"/>
    <s v="指名：ドルチェグスト（161228AM-170131）"/>
    <n v="4024"/>
    <m/>
    <m/>
    <m/>
    <m/>
    <n v="14208.48"/>
    <m/>
    <x v="0"/>
    <m/>
    <m/>
    <x v="119"/>
    <m/>
    <x v="2"/>
    <x v="3"/>
    <x v="2"/>
  </r>
  <r>
    <x v="795"/>
    <x v="0"/>
    <x v="0"/>
    <s v="指名：ドルチェグスト（161228AM-170131）"/>
    <n v="826"/>
    <m/>
    <m/>
    <m/>
    <m/>
    <n v="3927.04"/>
    <m/>
    <x v="0"/>
    <m/>
    <m/>
    <x v="119"/>
    <m/>
    <x v="2"/>
    <x v="3"/>
    <x v="2"/>
  </r>
  <r>
    <x v="795"/>
    <x v="0"/>
    <x v="0"/>
    <s v="指名：ドルチェグスト（161228AM-170131）"/>
    <n v="799"/>
    <m/>
    <m/>
    <m/>
    <m/>
    <n v="6049.68"/>
    <m/>
    <x v="0"/>
    <m/>
    <m/>
    <x v="119"/>
    <m/>
    <x v="2"/>
    <x v="3"/>
    <x v="2"/>
  </r>
  <r>
    <x v="795"/>
    <x v="0"/>
    <x v="0"/>
    <s v="指名：ドルチェグスト（161228AM-170131）"/>
    <n v="1997"/>
    <m/>
    <m/>
    <m/>
    <m/>
    <n v="7848.8799999999992"/>
    <m/>
    <x v="0"/>
    <m/>
    <m/>
    <x v="119"/>
    <m/>
    <x v="2"/>
    <x v="3"/>
    <x v="2"/>
  </r>
  <r>
    <x v="796"/>
    <x v="0"/>
    <x v="0"/>
    <s v="指名：ドルチェグスト（161228AM-170131）"/>
    <n v="3948"/>
    <m/>
    <m/>
    <m/>
    <m/>
    <n v="12087.919999999998"/>
    <m/>
    <x v="0"/>
    <m/>
    <m/>
    <x v="119"/>
    <m/>
    <x v="2"/>
    <x v="3"/>
    <x v="2"/>
  </r>
  <r>
    <x v="796"/>
    <x v="0"/>
    <x v="0"/>
    <s v="指名：ドルチェグスト（161228AM-170131）"/>
    <n v="840"/>
    <m/>
    <m/>
    <m/>
    <m/>
    <n v="6710.08"/>
    <m/>
    <x v="0"/>
    <m/>
    <m/>
    <x v="119"/>
    <m/>
    <x v="2"/>
    <x v="3"/>
    <x v="2"/>
  </r>
  <r>
    <x v="796"/>
    <x v="0"/>
    <x v="0"/>
    <s v="指名：ドルチェグスト（161228AM-170131）"/>
    <n v="2117"/>
    <m/>
    <m/>
    <m/>
    <m/>
    <n v="5856.24"/>
    <m/>
    <x v="0"/>
    <m/>
    <m/>
    <x v="119"/>
    <m/>
    <x v="2"/>
    <x v="3"/>
    <x v="2"/>
  </r>
  <r>
    <x v="796"/>
    <x v="0"/>
    <x v="0"/>
    <s v="指名：ドルチェグスト（161228AM-170131）"/>
    <n v="1143"/>
    <m/>
    <m/>
    <m/>
    <m/>
    <n v="5936.32"/>
    <m/>
    <x v="0"/>
    <m/>
    <m/>
    <x v="119"/>
    <m/>
    <x v="2"/>
    <x v="3"/>
    <x v="2"/>
  </r>
  <r>
    <x v="797"/>
    <x v="0"/>
    <x v="0"/>
    <s v="指名：ドルチェグスト（161228AM-170131）"/>
    <n v="1221"/>
    <m/>
    <m/>
    <m/>
    <m/>
    <n v="4278.5600000000004"/>
    <m/>
    <x v="0"/>
    <m/>
    <m/>
    <x v="119"/>
    <m/>
    <x v="2"/>
    <x v="3"/>
    <x v="2"/>
  </r>
  <r>
    <x v="797"/>
    <x v="0"/>
    <x v="0"/>
    <s v="指名：ドルチェグスト（161228AM-170131）"/>
    <n v="2023"/>
    <m/>
    <m/>
    <m/>
    <m/>
    <n v="5014.88"/>
    <m/>
    <x v="0"/>
    <m/>
    <m/>
    <x v="119"/>
    <m/>
    <x v="2"/>
    <x v="3"/>
    <x v="2"/>
  </r>
  <r>
    <x v="797"/>
    <x v="0"/>
    <x v="0"/>
    <s v="指名：ドルチェグスト（161228AM-170131）"/>
    <n v="3706"/>
    <m/>
    <m/>
    <m/>
    <m/>
    <n v="14651.52"/>
    <m/>
    <x v="0"/>
    <m/>
    <m/>
    <x v="119"/>
    <m/>
    <x v="2"/>
    <x v="3"/>
    <x v="2"/>
  </r>
  <r>
    <x v="797"/>
    <x v="0"/>
    <x v="0"/>
    <s v="指名：ドルチェグスト（161228AM-170131）"/>
    <n v="713"/>
    <m/>
    <m/>
    <m/>
    <m/>
    <n v="4758"/>
    <m/>
    <x v="0"/>
    <m/>
    <m/>
    <x v="119"/>
    <m/>
    <x v="2"/>
    <x v="3"/>
    <x v="2"/>
  </r>
  <r>
    <x v="798"/>
    <x v="0"/>
    <x v="0"/>
    <s v="指名：ドルチェグスト（161228AM-170131）"/>
    <n v="834"/>
    <m/>
    <m/>
    <m/>
    <m/>
    <n v="4833.92"/>
    <m/>
    <x v="0"/>
    <m/>
    <m/>
    <x v="119"/>
    <m/>
    <x v="2"/>
    <x v="3"/>
    <x v="2"/>
  </r>
  <r>
    <x v="798"/>
    <x v="0"/>
    <x v="0"/>
    <s v="指名：ドルチェグスト（161228AM-170131）"/>
    <n v="2617"/>
    <m/>
    <m/>
    <m/>
    <m/>
    <n v="7948.72"/>
    <m/>
    <x v="0"/>
    <m/>
    <m/>
    <x v="119"/>
    <m/>
    <x v="2"/>
    <x v="3"/>
    <x v="2"/>
  </r>
  <r>
    <x v="798"/>
    <x v="0"/>
    <x v="0"/>
    <s v="指名：ドルチェグスト（161228AM-170131）"/>
    <n v="4196"/>
    <m/>
    <m/>
    <m/>
    <m/>
    <n v="13729.039999999999"/>
    <m/>
    <x v="0"/>
    <m/>
    <m/>
    <x v="119"/>
    <m/>
    <x v="2"/>
    <x v="3"/>
    <x v="2"/>
  </r>
  <r>
    <x v="798"/>
    <x v="0"/>
    <x v="0"/>
    <s v="指名：ドルチェグスト（161228AM-170131）"/>
    <n v="1274"/>
    <m/>
    <m/>
    <m/>
    <m/>
    <n v="4534.4000000000005"/>
    <m/>
    <x v="0"/>
    <m/>
    <m/>
    <x v="119"/>
    <m/>
    <x v="2"/>
    <x v="3"/>
    <x v="2"/>
  </r>
  <r>
    <x v="799"/>
    <x v="0"/>
    <x v="0"/>
    <s v="指名：ドルチェグスト（161228AM-170131）"/>
    <n v="4102"/>
    <m/>
    <m/>
    <m/>
    <m/>
    <n v="12364.56"/>
    <m/>
    <x v="0"/>
    <m/>
    <m/>
    <x v="119"/>
    <m/>
    <x v="2"/>
    <x v="3"/>
    <x v="2"/>
  </r>
  <r>
    <x v="799"/>
    <x v="0"/>
    <x v="0"/>
    <s v="指名：ドルチェグスト（161228AM-170131）"/>
    <n v="3164"/>
    <m/>
    <m/>
    <m/>
    <m/>
    <n v="8703.76"/>
    <m/>
    <x v="0"/>
    <m/>
    <m/>
    <x v="119"/>
    <m/>
    <x v="2"/>
    <x v="3"/>
    <x v="2"/>
  </r>
  <r>
    <x v="799"/>
    <x v="0"/>
    <x v="0"/>
    <s v="指名：ドルチェグスト（161228AM-170131）"/>
    <n v="912"/>
    <m/>
    <m/>
    <m/>
    <m/>
    <n v="4434.5599999999995"/>
    <m/>
    <x v="0"/>
    <m/>
    <m/>
    <x v="119"/>
    <m/>
    <x v="2"/>
    <x v="3"/>
    <x v="2"/>
  </r>
  <r>
    <x v="799"/>
    <x v="0"/>
    <x v="0"/>
    <s v="指名：ドルチェグスト（161228AM-170131）"/>
    <n v="1874"/>
    <m/>
    <m/>
    <m/>
    <m/>
    <n v="6530.16"/>
    <m/>
    <x v="0"/>
    <m/>
    <m/>
    <x v="119"/>
    <m/>
    <x v="2"/>
    <x v="3"/>
    <x v="2"/>
  </r>
  <r>
    <x v="800"/>
    <x v="0"/>
    <x v="0"/>
    <s v="指名：ドルチェグスト（161228AM-170131）"/>
    <n v="1974"/>
    <m/>
    <m/>
    <m/>
    <m/>
    <n v="5169.84"/>
    <m/>
    <x v="0"/>
    <m/>
    <m/>
    <x v="120"/>
    <m/>
    <x v="2"/>
    <x v="3"/>
    <x v="2"/>
  </r>
  <r>
    <x v="800"/>
    <x v="0"/>
    <x v="0"/>
    <s v="指名：ドルチェグスト（161228AM-170131）"/>
    <n v="1504"/>
    <m/>
    <m/>
    <m/>
    <m/>
    <n v="5899.92"/>
    <m/>
    <x v="0"/>
    <m/>
    <m/>
    <x v="120"/>
    <m/>
    <x v="2"/>
    <x v="3"/>
    <x v="2"/>
  </r>
  <r>
    <x v="800"/>
    <x v="0"/>
    <x v="0"/>
    <s v="指名：ドルチェグスト（161228AM-170131）"/>
    <n v="3328"/>
    <m/>
    <m/>
    <m/>
    <m/>
    <n v="11380.720000000001"/>
    <m/>
    <x v="0"/>
    <m/>
    <m/>
    <x v="120"/>
    <m/>
    <x v="2"/>
    <x v="3"/>
    <x v="2"/>
  </r>
  <r>
    <x v="800"/>
    <x v="0"/>
    <x v="0"/>
    <s v="指名：ドルチェグスト（161228AM-170131）"/>
    <n v="763"/>
    <m/>
    <m/>
    <m/>
    <m/>
    <n v="6070.48"/>
    <m/>
    <x v="0"/>
    <m/>
    <m/>
    <x v="120"/>
    <m/>
    <x v="2"/>
    <x v="3"/>
    <x v="2"/>
  </r>
  <r>
    <x v="801"/>
    <x v="0"/>
    <x v="0"/>
    <s v="指名：ドルチェグスト（161228AM-170131）"/>
    <n v="831"/>
    <m/>
    <m/>
    <m/>
    <m/>
    <n v="6018.4800000000005"/>
    <m/>
    <x v="0"/>
    <m/>
    <m/>
    <x v="120"/>
    <m/>
    <x v="2"/>
    <x v="3"/>
    <x v="2"/>
  </r>
  <r>
    <x v="801"/>
    <x v="0"/>
    <x v="0"/>
    <s v="指名：ドルチェグスト（161228AM-170131）"/>
    <n v="2018"/>
    <m/>
    <m/>
    <m/>
    <m/>
    <n v="8254.48"/>
    <m/>
    <x v="0"/>
    <m/>
    <m/>
    <x v="120"/>
    <m/>
    <x v="2"/>
    <x v="3"/>
    <x v="2"/>
  </r>
  <r>
    <x v="801"/>
    <x v="0"/>
    <x v="0"/>
    <s v="指名：ドルチェグスト（161228AM-170131）"/>
    <n v="3013"/>
    <m/>
    <m/>
    <m/>
    <m/>
    <n v="12022.400000000001"/>
    <m/>
    <x v="0"/>
    <m/>
    <m/>
    <x v="120"/>
    <m/>
    <x v="2"/>
    <x v="3"/>
    <x v="2"/>
  </r>
  <r>
    <x v="801"/>
    <x v="0"/>
    <x v="0"/>
    <s v="指名：ドルチェグスト（161228AM-170131）"/>
    <n v="1708"/>
    <m/>
    <m/>
    <m/>
    <m/>
    <n v="6537.4400000000005"/>
    <m/>
    <x v="0"/>
    <m/>
    <m/>
    <x v="120"/>
    <m/>
    <x v="2"/>
    <x v="3"/>
    <x v="2"/>
  </r>
  <r>
    <x v="802"/>
    <x v="0"/>
    <x v="0"/>
    <s v="指名：ドルチェグスト（161228AM-170131）"/>
    <n v="2019"/>
    <m/>
    <m/>
    <m/>
    <m/>
    <n v="4996.16"/>
    <m/>
    <x v="0"/>
    <m/>
    <m/>
    <x v="120"/>
    <m/>
    <x v="2"/>
    <x v="3"/>
    <x v="2"/>
  </r>
  <r>
    <x v="802"/>
    <x v="0"/>
    <x v="0"/>
    <s v="指名：ドルチェグスト（161228AM-170131）"/>
    <n v="617"/>
    <m/>
    <m/>
    <m/>
    <m/>
    <n v="4002.96"/>
    <m/>
    <x v="0"/>
    <m/>
    <m/>
    <x v="120"/>
    <m/>
    <x v="2"/>
    <x v="3"/>
    <x v="2"/>
  </r>
  <r>
    <x v="802"/>
    <x v="0"/>
    <x v="0"/>
    <s v="指名：ドルチェグスト（161228AM-170131）"/>
    <n v="3150"/>
    <m/>
    <m/>
    <m/>
    <m/>
    <n v="12078.56"/>
    <m/>
    <x v="0"/>
    <m/>
    <m/>
    <x v="120"/>
    <m/>
    <x v="2"/>
    <x v="3"/>
    <x v="2"/>
  </r>
  <r>
    <x v="802"/>
    <x v="0"/>
    <x v="0"/>
    <s v="指名：ドルチェグスト（161228AM-170131）"/>
    <n v="1667"/>
    <m/>
    <m/>
    <m/>
    <m/>
    <n v="5385.12"/>
    <m/>
    <x v="0"/>
    <m/>
    <m/>
    <x v="120"/>
    <m/>
    <x v="2"/>
    <x v="3"/>
    <x v="2"/>
  </r>
  <r>
    <x v="803"/>
    <x v="0"/>
    <x v="0"/>
    <s v="指名：ドルチェグスト（161228AM-170131）"/>
    <n v="803"/>
    <m/>
    <m/>
    <m/>
    <m/>
    <n v="3852.16"/>
    <m/>
    <x v="0"/>
    <m/>
    <m/>
    <x v="120"/>
    <m/>
    <x v="2"/>
    <x v="3"/>
    <x v="2"/>
  </r>
  <r>
    <x v="803"/>
    <x v="0"/>
    <x v="0"/>
    <s v="指名：ドルチェグスト（161228AM-170131）"/>
    <n v="2860"/>
    <m/>
    <m/>
    <m/>
    <m/>
    <n v="9961.119999999999"/>
    <m/>
    <x v="0"/>
    <m/>
    <m/>
    <x v="120"/>
    <m/>
    <x v="2"/>
    <x v="3"/>
    <x v="2"/>
  </r>
  <r>
    <x v="803"/>
    <x v="0"/>
    <x v="0"/>
    <s v="指名：ドルチェグスト（161228AM-170131）"/>
    <n v="1480"/>
    <m/>
    <m/>
    <m/>
    <m/>
    <n v="4100.72"/>
    <m/>
    <x v="0"/>
    <m/>
    <m/>
    <x v="120"/>
    <m/>
    <x v="2"/>
    <x v="3"/>
    <x v="2"/>
  </r>
  <r>
    <x v="803"/>
    <x v="0"/>
    <x v="0"/>
    <s v="指名：ドルチェグスト（161228AM-170131）"/>
    <n v="2329"/>
    <m/>
    <m/>
    <m/>
    <m/>
    <n v="10415.600000000002"/>
    <m/>
    <x v="0"/>
    <m/>
    <m/>
    <x v="120"/>
    <m/>
    <x v="2"/>
    <x v="3"/>
    <x v="2"/>
  </r>
  <r>
    <x v="804"/>
    <x v="0"/>
    <x v="0"/>
    <s v="指名：ドルチェグスト（161228AM-170131）"/>
    <n v="2156"/>
    <m/>
    <m/>
    <m/>
    <m/>
    <n v="8320"/>
    <m/>
    <x v="0"/>
    <m/>
    <m/>
    <x v="120"/>
    <m/>
    <x v="2"/>
    <x v="3"/>
    <x v="2"/>
  </r>
  <r>
    <x v="804"/>
    <x v="0"/>
    <x v="0"/>
    <s v="指名：ドルチェグスト（161228AM-170131）"/>
    <n v="923"/>
    <m/>
    <m/>
    <m/>
    <m/>
    <n v="8262.8000000000011"/>
    <m/>
    <x v="0"/>
    <m/>
    <m/>
    <x v="120"/>
    <m/>
    <x v="2"/>
    <x v="3"/>
    <x v="2"/>
  </r>
  <r>
    <x v="804"/>
    <x v="0"/>
    <x v="0"/>
    <s v="指名：ドルチェグスト（161228AM-170131）"/>
    <n v="2313"/>
    <m/>
    <m/>
    <m/>
    <m/>
    <n v="6996.08"/>
    <m/>
    <x v="0"/>
    <m/>
    <m/>
    <x v="120"/>
    <m/>
    <x v="2"/>
    <x v="3"/>
    <x v="2"/>
  </r>
  <r>
    <x v="804"/>
    <x v="0"/>
    <x v="0"/>
    <s v="指名：ドルチェグスト（161228AM-170131）"/>
    <n v="1744"/>
    <m/>
    <m/>
    <m/>
    <m/>
    <n v="4595.76"/>
    <m/>
    <x v="0"/>
    <m/>
    <m/>
    <x v="120"/>
    <m/>
    <x v="2"/>
    <x v="3"/>
    <x v="2"/>
  </r>
  <r>
    <x v="805"/>
    <x v="0"/>
    <x v="0"/>
    <s v="指名：ドルチェグスト（161228AM-170131）"/>
    <n v="1590"/>
    <m/>
    <m/>
    <m/>
    <m/>
    <n v="4695.6000000000004"/>
    <m/>
    <x v="0"/>
    <m/>
    <m/>
    <x v="120"/>
    <m/>
    <x v="2"/>
    <x v="3"/>
    <x v="2"/>
  </r>
  <r>
    <x v="805"/>
    <x v="0"/>
    <x v="0"/>
    <s v="指名：ドルチェグスト（161228AM-170131）"/>
    <n v="3198"/>
    <m/>
    <m/>
    <m/>
    <m/>
    <n v="8718.32"/>
    <m/>
    <x v="0"/>
    <m/>
    <m/>
    <x v="120"/>
    <m/>
    <x v="2"/>
    <x v="3"/>
    <x v="2"/>
  </r>
  <r>
    <x v="805"/>
    <x v="0"/>
    <x v="0"/>
    <s v="指名：ドルチェグスト（161228AM-170131）"/>
    <n v="2437"/>
    <m/>
    <m/>
    <m/>
    <m/>
    <n v="4788.16"/>
    <m/>
    <x v="0"/>
    <m/>
    <m/>
    <x v="120"/>
    <m/>
    <x v="2"/>
    <x v="3"/>
    <x v="2"/>
  </r>
  <r>
    <x v="805"/>
    <x v="0"/>
    <x v="0"/>
    <s v="指名：ドルチェグスト（161228AM-170131）"/>
    <n v="1147"/>
    <m/>
    <m/>
    <m/>
    <m/>
    <n v="5708.5599999999995"/>
    <m/>
    <x v="0"/>
    <m/>
    <m/>
    <x v="120"/>
    <m/>
    <x v="2"/>
    <x v="3"/>
    <x v="2"/>
  </r>
  <r>
    <x v="806"/>
    <x v="0"/>
    <x v="0"/>
    <s v="指名：ドルチェグスト（161228AM-170131）"/>
    <n v="1411"/>
    <m/>
    <m/>
    <m/>
    <m/>
    <n v="3376.88"/>
    <m/>
    <x v="0"/>
    <m/>
    <m/>
    <x v="120"/>
    <m/>
    <x v="2"/>
    <x v="3"/>
    <x v="2"/>
  </r>
  <r>
    <x v="806"/>
    <x v="0"/>
    <x v="0"/>
    <s v="指名：ドルチェグスト（161228AM-170131）"/>
    <n v="2472"/>
    <m/>
    <m/>
    <m/>
    <m/>
    <n v="8756.7999999999993"/>
    <m/>
    <x v="0"/>
    <m/>
    <m/>
    <x v="120"/>
    <m/>
    <x v="2"/>
    <x v="3"/>
    <x v="2"/>
  </r>
  <r>
    <x v="806"/>
    <x v="0"/>
    <x v="0"/>
    <s v="指名：ドルチェグスト（161228AM-170131）"/>
    <n v="836"/>
    <m/>
    <m/>
    <m/>
    <m/>
    <n v="3239.6000000000004"/>
    <m/>
    <x v="0"/>
    <m/>
    <m/>
    <x v="120"/>
    <m/>
    <x v="2"/>
    <x v="3"/>
    <x v="2"/>
  </r>
  <r>
    <x v="806"/>
    <x v="0"/>
    <x v="0"/>
    <s v="指名：ドルチェグスト（161228AM-170131）"/>
    <n v="3716"/>
    <m/>
    <m/>
    <m/>
    <m/>
    <n v="10141.040000000001"/>
    <m/>
    <x v="0"/>
    <m/>
    <m/>
    <x v="120"/>
    <m/>
    <x v="2"/>
    <x v="3"/>
    <x v="2"/>
  </r>
  <r>
    <x v="807"/>
    <x v="0"/>
    <x v="0"/>
    <s v="指名：ドルチェグスト（161228AM-170131）"/>
    <n v="2486"/>
    <m/>
    <m/>
    <m/>
    <m/>
    <n v="8406.32"/>
    <m/>
    <x v="0"/>
    <m/>
    <m/>
    <x v="121"/>
    <m/>
    <x v="2"/>
    <x v="3"/>
    <x v="2"/>
  </r>
  <r>
    <x v="807"/>
    <x v="0"/>
    <x v="0"/>
    <s v="指名：ドルチェグスト（161228AM-170131）"/>
    <n v="2270"/>
    <m/>
    <m/>
    <m/>
    <m/>
    <n v="6290.96"/>
    <m/>
    <x v="0"/>
    <m/>
    <m/>
    <x v="121"/>
    <m/>
    <x v="2"/>
    <x v="3"/>
    <x v="2"/>
  </r>
  <r>
    <x v="807"/>
    <x v="0"/>
    <x v="0"/>
    <s v="指名：ドルチェグスト（161228AM-170131）"/>
    <n v="899"/>
    <m/>
    <m/>
    <m/>
    <m/>
    <n v="6112.08"/>
    <m/>
    <x v="0"/>
    <m/>
    <m/>
    <x v="121"/>
    <m/>
    <x v="2"/>
    <x v="3"/>
    <x v="2"/>
  </r>
  <r>
    <x v="807"/>
    <x v="0"/>
    <x v="0"/>
    <s v="指名：ドルチェグスト（161228AM-170131）"/>
    <n v="1636"/>
    <m/>
    <m/>
    <m/>
    <m/>
    <n v="3680.56"/>
    <m/>
    <x v="0"/>
    <m/>
    <m/>
    <x v="121"/>
    <m/>
    <x v="2"/>
    <x v="3"/>
    <x v="2"/>
  </r>
  <r>
    <x v="808"/>
    <x v="0"/>
    <x v="0"/>
    <s v="指名：ドルチェグスト（161228AM-170131）"/>
    <n v="1934"/>
    <m/>
    <m/>
    <m/>
    <m/>
    <n v="8686.0800000000017"/>
    <m/>
    <x v="0"/>
    <m/>
    <m/>
    <x v="121"/>
    <m/>
    <x v="2"/>
    <x v="3"/>
    <x v="2"/>
  </r>
  <r>
    <x v="808"/>
    <x v="0"/>
    <x v="0"/>
    <s v="指名：ドルチェグスト（161228AM-170131）"/>
    <n v="1849"/>
    <m/>
    <m/>
    <m/>
    <m/>
    <n v="5083.5200000000004"/>
    <m/>
    <x v="0"/>
    <m/>
    <m/>
    <x v="121"/>
    <m/>
    <x v="2"/>
    <x v="3"/>
    <x v="2"/>
  </r>
  <r>
    <x v="808"/>
    <x v="0"/>
    <x v="0"/>
    <s v="指名：ドルチェグスト（161228AM-170131）"/>
    <n v="2711"/>
    <m/>
    <m/>
    <m/>
    <m/>
    <n v="7796.8799999999992"/>
    <m/>
    <x v="0"/>
    <m/>
    <m/>
    <x v="121"/>
    <m/>
    <x v="2"/>
    <x v="3"/>
    <x v="2"/>
  </r>
  <r>
    <x v="808"/>
    <x v="0"/>
    <x v="0"/>
    <s v="指名：ドルチェグスト（161228AM-170131）"/>
    <n v="885"/>
    <m/>
    <m/>
    <m/>
    <m/>
    <n v="5704.4000000000005"/>
    <m/>
    <x v="0"/>
    <m/>
    <m/>
    <x v="121"/>
    <m/>
    <x v="2"/>
    <x v="3"/>
    <x v="2"/>
  </r>
  <r>
    <x v="809"/>
    <x v="0"/>
    <x v="0"/>
    <s v="指名：ドルチェグスト（161228AM-170131）"/>
    <n v="1787"/>
    <m/>
    <m/>
    <m/>
    <m/>
    <n v="5439.2"/>
    <m/>
    <x v="0"/>
    <m/>
    <m/>
    <x v="121"/>
    <m/>
    <x v="2"/>
    <x v="3"/>
    <x v="2"/>
  </r>
  <r>
    <x v="809"/>
    <x v="0"/>
    <x v="0"/>
    <s v="指名：ドルチェグスト（161228AM-170131）"/>
    <n v="2883"/>
    <m/>
    <m/>
    <m/>
    <m/>
    <n v="8913.84"/>
    <m/>
    <x v="0"/>
    <m/>
    <m/>
    <x v="121"/>
    <m/>
    <x v="2"/>
    <x v="3"/>
    <x v="2"/>
  </r>
  <r>
    <x v="809"/>
    <x v="0"/>
    <x v="0"/>
    <s v="指名：ドルチェグスト（161228AM-170131）"/>
    <n v="1000"/>
    <m/>
    <m/>
    <m/>
    <m/>
    <n v="6750.64"/>
    <m/>
    <x v="0"/>
    <m/>
    <m/>
    <x v="121"/>
    <m/>
    <x v="2"/>
    <x v="3"/>
    <x v="2"/>
  </r>
  <r>
    <x v="809"/>
    <x v="0"/>
    <x v="0"/>
    <s v="指名：ドルチェグスト（161228AM-170131）"/>
    <n v="2097"/>
    <m/>
    <m/>
    <m/>
    <m/>
    <n v="9869.5999999999985"/>
    <m/>
    <x v="0"/>
    <m/>
    <m/>
    <x v="121"/>
    <m/>
    <x v="2"/>
    <x v="3"/>
    <x v="2"/>
  </r>
  <r>
    <x v="810"/>
    <x v="0"/>
    <x v="0"/>
    <s v="指名：ドルチェグスト（161228AM-170131）"/>
    <n v="1620"/>
    <m/>
    <m/>
    <m/>
    <m/>
    <n v="2615.6"/>
    <m/>
    <x v="0"/>
    <m/>
    <m/>
    <x v="121"/>
    <m/>
    <x v="2"/>
    <x v="3"/>
    <x v="2"/>
  </r>
  <r>
    <x v="810"/>
    <x v="0"/>
    <x v="0"/>
    <s v="指名：ドルチェグスト（161228AM-170131）"/>
    <n v="1002"/>
    <m/>
    <m/>
    <m/>
    <m/>
    <n v="11428.560000000001"/>
    <m/>
    <x v="0"/>
    <m/>
    <m/>
    <x v="121"/>
    <m/>
    <x v="2"/>
    <x v="3"/>
    <x v="2"/>
  </r>
  <r>
    <x v="810"/>
    <x v="0"/>
    <x v="0"/>
    <s v="指名：ドルチェグスト（161228AM-170131）"/>
    <n v="2815"/>
    <m/>
    <m/>
    <m/>
    <m/>
    <n v="6146.4"/>
    <m/>
    <x v="0"/>
    <m/>
    <m/>
    <x v="121"/>
    <m/>
    <x v="2"/>
    <x v="3"/>
    <x v="2"/>
  </r>
  <r>
    <x v="810"/>
    <x v="0"/>
    <x v="0"/>
    <s v="指名：ドルチェグスト（161228AM-170131）"/>
    <n v="2120"/>
    <m/>
    <m/>
    <m/>
    <m/>
    <n v="8958.56"/>
    <m/>
    <x v="0"/>
    <m/>
    <m/>
    <x v="121"/>
    <m/>
    <x v="2"/>
    <x v="3"/>
    <x v="2"/>
  </r>
  <r>
    <x v="811"/>
    <x v="0"/>
    <x v="0"/>
    <s v="指名：ドルチェグスト（161228AM-170131）"/>
    <n v="1259"/>
    <m/>
    <m/>
    <m/>
    <m/>
    <n v="5127.2000000000007"/>
    <m/>
    <x v="0"/>
    <m/>
    <m/>
    <x v="121"/>
    <m/>
    <x v="2"/>
    <x v="3"/>
    <x v="2"/>
  </r>
  <r>
    <x v="811"/>
    <x v="0"/>
    <x v="0"/>
    <s v="指名：ドルチェグスト（161228AM-170131）"/>
    <n v="2750"/>
    <m/>
    <m/>
    <m/>
    <m/>
    <n v="8559.2000000000007"/>
    <m/>
    <x v="0"/>
    <m/>
    <m/>
    <x v="121"/>
    <m/>
    <x v="2"/>
    <x v="3"/>
    <x v="2"/>
  </r>
  <r>
    <x v="811"/>
    <x v="0"/>
    <x v="0"/>
    <s v="指名：ドルチェグスト（161228AM-170131）"/>
    <n v="1052"/>
    <m/>
    <m/>
    <m/>
    <m/>
    <n v="4782.96"/>
    <m/>
    <x v="0"/>
    <m/>
    <m/>
    <x v="121"/>
    <m/>
    <x v="2"/>
    <x v="3"/>
    <x v="2"/>
  </r>
  <r>
    <x v="811"/>
    <x v="0"/>
    <x v="0"/>
    <s v="指名：ドルチェグスト（161228AM-170131）"/>
    <n v="1991"/>
    <m/>
    <m/>
    <m/>
    <m/>
    <n v="7269.6"/>
    <m/>
    <x v="0"/>
    <m/>
    <m/>
    <x v="121"/>
    <m/>
    <x v="2"/>
    <x v="3"/>
    <x v="2"/>
  </r>
  <r>
    <x v="812"/>
    <x v="0"/>
    <x v="0"/>
    <s v="指名：ドルチェグスト（161228AM-170131）"/>
    <n v="3414"/>
    <m/>
    <m/>
    <m/>
    <m/>
    <n v="6832.8"/>
    <m/>
    <x v="0"/>
    <m/>
    <m/>
    <x v="121"/>
    <m/>
    <x v="2"/>
    <x v="3"/>
    <x v="2"/>
  </r>
  <r>
    <x v="812"/>
    <x v="0"/>
    <x v="0"/>
    <s v="指名：ドルチェグスト（161228AM-170131）"/>
    <n v="2376"/>
    <m/>
    <m/>
    <m/>
    <m/>
    <n v="8941.9200000000019"/>
    <m/>
    <x v="0"/>
    <m/>
    <m/>
    <x v="121"/>
    <m/>
    <x v="2"/>
    <x v="3"/>
    <x v="2"/>
  </r>
  <r>
    <x v="812"/>
    <x v="0"/>
    <x v="0"/>
    <s v="指名：ドルチェグスト（161228AM-170131）"/>
    <n v="889"/>
    <m/>
    <m/>
    <m/>
    <m/>
    <n v="4243.2"/>
    <m/>
    <x v="0"/>
    <m/>
    <m/>
    <x v="121"/>
    <m/>
    <x v="2"/>
    <x v="3"/>
    <x v="2"/>
  </r>
  <r>
    <x v="812"/>
    <x v="0"/>
    <x v="0"/>
    <s v="指名：ドルチェグスト（161228AM-170131）"/>
    <n v="1555"/>
    <m/>
    <m/>
    <m/>
    <m/>
    <n v="5154.24"/>
    <m/>
    <x v="0"/>
    <m/>
    <m/>
    <x v="121"/>
    <m/>
    <x v="2"/>
    <x v="3"/>
    <x v="2"/>
  </r>
  <r>
    <x v="813"/>
    <x v="0"/>
    <x v="0"/>
    <s v="指名：ドルチェグスト（161228AM-170131）"/>
    <n v="1485"/>
    <m/>
    <m/>
    <m/>
    <m/>
    <n v="2864.16"/>
    <m/>
    <x v="0"/>
    <m/>
    <m/>
    <x v="121"/>
    <m/>
    <x v="2"/>
    <x v="3"/>
    <x v="2"/>
  </r>
  <r>
    <x v="813"/>
    <x v="0"/>
    <x v="0"/>
    <s v="指名：ドルチェグスト（161228AM-170131）"/>
    <n v="2784"/>
    <m/>
    <m/>
    <m/>
    <m/>
    <n v="7967.44"/>
    <m/>
    <x v="0"/>
    <m/>
    <m/>
    <x v="121"/>
    <m/>
    <x v="2"/>
    <x v="3"/>
    <x v="2"/>
  </r>
  <r>
    <x v="813"/>
    <x v="0"/>
    <x v="0"/>
    <s v="指名：ドルチェグスト（161228AM-170131）"/>
    <n v="3348"/>
    <m/>
    <m/>
    <m/>
    <m/>
    <n v="8897.2000000000007"/>
    <m/>
    <x v="0"/>
    <m/>
    <m/>
    <x v="121"/>
    <m/>
    <x v="2"/>
    <x v="3"/>
    <x v="2"/>
  </r>
  <r>
    <x v="813"/>
    <x v="0"/>
    <x v="0"/>
    <s v="指名：ドルチェグスト（161228AM-170131）"/>
    <n v="964"/>
    <m/>
    <m/>
    <m/>
    <m/>
    <n v="4079.92"/>
    <m/>
    <x v="0"/>
    <m/>
    <m/>
    <x v="121"/>
    <m/>
    <x v="2"/>
    <x v="3"/>
    <x v="2"/>
  </r>
  <r>
    <x v="814"/>
    <x v="0"/>
    <x v="0"/>
    <s v="指名：ドルチェグスト（161228AM-170131）"/>
    <n v="2570"/>
    <m/>
    <m/>
    <m/>
    <m/>
    <n v="5235.3600000000006"/>
    <m/>
    <x v="0"/>
    <m/>
    <m/>
    <x v="79"/>
    <m/>
    <x v="2"/>
    <x v="3"/>
    <x v="2"/>
  </r>
  <r>
    <x v="814"/>
    <x v="0"/>
    <x v="0"/>
    <s v="指名：ドルチェグスト（161228AM-170131）"/>
    <n v="1065"/>
    <m/>
    <m/>
    <m/>
    <m/>
    <n v="7158.3200000000006"/>
    <m/>
    <x v="0"/>
    <m/>
    <m/>
    <x v="79"/>
    <m/>
    <x v="2"/>
    <x v="3"/>
    <x v="2"/>
  </r>
  <r>
    <x v="814"/>
    <x v="0"/>
    <x v="0"/>
    <s v="指名：ドルチェグスト（161228AM-170131）"/>
    <n v="2448"/>
    <m/>
    <m/>
    <m/>
    <m/>
    <n v="9820.7200000000012"/>
    <m/>
    <x v="0"/>
    <m/>
    <m/>
    <x v="79"/>
    <m/>
    <x v="2"/>
    <x v="3"/>
    <x v="2"/>
  </r>
  <r>
    <x v="814"/>
    <x v="0"/>
    <x v="0"/>
    <s v="指名：ドルチェグスト（161228AM-170131）"/>
    <n v="1233"/>
    <m/>
    <m/>
    <m/>
    <m/>
    <n v="3815.76"/>
    <m/>
    <x v="0"/>
    <m/>
    <m/>
    <x v="79"/>
    <m/>
    <x v="2"/>
    <x v="3"/>
    <x v="2"/>
  </r>
  <r>
    <x v="815"/>
    <x v="0"/>
    <x v="0"/>
    <s v="指名：ドルチェグスト（161228AM-170131）"/>
    <n v="2232"/>
    <m/>
    <m/>
    <m/>
    <m/>
    <n v="6433.4400000000005"/>
    <m/>
    <x v="0"/>
    <m/>
    <m/>
    <x v="79"/>
    <m/>
    <x v="2"/>
    <x v="3"/>
    <x v="2"/>
  </r>
  <r>
    <x v="815"/>
    <x v="0"/>
    <x v="0"/>
    <s v="指名：ドルチェグスト（161228AM-170131）"/>
    <n v="1254"/>
    <m/>
    <m/>
    <m/>
    <m/>
    <n v="3416.4"/>
    <m/>
    <x v="0"/>
    <m/>
    <m/>
    <x v="79"/>
    <m/>
    <x v="2"/>
    <x v="3"/>
    <x v="2"/>
  </r>
  <r>
    <x v="815"/>
    <x v="0"/>
    <x v="0"/>
    <s v="指名：ドルチェグスト（161228AM-170131）"/>
    <n v="2754"/>
    <m/>
    <m/>
    <m/>
    <m/>
    <n v="8029.84"/>
    <m/>
    <x v="0"/>
    <m/>
    <m/>
    <x v="79"/>
    <m/>
    <x v="2"/>
    <x v="3"/>
    <x v="2"/>
  </r>
  <r>
    <x v="815"/>
    <x v="0"/>
    <x v="0"/>
    <s v="指名：ドルチェグスト（161228AM-170131）"/>
    <n v="1193"/>
    <m/>
    <m/>
    <m/>
    <m/>
    <n v="6956.5599999999995"/>
    <m/>
    <x v="0"/>
    <m/>
    <m/>
    <x v="79"/>
    <m/>
    <x v="2"/>
    <x v="3"/>
    <x v="2"/>
  </r>
  <r>
    <x v="547"/>
    <x v="0"/>
    <x v="0"/>
    <s v="指名：ドルチェグスト（161228AM-170131）"/>
    <n v="2544"/>
    <m/>
    <m/>
    <m/>
    <m/>
    <n v="7982"/>
    <m/>
    <x v="0"/>
    <m/>
    <m/>
    <x v="79"/>
    <m/>
    <x v="2"/>
    <x v="3"/>
    <x v="2"/>
  </r>
  <r>
    <x v="547"/>
    <x v="0"/>
    <x v="0"/>
    <s v="指名：ドルチェグスト（161228AM-170131）"/>
    <n v="1587"/>
    <m/>
    <m/>
    <m/>
    <m/>
    <n v="4668.5599999999995"/>
    <m/>
    <x v="0"/>
    <m/>
    <m/>
    <x v="79"/>
    <m/>
    <x v="2"/>
    <x v="3"/>
    <x v="2"/>
  </r>
  <r>
    <x v="547"/>
    <x v="0"/>
    <x v="0"/>
    <s v="指名：ドルチェグスト（161228AM-170131）"/>
    <n v="922"/>
    <m/>
    <m/>
    <m/>
    <m/>
    <n v="3680.5600000000004"/>
    <m/>
    <x v="0"/>
    <m/>
    <m/>
    <x v="79"/>
    <m/>
    <x v="2"/>
    <x v="3"/>
    <x v="2"/>
  </r>
  <r>
    <x v="547"/>
    <x v="0"/>
    <x v="0"/>
    <s v="指名：ドルチェグスト（161228AM-170131）"/>
    <n v="2021"/>
    <m/>
    <m/>
    <m/>
    <m/>
    <n v="8970"/>
    <m/>
    <x v="0"/>
    <m/>
    <m/>
    <x v="79"/>
    <m/>
    <x v="2"/>
    <x v="3"/>
    <x v="2"/>
  </r>
  <r>
    <x v="548"/>
    <x v="0"/>
    <x v="0"/>
    <s v="指名：ドルチェグスト（161228AM-170131）"/>
    <n v="3578"/>
    <m/>
    <m/>
    <m/>
    <m/>
    <n v="8140.08"/>
    <m/>
    <x v="0"/>
    <m/>
    <m/>
    <x v="79"/>
    <m/>
    <x v="2"/>
    <x v="3"/>
    <x v="2"/>
  </r>
  <r>
    <x v="548"/>
    <x v="0"/>
    <x v="0"/>
    <s v="指名：ドルチェグスト（161228AM-170131）"/>
    <n v="2230"/>
    <m/>
    <m/>
    <m/>
    <m/>
    <n v="5922.8"/>
    <m/>
    <x v="0"/>
    <m/>
    <m/>
    <x v="79"/>
    <m/>
    <x v="2"/>
    <x v="3"/>
    <x v="2"/>
  </r>
  <r>
    <x v="548"/>
    <x v="0"/>
    <x v="0"/>
    <s v="指名：ドルチェグスト（161228AM-170131）"/>
    <n v="1474"/>
    <m/>
    <m/>
    <m/>
    <m/>
    <n v="3626.48"/>
    <m/>
    <x v="0"/>
    <m/>
    <m/>
    <x v="79"/>
    <m/>
    <x v="2"/>
    <x v="3"/>
    <x v="2"/>
  </r>
  <r>
    <x v="548"/>
    <x v="0"/>
    <x v="0"/>
    <s v="指名：ドルチェグスト（161228AM-170131）"/>
    <n v="1016"/>
    <m/>
    <m/>
    <m/>
    <m/>
    <n v="4252.5599999999995"/>
    <m/>
    <x v="0"/>
    <m/>
    <m/>
    <x v="79"/>
    <m/>
    <x v="2"/>
    <x v="3"/>
    <x v="2"/>
  </r>
  <r>
    <x v="549"/>
    <x v="0"/>
    <x v="0"/>
    <s v="指名：ドルチェグスト（161228AM-170131）"/>
    <n v="1484"/>
    <m/>
    <m/>
    <m/>
    <m/>
    <n v="3617.12"/>
    <m/>
    <x v="0"/>
    <m/>
    <m/>
    <x v="79"/>
    <m/>
    <x v="2"/>
    <x v="3"/>
    <x v="2"/>
  </r>
  <r>
    <x v="549"/>
    <x v="0"/>
    <x v="0"/>
    <s v="指名：ドルチェグスト（161228AM-170131）"/>
    <n v="881"/>
    <m/>
    <m/>
    <m/>
    <m/>
    <n v="6242.079999999999"/>
    <m/>
    <x v="0"/>
    <m/>
    <m/>
    <x v="79"/>
    <m/>
    <x v="2"/>
    <x v="3"/>
    <x v="2"/>
  </r>
  <r>
    <x v="549"/>
    <x v="0"/>
    <x v="0"/>
    <s v="指名：ドルチェグスト（161228AM-170131）"/>
    <n v="2732"/>
    <m/>
    <m/>
    <m/>
    <m/>
    <n v="9050.08"/>
    <m/>
    <x v="0"/>
    <m/>
    <m/>
    <x v="79"/>
    <m/>
    <x v="2"/>
    <x v="3"/>
    <x v="2"/>
  </r>
  <r>
    <x v="549"/>
    <x v="0"/>
    <x v="0"/>
    <s v="指名：ドルチェグスト（161228AM-170131）"/>
    <n v="2109"/>
    <m/>
    <m/>
    <m/>
    <m/>
    <n v="5621.2000000000007"/>
    <m/>
    <x v="0"/>
    <m/>
    <m/>
    <x v="79"/>
    <m/>
    <x v="2"/>
    <x v="3"/>
    <x v="2"/>
  </r>
  <r>
    <x v="550"/>
    <x v="0"/>
    <x v="0"/>
    <s v="指名：ドルチェグスト（161228AM-170131）"/>
    <n v="1467"/>
    <m/>
    <m/>
    <m/>
    <m/>
    <n v="3944.7200000000003"/>
    <m/>
    <x v="0"/>
    <m/>
    <m/>
    <x v="79"/>
    <m/>
    <x v="2"/>
    <x v="3"/>
    <x v="2"/>
  </r>
  <r>
    <x v="550"/>
    <x v="0"/>
    <x v="0"/>
    <s v="指名：ドルチェグスト（161228AM-170131）"/>
    <n v="2020"/>
    <m/>
    <m/>
    <m/>
    <m/>
    <n v="9169.68"/>
    <m/>
    <x v="0"/>
    <m/>
    <m/>
    <x v="79"/>
    <m/>
    <x v="2"/>
    <x v="3"/>
    <x v="2"/>
  </r>
  <r>
    <x v="550"/>
    <x v="0"/>
    <x v="0"/>
    <s v="指名：ドルチェグスト（161228AM-170131）"/>
    <n v="946"/>
    <m/>
    <m/>
    <m/>
    <m/>
    <n v="7636.7199999999993"/>
    <m/>
    <x v="0"/>
    <m/>
    <m/>
    <x v="79"/>
    <m/>
    <x v="2"/>
    <x v="3"/>
    <x v="2"/>
  </r>
  <r>
    <x v="550"/>
    <x v="0"/>
    <x v="0"/>
    <s v="指名：ドルチェグスト（161228AM-170131）"/>
    <n v="3472"/>
    <m/>
    <m/>
    <m/>
    <m/>
    <n v="10733.84"/>
    <m/>
    <x v="0"/>
    <m/>
    <m/>
    <x v="79"/>
    <m/>
    <x v="2"/>
    <x v="3"/>
    <x v="2"/>
  </r>
  <r>
    <x v="551"/>
    <x v="0"/>
    <x v="0"/>
    <s v="指名：ドルチェグスト（161228AM-170131）"/>
    <n v="1108"/>
    <m/>
    <m/>
    <m/>
    <m/>
    <n v="3887.5200000000004"/>
    <m/>
    <x v="0"/>
    <m/>
    <m/>
    <x v="79"/>
    <m/>
    <x v="2"/>
    <x v="3"/>
    <x v="2"/>
  </r>
  <r>
    <x v="551"/>
    <x v="0"/>
    <x v="0"/>
    <s v="指名：ドルチェグスト（161228AM-170131）"/>
    <n v="2191"/>
    <m/>
    <m/>
    <m/>
    <m/>
    <n v="7390.24"/>
    <m/>
    <x v="0"/>
    <m/>
    <m/>
    <x v="79"/>
    <m/>
    <x v="2"/>
    <x v="3"/>
    <x v="2"/>
  </r>
  <r>
    <x v="551"/>
    <x v="0"/>
    <x v="0"/>
    <s v="指名：ドルチェグスト（161228AM-170131）"/>
    <n v="1099"/>
    <m/>
    <m/>
    <m/>
    <m/>
    <n v="5474.5599999999995"/>
    <m/>
    <x v="0"/>
    <m/>
    <m/>
    <x v="79"/>
    <m/>
    <x v="2"/>
    <x v="3"/>
    <x v="2"/>
  </r>
  <r>
    <x v="551"/>
    <x v="0"/>
    <x v="0"/>
    <s v="指名：ドルチェグスト（161228AM-170131）"/>
    <n v="3262"/>
    <m/>
    <m/>
    <m/>
    <m/>
    <n v="10540.400000000001"/>
    <m/>
    <x v="0"/>
    <m/>
    <m/>
    <x v="79"/>
    <m/>
    <x v="2"/>
    <x v="3"/>
    <x v="2"/>
  </r>
  <r>
    <x v="552"/>
    <x v="0"/>
    <x v="0"/>
    <s v="指名：ドルチェグスト（161228AM-170131）"/>
    <n v="2611"/>
    <m/>
    <m/>
    <m/>
    <m/>
    <n v="11809.2"/>
    <m/>
    <x v="0"/>
    <m/>
    <m/>
    <x v="80"/>
    <m/>
    <x v="2"/>
    <x v="3"/>
    <x v="2"/>
  </r>
  <r>
    <x v="552"/>
    <x v="0"/>
    <x v="0"/>
    <s v="指名：ドルチェグスト（161228AM-170131）"/>
    <n v="1941"/>
    <m/>
    <m/>
    <m/>
    <m/>
    <n v="5545.28"/>
    <m/>
    <x v="0"/>
    <m/>
    <m/>
    <x v="80"/>
    <m/>
    <x v="2"/>
    <x v="3"/>
    <x v="2"/>
  </r>
  <r>
    <x v="552"/>
    <x v="0"/>
    <x v="0"/>
    <s v="指名：ドルチェグスト（161228AM-170131）"/>
    <n v="1237"/>
    <m/>
    <m/>
    <m/>
    <m/>
    <n v="12665.119999999999"/>
    <m/>
    <x v="0"/>
    <m/>
    <m/>
    <x v="80"/>
    <m/>
    <x v="2"/>
    <x v="3"/>
    <x v="2"/>
  </r>
  <r>
    <x v="552"/>
    <x v="0"/>
    <x v="0"/>
    <s v="指名：ドルチェグスト（161228AM-170131）"/>
    <n v="2976"/>
    <m/>
    <m/>
    <m/>
    <m/>
    <n v="8120.32"/>
    <m/>
    <x v="0"/>
    <m/>
    <m/>
    <x v="80"/>
    <m/>
    <x v="2"/>
    <x v="3"/>
    <x v="2"/>
  </r>
  <r>
    <x v="553"/>
    <x v="0"/>
    <x v="0"/>
    <s v="指名：ドルチェグスト（161228AM-170131）"/>
    <n v="2431"/>
    <m/>
    <m/>
    <m/>
    <m/>
    <n v="10395.84"/>
    <m/>
    <x v="0"/>
    <m/>
    <m/>
    <x v="80"/>
    <m/>
    <x v="2"/>
    <x v="3"/>
    <x v="2"/>
  </r>
  <r>
    <x v="553"/>
    <x v="0"/>
    <x v="0"/>
    <s v="指名：ドルチェグスト（161228AM-170131）"/>
    <n v="1251"/>
    <m/>
    <m/>
    <m/>
    <m/>
    <n v="6885.8399999999992"/>
    <m/>
    <x v="0"/>
    <m/>
    <m/>
    <x v="80"/>
    <m/>
    <x v="2"/>
    <x v="3"/>
    <x v="2"/>
  </r>
  <r>
    <x v="553"/>
    <x v="0"/>
    <x v="0"/>
    <s v="指名：ドルチェグスト（161228AM-170131）"/>
    <n v="1017"/>
    <m/>
    <m/>
    <m/>
    <m/>
    <n v="8199.36"/>
    <m/>
    <x v="0"/>
    <m/>
    <m/>
    <x v="80"/>
    <m/>
    <x v="2"/>
    <x v="3"/>
    <x v="2"/>
  </r>
  <r>
    <x v="553"/>
    <x v="0"/>
    <x v="0"/>
    <s v="指名：ドルチェグスト（161228AM-170131）"/>
    <n v="2363"/>
    <m/>
    <m/>
    <m/>
    <m/>
    <n v="7462"/>
    <m/>
    <x v="0"/>
    <m/>
    <m/>
    <x v="80"/>
    <m/>
    <x v="2"/>
    <x v="3"/>
    <x v="2"/>
  </r>
  <r>
    <x v="554"/>
    <x v="0"/>
    <x v="0"/>
    <s v="指名：ドルチェグスト（161228AM-170131）"/>
    <n v="2895"/>
    <m/>
    <m/>
    <m/>
    <m/>
    <n v="6625.8399999999992"/>
    <m/>
    <x v="0"/>
    <m/>
    <m/>
    <x v="80"/>
    <m/>
    <x v="2"/>
    <x v="3"/>
    <x v="2"/>
  </r>
  <r>
    <x v="554"/>
    <x v="0"/>
    <x v="0"/>
    <s v="指名：ドルチェグスト（161228AM-170131）"/>
    <n v="1309"/>
    <m/>
    <m/>
    <m/>
    <m/>
    <n v="3409.12"/>
    <m/>
    <x v="0"/>
    <m/>
    <m/>
    <x v="80"/>
    <m/>
    <x v="2"/>
    <x v="3"/>
    <x v="2"/>
  </r>
  <r>
    <x v="554"/>
    <x v="0"/>
    <x v="0"/>
    <s v="指名：ドルチェグスト（161228AM-170131）"/>
    <n v="1262"/>
    <m/>
    <m/>
    <m/>
    <m/>
    <n v="8199.36"/>
    <m/>
    <x v="0"/>
    <m/>
    <m/>
    <x v="80"/>
    <m/>
    <x v="2"/>
    <x v="3"/>
    <x v="2"/>
  </r>
  <r>
    <x v="554"/>
    <x v="0"/>
    <x v="0"/>
    <s v="指名：ドルチェグスト（161228AM-170131）"/>
    <n v="2520"/>
    <m/>
    <m/>
    <m/>
    <m/>
    <n v="8946.08"/>
    <m/>
    <x v="0"/>
    <m/>
    <m/>
    <x v="80"/>
    <m/>
    <x v="2"/>
    <x v="3"/>
    <x v="2"/>
  </r>
  <r>
    <x v="555"/>
    <x v="0"/>
    <x v="0"/>
    <s v="指名：ドルチェグスト（161228AM-170131）"/>
    <n v="2525"/>
    <m/>
    <m/>
    <m/>
    <m/>
    <n v="6983.6"/>
    <m/>
    <x v="0"/>
    <m/>
    <m/>
    <x v="80"/>
    <m/>
    <x v="2"/>
    <x v="3"/>
    <x v="2"/>
  </r>
  <r>
    <x v="555"/>
    <x v="0"/>
    <x v="0"/>
    <s v="指名：ドルチェグスト（161228AM-170131）"/>
    <n v="1099"/>
    <m/>
    <m/>
    <m/>
    <m/>
    <n v="9373.52"/>
    <m/>
    <x v="0"/>
    <m/>
    <m/>
    <x v="80"/>
    <m/>
    <x v="2"/>
    <x v="3"/>
    <x v="2"/>
  </r>
  <r>
    <x v="555"/>
    <x v="0"/>
    <x v="0"/>
    <s v="指名：ドルチェグスト（161228AM-170131）"/>
    <n v="2832"/>
    <m/>
    <m/>
    <m/>
    <m/>
    <n v="9569.0400000000009"/>
    <m/>
    <x v="0"/>
    <m/>
    <m/>
    <x v="80"/>
    <m/>
    <x v="2"/>
    <x v="3"/>
    <x v="2"/>
  </r>
  <r>
    <x v="555"/>
    <x v="0"/>
    <x v="0"/>
    <s v="指名：ドルチェグスト（161228AM-170131）"/>
    <n v="1333"/>
    <m/>
    <m/>
    <m/>
    <m/>
    <n v="4641.5200000000004"/>
    <m/>
    <x v="0"/>
    <m/>
    <m/>
    <x v="80"/>
    <m/>
    <x v="2"/>
    <x v="3"/>
    <x v="2"/>
  </r>
  <r>
    <x v="556"/>
    <x v="0"/>
    <x v="0"/>
    <s v="指名：ドルチェグスト（161228AM-170131）"/>
    <n v="1074"/>
    <m/>
    <m/>
    <m/>
    <m/>
    <n v="8054.8"/>
    <m/>
    <x v="0"/>
    <m/>
    <m/>
    <x v="80"/>
    <m/>
    <x v="2"/>
    <x v="3"/>
    <x v="2"/>
  </r>
  <r>
    <x v="556"/>
    <x v="0"/>
    <x v="0"/>
    <s v="指名：ドルチェグスト（161228AM-170131）"/>
    <n v="1150"/>
    <m/>
    <m/>
    <m/>
    <m/>
    <n v="3159.52"/>
    <m/>
    <x v="0"/>
    <m/>
    <m/>
    <x v="80"/>
    <m/>
    <x v="2"/>
    <x v="3"/>
    <x v="2"/>
  </r>
  <r>
    <x v="556"/>
    <x v="0"/>
    <x v="0"/>
    <s v="指名：ドルチェグスト（161228AM-170131）"/>
    <n v="2313"/>
    <m/>
    <m/>
    <m/>
    <m/>
    <n v="11487.84"/>
    <m/>
    <x v="0"/>
    <m/>
    <m/>
    <x v="80"/>
    <m/>
    <x v="2"/>
    <x v="3"/>
    <x v="2"/>
  </r>
  <r>
    <x v="556"/>
    <x v="0"/>
    <x v="0"/>
    <s v="指名：ドルチェグスト（161228AM-170131）"/>
    <n v="2449"/>
    <m/>
    <m/>
    <m/>
    <m/>
    <n v="8753.68"/>
    <m/>
    <x v="0"/>
    <m/>
    <m/>
    <x v="80"/>
    <m/>
    <x v="2"/>
    <x v="3"/>
    <x v="2"/>
  </r>
  <r>
    <x v="557"/>
    <x v="0"/>
    <x v="0"/>
    <s v="指名：ドルチェグスト（161228AM-170131）"/>
    <n v="1038"/>
    <m/>
    <m/>
    <m/>
    <m/>
    <n v="5398.64"/>
    <m/>
    <x v="0"/>
    <m/>
    <m/>
    <x v="80"/>
    <m/>
    <x v="2"/>
    <x v="3"/>
    <x v="2"/>
  </r>
  <r>
    <x v="557"/>
    <x v="0"/>
    <x v="0"/>
    <s v="指名：ドルチェグスト（161228AM-170131）"/>
    <n v="3191"/>
    <m/>
    <m/>
    <m/>
    <m/>
    <n v="6732.96"/>
    <m/>
    <x v="0"/>
    <m/>
    <m/>
    <x v="80"/>
    <m/>
    <x v="2"/>
    <x v="3"/>
    <x v="2"/>
  </r>
  <r>
    <x v="557"/>
    <x v="0"/>
    <x v="0"/>
    <s v="指名：ドルチェグスト（161228AM-170131）"/>
    <n v="3867"/>
    <m/>
    <m/>
    <m/>
    <m/>
    <n v="11889.279999999999"/>
    <m/>
    <x v="0"/>
    <m/>
    <m/>
    <x v="80"/>
    <m/>
    <x v="2"/>
    <x v="3"/>
    <x v="2"/>
  </r>
  <r>
    <x v="557"/>
    <x v="0"/>
    <x v="0"/>
    <s v="指名：ドルチェグスト（161228AM-170131）"/>
    <n v="1562"/>
    <m/>
    <m/>
    <m/>
    <m/>
    <n v="4974.32"/>
    <m/>
    <x v="0"/>
    <m/>
    <m/>
    <x v="80"/>
    <m/>
    <x v="2"/>
    <x v="3"/>
    <x v="2"/>
  </r>
  <r>
    <x v="558"/>
    <x v="0"/>
    <x v="0"/>
    <s v="指名：ドルチェグスト（161228AM-170131）"/>
    <n v="3413"/>
    <m/>
    <m/>
    <m/>
    <m/>
    <n v="8987.68"/>
    <m/>
    <x v="0"/>
    <m/>
    <m/>
    <x v="80"/>
    <m/>
    <x v="2"/>
    <x v="3"/>
    <x v="2"/>
  </r>
  <r>
    <x v="558"/>
    <x v="0"/>
    <x v="0"/>
    <s v="指名：ドルチェグスト（161228AM-170131）"/>
    <n v="1573"/>
    <m/>
    <m/>
    <m/>
    <m/>
    <n v="3099.2"/>
    <m/>
    <x v="0"/>
    <m/>
    <m/>
    <x v="80"/>
    <m/>
    <x v="2"/>
    <x v="3"/>
    <x v="2"/>
  </r>
  <r>
    <x v="558"/>
    <x v="0"/>
    <x v="0"/>
    <s v="指名：ドルチェグスト（161228AM-170131）"/>
    <n v="3482"/>
    <m/>
    <m/>
    <m/>
    <m/>
    <n v="10678.72"/>
    <m/>
    <x v="0"/>
    <m/>
    <m/>
    <x v="80"/>
    <m/>
    <x v="2"/>
    <x v="3"/>
    <x v="2"/>
  </r>
  <r>
    <x v="558"/>
    <x v="0"/>
    <x v="0"/>
    <s v="指名：ドルチェグスト（161228AM-170131）"/>
    <n v="864"/>
    <m/>
    <m/>
    <m/>
    <m/>
    <n v="5740.8000000000011"/>
    <m/>
    <x v="0"/>
    <m/>
    <m/>
    <x v="80"/>
    <m/>
    <x v="2"/>
    <x v="3"/>
    <x v="2"/>
  </r>
  <r>
    <x v="559"/>
    <x v="0"/>
    <x v="0"/>
    <s v="指名：ドルチェグスト（161228AM-170131）"/>
    <n v="1049"/>
    <m/>
    <m/>
    <m/>
    <m/>
    <n v="7006.48"/>
    <m/>
    <x v="0"/>
    <m/>
    <m/>
    <x v="81"/>
    <m/>
    <x v="2"/>
    <x v="3"/>
    <x v="2"/>
  </r>
  <r>
    <x v="559"/>
    <x v="0"/>
    <x v="0"/>
    <s v="指名：ドルチェグスト（161228AM-170131）"/>
    <n v="2255"/>
    <m/>
    <m/>
    <m/>
    <m/>
    <n v="5878.08"/>
    <m/>
    <x v="0"/>
    <m/>
    <m/>
    <x v="81"/>
    <m/>
    <x v="2"/>
    <x v="3"/>
    <x v="2"/>
  </r>
  <r>
    <x v="559"/>
    <x v="0"/>
    <x v="0"/>
    <s v="指名：ドルチェグスト（161228AM-170131）"/>
    <n v="2562"/>
    <m/>
    <m/>
    <m/>
    <m/>
    <n v="13153.92"/>
    <m/>
    <x v="0"/>
    <m/>
    <m/>
    <x v="81"/>
    <m/>
    <x v="2"/>
    <x v="3"/>
    <x v="2"/>
  </r>
  <r>
    <x v="559"/>
    <x v="0"/>
    <x v="0"/>
    <s v="指名：ドルチェグスト（161228AM-170131）"/>
    <n v="1566"/>
    <m/>
    <m/>
    <m/>
    <m/>
    <n v="3642.08"/>
    <m/>
    <x v="0"/>
    <m/>
    <m/>
    <x v="81"/>
    <m/>
    <x v="2"/>
    <x v="3"/>
    <x v="2"/>
  </r>
  <r>
    <x v="560"/>
    <x v="0"/>
    <x v="0"/>
    <s v="指名：ドルチェグスト（161228AM-170131）"/>
    <n v="3567"/>
    <m/>
    <m/>
    <m/>
    <m/>
    <n v="9016.7999999999993"/>
    <m/>
    <x v="0"/>
    <m/>
    <m/>
    <x v="81"/>
    <m/>
    <x v="2"/>
    <x v="3"/>
    <x v="2"/>
  </r>
  <r>
    <x v="560"/>
    <x v="0"/>
    <x v="0"/>
    <s v="指名：ドルチェグスト（161228AM-170131）"/>
    <n v="960"/>
    <m/>
    <m/>
    <m/>
    <m/>
    <n v="5207.2800000000007"/>
    <m/>
    <x v="0"/>
    <m/>
    <m/>
    <x v="81"/>
    <m/>
    <x v="2"/>
    <x v="3"/>
    <x v="2"/>
  </r>
  <r>
    <x v="560"/>
    <x v="0"/>
    <x v="0"/>
    <s v="指名：ドルチェグスト（161228AM-170131）"/>
    <n v="2732"/>
    <m/>
    <m/>
    <m/>
    <m/>
    <n v="9820.7199999999993"/>
    <m/>
    <x v="0"/>
    <m/>
    <m/>
    <x v="81"/>
    <m/>
    <x v="2"/>
    <x v="3"/>
    <x v="2"/>
  </r>
  <r>
    <x v="560"/>
    <x v="0"/>
    <x v="0"/>
    <s v="指名：ドルチェグスト（161228AM-170131）"/>
    <n v="1972"/>
    <m/>
    <m/>
    <m/>
    <m/>
    <n v="4224.4799999999996"/>
    <m/>
    <x v="0"/>
    <m/>
    <m/>
    <x v="81"/>
    <m/>
    <x v="2"/>
    <x v="3"/>
    <x v="2"/>
  </r>
  <r>
    <x v="561"/>
    <x v="0"/>
    <x v="0"/>
    <s v="指名：ドルチェグスト（161228AM-170131）"/>
    <n v="1247"/>
    <m/>
    <m/>
    <m/>
    <m/>
    <n v="3240.6400000000003"/>
    <m/>
    <x v="0"/>
    <m/>
    <m/>
    <x v="81"/>
    <m/>
    <x v="2"/>
    <x v="3"/>
    <x v="2"/>
  </r>
  <r>
    <x v="561"/>
    <x v="0"/>
    <x v="0"/>
    <s v="指名：ドルチェグスト（161228AM-170131）"/>
    <n v="2171"/>
    <m/>
    <m/>
    <m/>
    <m/>
    <n v="10745.28"/>
    <m/>
    <x v="0"/>
    <m/>
    <m/>
    <x v="81"/>
    <m/>
    <x v="2"/>
    <x v="3"/>
    <x v="2"/>
  </r>
  <r>
    <x v="561"/>
    <x v="0"/>
    <x v="0"/>
    <s v="指名：ドルチェグスト（161228AM-170131）"/>
    <n v="1054"/>
    <m/>
    <m/>
    <m/>
    <m/>
    <n v="7298.72"/>
    <m/>
    <x v="0"/>
    <m/>
    <m/>
    <x v="81"/>
    <m/>
    <x v="2"/>
    <x v="3"/>
    <x v="2"/>
  </r>
  <r>
    <x v="561"/>
    <x v="0"/>
    <x v="0"/>
    <s v="指名：ドルチェグスト（161228AM-170131）"/>
    <n v="2546"/>
    <m/>
    <m/>
    <m/>
    <m/>
    <n v="9783.2800000000007"/>
    <m/>
    <x v="0"/>
    <m/>
    <m/>
    <x v="81"/>
    <m/>
    <x v="2"/>
    <x v="3"/>
    <x v="2"/>
  </r>
  <r>
    <x v="562"/>
    <x v="0"/>
    <x v="0"/>
    <s v="指名：ドルチェグスト（161228AM-170131）"/>
    <n v="2636"/>
    <m/>
    <m/>
    <m/>
    <m/>
    <n v="10478"/>
    <m/>
    <x v="0"/>
    <m/>
    <m/>
    <x v="81"/>
    <m/>
    <x v="2"/>
    <x v="3"/>
    <x v="2"/>
  </r>
  <r>
    <x v="562"/>
    <x v="0"/>
    <x v="0"/>
    <s v="指名：ドルチェグスト（161228AM-170131）"/>
    <n v="2316"/>
    <m/>
    <m/>
    <m/>
    <m/>
    <n v="12036.960000000001"/>
    <m/>
    <x v="0"/>
    <m/>
    <m/>
    <x v="81"/>
    <m/>
    <x v="2"/>
    <x v="3"/>
    <x v="2"/>
  </r>
  <r>
    <x v="562"/>
    <x v="0"/>
    <x v="0"/>
    <s v="指名：ドルチェグスト（161228AM-170131）"/>
    <n v="1346"/>
    <m/>
    <m/>
    <m/>
    <m/>
    <n v="3262.48"/>
    <m/>
    <x v="0"/>
    <m/>
    <m/>
    <x v="81"/>
    <m/>
    <x v="2"/>
    <x v="3"/>
    <x v="2"/>
  </r>
  <r>
    <x v="562"/>
    <x v="0"/>
    <x v="0"/>
    <s v="指名：ドルチェグスト（161228AM-170131）"/>
    <n v="1006"/>
    <m/>
    <m/>
    <m/>
    <m/>
    <n v="6912.88"/>
    <m/>
    <x v="0"/>
    <m/>
    <m/>
    <x v="81"/>
    <m/>
    <x v="2"/>
    <x v="3"/>
    <x v="2"/>
  </r>
  <r>
    <x v="563"/>
    <x v="0"/>
    <x v="0"/>
    <s v="指名：ドルチェグスト（161228AM-170131）"/>
    <n v="1093"/>
    <m/>
    <m/>
    <m/>
    <m/>
    <n v="8093.2800000000007"/>
    <m/>
    <x v="0"/>
    <m/>
    <m/>
    <x v="81"/>
    <m/>
    <x v="2"/>
    <x v="3"/>
    <x v="2"/>
  </r>
  <r>
    <x v="563"/>
    <x v="0"/>
    <x v="0"/>
    <s v="指名：ドルチェグスト（161228AM-170131）"/>
    <n v="1417"/>
    <m/>
    <m/>
    <m/>
    <m/>
    <n v="4478.24"/>
    <m/>
    <x v="0"/>
    <m/>
    <m/>
    <x v="81"/>
    <m/>
    <x v="2"/>
    <x v="3"/>
    <x v="2"/>
  </r>
  <r>
    <x v="563"/>
    <x v="0"/>
    <x v="0"/>
    <s v="指名：ドルチェグスト（161228AM-170131）"/>
    <n v="2211"/>
    <m/>
    <m/>
    <m/>
    <m/>
    <n v="8361.6"/>
    <m/>
    <x v="0"/>
    <m/>
    <m/>
    <x v="81"/>
    <m/>
    <x v="2"/>
    <x v="3"/>
    <x v="2"/>
  </r>
  <r>
    <x v="563"/>
    <x v="0"/>
    <x v="0"/>
    <s v="指名：ドルチェグスト（161228AM-170131）"/>
    <n v="2016"/>
    <m/>
    <m/>
    <m/>
    <m/>
    <n v="10718.24"/>
    <m/>
    <x v="0"/>
    <m/>
    <m/>
    <x v="81"/>
    <m/>
    <x v="2"/>
    <x v="3"/>
    <x v="2"/>
  </r>
  <r>
    <x v="564"/>
    <x v="0"/>
    <x v="0"/>
    <s v="指名：ドルチェグスト（161228AM-170131）"/>
    <n v="3193"/>
    <m/>
    <m/>
    <m/>
    <m/>
    <n v="8026.7200000000012"/>
    <m/>
    <x v="0"/>
    <m/>
    <m/>
    <x v="81"/>
    <m/>
    <x v="2"/>
    <x v="3"/>
    <x v="2"/>
  </r>
  <r>
    <x v="564"/>
    <x v="0"/>
    <x v="0"/>
    <s v="指名：ドルチェグスト（161228AM-170131）"/>
    <n v="1097"/>
    <m/>
    <m/>
    <m/>
    <m/>
    <n v="6166.16"/>
    <m/>
    <x v="0"/>
    <m/>
    <m/>
    <x v="81"/>
    <m/>
    <x v="2"/>
    <x v="3"/>
    <x v="2"/>
  </r>
  <r>
    <x v="564"/>
    <x v="0"/>
    <x v="0"/>
    <s v="指名：ドルチェグスト（161228AM-170131）"/>
    <n v="1450"/>
    <m/>
    <m/>
    <m/>
    <m/>
    <n v="3620.24"/>
    <m/>
    <x v="0"/>
    <m/>
    <m/>
    <x v="81"/>
    <m/>
    <x v="2"/>
    <x v="3"/>
    <x v="2"/>
  </r>
  <r>
    <x v="564"/>
    <x v="0"/>
    <x v="0"/>
    <s v="指名：ドルチェグスト（161228AM-170131）"/>
    <n v="2519"/>
    <m/>
    <m/>
    <m/>
    <m/>
    <n v="7969.52"/>
    <m/>
    <x v="0"/>
    <m/>
    <m/>
    <x v="81"/>
    <m/>
    <x v="2"/>
    <x v="3"/>
    <x v="2"/>
  </r>
  <r>
    <x v="565"/>
    <x v="0"/>
    <x v="0"/>
    <s v="指名：ドルチェグスト（161228AM-170131）"/>
    <n v="1134"/>
    <m/>
    <m/>
    <m/>
    <m/>
    <n v="2612.4800000000005"/>
    <m/>
    <x v="0"/>
    <m/>
    <m/>
    <x v="81"/>
    <m/>
    <x v="2"/>
    <x v="3"/>
    <x v="2"/>
  </r>
  <r>
    <x v="565"/>
    <x v="0"/>
    <x v="0"/>
    <s v="指名：ドルチェグスト（161228AM-170131）"/>
    <n v="1069"/>
    <m/>
    <m/>
    <m/>
    <m/>
    <n v="5935.2800000000007"/>
    <m/>
    <x v="0"/>
    <m/>
    <m/>
    <x v="81"/>
    <m/>
    <x v="2"/>
    <x v="3"/>
    <x v="2"/>
  </r>
  <r>
    <x v="565"/>
    <x v="0"/>
    <x v="0"/>
    <s v="指名：ドルチェグスト（161228AM-170131）"/>
    <n v="3279"/>
    <m/>
    <m/>
    <m/>
    <m/>
    <n v="8338.7200000000012"/>
    <m/>
    <x v="0"/>
    <m/>
    <m/>
    <x v="81"/>
    <m/>
    <x v="2"/>
    <x v="3"/>
    <x v="2"/>
  </r>
  <r>
    <x v="565"/>
    <x v="0"/>
    <x v="0"/>
    <s v="指名：ドルチェグスト（161228AM-170131）"/>
    <n v="2647"/>
    <m/>
    <m/>
    <m/>
    <m/>
    <n v="15653.039999999999"/>
    <m/>
    <x v="0"/>
    <m/>
    <m/>
    <x v="81"/>
    <m/>
    <x v="2"/>
    <x v="3"/>
    <x v="2"/>
  </r>
  <r>
    <x v="566"/>
    <x v="0"/>
    <x v="0"/>
    <s v="指名：ドルチェグスト（161228AM-170131）"/>
    <n v="1213"/>
    <m/>
    <m/>
    <m/>
    <m/>
    <n v="3877.12"/>
    <m/>
    <x v="0"/>
    <m/>
    <m/>
    <x v="82"/>
    <m/>
    <x v="2"/>
    <x v="3"/>
    <x v="2"/>
  </r>
  <r>
    <x v="566"/>
    <x v="0"/>
    <x v="0"/>
    <s v="指名：ドルチェグスト（161228AM-170131）"/>
    <n v="2378"/>
    <m/>
    <m/>
    <m/>
    <m/>
    <n v="6986.72"/>
    <m/>
    <x v="0"/>
    <m/>
    <m/>
    <x v="82"/>
    <m/>
    <x v="2"/>
    <x v="3"/>
    <x v="2"/>
  </r>
  <r>
    <x v="566"/>
    <x v="0"/>
    <x v="0"/>
    <s v="指名：ドルチェグスト（161228AM-170131）"/>
    <n v="2169"/>
    <m/>
    <m/>
    <m/>
    <m/>
    <n v="7638.8"/>
    <m/>
    <x v="0"/>
    <m/>
    <m/>
    <x v="82"/>
    <m/>
    <x v="2"/>
    <x v="3"/>
    <x v="2"/>
  </r>
  <r>
    <x v="566"/>
    <x v="0"/>
    <x v="0"/>
    <s v="指名：ドルチェグスト（161228AM-170131）"/>
    <n v="1155"/>
    <m/>
    <m/>
    <m/>
    <m/>
    <n v="7780.2400000000007"/>
    <m/>
    <x v="0"/>
    <m/>
    <m/>
    <x v="82"/>
    <m/>
    <x v="2"/>
    <x v="3"/>
    <x v="2"/>
  </r>
  <r>
    <x v="567"/>
    <x v="0"/>
    <x v="0"/>
    <s v="指名：ドルチェグスト（161228AM-170131）"/>
    <n v="2044"/>
    <m/>
    <m/>
    <m/>
    <m/>
    <n v="10416.64"/>
    <m/>
    <x v="0"/>
    <m/>
    <m/>
    <x v="82"/>
    <m/>
    <x v="2"/>
    <x v="3"/>
    <x v="2"/>
  </r>
  <r>
    <x v="567"/>
    <x v="0"/>
    <x v="0"/>
    <s v="指名：ドルチェグスト（161228AM-170131）"/>
    <n v="1245"/>
    <m/>
    <m/>
    <m/>
    <m/>
    <n v="8462.48"/>
    <m/>
    <x v="0"/>
    <m/>
    <m/>
    <x v="82"/>
    <m/>
    <x v="2"/>
    <x v="3"/>
    <x v="2"/>
  </r>
  <r>
    <x v="567"/>
    <x v="0"/>
    <x v="0"/>
    <s v="指名：ドルチェグスト（161228AM-170131）"/>
    <n v="2371"/>
    <m/>
    <m/>
    <m/>
    <m/>
    <n v="6428.2400000000007"/>
    <m/>
    <x v="0"/>
    <m/>
    <m/>
    <x v="82"/>
    <m/>
    <x v="2"/>
    <x v="3"/>
    <x v="2"/>
  </r>
  <r>
    <x v="567"/>
    <x v="0"/>
    <x v="0"/>
    <s v="指名：ドルチェグスト（161228AM-170131）"/>
    <n v="1230"/>
    <m/>
    <m/>
    <m/>
    <m/>
    <n v="3156.3999999999996"/>
    <m/>
    <x v="0"/>
    <m/>
    <m/>
    <x v="82"/>
    <m/>
    <x v="2"/>
    <x v="3"/>
    <x v="2"/>
  </r>
  <r>
    <x v="568"/>
    <x v="0"/>
    <x v="0"/>
    <s v="指名：ドルチェグスト（161228AM-170131）"/>
    <n v="1183"/>
    <m/>
    <m/>
    <m/>
    <m/>
    <n v="7712.64"/>
    <m/>
    <x v="0"/>
    <m/>
    <m/>
    <x v="82"/>
    <m/>
    <x v="2"/>
    <x v="3"/>
    <x v="2"/>
  </r>
  <r>
    <x v="568"/>
    <x v="0"/>
    <x v="0"/>
    <s v="指名：ドルチェグスト（161228AM-170131）"/>
    <n v="2505"/>
    <m/>
    <m/>
    <m/>
    <m/>
    <n v="7867.6"/>
    <m/>
    <x v="0"/>
    <m/>
    <m/>
    <x v="82"/>
    <m/>
    <x v="2"/>
    <x v="3"/>
    <x v="2"/>
  </r>
  <r>
    <x v="568"/>
    <x v="0"/>
    <x v="0"/>
    <s v="指名：ドルチェグスト（161228AM-170131）"/>
    <n v="1240"/>
    <m/>
    <m/>
    <m/>
    <m/>
    <n v="5912.4"/>
    <m/>
    <x v="0"/>
    <m/>
    <m/>
    <x v="82"/>
    <m/>
    <x v="2"/>
    <x v="3"/>
    <x v="2"/>
  </r>
  <r>
    <x v="568"/>
    <x v="0"/>
    <x v="0"/>
    <s v="指名：ドルチェグスト（161228AM-170131）"/>
    <n v="1824"/>
    <m/>
    <m/>
    <m/>
    <m/>
    <n v="8257.6"/>
    <m/>
    <x v="0"/>
    <m/>
    <m/>
    <x v="82"/>
    <m/>
    <x v="2"/>
    <x v="3"/>
    <x v="2"/>
  </r>
  <r>
    <x v="569"/>
    <x v="0"/>
    <x v="0"/>
    <s v="指名：ドルチェグスト（161228AM-170131）"/>
    <n v="2613"/>
    <m/>
    <m/>
    <m/>
    <m/>
    <n v="8258.64"/>
    <m/>
    <x v="0"/>
    <m/>
    <m/>
    <x v="82"/>
    <m/>
    <x v="2"/>
    <x v="3"/>
    <x v="2"/>
  </r>
  <r>
    <x v="569"/>
    <x v="0"/>
    <x v="0"/>
    <s v="指名：ドルチェグスト（161228AM-170131）"/>
    <n v="1306"/>
    <m/>
    <m/>
    <m/>
    <m/>
    <n v="8094.32"/>
    <m/>
    <x v="0"/>
    <m/>
    <m/>
    <x v="82"/>
    <m/>
    <x v="2"/>
    <x v="3"/>
    <x v="2"/>
  </r>
  <r>
    <x v="569"/>
    <x v="0"/>
    <x v="0"/>
    <s v="指名：ドルチェグスト（161228AM-170131）"/>
    <n v="3285"/>
    <m/>
    <m/>
    <m/>
    <m/>
    <n v="6172.4"/>
    <m/>
    <x v="0"/>
    <m/>
    <m/>
    <x v="82"/>
    <m/>
    <x v="2"/>
    <x v="3"/>
    <x v="2"/>
  </r>
  <r>
    <x v="569"/>
    <x v="0"/>
    <x v="0"/>
    <s v="指名：ドルチェグスト（161228AM-170131）"/>
    <n v="2551"/>
    <m/>
    <m/>
    <m/>
    <m/>
    <n v="13005.2"/>
    <m/>
    <x v="0"/>
    <m/>
    <m/>
    <x v="82"/>
    <m/>
    <x v="2"/>
    <x v="3"/>
    <x v="2"/>
  </r>
  <r>
    <x v="570"/>
    <x v="0"/>
    <x v="0"/>
    <s v="指名：ドルチェグスト（161228AM-170131）"/>
    <n v="2072"/>
    <m/>
    <m/>
    <m/>
    <m/>
    <n v="7648.16"/>
    <m/>
    <x v="0"/>
    <m/>
    <m/>
    <x v="82"/>
    <m/>
    <x v="2"/>
    <x v="3"/>
    <x v="2"/>
  </r>
  <r>
    <x v="570"/>
    <x v="0"/>
    <x v="0"/>
    <s v="指名：ドルチェグスト（161228AM-170131）"/>
    <n v="1053"/>
    <m/>
    <m/>
    <m/>
    <m/>
    <n v="6092.3199999999988"/>
    <m/>
    <x v="0"/>
    <m/>
    <m/>
    <x v="82"/>
    <m/>
    <x v="2"/>
    <x v="3"/>
    <x v="2"/>
  </r>
  <r>
    <x v="570"/>
    <x v="0"/>
    <x v="0"/>
    <s v="指名：ドルチェグスト（161228AM-170131）"/>
    <n v="2621"/>
    <m/>
    <m/>
    <m/>
    <m/>
    <n v="8573.76"/>
    <m/>
    <x v="0"/>
    <m/>
    <m/>
    <x v="82"/>
    <m/>
    <x v="2"/>
    <x v="3"/>
    <x v="2"/>
  </r>
  <r>
    <x v="570"/>
    <x v="0"/>
    <x v="0"/>
    <s v="指名：ドルチェグスト（161228AM-170131）"/>
    <n v="1625"/>
    <m/>
    <m/>
    <m/>
    <m/>
    <n v="5762.6399999999994"/>
    <m/>
    <x v="0"/>
    <m/>
    <m/>
    <x v="82"/>
    <m/>
    <x v="2"/>
    <x v="3"/>
    <x v="2"/>
  </r>
  <r>
    <x v="571"/>
    <x v="0"/>
    <x v="0"/>
    <s v="指名：ドルチェグスト（161228AM-170131）"/>
    <n v="2270"/>
    <m/>
    <m/>
    <m/>
    <m/>
    <n v="7504.6399999999994"/>
    <m/>
    <x v="0"/>
    <m/>
    <m/>
    <x v="82"/>
    <m/>
    <x v="2"/>
    <x v="3"/>
    <x v="2"/>
  </r>
  <r>
    <x v="571"/>
    <x v="0"/>
    <x v="0"/>
    <s v="指名：ドルチェグスト（161228AM-170131）"/>
    <n v="1421"/>
    <m/>
    <m/>
    <m/>
    <m/>
    <n v="3917.68"/>
    <m/>
    <x v="0"/>
    <m/>
    <m/>
    <x v="82"/>
    <m/>
    <x v="2"/>
    <x v="3"/>
    <x v="2"/>
  </r>
  <r>
    <x v="571"/>
    <x v="0"/>
    <x v="0"/>
    <s v="指名：ドルチェグスト（161228AM-170131）"/>
    <n v="1002"/>
    <m/>
    <m/>
    <m/>
    <m/>
    <n v="5936.3200000000006"/>
    <m/>
    <x v="0"/>
    <m/>
    <m/>
    <x v="82"/>
    <m/>
    <x v="2"/>
    <x v="3"/>
    <x v="2"/>
  </r>
  <r>
    <x v="571"/>
    <x v="0"/>
    <x v="0"/>
    <s v="指名：ドルチェグスト（161228AM-170131）"/>
    <n v="3122"/>
    <m/>
    <m/>
    <m/>
    <m/>
    <n v="8796.32"/>
    <m/>
    <x v="0"/>
    <m/>
    <m/>
    <x v="82"/>
    <m/>
    <x v="2"/>
    <x v="3"/>
    <x v="2"/>
  </r>
  <r>
    <x v="572"/>
    <x v="0"/>
    <x v="0"/>
    <s v="指名：ドルチェグスト（161228AM-170131）"/>
    <n v="1030"/>
    <m/>
    <m/>
    <m/>
    <m/>
    <n v="5666.9599999999991"/>
    <m/>
    <x v="0"/>
    <m/>
    <m/>
    <x v="82"/>
    <m/>
    <x v="2"/>
    <x v="3"/>
    <x v="2"/>
  </r>
  <r>
    <x v="572"/>
    <x v="0"/>
    <x v="0"/>
    <s v="指名：ドルチェグスト（161228AM-170131）"/>
    <n v="2882"/>
    <m/>
    <m/>
    <m/>
    <m/>
    <n v="10016.24"/>
    <m/>
    <x v="0"/>
    <m/>
    <m/>
    <x v="82"/>
    <m/>
    <x v="2"/>
    <x v="3"/>
    <x v="2"/>
  </r>
  <r>
    <x v="572"/>
    <x v="0"/>
    <x v="0"/>
    <s v="指名：ドルチェグスト（161228AM-170131）"/>
    <n v="3611"/>
    <m/>
    <m/>
    <m/>
    <m/>
    <n v="11661.52"/>
    <m/>
    <x v="0"/>
    <m/>
    <m/>
    <x v="82"/>
    <m/>
    <x v="2"/>
    <x v="3"/>
    <x v="2"/>
  </r>
  <r>
    <x v="572"/>
    <x v="0"/>
    <x v="0"/>
    <s v="指名：ドルチェグスト（161228AM-170131）"/>
    <n v="1344"/>
    <m/>
    <m/>
    <m/>
    <m/>
    <n v="1910.48"/>
    <m/>
    <x v="0"/>
    <m/>
    <m/>
    <x v="82"/>
    <m/>
    <x v="2"/>
    <x v="3"/>
    <x v="2"/>
  </r>
  <r>
    <x v="573"/>
    <x v="0"/>
    <x v="0"/>
    <s v="指名：ドルチェグスト（161228AM-170131）"/>
    <n v="1110"/>
    <m/>
    <m/>
    <m/>
    <m/>
    <n v="5054.3999999999996"/>
    <m/>
    <x v="0"/>
    <m/>
    <m/>
    <x v="83"/>
    <m/>
    <x v="2"/>
    <x v="3"/>
    <x v="2"/>
  </r>
  <r>
    <x v="573"/>
    <x v="0"/>
    <x v="0"/>
    <s v="指名：ドルチェグスト（161228AM-170131）"/>
    <n v="2609"/>
    <m/>
    <m/>
    <m/>
    <m/>
    <n v="7066.8"/>
    <m/>
    <x v="0"/>
    <m/>
    <m/>
    <x v="83"/>
    <m/>
    <x v="2"/>
    <x v="3"/>
    <x v="2"/>
  </r>
  <r>
    <x v="573"/>
    <x v="0"/>
    <x v="0"/>
    <s v="指名：ドルチェグスト（161228AM-170131）"/>
    <n v="1138"/>
    <m/>
    <m/>
    <m/>
    <m/>
    <n v="7973.6799999999994"/>
    <m/>
    <x v="0"/>
    <m/>
    <m/>
    <x v="83"/>
    <m/>
    <x v="2"/>
    <x v="3"/>
    <x v="2"/>
  </r>
  <r>
    <x v="573"/>
    <x v="0"/>
    <x v="0"/>
    <s v="指名：ドルチェグスト（161228AM-170131）"/>
    <n v="2240"/>
    <m/>
    <m/>
    <m/>
    <m/>
    <n v="9102.08"/>
    <m/>
    <x v="0"/>
    <m/>
    <m/>
    <x v="83"/>
    <m/>
    <x v="2"/>
    <x v="3"/>
    <x v="2"/>
  </r>
  <r>
    <x v="574"/>
    <x v="0"/>
    <x v="0"/>
    <s v="指名：ドルチェグスト（161228AM-170131）"/>
    <n v="2065"/>
    <m/>
    <m/>
    <m/>
    <m/>
    <n v="11206"/>
    <m/>
    <x v="0"/>
    <m/>
    <m/>
    <x v="83"/>
    <m/>
    <x v="2"/>
    <x v="3"/>
    <x v="2"/>
  </r>
  <r>
    <x v="574"/>
    <x v="0"/>
    <x v="0"/>
    <s v="指名：ドルチェグスト（161228AM-170131）"/>
    <n v="1251"/>
    <m/>
    <m/>
    <m/>
    <m/>
    <n v="6118.32"/>
    <m/>
    <x v="0"/>
    <m/>
    <m/>
    <x v="83"/>
    <m/>
    <x v="2"/>
    <x v="3"/>
    <x v="2"/>
  </r>
  <r>
    <x v="574"/>
    <x v="0"/>
    <x v="0"/>
    <s v="指名：ドルチェグスト（161228AM-170131）"/>
    <n v="2599"/>
    <m/>
    <m/>
    <m/>
    <m/>
    <n v="12003.679999999998"/>
    <m/>
    <x v="0"/>
    <m/>
    <m/>
    <x v="83"/>
    <m/>
    <x v="2"/>
    <x v="3"/>
    <x v="2"/>
  </r>
  <r>
    <x v="574"/>
    <x v="0"/>
    <x v="0"/>
    <s v="指名：ドルチェグスト（161228AM-170131）"/>
    <n v="1040"/>
    <m/>
    <m/>
    <m/>
    <m/>
    <n v="7252.96"/>
    <m/>
    <x v="0"/>
    <m/>
    <m/>
    <x v="83"/>
    <m/>
    <x v="2"/>
    <x v="3"/>
    <x v="2"/>
  </r>
  <r>
    <x v="575"/>
    <x v="0"/>
    <x v="0"/>
    <s v="指名：ドルチェグスト（161228AM-170131）"/>
    <n v="2349"/>
    <m/>
    <m/>
    <m/>
    <m/>
    <n v="10235.68"/>
    <m/>
    <x v="0"/>
    <m/>
    <m/>
    <x v="83"/>
    <m/>
    <x v="2"/>
    <x v="3"/>
    <x v="2"/>
  </r>
  <r>
    <x v="575"/>
    <x v="0"/>
    <x v="0"/>
    <s v="指名：ドルチェグスト（161228AM-170131）"/>
    <n v="901"/>
    <m/>
    <m/>
    <m/>
    <m/>
    <n v="6855.68"/>
    <m/>
    <x v="0"/>
    <m/>
    <m/>
    <x v="83"/>
    <m/>
    <x v="2"/>
    <x v="3"/>
    <x v="2"/>
  </r>
  <r>
    <x v="575"/>
    <x v="0"/>
    <x v="0"/>
    <s v="指名：ドルチェグスト（161228AM-170131）"/>
    <n v="1306"/>
    <m/>
    <m/>
    <m/>
    <m/>
    <n v="3542.2400000000002"/>
    <m/>
    <x v="0"/>
    <m/>
    <m/>
    <x v="83"/>
    <m/>
    <x v="2"/>
    <x v="3"/>
    <x v="2"/>
  </r>
  <r>
    <x v="575"/>
    <x v="0"/>
    <x v="0"/>
    <s v="指名：ドルチェグスト（161228AM-170131）"/>
    <n v="2510"/>
    <m/>
    <m/>
    <m/>
    <m/>
    <n v="9396.4000000000015"/>
    <m/>
    <x v="0"/>
    <m/>
    <m/>
    <x v="83"/>
    <m/>
    <x v="2"/>
    <x v="3"/>
    <x v="2"/>
  </r>
  <r>
    <x v="576"/>
    <x v="0"/>
    <x v="0"/>
    <s v="指名：ドルチェグスト（161228AM-170131）"/>
    <n v="1809"/>
    <m/>
    <m/>
    <m/>
    <m/>
    <n v="5722.08"/>
    <m/>
    <x v="0"/>
    <m/>
    <m/>
    <x v="83"/>
    <m/>
    <x v="2"/>
    <x v="3"/>
    <x v="2"/>
  </r>
  <r>
    <x v="576"/>
    <x v="0"/>
    <x v="0"/>
    <s v="指名：ドルチェグスト（161228AM-170131）"/>
    <n v="2483"/>
    <m/>
    <m/>
    <m/>
    <m/>
    <n v="8017.36"/>
    <m/>
    <x v="0"/>
    <m/>
    <m/>
    <x v="83"/>
    <m/>
    <x v="2"/>
    <x v="3"/>
    <x v="2"/>
  </r>
  <r>
    <x v="576"/>
    <x v="0"/>
    <x v="0"/>
    <s v="指名：ドルチェグスト（161228AM-170131）"/>
    <n v="1048"/>
    <m/>
    <m/>
    <m/>
    <m/>
    <n v="10397.92"/>
    <m/>
    <x v="0"/>
    <m/>
    <m/>
    <x v="83"/>
    <m/>
    <x v="2"/>
    <x v="3"/>
    <x v="2"/>
  </r>
  <r>
    <x v="576"/>
    <x v="0"/>
    <x v="0"/>
    <s v="指名：ドルチェグスト（161228AM-170131）"/>
    <n v="2876"/>
    <m/>
    <m/>
    <m/>
    <m/>
    <n v="10595.52"/>
    <m/>
    <x v="0"/>
    <m/>
    <m/>
    <x v="83"/>
    <m/>
    <x v="2"/>
    <x v="3"/>
    <x v="2"/>
  </r>
  <r>
    <x v="577"/>
    <x v="0"/>
    <x v="0"/>
    <s v="指名：ドルチェグスト（161228AM-170131）"/>
    <n v="2249"/>
    <m/>
    <m/>
    <m/>
    <m/>
    <n v="10548.72"/>
    <m/>
    <x v="0"/>
    <m/>
    <m/>
    <x v="83"/>
    <m/>
    <x v="2"/>
    <x v="3"/>
    <x v="2"/>
  </r>
  <r>
    <x v="577"/>
    <x v="0"/>
    <x v="0"/>
    <s v="指名：ドルチェグスト（161228AM-170131）"/>
    <n v="1520"/>
    <m/>
    <m/>
    <m/>
    <m/>
    <n v="4076.8"/>
    <m/>
    <x v="0"/>
    <m/>
    <m/>
    <x v="83"/>
    <m/>
    <x v="2"/>
    <x v="3"/>
    <x v="2"/>
  </r>
  <r>
    <x v="577"/>
    <x v="0"/>
    <x v="0"/>
    <s v="指名：ドルチェグスト（161228AM-170131）"/>
    <n v="2267"/>
    <m/>
    <m/>
    <m/>
    <m/>
    <n v="6523.92"/>
    <m/>
    <x v="0"/>
    <m/>
    <m/>
    <x v="83"/>
    <m/>
    <x v="2"/>
    <x v="3"/>
    <x v="2"/>
  </r>
  <r>
    <x v="577"/>
    <x v="0"/>
    <x v="0"/>
    <s v="指名：ドルチェグスト（161228AM-170131）"/>
    <n v="994"/>
    <m/>
    <m/>
    <m/>
    <m/>
    <n v="7836.4000000000005"/>
    <m/>
    <x v="0"/>
    <m/>
    <m/>
    <x v="83"/>
    <m/>
    <x v="2"/>
    <x v="3"/>
    <x v="2"/>
  </r>
  <r>
    <x v="578"/>
    <x v="0"/>
    <x v="0"/>
    <s v="指名：ドルチェグスト（161228AM-170131）"/>
    <n v="817"/>
    <m/>
    <m/>
    <m/>
    <m/>
    <n v="3382.08"/>
    <m/>
    <x v="0"/>
    <m/>
    <m/>
    <x v="83"/>
    <m/>
    <x v="2"/>
    <x v="3"/>
    <x v="2"/>
  </r>
  <r>
    <x v="578"/>
    <x v="0"/>
    <x v="0"/>
    <s v="指名：ドルチェグスト（161228AM-170131）"/>
    <n v="1411"/>
    <m/>
    <m/>
    <m/>
    <m/>
    <n v="3662.88"/>
    <m/>
    <x v="0"/>
    <m/>
    <m/>
    <x v="83"/>
    <m/>
    <x v="2"/>
    <x v="3"/>
    <x v="2"/>
  </r>
  <r>
    <x v="578"/>
    <x v="0"/>
    <x v="0"/>
    <s v="指名：ドルチェグスト（161228AM-170131）"/>
    <n v="2875"/>
    <m/>
    <m/>
    <m/>
    <m/>
    <n v="8047.52"/>
    <m/>
    <x v="0"/>
    <m/>
    <m/>
    <x v="83"/>
    <m/>
    <x v="2"/>
    <x v="3"/>
    <x v="2"/>
  </r>
  <r>
    <x v="578"/>
    <x v="0"/>
    <x v="0"/>
    <s v="指名：ドルチェグスト（161228AM-170131）"/>
    <n v="2451"/>
    <m/>
    <m/>
    <m/>
    <m/>
    <n v="12435.279999999999"/>
    <m/>
    <x v="0"/>
    <m/>
    <m/>
    <x v="83"/>
    <m/>
    <x v="2"/>
    <x v="3"/>
    <x v="2"/>
  </r>
  <r>
    <x v="579"/>
    <x v="0"/>
    <x v="0"/>
    <s v="指名：ドルチェグスト（161228AM-170131）"/>
    <n v="627"/>
    <m/>
    <m/>
    <m/>
    <m/>
    <n v="3109.6"/>
    <m/>
    <x v="0"/>
    <m/>
    <m/>
    <x v="83"/>
    <m/>
    <x v="2"/>
    <x v="3"/>
    <x v="2"/>
  </r>
  <r>
    <x v="579"/>
    <x v="0"/>
    <x v="0"/>
    <s v="指名：ドルチェグスト（161228AM-170131）"/>
    <n v="1378"/>
    <m/>
    <m/>
    <m/>
    <m/>
    <n v="5134.4799999999996"/>
    <m/>
    <x v="0"/>
    <m/>
    <m/>
    <x v="83"/>
    <m/>
    <x v="2"/>
    <x v="3"/>
    <x v="2"/>
  </r>
  <r>
    <x v="579"/>
    <x v="0"/>
    <x v="0"/>
    <s v="指名：ドルチェグスト（161228AM-170131）"/>
    <n v="2775"/>
    <m/>
    <m/>
    <m/>
    <m/>
    <n v="10540.4"/>
    <m/>
    <x v="0"/>
    <m/>
    <m/>
    <x v="83"/>
    <m/>
    <x v="2"/>
    <x v="3"/>
    <x v="2"/>
  </r>
  <r>
    <x v="579"/>
    <x v="0"/>
    <x v="0"/>
    <s v="指名：ドルチェグスト（161228AM-170131）"/>
    <n v="2951"/>
    <m/>
    <m/>
    <m/>
    <m/>
    <n v="7076.16"/>
    <m/>
    <x v="0"/>
    <m/>
    <m/>
    <x v="83"/>
    <m/>
    <x v="2"/>
    <x v="3"/>
    <x v="2"/>
  </r>
  <r>
    <x v="580"/>
    <x v="0"/>
    <x v="0"/>
    <s v="指名：ドルチェグスト（161228AM-170131）"/>
    <n v="2615"/>
    <m/>
    <m/>
    <m/>
    <m/>
    <n v="10606.96"/>
    <m/>
    <x v="0"/>
    <m/>
    <m/>
    <x v="84"/>
    <m/>
    <x v="2"/>
    <x v="3"/>
    <x v="2"/>
  </r>
  <r>
    <x v="580"/>
    <x v="0"/>
    <x v="0"/>
    <s v="指名：ドルチェグスト（161228AM-170131）"/>
    <n v="1455"/>
    <m/>
    <m/>
    <m/>
    <m/>
    <n v="3833.44"/>
    <m/>
    <x v="0"/>
    <m/>
    <m/>
    <x v="84"/>
    <m/>
    <x v="2"/>
    <x v="3"/>
    <x v="2"/>
  </r>
  <r>
    <x v="580"/>
    <x v="0"/>
    <x v="0"/>
    <s v="指名：ドルチェグスト（161228AM-170131）"/>
    <n v="2130"/>
    <m/>
    <m/>
    <m/>
    <m/>
    <n v="8615.36"/>
    <m/>
    <x v="0"/>
    <m/>
    <m/>
    <x v="84"/>
    <m/>
    <x v="2"/>
    <x v="3"/>
    <x v="2"/>
  </r>
  <r>
    <x v="580"/>
    <x v="0"/>
    <x v="0"/>
    <s v="指名：ドルチェグスト（161228AM-170131）"/>
    <n v="662"/>
    <m/>
    <m/>
    <m/>
    <m/>
    <n v="4047.68"/>
    <m/>
    <x v="0"/>
    <m/>
    <m/>
    <x v="84"/>
    <m/>
    <x v="2"/>
    <x v="3"/>
    <x v="2"/>
  </r>
  <r>
    <x v="581"/>
    <x v="0"/>
    <x v="0"/>
    <s v="指名：ドルチェグスト（161228AM-170131）"/>
    <n v="727"/>
    <m/>
    <m/>
    <m/>
    <m/>
    <n v="4036.24"/>
    <m/>
    <x v="0"/>
    <m/>
    <m/>
    <x v="84"/>
    <m/>
    <x v="2"/>
    <x v="3"/>
    <x v="2"/>
  </r>
  <r>
    <x v="581"/>
    <x v="0"/>
    <x v="0"/>
    <s v="指名：ドルチェグスト（161228AM-170131）"/>
    <n v="2132"/>
    <m/>
    <m/>
    <m/>
    <m/>
    <n v="6126.64"/>
    <m/>
    <x v="0"/>
    <m/>
    <m/>
    <x v="84"/>
    <m/>
    <x v="2"/>
    <x v="3"/>
    <x v="2"/>
  </r>
  <r>
    <x v="581"/>
    <x v="0"/>
    <x v="0"/>
    <s v="指名：ドルチェグスト（161228AM-170131）"/>
    <n v="1620"/>
    <m/>
    <m/>
    <m/>
    <m/>
    <n v="4737.2"/>
    <m/>
    <x v="0"/>
    <m/>
    <m/>
    <x v="84"/>
    <m/>
    <x v="2"/>
    <x v="3"/>
    <x v="2"/>
  </r>
  <r>
    <x v="581"/>
    <x v="0"/>
    <x v="0"/>
    <s v="指名：ドルチェグスト（161228AM-170131）"/>
    <n v="2541"/>
    <m/>
    <m/>
    <m/>
    <m/>
    <n v="11971.439999999999"/>
    <m/>
    <x v="0"/>
    <m/>
    <m/>
    <x v="84"/>
    <m/>
    <x v="2"/>
    <x v="3"/>
    <x v="2"/>
  </r>
  <r>
    <x v="582"/>
    <x v="0"/>
    <x v="0"/>
    <s v="指名：ドルチェグスト（161228AM-170131）"/>
    <n v="2493"/>
    <m/>
    <m/>
    <m/>
    <m/>
    <n v="8037.1200000000008"/>
    <m/>
    <x v="0"/>
    <m/>
    <m/>
    <x v="84"/>
    <m/>
    <x v="2"/>
    <x v="3"/>
    <x v="2"/>
  </r>
  <r>
    <x v="582"/>
    <x v="0"/>
    <x v="0"/>
    <s v="指名：ドルチェグスト（161228AM-170131）"/>
    <n v="637"/>
    <m/>
    <m/>
    <m/>
    <m/>
    <n v="3918.7200000000003"/>
    <m/>
    <x v="0"/>
    <m/>
    <m/>
    <x v="84"/>
    <m/>
    <x v="2"/>
    <x v="3"/>
    <x v="2"/>
  </r>
  <r>
    <x v="582"/>
    <x v="0"/>
    <x v="0"/>
    <s v="指名：ドルチェグスト（161228AM-170131）"/>
    <n v="2087"/>
    <m/>
    <m/>
    <m/>
    <m/>
    <n v="5349.76"/>
    <m/>
    <x v="0"/>
    <m/>
    <m/>
    <x v="84"/>
    <m/>
    <x v="2"/>
    <x v="3"/>
    <x v="2"/>
  </r>
  <r>
    <x v="582"/>
    <x v="0"/>
    <x v="0"/>
    <s v="指名：ドルチェグスト（161228AM-170131）"/>
    <n v="1243"/>
    <m/>
    <m/>
    <m/>
    <m/>
    <n v="2719.6000000000004"/>
    <m/>
    <x v="0"/>
    <m/>
    <m/>
    <x v="84"/>
    <m/>
    <x v="2"/>
    <x v="3"/>
    <x v="2"/>
  </r>
  <r>
    <x v="583"/>
    <x v="0"/>
    <x v="0"/>
    <s v="指名：ドルチェグスト（161228AM-170131）"/>
    <n v="2500"/>
    <m/>
    <m/>
    <m/>
    <m/>
    <n v="15425.279999999999"/>
    <m/>
    <x v="0"/>
    <m/>
    <m/>
    <x v="84"/>
    <m/>
    <x v="2"/>
    <x v="3"/>
    <x v="2"/>
  </r>
  <r>
    <x v="583"/>
    <x v="0"/>
    <x v="0"/>
    <s v="指名：ドルチェグスト（161228AM-170131）"/>
    <n v="789"/>
    <m/>
    <m/>
    <m/>
    <m/>
    <n v="5546.32"/>
    <m/>
    <x v="0"/>
    <m/>
    <m/>
    <x v="84"/>
    <m/>
    <x v="2"/>
    <x v="3"/>
    <x v="2"/>
  </r>
  <r>
    <x v="583"/>
    <x v="0"/>
    <x v="0"/>
    <s v="指名：ドルチェグスト（161228AM-170131）"/>
    <n v="1830"/>
    <m/>
    <m/>
    <m/>
    <m/>
    <n v="4546.88"/>
    <m/>
    <x v="0"/>
    <m/>
    <m/>
    <x v="84"/>
    <m/>
    <x v="2"/>
    <x v="3"/>
    <x v="2"/>
  </r>
  <r>
    <x v="583"/>
    <x v="0"/>
    <x v="0"/>
    <s v="指名：ドルチェグスト（161228AM-170131）"/>
    <n v="1340"/>
    <m/>
    <m/>
    <m/>
    <m/>
    <n v="3673.2799999999997"/>
    <m/>
    <x v="0"/>
    <m/>
    <m/>
    <x v="84"/>
    <m/>
    <x v="2"/>
    <x v="3"/>
    <x v="2"/>
  </r>
  <r>
    <x v="584"/>
    <x v="0"/>
    <x v="0"/>
    <s v="指名：ドルチェグスト（161228AM-170131）"/>
    <n v="1877"/>
    <m/>
    <m/>
    <m/>
    <m/>
    <n v="5109.5200000000004"/>
    <m/>
    <x v="0"/>
    <m/>
    <m/>
    <x v="84"/>
    <m/>
    <x v="2"/>
    <x v="3"/>
    <x v="2"/>
  </r>
  <r>
    <x v="584"/>
    <x v="0"/>
    <x v="0"/>
    <s v="指名：ドルチェグスト（161228AM-170131）"/>
    <n v="831"/>
    <m/>
    <m/>
    <m/>
    <m/>
    <n v="7598.2400000000007"/>
    <m/>
    <x v="0"/>
    <m/>
    <m/>
    <x v="84"/>
    <m/>
    <x v="2"/>
    <x v="3"/>
    <x v="2"/>
  </r>
  <r>
    <x v="584"/>
    <x v="0"/>
    <x v="0"/>
    <s v="指名：ドルチェグスト（161228AM-170131）"/>
    <n v="2602"/>
    <m/>
    <m/>
    <m/>
    <m/>
    <n v="20802.079999999998"/>
    <m/>
    <x v="0"/>
    <m/>
    <m/>
    <x v="84"/>
    <m/>
    <x v="2"/>
    <x v="3"/>
    <x v="2"/>
  </r>
  <r>
    <x v="584"/>
    <x v="0"/>
    <x v="0"/>
    <s v="指名：ドルチェグスト（161228AM-170131）"/>
    <n v="1273"/>
    <m/>
    <m/>
    <m/>
    <m/>
    <n v="2849.6"/>
    <m/>
    <x v="0"/>
    <m/>
    <m/>
    <x v="84"/>
    <m/>
    <x v="2"/>
    <x v="3"/>
    <x v="2"/>
  </r>
  <r>
    <x v="585"/>
    <x v="0"/>
    <x v="0"/>
    <s v="指名：ドルチェグスト（161228AM-170131）"/>
    <n v="1904"/>
    <m/>
    <m/>
    <m/>
    <m/>
    <n v="7583.68"/>
    <m/>
    <x v="0"/>
    <m/>
    <m/>
    <x v="84"/>
    <m/>
    <x v="2"/>
    <x v="3"/>
    <x v="2"/>
  </r>
  <r>
    <x v="585"/>
    <x v="0"/>
    <x v="0"/>
    <s v="指名：ドルチェグスト（161228AM-170131）"/>
    <n v="1315"/>
    <m/>
    <m/>
    <m/>
    <m/>
    <n v="5799.04"/>
    <m/>
    <x v="0"/>
    <m/>
    <m/>
    <x v="84"/>
    <m/>
    <x v="2"/>
    <x v="3"/>
    <x v="2"/>
  </r>
  <r>
    <x v="585"/>
    <x v="0"/>
    <x v="0"/>
    <s v="指名：ドルチェグスト（161228AM-170131）"/>
    <n v="683"/>
    <m/>
    <m/>
    <m/>
    <m/>
    <n v="3605.68"/>
    <m/>
    <x v="0"/>
    <m/>
    <m/>
    <x v="84"/>
    <m/>
    <x v="2"/>
    <x v="3"/>
    <x v="2"/>
  </r>
  <r>
    <x v="585"/>
    <x v="0"/>
    <x v="0"/>
    <s v="指名：ドルチェグスト（161228AM-170131）"/>
    <n v="3250"/>
    <m/>
    <m/>
    <m/>
    <m/>
    <n v="14830.400000000001"/>
    <m/>
    <x v="0"/>
    <m/>
    <m/>
    <x v="84"/>
    <m/>
    <x v="2"/>
    <x v="3"/>
    <x v="2"/>
  </r>
  <r>
    <x v="586"/>
    <x v="0"/>
    <x v="0"/>
    <s v="指名：ドルチェグスト（161228AM-170131）"/>
    <n v="1624"/>
    <m/>
    <m/>
    <m/>
    <m/>
    <n v="3655.6000000000004"/>
    <m/>
    <x v="0"/>
    <m/>
    <m/>
    <x v="84"/>
    <m/>
    <x v="2"/>
    <x v="3"/>
    <x v="2"/>
  </r>
  <r>
    <x v="586"/>
    <x v="0"/>
    <x v="0"/>
    <s v="指名：ドルチェグスト（161228AM-170131）"/>
    <n v="2931"/>
    <m/>
    <m/>
    <m/>
    <m/>
    <n v="7752.16"/>
    <m/>
    <x v="0"/>
    <m/>
    <m/>
    <x v="84"/>
    <m/>
    <x v="2"/>
    <x v="3"/>
    <x v="2"/>
  </r>
  <r>
    <x v="586"/>
    <x v="0"/>
    <x v="0"/>
    <s v="指名：ドルチェグスト（161228AM-170131）"/>
    <n v="882"/>
    <m/>
    <m/>
    <m/>
    <m/>
    <n v="4416.88"/>
    <m/>
    <x v="0"/>
    <m/>
    <m/>
    <x v="84"/>
    <m/>
    <x v="2"/>
    <x v="3"/>
    <x v="2"/>
  </r>
  <r>
    <x v="586"/>
    <x v="0"/>
    <x v="0"/>
    <s v="指名：ドルチェグスト（161228AM-170131）"/>
    <n v="3510"/>
    <m/>
    <m/>
    <m/>
    <m/>
    <n v="18100.16"/>
    <m/>
    <x v="0"/>
    <m/>
    <m/>
    <x v="84"/>
    <m/>
    <x v="2"/>
    <x v="3"/>
    <x v="2"/>
  </r>
  <r>
    <x v="587"/>
    <x v="0"/>
    <x v="0"/>
    <s v="指名：ドルチェグスト（161228AM-170131）"/>
    <n v="1777"/>
    <m/>
    <m/>
    <m/>
    <m/>
    <n v="18952.96"/>
    <m/>
    <x v="0"/>
    <m/>
    <m/>
    <x v="85"/>
    <m/>
    <x v="2"/>
    <x v="3"/>
    <x v="2"/>
  </r>
  <r>
    <x v="587"/>
    <x v="0"/>
    <x v="0"/>
    <s v="指名：ドルチェグスト（161228AM-170131）"/>
    <n v="1364"/>
    <m/>
    <m/>
    <m/>
    <m/>
    <n v="2987.92"/>
    <m/>
    <x v="0"/>
    <m/>
    <m/>
    <x v="85"/>
    <m/>
    <x v="2"/>
    <x v="3"/>
    <x v="2"/>
  </r>
  <r>
    <x v="587"/>
    <x v="0"/>
    <x v="0"/>
    <s v="指名：ドルチェグスト（161228AM-170131）"/>
    <n v="640"/>
    <m/>
    <m/>
    <m/>
    <m/>
    <n v="4832.88"/>
    <m/>
    <x v="0"/>
    <m/>
    <m/>
    <x v="85"/>
    <m/>
    <x v="2"/>
    <x v="3"/>
    <x v="2"/>
  </r>
  <r>
    <x v="587"/>
    <x v="0"/>
    <x v="0"/>
    <s v="指名：ドルチェグスト（161228AM-170131）"/>
    <n v="955"/>
    <m/>
    <m/>
    <m/>
    <m/>
    <n v="2121.6"/>
    <m/>
    <x v="0"/>
    <m/>
    <m/>
    <x v="85"/>
    <m/>
    <x v="2"/>
    <x v="3"/>
    <x v="2"/>
  </r>
  <r>
    <x v="589"/>
    <x v="0"/>
    <x v="0"/>
    <s v="指名：ドルチェグスト（161228AM-170131）"/>
    <n v="803"/>
    <m/>
    <m/>
    <m/>
    <m/>
    <n v="1692.0800000000002"/>
    <m/>
    <x v="0"/>
    <m/>
    <m/>
    <x v="86"/>
    <m/>
    <x v="2"/>
    <x v="3"/>
    <x v="2"/>
  </r>
  <r>
    <x v="589"/>
    <x v="0"/>
    <x v="0"/>
    <s v="指名：ドルチェグスト（161228AM-170131）"/>
    <n v="546"/>
    <m/>
    <m/>
    <m/>
    <m/>
    <n v="2291.12"/>
    <m/>
    <x v="0"/>
    <m/>
    <m/>
    <x v="86"/>
    <m/>
    <x v="2"/>
    <x v="3"/>
    <x v="2"/>
  </r>
  <r>
    <x v="589"/>
    <x v="0"/>
    <x v="0"/>
    <s v="指名：ドルチェグスト（161228AM-170131）"/>
    <n v="746"/>
    <m/>
    <m/>
    <m/>
    <m/>
    <n v="3757.5200000000004"/>
    <m/>
    <x v="0"/>
    <m/>
    <m/>
    <x v="86"/>
    <m/>
    <x v="2"/>
    <x v="3"/>
    <x v="2"/>
  </r>
  <r>
    <x v="589"/>
    <x v="0"/>
    <x v="0"/>
    <s v="指名：ドルチェグスト（161228AM-170131）"/>
    <n v="1442"/>
    <m/>
    <m/>
    <m/>
    <m/>
    <n v="5934.2400000000007"/>
    <m/>
    <x v="0"/>
    <m/>
    <m/>
    <x v="86"/>
    <m/>
    <x v="2"/>
    <x v="3"/>
    <x v="2"/>
  </r>
  <r>
    <x v="590"/>
    <x v="0"/>
    <x v="0"/>
    <s v="指名：ドルチェグスト（161228AM-170131）"/>
    <n v="1267"/>
    <m/>
    <m/>
    <m/>
    <m/>
    <n v="6741.2800000000007"/>
    <m/>
    <x v="0"/>
    <m/>
    <m/>
    <x v="86"/>
    <m/>
    <x v="2"/>
    <x v="3"/>
    <x v="2"/>
  </r>
  <r>
    <x v="590"/>
    <x v="0"/>
    <x v="0"/>
    <s v="指名：ドルチェグスト（161228AM-170131）"/>
    <n v="2276"/>
    <m/>
    <m/>
    <m/>
    <m/>
    <n v="7651.2800000000007"/>
    <m/>
    <x v="0"/>
    <m/>
    <m/>
    <x v="86"/>
    <m/>
    <x v="2"/>
    <x v="3"/>
    <x v="2"/>
  </r>
  <r>
    <x v="590"/>
    <x v="0"/>
    <x v="0"/>
    <s v="指名：ドルチェグスト（161228AM-170131）"/>
    <n v="924"/>
    <m/>
    <m/>
    <m/>
    <m/>
    <n v="4416.88"/>
    <m/>
    <x v="0"/>
    <m/>
    <m/>
    <x v="86"/>
    <m/>
    <x v="2"/>
    <x v="3"/>
    <x v="2"/>
  </r>
  <r>
    <x v="590"/>
    <x v="0"/>
    <x v="0"/>
    <s v="指名：ドルチェグスト（161228AM-170131）"/>
    <n v="1279"/>
    <m/>
    <m/>
    <m/>
    <m/>
    <n v="3248.96"/>
    <m/>
    <x v="0"/>
    <m/>
    <m/>
    <x v="86"/>
    <m/>
    <x v="2"/>
    <x v="3"/>
    <x v="2"/>
  </r>
  <r>
    <x v="591"/>
    <x v="0"/>
    <x v="0"/>
    <s v="指名：ドルチェグスト（161228AM-170131）"/>
    <n v="1087"/>
    <m/>
    <m/>
    <m/>
    <m/>
    <n v="6613.36"/>
    <m/>
    <x v="0"/>
    <m/>
    <m/>
    <x v="86"/>
    <m/>
    <x v="2"/>
    <x v="3"/>
    <x v="2"/>
  </r>
  <r>
    <x v="591"/>
    <x v="0"/>
    <x v="0"/>
    <s v="指名：ドルチェグスト（161228AM-170131）"/>
    <n v="2654"/>
    <m/>
    <m/>
    <m/>
    <m/>
    <n v="10682.880000000001"/>
    <m/>
    <x v="0"/>
    <m/>
    <m/>
    <x v="86"/>
    <m/>
    <x v="2"/>
    <x v="3"/>
    <x v="2"/>
  </r>
  <r>
    <x v="591"/>
    <x v="0"/>
    <x v="0"/>
    <s v="指名：ドルチェグスト（161228AM-170131）"/>
    <n v="939"/>
    <m/>
    <m/>
    <m/>
    <m/>
    <n v="2762.24"/>
    <m/>
    <x v="0"/>
    <m/>
    <m/>
    <x v="86"/>
    <m/>
    <x v="2"/>
    <x v="3"/>
    <x v="2"/>
  </r>
  <r>
    <x v="591"/>
    <x v="0"/>
    <x v="0"/>
    <s v="指名：ドルチェグスト（161228AM-170131）"/>
    <n v="907"/>
    <m/>
    <m/>
    <m/>
    <m/>
    <n v="4857.84"/>
    <m/>
    <x v="0"/>
    <m/>
    <m/>
    <x v="86"/>
    <m/>
    <x v="2"/>
    <x v="3"/>
    <x v="2"/>
  </r>
  <r>
    <x v="592"/>
    <x v="0"/>
    <x v="0"/>
    <s v="指名：ドルチェグスト（161228AM-170131）"/>
    <n v="944"/>
    <m/>
    <m/>
    <m/>
    <m/>
    <n v="3609.8399999999997"/>
    <m/>
    <x v="0"/>
    <m/>
    <m/>
    <x v="86"/>
    <m/>
    <x v="2"/>
    <x v="3"/>
    <x v="2"/>
  </r>
  <r>
    <x v="592"/>
    <x v="0"/>
    <x v="0"/>
    <s v="指名：ドルチェグスト（161228AM-170131）"/>
    <n v="2743"/>
    <m/>
    <m/>
    <m/>
    <m/>
    <n v="8752.6400000000012"/>
    <m/>
    <x v="0"/>
    <m/>
    <m/>
    <x v="86"/>
    <m/>
    <x v="2"/>
    <x v="3"/>
    <x v="2"/>
  </r>
  <r>
    <x v="592"/>
    <x v="0"/>
    <x v="0"/>
    <s v="指名：ドルチェグスト（161228AM-170131）"/>
    <n v="744"/>
    <m/>
    <m/>
    <m/>
    <m/>
    <n v="3940.56"/>
    <m/>
    <x v="0"/>
    <m/>
    <m/>
    <x v="86"/>
    <m/>
    <x v="2"/>
    <x v="3"/>
    <x v="2"/>
  </r>
  <r>
    <x v="592"/>
    <x v="0"/>
    <x v="0"/>
    <s v="指名：ドルチェグスト（161228AM-170131）"/>
    <n v="782"/>
    <m/>
    <m/>
    <m/>
    <m/>
    <n v="4162.08"/>
    <m/>
    <x v="0"/>
    <m/>
    <m/>
    <x v="86"/>
    <m/>
    <x v="2"/>
    <x v="3"/>
    <x v="2"/>
  </r>
  <r>
    <x v="593"/>
    <x v="0"/>
    <x v="0"/>
    <s v="指名：ドルチェグスト（161228AM-170131）"/>
    <n v="705"/>
    <m/>
    <m/>
    <m/>
    <m/>
    <n v="3365.44"/>
    <m/>
    <x v="0"/>
    <m/>
    <m/>
    <x v="86"/>
    <m/>
    <x v="2"/>
    <x v="3"/>
    <x v="2"/>
  </r>
  <r>
    <x v="593"/>
    <x v="0"/>
    <x v="0"/>
    <s v="指名：ドルチェグスト（161228AM-170131）"/>
    <n v="2996"/>
    <m/>
    <m/>
    <m/>
    <m/>
    <n v="9283.0400000000009"/>
    <m/>
    <x v="0"/>
    <m/>
    <m/>
    <x v="86"/>
    <m/>
    <x v="2"/>
    <x v="3"/>
    <x v="2"/>
  </r>
  <r>
    <x v="593"/>
    <x v="0"/>
    <x v="0"/>
    <s v="指名：ドルチェグスト（161228AM-170131）"/>
    <n v="1246"/>
    <m/>
    <m/>
    <m/>
    <m/>
    <n v="3679.52"/>
    <m/>
    <x v="0"/>
    <m/>
    <m/>
    <x v="86"/>
    <m/>
    <x v="2"/>
    <x v="3"/>
    <x v="2"/>
  </r>
  <r>
    <x v="593"/>
    <x v="0"/>
    <x v="0"/>
    <s v="指名：ドルチェグスト（161228AM-170131）"/>
    <n v="652"/>
    <m/>
    <m/>
    <m/>
    <m/>
    <n v="3058.6400000000003"/>
    <m/>
    <x v="0"/>
    <m/>
    <m/>
    <x v="86"/>
    <m/>
    <x v="2"/>
    <x v="3"/>
    <x v="2"/>
  </r>
  <r>
    <x v="594"/>
    <x v="0"/>
    <x v="0"/>
    <s v="指名：ドルチェグスト（161228AM-170131）"/>
    <n v="741"/>
    <m/>
    <m/>
    <m/>
    <m/>
    <n v="4396.08"/>
    <m/>
    <x v="0"/>
    <m/>
    <m/>
    <x v="86"/>
    <m/>
    <x v="2"/>
    <x v="3"/>
    <x v="2"/>
  </r>
  <r>
    <x v="594"/>
    <x v="0"/>
    <x v="0"/>
    <s v="指名：ドルチェグスト（161228AM-170131）"/>
    <n v="698"/>
    <m/>
    <m/>
    <m/>
    <m/>
    <n v="3073.2"/>
    <m/>
    <x v="0"/>
    <m/>
    <m/>
    <x v="86"/>
    <m/>
    <x v="2"/>
    <x v="3"/>
    <x v="2"/>
  </r>
  <r>
    <x v="594"/>
    <x v="0"/>
    <x v="0"/>
    <s v="指名：ドルチェグスト（161228AM-170131）"/>
    <n v="3452"/>
    <m/>
    <m/>
    <m/>
    <m/>
    <n v="11192.480000000001"/>
    <m/>
    <x v="0"/>
    <m/>
    <m/>
    <x v="86"/>
    <m/>
    <x v="2"/>
    <x v="3"/>
    <x v="2"/>
  </r>
  <r>
    <x v="594"/>
    <x v="0"/>
    <x v="0"/>
    <s v="指名：ドルチェグスト（161228AM-170131）"/>
    <n v="1459"/>
    <m/>
    <m/>
    <m/>
    <m/>
    <n v="4546.88"/>
    <m/>
    <x v="0"/>
    <m/>
    <m/>
    <x v="86"/>
    <m/>
    <x v="2"/>
    <x v="3"/>
    <x v="2"/>
  </r>
  <r>
    <x v="595"/>
    <x v="0"/>
    <x v="0"/>
    <s v="指名：ドルチェグスト（161228AM-170131）"/>
    <n v="700"/>
    <m/>
    <m/>
    <m/>
    <m/>
    <n v="5804.24"/>
    <m/>
    <x v="0"/>
    <m/>
    <m/>
    <x v="87"/>
    <m/>
    <x v="2"/>
    <x v="3"/>
    <x v="2"/>
  </r>
  <r>
    <x v="595"/>
    <x v="0"/>
    <x v="0"/>
    <s v="指名：ドルチェグスト（161228AM-170131）"/>
    <n v="671"/>
    <m/>
    <m/>
    <m/>
    <m/>
    <n v="3466.3199999999997"/>
    <m/>
    <x v="0"/>
    <m/>
    <m/>
    <x v="87"/>
    <m/>
    <x v="2"/>
    <x v="3"/>
    <x v="2"/>
  </r>
  <r>
    <x v="595"/>
    <x v="0"/>
    <x v="0"/>
    <s v="指名：ドルチェグスト（161228AM-170131）"/>
    <n v="1242"/>
    <m/>
    <m/>
    <m/>
    <m/>
    <n v="4117.3600000000006"/>
    <m/>
    <x v="0"/>
    <m/>
    <m/>
    <x v="87"/>
    <m/>
    <x v="2"/>
    <x v="3"/>
    <x v="2"/>
  </r>
  <r>
    <x v="595"/>
    <x v="0"/>
    <x v="0"/>
    <s v="指名：ドルチェグスト（161228AM-170131）"/>
    <n v="3338"/>
    <m/>
    <m/>
    <m/>
    <m/>
    <n v="11883.04"/>
    <m/>
    <x v="0"/>
    <m/>
    <m/>
    <x v="87"/>
    <m/>
    <x v="2"/>
    <x v="3"/>
    <x v="2"/>
  </r>
  <r>
    <x v="596"/>
    <x v="0"/>
    <x v="0"/>
    <s v="指名：ドルチェグスト（161228AM-170131）"/>
    <n v="3565"/>
    <m/>
    <m/>
    <m/>
    <m/>
    <n v="12525.76"/>
    <m/>
    <x v="0"/>
    <m/>
    <m/>
    <x v="87"/>
    <m/>
    <x v="2"/>
    <x v="3"/>
    <x v="2"/>
  </r>
  <r>
    <x v="596"/>
    <x v="0"/>
    <x v="0"/>
    <s v="指名：ドルチェグスト（161228AM-170131）"/>
    <n v="815"/>
    <m/>
    <m/>
    <m/>
    <m/>
    <n v="4124.6400000000003"/>
    <m/>
    <x v="0"/>
    <m/>
    <m/>
    <x v="87"/>
    <m/>
    <x v="2"/>
    <x v="3"/>
    <x v="2"/>
  </r>
  <r>
    <x v="596"/>
    <x v="0"/>
    <x v="0"/>
    <s v="指名：ドルチェグスト（161228AM-170131）"/>
    <n v="1134"/>
    <m/>
    <m/>
    <m/>
    <m/>
    <n v="4335.7599999999993"/>
    <m/>
    <x v="0"/>
    <m/>
    <m/>
    <x v="87"/>
    <m/>
    <x v="2"/>
    <x v="3"/>
    <x v="2"/>
  </r>
  <r>
    <x v="596"/>
    <x v="0"/>
    <x v="0"/>
    <s v="指名：ドルチェグスト（161228AM-170131）"/>
    <n v="865"/>
    <m/>
    <m/>
    <m/>
    <m/>
    <n v="7211.3600000000006"/>
    <m/>
    <x v="0"/>
    <m/>
    <m/>
    <x v="87"/>
    <m/>
    <x v="2"/>
    <x v="3"/>
    <x v="2"/>
  </r>
  <r>
    <x v="597"/>
    <x v="0"/>
    <x v="0"/>
    <s v="指名：ドルチェグスト（161228AM-170131）"/>
    <n v="636"/>
    <m/>
    <m/>
    <m/>
    <m/>
    <n v="2461.6800000000003"/>
    <m/>
    <x v="0"/>
    <m/>
    <m/>
    <x v="87"/>
    <m/>
    <x v="2"/>
    <x v="3"/>
    <x v="2"/>
  </r>
  <r>
    <x v="597"/>
    <x v="0"/>
    <x v="0"/>
    <s v="指名：ドルチェグスト（161228AM-170131）"/>
    <n v="779"/>
    <m/>
    <m/>
    <m/>
    <m/>
    <n v="4937.92"/>
    <m/>
    <x v="0"/>
    <m/>
    <m/>
    <x v="87"/>
    <m/>
    <x v="2"/>
    <x v="3"/>
    <x v="2"/>
  </r>
  <r>
    <x v="597"/>
    <x v="0"/>
    <x v="0"/>
    <s v="指名：ドルチェグスト（161228AM-170131）"/>
    <n v="3717"/>
    <m/>
    <m/>
    <m/>
    <m/>
    <n v="10438.48"/>
    <m/>
    <x v="0"/>
    <m/>
    <m/>
    <x v="87"/>
    <m/>
    <x v="2"/>
    <x v="3"/>
    <x v="2"/>
  </r>
  <r>
    <x v="597"/>
    <x v="0"/>
    <x v="0"/>
    <s v="指名：ドルチェグスト（161228AM-170131）"/>
    <n v="1190"/>
    <m/>
    <m/>
    <m/>
    <m/>
    <n v="3607.76"/>
    <m/>
    <x v="0"/>
    <m/>
    <m/>
    <x v="87"/>
    <m/>
    <x v="2"/>
    <x v="3"/>
    <x v="2"/>
  </r>
  <r>
    <x v="598"/>
    <x v="0"/>
    <x v="0"/>
    <s v="指名：ドルチェグスト（161228AM-170131）"/>
    <n v="1268"/>
    <m/>
    <m/>
    <m/>
    <m/>
    <n v="5088.7199999999993"/>
    <m/>
    <x v="0"/>
    <m/>
    <m/>
    <x v="87"/>
    <m/>
    <x v="2"/>
    <x v="3"/>
    <x v="2"/>
  </r>
  <r>
    <x v="598"/>
    <x v="0"/>
    <x v="0"/>
    <s v="指名：ドルチェグスト（161228AM-170131）"/>
    <n v="725"/>
    <m/>
    <m/>
    <m/>
    <m/>
    <n v="3921.84"/>
    <m/>
    <x v="0"/>
    <m/>
    <m/>
    <x v="87"/>
    <m/>
    <x v="2"/>
    <x v="3"/>
    <x v="2"/>
  </r>
  <r>
    <x v="598"/>
    <x v="0"/>
    <x v="0"/>
    <s v="指名：ドルチェグスト（161228AM-170131）"/>
    <n v="874"/>
    <m/>
    <m/>
    <m/>
    <m/>
    <n v="4070.56"/>
    <m/>
    <x v="0"/>
    <m/>
    <m/>
    <x v="87"/>
    <m/>
    <x v="2"/>
    <x v="3"/>
    <x v="2"/>
  </r>
  <r>
    <x v="598"/>
    <x v="0"/>
    <x v="0"/>
    <s v="指名：ドルチェグスト（161228AM-170131）"/>
    <n v="3449"/>
    <m/>
    <m/>
    <m/>
    <m/>
    <n v="12850.24"/>
    <m/>
    <x v="0"/>
    <m/>
    <m/>
    <x v="87"/>
    <m/>
    <x v="2"/>
    <x v="3"/>
    <x v="2"/>
  </r>
  <r>
    <x v="599"/>
    <x v="0"/>
    <x v="0"/>
    <s v="指名：ドルチェグスト（161228AM-170131）"/>
    <n v="1173"/>
    <m/>
    <m/>
    <m/>
    <m/>
    <n v="3987.3599999999997"/>
    <m/>
    <x v="0"/>
    <m/>
    <m/>
    <x v="87"/>
    <m/>
    <x v="2"/>
    <x v="3"/>
    <x v="2"/>
  </r>
  <r>
    <x v="599"/>
    <x v="0"/>
    <x v="0"/>
    <s v="指名：ドルチェグスト（161228AM-170131）"/>
    <n v="828"/>
    <m/>
    <m/>
    <m/>
    <m/>
    <n v="1787.7600000000002"/>
    <m/>
    <x v="0"/>
    <m/>
    <m/>
    <x v="87"/>
    <m/>
    <x v="2"/>
    <x v="3"/>
    <x v="2"/>
  </r>
  <r>
    <x v="599"/>
    <x v="0"/>
    <x v="0"/>
    <s v="指名：ドルチェグスト（161228AM-170131）"/>
    <n v="3521"/>
    <m/>
    <m/>
    <m/>
    <m/>
    <n v="9889.36"/>
    <m/>
    <x v="0"/>
    <m/>
    <m/>
    <x v="87"/>
    <m/>
    <x v="2"/>
    <x v="3"/>
    <x v="2"/>
  </r>
  <r>
    <x v="599"/>
    <x v="0"/>
    <x v="0"/>
    <s v="指名：ドルチェグスト（161228AM-170131）"/>
    <n v="755"/>
    <m/>
    <m/>
    <m/>
    <m/>
    <n v="6460.4800000000005"/>
    <m/>
    <x v="0"/>
    <m/>
    <m/>
    <x v="87"/>
    <m/>
    <x v="2"/>
    <x v="3"/>
    <x v="2"/>
  </r>
  <r>
    <x v="600"/>
    <x v="0"/>
    <x v="0"/>
    <s v="指名：ドルチェグスト（161228AM-170131）"/>
    <n v="1575"/>
    <m/>
    <m/>
    <m/>
    <m/>
    <n v="4698.72"/>
    <m/>
    <x v="0"/>
    <m/>
    <m/>
    <x v="87"/>
    <m/>
    <x v="2"/>
    <x v="3"/>
    <x v="2"/>
  </r>
  <r>
    <x v="600"/>
    <x v="0"/>
    <x v="0"/>
    <s v="指名：ドルチェグスト（161228AM-170131）"/>
    <n v="761"/>
    <m/>
    <m/>
    <m/>
    <m/>
    <n v="2421.12"/>
    <m/>
    <x v="0"/>
    <m/>
    <m/>
    <x v="87"/>
    <m/>
    <x v="2"/>
    <x v="3"/>
    <x v="2"/>
  </r>
  <r>
    <x v="600"/>
    <x v="0"/>
    <x v="0"/>
    <s v="指名：ドルチェグスト（161228AM-170131）"/>
    <n v="782"/>
    <m/>
    <m/>
    <m/>
    <m/>
    <n v="2774.7200000000003"/>
    <m/>
    <x v="0"/>
    <m/>
    <m/>
    <x v="87"/>
    <m/>
    <x v="2"/>
    <x v="3"/>
    <x v="2"/>
  </r>
  <r>
    <x v="600"/>
    <x v="0"/>
    <x v="0"/>
    <s v="指名：ドルチェグスト（161228AM-170131）"/>
    <n v="3767"/>
    <m/>
    <m/>
    <m/>
    <m/>
    <n v="14893.84"/>
    <m/>
    <x v="0"/>
    <m/>
    <m/>
    <x v="87"/>
    <m/>
    <x v="2"/>
    <x v="3"/>
    <x v="2"/>
  </r>
  <r>
    <x v="601"/>
    <x v="0"/>
    <x v="0"/>
    <s v="指名：ドルチェグスト（161228AM-170131）"/>
    <n v="1926"/>
    <m/>
    <m/>
    <m/>
    <m/>
    <n v="5670.08"/>
    <m/>
    <x v="0"/>
    <m/>
    <m/>
    <x v="87"/>
    <m/>
    <x v="2"/>
    <x v="3"/>
    <x v="2"/>
  </r>
  <r>
    <x v="601"/>
    <x v="0"/>
    <x v="0"/>
    <s v="指名：ドルチェグスト（161228AM-170131）"/>
    <n v="883"/>
    <m/>
    <m/>
    <m/>
    <m/>
    <n v="2292.16"/>
    <m/>
    <x v="0"/>
    <m/>
    <m/>
    <x v="87"/>
    <m/>
    <x v="2"/>
    <x v="3"/>
    <x v="2"/>
  </r>
  <r>
    <x v="601"/>
    <x v="0"/>
    <x v="0"/>
    <s v="指名：ドルチェグスト（161228AM-170131）"/>
    <n v="752"/>
    <m/>
    <m/>
    <m/>
    <m/>
    <n v="3546.4"/>
    <m/>
    <x v="0"/>
    <m/>
    <m/>
    <x v="87"/>
    <m/>
    <x v="2"/>
    <x v="3"/>
    <x v="2"/>
  </r>
  <r>
    <x v="601"/>
    <x v="0"/>
    <x v="0"/>
    <s v="指名：ドルチェグスト（161228AM-170131）"/>
    <n v="4087"/>
    <m/>
    <m/>
    <m/>
    <m/>
    <n v="17617.599999999999"/>
    <m/>
    <x v="0"/>
    <m/>
    <m/>
    <x v="87"/>
    <m/>
    <x v="2"/>
    <x v="3"/>
    <x v="2"/>
  </r>
  <r>
    <x v="602"/>
    <x v="0"/>
    <x v="0"/>
    <s v="指名：ドルチェグスト（161228AM-170131）"/>
    <n v="700"/>
    <m/>
    <m/>
    <m/>
    <m/>
    <n v="10276.24"/>
    <m/>
    <x v="0"/>
    <m/>
    <m/>
    <x v="88"/>
    <m/>
    <x v="2"/>
    <x v="3"/>
    <x v="2"/>
  </r>
  <r>
    <x v="602"/>
    <x v="0"/>
    <x v="0"/>
    <s v="指名：ドルチェグスト（161228AM-170131）"/>
    <n v="896"/>
    <m/>
    <m/>
    <m/>
    <m/>
    <n v="2789.2799999999997"/>
    <m/>
    <x v="0"/>
    <m/>
    <m/>
    <x v="88"/>
    <m/>
    <x v="2"/>
    <x v="3"/>
    <x v="2"/>
  </r>
  <r>
    <x v="602"/>
    <x v="0"/>
    <x v="0"/>
    <s v="指名：ドルチェグスト（161228AM-170131）"/>
    <n v="1193"/>
    <m/>
    <m/>
    <m/>
    <m/>
    <n v="7861.3600000000006"/>
    <m/>
    <x v="0"/>
    <m/>
    <m/>
    <x v="88"/>
    <m/>
    <x v="2"/>
    <x v="3"/>
    <x v="2"/>
  </r>
  <r>
    <x v="602"/>
    <x v="0"/>
    <x v="0"/>
    <s v="指名：ドルチェグスト（161228AM-170131）"/>
    <n v="3657"/>
    <m/>
    <m/>
    <m/>
    <m/>
    <n v="18651.36"/>
    <m/>
    <x v="0"/>
    <m/>
    <m/>
    <x v="88"/>
    <m/>
    <x v="2"/>
    <x v="3"/>
    <x v="2"/>
  </r>
  <r>
    <x v="603"/>
    <x v="0"/>
    <x v="0"/>
    <s v="指名：ドルチェグスト（161228AM-170131）"/>
    <n v="899"/>
    <m/>
    <m/>
    <m/>
    <m/>
    <n v="2377.44"/>
    <m/>
    <x v="0"/>
    <m/>
    <m/>
    <x v="88"/>
    <m/>
    <x v="2"/>
    <x v="3"/>
    <x v="2"/>
  </r>
  <r>
    <x v="603"/>
    <x v="0"/>
    <x v="0"/>
    <s v="指名：ドルチェグスト（161228AM-170131）"/>
    <n v="1130"/>
    <m/>
    <m/>
    <m/>
    <m/>
    <n v="4595.76"/>
    <m/>
    <x v="0"/>
    <m/>
    <m/>
    <x v="88"/>
    <m/>
    <x v="2"/>
    <x v="3"/>
    <x v="2"/>
  </r>
  <r>
    <x v="603"/>
    <x v="0"/>
    <x v="0"/>
    <s v="指名：ドルチェグスト（161228AM-170131）"/>
    <n v="3109"/>
    <m/>
    <m/>
    <m/>
    <m/>
    <n v="14277.119999999999"/>
    <m/>
    <x v="0"/>
    <m/>
    <m/>
    <x v="88"/>
    <m/>
    <x v="2"/>
    <x v="3"/>
    <x v="2"/>
  </r>
  <r>
    <x v="603"/>
    <x v="0"/>
    <x v="0"/>
    <s v="指名：ドルチェグスト（161228AM-170131）"/>
    <n v="721"/>
    <m/>
    <m/>
    <m/>
    <m/>
    <n v="8432.32"/>
    <m/>
    <x v="0"/>
    <m/>
    <m/>
    <x v="88"/>
    <m/>
    <x v="2"/>
    <x v="3"/>
    <x v="2"/>
  </r>
  <r>
    <x v="604"/>
    <x v="0"/>
    <x v="0"/>
    <s v="指名：ドルチェグスト（161228AM-170131）"/>
    <n v="1198"/>
    <m/>
    <m/>
    <m/>
    <m/>
    <n v="4763.2"/>
    <m/>
    <x v="0"/>
    <m/>
    <m/>
    <x v="88"/>
    <m/>
    <x v="2"/>
    <x v="3"/>
    <x v="2"/>
  </r>
  <r>
    <x v="604"/>
    <x v="0"/>
    <x v="0"/>
    <s v="指名：ドルチェグスト（161228AM-170131）"/>
    <n v="1046"/>
    <m/>
    <m/>
    <m/>
    <m/>
    <n v="5200"/>
    <m/>
    <x v="0"/>
    <m/>
    <m/>
    <x v="88"/>
    <m/>
    <x v="2"/>
    <x v="3"/>
    <x v="2"/>
  </r>
  <r>
    <x v="604"/>
    <x v="0"/>
    <x v="0"/>
    <s v="指名：ドルチェグスト（161228AM-170131）"/>
    <n v="2882"/>
    <m/>
    <m/>
    <m/>
    <m/>
    <n v="21089.119999999999"/>
    <m/>
    <x v="0"/>
    <m/>
    <m/>
    <x v="88"/>
    <m/>
    <x v="2"/>
    <x v="3"/>
    <x v="2"/>
  </r>
  <r>
    <x v="604"/>
    <x v="0"/>
    <x v="0"/>
    <s v="指名：ドルチェグスト（161228AM-170131）"/>
    <n v="947"/>
    <m/>
    <m/>
    <m/>
    <m/>
    <n v="10751.52"/>
    <m/>
    <x v="0"/>
    <m/>
    <m/>
    <x v="88"/>
    <m/>
    <x v="2"/>
    <x v="3"/>
    <x v="2"/>
  </r>
  <r>
    <x v="605"/>
    <x v="0"/>
    <x v="0"/>
    <s v="指名：ドルチェグスト（161228AM-170131）"/>
    <n v="1038"/>
    <m/>
    <m/>
    <m/>
    <m/>
    <n v="4281.68"/>
    <m/>
    <x v="0"/>
    <m/>
    <m/>
    <x v="88"/>
    <m/>
    <x v="2"/>
    <x v="3"/>
    <x v="2"/>
  </r>
  <r>
    <x v="605"/>
    <x v="0"/>
    <x v="0"/>
    <s v="指名：ドルチェグスト（161228AM-170131）"/>
    <n v="970"/>
    <m/>
    <m/>
    <m/>
    <m/>
    <n v="8855.6"/>
    <m/>
    <x v="0"/>
    <m/>
    <m/>
    <x v="88"/>
    <m/>
    <x v="2"/>
    <x v="3"/>
    <x v="2"/>
  </r>
  <r>
    <x v="605"/>
    <x v="0"/>
    <x v="0"/>
    <s v="指名：ドルチェグスト（161228AM-170131）"/>
    <n v="2873"/>
    <m/>
    <m/>
    <m/>
    <m/>
    <n v="15808"/>
    <m/>
    <x v="0"/>
    <m/>
    <m/>
    <x v="88"/>
    <m/>
    <x v="2"/>
    <x v="3"/>
    <x v="2"/>
  </r>
  <r>
    <x v="605"/>
    <x v="0"/>
    <x v="0"/>
    <s v="指名：ドルチェグスト（161228AM-170131）"/>
    <n v="1004"/>
    <m/>
    <m/>
    <m/>
    <m/>
    <n v="6399.12"/>
    <m/>
    <x v="0"/>
    <m/>
    <m/>
    <x v="88"/>
    <m/>
    <x v="2"/>
    <x v="3"/>
    <x v="2"/>
  </r>
  <r>
    <x v="606"/>
    <x v="0"/>
    <x v="0"/>
    <s v="指名：ドルチェグスト（161228AM-170131）"/>
    <n v="3072"/>
    <m/>
    <m/>
    <m/>
    <m/>
    <n v="9241.4399999999987"/>
    <m/>
    <x v="0"/>
    <m/>
    <m/>
    <x v="88"/>
    <m/>
    <x v="2"/>
    <x v="3"/>
    <x v="2"/>
  </r>
  <r>
    <x v="606"/>
    <x v="0"/>
    <x v="0"/>
    <s v="指名：ドルチェグスト（161228AM-170131）"/>
    <n v="899"/>
    <m/>
    <m/>
    <m/>
    <m/>
    <n v="4234.88"/>
    <m/>
    <x v="0"/>
    <m/>
    <m/>
    <x v="88"/>
    <m/>
    <x v="2"/>
    <x v="3"/>
    <x v="2"/>
  </r>
  <r>
    <x v="606"/>
    <x v="0"/>
    <x v="0"/>
    <s v="指名：ドルチェグスト（161228AM-170131）"/>
    <n v="783"/>
    <m/>
    <m/>
    <m/>
    <m/>
    <n v="5689.84"/>
    <m/>
    <x v="0"/>
    <m/>
    <m/>
    <x v="88"/>
    <m/>
    <x v="2"/>
    <x v="3"/>
    <x v="2"/>
  </r>
  <r>
    <x v="606"/>
    <x v="0"/>
    <x v="0"/>
    <s v="指名：ドルチェグスト（161228AM-170131）"/>
    <n v="941"/>
    <m/>
    <m/>
    <m/>
    <m/>
    <n v="4717.4400000000005"/>
    <m/>
    <x v="0"/>
    <m/>
    <m/>
    <x v="88"/>
    <m/>
    <x v="2"/>
    <x v="3"/>
    <x v="2"/>
  </r>
  <r>
    <x v="607"/>
    <x v="0"/>
    <x v="0"/>
    <s v="指名：ドルチェグスト（161228AM-170131）"/>
    <n v="1687"/>
    <m/>
    <m/>
    <m/>
    <m/>
    <n v="6857.76"/>
    <m/>
    <x v="0"/>
    <m/>
    <m/>
    <x v="88"/>
    <m/>
    <x v="2"/>
    <x v="3"/>
    <x v="2"/>
  </r>
  <r>
    <x v="607"/>
    <x v="0"/>
    <x v="0"/>
    <s v="指名：ドルチェグスト（161228AM-170131）"/>
    <n v="858"/>
    <m/>
    <m/>
    <m/>
    <m/>
    <n v="1989.52"/>
    <m/>
    <x v="0"/>
    <m/>
    <m/>
    <x v="88"/>
    <m/>
    <x v="2"/>
    <x v="3"/>
    <x v="2"/>
  </r>
  <r>
    <x v="607"/>
    <x v="0"/>
    <x v="0"/>
    <s v="指名：ドルチェグスト（161228AM-170131）"/>
    <n v="891"/>
    <m/>
    <m/>
    <m/>
    <m/>
    <n v="4037.2799999999997"/>
    <m/>
    <x v="0"/>
    <m/>
    <m/>
    <x v="88"/>
    <m/>
    <x v="2"/>
    <x v="3"/>
    <x v="2"/>
  </r>
  <r>
    <x v="607"/>
    <x v="0"/>
    <x v="0"/>
    <s v="指名：ドルチェグスト（161228AM-170131）"/>
    <n v="3000"/>
    <m/>
    <m/>
    <m/>
    <m/>
    <n v="11347.44"/>
    <m/>
    <x v="0"/>
    <m/>
    <m/>
    <x v="88"/>
    <m/>
    <x v="2"/>
    <x v="3"/>
    <x v="2"/>
  </r>
  <r>
    <x v="608"/>
    <x v="0"/>
    <x v="0"/>
    <s v="指名：ドルチェグスト（161228AM-170131）"/>
    <n v="1839"/>
    <m/>
    <m/>
    <m/>
    <m/>
    <n v="7059.5199999999995"/>
    <m/>
    <x v="0"/>
    <m/>
    <m/>
    <x v="88"/>
    <m/>
    <x v="2"/>
    <x v="3"/>
    <x v="2"/>
  </r>
  <r>
    <x v="608"/>
    <x v="0"/>
    <x v="0"/>
    <s v="指名：ドルチェグスト（161228AM-170131）"/>
    <n v="621"/>
    <m/>
    <m/>
    <m/>
    <m/>
    <n v="2692.56"/>
    <m/>
    <x v="0"/>
    <m/>
    <m/>
    <x v="88"/>
    <m/>
    <x v="2"/>
    <x v="3"/>
    <x v="2"/>
  </r>
  <r>
    <x v="608"/>
    <x v="0"/>
    <x v="0"/>
    <s v="指名：ドルチェグスト（161228AM-170131）"/>
    <n v="3128"/>
    <m/>
    <m/>
    <m/>
    <m/>
    <n v="13476.320000000002"/>
    <m/>
    <x v="0"/>
    <m/>
    <m/>
    <x v="88"/>
    <m/>
    <x v="2"/>
    <x v="3"/>
    <x v="2"/>
  </r>
  <r>
    <x v="608"/>
    <x v="0"/>
    <x v="0"/>
    <s v="指名：ドルチェグスト（161228AM-170131）"/>
    <n v="955"/>
    <m/>
    <m/>
    <m/>
    <m/>
    <n v="2899.52"/>
    <m/>
    <x v="0"/>
    <m/>
    <m/>
    <x v="88"/>
    <m/>
    <x v="2"/>
    <x v="3"/>
    <x v="2"/>
  </r>
  <r>
    <x v="609"/>
    <x v="0"/>
    <x v="0"/>
    <s v="指名：ドルチェグスト（161228AM-170131）"/>
    <n v="727"/>
    <m/>
    <m/>
    <m/>
    <m/>
    <n v="2359.7599999999998"/>
    <m/>
    <x v="0"/>
    <m/>
    <m/>
    <x v="89"/>
    <m/>
    <x v="2"/>
    <x v="3"/>
    <x v="2"/>
  </r>
  <r>
    <x v="609"/>
    <x v="0"/>
    <x v="0"/>
    <s v="指名：ドルチェグスト（161228AM-170131）"/>
    <n v="2809"/>
    <m/>
    <m/>
    <m/>
    <m/>
    <n v="11908"/>
    <m/>
    <x v="0"/>
    <m/>
    <m/>
    <x v="89"/>
    <m/>
    <x v="2"/>
    <x v="3"/>
    <x v="2"/>
  </r>
  <r>
    <x v="609"/>
    <x v="0"/>
    <x v="0"/>
    <s v="指名：ドルチェグスト（161228AM-170131）"/>
    <n v="1299"/>
    <m/>
    <m/>
    <m/>
    <m/>
    <n v="3588"/>
    <m/>
    <x v="0"/>
    <m/>
    <m/>
    <x v="89"/>
    <m/>
    <x v="2"/>
    <x v="3"/>
    <x v="2"/>
  </r>
  <r>
    <x v="609"/>
    <x v="0"/>
    <x v="0"/>
    <s v="指名：ドルチェグスト（161228AM-170131）"/>
    <n v="853"/>
    <m/>
    <m/>
    <m/>
    <m/>
    <n v="3836.5600000000004"/>
    <m/>
    <x v="0"/>
    <m/>
    <m/>
    <x v="89"/>
    <m/>
    <x v="2"/>
    <x v="3"/>
    <x v="2"/>
  </r>
  <r>
    <x v="610"/>
    <x v="0"/>
    <x v="0"/>
    <s v="指名：ドルチェグスト（161228AM-170131）"/>
    <n v="2757"/>
    <m/>
    <m/>
    <m/>
    <m/>
    <n v="19504.16"/>
    <m/>
    <x v="0"/>
    <m/>
    <m/>
    <x v="89"/>
    <m/>
    <x v="2"/>
    <x v="3"/>
    <x v="2"/>
  </r>
  <r>
    <x v="610"/>
    <x v="0"/>
    <x v="0"/>
    <s v="指名：ドルチェグスト（161228AM-170131）"/>
    <n v="781"/>
    <m/>
    <m/>
    <m/>
    <m/>
    <n v="8384.48"/>
    <m/>
    <x v="0"/>
    <m/>
    <m/>
    <x v="89"/>
    <m/>
    <x v="2"/>
    <x v="3"/>
    <x v="2"/>
  </r>
  <r>
    <x v="610"/>
    <x v="0"/>
    <x v="0"/>
    <s v="指名：ドルチェグスト（161228AM-170131）"/>
    <n v="804"/>
    <m/>
    <m/>
    <m/>
    <m/>
    <n v="3244.8"/>
    <m/>
    <x v="0"/>
    <m/>
    <m/>
    <x v="89"/>
    <m/>
    <x v="2"/>
    <x v="3"/>
    <x v="2"/>
  </r>
  <r>
    <x v="610"/>
    <x v="0"/>
    <x v="0"/>
    <s v="指名：ドルチェグスト（161228AM-170131）"/>
    <n v="1332"/>
    <m/>
    <m/>
    <m/>
    <m/>
    <n v="6387.68"/>
    <m/>
    <x v="0"/>
    <m/>
    <m/>
    <x v="89"/>
    <m/>
    <x v="2"/>
    <x v="3"/>
    <x v="2"/>
  </r>
  <r>
    <x v="611"/>
    <x v="0"/>
    <x v="0"/>
    <s v="指名：ドルチェグスト（161228AM-170131）"/>
    <n v="1310"/>
    <m/>
    <m/>
    <m/>
    <m/>
    <n v="6075.68"/>
    <m/>
    <x v="0"/>
    <m/>
    <m/>
    <x v="89"/>
    <m/>
    <x v="2"/>
    <x v="3"/>
    <x v="2"/>
  </r>
  <r>
    <x v="611"/>
    <x v="0"/>
    <x v="0"/>
    <s v="指名：ドルチェグスト（161228AM-170131）"/>
    <n v="684"/>
    <m/>
    <m/>
    <m/>
    <m/>
    <n v="4683.12"/>
    <m/>
    <x v="0"/>
    <m/>
    <m/>
    <x v="89"/>
    <m/>
    <x v="2"/>
    <x v="3"/>
    <x v="2"/>
  </r>
  <r>
    <x v="611"/>
    <x v="0"/>
    <x v="0"/>
    <s v="指名：ドルチェグスト（161228AM-170131）"/>
    <n v="2920"/>
    <m/>
    <m/>
    <m/>
    <m/>
    <n v="14423.76"/>
    <m/>
    <x v="0"/>
    <m/>
    <m/>
    <x v="89"/>
    <m/>
    <x v="2"/>
    <x v="3"/>
    <x v="2"/>
  </r>
  <r>
    <x v="611"/>
    <x v="0"/>
    <x v="0"/>
    <s v="指名：ドルチェグスト（161228AM-170131）"/>
    <n v="702"/>
    <m/>
    <m/>
    <m/>
    <m/>
    <n v="3597.3599999999997"/>
    <m/>
    <x v="0"/>
    <m/>
    <m/>
    <x v="89"/>
    <m/>
    <x v="2"/>
    <x v="3"/>
    <x v="2"/>
  </r>
  <r>
    <x v="612"/>
    <x v="0"/>
    <x v="0"/>
    <s v="指名：ドルチェグスト（161228AM-170131）"/>
    <n v="1294"/>
    <m/>
    <m/>
    <m/>
    <m/>
    <n v="4377.3599999999997"/>
    <m/>
    <x v="0"/>
    <m/>
    <m/>
    <x v="89"/>
    <m/>
    <x v="2"/>
    <x v="3"/>
    <x v="2"/>
  </r>
  <r>
    <x v="612"/>
    <x v="0"/>
    <x v="0"/>
    <s v="指名：ドルチェグスト（161228AM-170131）"/>
    <n v="2801"/>
    <m/>
    <m/>
    <m/>
    <m/>
    <n v="12169.039999999999"/>
    <m/>
    <x v="0"/>
    <m/>
    <m/>
    <x v="89"/>
    <m/>
    <x v="2"/>
    <x v="3"/>
    <x v="2"/>
  </r>
  <r>
    <x v="612"/>
    <x v="0"/>
    <x v="0"/>
    <s v="指名：ドルチェグスト（161228AM-170131）"/>
    <n v="645"/>
    <m/>
    <m/>
    <m/>
    <m/>
    <n v="1927.12"/>
    <m/>
    <x v="0"/>
    <m/>
    <m/>
    <x v="89"/>
    <m/>
    <x v="2"/>
    <x v="3"/>
    <x v="2"/>
  </r>
  <r>
    <x v="612"/>
    <x v="0"/>
    <x v="0"/>
    <s v="指名：ドルチェグスト（161228AM-170131）"/>
    <n v="721"/>
    <m/>
    <m/>
    <m/>
    <m/>
    <n v="3980.08"/>
    <m/>
    <x v="0"/>
    <m/>
    <m/>
    <x v="89"/>
    <m/>
    <x v="2"/>
    <x v="3"/>
    <x v="2"/>
  </r>
  <r>
    <x v="613"/>
    <x v="0"/>
    <x v="0"/>
    <s v="指名：ドルチェグスト（161228AM-170131）"/>
    <n v="1116"/>
    <m/>
    <m/>
    <m/>
    <m/>
    <n v="6337.7599999999993"/>
    <m/>
    <x v="0"/>
    <m/>
    <m/>
    <x v="89"/>
    <m/>
    <x v="2"/>
    <x v="3"/>
    <x v="2"/>
  </r>
  <r>
    <x v="613"/>
    <x v="0"/>
    <x v="0"/>
    <s v="指名：ドルチェグスト（161228AM-170131）"/>
    <n v="740"/>
    <m/>
    <m/>
    <m/>
    <m/>
    <n v="4875.5200000000004"/>
    <m/>
    <x v="0"/>
    <m/>
    <m/>
    <x v="89"/>
    <m/>
    <x v="2"/>
    <x v="3"/>
    <x v="2"/>
  </r>
  <r>
    <x v="613"/>
    <x v="0"/>
    <x v="0"/>
    <s v="指名：ドルチェグスト（161228AM-170131）"/>
    <n v="658"/>
    <m/>
    <m/>
    <m/>
    <m/>
    <n v="4044.5600000000004"/>
    <m/>
    <x v="0"/>
    <m/>
    <m/>
    <x v="89"/>
    <m/>
    <x v="2"/>
    <x v="3"/>
    <x v="2"/>
  </r>
  <r>
    <x v="613"/>
    <x v="0"/>
    <x v="0"/>
    <s v="指名：ドルチェグスト（161228AM-170131）"/>
    <n v="2495"/>
    <m/>
    <m/>
    <m/>
    <m/>
    <n v="21127.599999999999"/>
    <m/>
    <x v="0"/>
    <m/>
    <m/>
    <x v="89"/>
    <m/>
    <x v="2"/>
    <x v="3"/>
    <x v="2"/>
  </r>
  <r>
    <x v="614"/>
    <x v="0"/>
    <x v="0"/>
    <s v="指名：ドルチェグスト（161228AM-170131）"/>
    <n v="632"/>
    <m/>
    <m/>
    <m/>
    <m/>
    <n v="1912.56"/>
    <m/>
    <x v="0"/>
    <m/>
    <m/>
    <x v="89"/>
    <m/>
    <x v="2"/>
    <x v="3"/>
    <x v="2"/>
  </r>
  <r>
    <x v="614"/>
    <x v="0"/>
    <x v="0"/>
    <s v="指名：ドルチェグスト（161228AM-170131）"/>
    <n v="1700"/>
    <m/>
    <m/>
    <m/>
    <m/>
    <n v="3864.64"/>
    <m/>
    <x v="0"/>
    <m/>
    <m/>
    <x v="89"/>
    <m/>
    <x v="2"/>
    <x v="3"/>
    <x v="2"/>
  </r>
  <r>
    <x v="614"/>
    <x v="0"/>
    <x v="0"/>
    <s v="指名：ドルチェグスト（161228AM-170131）"/>
    <n v="711"/>
    <m/>
    <m/>
    <m/>
    <m/>
    <n v="3593.2"/>
    <m/>
    <x v="0"/>
    <m/>
    <m/>
    <x v="89"/>
    <m/>
    <x v="2"/>
    <x v="3"/>
    <x v="2"/>
  </r>
  <r>
    <x v="614"/>
    <x v="0"/>
    <x v="0"/>
    <s v="指名：ドルチェグスト（161228AM-170131）"/>
    <n v="2639"/>
    <m/>
    <m/>
    <m/>
    <m/>
    <n v="14198.08"/>
    <m/>
    <x v="0"/>
    <m/>
    <m/>
    <x v="89"/>
    <m/>
    <x v="2"/>
    <x v="3"/>
    <x v="2"/>
  </r>
  <r>
    <x v="615"/>
    <x v="0"/>
    <x v="0"/>
    <s v="指名：ドルチェグスト（161228AM-170131）"/>
    <n v="1987"/>
    <m/>
    <m/>
    <m/>
    <m/>
    <n v="8594.56"/>
    <m/>
    <x v="0"/>
    <m/>
    <m/>
    <x v="89"/>
    <m/>
    <x v="2"/>
    <x v="3"/>
    <x v="2"/>
  </r>
  <r>
    <x v="615"/>
    <x v="0"/>
    <x v="0"/>
    <s v="指名：ドルチェグスト（161228AM-170131）"/>
    <n v="556"/>
    <m/>
    <m/>
    <m/>
    <m/>
    <n v="2200.6400000000003"/>
    <m/>
    <x v="0"/>
    <m/>
    <m/>
    <x v="89"/>
    <m/>
    <x v="2"/>
    <x v="3"/>
    <x v="2"/>
  </r>
  <r>
    <x v="615"/>
    <x v="0"/>
    <x v="0"/>
    <s v="指名：ドルチェグスト（161228AM-170131）"/>
    <n v="693"/>
    <m/>
    <m/>
    <m/>
    <m/>
    <n v="5206.24"/>
    <m/>
    <x v="0"/>
    <m/>
    <m/>
    <x v="89"/>
    <m/>
    <x v="2"/>
    <x v="3"/>
    <x v="2"/>
  </r>
  <r>
    <x v="615"/>
    <x v="0"/>
    <x v="0"/>
    <s v="指名：ドルチェグスト（161228AM-170131）"/>
    <n v="2988"/>
    <m/>
    <m/>
    <m/>
    <m/>
    <n v="17249.439999999999"/>
    <m/>
    <x v="0"/>
    <m/>
    <m/>
    <x v="89"/>
    <m/>
    <x v="2"/>
    <x v="3"/>
    <x v="2"/>
  </r>
  <r>
    <x v="616"/>
    <x v="0"/>
    <x v="0"/>
    <s v="指名：ドルチェグスト（161228AM-170131）"/>
    <n v="2564"/>
    <m/>
    <m/>
    <m/>
    <m/>
    <n v="13075.919999999998"/>
    <m/>
    <x v="0"/>
    <m/>
    <m/>
    <x v="90"/>
    <m/>
    <x v="2"/>
    <x v="3"/>
    <x v="2"/>
  </r>
  <r>
    <x v="616"/>
    <x v="0"/>
    <x v="0"/>
    <s v="指名：ドルチェグスト（161228AM-170131）"/>
    <n v="758"/>
    <m/>
    <m/>
    <m/>
    <m/>
    <n v="3737.76"/>
    <m/>
    <x v="0"/>
    <m/>
    <m/>
    <x v="90"/>
    <m/>
    <x v="2"/>
    <x v="3"/>
    <x v="2"/>
  </r>
  <r>
    <x v="616"/>
    <x v="0"/>
    <x v="0"/>
    <s v="指名：ドルチェグスト（161228AM-170131）"/>
    <n v="1292"/>
    <m/>
    <m/>
    <m/>
    <m/>
    <n v="10750.48"/>
    <m/>
    <x v="0"/>
    <m/>
    <m/>
    <x v="90"/>
    <m/>
    <x v="2"/>
    <x v="3"/>
    <x v="2"/>
  </r>
  <r>
    <x v="616"/>
    <x v="0"/>
    <x v="0"/>
    <s v="指名：ドルチェグスト（161228AM-170131）"/>
    <n v="732"/>
    <m/>
    <m/>
    <m/>
    <m/>
    <n v="3644.16"/>
    <m/>
    <x v="0"/>
    <m/>
    <m/>
    <x v="90"/>
    <m/>
    <x v="2"/>
    <x v="3"/>
    <x v="2"/>
  </r>
  <r>
    <x v="617"/>
    <x v="0"/>
    <x v="0"/>
    <s v="指名：ドルチェグスト（161228AM-170131）"/>
    <n v="941"/>
    <m/>
    <m/>
    <m/>
    <m/>
    <n v="5152.16"/>
    <m/>
    <x v="0"/>
    <m/>
    <m/>
    <x v="90"/>
    <m/>
    <x v="2"/>
    <x v="3"/>
    <x v="2"/>
  </r>
  <r>
    <x v="617"/>
    <x v="0"/>
    <x v="0"/>
    <s v="指名：ドルチェグスト（161228AM-170131）"/>
    <n v="1375"/>
    <m/>
    <m/>
    <m/>
    <m/>
    <n v="5671.12"/>
    <m/>
    <x v="0"/>
    <m/>
    <m/>
    <x v="90"/>
    <m/>
    <x v="2"/>
    <x v="3"/>
    <x v="2"/>
  </r>
  <r>
    <x v="617"/>
    <x v="0"/>
    <x v="0"/>
    <s v="指名：ドルチェグスト（161228AM-170131）"/>
    <n v="2574"/>
    <m/>
    <m/>
    <m/>
    <m/>
    <n v="19307.599999999999"/>
    <m/>
    <x v="0"/>
    <m/>
    <m/>
    <x v="90"/>
    <m/>
    <x v="2"/>
    <x v="3"/>
    <x v="2"/>
  </r>
  <r>
    <x v="617"/>
    <x v="0"/>
    <x v="0"/>
    <s v="指名：ドルチェグスト（161228AM-170131）"/>
    <n v="933"/>
    <m/>
    <m/>
    <m/>
    <m/>
    <n v="4078.8799999999997"/>
    <m/>
    <x v="0"/>
    <m/>
    <m/>
    <x v="90"/>
    <m/>
    <x v="2"/>
    <x v="3"/>
    <x v="2"/>
  </r>
  <r>
    <x v="618"/>
    <x v="0"/>
    <x v="0"/>
    <s v="指名：ドルチェグスト（161228AM-170131）"/>
    <n v="831"/>
    <m/>
    <m/>
    <m/>
    <m/>
    <n v="6122.48"/>
    <m/>
    <x v="0"/>
    <m/>
    <m/>
    <x v="90"/>
    <m/>
    <x v="2"/>
    <x v="3"/>
    <x v="2"/>
  </r>
  <r>
    <x v="618"/>
    <x v="0"/>
    <x v="0"/>
    <s v="指名：ドルチェグスト（161228AM-170131）"/>
    <n v="1065"/>
    <m/>
    <m/>
    <m/>
    <m/>
    <n v="2451.2800000000002"/>
    <m/>
    <x v="0"/>
    <m/>
    <m/>
    <x v="90"/>
    <m/>
    <x v="2"/>
    <x v="3"/>
    <x v="2"/>
  </r>
  <r>
    <x v="618"/>
    <x v="0"/>
    <x v="0"/>
    <s v="指名：ドルチェグスト（161228AM-170131）"/>
    <n v="725"/>
    <m/>
    <m/>
    <m/>
    <m/>
    <n v="1930.2399999999998"/>
    <m/>
    <x v="0"/>
    <m/>
    <m/>
    <x v="90"/>
    <m/>
    <x v="2"/>
    <x v="3"/>
    <x v="2"/>
  </r>
  <r>
    <x v="618"/>
    <x v="0"/>
    <x v="0"/>
    <s v="指名：ドルチェグスト（161228AM-170131）"/>
    <n v="3108"/>
    <m/>
    <m/>
    <m/>
    <m/>
    <n v="14146.08"/>
    <m/>
    <x v="0"/>
    <m/>
    <m/>
    <x v="90"/>
    <m/>
    <x v="2"/>
    <x v="3"/>
    <x v="2"/>
  </r>
  <r>
    <x v="619"/>
    <x v="0"/>
    <x v="0"/>
    <s v="指名：ドルチェグスト（161228AM-170131）"/>
    <n v="1232"/>
    <m/>
    <m/>
    <m/>
    <m/>
    <n v="12770.16"/>
    <m/>
    <x v="0"/>
    <m/>
    <m/>
    <x v="90"/>
    <m/>
    <x v="2"/>
    <x v="3"/>
    <x v="2"/>
  </r>
  <r>
    <x v="619"/>
    <x v="0"/>
    <x v="0"/>
    <s v="指名：ドルチェグスト（161228AM-170131）"/>
    <n v="2837"/>
    <m/>
    <m/>
    <m/>
    <m/>
    <n v="12307.359999999999"/>
    <m/>
    <x v="0"/>
    <m/>
    <m/>
    <x v="90"/>
    <m/>
    <x v="2"/>
    <x v="3"/>
    <x v="2"/>
  </r>
  <r>
    <x v="619"/>
    <x v="0"/>
    <x v="0"/>
    <s v="指名：ドルチェグスト（161228AM-170131）"/>
    <n v="696"/>
    <m/>
    <m/>
    <m/>
    <m/>
    <n v="3720.08"/>
    <m/>
    <x v="0"/>
    <m/>
    <m/>
    <x v="90"/>
    <m/>
    <x v="2"/>
    <x v="3"/>
    <x v="2"/>
  </r>
  <r>
    <x v="619"/>
    <x v="0"/>
    <x v="0"/>
    <s v="指名：ドルチェグスト（161228AM-170131）"/>
    <n v="960"/>
    <m/>
    <m/>
    <m/>
    <m/>
    <n v="7318.4800000000005"/>
    <m/>
    <x v="0"/>
    <m/>
    <m/>
    <x v="90"/>
    <m/>
    <x v="2"/>
    <x v="3"/>
    <x v="2"/>
  </r>
  <r>
    <x v="620"/>
    <x v="0"/>
    <x v="0"/>
    <s v="指名：ドルチェグスト（161228AM-170131）"/>
    <n v="267"/>
    <m/>
    <m/>
    <m/>
    <m/>
    <n v="631.28"/>
    <m/>
    <x v="0"/>
    <m/>
    <m/>
    <x v="90"/>
    <m/>
    <x v="2"/>
    <x v="3"/>
    <x v="2"/>
  </r>
  <r>
    <x v="620"/>
    <x v="0"/>
    <x v="0"/>
    <s v="指名：ドルチェグスト（161228AM-170131）"/>
    <n v="582"/>
    <m/>
    <m/>
    <m/>
    <m/>
    <n v="2923.4399999999996"/>
    <m/>
    <x v="0"/>
    <m/>
    <m/>
    <x v="90"/>
    <m/>
    <x v="2"/>
    <x v="3"/>
    <x v="2"/>
  </r>
  <r>
    <x v="620"/>
    <x v="0"/>
    <x v="0"/>
    <s v="指名：ドルチェグスト（161228AM-170131）"/>
    <n v="2343"/>
    <m/>
    <m/>
    <m/>
    <m/>
    <n v="10211.76"/>
    <m/>
    <x v="0"/>
    <m/>
    <m/>
    <x v="90"/>
    <m/>
    <x v="2"/>
    <x v="3"/>
    <x v="2"/>
  </r>
  <r>
    <x v="620"/>
    <x v="0"/>
    <x v="0"/>
    <s v="指名：ドルチェグスト（161228AM-170131）"/>
    <n v="400"/>
    <m/>
    <m/>
    <m/>
    <m/>
    <n v="1228.24"/>
    <m/>
    <x v="0"/>
    <m/>
    <m/>
    <x v="90"/>
    <m/>
    <x v="2"/>
    <x v="3"/>
    <x v="2"/>
  </r>
  <r>
    <x v="620"/>
    <x v="0"/>
    <x v="0"/>
    <s v="指名：ドルチェグスト（161228AM-170131）"/>
    <n v="795"/>
    <m/>
    <m/>
    <m/>
    <m/>
    <n v="9369.3599999999988"/>
    <m/>
    <x v="0"/>
    <m/>
    <m/>
    <x v="90"/>
    <m/>
    <x v="2"/>
    <x v="3"/>
    <x v="2"/>
  </r>
  <r>
    <x v="620"/>
    <x v="0"/>
    <x v="0"/>
    <s v="指名：ドルチェグスト（161228AM-170131）"/>
    <n v="745"/>
    <m/>
    <m/>
    <m/>
    <m/>
    <n v="6051.76"/>
    <m/>
    <x v="0"/>
    <m/>
    <m/>
    <x v="90"/>
    <m/>
    <x v="2"/>
    <x v="3"/>
    <x v="2"/>
  </r>
  <r>
    <x v="620"/>
    <x v="0"/>
    <x v="0"/>
    <s v="指名：ドルチェグスト（161228AM-170131）"/>
    <n v="196"/>
    <m/>
    <m/>
    <m/>
    <m/>
    <n v="2416.96"/>
    <m/>
    <x v="0"/>
    <m/>
    <m/>
    <x v="90"/>
    <m/>
    <x v="2"/>
    <x v="3"/>
    <x v="2"/>
  </r>
  <r>
    <x v="621"/>
    <x v="0"/>
    <x v="0"/>
    <s v="指名：ドルチェグスト（161228AM-170131）"/>
    <n v="2307"/>
    <m/>
    <m/>
    <m/>
    <m/>
    <n v="8225.36"/>
    <m/>
    <x v="0"/>
    <m/>
    <m/>
    <x v="90"/>
    <m/>
    <x v="2"/>
    <x v="3"/>
    <x v="2"/>
  </r>
  <r>
    <x v="621"/>
    <x v="0"/>
    <x v="0"/>
    <s v="指名：ドルチェグスト（161228AM-170131）"/>
    <n v="1224"/>
    <m/>
    <m/>
    <m/>
    <m/>
    <n v="6483.36"/>
    <m/>
    <x v="0"/>
    <m/>
    <m/>
    <x v="90"/>
    <m/>
    <x v="2"/>
    <x v="3"/>
    <x v="2"/>
  </r>
  <r>
    <x v="621"/>
    <x v="0"/>
    <x v="0"/>
    <s v="指名：ドルチェグスト（161228AM-170131）"/>
    <n v="1415"/>
    <m/>
    <m/>
    <m/>
    <m/>
    <n v="7216.5599999999995"/>
    <m/>
    <x v="0"/>
    <m/>
    <m/>
    <x v="90"/>
    <m/>
    <x v="2"/>
    <x v="3"/>
    <x v="2"/>
  </r>
  <r>
    <x v="621"/>
    <x v="0"/>
    <x v="0"/>
    <s v="指名：ドルチェグスト（161228AM-170131）"/>
    <n v="1086"/>
    <m/>
    <m/>
    <m/>
    <m/>
    <n v="6172.4000000000005"/>
    <m/>
    <x v="0"/>
    <m/>
    <m/>
    <x v="90"/>
    <m/>
    <x v="2"/>
    <x v="3"/>
    <x v="2"/>
  </r>
  <r>
    <x v="622"/>
    <x v="0"/>
    <x v="0"/>
    <s v="指名：ドルチェグスト（161228AM-170131）"/>
    <n v="1885"/>
    <m/>
    <m/>
    <m/>
    <m/>
    <n v="12326.079999999998"/>
    <m/>
    <x v="0"/>
    <m/>
    <m/>
    <x v="90"/>
    <m/>
    <x v="2"/>
    <x v="3"/>
    <x v="2"/>
  </r>
  <r>
    <x v="622"/>
    <x v="0"/>
    <x v="0"/>
    <s v="指名：ドルチェグスト（161228AM-170131）"/>
    <n v="2116"/>
    <m/>
    <m/>
    <m/>
    <m/>
    <n v="7033.52"/>
    <m/>
    <x v="0"/>
    <m/>
    <m/>
    <x v="90"/>
    <m/>
    <x v="2"/>
    <x v="3"/>
    <x v="2"/>
  </r>
  <r>
    <x v="622"/>
    <x v="0"/>
    <x v="0"/>
    <s v="指名：ドルチェグスト（161228AM-170131）"/>
    <n v="1132"/>
    <m/>
    <m/>
    <m/>
    <m/>
    <n v="7880.08"/>
    <m/>
    <x v="0"/>
    <m/>
    <m/>
    <x v="90"/>
    <m/>
    <x v="2"/>
    <x v="3"/>
    <x v="2"/>
  </r>
  <r>
    <x v="622"/>
    <x v="0"/>
    <x v="0"/>
    <s v="指名：ドルチェグスト（161228AM-170131）"/>
    <n v="1013"/>
    <m/>
    <m/>
    <m/>
    <m/>
    <n v="4456.3999999999996"/>
    <m/>
    <x v="0"/>
    <m/>
    <m/>
    <x v="90"/>
    <m/>
    <x v="2"/>
    <x v="3"/>
    <x v="2"/>
  </r>
  <r>
    <x v="623"/>
    <x v="0"/>
    <x v="0"/>
    <s v="指名：ドルチェグスト（161228AM-170131）"/>
    <n v="1561"/>
    <m/>
    <m/>
    <m/>
    <m/>
    <n v="10376.08"/>
    <m/>
    <x v="0"/>
    <m/>
    <m/>
    <x v="91"/>
    <m/>
    <x v="2"/>
    <x v="3"/>
    <x v="2"/>
  </r>
  <r>
    <x v="623"/>
    <x v="0"/>
    <x v="0"/>
    <s v="指名：ドルチェグスト（161228AM-170131）"/>
    <n v="1667"/>
    <m/>
    <m/>
    <m/>
    <m/>
    <n v="8248.24"/>
    <m/>
    <x v="0"/>
    <m/>
    <m/>
    <x v="91"/>
    <m/>
    <x v="2"/>
    <x v="3"/>
    <x v="2"/>
  </r>
  <r>
    <x v="623"/>
    <x v="0"/>
    <x v="0"/>
    <s v="指名：ドルチェグスト（161228AM-170131）"/>
    <n v="930"/>
    <m/>
    <m/>
    <m/>
    <m/>
    <n v="5414.24"/>
    <m/>
    <x v="0"/>
    <m/>
    <m/>
    <x v="91"/>
    <m/>
    <x v="2"/>
    <x v="3"/>
    <x v="2"/>
  </r>
  <r>
    <x v="623"/>
    <x v="0"/>
    <x v="0"/>
    <s v="指名：ドルチェグスト（161228AM-170131）"/>
    <n v="1250"/>
    <m/>
    <m/>
    <m/>
    <m/>
    <n v="5143.8399999999992"/>
    <m/>
    <x v="0"/>
    <m/>
    <m/>
    <x v="91"/>
    <m/>
    <x v="2"/>
    <x v="3"/>
    <x v="2"/>
  </r>
  <r>
    <x v="624"/>
    <x v="0"/>
    <x v="0"/>
    <s v="指名：ドルチェグスト（161228AM-170131）"/>
    <n v="1169"/>
    <m/>
    <m/>
    <m/>
    <m/>
    <n v="6767.28"/>
    <m/>
    <x v="0"/>
    <m/>
    <m/>
    <x v="91"/>
    <m/>
    <x v="2"/>
    <x v="3"/>
    <x v="2"/>
  </r>
  <r>
    <x v="624"/>
    <x v="0"/>
    <x v="0"/>
    <s v="指名：ドルチェグスト（161228AM-170131）"/>
    <n v="888"/>
    <m/>
    <m/>
    <m/>
    <m/>
    <n v="6519.76"/>
    <m/>
    <x v="0"/>
    <m/>
    <m/>
    <x v="91"/>
    <m/>
    <x v="2"/>
    <x v="3"/>
    <x v="2"/>
  </r>
  <r>
    <x v="624"/>
    <x v="0"/>
    <x v="0"/>
    <s v="指名：ドルチェグスト（161228AM-170131）"/>
    <n v="1699"/>
    <m/>
    <m/>
    <m/>
    <m/>
    <n v="8080.7999999999993"/>
    <m/>
    <x v="0"/>
    <m/>
    <m/>
    <x v="91"/>
    <m/>
    <x v="2"/>
    <x v="3"/>
    <x v="2"/>
  </r>
  <r>
    <x v="624"/>
    <x v="0"/>
    <x v="0"/>
    <s v="指名：ドルチェグスト（161228AM-170131）"/>
    <n v="1466"/>
    <m/>
    <m/>
    <m/>
    <m/>
    <n v="9777.0400000000009"/>
    <m/>
    <x v="0"/>
    <m/>
    <m/>
    <x v="91"/>
    <m/>
    <x v="2"/>
    <x v="3"/>
    <x v="2"/>
  </r>
  <r>
    <x v="625"/>
    <x v="0"/>
    <x v="0"/>
    <s v="指名：ドルチェグスト（161228AM-170131）"/>
    <n v="822"/>
    <m/>
    <m/>
    <m/>
    <m/>
    <n v="3413.28"/>
    <m/>
    <x v="0"/>
    <m/>
    <m/>
    <x v="91"/>
    <m/>
    <x v="2"/>
    <x v="3"/>
    <x v="2"/>
  </r>
  <r>
    <x v="625"/>
    <x v="0"/>
    <x v="0"/>
    <s v="指名：ドルチェグスト（161228AM-170131）"/>
    <n v="1688"/>
    <m/>
    <m/>
    <m/>
    <m/>
    <n v="7264.4"/>
    <m/>
    <x v="0"/>
    <m/>
    <m/>
    <x v="91"/>
    <m/>
    <x v="2"/>
    <x v="3"/>
    <x v="2"/>
  </r>
  <r>
    <x v="625"/>
    <x v="0"/>
    <x v="0"/>
    <s v="指名：ドルチェグスト（161228AM-170131）"/>
    <n v="1405"/>
    <m/>
    <m/>
    <m/>
    <m/>
    <n v="4798.5600000000004"/>
    <m/>
    <x v="0"/>
    <m/>
    <m/>
    <x v="91"/>
    <m/>
    <x v="2"/>
    <x v="3"/>
    <x v="2"/>
  </r>
  <r>
    <x v="625"/>
    <x v="0"/>
    <x v="0"/>
    <s v="指名：ドルチェグスト（161228AM-170131）"/>
    <n v="1243"/>
    <m/>
    <m/>
    <m/>
    <m/>
    <n v="12699.439999999999"/>
    <m/>
    <x v="0"/>
    <m/>
    <m/>
    <x v="91"/>
    <m/>
    <x v="2"/>
    <x v="3"/>
    <x v="2"/>
  </r>
  <r>
    <x v="626"/>
    <x v="0"/>
    <x v="0"/>
    <s v="指名：ドルチェグスト（161228AM-170131）"/>
    <n v="1458"/>
    <m/>
    <m/>
    <m/>
    <m/>
    <n v="8317.92"/>
    <m/>
    <x v="0"/>
    <m/>
    <m/>
    <x v="91"/>
    <m/>
    <x v="2"/>
    <x v="3"/>
    <x v="2"/>
  </r>
  <r>
    <x v="626"/>
    <x v="0"/>
    <x v="0"/>
    <s v="指名：ドルチェグスト（161228AM-170131）"/>
    <n v="912"/>
    <m/>
    <m/>
    <m/>
    <m/>
    <n v="2906.8"/>
    <m/>
    <x v="0"/>
    <m/>
    <m/>
    <x v="91"/>
    <m/>
    <x v="2"/>
    <x v="3"/>
    <x v="2"/>
  </r>
  <r>
    <x v="626"/>
    <x v="0"/>
    <x v="0"/>
    <s v="指名：ドルチェグスト（161228AM-170131）"/>
    <n v="1116"/>
    <m/>
    <m/>
    <m/>
    <m/>
    <n v="6848.4"/>
    <m/>
    <x v="0"/>
    <m/>
    <m/>
    <x v="91"/>
    <m/>
    <x v="2"/>
    <x v="3"/>
    <x v="2"/>
  </r>
  <r>
    <x v="626"/>
    <x v="0"/>
    <x v="0"/>
    <s v="指名：ドルチェグスト（161228AM-170131）"/>
    <n v="1591"/>
    <m/>
    <m/>
    <m/>
    <m/>
    <n v="6955.5199999999995"/>
    <m/>
    <x v="0"/>
    <m/>
    <m/>
    <x v="91"/>
    <m/>
    <x v="2"/>
    <x v="3"/>
    <x v="2"/>
  </r>
  <r>
    <x v="627"/>
    <x v="0"/>
    <x v="0"/>
    <s v="指名：ドルチェグスト（161228AM-170131）"/>
    <n v="804"/>
    <m/>
    <m/>
    <m/>
    <m/>
    <n v="6037.2"/>
    <m/>
    <x v="0"/>
    <m/>
    <m/>
    <x v="91"/>
    <m/>
    <x v="2"/>
    <x v="3"/>
    <x v="2"/>
  </r>
  <r>
    <x v="627"/>
    <x v="0"/>
    <x v="0"/>
    <s v="指名：ドルチェグスト（161228AM-170131）"/>
    <n v="1596"/>
    <m/>
    <m/>
    <m/>
    <m/>
    <n v="6653.92"/>
    <m/>
    <x v="0"/>
    <m/>
    <m/>
    <x v="91"/>
    <m/>
    <x v="2"/>
    <x v="3"/>
    <x v="2"/>
  </r>
  <r>
    <x v="627"/>
    <x v="0"/>
    <x v="0"/>
    <s v="指名：ドルチェグスト（161228AM-170131）"/>
    <n v="1279"/>
    <m/>
    <m/>
    <m/>
    <m/>
    <n v="8840"/>
    <m/>
    <x v="0"/>
    <m/>
    <m/>
    <x v="91"/>
    <m/>
    <x v="2"/>
    <x v="3"/>
    <x v="2"/>
  </r>
  <r>
    <x v="627"/>
    <x v="0"/>
    <x v="0"/>
    <s v="指名：ドルチェグスト（161228AM-170131）"/>
    <n v="1054"/>
    <m/>
    <m/>
    <m/>
    <m/>
    <n v="4257.76"/>
    <m/>
    <x v="0"/>
    <m/>
    <m/>
    <x v="91"/>
    <m/>
    <x v="2"/>
    <x v="3"/>
    <x v="2"/>
  </r>
  <r>
    <x v="628"/>
    <x v="0"/>
    <x v="0"/>
    <s v="指名：ドルチェグスト（161228AM-170131）"/>
    <n v="763"/>
    <m/>
    <m/>
    <m/>
    <m/>
    <n v="4547.92"/>
    <m/>
    <x v="0"/>
    <m/>
    <m/>
    <x v="91"/>
    <m/>
    <x v="2"/>
    <x v="3"/>
    <x v="2"/>
  </r>
  <r>
    <x v="628"/>
    <x v="0"/>
    <x v="0"/>
    <s v="指名：ドルチェグスト（161228AM-170131）"/>
    <n v="1424"/>
    <m/>
    <m/>
    <m/>
    <m/>
    <n v="5482.88"/>
    <m/>
    <x v="0"/>
    <m/>
    <m/>
    <x v="91"/>
    <m/>
    <x v="2"/>
    <x v="3"/>
    <x v="2"/>
  </r>
  <r>
    <x v="628"/>
    <x v="0"/>
    <x v="0"/>
    <s v="指名：ドルチェグスト（161228AM-170131）"/>
    <n v="1096"/>
    <m/>
    <m/>
    <m/>
    <m/>
    <n v="5455.84"/>
    <m/>
    <x v="0"/>
    <m/>
    <m/>
    <x v="91"/>
    <m/>
    <x v="2"/>
    <x v="3"/>
    <x v="2"/>
  </r>
  <r>
    <x v="628"/>
    <x v="0"/>
    <x v="0"/>
    <s v="指名：ドルチェグスト（161228AM-170131）"/>
    <n v="1622"/>
    <m/>
    <m/>
    <m/>
    <m/>
    <n v="14043.12"/>
    <m/>
    <x v="0"/>
    <m/>
    <m/>
    <x v="91"/>
    <m/>
    <x v="2"/>
    <x v="3"/>
    <x v="2"/>
  </r>
  <r>
    <x v="629"/>
    <x v="0"/>
    <x v="0"/>
    <s v="指名：ドルチェグスト（161228AM-170131）"/>
    <n v="1298"/>
    <m/>
    <m/>
    <m/>
    <m/>
    <n v="7060.56"/>
    <m/>
    <x v="0"/>
    <m/>
    <m/>
    <x v="91"/>
    <m/>
    <x v="2"/>
    <x v="3"/>
    <x v="2"/>
  </r>
  <r>
    <x v="629"/>
    <x v="0"/>
    <x v="0"/>
    <s v="指名：ドルチェグスト（161228AM-170131）"/>
    <n v="1591"/>
    <m/>
    <m/>
    <m/>
    <m/>
    <n v="11039.6"/>
    <m/>
    <x v="0"/>
    <m/>
    <m/>
    <x v="91"/>
    <m/>
    <x v="2"/>
    <x v="3"/>
    <x v="2"/>
  </r>
  <r>
    <x v="629"/>
    <x v="0"/>
    <x v="0"/>
    <s v="指名：ドルチェグスト（161228AM-170131）"/>
    <n v="834"/>
    <m/>
    <m/>
    <m/>
    <m/>
    <n v="3544.32"/>
    <m/>
    <x v="0"/>
    <m/>
    <m/>
    <x v="91"/>
    <m/>
    <x v="2"/>
    <x v="3"/>
    <x v="2"/>
  </r>
  <r>
    <x v="629"/>
    <x v="0"/>
    <x v="0"/>
    <s v="指名：ドルチェグスト（161228AM-170131）"/>
    <n v="1857"/>
    <m/>
    <m/>
    <m/>
    <m/>
    <n v="12924.08"/>
    <m/>
    <x v="0"/>
    <m/>
    <m/>
    <x v="91"/>
    <m/>
    <x v="2"/>
    <x v="3"/>
    <x v="2"/>
  </r>
  <r>
    <x v="630"/>
    <x v="0"/>
    <x v="0"/>
    <s v="指名：ドルチェグスト（161228AM-170131）"/>
    <n v="1167"/>
    <m/>
    <m/>
    <m/>
    <m/>
    <n v="5909.2800000000007"/>
    <m/>
    <x v="0"/>
    <m/>
    <m/>
    <x v="92"/>
    <m/>
    <x v="2"/>
    <x v="3"/>
    <x v="2"/>
  </r>
  <r>
    <x v="630"/>
    <x v="0"/>
    <x v="0"/>
    <s v="指名：ドルチェグスト（161228AM-170131）"/>
    <n v="1306"/>
    <m/>
    <m/>
    <m/>
    <m/>
    <n v="11742.64"/>
    <m/>
    <x v="0"/>
    <m/>
    <m/>
    <x v="92"/>
    <m/>
    <x v="2"/>
    <x v="3"/>
    <x v="2"/>
  </r>
  <r>
    <x v="630"/>
    <x v="0"/>
    <x v="0"/>
    <s v="指名：ドルチェグスト（161228AM-170131）"/>
    <n v="712"/>
    <m/>
    <m/>
    <m/>
    <m/>
    <n v="1688.9599999999998"/>
    <m/>
    <x v="0"/>
    <m/>
    <m/>
    <x v="92"/>
    <m/>
    <x v="2"/>
    <x v="3"/>
    <x v="2"/>
  </r>
  <r>
    <x v="630"/>
    <x v="0"/>
    <x v="0"/>
    <s v="指名：ドルチェグスト（161228AM-170131）"/>
    <n v="1559"/>
    <m/>
    <m/>
    <m/>
    <m/>
    <n v="6712.16"/>
    <m/>
    <x v="0"/>
    <m/>
    <m/>
    <x v="92"/>
    <m/>
    <x v="2"/>
    <x v="3"/>
    <x v="2"/>
  </r>
  <r>
    <x v="631"/>
    <x v="0"/>
    <x v="0"/>
    <s v="指名：ドルチェグスト（161228AM-170131）"/>
    <n v="998"/>
    <m/>
    <m/>
    <m/>
    <m/>
    <n v="4129.84"/>
    <m/>
    <x v="0"/>
    <m/>
    <m/>
    <x v="92"/>
    <m/>
    <x v="2"/>
    <x v="3"/>
    <x v="2"/>
  </r>
  <r>
    <x v="631"/>
    <x v="0"/>
    <x v="0"/>
    <s v="指名：ドルチェグスト（161228AM-170131）"/>
    <n v="501"/>
    <m/>
    <m/>
    <m/>
    <m/>
    <n v="6417.84"/>
    <m/>
    <x v="0"/>
    <m/>
    <m/>
    <x v="92"/>
    <m/>
    <x v="2"/>
    <x v="3"/>
    <x v="2"/>
  </r>
  <r>
    <x v="631"/>
    <x v="0"/>
    <x v="0"/>
    <s v="指名：ドルチェグスト（161228AM-170131）"/>
    <n v="1422"/>
    <m/>
    <m/>
    <m/>
    <m/>
    <n v="4526.08"/>
    <m/>
    <x v="0"/>
    <m/>
    <m/>
    <x v="92"/>
    <m/>
    <x v="2"/>
    <x v="3"/>
    <x v="2"/>
  </r>
  <r>
    <x v="631"/>
    <x v="0"/>
    <x v="0"/>
    <s v="指名：ドルチェグスト（161228AM-170131）"/>
    <n v="1011"/>
    <m/>
    <m/>
    <m/>
    <m/>
    <n v="5712.72"/>
    <m/>
    <x v="0"/>
    <m/>
    <m/>
    <x v="92"/>
    <m/>
    <x v="2"/>
    <x v="3"/>
    <x v="2"/>
  </r>
  <r>
    <x v="631"/>
    <x v="0"/>
    <x v="0"/>
    <s v="指名：ドルチェグスト（161228AM-170131）"/>
    <n v="868"/>
    <m/>
    <m/>
    <m/>
    <m/>
    <n v="2795.52"/>
    <m/>
    <x v="0"/>
    <m/>
    <m/>
    <x v="92"/>
    <m/>
    <x v="2"/>
    <x v="3"/>
    <x v="2"/>
  </r>
  <r>
    <x v="632"/>
    <x v="0"/>
    <x v="0"/>
    <s v="指名：ドルチェグスト（161228AM-170131）"/>
    <n v="474"/>
    <m/>
    <m/>
    <m/>
    <m/>
    <n v="5971.6799999999994"/>
    <m/>
    <x v="0"/>
    <m/>
    <m/>
    <x v="92"/>
    <m/>
    <x v="2"/>
    <x v="3"/>
    <x v="2"/>
  </r>
  <r>
    <x v="632"/>
    <x v="0"/>
    <x v="0"/>
    <s v="指名：ドルチェグスト（161228AM-170131）"/>
    <n v="1640"/>
    <m/>
    <m/>
    <m/>
    <m/>
    <n v="7794.8"/>
    <m/>
    <x v="0"/>
    <m/>
    <m/>
    <x v="92"/>
    <m/>
    <x v="2"/>
    <x v="3"/>
    <x v="2"/>
  </r>
  <r>
    <x v="632"/>
    <x v="0"/>
    <x v="0"/>
    <s v="指名：ドルチェグスト（161228AM-170131）"/>
    <n v="617"/>
    <m/>
    <m/>
    <m/>
    <m/>
    <n v="4110.08"/>
    <m/>
    <x v="0"/>
    <m/>
    <m/>
    <x v="92"/>
    <m/>
    <x v="2"/>
    <x v="3"/>
    <x v="2"/>
  </r>
  <r>
    <x v="632"/>
    <x v="0"/>
    <x v="0"/>
    <s v="指名：ドルチェグスト（161228AM-170131）"/>
    <n v="671"/>
    <m/>
    <m/>
    <m/>
    <m/>
    <n v="2051.92"/>
    <m/>
    <x v="0"/>
    <m/>
    <m/>
    <x v="92"/>
    <m/>
    <x v="2"/>
    <x v="3"/>
    <x v="2"/>
  </r>
  <r>
    <x v="632"/>
    <x v="0"/>
    <x v="0"/>
    <s v="指名：ドルチェグスト（161228AM-170131）"/>
    <n v="320"/>
    <m/>
    <m/>
    <m/>
    <m/>
    <n v="871.52"/>
    <m/>
    <x v="0"/>
    <m/>
    <m/>
    <x v="92"/>
    <m/>
    <x v="2"/>
    <x v="3"/>
    <x v="2"/>
  </r>
  <r>
    <x v="633"/>
    <x v="0"/>
    <x v="0"/>
    <s v="指名：ドルチェグスト（161228AM-170131）"/>
    <n v="353"/>
    <m/>
    <m/>
    <m/>
    <m/>
    <n v="359.84"/>
    <m/>
    <x v="0"/>
    <m/>
    <m/>
    <x v="92"/>
    <m/>
    <x v="2"/>
    <x v="3"/>
    <x v="2"/>
  </r>
  <r>
    <x v="633"/>
    <x v="0"/>
    <x v="0"/>
    <s v="指名：ドルチェグスト（161228AM-170131）"/>
    <n v="805"/>
    <m/>
    <m/>
    <m/>
    <m/>
    <n v="2152.8000000000002"/>
    <m/>
    <x v="0"/>
    <m/>
    <m/>
    <x v="92"/>
    <m/>
    <x v="2"/>
    <x v="3"/>
    <x v="2"/>
  </r>
  <r>
    <x v="633"/>
    <x v="0"/>
    <x v="0"/>
    <s v="指名：ドルチェグスト（161228AM-170131）"/>
    <n v="2088"/>
    <m/>
    <m/>
    <m/>
    <m/>
    <n v="9764.56"/>
    <m/>
    <x v="0"/>
    <m/>
    <m/>
    <x v="92"/>
    <m/>
    <x v="2"/>
    <x v="3"/>
    <x v="2"/>
  </r>
  <r>
    <x v="633"/>
    <x v="0"/>
    <x v="0"/>
    <s v="指名：ドルチェグスト（161228AM-170131）"/>
    <n v="551"/>
    <m/>
    <m/>
    <m/>
    <m/>
    <n v="5643.0400000000009"/>
    <m/>
    <x v="0"/>
    <m/>
    <m/>
    <x v="92"/>
    <m/>
    <x v="2"/>
    <x v="3"/>
    <x v="2"/>
  </r>
  <r>
    <x v="633"/>
    <x v="0"/>
    <x v="0"/>
    <s v="指名：ドルチェグスト（161228AM-170131）"/>
    <n v="851"/>
    <m/>
    <m/>
    <m/>
    <m/>
    <n v="3412.24"/>
    <m/>
    <x v="0"/>
    <m/>
    <m/>
    <x v="92"/>
    <m/>
    <x v="2"/>
    <x v="3"/>
    <x v="2"/>
  </r>
  <r>
    <x v="634"/>
    <x v="0"/>
    <x v="0"/>
    <s v="指名：ドルチェグスト（161228AM-170131）"/>
    <n v="738"/>
    <m/>
    <m/>
    <m/>
    <m/>
    <n v="2735.2"/>
    <m/>
    <x v="0"/>
    <m/>
    <m/>
    <x v="92"/>
    <m/>
    <x v="2"/>
    <x v="3"/>
    <x v="2"/>
  </r>
  <r>
    <x v="634"/>
    <x v="0"/>
    <x v="0"/>
    <s v="指名：ドルチェグスト（161228AM-170131）"/>
    <n v="827"/>
    <m/>
    <m/>
    <m/>
    <m/>
    <n v="2929.6800000000003"/>
    <m/>
    <x v="0"/>
    <m/>
    <m/>
    <x v="92"/>
    <m/>
    <x v="2"/>
    <x v="3"/>
    <x v="2"/>
  </r>
  <r>
    <x v="634"/>
    <x v="0"/>
    <x v="0"/>
    <s v="指名：ドルチェグスト（161228AM-170131）"/>
    <n v="2348"/>
    <m/>
    <m/>
    <m/>
    <m/>
    <n v="11562.720000000001"/>
    <m/>
    <x v="0"/>
    <m/>
    <m/>
    <x v="92"/>
    <m/>
    <x v="2"/>
    <x v="3"/>
    <x v="2"/>
  </r>
  <r>
    <x v="634"/>
    <x v="0"/>
    <x v="0"/>
    <s v="指名：ドルチェグスト（161228AM-170131）"/>
    <n v="308"/>
    <m/>
    <m/>
    <m/>
    <m/>
    <n v="2349.36"/>
    <m/>
    <x v="0"/>
    <m/>
    <m/>
    <x v="92"/>
    <m/>
    <x v="2"/>
    <x v="3"/>
    <x v="2"/>
  </r>
  <r>
    <x v="634"/>
    <x v="0"/>
    <x v="0"/>
    <s v="指名：ドルチェグスト（161228AM-170131）"/>
    <n v="555"/>
    <m/>
    <m/>
    <m/>
    <m/>
    <n v="4097.5999999999995"/>
    <m/>
    <x v="0"/>
    <m/>
    <m/>
    <x v="92"/>
    <m/>
    <x v="2"/>
    <x v="3"/>
    <x v="2"/>
  </r>
  <r>
    <x v="635"/>
    <x v="0"/>
    <x v="0"/>
    <s v="指名：ドルチェグスト（161228AM-170131）"/>
    <n v="335"/>
    <m/>
    <m/>
    <m/>
    <m/>
    <n v="440.96"/>
    <m/>
    <x v="0"/>
    <m/>
    <m/>
    <x v="92"/>
    <m/>
    <x v="2"/>
    <x v="3"/>
    <x v="2"/>
  </r>
  <r>
    <x v="635"/>
    <x v="0"/>
    <x v="0"/>
    <s v="指名：ドルチェグスト（161228AM-170131）"/>
    <n v="492"/>
    <m/>
    <m/>
    <m/>
    <m/>
    <n v="1223.04"/>
    <m/>
    <x v="0"/>
    <m/>
    <m/>
    <x v="92"/>
    <m/>
    <x v="2"/>
    <x v="3"/>
    <x v="2"/>
  </r>
  <r>
    <x v="635"/>
    <x v="0"/>
    <x v="0"/>
    <s v="指名：ドルチェグスト（161228AM-170131）"/>
    <n v="2498"/>
    <m/>
    <m/>
    <m/>
    <m/>
    <n v="9213.36"/>
    <m/>
    <x v="0"/>
    <m/>
    <m/>
    <x v="92"/>
    <m/>
    <x v="2"/>
    <x v="3"/>
    <x v="2"/>
  </r>
  <r>
    <x v="635"/>
    <x v="0"/>
    <x v="0"/>
    <s v="指名：ドルチェグスト（161228AM-170131）"/>
    <n v="957"/>
    <m/>
    <m/>
    <m/>
    <m/>
    <n v="3153.2799999999997"/>
    <m/>
    <x v="0"/>
    <m/>
    <m/>
    <x v="92"/>
    <m/>
    <x v="2"/>
    <x v="3"/>
    <x v="2"/>
  </r>
  <r>
    <x v="635"/>
    <x v="0"/>
    <x v="0"/>
    <s v="指名：ドルチェグスト（161228AM-170131）"/>
    <n v="817"/>
    <m/>
    <m/>
    <m/>
    <m/>
    <n v="5899.92"/>
    <m/>
    <x v="0"/>
    <m/>
    <m/>
    <x v="92"/>
    <m/>
    <x v="2"/>
    <x v="3"/>
    <x v="2"/>
  </r>
  <r>
    <x v="636"/>
    <x v="0"/>
    <x v="0"/>
    <s v="指名：ドルチェグスト（161228AM-170131）"/>
    <n v="272"/>
    <m/>
    <m/>
    <m/>
    <m/>
    <n v="1154.4000000000001"/>
    <m/>
    <x v="0"/>
    <m/>
    <m/>
    <x v="92"/>
    <m/>
    <x v="2"/>
    <x v="3"/>
    <x v="2"/>
  </r>
  <r>
    <x v="636"/>
    <x v="0"/>
    <x v="0"/>
    <s v="指名：ドルチェグスト（161228AM-170131）"/>
    <n v="971"/>
    <m/>
    <m/>
    <m/>
    <m/>
    <n v="6048.6399999999994"/>
    <m/>
    <x v="0"/>
    <m/>
    <m/>
    <x v="92"/>
    <m/>
    <x v="2"/>
    <x v="3"/>
    <x v="2"/>
  </r>
  <r>
    <x v="636"/>
    <x v="0"/>
    <x v="0"/>
    <s v="指名：ドルチェグスト（161228AM-170131）"/>
    <n v="496"/>
    <m/>
    <m/>
    <m/>
    <m/>
    <n v="4276.4800000000005"/>
    <m/>
    <x v="0"/>
    <m/>
    <m/>
    <x v="92"/>
    <m/>
    <x v="2"/>
    <x v="3"/>
    <x v="2"/>
  </r>
  <r>
    <x v="636"/>
    <x v="0"/>
    <x v="0"/>
    <s v="指名：ドルチェグスト（161228AM-170131）"/>
    <n v="2476"/>
    <m/>
    <m/>
    <m/>
    <m/>
    <n v="9013.68"/>
    <m/>
    <x v="0"/>
    <m/>
    <m/>
    <x v="92"/>
    <m/>
    <x v="2"/>
    <x v="3"/>
    <x v="2"/>
  </r>
  <r>
    <x v="636"/>
    <x v="0"/>
    <x v="0"/>
    <s v="指名：ドルチェグスト（161228AM-170131）"/>
    <n v="1257"/>
    <m/>
    <m/>
    <m/>
    <m/>
    <n v="5079.3599999999997"/>
    <m/>
    <x v="0"/>
    <m/>
    <m/>
    <x v="92"/>
    <m/>
    <x v="2"/>
    <x v="3"/>
    <x v="2"/>
  </r>
  <r>
    <x v="637"/>
    <x v="0"/>
    <x v="0"/>
    <s v="指名：ドルチェグスト（161228AM-170131）"/>
    <n v="1672"/>
    <m/>
    <m/>
    <m/>
    <m/>
    <n v="13895.44"/>
    <m/>
    <x v="0"/>
    <m/>
    <m/>
    <x v="93"/>
    <m/>
    <x v="2"/>
    <x v="3"/>
    <x v="2"/>
  </r>
  <r>
    <x v="637"/>
    <x v="0"/>
    <x v="0"/>
    <s v="指名：ドルチェグスト（161228AM-170131）"/>
    <n v="993"/>
    <m/>
    <m/>
    <m/>
    <m/>
    <n v="2512.64"/>
    <m/>
    <x v="0"/>
    <m/>
    <m/>
    <x v="93"/>
    <m/>
    <x v="2"/>
    <x v="3"/>
    <x v="2"/>
  </r>
  <r>
    <x v="637"/>
    <x v="0"/>
    <x v="0"/>
    <s v="指名：ドルチェグスト（161228AM-170131）"/>
    <n v="893"/>
    <m/>
    <m/>
    <m/>
    <m/>
    <n v="3709.6800000000003"/>
    <m/>
    <x v="0"/>
    <m/>
    <m/>
    <x v="93"/>
    <m/>
    <x v="2"/>
    <x v="3"/>
    <x v="2"/>
  </r>
  <r>
    <x v="637"/>
    <x v="0"/>
    <x v="0"/>
    <s v="指名：ドルチェグスト（161228AM-170131）"/>
    <n v="549"/>
    <m/>
    <m/>
    <m/>
    <m/>
    <n v="1950.0000000000002"/>
    <m/>
    <x v="0"/>
    <m/>
    <m/>
    <x v="93"/>
    <m/>
    <x v="2"/>
    <x v="3"/>
    <x v="2"/>
  </r>
  <r>
    <x v="637"/>
    <x v="0"/>
    <x v="0"/>
    <s v="指名：ドルチェグスト（161228AM-170131）"/>
    <n v="372"/>
    <m/>
    <m/>
    <m/>
    <m/>
    <n v="1126.32"/>
    <m/>
    <x v="0"/>
    <m/>
    <m/>
    <x v="93"/>
    <m/>
    <x v="2"/>
    <x v="3"/>
    <x v="2"/>
  </r>
  <r>
    <x v="638"/>
    <x v="0"/>
    <x v="0"/>
    <s v="指名：ドルチェグスト（161228AM-170131）"/>
    <n v="1586"/>
    <m/>
    <m/>
    <m/>
    <m/>
    <n v="13238.16"/>
    <m/>
    <x v="0"/>
    <m/>
    <m/>
    <x v="93"/>
    <m/>
    <x v="2"/>
    <x v="3"/>
    <x v="2"/>
  </r>
  <r>
    <x v="638"/>
    <x v="0"/>
    <x v="0"/>
    <s v="指名：ドルチェグスト（161228AM-170131）"/>
    <n v="508"/>
    <m/>
    <m/>
    <m/>
    <m/>
    <n v="2305.6799999999998"/>
    <m/>
    <x v="0"/>
    <m/>
    <m/>
    <x v="93"/>
    <m/>
    <x v="2"/>
    <x v="3"/>
    <x v="2"/>
  </r>
  <r>
    <x v="638"/>
    <x v="0"/>
    <x v="0"/>
    <s v="指名：ドルチェグスト（161228AM-170131）"/>
    <n v="933"/>
    <m/>
    <m/>
    <m/>
    <m/>
    <n v="2255.7600000000002"/>
    <m/>
    <x v="0"/>
    <m/>
    <m/>
    <x v="93"/>
    <m/>
    <x v="2"/>
    <x v="3"/>
    <x v="2"/>
  </r>
  <r>
    <x v="638"/>
    <x v="0"/>
    <x v="0"/>
    <s v="指名：ドルチェグスト（161228AM-170131）"/>
    <n v="1022"/>
    <m/>
    <m/>
    <m/>
    <m/>
    <n v="5655.5199999999995"/>
    <m/>
    <x v="0"/>
    <m/>
    <m/>
    <x v="93"/>
    <m/>
    <x v="2"/>
    <x v="3"/>
    <x v="2"/>
  </r>
  <r>
    <x v="638"/>
    <x v="0"/>
    <x v="0"/>
    <s v="指名：ドルチェグスト（161228AM-170131）"/>
    <n v="372"/>
    <m/>
    <m/>
    <m/>
    <m/>
    <n v="707.2"/>
    <m/>
    <x v="0"/>
    <m/>
    <m/>
    <x v="93"/>
    <m/>
    <x v="2"/>
    <x v="3"/>
    <x v="2"/>
  </r>
  <r>
    <x v="639"/>
    <x v="0"/>
    <x v="0"/>
    <s v="指名：ドルチェグスト（161228AM-170131）"/>
    <n v="969"/>
    <m/>
    <m/>
    <m/>
    <m/>
    <n v="3242.7200000000003"/>
    <m/>
    <x v="0"/>
    <m/>
    <m/>
    <x v="93"/>
    <m/>
    <x v="2"/>
    <x v="3"/>
    <x v="2"/>
  </r>
  <r>
    <x v="639"/>
    <x v="0"/>
    <x v="0"/>
    <s v="指名：ドルチェグスト（161228AM-170131）"/>
    <n v="460"/>
    <m/>
    <m/>
    <m/>
    <m/>
    <n v="3529.76"/>
    <m/>
    <x v="0"/>
    <m/>
    <m/>
    <x v="93"/>
    <m/>
    <x v="2"/>
    <x v="3"/>
    <x v="2"/>
  </r>
  <r>
    <x v="639"/>
    <x v="0"/>
    <x v="0"/>
    <s v="指名：ドルチェグスト（161228AM-170131）"/>
    <n v="1422"/>
    <m/>
    <m/>
    <m/>
    <m/>
    <n v="7873.84"/>
    <m/>
    <x v="0"/>
    <m/>
    <m/>
    <x v="93"/>
    <m/>
    <x v="2"/>
    <x v="3"/>
    <x v="2"/>
  </r>
  <r>
    <x v="639"/>
    <x v="0"/>
    <x v="0"/>
    <s v="指名：ドルチェグスト（161228AM-170131）"/>
    <n v="960"/>
    <m/>
    <m/>
    <m/>
    <m/>
    <n v="3875.04"/>
    <m/>
    <x v="0"/>
    <m/>
    <m/>
    <x v="93"/>
    <m/>
    <x v="2"/>
    <x v="3"/>
    <x v="2"/>
  </r>
  <r>
    <x v="639"/>
    <x v="0"/>
    <x v="0"/>
    <s v="指名：ドルチェグスト（161228AM-170131）"/>
    <n v="374"/>
    <m/>
    <m/>
    <m/>
    <m/>
    <n v="2466.88"/>
    <m/>
    <x v="0"/>
    <m/>
    <m/>
    <x v="93"/>
    <m/>
    <x v="2"/>
    <x v="3"/>
    <x v="2"/>
  </r>
  <r>
    <x v="640"/>
    <x v="0"/>
    <x v="0"/>
    <s v="指名：ドルチェグスト（161228AM-170131）"/>
    <n v="403"/>
    <m/>
    <m/>
    <m/>
    <m/>
    <n v="1251.1199999999999"/>
    <m/>
    <x v="0"/>
    <m/>
    <m/>
    <x v="93"/>
    <m/>
    <x v="2"/>
    <x v="3"/>
    <x v="2"/>
  </r>
  <r>
    <x v="640"/>
    <x v="0"/>
    <x v="0"/>
    <s v="指名：ドルチェグスト（161228AM-170131）"/>
    <n v="1734"/>
    <m/>
    <m/>
    <m/>
    <m/>
    <n v="9805.119999999999"/>
    <m/>
    <x v="0"/>
    <m/>
    <m/>
    <x v="93"/>
    <m/>
    <x v="2"/>
    <x v="3"/>
    <x v="2"/>
  </r>
  <r>
    <x v="640"/>
    <x v="0"/>
    <x v="0"/>
    <s v="指名：ドルチェグスト（161228AM-170131）"/>
    <n v="1148"/>
    <m/>
    <m/>
    <m/>
    <m/>
    <n v="6685.1200000000008"/>
    <m/>
    <x v="0"/>
    <m/>
    <m/>
    <x v="93"/>
    <m/>
    <x v="2"/>
    <x v="3"/>
    <x v="2"/>
  </r>
  <r>
    <x v="640"/>
    <x v="0"/>
    <x v="0"/>
    <s v="指名：ドルチェグスト（161228AM-170131）"/>
    <n v="924"/>
    <m/>
    <m/>
    <m/>
    <m/>
    <n v="8016.32"/>
    <m/>
    <x v="0"/>
    <m/>
    <m/>
    <x v="93"/>
    <m/>
    <x v="2"/>
    <x v="3"/>
    <x v="2"/>
  </r>
  <r>
    <x v="640"/>
    <x v="0"/>
    <x v="0"/>
    <s v="指名：ドルチェグスト（161228AM-170131）"/>
    <n v="399"/>
    <m/>
    <m/>
    <m/>
    <m/>
    <n v="3731.52"/>
    <m/>
    <x v="0"/>
    <m/>
    <m/>
    <x v="93"/>
    <m/>
    <x v="2"/>
    <x v="3"/>
    <x v="2"/>
  </r>
  <r>
    <x v="641"/>
    <x v="0"/>
    <x v="0"/>
    <s v="指名：ドルチェグスト（161228AM-170131）"/>
    <n v="407"/>
    <m/>
    <m/>
    <m/>
    <m/>
    <n v="662.48"/>
    <m/>
    <x v="0"/>
    <m/>
    <m/>
    <x v="93"/>
    <m/>
    <x v="2"/>
    <x v="3"/>
    <x v="2"/>
  </r>
  <r>
    <x v="641"/>
    <x v="0"/>
    <x v="0"/>
    <s v="指名：ドルチェグスト（161228AM-170131）"/>
    <n v="1897"/>
    <m/>
    <m/>
    <m/>
    <m/>
    <n v="15669.68"/>
    <m/>
    <x v="0"/>
    <m/>
    <m/>
    <x v="93"/>
    <m/>
    <x v="2"/>
    <x v="3"/>
    <x v="2"/>
  </r>
  <r>
    <x v="641"/>
    <x v="0"/>
    <x v="0"/>
    <s v="指名：ドルチェグスト（161228AM-170131）"/>
    <n v="523"/>
    <m/>
    <m/>
    <m/>
    <m/>
    <n v="1668.1599999999999"/>
    <m/>
    <x v="0"/>
    <m/>
    <m/>
    <x v="93"/>
    <m/>
    <x v="2"/>
    <x v="3"/>
    <x v="2"/>
  </r>
  <r>
    <x v="641"/>
    <x v="0"/>
    <x v="0"/>
    <s v="指名：ドルチェグスト（161228AM-170131）"/>
    <n v="1370"/>
    <m/>
    <m/>
    <m/>
    <m/>
    <n v="6145.3600000000006"/>
    <m/>
    <x v="0"/>
    <m/>
    <m/>
    <x v="93"/>
    <m/>
    <x v="2"/>
    <x v="3"/>
    <x v="2"/>
  </r>
  <r>
    <x v="641"/>
    <x v="0"/>
    <x v="0"/>
    <s v="指名：ドルチェグスト（161228AM-170131）"/>
    <n v="1005"/>
    <m/>
    <m/>
    <m/>
    <m/>
    <n v="4669.5999999999995"/>
    <m/>
    <x v="0"/>
    <m/>
    <m/>
    <x v="93"/>
    <m/>
    <x v="2"/>
    <x v="3"/>
    <x v="2"/>
  </r>
  <r>
    <x v="642"/>
    <x v="0"/>
    <x v="0"/>
    <s v="指名：ドルチェグスト（161228AM-170131）"/>
    <n v="1212"/>
    <m/>
    <m/>
    <m/>
    <m/>
    <n v="5035.68"/>
    <m/>
    <x v="0"/>
    <m/>
    <m/>
    <x v="93"/>
    <m/>
    <x v="2"/>
    <x v="3"/>
    <x v="2"/>
  </r>
  <r>
    <x v="642"/>
    <x v="0"/>
    <x v="0"/>
    <s v="指名：ドルチェグスト（161228AM-170131）"/>
    <n v="377"/>
    <m/>
    <m/>
    <m/>
    <m/>
    <n v="691.6"/>
    <m/>
    <x v="0"/>
    <m/>
    <m/>
    <x v="93"/>
    <m/>
    <x v="2"/>
    <x v="3"/>
    <x v="2"/>
  </r>
  <r>
    <x v="642"/>
    <x v="0"/>
    <x v="0"/>
    <s v="指名：ドルチェグスト（161228AM-170131）"/>
    <n v="405"/>
    <m/>
    <m/>
    <m/>
    <m/>
    <n v="6748.5599999999995"/>
    <m/>
    <x v="0"/>
    <m/>
    <m/>
    <x v="93"/>
    <m/>
    <x v="2"/>
    <x v="3"/>
    <x v="2"/>
  </r>
  <r>
    <x v="642"/>
    <x v="0"/>
    <x v="0"/>
    <s v="指名：ドルチェグスト（161228AM-170131）"/>
    <n v="1877"/>
    <m/>
    <m/>
    <m/>
    <m/>
    <n v="9137.44"/>
    <m/>
    <x v="0"/>
    <m/>
    <m/>
    <x v="93"/>
    <m/>
    <x v="2"/>
    <x v="3"/>
    <x v="2"/>
  </r>
  <r>
    <x v="642"/>
    <x v="0"/>
    <x v="0"/>
    <s v="指名：ドルチェグスト（161228AM-170131）"/>
    <n v="969"/>
    <m/>
    <m/>
    <m/>
    <m/>
    <n v="3531.8399999999997"/>
    <m/>
    <x v="0"/>
    <m/>
    <m/>
    <x v="93"/>
    <m/>
    <x v="2"/>
    <x v="3"/>
    <x v="2"/>
  </r>
  <r>
    <x v="643"/>
    <x v="0"/>
    <x v="0"/>
    <s v="指名：ドルチェグスト（161228AM-170131）"/>
    <n v="1951"/>
    <m/>
    <m/>
    <m/>
    <m/>
    <n v="11866.4"/>
    <m/>
    <x v="0"/>
    <m/>
    <m/>
    <x v="93"/>
    <m/>
    <x v="2"/>
    <x v="3"/>
    <x v="2"/>
  </r>
  <r>
    <x v="643"/>
    <x v="0"/>
    <x v="0"/>
    <s v="指名：ドルチェグスト（161228AM-170131）"/>
    <n v="358"/>
    <m/>
    <m/>
    <m/>
    <m/>
    <n v="1049.3600000000001"/>
    <m/>
    <x v="0"/>
    <m/>
    <m/>
    <x v="93"/>
    <m/>
    <x v="2"/>
    <x v="3"/>
    <x v="2"/>
  </r>
  <r>
    <x v="643"/>
    <x v="0"/>
    <x v="0"/>
    <s v="指名：ドルチェグスト（161228AM-170131）"/>
    <n v="407"/>
    <m/>
    <m/>
    <m/>
    <m/>
    <n v="581.36"/>
    <m/>
    <x v="0"/>
    <m/>
    <m/>
    <x v="93"/>
    <m/>
    <x v="2"/>
    <x v="3"/>
    <x v="2"/>
  </r>
  <r>
    <x v="643"/>
    <x v="0"/>
    <x v="0"/>
    <s v="指名：ドルチェグスト（161228AM-170131）"/>
    <n v="1468"/>
    <m/>
    <m/>
    <m/>
    <m/>
    <n v="7899.84"/>
    <m/>
    <x v="0"/>
    <m/>
    <m/>
    <x v="93"/>
    <m/>
    <x v="2"/>
    <x v="3"/>
    <x v="2"/>
  </r>
  <r>
    <x v="643"/>
    <x v="0"/>
    <x v="0"/>
    <s v="指名：ドルチェグスト（161228AM-170131）"/>
    <n v="1105"/>
    <m/>
    <m/>
    <m/>
    <m/>
    <n v="4164.16"/>
    <m/>
    <x v="0"/>
    <m/>
    <m/>
    <x v="93"/>
    <m/>
    <x v="2"/>
    <x v="3"/>
    <x v="2"/>
  </r>
  <r>
    <x v="644"/>
    <x v="0"/>
    <x v="0"/>
    <s v="指名：ドルチェグスト（161228AM-170131）"/>
    <n v="1970"/>
    <m/>
    <m/>
    <m/>
    <m/>
    <n v="6668.4800000000005"/>
    <m/>
    <x v="0"/>
    <m/>
    <m/>
    <x v="94"/>
    <m/>
    <x v="2"/>
    <x v="3"/>
    <x v="2"/>
  </r>
  <r>
    <x v="644"/>
    <x v="0"/>
    <x v="0"/>
    <s v="指名：ドルチェグスト（161228AM-170131）"/>
    <n v="328"/>
    <m/>
    <m/>
    <m/>
    <m/>
    <n v="821.6"/>
    <m/>
    <x v="0"/>
    <m/>
    <m/>
    <x v="94"/>
    <m/>
    <x v="2"/>
    <x v="3"/>
    <x v="2"/>
  </r>
  <r>
    <x v="644"/>
    <x v="0"/>
    <x v="0"/>
    <s v="指名：ドルチェグスト（161228AM-170131）"/>
    <n v="319"/>
    <m/>
    <m/>
    <m/>
    <m/>
    <n v="1911.52"/>
    <m/>
    <x v="0"/>
    <m/>
    <m/>
    <x v="94"/>
    <m/>
    <x v="2"/>
    <x v="3"/>
    <x v="2"/>
  </r>
  <r>
    <x v="644"/>
    <x v="0"/>
    <x v="0"/>
    <s v="指名：ドルチェグスト（161228AM-170131）"/>
    <n v="836"/>
    <m/>
    <m/>
    <m/>
    <m/>
    <n v="22660.559999999998"/>
    <m/>
    <x v="0"/>
    <m/>
    <m/>
    <x v="94"/>
    <m/>
    <x v="2"/>
    <x v="3"/>
    <x v="2"/>
  </r>
  <r>
    <x v="644"/>
    <x v="0"/>
    <x v="0"/>
    <s v="指名：ドルチェグスト（161228AM-170131）"/>
    <n v="1219"/>
    <m/>
    <m/>
    <m/>
    <m/>
    <n v="7173.9199999999992"/>
    <m/>
    <x v="0"/>
    <m/>
    <m/>
    <x v="94"/>
    <m/>
    <x v="2"/>
    <x v="3"/>
    <x v="2"/>
  </r>
  <r>
    <x v="645"/>
    <x v="0"/>
    <x v="0"/>
    <s v="指名：ドルチェグスト（161228AM-170131）"/>
    <n v="884"/>
    <m/>
    <m/>
    <m/>
    <m/>
    <n v="6205.6799999999994"/>
    <m/>
    <x v="0"/>
    <m/>
    <m/>
    <x v="94"/>
    <m/>
    <x v="2"/>
    <x v="3"/>
    <x v="2"/>
  </r>
  <r>
    <x v="645"/>
    <x v="0"/>
    <x v="0"/>
    <s v="指名：ドルチェグスト（161228AM-170131）"/>
    <n v="1530"/>
    <m/>
    <m/>
    <m/>
    <m/>
    <n v="9381.84"/>
    <m/>
    <x v="0"/>
    <m/>
    <m/>
    <x v="94"/>
    <m/>
    <x v="2"/>
    <x v="3"/>
    <x v="2"/>
  </r>
  <r>
    <x v="645"/>
    <x v="0"/>
    <x v="0"/>
    <s v="指名：ドルチェグスト（161228AM-170131）"/>
    <n v="386"/>
    <m/>
    <m/>
    <m/>
    <m/>
    <n v="1378"/>
    <m/>
    <x v="0"/>
    <m/>
    <m/>
    <x v="94"/>
    <m/>
    <x v="2"/>
    <x v="3"/>
    <x v="2"/>
  </r>
  <r>
    <x v="645"/>
    <x v="0"/>
    <x v="0"/>
    <s v="指名：ドルチェグスト（161228AM-170131）"/>
    <n v="1229"/>
    <m/>
    <m/>
    <m/>
    <m/>
    <n v="5163.6000000000004"/>
    <m/>
    <x v="0"/>
    <m/>
    <m/>
    <x v="94"/>
    <m/>
    <x v="2"/>
    <x v="3"/>
    <x v="2"/>
  </r>
  <r>
    <x v="645"/>
    <x v="0"/>
    <x v="0"/>
    <s v="指名：ドルチェグスト（161228AM-170131）"/>
    <n v="332"/>
    <m/>
    <m/>
    <m/>
    <m/>
    <n v="3400.7999999999997"/>
    <m/>
    <x v="0"/>
    <m/>
    <m/>
    <x v="94"/>
    <m/>
    <x v="2"/>
    <x v="3"/>
    <x v="2"/>
  </r>
  <r>
    <x v="646"/>
    <x v="0"/>
    <x v="0"/>
    <s v="指名：ドルチェグスト（161228AM-170131）"/>
    <n v="459"/>
    <m/>
    <m/>
    <m/>
    <m/>
    <n v="2629.1200000000003"/>
    <m/>
    <x v="0"/>
    <m/>
    <m/>
    <x v="94"/>
    <m/>
    <x v="2"/>
    <x v="3"/>
    <x v="2"/>
  </r>
  <r>
    <x v="646"/>
    <x v="0"/>
    <x v="0"/>
    <s v="指名：ドルチェグスト（161228AM-170131）"/>
    <n v="1433"/>
    <m/>
    <m/>
    <m/>
    <m/>
    <n v="5642"/>
    <m/>
    <x v="0"/>
    <m/>
    <m/>
    <x v="94"/>
    <m/>
    <x v="2"/>
    <x v="3"/>
    <x v="2"/>
  </r>
  <r>
    <x v="646"/>
    <x v="0"/>
    <x v="0"/>
    <s v="指名：ドルチェグスト（161228AM-170131）"/>
    <n v="369"/>
    <m/>
    <m/>
    <m/>
    <m/>
    <n v="1080.56"/>
    <m/>
    <x v="0"/>
    <m/>
    <m/>
    <x v="94"/>
    <m/>
    <x v="2"/>
    <x v="3"/>
    <x v="2"/>
  </r>
  <r>
    <x v="646"/>
    <x v="0"/>
    <x v="0"/>
    <s v="指名：ドルチェグスト（161228AM-170131）"/>
    <n v="903"/>
    <m/>
    <m/>
    <m/>
    <m/>
    <n v="5530.72"/>
    <m/>
    <x v="0"/>
    <m/>
    <m/>
    <x v="94"/>
    <m/>
    <x v="2"/>
    <x v="3"/>
    <x v="2"/>
  </r>
  <r>
    <x v="646"/>
    <x v="0"/>
    <x v="0"/>
    <s v="指名：ドルチェグスト（161228AM-170131）"/>
    <n v="1042"/>
    <m/>
    <m/>
    <m/>
    <m/>
    <n v="6885.84"/>
    <m/>
    <x v="0"/>
    <m/>
    <m/>
    <x v="94"/>
    <m/>
    <x v="2"/>
    <x v="3"/>
    <x v="2"/>
  </r>
  <r>
    <x v="647"/>
    <x v="0"/>
    <x v="0"/>
    <s v="指名：ドルチェグスト（161228AM-170131）"/>
    <n v="496"/>
    <m/>
    <m/>
    <m/>
    <m/>
    <n v="4287.92"/>
    <m/>
    <x v="0"/>
    <m/>
    <m/>
    <x v="94"/>
    <m/>
    <x v="2"/>
    <x v="3"/>
    <x v="2"/>
  </r>
  <r>
    <x v="647"/>
    <x v="0"/>
    <x v="0"/>
    <s v="指名：ドルチェグスト（161228AM-170131）"/>
    <n v="1171"/>
    <m/>
    <m/>
    <m/>
    <m/>
    <n v="5718.96"/>
    <m/>
    <x v="0"/>
    <m/>
    <m/>
    <x v="94"/>
    <m/>
    <x v="2"/>
    <x v="3"/>
    <x v="2"/>
  </r>
  <r>
    <x v="647"/>
    <x v="0"/>
    <x v="0"/>
    <s v="指名：ドルチェグスト（161228AM-170131）"/>
    <n v="1016"/>
    <m/>
    <m/>
    <m/>
    <m/>
    <n v="4690.3999999999996"/>
    <m/>
    <x v="0"/>
    <m/>
    <m/>
    <x v="94"/>
    <m/>
    <x v="2"/>
    <x v="3"/>
    <x v="2"/>
  </r>
  <r>
    <x v="647"/>
    <x v="0"/>
    <x v="0"/>
    <s v="指名：ドルチェグスト（161228AM-170131）"/>
    <n v="1835"/>
    <m/>
    <m/>
    <m/>
    <m/>
    <n v="7422.48"/>
    <m/>
    <x v="0"/>
    <m/>
    <m/>
    <x v="94"/>
    <m/>
    <x v="2"/>
    <x v="3"/>
    <x v="2"/>
  </r>
  <r>
    <x v="647"/>
    <x v="0"/>
    <x v="0"/>
    <s v="指名：ドルチェグスト（161228AM-170131）"/>
    <n v="364"/>
    <m/>
    <m/>
    <m/>
    <m/>
    <n v="1479.92"/>
    <m/>
    <x v="0"/>
    <m/>
    <m/>
    <x v="94"/>
    <m/>
    <x v="2"/>
    <x v="3"/>
    <x v="2"/>
  </r>
  <r>
    <x v="648"/>
    <x v="0"/>
    <x v="0"/>
    <s v="指名：ドルチェグスト（161228AM-170131）"/>
    <n v="450"/>
    <m/>
    <m/>
    <m/>
    <m/>
    <n v="711.3599999999999"/>
    <m/>
    <x v="0"/>
    <m/>
    <m/>
    <x v="94"/>
    <m/>
    <x v="2"/>
    <x v="3"/>
    <x v="2"/>
  </r>
  <r>
    <x v="648"/>
    <x v="0"/>
    <x v="0"/>
    <s v="指名：ドルチェグスト（161228AM-170131）"/>
    <n v="1376"/>
    <m/>
    <m/>
    <m/>
    <m/>
    <n v="15618.72"/>
    <m/>
    <x v="0"/>
    <m/>
    <m/>
    <x v="94"/>
    <m/>
    <x v="2"/>
    <x v="3"/>
    <x v="2"/>
  </r>
  <r>
    <x v="648"/>
    <x v="0"/>
    <x v="0"/>
    <s v="指名：ドルチェグスト（161228AM-170131）"/>
    <n v="1030"/>
    <m/>
    <m/>
    <m/>
    <m/>
    <n v="6402.24"/>
    <m/>
    <x v="0"/>
    <m/>
    <m/>
    <x v="94"/>
    <m/>
    <x v="2"/>
    <x v="3"/>
    <x v="2"/>
  </r>
  <r>
    <x v="648"/>
    <x v="0"/>
    <x v="0"/>
    <s v="指名：ドルチェグスト（161228AM-170131）"/>
    <n v="947"/>
    <m/>
    <m/>
    <m/>
    <m/>
    <n v="9804.08"/>
    <m/>
    <x v="0"/>
    <m/>
    <m/>
    <x v="94"/>
    <m/>
    <x v="2"/>
    <x v="3"/>
    <x v="2"/>
  </r>
  <r>
    <x v="648"/>
    <x v="0"/>
    <x v="0"/>
    <s v="指名：ドルチェグスト（161228AM-170131）"/>
    <n v="483"/>
    <m/>
    <m/>
    <m/>
    <m/>
    <n v="7259.2000000000007"/>
    <m/>
    <x v="0"/>
    <m/>
    <m/>
    <x v="94"/>
    <m/>
    <x v="2"/>
    <x v="3"/>
    <x v="2"/>
  </r>
  <r>
    <x v="649"/>
    <x v="0"/>
    <x v="0"/>
    <s v="指名：ドルチェグスト（161228AM-170131）"/>
    <n v="1125"/>
    <m/>
    <m/>
    <m/>
    <m/>
    <n v="5402.8"/>
    <m/>
    <x v="0"/>
    <m/>
    <m/>
    <x v="94"/>
    <m/>
    <x v="2"/>
    <x v="3"/>
    <x v="2"/>
  </r>
  <r>
    <x v="649"/>
    <x v="0"/>
    <x v="0"/>
    <s v="指名：ドルチェグスト（161228AM-170131）"/>
    <n v="890"/>
    <m/>
    <m/>
    <m/>
    <m/>
    <n v="4356.5599999999995"/>
    <m/>
    <x v="0"/>
    <m/>
    <m/>
    <x v="94"/>
    <m/>
    <x v="2"/>
    <x v="3"/>
    <x v="2"/>
  </r>
  <r>
    <x v="649"/>
    <x v="0"/>
    <x v="0"/>
    <s v="指名：ドルチェグスト（161228AM-170131）"/>
    <n v="461"/>
    <m/>
    <m/>
    <m/>
    <m/>
    <n v="855.92000000000007"/>
    <m/>
    <x v="0"/>
    <m/>
    <m/>
    <x v="94"/>
    <m/>
    <x v="2"/>
    <x v="3"/>
    <x v="2"/>
  </r>
  <r>
    <x v="649"/>
    <x v="0"/>
    <x v="0"/>
    <s v="指名：ドルチェグスト（161228AM-170131）"/>
    <n v="481"/>
    <m/>
    <m/>
    <m/>
    <m/>
    <n v="3497.52"/>
    <m/>
    <x v="0"/>
    <m/>
    <m/>
    <x v="94"/>
    <m/>
    <x v="2"/>
    <x v="3"/>
    <x v="2"/>
  </r>
  <r>
    <x v="649"/>
    <x v="0"/>
    <x v="0"/>
    <s v="指名：ドルチェグスト（161228AM-170131）"/>
    <n v="1505"/>
    <m/>
    <m/>
    <m/>
    <m/>
    <n v="14276.08"/>
    <m/>
    <x v="0"/>
    <m/>
    <m/>
    <x v="94"/>
    <m/>
    <x v="2"/>
    <x v="3"/>
    <x v="2"/>
  </r>
  <r>
    <x v="650"/>
    <x v="0"/>
    <x v="0"/>
    <s v="指名：ドルチェグスト（161228AM-170131）"/>
    <n v="803"/>
    <m/>
    <m/>
    <m/>
    <m/>
    <n v="5153.2000000000007"/>
    <m/>
    <x v="0"/>
    <m/>
    <m/>
    <x v="94"/>
    <m/>
    <x v="2"/>
    <x v="3"/>
    <x v="2"/>
  </r>
  <r>
    <x v="650"/>
    <x v="0"/>
    <x v="0"/>
    <s v="指名：ドルチェグスト（161228AM-170131）"/>
    <n v="1276"/>
    <m/>
    <m/>
    <m/>
    <m/>
    <n v="10829.52"/>
    <m/>
    <x v="0"/>
    <m/>
    <m/>
    <x v="94"/>
    <m/>
    <x v="2"/>
    <x v="3"/>
    <x v="2"/>
  </r>
  <r>
    <x v="650"/>
    <x v="0"/>
    <x v="0"/>
    <s v="指名：ドルチェグスト（161228AM-170131）"/>
    <n v="1234"/>
    <m/>
    <m/>
    <m/>
    <m/>
    <n v="2819.44"/>
    <m/>
    <x v="0"/>
    <m/>
    <m/>
    <x v="94"/>
    <m/>
    <x v="2"/>
    <x v="3"/>
    <x v="2"/>
  </r>
  <r>
    <x v="650"/>
    <x v="0"/>
    <x v="0"/>
    <s v="指名：ドルチェグスト（161228AM-170131）"/>
    <n v="1073"/>
    <m/>
    <m/>
    <m/>
    <m/>
    <n v="4354.4799999999996"/>
    <m/>
    <x v="0"/>
    <m/>
    <m/>
    <x v="94"/>
    <m/>
    <x v="2"/>
    <x v="3"/>
    <x v="2"/>
  </r>
  <r>
    <x v="650"/>
    <x v="0"/>
    <x v="0"/>
    <s v="指名：ドルチェグスト（161228AM-170131）"/>
    <n v="473"/>
    <m/>
    <m/>
    <m/>
    <m/>
    <n v="1245.92"/>
    <m/>
    <x v="0"/>
    <m/>
    <m/>
    <x v="94"/>
    <m/>
    <x v="2"/>
    <x v="3"/>
    <x v="2"/>
  </r>
  <r>
    <x v="651"/>
    <x v="0"/>
    <x v="0"/>
    <s v="指名：ドルチェグスト（161228AM-170131）"/>
    <n v="744"/>
    <m/>
    <m/>
    <m/>
    <m/>
    <n v="5543.2"/>
    <m/>
    <x v="0"/>
    <m/>
    <m/>
    <x v="95"/>
    <m/>
    <x v="2"/>
    <x v="3"/>
    <x v="2"/>
  </r>
  <r>
    <x v="651"/>
    <x v="0"/>
    <x v="0"/>
    <s v="指名：ドルチェグスト（161228AM-170131）"/>
    <n v="388"/>
    <m/>
    <m/>
    <m/>
    <m/>
    <n v="1073.28"/>
    <m/>
    <x v="0"/>
    <m/>
    <m/>
    <x v="95"/>
    <m/>
    <x v="2"/>
    <x v="3"/>
    <x v="2"/>
  </r>
  <r>
    <x v="651"/>
    <x v="0"/>
    <x v="0"/>
    <s v="指名：ドルチェグスト（161228AM-170131）"/>
    <n v="977"/>
    <m/>
    <m/>
    <m/>
    <m/>
    <n v="11526.32"/>
    <m/>
    <x v="0"/>
    <m/>
    <m/>
    <x v="95"/>
    <m/>
    <x v="2"/>
    <x v="3"/>
    <x v="2"/>
  </r>
  <r>
    <x v="651"/>
    <x v="0"/>
    <x v="0"/>
    <s v="指名：ドルチェグスト（161228AM-170131）"/>
    <n v="1156"/>
    <m/>
    <m/>
    <m/>
    <m/>
    <n v="10569.52"/>
    <m/>
    <x v="0"/>
    <m/>
    <m/>
    <x v="95"/>
    <m/>
    <x v="2"/>
    <x v="3"/>
    <x v="2"/>
  </r>
  <r>
    <x v="651"/>
    <x v="0"/>
    <x v="0"/>
    <s v="指名：ドルチェグスト（161228AM-170131）"/>
    <n v="847"/>
    <m/>
    <m/>
    <m/>
    <m/>
    <n v="4247.3600000000006"/>
    <m/>
    <x v="0"/>
    <m/>
    <m/>
    <x v="95"/>
    <m/>
    <x v="2"/>
    <x v="3"/>
    <x v="2"/>
  </r>
  <r>
    <x v="652"/>
    <x v="0"/>
    <x v="0"/>
    <s v="指名：ドルチェグスト（161228AM-170131）"/>
    <n v="446"/>
    <m/>
    <m/>
    <m/>
    <m/>
    <n v="820.56"/>
    <m/>
    <x v="0"/>
    <m/>
    <m/>
    <x v="95"/>
    <m/>
    <x v="2"/>
    <x v="3"/>
    <x v="2"/>
  </r>
  <r>
    <x v="652"/>
    <x v="0"/>
    <x v="0"/>
    <s v="指名：ドルチェグスト（161228AM-170131）"/>
    <n v="927"/>
    <m/>
    <m/>
    <m/>
    <m/>
    <n v="4877.5999999999995"/>
    <m/>
    <x v="0"/>
    <m/>
    <m/>
    <x v="95"/>
    <m/>
    <x v="2"/>
    <x v="3"/>
    <x v="2"/>
  </r>
  <r>
    <x v="652"/>
    <x v="0"/>
    <x v="0"/>
    <s v="指名：ドルチェグスト（161228AM-170131）"/>
    <n v="823"/>
    <m/>
    <m/>
    <m/>
    <m/>
    <n v="4163.1200000000008"/>
    <m/>
    <x v="0"/>
    <m/>
    <m/>
    <x v="95"/>
    <m/>
    <x v="2"/>
    <x v="3"/>
    <x v="2"/>
  </r>
  <r>
    <x v="652"/>
    <x v="0"/>
    <x v="0"/>
    <s v="指名：ドルチェグスト（161228AM-170131）"/>
    <n v="850"/>
    <m/>
    <m/>
    <m/>
    <m/>
    <n v="4521.92"/>
    <m/>
    <x v="0"/>
    <m/>
    <m/>
    <x v="95"/>
    <m/>
    <x v="2"/>
    <x v="3"/>
    <x v="2"/>
  </r>
  <r>
    <x v="652"/>
    <x v="0"/>
    <x v="0"/>
    <s v="指名：ドルチェグスト（161228AM-170131）"/>
    <n v="1402"/>
    <m/>
    <m/>
    <m/>
    <m/>
    <n v="5460"/>
    <m/>
    <x v="0"/>
    <m/>
    <m/>
    <x v="95"/>
    <m/>
    <x v="2"/>
    <x v="3"/>
    <x v="2"/>
  </r>
  <r>
    <x v="653"/>
    <x v="0"/>
    <x v="0"/>
    <s v="指名：ドルチェグスト（161228AM-170131）"/>
    <n v="864"/>
    <m/>
    <m/>
    <m/>
    <m/>
    <n v="3382.0800000000004"/>
    <m/>
    <x v="0"/>
    <m/>
    <m/>
    <x v="95"/>
    <m/>
    <x v="2"/>
    <x v="3"/>
    <x v="2"/>
  </r>
  <r>
    <x v="653"/>
    <x v="0"/>
    <x v="0"/>
    <s v="指名：ドルチェグスト（161228AM-170131）"/>
    <n v="931"/>
    <m/>
    <m/>
    <m/>
    <m/>
    <n v="7942.48"/>
    <m/>
    <x v="0"/>
    <m/>
    <m/>
    <x v="95"/>
    <m/>
    <x v="2"/>
    <x v="3"/>
    <x v="2"/>
  </r>
  <r>
    <x v="653"/>
    <x v="0"/>
    <x v="0"/>
    <s v="指名：ドルチェグスト（161228AM-170131）"/>
    <n v="851"/>
    <m/>
    <m/>
    <m/>
    <m/>
    <n v="6097.52"/>
    <m/>
    <x v="0"/>
    <m/>
    <m/>
    <x v="95"/>
    <m/>
    <x v="2"/>
    <x v="3"/>
    <x v="2"/>
  </r>
  <r>
    <x v="653"/>
    <x v="0"/>
    <x v="0"/>
    <s v="指名：ドルチェグスト（161228AM-170131）"/>
    <n v="409"/>
    <m/>
    <m/>
    <m/>
    <m/>
    <n v="1213.68"/>
    <m/>
    <x v="0"/>
    <m/>
    <m/>
    <x v="95"/>
    <m/>
    <x v="2"/>
    <x v="3"/>
    <x v="2"/>
  </r>
  <r>
    <x v="653"/>
    <x v="0"/>
    <x v="0"/>
    <s v="指名：ドルチェグスト（161228AM-170131）"/>
    <n v="944"/>
    <m/>
    <m/>
    <m/>
    <m/>
    <n v="13544.96"/>
    <m/>
    <x v="0"/>
    <m/>
    <m/>
    <x v="95"/>
    <m/>
    <x v="2"/>
    <x v="3"/>
    <x v="2"/>
  </r>
  <r>
    <x v="654"/>
    <x v="0"/>
    <x v="0"/>
    <s v="指名：ドルチェグスト（161228AM-170131）"/>
    <n v="1249"/>
    <m/>
    <m/>
    <m/>
    <m/>
    <n v="4270.24"/>
    <m/>
    <x v="0"/>
    <m/>
    <m/>
    <x v="95"/>
    <m/>
    <x v="2"/>
    <x v="3"/>
    <x v="2"/>
  </r>
  <r>
    <x v="654"/>
    <x v="0"/>
    <x v="0"/>
    <s v="指名：ドルチェグスト（161228AM-170131）"/>
    <n v="1208"/>
    <m/>
    <m/>
    <m/>
    <m/>
    <n v="10313.68"/>
    <m/>
    <x v="0"/>
    <m/>
    <m/>
    <x v="95"/>
    <m/>
    <x v="2"/>
    <x v="3"/>
    <x v="2"/>
  </r>
  <r>
    <x v="654"/>
    <x v="0"/>
    <x v="0"/>
    <s v="指名：ドルチェグスト（161228AM-170131）"/>
    <n v="991"/>
    <m/>
    <m/>
    <m/>
    <m/>
    <n v="3363.3599999999997"/>
    <m/>
    <x v="0"/>
    <m/>
    <m/>
    <x v="95"/>
    <m/>
    <x v="2"/>
    <x v="3"/>
    <x v="2"/>
  </r>
  <r>
    <x v="654"/>
    <x v="0"/>
    <x v="0"/>
    <s v="指名：ドルチェグスト（161228AM-170131）"/>
    <n v="930"/>
    <m/>
    <m/>
    <m/>
    <m/>
    <n v="5379.92"/>
    <m/>
    <x v="0"/>
    <m/>
    <m/>
    <x v="95"/>
    <m/>
    <x v="2"/>
    <x v="3"/>
    <x v="2"/>
  </r>
  <r>
    <x v="654"/>
    <x v="0"/>
    <x v="0"/>
    <s v="指名：ドルチェグスト（161228AM-170131）"/>
    <n v="499"/>
    <m/>
    <m/>
    <m/>
    <m/>
    <n v="775.83999999999992"/>
    <m/>
    <x v="0"/>
    <m/>
    <m/>
    <x v="95"/>
    <m/>
    <x v="2"/>
    <x v="3"/>
    <x v="2"/>
  </r>
  <r>
    <x v="655"/>
    <x v="0"/>
    <x v="0"/>
    <s v="指名：ドルチェグスト（161228AM-170131）"/>
    <n v="669"/>
    <m/>
    <m/>
    <m/>
    <m/>
    <n v="3588"/>
    <m/>
    <x v="0"/>
    <m/>
    <m/>
    <x v="95"/>
    <m/>
    <x v="2"/>
    <x v="3"/>
    <x v="2"/>
  </r>
  <r>
    <x v="655"/>
    <x v="0"/>
    <x v="0"/>
    <s v="指名：ドルチェグスト（161228AM-170131）"/>
    <n v="415"/>
    <m/>
    <m/>
    <m/>
    <m/>
    <n v="6013.28"/>
    <m/>
    <x v="0"/>
    <m/>
    <m/>
    <x v="95"/>
    <m/>
    <x v="2"/>
    <x v="3"/>
    <x v="2"/>
  </r>
  <r>
    <x v="655"/>
    <x v="0"/>
    <x v="0"/>
    <s v="指名：ドルチェグスト（161228AM-170131）"/>
    <n v="836"/>
    <m/>
    <m/>
    <m/>
    <m/>
    <n v="3805.3599999999997"/>
    <m/>
    <x v="0"/>
    <m/>
    <m/>
    <x v="95"/>
    <m/>
    <x v="2"/>
    <x v="3"/>
    <x v="2"/>
  </r>
  <r>
    <x v="655"/>
    <x v="0"/>
    <x v="0"/>
    <s v="指名：ドルチェグスト（161228AM-170131）"/>
    <n v="1052"/>
    <m/>
    <m/>
    <m/>
    <m/>
    <n v="5330"/>
    <m/>
    <x v="0"/>
    <m/>
    <m/>
    <x v="95"/>
    <m/>
    <x v="2"/>
    <x v="3"/>
    <x v="2"/>
  </r>
  <r>
    <x v="655"/>
    <x v="0"/>
    <x v="0"/>
    <s v="指名：ドルチェグスト（161228AM-170131）"/>
    <n v="1177"/>
    <m/>
    <m/>
    <m/>
    <m/>
    <n v="4641.5200000000004"/>
    <m/>
    <x v="0"/>
    <m/>
    <m/>
    <x v="95"/>
    <m/>
    <x v="2"/>
    <x v="3"/>
    <x v="2"/>
  </r>
  <r>
    <x v="656"/>
    <x v="0"/>
    <x v="0"/>
    <s v="指名：ドルチェグスト（161228AM-170131）"/>
    <n v="342"/>
    <m/>
    <m/>
    <m/>
    <m/>
    <n v="564.72"/>
    <m/>
    <x v="0"/>
    <m/>
    <m/>
    <x v="95"/>
    <m/>
    <x v="2"/>
    <x v="3"/>
    <x v="2"/>
  </r>
  <r>
    <x v="656"/>
    <x v="0"/>
    <x v="0"/>
    <s v="指名：ドルチェグスト（161228AM-170131）"/>
    <n v="752"/>
    <m/>
    <m/>
    <m/>
    <m/>
    <n v="8351.2000000000007"/>
    <m/>
    <x v="0"/>
    <m/>
    <m/>
    <x v="95"/>
    <m/>
    <x v="2"/>
    <x v="3"/>
    <x v="2"/>
  </r>
  <r>
    <x v="656"/>
    <x v="0"/>
    <x v="0"/>
    <s v="指名：ドルチェグスト（161228AM-170131）"/>
    <n v="956"/>
    <m/>
    <m/>
    <m/>
    <m/>
    <n v="5658.64"/>
    <m/>
    <x v="0"/>
    <m/>
    <m/>
    <x v="95"/>
    <m/>
    <x v="2"/>
    <x v="3"/>
    <x v="2"/>
  </r>
  <r>
    <x v="656"/>
    <x v="0"/>
    <x v="0"/>
    <s v="指名：ドルチェグスト（161228AM-170131）"/>
    <n v="994"/>
    <m/>
    <m/>
    <m/>
    <m/>
    <n v="6904.56"/>
    <m/>
    <x v="0"/>
    <m/>
    <m/>
    <x v="95"/>
    <m/>
    <x v="2"/>
    <x v="3"/>
    <x v="2"/>
  </r>
  <r>
    <x v="656"/>
    <x v="0"/>
    <x v="0"/>
    <s v="指名：ドルチェグスト（161228AM-170131）"/>
    <n v="836"/>
    <m/>
    <m/>
    <m/>
    <m/>
    <n v="4919.2"/>
    <m/>
    <x v="0"/>
    <m/>
    <m/>
    <x v="95"/>
    <m/>
    <x v="2"/>
    <x v="3"/>
    <x v="2"/>
  </r>
  <r>
    <x v="657"/>
    <x v="0"/>
    <x v="0"/>
    <s v="指名：ドルチェグスト（161228AM-170131）"/>
    <n v="1099"/>
    <m/>
    <m/>
    <m/>
    <m/>
    <n v="5175.04"/>
    <m/>
    <x v="0"/>
    <m/>
    <m/>
    <x v="95"/>
    <m/>
    <x v="2"/>
    <x v="3"/>
    <x v="2"/>
  </r>
  <r>
    <x v="657"/>
    <x v="0"/>
    <x v="0"/>
    <s v="指名：ドルチェグスト（161228AM-170131）"/>
    <n v="728"/>
    <m/>
    <m/>
    <m/>
    <m/>
    <n v="2455.44"/>
    <m/>
    <x v="0"/>
    <m/>
    <m/>
    <x v="95"/>
    <m/>
    <x v="2"/>
    <x v="3"/>
    <x v="2"/>
  </r>
  <r>
    <x v="657"/>
    <x v="0"/>
    <x v="0"/>
    <s v="指名：ドルチェグスト（161228AM-170131）"/>
    <n v="1237"/>
    <m/>
    <m/>
    <m/>
    <m/>
    <n v="4980.5600000000004"/>
    <m/>
    <x v="0"/>
    <m/>
    <m/>
    <x v="95"/>
    <m/>
    <x v="2"/>
    <x v="3"/>
    <x v="2"/>
  </r>
  <r>
    <x v="657"/>
    <x v="0"/>
    <x v="0"/>
    <s v="指名：ドルチェグスト（161228AM-170131）"/>
    <n v="305"/>
    <m/>
    <m/>
    <m/>
    <m/>
    <n v="495.03999999999996"/>
    <m/>
    <x v="0"/>
    <m/>
    <m/>
    <x v="95"/>
    <m/>
    <x v="2"/>
    <x v="3"/>
    <x v="2"/>
  </r>
  <r>
    <x v="657"/>
    <x v="0"/>
    <x v="0"/>
    <s v="指名：ドルチェグスト（161228AM-170131）"/>
    <n v="838"/>
    <m/>
    <m/>
    <m/>
    <m/>
    <n v="10435.36"/>
    <m/>
    <x v="0"/>
    <m/>
    <m/>
    <x v="95"/>
    <m/>
    <x v="2"/>
    <x v="3"/>
    <x v="2"/>
  </r>
  <r>
    <x v="658"/>
    <x v="0"/>
    <x v="0"/>
    <s v="指名：ドルチェグスト（161228AM-170131）"/>
    <n v="727"/>
    <m/>
    <m/>
    <m/>
    <m/>
    <n v="10985.52"/>
    <m/>
    <x v="0"/>
    <m/>
    <m/>
    <x v="96"/>
    <m/>
    <x v="2"/>
    <x v="3"/>
    <x v="2"/>
  </r>
  <r>
    <x v="658"/>
    <x v="0"/>
    <x v="0"/>
    <s v="指名：ドルチェグスト（161228AM-170131）"/>
    <n v="936"/>
    <m/>
    <m/>
    <m/>
    <m/>
    <n v="6422.0000000000009"/>
    <m/>
    <x v="0"/>
    <m/>
    <m/>
    <x v="96"/>
    <m/>
    <x v="2"/>
    <x v="3"/>
    <x v="2"/>
  </r>
  <r>
    <x v="658"/>
    <x v="0"/>
    <x v="0"/>
    <s v="指名：ドルチェグスト（161228AM-170131）"/>
    <n v="360"/>
    <m/>
    <m/>
    <m/>
    <m/>
    <n v="761.28"/>
    <m/>
    <x v="0"/>
    <m/>
    <m/>
    <x v="96"/>
    <m/>
    <x v="2"/>
    <x v="3"/>
    <x v="2"/>
  </r>
  <r>
    <x v="658"/>
    <x v="0"/>
    <x v="0"/>
    <s v="指名：ドルチェグスト（161228AM-170131）"/>
    <n v="965"/>
    <m/>
    <m/>
    <m/>
    <m/>
    <n v="8327.2800000000007"/>
    <m/>
    <x v="0"/>
    <m/>
    <m/>
    <x v="96"/>
    <m/>
    <x v="2"/>
    <x v="3"/>
    <x v="2"/>
  </r>
  <r>
    <x v="658"/>
    <x v="0"/>
    <x v="0"/>
    <s v="指名：ドルチェグスト（161228AM-170131）"/>
    <n v="673"/>
    <m/>
    <m/>
    <m/>
    <m/>
    <n v="11544"/>
    <m/>
    <x v="0"/>
    <m/>
    <m/>
    <x v="96"/>
    <m/>
    <x v="2"/>
    <x v="3"/>
    <x v="2"/>
  </r>
  <r>
    <x v="659"/>
    <x v="0"/>
    <x v="0"/>
    <s v="指名：ドルチェグスト（161228AM-170131）"/>
    <n v="765"/>
    <m/>
    <m/>
    <m/>
    <m/>
    <n v="3929.12"/>
    <m/>
    <x v="0"/>
    <m/>
    <m/>
    <x v="96"/>
    <m/>
    <x v="2"/>
    <x v="3"/>
    <x v="2"/>
  </r>
  <r>
    <x v="659"/>
    <x v="0"/>
    <x v="0"/>
    <s v="指名：ドルチェグスト（161228AM-170131）"/>
    <n v="377"/>
    <m/>
    <m/>
    <m/>
    <m/>
    <n v="2249.52"/>
    <m/>
    <x v="0"/>
    <m/>
    <m/>
    <x v="96"/>
    <m/>
    <x v="2"/>
    <x v="3"/>
    <x v="2"/>
  </r>
  <r>
    <x v="659"/>
    <x v="0"/>
    <x v="0"/>
    <s v="指名：ドルチェグスト（161228AM-170131）"/>
    <n v="1082"/>
    <m/>
    <m/>
    <m/>
    <m/>
    <n v="4677.92"/>
    <m/>
    <x v="0"/>
    <m/>
    <m/>
    <x v="96"/>
    <m/>
    <x v="2"/>
    <x v="3"/>
    <x v="2"/>
  </r>
  <r>
    <x v="659"/>
    <x v="0"/>
    <x v="0"/>
    <s v="指名：ドルチェグスト（161228AM-170131）"/>
    <n v="1114"/>
    <m/>
    <m/>
    <m/>
    <m/>
    <n v="4980.5600000000004"/>
    <m/>
    <x v="0"/>
    <m/>
    <m/>
    <x v="96"/>
    <m/>
    <x v="2"/>
    <x v="3"/>
    <x v="2"/>
  </r>
  <r>
    <x v="659"/>
    <x v="0"/>
    <x v="0"/>
    <s v="指名：ドルチェグスト（161228AM-170131）"/>
    <n v="682"/>
    <m/>
    <m/>
    <m/>
    <m/>
    <n v="13132.08"/>
    <m/>
    <x v="0"/>
    <m/>
    <m/>
    <x v="96"/>
    <m/>
    <x v="2"/>
    <x v="3"/>
    <x v="2"/>
  </r>
  <r>
    <x v="660"/>
    <x v="0"/>
    <x v="0"/>
    <s v="指名：ドルチェグスト（161228AM-170131）"/>
    <n v="968"/>
    <m/>
    <m/>
    <m/>
    <m/>
    <n v="7150"/>
    <m/>
    <x v="0"/>
    <m/>
    <m/>
    <x v="96"/>
    <m/>
    <x v="2"/>
    <x v="3"/>
    <x v="2"/>
  </r>
  <r>
    <x v="660"/>
    <x v="0"/>
    <x v="0"/>
    <s v="指名：ドルチェグスト（161228AM-170131）"/>
    <n v="733"/>
    <m/>
    <m/>
    <m/>
    <m/>
    <n v="6787.04"/>
    <m/>
    <x v="0"/>
    <m/>
    <m/>
    <x v="96"/>
    <m/>
    <x v="2"/>
    <x v="3"/>
    <x v="2"/>
  </r>
  <r>
    <x v="660"/>
    <x v="0"/>
    <x v="0"/>
    <s v="指名：ドルチェグスト（161228AM-170131）"/>
    <n v="1070"/>
    <m/>
    <m/>
    <m/>
    <m/>
    <n v="11964.16"/>
    <m/>
    <x v="0"/>
    <m/>
    <m/>
    <x v="96"/>
    <m/>
    <x v="2"/>
    <x v="3"/>
    <x v="2"/>
  </r>
  <r>
    <x v="660"/>
    <x v="0"/>
    <x v="0"/>
    <s v="指名：ドルチェグスト（161228AM-170131）"/>
    <n v="277"/>
    <m/>
    <m/>
    <m/>
    <m/>
    <n v="405.6"/>
    <m/>
    <x v="0"/>
    <m/>
    <m/>
    <x v="96"/>
    <m/>
    <x v="2"/>
    <x v="3"/>
    <x v="2"/>
  </r>
  <r>
    <x v="660"/>
    <x v="0"/>
    <x v="0"/>
    <s v="指名：ドルチェグスト（161228AM-170131）"/>
    <n v="599"/>
    <m/>
    <m/>
    <m/>
    <m/>
    <n v="4200.5599999999995"/>
    <m/>
    <x v="0"/>
    <m/>
    <m/>
    <x v="96"/>
    <m/>
    <x v="2"/>
    <x v="3"/>
    <x v="2"/>
  </r>
  <r>
    <x v="661"/>
    <x v="0"/>
    <x v="0"/>
    <s v="指名：ドルチェグスト（161228AM-170131）"/>
    <n v="312"/>
    <m/>
    <m/>
    <m/>
    <m/>
    <n v="2856.88"/>
    <m/>
    <x v="0"/>
    <m/>
    <m/>
    <x v="96"/>
    <m/>
    <x v="2"/>
    <x v="3"/>
    <x v="2"/>
  </r>
  <r>
    <x v="661"/>
    <x v="0"/>
    <x v="0"/>
    <s v="指名：ドルチェグスト（161228AM-170131）"/>
    <n v="888"/>
    <m/>
    <m/>
    <m/>
    <m/>
    <n v="2626"/>
    <m/>
    <x v="0"/>
    <m/>
    <m/>
    <x v="96"/>
    <m/>
    <x v="2"/>
    <x v="3"/>
    <x v="2"/>
  </r>
  <r>
    <x v="661"/>
    <x v="0"/>
    <x v="0"/>
    <s v="指名：ドルチェグスト（161228AM-170131）"/>
    <n v="556"/>
    <m/>
    <m/>
    <m/>
    <m/>
    <n v="5464.16"/>
    <m/>
    <x v="0"/>
    <m/>
    <m/>
    <x v="96"/>
    <m/>
    <x v="2"/>
    <x v="3"/>
    <x v="2"/>
  </r>
  <r>
    <x v="661"/>
    <x v="0"/>
    <x v="0"/>
    <s v="指名：ドルチェグスト（161228AM-170131）"/>
    <n v="1432"/>
    <m/>
    <m/>
    <m/>
    <m/>
    <n v="4124.6400000000003"/>
    <m/>
    <x v="0"/>
    <m/>
    <m/>
    <x v="96"/>
    <m/>
    <x v="2"/>
    <x v="3"/>
    <x v="2"/>
  </r>
  <r>
    <x v="661"/>
    <x v="0"/>
    <x v="0"/>
    <s v="指名：ドルチェグスト（161228AM-170131）"/>
    <n v="751"/>
    <m/>
    <m/>
    <m/>
    <m/>
    <n v="1497.6"/>
    <m/>
    <x v="0"/>
    <m/>
    <m/>
    <x v="96"/>
    <m/>
    <x v="2"/>
    <x v="3"/>
    <x v="2"/>
  </r>
  <r>
    <x v="662"/>
    <x v="0"/>
    <x v="0"/>
    <s v="指名：ドルチェグスト（161228AM-170131）"/>
    <n v="588"/>
    <m/>
    <m/>
    <m/>
    <m/>
    <n v="11515.92"/>
    <m/>
    <x v="0"/>
    <m/>
    <m/>
    <x v="96"/>
    <m/>
    <x v="2"/>
    <x v="3"/>
    <x v="2"/>
  </r>
  <r>
    <x v="662"/>
    <x v="0"/>
    <x v="0"/>
    <s v="指名：ドルチェグスト（161228AM-170131）"/>
    <n v="1466"/>
    <m/>
    <m/>
    <m/>
    <m/>
    <n v="9392.239999999998"/>
    <m/>
    <x v="0"/>
    <m/>
    <m/>
    <x v="96"/>
    <m/>
    <x v="2"/>
    <x v="3"/>
    <x v="2"/>
  </r>
  <r>
    <x v="662"/>
    <x v="0"/>
    <x v="0"/>
    <s v="指名：ドルチェグスト（161228AM-170131）"/>
    <n v="190"/>
    <m/>
    <m/>
    <m/>
    <m/>
    <n v="276.64"/>
    <m/>
    <x v="0"/>
    <m/>
    <m/>
    <x v="96"/>
    <m/>
    <x v="2"/>
    <x v="3"/>
    <x v="2"/>
  </r>
  <r>
    <x v="662"/>
    <x v="0"/>
    <x v="0"/>
    <s v="指名：ドルチェグスト（161228AM-170131）"/>
    <n v="465"/>
    <m/>
    <m/>
    <m/>
    <m/>
    <n v="6353.36"/>
    <m/>
    <x v="0"/>
    <m/>
    <m/>
    <x v="96"/>
    <m/>
    <x v="2"/>
    <x v="3"/>
    <x v="2"/>
  </r>
  <r>
    <x v="662"/>
    <x v="0"/>
    <x v="0"/>
    <s v="指名：ドルチェグスト（161228AM-170131）"/>
    <n v="821"/>
    <m/>
    <m/>
    <m/>
    <m/>
    <n v="9012.64"/>
    <m/>
    <x v="0"/>
    <m/>
    <m/>
    <x v="96"/>
    <m/>
    <x v="2"/>
    <x v="3"/>
    <x v="2"/>
  </r>
  <r>
    <x v="663"/>
    <x v="0"/>
    <x v="0"/>
    <s v="指名：ドルチェグスト（161228AM-170131）"/>
    <n v="817"/>
    <m/>
    <m/>
    <m/>
    <m/>
    <n v="4038.32"/>
    <m/>
    <x v="0"/>
    <m/>
    <m/>
    <x v="96"/>
    <m/>
    <x v="2"/>
    <x v="3"/>
    <x v="2"/>
  </r>
  <r>
    <x v="663"/>
    <x v="0"/>
    <x v="0"/>
    <s v="指名：ドルチェグスト（161228AM-170131）"/>
    <n v="271"/>
    <m/>
    <m/>
    <m/>
    <m/>
    <n v="1051.44"/>
    <m/>
    <x v="0"/>
    <m/>
    <m/>
    <x v="96"/>
    <m/>
    <x v="2"/>
    <x v="3"/>
    <x v="2"/>
  </r>
  <r>
    <x v="663"/>
    <x v="0"/>
    <x v="0"/>
    <s v="指名：ドルチェグスト（161228AM-170131）"/>
    <n v="788"/>
    <m/>
    <m/>
    <m/>
    <m/>
    <n v="2892.24"/>
    <m/>
    <x v="0"/>
    <m/>
    <m/>
    <x v="96"/>
    <m/>
    <x v="2"/>
    <x v="3"/>
    <x v="2"/>
  </r>
  <r>
    <x v="663"/>
    <x v="0"/>
    <x v="0"/>
    <s v="指名：ドルチェグスト（161228AM-170131）"/>
    <n v="687"/>
    <m/>
    <m/>
    <m/>
    <m/>
    <n v="1994.72"/>
    <m/>
    <x v="0"/>
    <m/>
    <m/>
    <x v="96"/>
    <m/>
    <x v="2"/>
    <x v="3"/>
    <x v="2"/>
  </r>
  <r>
    <x v="663"/>
    <x v="0"/>
    <x v="0"/>
    <s v="指名：ドルチェグスト（161228AM-170131）"/>
    <n v="1682"/>
    <m/>
    <m/>
    <m/>
    <m/>
    <n v="5258.24"/>
    <m/>
    <x v="0"/>
    <m/>
    <m/>
    <x v="96"/>
    <m/>
    <x v="2"/>
    <x v="3"/>
    <x v="2"/>
  </r>
  <r>
    <x v="664"/>
    <x v="0"/>
    <x v="0"/>
    <s v="指名：ドルチェグスト（161228AM-170131）"/>
    <n v="945"/>
    <m/>
    <m/>
    <m/>
    <m/>
    <n v="4138.16"/>
    <m/>
    <x v="0"/>
    <m/>
    <m/>
    <x v="96"/>
    <m/>
    <x v="2"/>
    <x v="3"/>
    <x v="2"/>
  </r>
  <r>
    <x v="664"/>
    <x v="0"/>
    <x v="0"/>
    <s v="指名：ドルチェグスト（161228AM-170131）"/>
    <n v="1714"/>
    <m/>
    <m/>
    <m/>
    <m/>
    <n v="3994.64"/>
    <m/>
    <x v="0"/>
    <m/>
    <m/>
    <x v="96"/>
    <m/>
    <x v="2"/>
    <x v="3"/>
    <x v="2"/>
  </r>
  <r>
    <x v="664"/>
    <x v="0"/>
    <x v="0"/>
    <s v="指名：ドルチェグスト（161228AM-170131）"/>
    <n v="738"/>
    <m/>
    <m/>
    <m/>
    <m/>
    <n v="2284.88"/>
    <m/>
    <x v="0"/>
    <m/>
    <m/>
    <x v="96"/>
    <m/>
    <x v="2"/>
    <x v="3"/>
    <x v="2"/>
  </r>
  <r>
    <x v="664"/>
    <x v="0"/>
    <x v="0"/>
    <s v="指名：ドルチェグスト（161228AM-170131）"/>
    <n v="894"/>
    <m/>
    <m/>
    <m/>
    <m/>
    <n v="2535.52"/>
    <m/>
    <x v="0"/>
    <m/>
    <m/>
    <x v="96"/>
    <m/>
    <x v="2"/>
    <x v="3"/>
    <x v="2"/>
  </r>
  <r>
    <x v="664"/>
    <x v="0"/>
    <x v="0"/>
    <s v="指名：ドルチェグスト（161228AM-170131）"/>
    <n v="271"/>
    <m/>
    <m/>
    <m/>
    <m/>
    <n v="720.72"/>
    <m/>
    <x v="0"/>
    <m/>
    <m/>
    <x v="96"/>
    <m/>
    <x v="2"/>
    <x v="3"/>
    <x v="2"/>
  </r>
  <r>
    <x v="665"/>
    <x v="0"/>
    <x v="0"/>
    <s v="指名：ドルチェグスト（161228AM-170131）"/>
    <n v="725"/>
    <m/>
    <m/>
    <m/>
    <m/>
    <n v="2410.7199999999998"/>
    <m/>
    <x v="0"/>
    <m/>
    <m/>
    <x v="97"/>
    <m/>
    <x v="2"/>
    <x v="3"/>
    <x v="2"/>
  </r>
  <r>
    <x v="665"/>
    <x v="0"/>
    <x v="0"/>
    <s v="指名：ドルチェグスト（161228AM-170131）"/>
    <n v="965"/>
    <m/>
    <m/>
    <m/>
    <m/>
    <n v="4113.2"/>
    <m/>
    <x v="0"/>
    <m/>
    <m/>
    <x v="97"/>
    <m/>
    <x v="2"/>
    <x v="3"/>
    <x v="2"/>
  </r>
  <r>
    <x v="665"/>
    <x v="0"/>
    <x v="0"/>
    <s v="指名：ドルチェグスト（161228AM-170131）"/>
    <n v="1319"/>
    <m/>
    <m/>
    <m/>
    <m/>
    <n v="6964.8799999999992"/>
    <m/>
    <x v="0"/>
    <m/>
    <m/>
    <x v="97"/>
    <m/>
    <x v="2"/>
    <x v="3"/>
    <x v="2"/>
  </r>
  <r>
    <x v="665"/>
    <x v="0"/>
    <x v="0"/>
    <s v="指名：ドルチェグスト（161228AM-170131）"/>
    <n v="261"/>
    <m/>
    <m/>
    <m/>
    <m/>
    <n v="246.48"/>
    <m/>
    <x v="0"/>
    <m/>
    <m/>
    <x v="97"/>
    <m/>
    <x v="2"/>
    <x v="3"/>
    <x v="2"/>
  </r>
  <r>
    <x v="665"/>
    <x v="0"/>
    <x v="0"/>
    <s v="指名：ドルチェグスト（161228AM-170131）"/>
    <n v="679"/>
    <m/>
    <m/>
    <m/>
    <m/>
    <n v="3154.3199999999997"/>
    <m/>
    <x v="0"/>
    <m/>
    <m/>
    <x v="97"/>
    <m/>
    <x v="2"/>
    <x v="3"/>
    <x v="2"/>
  </r>
  <r>
    <x v="666"/>
    <x v="0"/>
    <x v="0"/>
    <s v="指名：ドルチェグスト（161228AM-170131）"/>
    <n v="973"/>
    <m/>
    <m/>
    <m/>
    <m/>
    <n v="4275.4400000000005"/>
    <m/>
    <x v="0"/>
    <m/>
    <m/>
    <x v="97"/>
    <m/>
    <x v="2"/>
    <x v="3"/>
    <x v="2"/>
  </r>
  <r>
    <x v="666"/>
    <x v="0"/>
    <x v="0"/>
    <s v="指名：ドルチェグスト（161228AM-170131）"/>
    <n v="1331"/>
    <m/>
    <m/>
    <m/>
    <m/>
    <n v="5805.2800000000007"/>
    <m/>
    <x v="0"/>
    <m/>
    <m/>
    <x v="97"/>
    <m/>
    <x v="2"/>
    <x v="3"/>
    <x v="2"/>
  </r>
  <r>
    <x v="666"/>
    <x v="0"/>
    <x v="0"/>
    <s v="指名：ドルチェグスト（161228AM-170131）"/>
    <n v="711"/>
    <m/>
    <m/>
    <m/>
    <m/>
    <n v="10478"/>
    <m/>
    <x v="0"/>
    <m/>
    <m/>
    <x v="97"/>
    <m/>
    <x v="2"/>
    <x v="3"/>
    <x v="2"/>
  </r>
  <r>
    <x v="666"/>
    <x v="0"/>
    <x v="0"/>
    <s v="指名：ドルチェグスト（161228AM-170131）"/>
    <n v="632"/>
    <m/>
    <m/>
    <m/>
    <m/>
    <n v="2803.84"/>
    <m/>
    <x v="0"/>
    <m/>
    <m/>
    <x v="97"/>
    <m/>
    <x v="2"/>
    <x v="3"/>
    <x v="2"/>
  </r>
  <r>
    <x v="666"/>
    <x v="0"/>
    <x v="0"/>
    <s v="指名：ドルチェグスト（161228AM-170131）"/>
    <n v="244"/>
    <m/>
    <m/>
    <m/>
    <m/>
    <n v="5831.2800000000007"/>
    <m/>
    <x v="0"/>
    <m/>
    <m/>
    <x v="97"/>
    <m/>
    <x v="2"/>
    <x v="3"/>
    <x v="2"/>
  </r>
  <r>
    <x v="667"/>
    <x v="0"/>
    <x v="0"/>
    <s v="指名：ドルチェグスト（161228AM-170131）"/>
    <n v="1020"/>
    <m/>
    <m/>
    <m/>
    <m/>
    <n v="7632.5599999999995"/>
    <m/>
    <x v="0"/>
    <m/>
    <m/>
    <x v="97"/>
    <m/>
    <x v="2"/>
    <x v="3"/>
    <x v="2"/>
  </r>
  <r>
    <x v="667"/>
    <x v="0"/>
    <x v="0"/>
    <s v="指名：ドルチェグスト（161228AM-170131）"/>
    <n v="1288"/>
    <m/>
    <m/>
    <m/>
    <m/>
    <n v="5551.5199999999995"/>
    <m/>
    <x v="0"/>
    <m/>
    <m/>
    <x v="97"/>
    <m/>
    <x v="2"/>
    <x v="3"/>
    <x v="2"/>
  </r>
  <r>
    <x v="667"/>
    <x v="0"/>
    <x v="0"/>
    <s v="指名：ドルチェグスト（161228AM-170131）"/>
    <n v="673"/>
    <m/>
    <m/>
    <m/>
    <m/>
    <n v="4307.68"/>
    <m/>
    <x v="0"/>
    <m/>
    <m/>
    <x v="97"/>
    <m/>
    <x v="2"/>
    <x v="3"/>
    <x v="2"/>
  </r>
  <r>
    <x v="667"/>
    <x v="0"/>
    <x v="0"/>
    <s v="指名：ドルチェグスト（161228AM-170131）"/>
    <n v="497"/>
    <m/>
    <m/>
    <m/>
    <m/>
    <n v="2434.6400000000003"/>
    <m/>
    <x v="0"/>
    <m/>
    <m/>
    <x v="97"/>
    <m/>
    <x v="2"/>
    <x v="3"/>
    <x v="2"/>
  </r>
  <r>
    <x v="667"/>
    <x v="0"/>
    <x v="0"/>
    <s v="指名：ドルチェグスト（161228AM-170131）"/>
    <n v="239"/>
    <m/>
    <m/>
    <m/>
    <m/>
    <n v="473.20000000000005"/>
    <m/>
    <x v="0"/>
    <m/>
    <m/>
    <x v="97"/>
    <m/>
    <x v="2"/>
    <x v="3"/>
    <x v="2"/>
  </r>
  <r>
    <x v="668"/>
    <x v="0"/>
    <x v="0"/>
    <s v="指名：ドルチェグスト（161228AM-170131）"/>
    <n v="543"/>
    <m/>
    <m/>
    <m/>
    <m/>
    <n v="5670.08"/>
    <m/>
    <x v="0"/>
    <m/>
    <m/>
    <x v="97"/>
    <m/>
    <x v="2"/>
    <x v="3"/>
    <x v="2"/>
  </r>
  <r>
    <x v="668"/>
    <x v="0"/>
    <x v="0"/>
    <s v="指名：ドルチェグスト（161228AM-170131）"/>
    <n v="292"/>
    <m/>
    <m/>
    <m/>
    <m/>
    <n v="845.5200000000001"/>
    <m/>
    <x v="0"/>
    <m/>
    <m/>
    <x v="97"/>
    <m/>
    <x v="2"/>
    <x v="3"/>
    <x v="2"/>
  </r>
  <r>
    <x v="668"/>
    <x v="0"/>
    <x v="0"/>
    <s v="指名：ドルチェグスト（161228AM-170131）"/>
    <n v="1208"/>
    <m/>
    <m/>
    <m/>
    <m/>
    <n v="7124"/>
    <m/>
    <x v="0"/>
    <m/>
    <m/>
    <x v="97"/>
    <m/>
    <x v="2"/>
    <x v="3"/>
    <x v="2"/>
  </r>
  <r>
    <x v="668"/>
    <x v="0"/>
    <x v="0"/>
    <s v="指名：ドルチェグスト（161228AM-170131）"/>
    <n v="1148"/>
    <m/>
    <m/>
    <m/>
    <m/>
    <n v="3907.28"/>
    <m/>
    <x v="0"/>
    <m/>
    <m/>
    <x v="97"/>
    <m/>
    <x v="2"/>
    <x v="3"/>
    <x v="2"/>
  </r>
  <r>
    <x v="668"/>
    <x v="0"/>
    <x v="0"/>
    <s v="指名：ドルチェグスト（161228AM-170131）"/>
    <n v="711"/>
    <m/>
    <m/>
    <m/>
    <m/>
    <n v="2808"/>
    <m/>
    <x v="0"/>
    <m/>
    <m/>
    <x v="97"/>
    <m/>
    <x v="2"/>
    <x v="3"/>
    <x v="2"/>
  </r>
  <r>
    <x v="669"/>
    <x v="0"/>
    <x v="0"/>
    <s v="指名：ドルチェグスト（161228AM-170131）"/>
    <n v="868"/>
    <m/>
    <m/>
    <m/>
    <m/>
    <n v="3144.9600000000005"/>
    <m/>
    <x v="0"/>
    <m/>
    <m/>
    <x v="97"/>
    <m/>
    <x v="2"/>
    <x v="3"/>
    <x v="2"/>
  </r>
  <r>
    <x v="669"/>
    <x v="0"/>
    <x v="0"/>
    <s v="指名：ドルチェグスト（161228AM-170131）"/>
    <n v="1106"/>
    <m/>
    <m/>
    <m/>
    <m/>
    <n v="7169.76"/>
    <m/>
    <x v="0"/>
    <m/>
    <m/>
    <x v="97"/>
    <m/>
    <x v="2"/>
    <x v="3"/>
    <x v="2"/>
  </r>
  <r>
    <x v="669"/>
    <x v="0"/>
    <x v="0"/>
    <s v="指名：ドルチェグスト（161228AM-170131）"/>
    <n v="289"/>
    <m/>
    <m/>
    <m/>
    <m/>
    <n v="1252.1600000000001"/>
    <m/>
    <x v="0"/>
    <m/>
    <m/>
    <x v="97"/>
    <m/>
    <x v="2"/>
    <x v="3"/>
    <x v="2"/>
  </r>
  <r>
    <x v="669"/>
    <x v="0"/>
    <x v="0"/>
    <s v="指名：ドルチェグスト（161228AM-170131）"/>
    <n v="759"/>
    <m/>
    <m/>
    <m/>
    <m/>
    <n v="3851.12"/>
    <m/>
    <x v="0"/>
    <m/>
    <m/>
    <x v="97"/>
    <m/>
    <x v="2"/>
    <x v="3"/>
    <x v="2"/>
  </r>
  <r>
    <x v="669"/>
    <x v="0"/>
    <x v="0"/>
    <s v="指名：ドルチェグスト（161228AM-170131）"/>
    <n v="543"/>
    <m/>
    <m/>
    <m/>
    <m/>
    <n v="1667.12"/>
    <m/>
    <x v="0"/>
    <m/>
    <m/>
    <x v="97"/>
    <m/>
    <x v="2"/>
    <x v="3"/>
    <x v="2"/>
  </r>
  <r>
    <x v="670"/>
    <x v="0"/>
    <x v="0"/>
    <s v="指名：ドルチェグスト（161228AM-170131）"/>
    <n v="416"/>
    <m/>
    <m/>
    <m/>
    <m/>
    <n v="1765.92"/>
    <m/>
    <x v="0"/>
    <m/>
    <m/>
    <x v="97"/>
    <m/>
    <x v="2"/>
    <x v="3"/>
    <x v="2"/>
  </r>
  <r>
    <x v="670"/>
    <x v="0"/>
    <x v="0"/>
    <s v="指名：ドルチェグスト（161228AM-170131）"/>
    <n v="545"/>
    <m/>
    <m/>
    <m/>
    <m/>
    <n v="3242.72"/>
    <m/>
    <x v="0"/>
    <m/>
    <m/>
    <x v="97"/>
    <m/>
    <x v="2"/>
    <x v="3"/>
    <x v="2"/>
  </r>
  <r>
    <x v="670"/>
    <x v="0"/>
    <x v="0"/>
    <s v="指名：ドルチェグスト（161228AM-170131）"/>
    <n v="984"/>
    <m/>
    <m/>
    <m/>
    <m/>
    <n v="5086.6399999999994"/>
    <m/>
    <x v="0"/>
    <m/>
    <m/>
    <x v="97"/>
    <m/>
    <x v="2"/>
    <x v="3"/>
    <x v="2"/>
  </r>
  <r>
    <x v="670"/>
    <x v="0"/>
    <x v="0"/>
    <s v="指名：ドルチェグスト（161228AM-170131）"/>
    <n v="1132"/>
    <m/>
    <m/>
    <m/>
    <m/>
    <n v="8931.52"/>
    <m/>
    <x v="0"/>
    <m/>
    <m/>
    <x v="97"/>
    <m/>
    <x v="2"/>
    <x v="3"/>
    <x v="2"/>
  </r>
  <r>
    <x v="670"/>
    <x v="0"/>
    <x v="0"/>
    <s v="指名：ドルチェグスト（161228AM-170131）"/>
    <n v="993"/>
    <m/>
    <m/>
    <m/>
    <m/>
    <n v="5104.32"/>
    <m/>
    <x v="0"/>
    <m/>
    <m/>
    <x v="97"/>
    <m/>
    <x v="2"/>
    <x v="3"/>
    <x v="2"/>
  </r>
  <r>
    <x v="671"/>
    <x v="0"/>
    <x v="0"/>
    <s v="指名：ドルチェグスト（161228AM-170131）"/>
    <n v="1265"/>
    <m/>
    <m/>
    <m/>
    <m/>
    <n v="6703.8399999999992"/>
    <m/>
    <x v="0"/>
    <m/>
    <m/>
    <x v="97"/>
    <m/>
    <x v="2"/>
    <x v="3"/>
    <x v="2"/>
  </r>
  <r>
    <x v="671"/>
    <x v="0"/>
    <x v="0"/>
    <s v="指名：ドルチェグスト（161228AM-170131）"/>
    <n v="646"/>
    <m/>
    <m/>
    <m/>
    <m/>
    <n v="28662.400000000001"/>
    <m/>
    <x v="0"/>
    <m/>
    <m/>
    <x v="97"/>
    <m/>
    <x v="2"/>
    <x v="3"/>
    <x v="2"/>
  </r>
  <r>
    <x v="671"/>
    <x v="0"/>
    <x v="0"/>
    <s v="指名：ドルチェグスト（161228AM-170131）"/>
    <n v="1224"/>
    <m/>
    <m/>
    <m/>
    <m/>
    <n v="4108"/>
    <m/>
    <x v="0"/>
    <m/>
    <m/>
    <x v="97"/>
    <m/>
    <x v="2"/>
    <x v="3"/>
    <x v="2"/>
  </r>
  <r>
    <x v="671"/>
    <x v="0"/>
    <x v="0"/>
    <s v="指名：ドルチェグスト（161228AM-170131）"/>
    <n v="341"/>
    <m/>
    <m/>
    <m/>
    <m/>
    <n v="1245.92"/>
    <m/>
    <x v="0"/>
    <m/>
    <m/>
    <x v="97"/>
    <m/>
    <x v="2"/>
    <x v="3"/>
    <x v="2"/>
  </r>
  <r>
    <x v="671"/>
    <x v="0"/>
    <x v="0"/>
    <s v="指名：ドルチェグスト（161228AM-170131）"/>
    <n v="1036"/>
    <m/>
    <m/>
    <m/>
    <m/>
    <n v="7778.1600000000008"/>
    <m/>
    <x v="0"/>
    <m/>
    <m/>
    <x v="97"/>
    <m/>
    <x v="2"/>
    <x v="3"/>
    <x v="2"/>
  </r>
  <r>
    <x v="672"/>
    <x v="0"/>
    <x v="0"/>
    <s v="指名：ドルチェグスト（161228AM-170131）"/>
    <n v="598"/>
    <m/>
    <m/>
    <m/>
    <m/>
    <n v="3177.2"/>
    <m/>
    <x v="0"/>
    <m/>
    <m/>
    <x v="98"/>
    <m/>
    <x v="2"/>
    <x v="3"/>
    <x v="2"/>
  </r>
  <r>
    <x v="672"/>
    <x v="0"/>
    <x v="0"/>
    <s v="指名：ドルチェグスト（161228AM-170131）"/>
    <n v="1261"/>
    <m/>
    <m/>
    <m/>
    <m/>
    <n v="3195.92"/>
    <m/>
    <x v="0"/>
    <m/>
    <m/>
    <x v="98"/>
    <m/>
    <x v="2"/>
    <x v="3"/>
    <x v="2"/>
  </r>
  <r>
    <x v="672"/>
    <x v="0"/>
    <x v="0"/>
    <s v="指名：ドルチェグスト（161228AM-170131）"/>
    <n v="1331"/>
    <m/>
    <m/>
    <m/>
    <m/>
    <n v="14185.599999999999"/>
    <m/>
    <x v="0"/>
    <m/>
    <m/>
    <x v="98"/>
    <m/>
    <x v="2"/>
    <x v="3"/>
    <x v="2"/>
  </r>
  <r>
    <x v="672"/>
    <x v="0"/>
    <x v="0"/>
    <s v="指名：ドルチェグスト（161228AM-170131）"/>
    <n v="353"/>
    <m/>
    <m/>
    <m/>
    <m/>
    <n v="391.03999999999996"/>
    <m/>
    <x v="0"/>
    <m/>
    <m/>
    <x v="98"/>
    <m/>
    <x v="2"/>
    <x v="3"/>
    <x v="2"/>
  </r>
  <r>
    <x v="672"/>
    <x v="0"/>
    <x v="0"/>
    <s v="指名：ドルチェグスト（161228AM-170131）"/>
    <n v="844"/>
    <m/>
    <m/>
    <m/>
    <m/>
    <n v="4905.68"/>
    <m/>
    <x v="0"/>
    <m/>
    <m/>
    <x v="98"/>
    <m/>
    <x v="2"/>
    <x v="3"/>
    <x v="2"/>
  </r>
  <r>
    <x v="673"/>
    <x v="0"/>
    <x v="0"/>
    <s v="指名：ドルチェグスト（161228AM-170131）"/>
    <n v="828"/>
    <m/>
    <m/>
    <m/>
    <m/>
    <n v="3369.6000000000004"/>
    <m/>
    <x v="0"/>
    <m/>
    <m/>
    <x v="98"/>
    <m/>
    <x v="2"/>
    <x v="3"/>
    <x v="2"/>
  </r>
  <r>
    <x v="673"/>
    <x v="0"/>
    <x v="0"/>
    <s v="指名：ドルチェグスト（161228AM-170131）"/>
    <n v="1036"/>
    <m/>
    <m/>
    <m/>
    <m/>
    <n v="4511.5200000000004"/>
    <m/>
    <x v="0"/>
    <m/>
    <m/>
    <x v="98"/>
    <m/>
    <x v="2"/>
    <x v="3"/>
    <x v="2"/>
  </r>
  <r>
    <x v="673"/>
    <x v="0"/>
    <x v="0"/>
    <s v="指名：ドルチェグスト（161228AM-170131）"/>
    <n v="303"/>
    <m/>
    <m/>
    <m/>
    <m/>
    <n v="425.36"/>
    <m/>
    <x v="0"/>
    <m/>
    <m/>
    <x v="98"/>
    <m/>
    <x v="2"/>
    <x v="3"/>
    <x v="2"/>
  </r>
  <r>
    <x v="673"/>
    <x v="0"/>
    <x v="0"/>
    <s v="指名：ドルチェグスト（161228AM-170131）"/>
    <n v="1234"/>
    <m/>
    <m/>
    <m/>
    <m/>
    <n v="11791.52"/>
    <m/>
    <x v="0"/>
    <m/>
    <m/>
    <x v="98"/>
    <m/>
    <x v="2"/>
    <x v="3"/>
    <x v="2"/>
  </r>
  <r>
    <x v="673"/>
    <x v="0"/>
    <x v="0"/>
    <s v="指名：ドルチェグスト（161228AM-170131）"/>
    <n v="493"/>
    <m/>
    <m/>
    <m/>
    <m/>
    <n v="1546.48"/>
    <m/>
    <x v="0"/>
    <m/>
    <m/>
    <x v="98"/>
    <m/>
    <x v="2"/>
    <x v="3"/>
    <x v="2"/>
  </r>
  <r>
    <x v="674"/>
    <x v="0"/>
    <x v="0"/>
    <s v="指名：ドルチェグスト（161228AM-170131）"/>
    <n v="227"/>
    <m/>
    <m/>
    <m/>
    <m/>
    <n v="483.6"/>
    <m/>
    <x v="0"/>
    <m/>
    <m/>
    <x v="98"/>
    <m/>
    <x v="2"/>
    <x v="3"/>
    <x v="2"/>
  </r>
  <r>
    <x v="674"/>
    <x v="0"/>
    <x v="0"/>
    <s v="指名：ドルチェグスト（161228AM-170131）"/>
    <n v="1105"/>
    <m/>
    <m/>
    <m/>
    <m/>
    <n v="4518.7999999999993"/>
    <m/>
    <x v="0"/>
    <m/>
    <m/>
    <x v="98"/>
    <m/>
    <x v="2"/>
    <x v="3"/>
    <x v="2"/>
  </r>
  <r>
    <x v="674"/>
    <x v="0"/>
    <x v="0"/>
    <s v="指名：ドルチェグスト（161228AM-170131）"/>
    <n v="744"/>
    <m/>
    <m/>
    <m/>
    <m/>
    <n v="3537.04"/>
    <m/>
    <x v="0"/>
    <m/>
    <m/>
    <x v="98"/>
    <m/>
    <x v="2"/>
    <x v="3"/>
    <x v="2"/>
  </r>
  <r>
    <x v="674"/>
    <x v="0"/>
    <x v="0"/>
    <s v="指名：ドルチェグスト（161228AM-170131）"/>
    <n v="501"/>
    <m/>
    <m/>
    <m/>
    <m/>
    <n v="8395.92"/>
    <m/>
    <x v="0"/>
    <m/>
    <m/>
    <x v="98"/>
    <m/>
    <x v="2"/>
    <x v="3"/>
    <x v="2"/>
  </r>
  <r>
    <x v="674"/>
    <x v="0"/>
    <x v="0"/>
    <s v="指名：ドルチェグスト（161228AM-170131）"/>
    <n v="1189"/>
    <m/>
    <m/>
    <m/>
    <m/>
    <n v="7809.36"/>
    <m/>
    <x v="0"/>
    <m/>
    <m/>
    <x v="98"/>
    <m/>
    <x v="2"/>
    <x v="3"/>
    <x v="2"/>
  </r>
  <r>
    <x v="675"/>
    <x v="0"/>
    <x v="0"/>
    <s v="指名：ドルチェグスト（161228AM-170131）"/>
    <n v="1232"/>
    <m/>
    <m/>
    <m/>
    <m/>
    <n v="5050.24"/>
    <m/>
    <x v="0"/>
    <m/>
    <m/>
    <x v="98"/>
    <m/>
    <x v="2"/>
    <x v="3"/>
    <x v="2"/>
  </r>
  <r>
    <x v="675"/>
    <x v="0"/>
    <x v="0"/>
    <s v="指名：ドルチェグスト（161228AM-170131）"/>
    <n v="289"/>
    <m/>
    <m/>
    <m/>
    <m/>
    <n v="1440.4"/>
    <m/>
    <x v="0"/>
    <m/>
    <m/>
    <x v="98"/>
    <m/>
    <x v="2"/>
    <x v="3"/>
    <x v="2"/>
  </r>
  <r>
    <x v="675"/>
    <x v="0"/>
    <x v="0"/>
    <s v="指名：ドルチェグスト（161228AM-170131）"/>
    <n v="966"/>
    <m/>
    <m/>
    <m/>
    <m/>
    <n v="4492.8"/>
    <m/>
    <x v="0"/>
    <m/>
    <m/>
    <x v="98"/>
    <m/>
    <x v="2"/>
    <x v="3"/>
    <x v="2"/>
  </r>
  <r>
    <x v="675"/>
    <x v="0"/>
    <x v="0"/>
    <s v="指名：ドルチェグスト（161228AM-170131）"/>
    <n v="481"/>
    <m/>
    <m/>
    <m/>
    <m/>
    <n v="3752.3199999999997"/>
    <m/>
    <x v="0"/>
    <m/>
    <m/>
    <x v="98"/>
    <m/>
    <x v="2"/>
    <x v="3"/>
    <x v="2"/>
  </r>
  <r>
    <x v="675"/>
    <x v="0"/>
    <x v="0"/>
    <s v="指名：ドルチェグスト（161228AM-170131）"/>
    <n v="1225"/>
    <m/>
    <m/>
    <m/>
    <m/>
    <n v="3762.72"/>
    <m/>
    <x v="0"/>
    <m/>
    <m/>
    <x v="98"/>
    <m/>
    <x v="2"/>
    <x v="3"/>
    <x v="2"/>
  </r>
  <r>
    <x v="676"/>
    <x v="0"/>
    <x v="0"/>
    <s v="指名：ドルチェグスト（161228AM-170131）"/>
    <n v="1185"/>
    <m/>
    <m/>
    <m/>
    <m/>
    <n v="3774.16"/>
    <m/>
    <x v="0"/>
    <m/>
    <m/>
    <x v="98"/>
    <m/>
    <x v="2"/>
    <x v="3"/>
    <x v="2"/>
  </r>
  <r>
    <x v="676"/>
    <x v="0"/>
    <x v="0"/>
    <s v="指名：ドルチェグスト（161228AM-170131）"/>
    <n v="1287"/>
    <m/>
    <m/>
    <m/>
    <m/>
    <n v="8569.5999999999985"/>
    <m/>
    <x v="0"/>
    <m/>
    <m/>
    <x v="98"/>
    <m/>
    <x v="2"/>
    <x v="3"/>
    <x v="2"/>
  </r>
  <r>
    <x v="676"/>
    <x v="0"/>
    <x v="0"/>
    <s v="指名：ドルチェグスト（161228AM-170131）"/>
    <n v="309"/>
    <m/>
    <m/>
    <m/>
    <m/>
    <n v="1579.76"/>
    <m/>
    <x v="0"/>
    <m/>
    <m/>
    <x v="98"/>
    <m/>
    <x v="2"/>
    <x v="3"/>
    <x v="2"/>
  </r>
  <r>
    <x v="676"/>
    <x v="0"/>
    <x v="0"/>
    <s v="指名：ドルチェグスト（161228AM-170131）"/>
    <n v="444"/>
    <m/>
    <m/>
    <m/>
    <m/>
    <n v="3804.32"/>
    <m/>
    <x v="0"/>
    <m/>
    <m/>
    <x v="98"/>
    <m/>
    <x v="2"/>
    <x v="3"/>
    <x v="2"/>
  </r>
  <r>
    <x v="676"/>
    <x v="0"/>
    <x v="0"/>
    <s v="指名：ドルチェグスト（161228AM-170131）"/>
    <n v="1108"/>
    <m/>
    <m/>
    <m/>
    <m/>
    <n v="5783.44"/>
    <m/>
    <x v="0"/>
    <m/>
    <m/>
    <x v="98"/>
    <m/>
    <x v="2"/>
    <x v="3"/>
    <x v="2"/>
  </r>
  <r>
    <x v="677"/>
    <x v="0"/>
    <x v="0"/>
    <s v="指名：ドルチェグスト（161228AM-170131）"/>
    <n v="300"/>
    <m/>
    <m/>
    <m/>
    <m/>
    <n v="7992.4000000000005"/>
    <m/>
    <x v="0"/>
    <m/>
    <m/>
    <x v="98"/>
    <m/>
    <x v="2"/>
    <x v="3"/>
    <x v="2"/>
  </r>
  <r>
    <x v="677"/>
    <x v="0"/>
    <x v="0"/>
    <s v="指名：ドルチェグスト（161228AM-170131）"/>
    <n v="1878"/>
    <m/>
    <m/>
    <m/>
    <m/>
    <n v="24182.080000000002"/>
    <m/>
    <x v="0"/>
    <m/>
    <m/>
    <x v="98"/>
    <m/>
    <x v="2"/>
    <x v="3"/>
    <x v="2"/>
  </r>
  <r>
    <x v="677"/>
    <x v="0"/>
    <x v="0"/>
    <s v="指名：ドルチェグスト（161228AM-170131）"/>
    <n v="1202"/>
    <m/>
    <m/>
    <m/>
    <m/>
    <n v="7759.4399999999987"/>
    <m/>
    <x v="0"/>
    <m/>
    <m/>
    <x v="98"/>
    <m/>
    <x v="2"/>
    <x v="3"/>
    <x v="2"/>
  </r>
  <r>
    <x v="677"/>
    <x v="0"/>
    <x v="0"/>
    <s v="指名：ドルチェグスト（161228AM-170131）"/>
    <n v="537"/>
    <m/>
    <m/>
    <m/>
    <m/>
    <n v="2179.84"/>
    <m/>
    <x v="0"/>
    <m/>
    <m/>
    <x v="98"/>
    <m/>
    <x v="2"/>
    <x v="3"/>
    <x v="2"/>
  </r>
  <r>
    <x v="677"/>
    <x v="0"/>
    <x v="0"/>
    <s v="指名：ドルチェグスト（161228AM-170131）"/>
    <n v="902"/>
    <m/>
    <m/>
    <m/>
    <m/>
    <n v="5934.24"/>
    <m/>
    <x v="0"/>
    <m/>
    <m/>
    <x v="98"/>
    <m/>
    <x v="2"/>
    <x v="3"/>
    <x v="2"/>
  </r>
  <r>
    <x v="678"/>
    <x v="0"/>
    <x v="0"/>
    <s v="指名：ドルチェグスト（161228AM-170131）"/>
    <n v="1955"/>
    <m/>
    <m/>
    <m/>
    <m/>
    <n v="6389.76"/>
    <m/>
    <x v="0"/>
    <m/>
    <m/>
    <x v="98"/>
    <m/>
    <x v="2"/>
    <x v="3"/>
    <x v="2"/>
  </r>
  <r>
    <x v="678"/>
    <x v="0"/>
    <x v="0"/>
    <s v="指名：ドルチェグスト（161228AM-170131）"/>
    <n v="685"/>
    <m/>
    <m/>
    <m/>
    <m/>
    <n v="2715.44"/>
    <m/>
    <x v="0"/>
    <m/>
    <m/>
    <x v="98"/>
    <m/>
    <x v="2"/>
    <x v="3"/>
    <x v="2"/>
  </r>
  <r>
    <x v="678"/>
    <x v="0"/>
    <x v="0"/>
    <s v="指名：ドルチェグスト（161228AM-170131）"/>
    <n v="1290"/>
    <m/>
    <m/>
    <m/>
    <m/>
    <n v="8687.1200000000008"/>
    <m/>
    <x v="0"/>
    <m/>
    <m/>
    <x v="98"/>
    <m/>
    <x v="2"/>
    <x v="3"/>
    <x v="2"/>
  </r>
  <r>
    <x v="678"/>
    <x v="0"/>
    <x v="0"/>
    <s v="指名：ドルチェグスト（161228AM-170131）"/>
    <n v="359"/>
    <m/>
    <m/>
    <m/>
    <m/>
    <n v="591.76"/>
    <m/>
    <x v="0"/>
    <m/>
    <m/>
    <x v="98"/>
    <m/>
    <x v="2"/>
    <x v="3"/>
    <x v="2"/>
  </r>
  <r>
    <x v="678"/>
    <x v="0"/>
    <x v="0"/>
    <s v="指名：ドルチェグスト（161228AM-170131）"/>
    <n v="2012"/>
    <m/>
    <m/>
    <m/>
    <m/>
    <n v="6338.8"/>
    <m/>
    <x v="0"/>
    <m/>
    <m/>
    <x v="98"/>
    <m/>
    <x v="2"/>
    <x v="3"/>
    <x v="2"/>
  </r>
  <r>
    <x v="679"/>
    <x v="0"/>
    <x v="0"/>
    <s v="指名：ドルチェグスト（161228AM-170131）"/>
    <n v="1152"/>
    <m/>
    <m/>
    <m/>
    <m/>
    <n v="7423.52"/>
    <m/>
    <x v="0"/>
    <m/>
    <m/>
    <x v="99"/>
    <m/>
    <x v="2"/>
    <x v="3"/>
    <x v="2"/>
  </r>
  <r>
    <x v="679"/>
    <x v="0"/>
    <x v="0"/>
    <s v="指名：ドルチェグスト（161228AM-170131）"/>
    <n v="509"/>
    <m/>
    <m/>
    <m/>
    <m/>
    <n v="3035.76"/>
    <m/>
    <x v="0"/>
    <m/>
    <m/>
    <x v="99"/>
    <m/>
    <x v="2"/>
    <x v="3"/>
    <x v="2"/>
  </r>
  <r>
    <x v="679"/>
    <x v="0"/>
    <x v="0"/>
    <s v="指名：ドルチェグスト（161228AM-170131）"/>
    <n v="261"/>
    <m/>
    <m/>
    <m/>
    <m/>
    <n v="848.64"/>
    <m/>
    <x v="0"/>
    <m/>
    <m/>
    <x v="99"/>
    <m/>
    <x v="2"/>
    <x v="3"/>
    <x v="2"/>
  </r>
  <r>
    <x v="679"/>
    <x v="0"/>
    <x v="0"/>
    <s v="指名：ドルチェグスト（161228AM-170131）"/>
    <n v="1630"/>
    <m/>
    <m/>
    <m/>
    <m/>
    <n v="6846.32"/>
    <m/>
    <x v="0"/>
    <m/>
    <m/>
    <x v="99"/>
    <m/>
    <x v="2"/>
    <x v="3"/>
    <x v="2"/>
  </r>
  <r>
    <x v="679"/>
    <x v="0"/>
    <x v="0"/>
    <s v="指名：ドルチェグスト（161228AM-170131）"/>
    <n v="938"/>
    <m/>
    <m/>
    <m/>
    <m/>
    <n v="3596.3199999999997"/>
    <m/>
    <x v="0"/>
    <m/>
    <m/>
    <x v="99"/>
    <m/>
    <x v="2"/>
    <x v="3"/>
    <x v="2"/>
  </r>
  <r>
    <x v="680"/>
    <x v="0"/>
    <x v="0"/>
    <s v="指名：ドルチェグスト（161228AM-170131）"/>
    <n v="848"/>
    <m/>
    <m/>
    <m/>
    <m/>
    <n v="3099.2000000000003"/>
    <m/>
    <x v="0"/>
    <m/>
    <m/>
    <x v="99"/>
    <m/>
    <x v="2"/>
    <x v="3"/>
    <x v="2"/>
  </r>
  <r>
    <x v="680"/>
    <x v="0"/>
    <x v="0"/>
    <s v="指名：ドルチェグスト（161228AM-170131）"/>
    <n v="494"/>
    <m/>
    <m/>
    <m/>
    <m/>
    <n v="2771.6"/>
    <m/>
    <x v="0"/>
    <m/>
    <m/>
    <x v="99"/>
    <m/>
    <x v="2"/>
    <x v="3"/>
    <x v="2"/>
  </r>
  <r>
    <x v="680"/>
    <x v="0"/>
    <x v="0"/>
    <s v="指名：ドルチェグスト（161228AM-170131）"/>
    <n v="256"/>
    <m/>
    <m/>
    <m/>
    <m/>
    <n v="1291.68"/>
    <m/>
    <x v="0"/>
    <m/>
    <m/>
    <x v="99"/>
    <m/>
    <x v="2"/>
    <x v="3"/>
    <x v="2"/>
  </r>
  <r>
    <x v="680"/>
    <x v="0"/>
    <x v="0"/>
    <s v="指名：ドルチェグスト（161228AM-170131）"/>
    <n v="879"/>
    <m/>
    <m/>
    <m/>
    <m/>
    <n v="4420"/>
    <m/>
    <x v="0"/>
    <m/>
    <m/>
    <x v="99"/>
    <m/>
    <x v="2"/>
    <x v="3"/>
    <x v="2"/>
  </r>
  <r>
    <x v="680"/>
    <x v="0"/>
    <x v="0"/>
    <s v="指名：ドルチェグスト（161228AM-170131）"/>
    <n v="1426"/>
    <m/>
    <m/>
    <m/>
    <m/>
    <n v="10876.32"/>
    <m/>
    <x v="0"/>
    <m/>
    <m/>
    <x v="99"/>
    <m/>
    <x v="2"/>
    <x v="3"/>
    <x v="2"/>
  </r>
  <r>
    <x v="681"/>
    <x v="0"/>
    <x v="0"/>
    <s v="指名：ドルチェグスト（161228AM-170131）"/>
    <n v="869"/>
    <m/>
    <m/>
    <m/>
    <m/>
    <n v="7790.64"/>
    <m/>
    <x v="0"/>
    <m/>
    <m/>
    <x v="99"/>
    <m/>
    <x v="2"/>
    <x v="3"/>
    <x v="2"/>
  </r>
  <r>
    <x v="681"/>
    <x v="0"/>
    <x v="0"/>
    <s v="指名：ドルチェグスト（161228AM-170131）"/>
    <n v="514"/>
    <m/>
    <m/>
    <m/>
    <m/>
    <n v="2668.64"/>
    <m/>
    <x v="0"/>
    <m/>
    <m/>
    <x v="99"/>
    <m/>
    <x v="2"/>
    <x v="3"/>
    <x v="2"/>
  </r>
  <r>
    <x v="681"/>
    <x v="0"/>
    <x v="0"/>
    <s v="指名：ドルチェグスト（161228AM-170131）"/>
    <n v="970"/>
    <m/>
    <m/>
    <m/>
    <m/>
    <n v="3378.96"/>
    <m/>
    <x v="0"/>
    <m/>
    <m/>
    <x v="99"/>
    <m/>
    <x v="2"/>
    <x v="3"/>
    <x v="2"/>
  </r>
  <r>
    <x v="681"/>
    <x v="0"/>
    <x v="0"/>
    <s v="指名：ドルチェグスト（161228AM-170131）"/>
    <n v="1513"/>
    <m/>
    <m/>
    <m/>
    <m/>
    <n v="8933.6"/>
    <m/>
    <x v="0"/>
    <m/>
    <m/>
    <x v="99"/>
    <m/>
    <x v="2"/>
    <x v="3"/>
    <x v="2"/>
  </r>
  <r>
    <x v="681"/>
    <x v="0"/>
    <x v="0"/>
    <s v="指名：ドルチェグスト（161228AM-170131）"/>
    <n v="315"/>
    <m/>
    <m/>
    <m/>
    <m/>
    <n v="1623.4399999999998"/>
    <m/>
    <x v="0"/>
    <m/>
    <m/>
    <x v="99"/>
    <m/>
    <x v="2"/>
    <x v="3"/>
    <x v="2"/>
  </r>
  <r>
    <x v="682"/>
    <x v="0"/>
    <x v="0"/>
    <s v="指名：ドルチェグスト（161228AM-170131）"/>
    <n v="527"/>
    <m/>
    <m/>
    <m/>
    <m/>
    <n v="4803.76"/>
    <m/>
    <x v="0"/>
    <m/>
    <m/>
    <x v="99"/>
    <m/>
    <x v="2"/>
    <x v="3"/>
    <x v="2"/>
  </r>
  <r>
    <x v="682"/>
    <x v="0"/>
    <x v="0"/>
    <s v="指名：ドルチェグスト（161228AM-170131）"/>
    <n v="923"/>
    <m/>
    <m/>
    <m/>
    <m/>
    <n v="7521.28"/>
    <m/>
    <x v="0"/>
    <m/>
    <m/>
    <x v="99"/>
    <m/>
    <x v="2"/>
    <x v="3"/>
    <x v="2"/>
  </r>
  <r>
    <x v="682"/>
    <x v="0"/>
    <x v="0"/>
    <s v="指名：ドルチェグスト（161228AM-170131）"/>
    <n v="987"/>
    <m/>
    <m/>
    <m/>
    <m/>
    <n v="19011.199999999997"/>
    <m/>
    <x v="0"/>
    <m/>
    <m/>
    <x v="99"/>
    <m/>
    <x v="2"/>
    <x v="3"/>
    <x v="2"/>
  </r>
  <r>
    <x v="682"/>
    <x v="0"/>
    <x v="0"/>
    <s v="指名：ドルチェグスト（161228AM-170131）"/>
    <n v="1599"/>
    <m/>
    <m/>
    <m/>
    <m/>
    <n v="10665.2"/>
    <m/>
    <x v="0"/>
    <m/>
    <m/>
    <x v="99"/>
    <m/>
    <x v="2"/>
    <x v="3"/>
    <x v="2"/>
  </r>
  <r>
    <x v="682"/>
    <x v="0"/>
    <x v="0"/>
    <s v="指名：ドルチェグスト（161228AM-170131）"/>
    <n v="342"/>
    <m/>
    <m/>
    <m/>
    <m/>
    <n v="2736.24"/>
    <m/>
    <x v="0"/>
    <m/>
    <m/>
    <x v="99"/>
    <m/>
    <x v="2"/>
    <x v="3"/>
    <x v="2"/>
  </r>
  <r>
    <x v="683"/>
    <x v="0"/>
    <x v="0"/>
    <s v="指名：ドルチェグスト（161228AM-170131）"/>
    <n v="335"/>
    <m/>
    <m/>
    <m/>
    <m/>
    <n v="3262.4799999999996"/>
    <m/>
    <x v="0"/>
    <m/>
    <m/>
    <x v="99"/>
    <m/>
    <x v="2"/>
    <x v="3"/>
    <x v="2"/>
  </r>
  <r>
    <x v="683"/>
    <x v="0"/>
    <x v="0"/>
    <s v="指名：ドルチェグスト（161228AM-170131）"/>
    <n v="500"/>
    <m/>
    <m/>
    <m/>
    <m/>
    <n v="3783.5200000000004"/>
    <m/>
    <x v="0"/>
    <m/>
    <m/>
    <x v="99"/>
    <m/>
    <x v="2"/>
    <x v="3"/>
    <x v="2"/>
  </r>
  <r>
    <x v="683"/>
    <x v="0"/>
    <x v="0"/>
    <s v="指名：ドルチェグスト（161228AM-170131）"/>
    <n v="1361"/>
    <m/>
    <m/>
    <m/>
    <m/>
    <n v="8897.2000000000007"/>
    <m/>
    <x v="0"/>
    <m/>
    <m/>
    <x v="99"/>
    <m/>
    <x v="2"/>
    <x v="3"/>
    <x v="2"/>
  </r>
  <r>
    <x v="683"/>
    <x v="0"/>
    <x v="0"/>
    <s v="指名：ドルチェグスト（161228AM-170131）"/>
    <n v="701"/>
    <m/>
    <m/>
    <m/>
    <m/>
    <n v="2782"/>
    <m/>
    <x v="0"/>
    <m/>
    <m/>
    <x v="99"/>
    <m/>
    <x v="2"/>
    <x v="3"/>
    <x v="2"/>
  </r>
  <r>
    <x v="683"/>
    <x v="0"/>
    <x v="0"/>
    <s v="指名：ドルチェグスト（161228AM-170131）"/>
    <n v="818"/>
    <m/>
    <m/>
    <m/>
    <m/>
    <n v="30915.039999999997"/>
    <m/>
    <x v="0"/>
    <m/>
    <m/>
    <x v="99"/>
    <m/>
    <x v="2"/>
    <x v="3"/>
    <x v="2"/>
  </r>
  <r>
    <x v="684"/>
    <x v="0"/>
    <x v="0"/>
    <s v="指名：ドルチェグスト（161228AM-170131）"/>
    <n v="1668"/>
    <m/>
    <m/>
    <m/>
    <m/>
    <n v="8808.7999999999993"/>
    <m/>
    <x v="0"/>
    <m/>
    <m/>
    <x v="99"/>
    <m/>
    <x v="2"/>
    <x v="3"/>
    <x v="2"/>
  </r>
  <r>
    <x v="684"/>
    <x v="0"/>
    <x v="0"/>
    <s v="指名：ドルチェグスト（161228AM-170131）"/>
    <n v="1117"/>
    <m/>
    <m/>
    <m/>
    <m/>
    <n v="4952.4799999999996"/>
    <m/>
    <x v="0"/>
    <m/>
    <m/>
    <x v="99"/>
    <m/>
    <x v="2"/>
    <x v="3"/>
    <x v="2"/>
  </r>
  <r>
    <x v="684"/>
    <x v="0"/>
    <x v="0"/>
    <s v="指名：ドルチェグスト（161228AM-170131）"/>
    <n v="656"/>
    <m/>
    <m/>
    <m/>
    <m/>
    <n v="1870.96"/>
    <m/>
    <x v="0"/>
    <m/>
    <m/>
    <x v="99"/>
    <m/>
    <x v="2"/>
    <x v="3"/>
    <x v="2"/>
  </r>
  <r>
    <x v="684"/>
    <x v="0"/>
    <x v="0"/>
    <s v="指名：ドルチェグスト（161228AM-170131）"/>
    <n v="399"/>
    <m/>
    <m/>
    <m/>
    <m/>
    <n v="697.83999999999992"/>
    <m/>
    <x v="0"/>
    <m/>
    <m/>
    <x v="99"/>
    <m/>
    <x v="2"/>
    <x v="3"/>
    <x v="2"/>
  </r>
  <r>
    <x v="684"/>
    <x v="0"/>
    <x v="0"/>
    <s v="指名：ドルチェグスト（161228AM-170131）"/>
    <n v="1042"/>
    <m/>
    <m/>
    <m/>
    <m/>
    <n v="5913.4400000000005"/>
    <m/>
    <x v="0"/>
    <m/>
    <m/>
    <x v="99"/>
    <m/>
    <x v="2"/>
    <x v="3"/>
    <x v="2"/>
  </r>
  <r>
    <x v="685"/>
    <x v="0"/>
    <x v="0"/>
    <s v="指名：ドルチェグスト（161228AM-170131）"/>
    <n v="1287"/>
    <m/>
    <m/>
    <m/>
    <m/>
    <n v="5978.96"/>
    <m/>
    <x v="0"/>
    <m/>
    <m/>
    <x v="99"/>
    <m/>
    <x v="2"/>
    <x v="3"/>
    <x v="2"/>
  </r>
  <r>
    <x v="685"/>
    <x v="0"/>
    <x v="0"/>
    <s v="指名：ドルチェグスト（161228AM-170131）"/>
    <n v="1584"/>
    <m/>
    <m/>
    <m/>
    <m/>
    <n v="9160.32"/>
    <m/>
    <x v="0"/>
    <m/>
    <m/>
    <x v="99"/>
    <m/>
    <x v="2"/>
    <x v="3"/>
    <x v="2"/>
  </r>
  <r>
    <x v="685"/>
    <x v="0"/>
    <x v="0"/>
    <s v="指名：ドルチェグスト（161228AM-170131）"/>
    <n v="337"/>
    <m/>
    <m/>
    <m/>
    <m/>
    <n v="1107.6000000000001"/>
    <m/>
    <x v="0"/>
    <m/>
    <m/>
    <x v="99"/>
    <m/>
    <x v="2"/>
    <x v="3"/>
    <x v="2"/>
  </r>
  <r>
    <x v="685"/>
    <x v="0"/>
    <x v="0"/>
    <s v="指名：ドルチェグスト（161228AM-170131）"/>
    <n v="554"/>
    <m/>
    <m/>
    <m/>
    <m/>
    <n v="3377.92"/>
    <m/>
    <x v="0"/>
    <m/>
    <m/>
    <x v="99"/>
    <m/>
    <x v="2"/>
    <x v="3"/>
    <x v="2"/>
  </r>
  <r>
    <x v="685"/>
    <x v="0"/>
    <x v="0"/>
    <s v="指名：ドルチェグスト（161228AM-170131）"/>
    <n v="1024"/>
    <m/>
    <m/>
    <m/>
    <m/>
    <n v="11874.720000000001"/>
    <m/>
    <x v="0"/>
    <m/>
    <m/>
    <x v="99"/>
    <m/>
    <x v="2"/>
    <x v="3"/>
    <x v="2"/>
  </r>
  <r>
    <x v="686"/>
    <x v="0"/>
    <x v="0"/>
    <s v="指名：ドルチェグスト（161228AM-170131）"/>
    <n v="1233"/>
    <m/>
    <m/>
    <m/>
    <m/>
    <n v="10054.719999999999"/>
    <m/>
    <x v="0"/>
    <m/>
    <m/>
    <x v="100"/>
    <m/>
    <x v="2"/>
    <x v="3"/>
    <x v="2"/>
  </r>
  <r>
    <x v="686"/>
    <x v="0"/>
    <x v="0"/>
    <s v="指名：ドルチェグスト（161228AM-170131）"/>
    <n v="991"/>
    <m/>
    <m/>
    <m/>
    <m/>
    <n v="4170.4000000000005"/>
    <m/>
    <x v="0"/>
    <m/>
    <m/>
    <x v="100"/>
    <m/>
    <x v="2"/>
    <x v="3"/>
    <x v="2"/>
  </r>
  <r>
    <x v="686"/>
    <x v="0"/>
    <x v="0"/>
    <s v="指名：ドルチェグスト（161228AM-170131）"/>
    <n v="539"/>
    <m/>
    <m/>
    <m/>
    <m/>
    <n v="2307.7600000000002"/>
    <m/>
    <x v="0"/>
    <m/>
    <m/>
    <x v="100"/>
    <m/>
    <x v="2"/>
    <x v="3"/>
    <x v="2"/>
  </r>
  <r>
    <x v="686"/>
    <x v="0"/>
    <x v="0"/>
    <s v="指名：ドルチェグスト（161228AM-170131）"/>
    <n v="369"/>
    <m/>
    <m/>
    <m/>
    <m/>
    <n v="808.08"/>
    <m/>
    <x v="0"/>
    <m/>
    <m/>
    <x v="100"/>
    <m/>
    <x v="2"/>
    <x v="3"/>
    <x v="2"/>
  </r>
  <r>
    <x v="686"/>
    <x v="0"/>
    <x v="0"/>
    <s v="指名：ドルチェグスト（161228AM-170131）"/>
    <n v="1185"/>
    <m/>
    <m/>
    <m/>
    <m/>
    <n v="9236.24"/>
    <m/>
    <x v="0"/>
    <m/>
    <m/>
    <x v="100"/>
    <m/>
    <x v="2"/>
    <x v="3"/>
    <x v="2"/>
  </r>
  <r>
    <x v="687"/>
    <x v="0"/>
    <x v="0"/>
    <s v="指名：ドルチェグスト（161228AM-170131）"/>
    <n v="895"/>
    <m/>
    <m/>
    <m/>
    <m/>
    <n v="6172.4000000000005"/>
    <m/>
    <x v="0"/>
    <m/>
    <m/>
    <x v="100"/>
    <m/>
    <x v="2"/>
    <x v="3"/>
    <x v="2"/>
  </r>
  <r>
    <x v="687"/>
    <x v="0"/>
    <x v="0"/>
    <s v="指名：ドルチェグスト（161228AM-170131）"/>
    <n v="1495"/>
    <m/>
    <m/>
    <m/>
    <m/>
    <n v="7246.72"/>
    <m/>
    <x v="0"/>
    <m/>
    <m/>
    <x v="100"/>
    <m/>
    <x v="2"/>
    <x v="3"/>
    <x v="2"/>
  </r>
  <r>
    <x v="687"/>
    <x v="0"/>
    <x v="0"/>
    <s v="指名：ドルチェグスト（161228AM-170131）"/>
    <n v="494"/>
    <m/>
    <m/>
    <m/>
    <m/>
    <n v="7309.1200000000008"/>
    <m/>
    <x v="0"/>
    <m/>
    <m/>
    <x v="100"/>
    <m/>
    <x v="2"/>
    <x v="3"/>
    <x v="2"/>
  </r>
  <r>
    <x v="687"/>
    <x v="0"/>
    <x v="0"/>
    <s v="指名：ドルチェグスト（161228AM-170131）"/>
    <n v="331"/>
    <m/>
    <m/>
    <m/>
    <m/>
    <n v="1101.3599999999999"/>
    <m/>
    <x v="0"/>
    <m/>
    <m/>
    <x v="100"/>
    <m/>
    <x v="2"/>
    <x v="3"/>
    <x v="2"/>
  </r>
  <r>
    <x v="687"/>
    <x v="0"/>
    <x v="0"/>
    <s v="指名：ドルチェグスト（161228AM-170131）"/>
    <n v="1060"/>
    <m/>
    <m/>
    <m/>
    <m/>
    <n v="2684.24"/>
    <m/>
    <x v="0"/>
    <m/>
    <m/>
    <x v="100"/>
    <m/>
    <x v="2"/>
    <x v="3"/>
    <x v="2"/>
  </r>
  <r>
    <x v="688"/>
    <x v="0"/>
    <x v="0"/>
    <s v="指名：ドルチェグスト（161228AM-170131）"/>
    <n v="1122"/>
    <m/>
    <m/>
    <m/>
    <m/>
    <n v="4959.76"/>
    <m/>
    <x v="0"/>
    <m/>
    <m/>
    <x v="100"/>
    <m/>
    <x v="2"/>
    <x v="3"/>
    <x v="2"/>
  </r>
  <r>
    <x v="688"/>
    <x v="0"/>
    <x v="0"/>
    <s v="指名：ドルチェグスト（161228AM-170131）"/>
    <n v="933"/>
    <m/>
    <m/>
    <m/>
    <m/>
    <n v="3562"/>
    <m/>
    <x v="0"/>
    <m/>
    <m/>
    <x v="100"/>
    <m/>
    <x v="2"/>
    <x v="3"/>
    <x v="2"/>
  </r>
  <r>
    <x v="688"/>
    <x v="0"/>
    <x v="0"/>
    <s v="指名：ドルチェグスト（161228AM-170131）"/>
    <n v="280"/>
    <m/>
    <m/>
    <m/>
    <m/>
    <n v="579.28"/>
    <m/>
    <x v="0"/>
    <m/>
    <m/>
    <x v="100"/>
    <m/>
    <x v="2"/>
    <x v="3"/>
    <x v="2"/>
  </r>
  <r>
    <x v="688"/>
    <x v="0"/>
    <x v="0"/>
    <s v="指名：ドルチェグスト（161228AM-170131）"/>
    <n v="1434"/>
    <m/>
    <m/>
    <m/>
    <m/>
    <n v="9185.2799999999988"/>
    <m/>
    <x v="0"/>
    <m/>
    <m/>
    <x v="100"/>
    <m/>
    <x v="2"/>
    <x v="3"/>
    <x v="2"/>
  </r>
  <r>
    <x v="688"/>
    <x v="0"/>
    <x v="0"/>
    <s v="指名：ドルチェグスト（161228AM-170131）"/>
    <n v="584"/>
    <m/>
    <m/>
    <m/>
    <m/>
    <n v="4154.8"/>
    <m/>
    <x v="0"/>
    <m/>
    <m/>
    <x v="100"/>
    <m/>
    <x v="2"/>
    <x v="3"/>
    <x v="2"/>
  </r>
  <r>
    <x v="689"/>
    <x v="0"/>
    <x v="0"/>
    <s v="指名：ドルチェグスト（161228AM-170131）"/>
    <n v="543"/>
    <m/>
    <m/>
    <m/>
    <m/>
    <n v="4576"/>
    <m/>
    <x v="0"/>
    <m/>
    <m/>
    <x v="100"/>
    <m/>
    <x v="2"/>
    <x v="3"/>
    <x v="2"/>
  </r>
  <r>
    <x v="689"/>
    <x v="0"/>
    <x v="0"/>
    <s v="指名：ドルチェグスト（161228AM-170131）"/>
    <n v="839"/>
    <m/>
    <m/>
    <m/>
    <m/>
    <n v="3757.52"/>
    <m/>
    <x v="0"/>
    <m/>
    <m/>
    <x v="100"/>
    <m/>
    <x v="2"/>
    <x v="3"/>
    <x v="2"/>
  </r>
  <r>
    <x v="689"/>
    <x v="0"/>
    <x v="0"/>
    <s v="指名：ドルチェグスト（161228AM-170131）"/>
    <n v="1438"/>
    <m/>
    <m/>
    <m/>
    <m/>
    <n v="20871.760000000002"/>
    <m/>
    <x v="0"/>
    <m/>
    <m/>
    <x v="100"/>
    <m/>
    <x v="2"/>
    <x v="3"/>
    <x v="2"/>
  </r>
  <r>
    <x v="689"/>
    <x v="0"/>
    <x v="0"/>
    <s v="指名：ドルチェグスト（161228AM-170131）"/>
    <n v="313"/>
    <m/>
    <m/>
    <m/>
    <m/>
    <n v="1369.68"/>
    <m/>
    <x v="0"/>
    <m/>
    <m/>
    <x v="100"/>
    <m/>
    <x v="2"/>
    <x v="3"/>
    <x v="2"/>
  </r>
  <r>
    <x v="689"/>
    <x v="0"/>
    <x v="0"/>
    <s v="指名：ドルチェグスト（161228AM-170131）"/>
    <n v="1061"/>
    <m/>
    <m/>
    <m/>
    <m/>
    <n v="8660.08"/>
    <m/>
    <x v="0"/>
    <m/>
    <m/>
    <x v="100"/>
    <m/>
    <x v="2"/>
    <x v="3"/>
    <x v="2"/>
  </r>
  <r>
    <x v="690"/>
    <x v="0"/>
    <x v="0"/>
    <s v="指名：ドルチェグスト（161228AM-170131）"/>
    <n v="316"/>
    <m/>
    <m/>
    <m/>
    <m/>
    <n v="4125.68"/>
    <m/>
    <x v="0"/>
    <m/>
    <m/>
    <x v="100"/>
    <m/>
    <x v="2"/>
    <x v="3"/>
    <x v="2"/>
  </r>
  <r>
    <x v="690"/>
    <x v="0"/>
    <x v="0"/>
    <s v="指名：ドルチェグスト（161228AM-170131）"/>
    <n v="591"/>
    <m/>
    <m/>
    <m/>
    <m/>
    <n v="5029.4399999999996"/>
    <m/>
    <x v="0"/>
    <m/>
    <m/>
    <x v="100"/>
    <m/>
    <x v="2"/>
    <x v="3"/>
    <x v="2"/>
  </r>
  <r>
    <x v="690"/>
    <x v="0"/>
    <x v="0"/>
    <s v="指名：ドルチェグスト（161228AM-170131）"/>
    <n v="1147"/>
    <m/>
    <m/>
    <m/>
    <m/>
    <n v="5946.7199999999993"/>
    <m/>
    <x v="0"/>
    <m/>
    <m/>
    <x v="100"/>
    <m/>
    <x v="2"/>
    <x v="3"/>
    <x v="2"/>
  </r>
  <r>
    <x v="690"/>
    <x v="0"/>
    <x v="0"/>
    <s v="指名：ドルチェグスト（161228AM-170131）"/>
    <n v="950"/>
    <m/>
    <m/>
    <m/>
    <m/>
    <n v="4633.2"/>
    <m/>
    <x v="0"/>
    <m/>
    <m/>
    <x v="100"/>
    <m/>
    <x v="2"/>
    <x v="3"/>
    <x v="2"/>
  </r>
  <r>
    <x v="690"/>
    <x v="0"/>
    <x v="0"/>
    <s v="指名：ドルチェグスト（161228AM-170131）"/>
    <n v="1430"/>
    <m/>
    <m/>
    <m/>
    <m/>
    <n v="8953.36"/>
    <m/>
    <x v="0"/>
    <m/>
    <m/>
    <x v="100"/>
    <m/>
    <x v="2"/>
    <x v="3"/>
    <x v="2"/>
  </r>
  <r>
    <x v="691"/>
    <x v="0"/>
    <x v="0"/>
    <s v="指名：ドルチェグスト（161228AM-170131）"/>
    <n v="313"/>
    <m/>
    <m/>
    <m/>
    <m/>
    <n v="1615.12"/>
    <m/>
    <x v="0"/>
    <m/>
    <m/>
    <x v="100"/>
    <m/>
    <x v="2"/>
    <x v="3"/>
    <x v="2"/>
  </r>
  <r>
    <x v="691"/>
    <x v="0"/>
    <x v="0"/>
    <s v="指名：ドルチェグスト（161228AM-170131）"/>
    <n v="1182"/>
    <m/>
    <m/>
    <m/>
    <m/>
    <n v="5362.24"/>
    <m/>
    <x v="0"/>
    <m/>
    <m/>
    <x v="100"/>
    <m/>
    <x v="2"/>
    <x v="3"/>
    <x v="2"/>
  </r>
  <r>
    <x v="691"/>
    <x v="0"/>
    <x v="0"/>
    <s v="指名：ドルチェグスト（161228AM-170131）"/>
    <n v="1049"/>
    <m/>
    <m/>
    <m/>
    <m/>
    <n v="9051.1200000000008"/>
    <m/>
    <x v="0"/>
    <m/>
    <m/>
    <x v="100"/>
    <m/>
    <x v="2"/>
    <x v="3"/>
    <x v="2"/>
  </r>
  <r>
    <x v="691"/>
    <x v="0"/>
    <x v="0"/>
    <s v="指名：ドルチェグスト（161228AM-170131）"/>
    <n v="757"/>
    <m/>
    <m/>
    <m/>
    <m/>
    <n v="3949.92"/>
    <m/>
    <x v="0"/>
    <m/>
    <m/>
    <x v="100"/>
    <m/>
    <x v="2"/>
    <x v="3"/>
    <x v="2"/>
  </r>
  <r>
    <x v="691"/>
    <x v="0"/>
    <x v="0"/>
    <s v="指名：ドルチェグスト（161228AM-170131）"/>
    <n v="1621"/>
    <m/>
    <m/>
    <m/>
    <m/>
    <n v="11405.68"/>
    <m/>
    <x v="0"/>
    <m/>
    <m/>
    <x v="100"/>
    <m/>
    <x v="2"/>
    <x v="3"/>
    <x v="2"/>
  </r>
  <r>
    <x v="692"/>
    <x v="0"/>
    <x v="0"/>
    <s v="指名：ドルチェグスト（161228AM-170131）"/>
    <n v="339"/>
    <m/>
    <m/>
    <m/>
    <m/>
    <n v="3234.4"/>
    <m/>
    <x v="0"/>
    <m/>
    <m/>
    <x v="100"/>
    <m/>
    <x v="2"/>
    <x v="3"/>
    <x v="2"/>
  </r>
  <r>
    <x v="692"/>
    <x v="0"/>
    <x v="0"/>
    <s v="指名：ドルチェグスト（161228AM-170131）"/>
    <n v="1762"/>
    <m/>
    <m/>
    <m/>
    <m/>
    <n v="7918.5599999999995"/>
    <m/>
    <x v="0"/>
    <m/>
    <m/>
    <x v="100"/>
    <m/>
    <x v="2"/>
    <x v="3"/>
    <x v="2"/>
  </r>
  <r>
    <x v="692"/>
    <x v="0"/>
    <x v="0"/>
    <s v="指名：ドルチェグスト（161228AM-170131）"/>
    <n v="1146"/>
    <m/>
    <m/>
    <m/>
    <m/>
    <n v="6465.68"/>
    <m/>
    <x v="0"/>
    <m/>
    <m/>
    <x v="100"/>
    <m/>
    <x v="2"/>
    <x v="3"/>
    <x v="2"/>
  </r>
  <r>
    <x v="692"/>
    <x v="0"/>
    <x v="0"/>
    <s v="指名：ドルチェグスト（161228AM-170131）"/>
    <n v="741"/>
    <m/>
    <m/>
    <m/>
    <m/>
    <n v="15402.4"/>
    <m/>
    <x v="0"/>
    <m/>
    <m/>
    <x v="100"/>
    <m/>
    <x v="2"/>
    <x v="3"/>
    <x v="2"/>
  </r>
  <r>
    <x v="692"/>
    <x v="0"/>
    <x v="0"/>
    <s v="指名：ドルチェグスト（161228AM-170131）"/>
    <n v="1329"/>
    <m/>
    <m/>
    <m/>
    <m/>
    <n v="5509.92"/>
    <m/>
    <x v="0"/>
    <m/>
    <m/>
    <x v="100"/>
    <m/>
    <x v="2"/>
    <x v="3"/>
    <x v="2"/>
  </r>
  <r>
    <x v="693"/>
    <x v="0"/>
    <x v="0"/>
    <s v="指名：ドルチェグスト（161228AM-170131）"/>
    <n v="983"/>
    <m/>
    <m/>
    <m/>
    <m/>
    <n v="5361.2000000000007"/>
    <m/>
    <x v="0"/>
    <m/>
    <m/>
    <x v="101"/>
    <m/>
    <x v="2"/>
    <x v="3"/>
    <x v="2"/>
  </r>
  <r>
    <x v="693"/>
    <x v="0"/>
    <x v="0"/>
    <s v="指名：ドルチェグスト（161228AM-170131）"/>
    <n v="1246"/>
    <m/>
    <m/>
    <m/>
    <m/>
    <n v="6326.32"/>
    <m/>
    <x v="0"/>
    <m/>
    <m/>
    <x v="101"/>
    <m/>
    <x v="2"/>
    <x v="3"/>
    <x v="2"/>
  </r>
  <r>
    <x v="693"/>
    <x v="0"/>
    <x v="0"/>
    <s v="指名：ドルチェグスト（161228AM-170131）"/>
    <n v="282"/>
    <m/>
    <m/>
    <m/>
    <m/>
    <n v="277.68"/>
    <m/>
    <x v="0"/>
    <m/>
    <m/>
    <x v="101"/>
    <m/>
    <x v="2"/>
    <x v="3"/>
    <x v="2"/>
  </r>
  <r>
    <x v="693"/>
    <x v="0"/>
    <x v="0"/>
    <s v="指名：ドルチェグスト（161228AM-170131）"/>
    <n v="801"/>
    <m/>
    <m/>
    <m/>
    <m/>
    <n v="7755.2799999999988"/>
    <m/>
    <x v="0"/>
    <m/>
    <m/>
    <x v="101"/>
    <m/>
    <x v="2"/>
    <x v="3"/>
    <x v="2"/>
  </r>
  <r>
    <x v="693"/>
    <x v="0"/>
    <x v="0"/>
    <s v="指名：ドルチェグスト（161228AM-170131）"/>
    <n v="1416"/>
    <m/>
    <m/>
    <m/>
    <m/>
    <n v="7329.92"/>
    <m/>
    <x v="0"/>
    <m/>
    <m/>
    <x v="101"/>
    <m/>
    <x v="2"/>
    <x v="3"/>
    <x v="2"/>
  </r>
  <r>
    <x v="694"/>
    <x v="0"/>
    <x v="0"/>
    <s v="指名：ドルチェグスト（161228AM-170131）"/>
    <n v="910"/>
    <m/>
    <m/>
    <m/>
    <m/>
    <n v="4141.28"/>
    <m/>
    <x v="0"/>
    <m/>
    <m/>
    <x v="101"/>
    <m/>
    <x v="2"/>
    <x v="3"/>
    <x v="2"/>
  </r>
  <r>
    <x v="694"/>
    <x v="0"/>
    <x v="0"/>
    <s v="指名：ドルチェグスト（161228AM-170131）"/>
    <n v="284"/>
    <m/>
    <m/>
    <m/>
    <m/>
    <n v="3607.76"/>
    <m/>
    <x v="0"/>
    <m/>
    <m/>
    <x v="101"/>
    <m/>
    <x v="2"/>
    <x v="3"/>
    <x v="2"/>
  </r>
  <r>
    <x v="694"/>
    <x v="0"/>
    <x v="0"/>
    <s v="指名：ドルチェグスト（161228AM-170131）"/>
    <n v="696"/>
    <m/>
    <m/>
    <m/>
    <m/>
    <n v="3543.2799999999997"/>
    <m/>
    <x v="0"/>
    <m/>
    <m/>
    <x v="101"/>
    <m/>
    <x v="2"/>
    <x v="3"/>
    <x v="2"/>
  </r>
  <r>
    <x v="694"/>
    <x v="0"/>
    <x v="0"/>
    <s v="指名：ドルチェグスト（161228AM-170131）"/>
    <n v="1310"/>
    <m/>
    <m/>
    <m/>
    <m/>
    <n v="7022.08"/>
    <m/>
    <x v="0"/>
    <m/>
    <m/>
    <x v="101"/>
    <m/>
    <x v="2"/>
    <x v="3"/>
    <x v="2"/>
  </r>
  <r>
    <x v="694"/>
    <x v="0"/>
    <x v="0"/>
    <s v="指名：ドルチェグスト（161228AM-170131）"/>
    <n v="990"/>
    <m/>
    <m/>
    <m/>
    <m/>
    <n v="11381.76"/>
    <m/>
    <x v="0"/>
    <m/>
    <m/>
    <x v="101"/>
    <m/>
    <x v="2"/>
    <x v="3"/>
    <x v="2"/>
  </r>
  <r>
    <x v="757"/>
    <x v="0"/>
    <x v="0"/>
    <s v="指名：ドルチェグスト（161228AM-170131）"/>
    <n v="264"/>
    <m/>
    <m/>
    <m/>
    <m/>
    <n v="1283.3600000000001"/>
    <m/>
    <x v="0"/>
    <m/>
    <m/>
    <x v="101"/>
    <m/>
    <x v="2"/>
    <x v="3"/>
    <x v="2"/>
  </r>
  <r>
    <x v="757"/>
    <x v="0"/>
    <x v="0"/>
    <s v="指名：ドルチェグスト（161228AM-170131）"/>
    <n v="883"/>
    <m/>
    <m/>
    <m/>
    <m/>
    <n v="3708.64"/>
    <m/>
    <x v="0"/>
    <m/>
    <m/>
    <x v="101"/>
    <m/>
    <x v="2"/>
    <x v="3"/>
    <x v="2"/>
  </r>
  <r>
    <x v="757"/>
    <x v="0"/>
    <x v="0"/>
    <s v="指名：ドルチェグスト（161228AM-170131）"/>
    <n v="834"/>
    <m/>
    <m/>
    <m/>
    <m/>
    <n v="7992.4"/>
    <m/>
    <x v="0"/>
    <m/>
    <m/>
    <x v="101"/>
    <m/>
    <x v="2"/>
    <x v="3"/>
    <x v="2"/>
  </r>
  <r>
    <x v="757"/>
    <x v="0"/>
    <x v="0"/>
    <s v="指名：ドルチェグスト（161228AM-170131）"/>
    <n v="953"/>
    <m/>
    <m/>
    <m/>
    <m/>
    <n v="6318.0000000000009"/>
    <m/>
    <x v="0"/>
    <m/>
    <m/>
    <x v="101"/>
    <m/>
    <x v="2"/>
    <x v="3"/>
    <x v="2"/>
  </r>
  <r>
    <x v="757"/>
    <x v="0"/>
    <x v="0"/>
    <s v="指名：ドルチェグスト（161228AM-170131）"/>
    <n v="1481"/>
    <m/>
    <m/>
    <m/>
    <m/>
    <n v="16269.759999999998"/>
    <m/>
    <x v="0"/>
    <m/>
    <m/>
    <x v="101"/>
    <m/>
    <x v="2"/>
    <x v="3"/>
    <x v="2"/>
  </r>
  <r>
    <x v="816"/>
    <x v="0"/>
    <x v="0"/>
    <s v="指名：ドルチェグスト（161228AM-170131）"/>
    <n v="830"/>
    <m/>
    <m/>
    <m/>
    <m/>
    <n v="10622.560000000001"/>
    <m/>
    <x v="0"/>
    <m/>
    <m/>
    <x v="101"/>
    <m/>
    <x v="2"/>
    <x v="3"/>
    <x v="2"/>
  </r>
  <r>
    <x v="816"/>
    <x v="0"/>
    <x v="0"/>
    <s v="指名：ドルチェグスト（161228AM-170131）"/>
    <n v="959"/>
    <m/>
    <m/>
    <m/>
    <m/>
    <n v="6380.4"/>
    <m/>
    <x v="0"/>
    <m/>
    <m/>
    <x v="101"/>
    <m/>
    <x v="2"/>
    <x v="3"/>
    <x v="2"/>
  </r>
  <r>
    <x v="816"/>
    <x v="0"/>
    <x v="0"/>
    <s v="指名：ドルチェグスト（161228AM-170131）"/>
    <n v="317"/>
    <m/>
    <m/>
    <m/>
    <m/>
    <n v="563.68000000000006"/>
    <m/>
    <x v="0"/>
    <m/>
    <m/>
    <x v="101"/>
    <m/>
    <x v="2"/>
    <x v="3"/>
    <x v="2"/>
  </r>
  <r>
    <x v="816"/>
    <x v="0"/>
    <x v="0"/>
    <s v="指名：ドルチェグスト（161228AM-170131）"/>
    <n v="1404"/>
    <m/>
    <m/>
    <m/>
    <m/>
    <n v="6243.12"/>
    <m/>
    <x v="0"/>
    <m/>
    <m/>
    <x v="101"/>
    <m/>
    <x v="2"/>
    <x v="3"/>
    <x v="2"/>
  </r>
  <r>
    <x v="816"/>
    <x v="0"/>
    <x v="0"/>
    <s v="指名：ドルチェグスト（161228AM-170131）"/>
    <n v="1124"/>
    <m/>
    <m/>
    <m/>
    <m/>
    <n v="6194.2400000000007"/>
    <m/>
    <x v="0"/>
    <m/>
    <m/>
    <x v="101"/>
    <m/>
    <x v="2"/>
    <x v="3"/>
    <x v="2"/>
  </r>
  <r>
    <x v="817"/>
    <x v="0"/>
    <x v="0"/>
    <s v="指名：ドルチェグスト（161228AM-170131）"/>
    <n v="1443"/>
    <m/>
    <m/>
    <m/>
    <m/>
    <n v="3966.56"/>
    <m/>
    <x v="0"/>
    <m/>
    <m/>
    <x v="101"/>
    <m/>
    <x v="2"/>
    <x v="3"/>
    <x v="2"/>
  </r>
  <r>
    <x v="817"/>
    <x v="0"/>
    <x v="0"/>
    <s v="指名：ドルチェグスト（161228AM-170131）"/>
    <n v="920"/>
    <m/>
    <m/>
    <m/>
    <m/>
    <n v="10527.92"/>
    <m/>
    <x v="0"/>
    <m/>
    <m/>
    <x v="101"/>
    <m/>
    <x v="2"/>
    <x v="3"/>
    <x v="2"/>
  </r>
  <r>
    <x v="817"/>
    <x v="0"/>
    <x v="0"/>
    <s v="指名：ドルチェグスト（161228AM-170131）"/>
    <n v="1186"/>
    <m/>
    <m/>
    <m/>
    <m/>
    <n v="3640"/>
    <m/>
    <x v="0"/>
    <m/>
    <m/>
    <x v="101"/>
    <m/>
    <x v="2"/>
    <x v="3"/>
    <x v="2"/>
  </r>
  <r>
    <x v="817"/>
    <x v="0"/>
    <x v="0"/>
    <s v="指名：ドルチェグスト（161228AM-170131）"/>
    <n v="1380"/>
    <m/>
    <m/>
    <m/>
    <m/>
    <n v="7707.4400000000005"/>
    <m/>
    <x v="0"/>
    <m/>
    <m/>
    <x v="101"/>
    <m/>
    <x v="2"/>
    <x v="3"/>
    <x v="2"/>
  </r>
  <r>
    <x v="817"/>
    <x v="0"/>
    <x v="0"/>
    <s v="指名：ドルチェグスト（161228AM-170131）"/>
    <n v="340"/>
    <m/>
    <m/>
    <m/>
    <m/>
    <n v="1046.24"/>
    <m/>
    <x v="0"/>
    <m/>
    <m/>
    <x v="101"/>
    <m/>
    <x v="2"/>
    <x v="3"/>
    <x v="2"/>
  </r>
  <r>
    <x v="758"/>
    <x v="0"/>
    <x v="0"/>
    <s v="指名：ドルチェグスト（161228AM-170131）"/>
    <n v="1663"/>
    <m/>
    <m/>
    <m/>
    <m/>
    <n v="7497.3600000000006"/>
    <m/>
    <x v="0"/>
    <m/>
    <m/>
    <x v="101"/>
    <m/>
    <x v="2"/>
    <x v="3"/>
    <x v="2"/>
  </r>
  <r>
    <x v="758"/>
    <x v="0"/>
    <x v="0"/>
    <s v="指名：ドルチェグスト（161228AM-170131）"/>
    <n v="1307"/>
    <m/>
    <m/>
    <m/>
    <m/>
    <n v="3136.64"/>
    <m/>
    <x v="0"/>
    <m/>
    <m/>
    <x v="101"/>
    <m/>
    <x v="2"/>
    <x v="3"/>
    <x v="2"/>
  </r>
  <r>
    <x v="758"/>
    <x v="0"/>
    <x v="0"/>
    <s v="指名：ドルチェグスト（161228AM-170131）"/>
    <n v="894"/>
    <m/>
    <m/>
    <m/>
    <m/>
    <n v="6886.88"/>
    <m/>
    <x v="0"/>
    <m/>
    <m/>
    <x v="101"/>
    <m/>
    <x v="2"/>
    <x v="3"/>
    <x v="2"/>
  </r>
  <r>
    <x v="758"/>
    <x v="0"/>
    <x v="0"/>
    <s v="指名：ドルチェグスト（161228AM-170131）"/>
    <n v="362"/>
    <m/>
    <m/>
    <m/>
    <m/>
    <n v="1211.5999999999999"/>
    <m/>
    <x v="0"/>
    <m/>
    <m/>
    <x v="101"/>
    <m/>
    <x v="2"/>
    <x v="3"/>
    <x v="2"/>
  </r>
  <r>
    <x v="758"/>
    <x v="0"/>
    <x v="0"/>
    <s v="指名：ドルチェグスト（161228AM-170131）"/>
    <n v="1376"/>
    <m/>
    <m/>
    <m/>
    <m/>
    <n v="8212.8799999999992"/>
    <m/>
    <x v="0"/>
    <m/>
    <m/>
    <x v="101"/>
    <m/>
    <x v="2"/>
    <x v="3"/>
    <x v="2"/>
  </r>
  <r>
    <x v="759"/>
    <x v="0"/>
    <x v="0"/>
    <s v="指名：ドルチェグスト（161228AM-170131）"/>
    <n v="1507"/>
    <m/>
    <m/>
    <m/>
    <m/>
    <n v="5772"/>
    <m/>
    <x v="0"/>
    <m/>
    <m/>
    <x v="101"/>
    <m/>
    <x v="2"/>
    <x v="3"/>
    <x v="2"/>
  </r>
  <r>
    <x v="759"/>
    <x v="0"/>
    <x v="0"/>
    <s v="指名：ドルチェグスト（161228AM-170131）"/>
    <n v="1324"/>
    <m/>
    <m/>
    <m/>
    <m/>
    <n v="4902.5600000000004"/>
    <m/>
    <x v="0"/>
    <m/>
    <m/>
    <x v="101"/>
    <m/>
    <x v="2"/>
    <x v="3"/>
    <x v="2"/>
  </r>
  <r>
    <x v="759"/>
    <x v="0"/>
    <x v="0"/>
    <s v="指名：ドルチェグスト（161228AM-170131）"/>
    <n v="1943"/>
    <m/>
    <m/>
    <m/>
    <m/>
    <n v="7628.4"/>
    <m/>
    <x v="0"/>
    <m/>
    <m/>
    <x v="101"/>
    <m/>
    <x v="2"/>
    <x v="3"/>
    <x v="2"/>
  </r>
  <r>
    <x v="759"/>
    <x v="0"/>
    <x v="0"/>
    <s v="指名：ドルチェグスト（161228AM-170131）"/>
    <n v="1010"/>
    <m/>
    <m/>
    <m/>
    <m/>
    <n v="10362.56"/>
    <m/>
    <x v="0"/>
    <m/>
    <m/>
    <x v="101"/>
    <m/>
    <x v="2"/>
    <x v="3"/>
    <x v="2"/>
  </r>
  <r>
    <x v="759"/>
    <x v="0"/>
    <x v="0"/>
    <s v="指名：ドルチェグスト（161228AM-170131）"/>
    <n v="388"/>
    <m/>
    <m/>
    <m/>
    <m/>
    <n v="1306.24"/>
    <m/>
    <x v="0"/>
    <m/>
    <m/>
    <x v="101"/>
    <m/>
    <x v="2"/>
    <x v="3"/>
    <x v="2"/>
  </r>
  <r>
    <x v="760"/>
    <x v="0"/>
    <x v="0"/>
    <s v="指名：ドルチェグスト（161228AM-170131）"/>
    <n v="739"/>
    <m/>
    <m/>
    <m/>
    <m/>
    <n v="2572.96"/>
    <m/>
    <x v="0"/>
    <m/>
    <m/>
    <x v="112"/>
    <m/>
    <x v="2"/>
    <x v="3"/>
    <x v="2"/>
  </r>
  <r>
    <x v="760"/>
    <x v="0"/>
    <x v="0"/>
    <s v="指名：ドルチェグスト（161228AM-170131）"/>
    <n v="1199"/>
    <m/>
    <m/>
    <m/>
    <m/>
    <n v="10231.52"/>
    <m/>
    <x v="0"/>
    <m/>
    <m/>
    <x v="112"/>
    <m/>
    <x v="2"/>
    <x v="3"/>
    <x v="2"/>
  </r>
  <r>
    <x v="760"/>
    <x v="0"/>
    <x v="0"/>
    <s v="指名：ドルチェグスト（161228AM-170131）"/>
    <n v="394"/>
    <m/>
    <m/>
    <m/>
    <m/>
    <n v="1737.8400000000001"/>
    <m/>
    <x v="0"/>
    <m/>
    <m/>
    <x v="112"/>
    <m/>
    <x v="2"/>
    <x v="3"/>
    <x v="2"/>
  </r>
  <r>
    <x v="760"/>
    <x v="0"/>
    <x v="0"/>
    <s v="指名：ドルチェグスト（161228AM-170131）"/>
    <n v="1818"/>
    <m/>
    <m/>
    <m/>
    <m/>
    <n v="10970.960000000001"/>
    <m/>
    <x v="0"/>
    <m/>
    <m/>
    <x v="112"/>
    <m/>
    <x v="2"/>
    <x v="3"/>
    <x v="2"/>
  </r>
  <r>
    <x v="760"/>
    <x v="0"/>
    <x v="0"/>
    <s v="指名：ドルチェグスト（161228AM-170131）"/>
    <n v="1175"/>
    <m/>
    <m/>
    <m/>
    <m/>
    <n v="5998.7199999999993"/>
    <m/>
    <x v="0"/>
    <m/>
    <m/>
    <x v="112"/>
    <m/>
    <x v="2"/>
    <x v="3"/>
    <x v="2"/>
  </r>
  <r>
    <x v="761"/>
    <x v="0"/>
    <x v="0"/>
    <s v="指名：ドルチェグスト（161228AM-170131）"/>
    <n v="1949"/>
    <m/>
    <m/>
    <m/>
    <m/>
    <n v="13528.319999999998"/>
    <m/>
    <x v="0"/>
    <m/>
    <m/>
    <x v="112"/>
    <m/>
    <x v="2"/>
    <x v="3"/>
    <x v="2"/>
  </r>
  <r>
    <x v="761"/>
    <x v="0"/>
    <x v="0"/>
    <s v="指名：ドルチェグスト（161228AM-170131）"/>
    <n v="311"/>
    <m/>
    <m/>
    <m/>
    <m/>
    <n v="550.16000000000008"/>
    <m/>
    <x v="0"/>
    <m/>
    <m/>
    <x v="112"/>
    <m/>
    <x v="2"/>
    <x v="3"/>
    <x v="2"/>
  </r>
  <r>
    <x v="761"/>
    <x v="0"/>
    <x v="0"/>
    <s v="指名：ドルチェグスト（161228AM-170131）"/>
    <n v="871"/>
    <m/>
    <m/>
    <m/>
    <m/>
    <n v="3549.5200000000004"/>
    <m/>
    <x v="0"/>
    <m/>
    <m/>
    <x v="112"/>
    <m/>
    <x v="2"/>
    <x v="3"/>
    <x v="2"/>
  </r>
  <r>
    <x v="761"/>
    <x v="0"/>
    <x v="0"/>
    <s v="指名：ドルチェグスト（161228AM-170131）"/>
    <n v="1043"/>
    <m/>
    <m/>
    <m/>
    <m/>
    <n v="14534"/>
    <m/>
    <x v="0"/>
    <m/>
    <m/>
    <x v="112"/>
    <m/>
    <x v="2"/>
    <x v="3"/>
    <x v="2"/>
  </r>
  <r>
    <x v="761"/>
    <x v="0"/>
    <x v="0"/>
    <s v="指名：ドルチェグスト（161228AM-170131）"/>
    <n v="772"/>
    <m/>
    <m/>
    <m/>
    <m/>
    <n v="3803.28"/>
    <m/>
    <x v="0"/>
    <m/>
    <m/>
    <x v="112"/>
    <m/>
    <x v="2"/>
    <x v="3"/>
    <x v="2"/>
  </r>
  <r>
    <x v="818"/>
    <x v="0"/>
    <x v="0"/>
    <s v="指名：ドルチェグスト（161228AM-170131）"/>
    <n v="962"/>
    <m/>
    <m/>
    <m/>
    <m/>
    <n v="11039.6"/>
    <m/>
    <x v="0"/>
    <m/>
    <m/>
    <x v="112"/>
    <m/>
    <x v="2"/>
    <x v="3"/>
    <x v="2"/>
  </r>
  <r>
    <x v="818"/>
    <x v="0"/>
    <x v="0"/>
    <s v="指名：ドルチェグスト（161228AM-170131）"/>
    <n v="963"/>
    <m/>
    <m/>
    <m/>
    <m/>
    <n v="5243.68"/>
    <m/>
    <x v="0"/>
    <m/>
    <m/>
    <x v="112"/>
    <m/>
    <x v="2"/>
    <x v="3"/>
    <x v="2"/>
  </r>
  <r>
    <x v="818"/>
    <x v="0"/>
    <x v="0"/>
    <s v="指名：ドルチェグスト（161228AM-170131）"/>
    <n v="1961"/>
    <m/>
    <m/>
    <m/>
    <m/>
    <n v="10691.2"/>
    <m/>
    <x v="0"/>
    <m/>
    <m/>
    <x v="112"/>
    <m/>
    <x v="2"/>
    <x v="3"/>
    <x v="2"/>
  </r>
  <r>
    <x v="818"/>
    <x v="0"/>
    <x v="0"/>
    <s v="指名：ドルチェグスト（161228AM-170131）"/>
    <n v="296"/>
    <m/>
    <m/>
    <m/>
    <m/>
    <n v="654.16"/>
    <m/>
    <x v="0"/>
    <m/>
    <m/>
    <x v="112"/>
    <m/>
    <x v="2"/>
    <x v="3"/>
    <x v="2"/>
  </r>
  <r>
    <x v="818"/>
    <x v="0"/>
    <x v="0"/>
    <s v="指名：ドルチェグスト（161228AM-170131）"/>
    <n v="1160"/>
    <m/>
    <m/>
    <m/>
    <m/>
    <n v="9973.6"/>
    <m/>
    <x v="0"/>
    <m/>
    <m/>
    <x v="112"/>
    <m/>
    <x v="2"/>
    <x v="3"/>
    <x v="2"/>
  </r>
  <r>
    <x v="762"/>
    <x v="0"/>
    <x v="0"/>
    <s v="指名：ドルチェグスト（161228AM-170131）"/>
    <n v="2012"/>
    <m/>
    <m/>
    <m/>
    <m/>
    <n v="7890.4800000000005"/>
    <m/>
    <x v="0"/>
    <m/>
    <m/>
    <x v="112"/>
    <m/>
    <x v="2"/>
    <x v="3"/>
    <x v="2"/>
  </r>
  <r>
    <x v="762"/>
    <x v="0"/>
    <x v="0"/>
    <s v="指名：ドルチェグスト（161228AM-170131）"/>
    <n v="866"/>
    <m/>
    <m/>
    <m/>
    <m/>
    <n v="3073.2"/>
    <m/>
    <x v="0"/>
    <m/>
    <m/>
    <x v="112"/>
    <m/>
    <x v="2"/>
    <x v="3"/>
    <x v="2"/>
  </r>
  <r>
    <x v="762"/>
    <x v="0"/>
    <x v="0"/>
    <s v="指名：ドルチェグスト（161228AM-170131）"/>
    <n v="1070"/>
    <m/>
    <m/>
    <m/>
    <m/>
    <n v="2796.5600000000004"/>
    <m/>
    <x v="0"/>
    <m/>
    <m/>
    <x v="112"/>
    <m/>
    <x v="2"/>
    <x v="3"/>
    <x v="2"/>
  </r>
  <r>
    <x v="762"/>
    <x v="0"/>
    <x v="0"/>
    <s v="指名：ドルチェグスト（161228AM-170131）"/>
    <n v="1242"/>
    <m/>
    <m/>
    <m/>
    <m/>
    <n v="7004.4000000000005"/>
    <m/>
    <x v="0"/>
    <m/>
    <m/>
    <x v="112"/>
    <m/>
    <x v="2"/>
    <x v="3"/>
    <x v="2"/>
  </r>
  <r>
    <x v="762"/>
    <x v="0"/>
    <x v="0"/>
    <s v="指名：ドルチェグスト（161228AM-170131）"/>
    <n v="322"/>
    <m/>
    <m/>
    <m/>
    <m/>
    <n v="1773.2"/>
    <m/>
    <x v="0"/>
    <m/>
    <m/>
    <x v="112"/>
    <m/>
    <x v="2"/>
    <x v="3"/>
    <x v="2"/>
  </r>
  <r>
    <x v="763"/>
    <x v="0"/>
    <x v="0"/>
    <s v="指名：ドルチェグスト（161228AM-170131）"/>
    <n v="1892"/>
    <m/>
    <m/>
    <m/>
    <m/>
    <n v="7165.6"/>
    <m/>
    <x v="0"/>
    <m/>
    <m/>
    <x v="112"/>
    <m/>
    <x v="2"/>
    <x v="3"/>
    <x v="2"/>
  </r>
  <r>
    <x v="763"/>
    <x v="0"/>
    <x v="0"/>
    <s v="指名：ドルチェグスト（161228AM-170131）"/>
    <n v="856"/>
    <m/>
    <m/>
    <m/>
    <m/>
    <n v="2559.44"/>
    <m/>
    <x v="0"/>
    <m/>
    <m/>
    <x v="112"/>
    <m/>
    <x v="2"/>
    <x v="3"/>
    <x v="2"/>
  </r>
  <r>
    <x v="763"/>
    <x v="0"/>
    <x v="0"/>
    <s v="指名：ドルチェグスト（161228AM-170131）"/>
    <n v="262"/>
    <m/>
    <m/>
    <m/>
    <m/>
    <n v="682.24"/>
    <m/>
    <x v="0"/>
    <m/>
    <m/>
    <x v="112"/>
    <m/>
    <x v="2"/>
    <x v="3"/>
    <x v="2"/>
  </r>
  <r>
    <x v="763"/>
    <x v="0"/>
    <x v="0"/>
    <s v="指名：ドルチェグスト（161228AM-170131）"/>
    <n v="852"/>
    <m/>
    <m/>
    <m/>
    <m/>
    <n v="7005.44"/>
    <m/>
    <x v="0"/>
    <m/>
    <m/>
    <x v="112"/>
    <m/>
    <x v="2"/>
    <x v="3"/>
    <x v="2"/>
  </r>
  <r>
    <x v="763"/>
    <x v="0"/>
    <x v="0"/>
    <s v="指名：ドルチェグスト（161228AM-170131）"/>
    <n v="1173"/>
    <m/>
    <m/>
    <m/>
    <m/>
    <n v="5386.16"/>
    <m/>
    <x v="0"/>
    <m/>
    <m/>
    <x v="112"/>
    <m/>
    <x v="2"/>
    <x v="3"/>
    <x v="2"/>
  </r>
  <r>
    <x v="764"/>
    <x v="0"/>
    <x v="0"/>
    <s v="指名：ドルチェグスト（161228AM-170131）"/>
    <n v="1996"/>
    <m/>
    <m/>
    <m/>
    <m/>
    <n v="11486.8"/>
    <m/>
    <x v="0"/>
    <m/>
    <m/>
    <x v="112"/>
    <m/>
    <x v="2"/>
    <x v="3"/>
    <x v="2"/>
  </r>
  <r>
    <x v="764"/>
    <x v="0"/>
    <x v="0"/>
    <s v="指名：ドルチェグスト（161228AM-170131）"/>
    <n v="277"/>
    <m/>
    <m/>
    <m/>
    <m/>
    <n v="525.20000000000005"/>
    <m/>
    <x v="0"/>
    <m/>
    <m/>
    <x v="112"/>
    <m/>
    <x v="2"/>
    <x v="3"/>
    <x v="2"/>
  </r>
  <r>
    <x v="764"/>
    <x v="0"/>
    <x v="0"/>
    <s v="指名：ドルチェグスト（161228AM-170131）"/>
    <n v="1052"/>
    <m/>
    <m/>
    <m/>
    <m/>
    <n v="4070.5600000000004"/>
    <m/>
    <x v="0"/>
    <m/>
    <m/>
    <x v="112"/>
    <m/>
    <x v="2"/>
    <x v="3"/>
    <x v="2"/>
  </r>
  <r>
    <x v="764"/>
    <x v="0"/>
    <x v="0"/>
    <s v="指名：ドルチェグスト（161228AM-170131）"/>
    <n v="1305"/>
    <m/>
    <m/>
    <m/>
    <m/>
    <n v="9616.880000000001"/>
    <m/>
    <x v="0"/>
    <m/>
    <m/>
    <x v="112"/>
    <m/>
    <x v="2"/>
    <x v="3"/>
    <x v="2"/>
  </r>
  <r>
    <x v="764"/>
    <x v="0"/>
    <x v="0"/>
    <s v="指名：ドルチェグスト（161228AM-170131）"/>
    <n v="1097"/>
    <m/>
    <m/>
    <m/>
    <m/>
    <n v="5504.72"/>
    <m/>
    <x v="0"/>
    <m/>
    <m/>
    <x v="112"/>
    <m/>
    <x v="2"/>
    <x v="3"/>
    <x v="2"/>
  </r>
  <r>
    <x v="819"/>
    <x v="0"/>
    <x v="0"/>
    <s v="指名：ドルチェグスト（161228AM-170131）"/>
    <n v="1184"/>
    <m/>
    <m/>
    <m/>
    <m/>
    <n v="4557.28"/>
    <m/>
    <x v="0"/>
    <m/>
    <m/>
    <x v="112"/>
    <m/>
    <x v="2"/>
    <x v="3"/>
    <x v="2"/>
  </r>
  <r>
    <x v="819"/>
    <x v="0"/>
    <x v="0"/>
    <s v="指名：ドルチェグスト（161228AM-170131）"/>
    <n v="260"/>
    <m/>
    <m/>
    <m/>
    <m/>
    <n v="1504.88"/>
    <m/>
    <x v="0"/>
    <m/>
    <m/>
    <x v="112"/>
    <m/>
    <x v="2"/>
    <x v="3"/>
    <x v="2"/>
  </r>
  <r>
    <x v="819"/>
    <x v="0"/>
    <x v="0"/>
    <s v="指名：ドルチェグスト（161228AM-170131）"/>
    <n v="1340"/>
    <m/>
    <m/>
    <m/>
    <m/>
    <n v="4362.8"/>
    <m/>
    <x v="0"/>
    <m/>
    <m/>
    <x v="112"/>
    <m/>
    <x v="2"/>
    <x v="3"/>
    <x v="2"/>
  </r>
  <r>
    <x v="819"/>
    <x v="0"/>
    <x v="0"/>
    <s v="指名：ドルチェグスト（161228AM-170131）"/>
    <n v="1200"/>
    <m/>
    <m/>
    <m/>
    <m/>
    <n v="4810.0000000000009"/>
    <m/>
    <x v="0"/>
    <m/>
    <m/>
    <x v="112"/>
    <m/>
    <x v="2"/>
    <x v="3"/>
    <x v="2"/>
  </r>
  <r>
    <x v="819"/>
    <x v="0"/>
    <x v="0"/>
    <s v="指名：ドルチェグスト（161228AM-170131）"/>
    <n v="2298"/>
    <m/>
    <m/>
    <m/>
    <m/>
    <n v="16644.16"/>
    <m/>
    <x v="0"/>
    <m/>
    <m/>
    <x v="112"/>
    <m/>
    <x v="2"/>
    <x v="3"/>
    <x v="2"/>
  </r>
  <r>
    <x v="820"/>
    <x v="0"/>
    <x v="0"/>
    <s v="指名：ドルチェグスト（161228AM-170131）"/>
    <n v="1021"/>
    <m/>
    <m/>
    <m/>
    <m/>
    <n v="4230.72"/>
    <m/>
    <x v="0"/>
    <m/>
    <m/>
    <x v="113"/>
    <m/>
    <x v="2"/>
    <x v="3"/>
    <x v="2"/>
  </r>
  <r>
    <x v="820"/>
    <x v="0"/>
    <x v="0"/>
    <s v="指名：ドルチェグスト（161228AM-170131）"/>
    <n v="1453"/>
    <m/>
    <m/>
    <m/>
    <m/>
    <n v="6221.28"/>
    <m/>
    <x v="0"/>
    <m/>
    <m/>
    <x v="113"/>
    <m/>
    <x v="2"/>
    <x v="3"/>
    <x v="2"/>
  </r>
  <r>
    <x v="820"/>
    <x v="0"/>
    <x v="0"/>
    <s v="指名：ドルチェグスト（161228AM-170131）"/>
    <n v="335"/>
    <m/>
    <m/>
    <m/>
    <m/>
    <n v="1567.2800000000002"/>
    <m/>
    <x v="0"/>
    <m/>
    <m/>
    <x v="113"/>
    <m/>
    <x v="2"/>
    <x v="3"/>
    <x v="2"/>
  </r>
  <r>
    <x v="820"/>
    <x v="0"/>
    <x v="0"/>
    <s v="指名：ドルチェグスト（161228AM-170131）"/>
    <n v="1790"/>
    <m/>
    <m/>
    <m/>
    <m/>
    <n v="10611.12"/>
    <m/>
    <x v="0"/>
    <m/>
    <m/>
    <x v="113"/>
    <m/>
    <x v="2"/>
    <x v="3"/>
    <x v="2"/>
  </r>
  <r>
    <x v="820"/>
    <x v="0"/>
    <x v="0"/>
    <s v="指名：ドルチェグスト（161228AM-170131）"/>
    <n v="1221"/>
    <m/>
    <m/>
    <m/>
    <m/>
    <n v="4421.04"/>
    <m/>
    <x v="0"/>
    <m/>
    <m/>
    <x v="113"/>
    <m/>
    <x v="2"/>
    <x v="3"/>
    <x v="2"/>
  </r>
  <r>
    <x v="821"/>
    <x v="0"/>
    <x v="0"/>
    <s v="指名：ドルチェグスト（161228AM-170131）"/>
    <n v="1404"/>
    <m/>
    <m/>
    <m/>
    <m/>
    <n v="5491.2"/>
    <m/>
    <x v="0"/>
    <m/>
    <m/>
    <x v="113"/>
    <m/>
    <x v="2"/>
    <x v="3"/>
    <x v="2"/>
  </r>
  <r>
    <x v="821"/>
    <x v="0"/>
    <x v="0"/>
    <s v="指名：ドルチェグスト（161228AM-170131）"/>
    <n v="1590"/>
    <m/>
    <m/>
    <m/>
    <m/>
    <n v="7153.12"/>
    <m/>
    <x v="0"/>
    <m/>
    <m/>
    <x v="113"/>
    <m/>
    <x v="2"/>
    <x v="3"/>
    <x v="2"/>
  </r>
  <r>
    <x v="821"/>
    <x v="0"/>
    <x v="0"/>
    <s v="指名：ドルチェグスト（161228AM-170131）"/>
    <n v="1038"/>
    <m/>
    <m/>
    <m/>
    <m/>
    <n v="2414.88"/>
    <m/>
    <x v="0"/>
    <m/>
    <m/>
    <x v="113"/>
    <m/>
    <x v="2"/>
    <x v="3"/>
    <x v="2"/>
  </r>
  <r>
    <x v="821"/>
    <x v="0"/>
    <x v="0"/>
    <s v="指名：ドルチェグスト（161228AM-170131）"/>
    <n v="1003"/>
    <m/>
    <m/>
    <m/>
    <m/>
    <n v="2951.52"/>
    <m/>
    <x v="0"/>
    <m/>
    <m/>
    <x v="113"/>
    <m/>
    <x v="2"/>
    <x v="3"/>
    <x v="2"/>
  </r>
  <r>
    <x v="821"/>
    <x v="0"/>
    <x v="0"/>
    <s v="指名：ドルチェグスト（161228AM-170131）"/>
    <n v="267"/>
    <m/>
    <m/>
    <m/>
    <m/>
    <n v="1096.1600000000001"/>
    <m/>
    <x v="0"/>
    <m/>
    <m/>
    <x v="113"/>
    <m/>
    <x v="2"/>
    <x v="3"/>
    <x v="2"/>
  </r>
  <r>
    <x v="765"/>
    <x v="0"/>
    <x v="0"/>
    <s v="指名：ドルチェグスト（161228AM-170131）"/>
    <n v="334"/>
    <m/>
    <m/>
    <m/>
    <m/>
    <n v="2661.36"/>
    <m/>
    <x v="0"/>
    <m/>
    <m/>
    <x v="113"/>
    <m/>
    <x v="2"/>
    <x v="3"/>
    <x v="2"/>
  </r>
  <r>
    <x v="765"/>
    <x v="0"/>
    <x v="0"/>
    <s v="指名：ドルチェグスト（161228AM-170131）"/>
    <n v="1181"/>
    <m/>
    <m/>
    <m/>
    <m/>
    <n v="9457.76"/>
    <m/>
    <x v="0"/>
    <m/>
    <m/>
    <x v="113"/>
    <m/>
    <x v="2"/>
    <x v="3"/>
    <x v="2"/>
  </r>
  <r>
    <x v="765"/>
    <x v="0"/>
    <x v="0"/>
    <s v="指名：ドルチェグスト（161228AM-170131）"/>
    <n v="894"/>
    <m/>
    <m/>
    <m/>
    <m/>
    <n v="6232.72"/>
    <m/>
    <x v="0"/>
    <m/>
    <m/>
    <x v="113"/>
    <m/>
    <x v="2"/>
    <x v="3"/>
    <x v="2"/>
  </r>
  <r>
    <x v="765"/>
    <x v="0"/>
    <x v="0"/>
    <s v="指名：ドルチェグスト（161228AM-170131）"/>
    <n v="1775"/>
    <m/>
    <m/>
    <m/>
    <m/>
    <n v="9457.76"/>
    <m/>
    <x v="0"/>
    <m/>
    <m/>
    <x v="113"/>
    <m/>
    <x v="2"/>
    <x v="3"/>
    <x v="2"/>
  </r>
  <r>
    <x v="765"/>
    <x v="0"/>
    <x v="0"/>
    <s v="指名：ドルチェグスト（161228AM-170131）"/>
    <n v="1012"/>
    <m/>
    <m/>
    <m/>
    <m/>
    <n v="14341.599999999999"/>
    <m/>
    <x v="0"/>
    <m/>
    <m/>
    <x v="113"/>
    <m/>
    <x v="2"/>
    <x v="3"/>
    <x v="2"/>
  </r>
  <r>
    <x v="822"/>
    <x v="0"/>
    <x v="0"/>
    <s v="指名：ドルチェグスト（161228AM-170131）"/>
    <n v="856"/>
    <m/>
    <m/>
    <m/>
    <m/>
    <n v="5566.08"/>
    <m/>
    <x v="0"/>
    <m/>
    <m/>
    <x v="113"/>
    <m/>
    <x v="2"/>
    <x v="3"/>
    <x v="2"/>
  </r>
  <r>
    <x v="822"/>
    <x v="0"/>
    <x v="0"/>
    <s v="指名：ドルチェグスト（161228AM-170131）"/>
    <n v="293"/>
    <m/>
    <m/>
    <m/>
    <m/>
    <n v="920.40000000000009"/>
    <m/>
    <x v="0"/>
    <m/>
    <m/>
    <x v="113"/>
    <m/>
    <x v="2"/>
    <x v="3"/>
    <x v="2"/>
  </r>
  <r>
    <x v="822"/>
    <x v="0"/>
    <x v="0"/>
    <s v="指名：ドルチェグスト（161228AM-170131）"/>
    <n v="872"/>
    <m/>
    <m/>
    <m/>
    <m/>
    <n v="2520.96"/>
    <m/>
    <x v="0"/>
    <m/>
    <m/>
    <x v="113"/>
    <m/>
    <x v="2"/>
    <x v="3"/>
    <x v="2"/>
  </r>
  <r>
    <x v="822"/>
    <x v="0"/>
    <x v="0"/>
    <s v="指名：ドルチェグスト（161228AM-170131）"/>
    <n v="1257"/>
    <m/>
    <m/>
    <m/>
    <m/>
    <n v="4259.84"/>
    <m/>
    <x v="0"/>
    <m/>
    <m/>
    <x v="113"/>
    <m/>
    <x v="2"/>
    <x v="3"/>
    <x v="2"/>
  </r>
  <r>
    <x v="822"/>
    <x v="0"/>
    <x v="0"/>
    <s v="指名：ドルチェグスト（161228AM-170131）"/>
    <n v="1834"/>
    <m/>
    <m/>
    <m/>
    <m/>
    <n v="9759.36"/>
    <m/>
    <x v="0"/>
    <m/>
    <m/>
    <x v="113"/>
    <m/>
    <x v="2"/>
    <x v="3"/>
    <x v="2"/>
  </r>
  <r>
    <x v="766"/>
    <x v="0"/>
    <x v="0"/>
    <s v="指名：ドルチェグスト（161228AM-170131）"/>
    <n v="321"/>
    <m/>
    <m/>
    <m/>
    <m/>
    <n v="637.52"/>
    <m/>
    <x v="0"/>
    <m/>
    <m/>
    <x v="113"/>
    <m/>
    <x v="2"/>
    <x v="3"/>
    <x v="2"/>
  </r>
  <r>
    <x v="766"/>
    <x v="0"/>
    <x v="0"/>
    <s v="指名：ドルチェグスト（161228AM-170131）"/>
    <n v="693"/>
    <m/>
    <m/>
    <m/>
    <m/>
    <n v="1827.2799999999997"/>
    <m/>
    <x v="0"/>
    <m/>
    <m/>
    <x v="113"/>
    <m/>
    <x v="2"/>
    <x v="3"/>
    <x v="2"/>
  </r>
  <r>
    <x v="766"/>
    <x v="0"/>
    <x v="0"/>
    <s v="指名：ドルチェグスト（161228AM-170131）"/>
    <n v="1154"/>
    <m/>
    <m/>
    <m/>
    <m/>
    <n v="7855.119999999999"/>
    <m/>
    <x v="0"/>
    <m/>
    <m/>
    <x v="113"/>
    <m/>
    <x v="2"/>
    <x v="3"/>
    <x v="2"/>
  </r>
  <r>
    <x v="766"/>
    <x v="0"/>
    <x v="0"/>
    <s v="指名：ドルチェグスト（161228AM-170131）"/>
    <n v="847"/>
    <m/>
    <m/>
    <m/>
    <m/>
    <n v="3982.16"/>
    <m/>
    <x v="0"/>
    <m/>
    <m/>
    <x v="113"/>
    <m/>
    <x v="2"/>
    <x v="3"/>
    <x v="2"/>
  </r>
  <r>
    <x v="766"/>
    <x v="0"/>
    <x v="0"/>
    <s v="指名：ドルチェグスト（161228AM-170131）"/>
    <n v="1973"/>
    <m/>
    <m/>
    <m/>
    <m/>
    <n v="13437.84"/>
    <m/>
    <x v="0"/>
    <m/>
    <m/>
    <x v="113"/>
    <m/>
    <x v="2"/>
    <x v="3"/>
    <x v="2"/>
  </r>
  <r>
    <x v="767"/>
    <x v="0"/>
    <x v="0"/>
    <s v="指名：ドルチェグスト（161228AM-170131）"/>
    <n v="1082"/>
    <m/>
    <m/>
    <m/>
    <m/>
    <n v="6374.16"/>
    <m/>
    <x v="0"/>
    <m/>
    <m/>
    <x v="113"/>
    <m/>
    <x v="2"/>
    <x v="3"/>
    <x v="2"/>
  </r>
  <r>
    <x v="767"/>
    <x v="0"/>
    <x v="0"/>
    <s v="指名：ドルチェグスト（161228AM-170131）"/>
    <n v="2449"/>
    <m/>
    <m/>
    <m/>
    <m/>
    <n v="7971.5999999999995"/>
    <m/>
    <x v="0"/>
    <m/>
    <m/>
    <x v="113"/>
    <m/>
    <x v="2"/>
    <x v="3"/>
    <x v="2"/>
  </r>
  <r>
    <x v="767"/>
    <x v="0"/>
    <x v="0"/>
    <s v="指名：ドルチェグスト（161228AM-170131）"/>
    <n v="840"/>
    <m/>
    <m/>
    <m/>
    <m/>
    <n v="5462.08"/>
    <m/>
    <x v="0"/>
    <m/>
    <m/>
    <x v="113"/>
    <m/>
    <x v="2"/>
    <x v="3"/>
    <x v="2"/>
  </r>
  <r>
    <x v="767"/>
    <x v="0"/>
    <x v="0"/>
    <s v="指名：ドルチェグスト（161228AM-170131）"/>
    <n v="1424"/>
    <m/>
    <m/>
    <m/>
    <m/>
    <n v="4779.84"/>
    <m/>
    <x v="0"/>
    <m/>
    <m/>
    <x v="113"/>
    <m/>
    <x v="2"/>
    <x v="3"/>
    <x v="2"/>
  </r>
  <r>
    <x v="767"/>
    <x v="0"/>
    <x v="0"/>
    <s v="指名：ドルチェグスト（161228AM-170131）"/>
    <n v="287"/>
    <m/>
    <m/>
    <m/>
    <m/>
    <n v="397.28"/>
    <m/>
    <x v="0"/>
    <m/>
    <m/>
    <x v="113"/>
    <m/>
    <x v="2"/>
    <x v="3"/>
    <x v="2"/>
  </r>
  <r>
    <x v="768"/>
    <x v="0"/>
    <x v="0"/>
    <s v="指名：ドルチェグスト（161228AM-170131）"/>
    <n v="2093"/>
    <m/>
    <m/>
    <m/>
    <m/>
    <n v="6761.04"/>
    <m/>
    <x v="0"/>
    <m/>
    <m/>
    <x v="113"/>
    <m/>
    <x v="2"/>
    <x v="3"/>
    <x v="2"/>
  </r>
  <r>
    <x v="768"/>
    <x v="0"/>
    <x v="0"/>
    <s v="指名：ドルチェグスト（161228AM-170131）"/>
    <n v="255"/>
    <m/>
    <m/>
    <m/>
    <m/>
    <n v="176.8"/>
    <m/>
    <x v="0"/>
    <m/>
    <m/>
    <x v="113"/>
    <m/>
    <x v="2"/>
    <x v="3"/>
    <x v="2"/>
  </r>
  <r>
    <x v="768"/>
    <x v="0"/>
    <x v="0"/>
    <s v="指名：ドルチェグスト（161228AM-170131）"/>
    <n v="1240"/>
    <m/>
    <m/>
    <m/>
    <m/>
    <n v="3383.1200000000003"/>
    <m/>
    <x v="0"/>
    <m/>
    <m/>
    <x v="113"/>
    <m/>
    <x v="2"/>
    <x v="3"/>
    <x v="2"/>
  </r>
  <r>
    <x v="768"/>
    <x v="0"/>
    <x v="0"/>
    <s v="指名：ドルチェグスト（161228AM-170131）"/>
    <n v="1005"/>
    <m/>
    <m/>
    <m/>
    <m/>
    <n v="4840.16"/>
    <m/>
    <x v="0"/>
    <m/>
    <m/>
    <x v="113"/>
    <m/>
    <x v="2"/>
    <x v="3"/>
    <x v="2"/>
  </r>
  <r>
    <x v="768"/>
    <x v="0"/>
    <x v="0"/>
    <s v="指名：ドルチェグスト（161228AM-170131）"/>
    <n v="840"/>
    <m/>
    <m/>
    <m/>
    <m/>
    <n v="3248.96"/>
    <m/>
    <x v="0"/>
    <m/>
    <m/>
    <x v="113"/>
    <m/>
    <x v="2"/>
    <x v="3"/>
    <x v="2"/>
  </r>
  <r>
    <x v="823"/>
    <x v="0"/>
    <x v="0"/>
    <s v="指名：ドルチェグスト（161228AM-170131）"/>
    <n v="897"/>
    <m/>
    <m/>
    <m/>
    <m/>
    <n v="4106.96"/>
    <m/>
    <x v="0"/>
    <m/>
    <m/>
    <x v="114"/>
    <m/>
    <x v="2"/>
    <x v="3"/>
    <x v="2"/>
  </r>
  <r>
    <x v="823"/>
    <x v="0"/>
    <x v="0"/>
    <s v="指名：ドルチェグスト（161228AM-170131）"/>
    <n v="1804"/>
    <m/>
    <m/>
    <m/>
    <m/>
    <n v="7312.24"/>
    <m/>
    <x v="0"/>
    <m/>
    <m/>
    <x v="114"/>
    <m/>
    <x v="2"/>
    <x v="3"/>
    <x v="2"/>
  </r>
  <r>
    <x v="823"/>
    <x v="0"/>
    <x v="0"/>
    <s v="指名：ドルチェグスト（161228AM-170131）"/>
    <n v="1234"/>
    <m/>
    <m/>
    <m/>
    <m/>
    <n v="7368.4"/>
    <m/>
    <x v="0"/>
    <m/>
    <m/>
    <x v="114"/>
    <m/>
    <x v="2"/>
    <x v="3"/>
    <x v="2"/>
  </r>
  <r>
    <x v="823"/>
    <x v="0"/>
    <x v="0"/>
    <s v="指名：ドルチェグスト（161228AM-170131）"/>
    <n v="1261"/>
    <m/>
    <m/>
    <m/>
    <m/>
    <n v="5408"/>
    <m/>
    <x v="0"/>
    <m/>
    <m/>
    <x v="114"/>
    <m/>
    <x v="2"/>
    <x v="3"/>
    <x v="2"/>
  </r>
  <r>
    <x v="823"/>
    <x v="0"/>
    <x v="0"/>
    <s v="指名：ドルチェグスト（161228AM-170131）"/>
    <n v="228"/>
    <m/>
    <m/>
    <m/>
    <m/>
    <n v="485.68"/>
    <m/>
    <x v="0"/>
    <m/>
    <m/>
    <x v="114"/>
    <m/>
    <x v="2"/>
    <x v="3"/>
    <x v="2"/>
  </r>
  <r>
    <x v="769"/>
    <x v="0"/>
    <x v="0"/>
    <s v="指名：ドルチェグスト（161228AM-170131）"/>
    <n v="1058"/>
    <m/>
    <m/>
    <m/>
    <m/>
    <n v="4102.7999999999993"/>
    <m/>
    <x v="0"/>
    <m/>
    <m/>
    <x v="114"/>
    <m/>
    <x v="2"/>
    <x v="3"/>
    <x v="2"/>
  </r>
  <r>
    <x v="769"/>
    <x v="0"/>
    <x v="0"/>
    <s v="指名：ドルチェグスト（161228AM-170131）"/>
    <n v="1334"/>
    <m/>
    <m/>
    <m/>
    <m/>
    <n v="5933.2"/>
    <m/>
    <x v="0"/>
    <m/>
    <m/>
    <x v="114"/>
    <m/>
    <x v="2"/>
    <x v="3"/>
    <x v="2"/>
  </r>
  <r>
    <x v="769"/>
    <x v="0"/>
    <x v="0"/>
    <s v="指名：ドルチェグスト（161228AM-170131）"/>
    <n v="677"/>
    <m/>
    <m/>
    <m/>
    <m/>
    <n v="3536"/>
    <m/>
    <x v="0"/>
    <m/>
    <m/>
    <x v="114"/>
    <m/>
    <x v="2"/>
    <x v="3"/>
    <x v="2"/>
  </r>
  <r>
    <x v="769"/>
    <x v="0"/>
    <x v="0"/>
    <s v="指名：ドルチェグスト（161228AM-170131）"/>
    <n v="243"/>
    <m/>
    <m/>
    <m/>
    <m/>
    <n v="2515.7600000000002"/>
    <m/>
    <x v="0"/>
    <m/>
    <m/>
    <x v="114"/>
    <m/>
    <x v="2"/>
    <x v="3"/>
    <x v="2"/>
  </r>
  <r>
    <x v="769"/>
    <x v="0"/>
    <x v="0"/>
    <s v="指名：ドルチェグスト（161228AM-170131）"/>
    <n v="1292"/>
    <m/>
    <m/>
    <m/>
    <m/>
    <n v="6409.5199999999995"/>
    <m/>
    <x v="0"/>
    <m/>
    <m/>
    <x v="114"/>
    <m/>
    <x v="2"/>
    <x v="3"/>
    <x v="2"/>
  </r>
  <r>
    <x v="770"/>
    <x v="0"/>
    <x v="0"/>
    <s v="指名：ドルチェグスト（161228AM-170131）"/>
    <n v="277"/>
    <m/>
    <m/>
    <m/>
    <m/>
    <n v="524.16000000000008"/>
    <m/>
    <x v="0"/>
    <m/>
    <m/>
    <x v="114"/>
    <m/>
    <x v="2"/>
    <x v="3"/>
    <x v="2"/>
  </r>
  <r>
    <x v="770"/>
    <x v="0"/>
    <x v="0"/>
    <s v="指名：ドルチェグスト（161228AM-170131）"/>
    <n v="1475"/>
    <m/>
    <m/>
    <m/>
    <m/>
    <n v="10635.04"/>
    <m/>
    <x v="0"/>
    <m/>
    <m/>
    <x v="114"/>
    <m/>
    <x v="2"/>
    <x v="3"/>
    <x v="2"/>
  </r>
  <r>
    <x v="770"/>
    <x v="0"/>
    <x v="0"/>
    <s v="指名：ドルチェグスト（161228AM-170131）"/>
    <n v="826"/>
    <m/>
    <m/>
    <m/>
    <m/>
    <n v="5059.6000000000004"/>
    <m/>
    <x v="0"/>
    <m/>
    <m/>
    <x v="114"/>
    <m/>
    <x v="2"/>
    <x v="3"/>
    <x v="2"/>
  </r>
  <r>
    <x v="770"/>
    <x v="0"/>
    <x v="0"/>
    <s v="指名：ドルチェグスト（161228AM-170131）"/>
    <n v="1522"/>
    <m/>
    <m/>
    <m/>
    <m/>
    <n v="12774.32"/>
    <m/>
    <x v="0"/>
    <m/>
    <m/>
    <x v="114"/>
    <m/>
    <x v="2"/>
    <x v="3"/>
    <x v="2"/>
  </r>
  <r>
    <x v="770"/>
    <x v="0"/>
    <x v="0"/>
    <s v="指名：ドルチェグスト（161228AM-170131）"/>
    <n v="1013"/>
    <m/>
    <m/>
    <m/>
    <m/>
    <n v="4905.68"/>
    <m/>
    <x v="0"/>
    <m/>
    <m/>
    <x v="114"/>
    <m/>
    <x v="2"/>
    <x v="3"/>
    <x v="2"/>
  </r>
  <r>
    <x v="771"/>
    <x v="0"/>
    <x v="0"/>
    <s v="指名：ドルチェグスト（161228AM-170131）"/>
    <n v="2874"/>
    <m/>
    <m/>
    <m/>
    <m/>
    <n v="13885.04"/>
    <m/>
    <x v="0"/>
    <m/>
    <m/>
    <x v="114"/>
    <m/>
    <x v="2"/>
    <x v="3"/>
    <x v="2"/>
  </r>
  <r>
    <x v="771"/>
    <x v="0"/>
    <x v="0"/>
    <s v="指名：ドルチェグスト（161228AM-170131）"/>
    <n v="1284"/>
    <m/>
    <m/>
    <m/>
    <m/>
    <n v="3226.0800000000004"/>
    <m/>
    <x v="0"/>
    <m/>
    <m/>
    <x v="114"/>
    <m/>
    <x v="2"/>
    <x v="3"/>
    <x v="2"/>
  </r>
  <r>
    <x v="771"/>
    <x v="0"/>
    <x v="0"/>
    <s v="指名：ドルチェグスト（161228AM-170131）"/>
    <n v="2129"/>
    <m/>
    <m/>
    <m/>
    <m/>
    <n v="5744.96"/>
    <m/>
    <x v="0"/>
    <m/>
    <m/>
    <x v="114"/>
    <m/>
    <x v="2"/>
    <x v="3"/>
    <x v="2"/>
  </r>
  <r>
    <x v="771"/>
    <x v="0"/>
    <x v="0"/>
    <s v="指名：ドルチェグスト（161228AM-170131）"/>
    <n v="2336"/>
    <m/>
    <m/>
    <m/>
    <m/>
    <n v="13047.84"/>
    <m/>
    <x v="0"/>
    <m/>
    <m/>
    <x v="114"/>
    <m/>
    <x v="2"/>
    <x v="3"/>
    <x v="2"/>
  </r>
  <r>
    <x v="771"/>
    <x v="0"/>
    <x v="0"/>
    <s v="指名：ドルチェグスト（161228AM-170131）"/>
    <n v="2704"/>
    <m/>
    <m/>
    <m/>
    <m/>
    <n v="7101.12"/>
    <m/>
    <x v="0"/>
    <m/>
    <m/>
    <x v="114"/>
    <m/>
    <x v="2"/>
    <x v="3"/>
    <x v="2"/>
  </r>
  <r>
    <x v="772"/>
    <x v="0"/>
    <x v="0"/>
    <s v="指名：ドルチェグスト（161228AM-170131）"/>
    <n v="576"/>
    <m/>
    <m/>
    <m/>
    <m/>
    <n v="1029.6000000000001"/>
    <m/>
    <x v="0"/>
    <m/>
    <m/>
    <x v="114"/>
    <m/>
    <x v="2"/>
    <x v="3"/>
    <x v="2"/>
  </r>
  <r>
    <x v="772"/>
    <x v="0"/>
    <x v="0"/>
    <s v="指名：ドルチェグスト（161228AM-170131）"/>
    <n v="2231"/>
    <m/>
    <m/>
    <m/>
    <m/>
    <n v="8744.32"/>
    <m/>
    <x v="0"/>
    <m/>
    <m/>
    <x v="114"/>
    <m/>
    <x v="2"/>
    <x v="3"/>
    <x v="2"/>
  </r>
  <r>
    <x v="772"/>
    <x v="0"/>
    <x v="0"/>
    <s v="指名：ドルチェグスト（161228AM-170131）"/>
    <n v="1285"/>
    <m/>
    <m/>
    <m/>
    <m/>
    <n v="7047.04"/>
    <m/>
    <x v="0"/>
    <m/>
    <m/>
    <x v="114"/>
    <m/>
    <x v="2"/>
    <x v="3"/>
    <x v="2"/>
  </r>
  <r>
    <x v="772"/>
    <x v="0"/>
    <x v="0"/>
    <s v="指名：ドルチェグスト（161228AM-170131）"/>
    <n v="1043"/>
    <m/>
    <m/>
    <m/>
    <m/>
    <n v="2899.52"/>
    <m/>
    <x v="0"/>
    <m/>
    <m/>
    <x v="114"/>
    <m/>
    <x v="2"/>
    <x v="3"/>
    <x v="2"/>
  </r>
  <r>
    <x v="772"/>
    <x v="0"/>
    <x v="0"/>
    <s v="指名：ドルチェグスト（161228AM-170131）"/>
    <n v="1610"/>
    <m/>
    <m/>
    <m/>
    <m/>
    <n v="5519.2800000000007"/>
    <m/>
    <x v="0"/>
    <m/>
    <m/>
    <x v="114"/>
    <m/>
    <x v="2"/>
    <x v="3"/>
    <x v="2"/>
  </r>
  <r>
    <x v="824"/>
    <x v="0"/>
    <x v="0"/>
    <s v="指名：ドルチェグスト（161228AM-170131）"/>
    <n v="1214"/>
    <m/>
    <m/>
    <m/>
    <m/>
    <n v="5579.6"/>
    <m/>
    <x v="0"/>
    <m/>
    <m/>
    <x v="114"/>
    <m/>
    <x v="2"/>
    <x v="3"/>
    <x v="2"/>
  </r>
  <r>
    <x v="824"/>
    <x v="0"/>
    <x v="0"/>
    <s v="指名：ドルチェグスト（161228AM-170131）"/>
    <n v="2479"/>
    <m/>
    <m/>
    <m/>
    <m/>
    <n v="11695.84"/>
    <m/>
    <x v="0"/>
    <m/>
    <m/>
    <x v="114"/>
    <m/>
    <x v="2"/>
    <x v="3"/>
    <x v="2"/>
  </r>
  <r>
    <x v="824"/>
    <x v="0"/>
    <x v="0"/>
    <s v="指名：ドルチェグスト（161228AM-170131）"/>
    <n v="361"/>
    <m/>
    <m/>
    <m/>
    <m/>
    <n v="1027.52"/>
    <m/>
    <x v="0"/>
    <m/>
    <m/>
    <x v="114"/>
    <m/>
    <x v="2"/>
    <x v="3"/>
    <x v="2"/>
  </r>
  <r>
    <x v="824"/>
    <x v="0"/>
    <x v="0"/>
    <s v="指名：ドルチェグスト（161228AM-170131）"/>
    <n v="1002"/>
    <m/>
    <m/>
    <m/>
    <m/>
    <n v="2646.8"/>
    <m/>
    <x v="0"/>
    <m/>
    <m/>
    <x v="114"/>
    <m/>
    <x v="2"/>
    <x v="3"/>
    <x v="2"/>
  </r>
  <r>
    <x v="824"/>
    <x v="0"/>
    <x v="0"/>
    <s v="指名：ドルチェグスト（161228AM-170131）"/>
    <n v="1410"/>
    <m/>
    <m/>
    <m/>
    <m/>
    <n v="7757.36"/>
    <m/>
    <x v="0"/>
    <m/>
    <m/>
    <x v="114"/>
    <m/>
    <x v="2"/>
    <x v="3"/>
    <x v="2"/>
  </r>
  <r>
    <x v="825"/>
    <x v="0"/>
    <x v="0"/>
    <s v="指名：ドルチェグスト（161228AM-170131）"/>
    <n v="990"/>
    <m/>
    <m/>
    <m/>
    <m/>
    <n v="5766.8"/>
    <m/>
    <x v="0"/>
    <m/>
    <m/>
    <x v="114"/>
    <m/>
    <x v="2"/>
    <x v="3"/>
    <x v="2"/>
  </r>
  <r>
    <x v="825"/>
    <x v="0"/>
    <x v="0"/>
    <s v="指名：ドルチェグスト（161228AM-170131）"/>
    <n v="1493"/>
    <m/>
    <m/>
    <m/>
    <m/>
    <n v="5130.3200000000006"/>
    <m/>
    <x v="0"/>
    <m/>
    <m/>
    <x v="114"/>
    <m/>
    <x v="2"/>
    <x v="3"/>
    <x v="2"/>
  </r>
  <r>
    <x v="825"/>
    <x v="0"/>
    <x v="0"/>
    <s v="指名：ドルチェグスト（161228AM-170131）"/>
    <n v="324"/>
    <m/>
    <m/>
    <m/>
    <m/>
    <n v="1024.4000000000001"/>
    <m/>
    <x v="0"/>
    <m/>
    <m/>
    <x v="114"/>
    <m/>
    <x v="2"/>
    <x v="3"/>
    <x v="2"/>
  </r>
  <r>
    <x v="825"/>
    <x v="0"/>
    <x v="0"/>
    <s v="指名：ドルチェグスト（161228AM-170131）"/>
    <n v="1274"/>
    <m/>
    <m/>
    <m/>
    <m/>
    <n v="6530.16"/>
    <m/>
    <x v="0"/>
    <m/>
    <m/>
    <x v="114"/>
    <m/>
    <x v="2"/>
    <x v="3"/>
    <x v="2"/>
  </r>
  <r>
    <x v="825"/>
    <x v="0"/>
    <x v="0"/>
    <s v="指名：ドルチェグスト（161228AM-170131）"/>
    <n v="1891"/>
    <m/>
    <m/>
    <m/>
    <m/>
    <n v="7753.2000000000007"/>
    <m/>
    <x v="0"/>
    <m/>
    <m/>
    <x v="114"/>
    <m/>
    <x v="2"/>
    <x v="3"/>
    <x v="2"/>
  </r>
  <r>
    <x v="773"/>
    <x v="0"/>
    <x v="0"/>
    <s v="指名：ドルチェグスト（161228AM-170131）"/>
    <n v="630"/>
    <m/>
    <m/>
    <m/>
    <m/>
    <n v="4414.8"/>
    <m/>
    <x v="0"/>
    <m/>
    <m/>
    <x v="115"/>
    <m/>
    <x v="2"/>
    <x v="3"/>
    <x v="2"/>
  </r>
  <r>
    <x v="773"/>
    <x v="0"/>
    <x v="0"/>
    <s v="指名：ドルチェグスト（161228AM-170131）"/>
    <n v="1359"/>
    <m/>
    <m/>
    <m/>
    <m/>
    <n v="8815.0399999999991"/>
    <m/>
    <x v="0"/>
    <m/>
    <m/>
    <x v="115"/>
    <m/>
    <x v="2"/>
    <x v="3"/>
    <x v="2"/>
  </r>
  <r>
    <x v="773"/>
    <x v="0"/>
    <x v="0"/>
    <s v="指名：ドルチェグスト（161228AM-170131）"/>
    <n v="195"/>
    <m/>
    <m/>
    <m/>
    <m/>
    <n v="370.24"/>
    <m/>
    <x v="0"/>
    <m/>
    <m/>
    <x v="115"/>
    <m/>
    <x v="2"/>
    <x v="3"/>
    <x v="2"/>
  </r>
  <r>
    <x v="773"/>
    <x v="0"/>
    <x v="0"/>
    <s v="指名：ドルチェグスト（161228AM-170131）"/>
    <n v="539"/>
    <m/>
    <m/>
    <m/>
    <m/>
    <n v="3815.76"/>
    <m/>
    <x v="0"/>
    <m/>
    <m/>
    <x v="115"/>
    <m/>
    <x v="2"/>
    <x v="3"/>
    <x v="2"/>
  </r>
  <r>
    <x v="773"/>
    <x v="0"/>
    <x v="0"/>
    <s v="指名：ドルチェグスト（161228AM-170131）"/>
    <n v="1028"/>
    <m/>
    <m/>
    <m/>
    <m/>
    <n v="3404.96"/>
    <m/>
    <x v="0"/>
    <m/>
    <m/>
    <x v="115"/>
    <m/>
    <x v="2"/>
    <x v="3"/>
    <x v="2"/>
  </r>
  <r>
    <x v="774"/>
    <x v="0"/>
    <x v="0"/>
    <s v="指名：ドルチェグスト（161228AM-170131）"/>
    <n v="954"/>
    <m/>
    <m/>
    <m/>
    <m/>
    <n v="5974.8000000000011"/>
    <m/>
    <x v="0"/>
    <m/>
    <m/>
    <x v="115"/>
    <m/>
    <x v="2"/>
    <x v="3"/>
    <x v="2"/>
  </r>
  <r>
    <x v="774"/>
    <x v="0"/>
    <x v="0"/>
    <s v="指名：ドルチェグスト（161228AM-170131）"/>
    <n v="580"/>
    <m/>
    <m/>
    <m/>
    <m/>
    <n v="2621.84"/>
    <m/>
    <x v="0"/>
    <m/>
    <m/>
    <x v="115"/>
    <m/>
    <x v="2"/>
    <x v="3"/>
    <x v="2"/>
  </r>
  <r>
    <x v="774"/>
    <x v="0"/>
    <x v="0"/>
    <s v="指名：ドルチェグスト（161228AM-170131）"/>
    <n v="238"/>
    <m/>
    <m/>
    <m/>
    <m/>
    <n v="561.6"/>
    <m/>
    <x v="0"/>
    <m/>
    <m/>
    <x v="115"/>
    <m/>
    <x v="2"/>
    <x v="3"/>
    <x v="2"/>
  </r>
  <r>
    <x v="774"/>
    <x v="0"/>
    <x v="0"/>
    <s v="指名：ドルチェグスト（161228AM-170131）"/>
    <n v="974"/>
    <m/>
    <m/>
    <m/>
    <m/>
    <n v="3346.7200000000003"/>
    <m/>
    <x v="0"/>
    <m/>
    <m/>
    <x v="115"/>
    <m/>
    <x v="2"/>
    <x v="3"/>
    <x v="2"/>
  </r>
  <r>
    <x v="774"/>
    <x v="0"/>
    <x v="0"/>
    <s v="指名：ドルチェグスト（161228AM-170131）"/>
    <n v="1821"/>
    <m/>
    <m/>
    <m/>
    <m/>
    <n v="8421.92"/>
    <m/>
    <x v="0"/>
    <m/>
    <m/>
    <x v="115"/>
    <m/>
    <x v="2"/>
    <x v="3"/>
    <x v="2"/>
  </r>
  <r>
    <x v="826"/>
    <x v="0"/>
    <x v="0"/>
    <s v="指名：ドルチェグスト（161228AM-170131）"/>
    <n v="236"/>
    <m/>
    <m/>
    <m/>
    <m/>
    <n v="527.28"/>
    <m/>
    <x v="0"/>
    <m/>
    <m/>
    <x v="115"/>
    <m/>
    <x v="2"/>
    <x v="3"/>
    <x v="2"/>
  </r>
  <r>
    <x v="826"/>
    <x v="0"/>
    <x v="0"/>
    <s v="指名：ドルチェグスト（161228AM-170131）"/>
    <n v="941"/>
    <m/>
    <m/>
    <m/>
    <m/>
    <n v="3437.2"/>
    <m/>
    <x v="0"/>
    <m/>
    <m/>
    <x v="115"/>
    <m/>
    <x v="2"/>
    <x v="3"/>
    <x v="2"/>
  </r>
  <r>
    <x v="826"/>
    <x v="0"/>
    <x v="0"/>
    <s v="指名：ドルチェグスト（161228AM-170131）"/>
    <n v="896"/>
    <m/>
    <m/>
    <m/>
    <m/>
    <n v="2411.7599999999998"/>
    <m/>
    <x v="0"/>
    <m/>
    <m/>
    <x v="115"/>
    <m/>
    <x v="2"/>
    <x v="3"/>
    <x v="2"/>
  </r>
  <r>
    <x v="826"/>
    <x v="0"/>
    <x v="0"/>
    <s v="指名：ドルチェグスト（161228AM-170131）"/>
    <n v="1789"/>
    <m/>
    <m/>
    <m/>
    <m/>
    <n v="8426.08"/>
    <m/>
    <x v="0"/>
    <m/>
    <m/>
    <x v="115"/>
    <m/>
    <x v="2"/>
    <x v="3"/>
    <x v="2"/>
  </r>
  <r>
    <x v="826"/>
    <x v="0"/>
    <x v="0"/>
    <s v="指名：ドルチェグスト（161228AM-170131）"/>
    <n v="871"/>
    <m/>
    <m/>
    <m/>
    <m/>
    <n v="4932.72"/>
    <m/>
    <x v="0"/>
    <m/>
    <m/>
    <x v="115"/>
    <m/>
    <x v="2"/>
    <x v="3"/>
    <x v="2"/>
  </r>
  <r>
    <x v="775"/>
    <x v="0"/>
    <x v="0"/>
    <s v="指名：ドルチェグスト（161228AM-170131）"/>
    <n v="1088"/>
    <m/>
    <m/>
    <m/>
    <m/>
    <n v="3199.04"/>
    <m/>
    <x v="0"/>
    <m/>
    <m/>
    <x v="115"/>
    <m/>
    <x v="2"/>
    <x v="3"/>
    <x v="2"/>
  </r>
  <r>
    <x v="775"/>
    <x v="0"/>
    <x v="0"/>
    <s v="指名：ドルチェグスト（161228AM-170131）"/>
    <n v="961"/>
    <m/>
    <m/>
    <m/>
    <m/>
    <n v="1856.3999999999999"/>
    <m/>
    <x v="0"/>
    <m/>
    <m/>
    <x v="115"/>
    <m/>
    <x v="2"/>
    <x v="3"/>
    <x v="2"/>
  </r>
  <r>
    <x v="775"/>
    <x v="0"/>
    <x v="0"/>
    <s v="指名：ドルチェグスト（161228AM-170131）"/>
    <n v="282"/>
    <m/>
    <m/>
    <m/>
    <m/>
    <n v="775.83999999999992"/>
    <m/>
    <x v="0"/>
    <m/>
    <m/>
    <x v="115"/>
    <m/>
    <x v="2"/>
    <x v="3"/>
    <x v="2"/>
  </r>
  <r>
    <x v="775"/>
    <x v="0"/>
    <x v="0"/>
    <s v="指名：ドルチェグスト（161228AM-170131）"/>
    <n v="1689"/>
    <m/>
    <m/>
    <m/>
    <m/>
    <n v="4573.92"/>
    <m/>
    <x v="0"/>
    <m/>
    <m/>
    <x v="115"/>
    <m/>
    <x v="2"/>
    <x v="3"/>
    <x v="2"/>
  </r>
  <r>
    <x v="775"/>
    <x v="0"/>
    <x v="0"/>
    <s v="指名：ドルチェグスト（161228AM-170131）"/>
    <n v="1033"/>
    <m/>
    <m/>
    <m/>
    <m/>
    <n v="6468.7999999999993"/>
    <m/>
    <x v="0"/>
    <m/>
    <m/>
    <x v="115"/>
    <m/>
    <x v="2"/>
    <x v="3"/>
    <x v="2"/>
  </r>
  <r>
    <x v="827"/>
    <x v="0"/>
    <x v="0"/>
    <s v="指名：ドルチェグスト（161228AM-170131）"/>
    <n v="619"/>
    <m/>
    <m/>
    <m/>
    <m/>
    <n v="5283.2"/>
    <m/>
    <x v="0"/>
    <m/>
    <m/>
    <x v="115"/>
    <m/>
    <x v="2"/>
    <x v="3"/>
    <x v="2"/>
  </r>
  <r>
    <x v="827"/>
    <x v="0"/>
    <x v="0"/>
    <s v="指名：ドルチェグスト（161228AM-170131）"/>
    <n v="671"/>
    <m/>
    <m/>
    <m/>
    <m/>
    <n v="2607.2799999999997"/>
    <m/>
    <x v="0"/>
    <m/>
    <m/>
    <x v="115"/>
    <m/>
    <x v="2"/>
    <x v="3"/>
    <x v="2"/>
  </r>
  <r>
    <x v="827"/>
    <x v="0"/>
    <x v="0"/>
    <s v="指名：ドルチェグスト（161228AM-170131）"/>
    <n v="161"/>
    <m/>
    <m/>
    <m/>
    <m/>
    <n v="663.52"/>
    <m/>
    <x v="0"/>
    <m/>
    <m/>
    <x v="115"/>
    <m/>
    <x v="2"/>
    <x v="3"/>
    <x v="2"/>
  </r>
  <r>
    <x v="827"/>
    <x v="0"/>
    <x v="0"/>
    <s v="指名：ドルチェグスト（161228AM-170131）"/>
    <n v="1217"/>
    <m/>
    <m/>
    <m/>
    <m/>
    <n v="8936.7200000000012"/>
    <m/>
    <x v="0"/>
    <m/>
    <m/>
    <x v="115"/>
    <m/>
    <x v="2"/>
    <x v="3"/>
    <x v="2"/>
  </r>
  <r>
    <x v="827"/>
    <x v="0"/>
    <x v="0"/>
    <s v="指名：ドルチェグスト（161228AM-170131）"/>
    <n v="695"/>
    <m/>
    <m/>
    <m/>
    <m/>
    <n v="2953.6"/>
    <m/>
    <x v="0"/>
    <m/>
    <m/>
    <x v="115"/>
    <m/>
    <x v="2"/>
    <x v="3"/>
    <x v="2"/>
  </r>
  <r>
    <x v="828"/>
    <x v="0"/>
    <x v="0"/>
    <s v="指名：ドルチェグスト（161228AM-170131）"/>
    <n v="174"/>
    <m/>
    <m/>
    <m/>
    <m/>
    <n v="559.52"/>
    <m/>
    <x v="0"/>
    <m/>
    <m/>
    <x v="115"/>
    <m/>
    <x v="2"/>
    <x v="3"/>
    <x v="2"/>
  </r>
  <r>
    <x v="828"/>
    <x v="0"/>
    <x v="0"/>
    <s v="指名：ドルチェグスト（161228AM-170131）"/>
    <n v="841"/>
    <m/>
    <m/>
    <m/>
    <m/>
    <n v="6980.4800000000005"/>
    <m/>
    <x v="0"/>
    <m/>
    <m/>
    <x v="115"/>
    <m/>
    <x v="2"/>
    <x v="3"/>
    <x v="2"/>
  </r>
  <r>
    <x v="828"/>
    <x v="0"/>
    <x v="0"/>
    <s v="指名：ドルチェグスト（161228AM-170131）"/>
    <n v="1311"/>
    <m/>
    <m/>
    <m/>
    <m/>
    <n v="5500.56"/>
    <m/>
    <x v="0"/>
    <m/>
    <m/>
    <x v="115"/>
    <m/>
    <x v="2"/>
    <x v="3"/>
    <x v="2"/>
  </r>
  <r>
    <x v="828"/>
    <x v="0"/>
    <x v="0"/>
    <s v="指名：ドルチェグスト（161228AM-170131）"/>
    <n v="957"/>
    <m/>
    <m/>
    <m/>
    <m/>
    <n v="5283.2"/>
    <m/>
    <x v="0"/>
    <m/>
    <m/>
    <x v="115"/>
    <m/>
    <x v="2"/>
    <x v="3"/>
    <x v="2"/>
  </r>
  <r>
    <x v="828"/>
    <x v="0"/>
    <x v="0"/>
    <s v="指名：ドルチェグスト（161228AM-170131）"/>
    <n v="972"/>
    <m/>
    <m/>
    <m/>
    <m/>
    <n v="2178.7999999999997"/>
    <m/>
    <x v="0"/>
    <m/>
    <m/>
    <x v="115"/>
    <m/>
    <x v="2"/>
    <x v="3"/>
    <x v="2"/>
  </r>
  <r>
    <x v="829"/>
    <x v="0"/>
    <x v="0"/>
    <s v="指名：ドルチェグスト（161228AM-170131）"/>
    <n v="1052"/>
    <m/>
    <m/>
    <m/>
    <m/>
    <n v="4013.3599999999997"/>
    <m/>
    <x v="0"/>
    <m/>
    <m/>
    <x v="115"/>
    <m/>
    <x v="2"/>
    <x v="3"/>
    <x v="2"/>
  </r>
  <r>
    <x v="829"/>
    <x v="0"/>
    <x v="0"/>
    <s v="指名：ドルチェグスト（161228AM-170131）"/>
    <n v="213"/>
    <m/>
    <m/>
    <m/>
    <m/>
    <n v="941.2"/>
    <m/>
    <x v="0"/>
    <m/>
    <m/>
    <x v="115"/>
    <m/>
    <x v="2"/>
    <x v="3"/>
    <x v="2"/>
  </r>
  <r>
    <x v="829"/>
    <x v="0"/>
    <x v="0"/>
    <s v="指名：ドルチェグスト（161228AM-170131）"/>
    <n v="1446"/>
    <m/>
    <m/>
    <m/>
    <m/>
    <n v="7275.84"/>
    <m/>
    <x v="0"/>
    <m/>
    <m/>
    <x v="115"/>
    <m/>
    <x v="2"/>
    <x v="3"/>
    <x v="2"/>
  </r>
  <r>
    <x v="829"/>
    <x v="0"/>
    <x v="0"/>
    <s v="指名：ドルチェグスト（161228AM-170131）"/>
    <n v="990"/>
    <m/>
    <m/>
    <m/>
    <m/>
    <n v="3918.7200000000003"/>
    <m/>
    <x v="0"/>
    <m/>
    <m/>
    <x v="115"/>
    <m/>
    <x v="2"/>
    <x v="3"/>
    <x v="2"/>
  </r>
  <r>
    <x v="829"/>
    <x v="0"/>
    <x v="0"/>
    <s v="指名：ドルチェグスト（161228AM-170131）"/>
    <n v="898"/>
    <m/>
    <m/>
    <m/>
    <m/>
    <n v="7271.68"/>
    <m/>
    <x v="0"/>
    <m/>
    <m/>
    <x v="115"/>
    <m/>
    <x v="2"/>
    <x v="3"/>
    <x v="2"/>
  </r>
  <r>
    <x v="830"/>
    <x v="0"/>
    <x v="0"/>
    <s v="指名：ドルチェグスト（161228AM-170131）"/>
    <n v="508"/>
    <m/>
    <m/>
    <m/>
    <m/>
    <n v="2414.88"/>
    <m/>
    <x v="0"/>
    <m/>
    <m/>
    <x v="122"/>
    <m/>
    <x v="2"/>
    <x v="3"/>
    <x v="2"/>
  </r>
  <r>
    <x v="830"/>
    <x v="0"/>
    <x v="0"/>
    <s v="指名：ドルチェグスト（161228AM-170131）"/>
    <n v="729"/>
    <m/>
    <m/>
    <m/>
    <m/>
    <n v="3702.3999999999996"/>
    <m/>
    <x v="0"/>
    <m/>
    <m/>
    <x v="122"/>
    <m/>
    <x v="2"/>
    <x v="3"/>
    <x v="2"/>
  </r>
  <r>
    <x v="830"/>
    <x v="0"/>
    <x v="0"/>
    <s v="指名：ドルチェグスト（161228AM-170131）"/>
    <n v="735"/>
    <m/>
    <m/>
    <m/>
    <m/>
    <n v="3291.6000000000004"/>
    <m/>
    <x v="0"/>
    <m/>
    <m/>
    <x v="122"/>
    <m/>
    <x v="2"/>
    <x v="3"/>
    <x v="2"/>
  </r>
  <r>
    <x v="830"/>
    <x v="0"/>
    <x v="0"/>
    <s v="指名：ドルチェグスト（161228AM-170131）"/>
    <n v="1031"/>
    <m/>
    <m/>
    <m/>
    <m/>
    <n v="10221.120000000001"/>
    <m/>
    <x v="0"/>
    <m/>
    <m/>
    <x v="122"/>
    <m/>
    <x v="2"/>
    <x v="3"/>
    <x v="2"/>
  </r>
  <r>
    <x v="830"/>
    <x v="0"/>
    <x v="0"/>
    <s v="指名：ドルチェグスト（161228AM-170131）"/>
    <n v="177"/>
    <m/>
    <m/>
    <m/>
    <m/>
    <n v="773.76"/>
    <m/>
    <x v="0"/>
    <m/>
    <m/>
    <x v="122"/>
    <m/>
    <x v="2"/>
    <x v="3"/>
    <x v="2"/>
  </r>
  <r>
    <x v="831"/>
    <x v="0"/>
    <x v="0"/>
    <s v="指名：ドルチェグスト（161228AM-170131）"/>
    <n v="1238"/>
    <m/>
    <m/>
    <m/>
    <m/>
    <n v="8885.76"/>
    <m/>
    <x v="0"/>
    <m/>
    <m/>
    <x v="122"/>
    <m/>
    <x v="2"/>
    <x v="3"/>
    <x v="2"/>
  </r>
  <r>
    <x v="831"/>
    <x v="0"/>
    <x v="0"/>
    <s v="指名：ドルチェグスト（161228AM-170131）"/>
    <n v="866"/>
    <m/>
    <m/>
    <m/>
    <m/>
    <n v="3720.08"/>
    <m/>
    <x v="0"/>
    <m/>
    <m/>
    <x v="122"/>
    <m/>
    <x v="2"/>
    <x v="3"/>
    <x v="2"/>
  </r>
  <r>
    <x v="831"/>
    <x v="0"/>
    <x v="0"/>
    <s v="指名：ドルチェグスト（161228AM-170131）"/>
    <n v="203"/>
    <m/>
    <m/>
    <m/>
    <m/>
    <n v="1136.72"/>
    <m/>
    <x v="0"/>
    <m/>
    <m/>
    <x v="122"/>
    <m/>
    <x v="2"/>
    <x v="3"/>
    <x v="2"/>
  </r>
  <r>
    <x v="831"/>
    <x v="0"/>
    <x v="0"/>
    <s v="指名：ドルチェグスト（161228AM-170131）"/>
    <n v="680"/>
    <m/>
    <m/>
    <m/>
    <m/>
    <n v="1918.8000000000002"/>
    <m/>
    <x v="0"/>
    <m/>
    <m/>
    <x v="122"/>
    <m/>
    <x v="2"/>
    <x v="3"/>
    <x v="2"/>
  </r>
  <r>
    <x v="831"/>
    <x v="0"/>
    <x v="0"/>
    <s v="指名：ドルチェグスト（161228AM-170131）"/>
    <n v="825"/>
    <m/>
    <m/>
    <m/>
    <m/>
    <n v="4657.12"/>
    <m/>
    <x v="0"/>
    <m/>
    <m/>
    <x v="122"/>
    <m/>
    <x v="2"/>
    <x v="3"/>
    <x v="2"/>
  </r>
  <r>
    <x v="832"/>
    <x v="0"/>
    <x v="0"/>
    <s v="指名：ドルチェグスト（161228AM-170131）"/>
    <n v="245"/>
    <m/>
    <m/>
    <m/>
    <m/>
    <n v="885.04"/>
    <m/>
    <x v="0"/>
    <m/>
    <m/>
    <x v="122"/>
    <m/>
    <x v="2"/>
    <x v="3"/>
    <x v="2"/>
  </r>
  <r>
    <x v="832"/>
    <x v="0"/>
    <x v="0"/>
    <s v="指名：ドルチェグスト（161228AM-170131）"/>
    <n v="1014"/>
    <m/>
    <m/>
    <m/>
    <m/>
    <n v="5871.84"/>
    <m/>
    <x v="0"/>
    <m/>
    <m/>
    <x v="122"/>
    <m/>
    <x v="2"/>
    <x v="3"/>
    <x v="2"/>
  </r>
  <r>
    <x v="832"/>
    <x v="0"/>
    <x v="0"/>
    <s v="指名：ドルチェグスト（161228AM-170131）"/>
    <n v="1530"/>
    <m/>
    <m/>
    <m/>
    <m/>
    <n v="10335.52"/>
    <m/>
    <x v="0"/>
    <m/>
    <m/>
    <x v="122"/>
    <m/>
    <x v="2"/>
    <x v="3"/>
    <x v="2"/>
  </r>
  <r>
    <x v="832"/>
    <x v="0"/>
    <x v="0"/>
    <s v="指名：ドルチェグスト（161228AM-170131）"/>
    <n v="976"/>
    <m/>
    <m/>
    <m/>
    <m/>
    <n v="3396.64"/>
    <m/>
    <x v="0"/>
    <m/>
    <m/>
    <x v="122"/>
    <m/>
    <x v="2"/>
    <x v="3"/>
    <x v="2"/>
  </r>
  <r>
    <x v="832"/>
    <x v="0"/>
    <x v="0"/>
    <s v="指名：ドルチェグスト（161228AM-170131）"/>
    <n v="1043"/>
    <m/>
    <m/>
    <m/>
    <m/>
    <n v="5207.28"/>
    <m/>
    <x v="0"/>
    <m/>
    <m/>
    <x v="122"/>
    <m/>
    <x v="2"/>
    <x v="3"/>
    <x v="2"/>
  </r>
  <r>
    <x v="833"/>
    <x v="0"/>
    <x v="0"/>
    <s v="指名：ドルチェグスト（161228AM-170131）"/>
    <n v="1040"/>
    <m/>
    <m/>
    <m/>
    <m/>
    <n v="2646.8"/>
    <m/>
    <x v="0"/>
    <m/>
    <m/>
    <x v="122"/>
    <m/>
    <x v="2"/>
    <x v="3"/>
    <x v="2"/>
  </r>
  <r>
    <x v="833"/>
    <x v="0"/>
    <x v="0"/>
    <s v="指名：ドルチェグスト（161228AM-170131）"/>
    <n v="265"/>
    <m/>
    <m/>
    <m/>
    <m/>
    <n v="1757.6"/>
    <m/>
    <x v="0"/>
    <m/>
    <m/>
    <x v="122"/>
    <m/>
    <x v="2"/>
    <x v="3"/>
    <x v="2"/>
  </r>
  <r>
    <x v="833"/>
    <x v="0"/>
    <x v="0"/>
    <s v="指名：ドルチェグスト（161228AM-170131）"/>
    <n v="1068"/>
    <m/>
    <m/>
    <m/>
    <m/>
    <n v="4172.4799999999996"/>
    <m/>
    <x v="0"/>
    <m/>
    <m/>
    <x v="122"/>
    <m/>
    <x v="2"/>
    <x v="3"/>
    <x v="2"/>
  </r>
  <r>
    <x v="833"/>
    <x v="0"/>
    <x v="0"/>
    <s v="指名：ドルチェグスト（161228AM-170131）"/>
    <n v="978"/>
    <m/>
    <m/>
    <m/>
    <m/>
    <n v="3949.92"/>
    <m/>
    <x v="0"/>
    <m/>
    <m/>
    <x v="122"/>
    <m/>
    <x v="2"/>
    <x v="3"/>
    <x v="2"/>
  </r>
  <r>
    <x v="833"/>
    <x v="0"/>
    <x v="0"/>
    <s v="指名：ドルチェグスト（161228AM-170131）"/>
    <n v="1424"/>
    <m/>
    <m/>
    <m/>
    <m/>
    <n v="10003.76"/>
    <m/>
    <x v="0"/>
    <m/>
    <m/>
    <x v="122"/>
    <m/>
    <x v="2"/>
    <x v="3"/>
    <x v="2"/>
  </r>
  <r>
    <x v="834"/>
    <x v="0"/>
    <x v="0"/>
    <s v="指名：ドルチェグスト（161228AM-170131）"/>
    <n v="1299"/>
    <m/>
    <m/>
    <m/>
    <m/>
    <n v="5767.8399999999992"/>
    <m/>
    <x v="0"/>
    <m/>
    <m/>
    <x v="122"/>
    <m/>
    <x v="2"/>
    <x v="3"/>
    <x v="2"/>
  </r>
  <r>
    <x v="834"/>
    <x v="0"/>
    <x v="0"/>
    <s v="指名：ドルチェグスト（161228AM-170131）"/>
    <n v="1070"/>
    <m/>
    <m/>
    <m/>
    <m/>
    <n v="3861.52"/>
    <m/>
    <x v="0"/>
    <m/>
    <m/>
    <x v="122"/>
    <m/>
    <x v="2"/>
    <x v="3"/>
    <x v="2"/>
  </r>
  <r>
    <x v="834"/>
    <x v="0"/>
    <x v="0"/>
    <s v="指名：ドルチェグスト（161228AM-170131）"/>
    <n v="945"/>
    <m/>
    <m/>
    <m/>
    <m/>
    <n v="4015.44"/>
    <m/>
    <x v="0"/>
    <m/>
    <m/>
    <x v="122"/>
    <m/>
    <x v="2"/>
    <x v="3"/>
    <x v="2"/>
  </r>
  <r>
    <x v="834"/>
    <x v="0"/>
    <x v="0"/>
    <s v="指名：ドルチェグスト（161228AM-170131）"/>
    <n v="248"/>
    <m/>
    <m/>
    <m/>
    <m/>
    <n v="891.28"/>
    <m/>
    <x v="0"/>
    <m/>
    <m/>
    <x v="122"/>
    <m/>
    <x v="2"/>
    <x v="3"/>
    <x v="2"/>
  </r>
  <r>
    <x v="834"/>
    <x v="0"/>
    <x v="0"/>
    <s v="指名：ドルチェグスト（161228AM-170131）"/>
    <n v="816"/>
    <m/>
    <m/>
    <m/>
    <m/>
    <n v="3071.12"/>
    <m/>
    <x v="0"/>
    <m/>
    <m/>
    <x v="122"/>
    <m/>
    <x v="2"/>
    <x v="3"/>
    <x v="2"/>
  </r>
  <r>
    <x v="835"/>
    <x v="0"/>
    <x v="0"/>
    <s v="指名：ドルチェグスト（161228AM-170131）"/>
    <n v="1929"/>
    <m/>
    <m/>
    <m/>
    <m/>
    <n v="11630.32"/>
    <m/>
    <x v="0"/>
    <m/>
    <m/>
    <x v="122"/>
    <m/>
    <x v="2"/>
    <x v="3"/>
    <x v="2"/>
  </r>
  <r>
    <x v="835"/>
    <x v="0"/>
    <x v="0"/>
    <s v="指名：ドルチェグスト（161228AM-170131）"/>
    <n v="1128"/>
    <m/>
    <m/>
    <m/>
    <m/>
    <n v="5701.2800000000007"/>
    <m/>
    <x v="0"/>
    <m/>
    <m/>
    <x v="122"/>
    <m/>
    <x v="2"/>
    <x v="3"/>
    <x v="2"/>
  </r>
  <r>
    <x v="835"/>
    <x v="0"/>
    <x v="0"/>
    <s v="指名：ドルチェグスト（161228AM-170131）"/>
    <n v="1289"/>
    <m/>
    <m/>
    <m/>
    <m/>
    <n v="6434.4800000000005"/>
    <m/>
    <x v="0"/>
    <m/>
    <m/>
    <x v="122"/>
    <m/>
    <x v="2"/>
    <x v="3"/>
    <x v="2"/>
  </r>
  <r>
    <x v="835"/>
    <x v="0"/>
    <x v="0"/>
    <s v="指名：ドルチェグスト（161228AM-170131）"/>
    <n v="249"/>
    <m/>
    <m/>
    <m/>
    <m/>
    <n v="1008.8000000000001"/>
    <m/>
    <x v="0"/>
    <m/>
    <m/>
    <x v="122"/>
    <m/>
    <x v="2"/>
    <x v="3"/>
    <x v="2"/>
  </r>
  <r>
    <x v="835"/>
    <x v="0"/>
    <x v="0"/>
    <s v="指名：ドルチェグスト（161228AM-170131）"/>
    <n v="876"/>
    <m/>
    <m/>
    <m/>
    <m/>
    <n v="3786.64"/>
    <m/>
    <x v="0"/>
    <m/>
    <m/>
    <x v="122"/>
    <m/>
    <x v="2"/>
    <x v="3"/>
    <x v="2"/>
  </r>
  <r>
    <x v="836"/>
    <x v="0"/>
    <x v="0"/>
    <s v="指名：ドルチェグスト（161228AM-170131）"/>
    <n v="862"/>
    <m/>
    <m/>
    <m/>
    <m/>
    <n v="3441.3599999999997"/>
    <m/>
    <x v="0"/>
    <m/>
    <m/>
    <x v="122"/>
    <m/>
    <x v="2"/>
    <x v="3"/>
    <x v="2"/>
  </r>
  <r>
    <x v="836"/>
    <x v="0"/>
    <x v="0"/>
    <s v="指名：ドルチェグスト（161228AM-170131）"/>
    <n v="255"/>
    <m/>
    <m/>
    <m/>
    <m/>
    <n v="1620.32"/>
    <m/>
    <x v="0"/>
    <m/>
    <m/>
    <x v="122"/>
    <m/>
    <x v="2"/>
    <x v="3"/>
    <x v="2"/>
  </r>
  <r>
    <x v="836"/>
    <x v="0"/>
    <x v="0"/>
    <s v="指名：ドルチェグスト（161228AM-170131）"/>
    <n v="2222"/>
    <m/>
    <m/>
    <m/>
    <m/>
    <n v="9807.2000000000007"/>
    <m/>
    <x v="0"/>
    <m/>
    <m/>
    <x v="122"/>
    <m/>
    <x v="2"/>
    <x v="3"/>
    <x v="2"/>
  </r>
  <r>
    <x v="836"/>
    <x v="0"/>
    <x v="0"/>
    <s v="指名：ドルチェグスト（161228AM-170131）"/>
    <n v="1296"/>
    <m/>
    <m/>
    <m/>
    <m/>
    <n v="6289.92"/>
    <m/>
    <x v="0"/>
    <m/>
    <m/>
    <x v="122"/>
    <m/>
    <x v="2"/>
    <x v="3"/>
    <x v="2"/>
  </r>
  <r>
    <x v="836"/>
    <x v="0"/>
    <x v="0"/>
    <s v="指名：ドルチェグスト（161228AM-170131）"/>
    <n v="1133"/>
    <m/>
    <m/>
    <m/>
    <m/>
    <n v="4567.68"/>
    <m/>
    <x v="0"/>
    <m/>
    <m/>
    <x v="122"/>
    <m/>
    <x v="2"/>
    <x v="3"/>
    <x v="2"/>
  </r>
  <r>
    <x v="837"/>
    <x v="0"/>
    <x v="0"/>
    <s v="指名：ドルチェグスト（161228AM-170131）"/>
    <n v="1138"/>
    <m/>
    <m/>
    <m/>
    <m/>
    <n v="5997.68"/>
    <m/>
    <x v="0"/>
    <m/>
    <m/>
    <x v="123"/>
    <m/>
    <x v="2"/>
    <x v="3"/>
    <x v="2"/>
  </r>
  <r>
    <x v="837"/>
    <x v="0"/>
    <x v="0"/>
    <s v="指名：ドルチェグスト（161228AM-170131）"/>
    <n v="1240"/>
    <m/>
    <m/>
    <m/>
    <m/>
    <n v="8358.48"/>
    <m/>
    <x v="0"/>
    <m/>
    <m/>
    <x v="123"/>
    <m/>
    <x v="2"/>
    <x v="3"/>
    <x v="2"/>
  </r>
  <r>
    <x v="837"/>
    <x v="0"/>
    <x v="0"/>
    <s v="指名：ドルチェグスト（161228AM-170131）"/>
    <n v="374"/>
    <m/>
    <m/>
    <m/>
    <m/>
    <n v="941.2"/>
    <m/>
    <x v="0"/>
    <m/>
    <m/>
    <x v="123"/>
    <m/>
    <x v="2"/>
    <x v="3"/>
    <x v="2"/>
  </r>
  <r>
    <x v="837"/>
    <x v="0"/>
    <x v="0"/>
    <s v="指名：ドルチェグスト（161228AM-170131）"/>
    <n v="816"/>
    <m/>
    <m/>
    <m/>
    <m/>
    <n v="4208.88"/>
    <m/>
    <x v="0"/>
    <m/>
    <m/>
    <x v="123"/>
    <m/>
    <x v="2"/>
    <x v="3"/>
    <x v="2"/>
  </r>
  <r>
    <x v="837"/>
    <x v="0"/>
    <x v="0"/>
    <s v="指名：ドルチェグスト（161228AM-170131）"/>
    <n v="1974"/>
    <m/>
    <m/>
    <m/>
    <m/>
    <n v="11289.199999999999"/>
    <m/>
    <x v="0"/>
    <m/>
    <m/>
    <x v="123"/>
    <m/>
    <x v="2"/>
    <x v="3"/>
    <x v="2"/>
  </r>
  <r>
    <x v="838"/>
    <x v="0"/>
    <x v="0"/>
    <s v="指名：ドルチェグスト（161228AM-170131）"/>
    <n v="898"/>
    <m/>
    <m/>
    <m/>
    <m/>
    <n v="4208.88"/>
    <m/>
    <x v="0"/>
    <m/>
    <m/>
    <x v="123"/>
    <m/>
    <x v="2"/>
    <x v="3"/>
    <x v="2"/>
  </r>
  <r>
    <x v="838"/>
    <x v="0"/>
    <x v="0"/>
    <s v="指名：ドルチェグスト（161228AM-170131）"/>
    <n v="384"/>
    <m/>
    <m/>
    <m/>
    <m/>
    <n v="852.8"/>
    <m/>
    <x v="0"/>
    <m/>
    <m/>
    <x v="123"/>
    <m/>
    <x v="2"/>
    <x v="3"/>
    <x v="2"/>
  </r>
  <r>
    <x v="838"/>
    <x v="0"/>
    <x v="0"/>
    <s v="指名：ドルチェグスト（161228AM-170131）"/>
    <n v="1315"/>
    <m/>
    <m/>
    <m/>
    <m/>
    <n v="11341.199999999999"/>
    <m/>
    <x v="0"/>
    <m/>
    <m/>
    <x v="123"/>
    <m/>
    <x v="2"/>
    <x v="3"/>
    <x v="2"/>
  </r>
  <r>
    <x v="838"/>
    <x v="0"/>
    <x v="0"/>
    <s v="指名：ドルチェグスト（161228AM-170131）"/>
    <n v="1908"/>
    <m/>
    <m/>
    <m/>
    <m/>
    <n v="7041.84"/>
    <m/>
    <x v="0"/>
    <m/>
    <m/>
    <x v="123"/>
    <m/>
    <x v="2"/>
    <x v="3"/>
    <x v="2"/>
  </r>
  <r>
    <x v="838"/>
    <x v="0"/>
    <x v="0"/>
    <s v="指名：ドルチェグスト（161228AM-170131）"/>
    <n v="1274"/>
    <m/>
    <m/>
    <m/>
    <m/>
    <n v="9342.32"/>
    <m/>
    <x v="0"/>
    <m/>
    <m/>
    <x v="123"/>
    <m/>
    <x v="2"/>
    <x v="3"/>
    <x v="2"/>
  </r>
  <r>
    <x v="839"/>
    <x v="0"/>
    <x v="0"/>
    <s v="指名：ドルチェグスト（161228AM-170131）"/>
    <n v="414"/>
    <m/>
    <m/>
    <m/>
    <m/>
    <n v="1460.1599999999999"/>
    <m/>
    <x v="0"/>
    <m/>
    <m/>
    <x v="123"/>
    <m/>
    <x v="2"/>
    <x v="3"/>
    <x v="2"/>
  </r>
  <r>
    <x v="839"/>
    <x v="0"/>
    <x v="0"/>
    <s v="指名：ドルチェグスト（161228AM-170131）"/>
    <n v="1499"/>
    <m/>
    <m/>
    <m/>
    <m/>
    <n v="7861.36"/>
    <m/>
    <x v="0"/>
    <m/>
    <m/>
    <x v="123"/>
    <m/>
    <x v="2"/>
    <x v="3"/>
    <x v="2"/>
  </r>
  <r>
    <x v="839"/>
    <x v="0"/>
    <x v="0"/>
    <s v="指名：ドルチェグスト（161228AM-170131）"/>
    <n v="1748"/>
    <m/>
    <m/>
    <m/>
    <m/>
    <n v="6698.6399999999994"/>
    <m/>
    <x v="0"/>
    <m/>
    <m/>
    <x v="123"/>
    <m/>
    <x v="2"/>
    <x v="3"/>
    <x v="2"/>
  </r>
  <r>
    <x v="839"/>
    <x v="0"/>
    <x v="0"/>
    <s v="指名：ドルチェグスト（161228AM-170131）"/>
    <n v="1051"/>
    <m/>
    <m/>
    <m/>
    <m/>
    <n v="2576.0800000000004"/>
    <m/>
    <x v="0"/>
    <m/>
    <m/>
    <x v="123"/>
    <m/>
    <x v="2"/>
    <x v="3"/>
    <x v="2"/>
  </r>
  <r>
    <x v="839"/>
    <x v="0"/>
    <x v="0"/>
    <s v="指名：ドルチェグスト（161228AM-170131）"/>
    <n v="1534"/>
    <m/>
    <m/>
    <m/>
    <m/>
    <n v="10207.6"/>
    <m/>
    <x v="0"/>
    <m/>
    <m/>
    <x v="123"/>
    <m/>
    <x v="2"/>
    <x v="3"/>
    <x v="2"/>
  </r>
  <r>
    <x v="840"/>
    <x v="0"/>
    <x v="0"/>
    <s v="指名：ドルチェグスト（161228AM-170131）"/>
    <n v="436"/>
    <m/>
    <m/>
    <m/>
    <m/>
    <n v="1714.96"/>
    <m/>
    <x v="0"/>
    <m/>
    <m/>
    <x v="123"/>
    <m/>
    <x v="2"/>
    <x v="3"/>
    <x v="2"/>
  </r>
  <r>
    <x v="840"/>
    <x v="0"/>
    <x v="0"/>
    <s v="指名：ドルチェグスト（161228AM-170131）"/>
    <n v="1340"/>
    <m/>
    <m/>
    <m/>
    <m/>
    <n v="6690.32"/>
    <m/>
    <x v="0"/>
    <m/>
    <m/>
    <x v="123"/>
    <m/>
    <x v="2"/>
    <x v="3"/>
    <x v="2"/>
  </r>
  <r>
    <x v="840"/>
    <x v="0"/>
    <x v="0"/>
    <s v="指名：ドルチェグスト（161228AM-170131）"/>
    <n v="1812"/>
    <m/>
    <m/>
    <m/>
    <m/>
    <n v="6521.8399999999992"/>
    <m/>
    <x v="0"/>
    <m/>
    <m/>
    <x v="123"/>
    <m/>
    <x v="2"/>
    <x v="3"/>
    <x v="2"/>
  </r>
  <r>
    <x v="840"/>
    <x v="0"/>
    <x v="0"/>
    <s v="指名：ドルチェグスト（161228AM-170131）"/>
    <n v="1281"/>
    <m/>
    <m/>
    <m/>
    <m/>
    <n v="6145.3600000000006"/>
    <m/>
    <x v="0"/>
    <m/>
    <m/>
    <x v="123"/>
    <m/>
    <x v="2"/>
    <x v="3"/>
    <x v="2"/>
  </r>
  <r>
    <x v="840"/>
    <x v="0"/>
    <x v="0"/>
    <s v="指名：ドルチェグスト（161228AM-170131）"/>
    <n v="980"/>
    <m/>
    <m/>
    <m/>
    <m/>
    <n v="5282.16"/>
    <m/>
    <x v="0"/>
    <m/>
    <m/>
    <x v="123"/>
    <m/>
    <x v="2"/>
    <x v="3"/>
    <x v="2"/>
  </r>
  <r>
    <x v="841"/>
    <x v="0"/>
    <x v="0"/>
    <s v="指名：ドルチェグスト（161228AM-170131）"/>
    <n v="1493"/>
    <m/>
    <m/>
    <m/>
    <m/>
    <n v="6481.2800000000007"/>
    <m/>
    <x v="0"/>
    <m/>
    <m/>
    <x v="123"/>
    <m/>
    <x v="2"/>
    <x v="3"/>
    <x v="2"/>
  </r>
  <r>
    <x v="841"/>
    <x v="0"/>
    <x v="0"/>
    <s v="指名：ドルチェグスト（161228AM-170131）"/>
    <n v="1473"/>
    <m/>
    <m/>
    <m/>
    <m/>
    <n v="5948.8"/>
    <m/>
    <x v="0"/>
    <m/>
    <m/>
    <x v="123"/>
    <m/>
    <x v="2"/>
    <x v="3"/>
    <x v="2"/>
  </r>
  <r>
    <x v="841"/>
    <x v="0"/>
    <x v="0"/>
    <s v="指名：ドルチェグスト（161228AM-170131）"/>
    <n v="1224"/>
    <m/>
    <m/>
    <m/>
    <m/>
    <n v="6348.16"/>
    <m/>
    <x v="0"/>
    <m/>
    <m/>
    <x v="123"/>
    <m/>
    <x v="2"/>
    <x v="3"/>
    <x v="2"/>
  </r>
  <r>
    <x v="841"/>
    <x v="0"/>
    <x v="0"/>
    <s v="指名：ドルチェグスト（161228AM-170131）"/>
    <n v="468"/>
    <m/>
    <m/>
    <m/>
    <m/>
    <n v="2585.44"/>
    <m/>
    <x v="0"/>
    <m/>
    <m/>
    <x v="123"/>
    <m/>
    <x v="2"/>
    <x v="3"/>
    <x v="2"/>
  </r>
  <r>
    <x v="841"/>
    <x v="0"/>
    <x v="0"/>
    <s v="指名：ドルチェグスト（161228AM-170131）"/>
    <n v="787"/>
    <m/>
    <m/>
    <m/>
    <m/>
    <n v="3315.52"/>
    <m/>
    <x v="0"/>
    <m/>
    <m/>
    <x v="123"/>
    <m/>
    <x v="2"/>
    <x v="3"/>
    <x v="2"/>
  </r>
  <r>
    <x v="842"/>
    <x v="0"/>
    <x v="0"/>
    <s v="指名：ドルチェグスト（161228AM-170131）"/>
    <n v="1927"/>
    <m/>
    <m/>
    <m/>
    <m/>
    <n v="13689.519999999999"/>
    <m/>
    <x v="0"/>
    <m/>
    <m/>
    <x v="123"/>
    <m/>
    <x v="2"/>
    <x v="3"/>
    <x v="2"/>
  </r>
  <r>
    <x v="842"/>
    <x v="0"/>
    <x v="0"/>
    <s v="指名：ドルチェグスト（161228AM-170131）"/>
    <n v="420"/>
    <m/>
    <m/>
    <m/>
    <m/>
    <n v="1256.3200000000002"/>
    <m/>
    <x v="0"/>
    <m/>
    <m/>
    <x v="123"/>
    <m/>
    <x v="2"/>
    <x v="3"/>
    <x v="2"/>
  </r>
  <r>
    <x v="842"/>
    <x v="0"/>
    <x v="0"/>
    <s v="指名：ドルチェグスト（161228AM-170131）"/>
    <n v="1034"/>
    <m/>
    <m/>
    <m/>
    <m/>
    <n v="5067.92"/>
    <m/>
    <x v="0"/>
    <m/>
    <m/>
    <x v="123"/>
    <m/>
    <x v="2"/>
    <x v="3"/>
    <x v="2"/>
  </r>
  <r>
    <x v="842"/>
    <x v="0"/>
    <x v="0"/>
    <s v="指名：ドルチェグスト（161228AM-170131）"/>
    <n v="1395"/>
    <m/>
    <m/>
    <m/>
    <m/>
    <n v="4311.84"/>
    <m/>
    <x v="0"/>
    <m/>
    <m/>
    <x v="123"/>
    <m/>
    <x v="2"/>
    <x v="3"/>
    <x v="2"/>
  </r>
  <r>
    <x v="842"/>
    <x v="0"/>
    <x v="0"/>
    <s v="指名：ドルチェグスト（161228AM-170131）"/>
    <n v="1670"/>
    <m/>
    <m/>
    <m/>
    <m/>
    <n v="9332.9599999999991"/>
    <m/>
    <x v="0"/>
    <m/>
    <m/>
    <x v="123"/>
    <m/>
    <x v="2"/>
    <x v="3"/>
    <x v="2"/>
  </r>
  <r>
    <x v="843"/>
    <x v="0"/>
    <x v="0"/>
    <s v="指名：ドルチェグスト（161228AM-170131）"/>
    <n v="1520"/>
    <m/>
    <m/>
    <m/>
    <m/>
    <n v="6380.4"/>
    <m/>
    <x v="0"/>
    <m/>
    <m/>
    <x v="123"/>
    <m/>
    <x v="2"/>
    <x v="3"/>
    <x v="2"/>
  </r>
  <r>
    <x v="843"/>
    <x v="0"/>
    <x v="0"/>
    <s v="指名：ドルチェグスト（161228AM-170131）"/>
    <n v="2947"/>
    <m/>
    <m/>
    <m/>
    <m/>
    <n v="15188.16"/>
    <m/>
    <x v="0"/>
    <m/>
    <m/>
    <x v="123"/>
    <m/>
    <x v="2"/>
    <x v="3"/>
    <x v="2"/>
  </r>
  <r>
    <x v="843"/>
    <x v="0"/>
    <x v="0"/>
    <s v="指名：ドルチェグスト（161228AM-170131）"/>
    <n v="577"/>
    <m/>
    <m/>
    <m/>
    <m/>
    <n v="1546.48"/>
    <m/>
    <x v="0"/>
    <m/>
    <m/>
    <x v="123"/>
    <m/>
    <x v="2"/>
    <x v="3"/>
    <x v="2"/>
  </r>
  <r>
    <x v="843"/>
    <x v="0"/>
    <x v="0"/>
    <s v="指名：ドルチェグスト（161228AM-170131）"/>
    <n v="2146"/>
    <m/>
    <m/>
    <m/>
    <m/>
    <n v="9443.1999999999989"/>
    <m/>
    <x v="0"/>
    <m/>
    <m/>
    <x v="123"/>
    <m/>
    <x v="2"/>
    <x v="3"/>
    <x v="2"/>
  </r>
  <r>
    <x v="843"/>
    <x v="0"/>
    <x v="0"/>
    <s v="指名：ドルチェグスト（161228AM-170131）"/>
    <n v="2061"/>
    <m/>
    <m/>
    <m/>
    <m/>
    <n v="17400.239999999998"/>
    <m/>
    <x v="0"/>
    <m/>
    <m/>
    <x v="123"/>
    <m/>
    <x v="2"/>
    <x v="3"/>
    <x v="2"/>
  </r>
  <r>
    <x v="844"/>
    <x v="0"/>
    <x v="0"/>
    <s v="指名：ドルチェグスト（161228AM-170131）"/>
    <n v="900"/>
    <m/>
    <m/>
    <m/>
    <m/>
    <n v="13513.76"/>
    <m/>
    <x v="0"/>
    <m/>
    <m/>
    <x v="124"/>
    <m/>
    <x v="2"/>
    <x v="3"/>
    <x v="2"/>
  </r>
  <r>
    <x v="844"/>
    <x v="0"/>
    <x v="0"/>
    <s v="指名：ドルチェグスト（161228AM-170131）"/>
    <n v="994"/>
    <m/>
    <m/>
    <m/>
    <m/>
    <n v="6678.88"/>
    <m/>
    <x v="0"/>
    <m/>
    <m/>
    <x v="124"/>
    <m/>
    <x v="2"/>
    <x v="3"/>
    <x v="2"/>
  </r>
  <r>
    <x v="844"/>
    <x v="0"/>
    <x v="0"/>
    <s v="指名：ドルチェグスト（161228AM-170131）"/>
    <n v="984"/>
    <m/>
    <m/>
    <m/>
    <m/>
    <n v="6595.68"/>
    <m/>
    <x v="0"/>
    <m/>
    <m/>
    <x v="124"/>
    <m/>
    <x v="2"/>
    <x v="3"/>
    <x v="2"/>
  </r>
  <r>
    <x v="844"/>
    <x v="0"/>
    <x v="0"/>
    <s v="指名：ドルチェグスト（161228AM-170131）"/>
    <n v="304"/>
    <m/>
    <m/>
    <m/>
    <m/>
    <n v="2327.5200000000004"/>
    <m/>
    <x v="0"/>
    <m/>
    <m/>
    <x v="124"/>
    <m/>
    <x v="2"/>
    <x v="3"/>
    <x v="2"/>
  </r>
  <r>
    <x v="844"/>
    <x v="0"/>
    <x v="0"/>
    <s v="指名：ドルチェグスト（161228AM-170131）"/>
    <n v="532"/>
    <m/>
    <m/>
    <m/>
    <m/>
    <n v="2163.1999999999998"/>
    <m/>
    <x v="0"/>
    <m/>
    <m/>
    <x v="124"/>
    <m/>
    <x v="2"/>
    <x v="3"/>
    <x v="2"/>
  </r>
  <r>
    <x v="845"/>
    <x v="0"/>
    <x v="0"/>
    <s v="指名：ドルチェグスト（161228AM-170131）"/>
    <n v="1679"/>
    <m/>
    <m/>
    <m/>
    <m/>
    <n v="11151.92"/>
    <m/>
    <x v="0"/>
    <m/>
    <m/>
    <x v="124"/>
    <m/>
    <x v="2"/>
    <x v="3"/>
    <x v="2"/>
  </r>
  <r>
    <x v="845"/>
    <x v="0"/>
    <x v="0"/>
    <s v="指名：ドルチェグスト（161228AM-170131）"/>
    <n v="1299"/>
    <m/>
    <m/>
    <m/>
    <m/>
    <n v="8996"/>
    <m/>
    <x v="0"/>
    <m/>
    <m/>
    <x v="124"/>
    <m/>
    <x v="2"/>
    <x v="3"/>
    <x v="2"/>
  </r>
  <r>
    <x v="845"/>
    <x v="0"/>
    <x v="0"/>
    <s v="指名：ドルチェグスト（161228AM-170131）"/>
    <n v="904"/>
    <m/>
    <m/>
    <m/>
    <m/>
    <n v="4456.3999999999996"/>
    <m/>
    <x v="0"/>
    <m/>
    <m/>
    <x v="124"/>
    <m/>
    <x v="2"/>
    <x v="3"/>
    <x v="2"/>
  </r>
  <r>
    <x v="845"/>
    <x v="0"/>
    <x v="0"/>
    <s v="指名：ドルチェグスト（161228AM-170131）"/>
    <n v="471"/>
    <m/>
    <m/>
    <m/>
    <m/>
    <n v="1645.28"/>
    <m/>
    <x v="0"/>
    <m/>
    <m/>
    <x v="124"/>
    <m/>
    <x v="2"/>
    <x v="3"/>
    <x v="2"/>
  </r>
  <r>
    <x v="845"/>
    <x v="0"/>
    <x v="0"/>
    <s v="指名：ドルチェグスト（161228AM-170131）"/>
    <n v="1466"/>
    <m/>
    <m/>
    <m/>
    <m/>
    <n v="9026.16"/>
    <m/>
    <x v="0"/>
    <m/>
    <m/>
    <x v="124"/>
    <m/>
    <x v="2"/>
    <x v="3"/>
    <x v="2"/>
  </r>
  <r>
    <x v="846"/>
    <x v="0"/>
    <x v="0"/>
    <s v="指名：ドルチェグスト（161228AM-170131）"/>
    <n v="1595"/>
    <m/>
    <m/>
    <m/>
    <m/>
    <n v="11626.16"/>
    <m/>
    <x v="0"/>
    <m/>
    <m/>
    <x v="124"/>
    <m/>
    <x v="2"/>
    <x v="3"/>
    <x v="2"/>
  </r>
  <r>
    <x v="846"/>
    <x v="0"/>
    <x v="0"/>
    <s v="指名：ドルチェグスト（161228AM-170131）"/>
    <n v="1359"/>
    <m/>
    <m/>
    <m/>
    <m/>
    <n v="6558.2400000000007"/>
    <m/>
    <x v="0"/>
    <m/>
    <m/>
    <x v="124"/>
    <m/>
    <x v="2"/>
    <x v="3"/>
    <x v="2"/>
  </r>
  <r>
    <x v="846"/>
    <x v="0"/>
    <x v="0"/>
    <s v="指名：ドルチェグスト（161228AM-170131）"/>
    <n v="1559"/>
    <m/>
    <m/>
    <m/>
    <m/>
    <n v="8289.84"/>
    <m/>
    <x v="0"/>
    <m/>
    <m/>
    <x v="124"/>
    <m/>
    <x v="2"/>
    <x v="3"/>
    <x v="2"/>
  </r>
  <r>
    <x v="846"/>
    <x v="0"/>
    <x v="0"/>
    <s v="指名：ドルチェグスト（161228AM-170131）"/>
    <n v="438"/>
    <m/>
    <m/>
    <m/>
    <m/>
    <n v="1542.3200000000002"/>
    <m/>
    <x v="0"/>
    <m/>
    <m/>
    <x v="124"/>
    <m/>
    <x v="2"/>
    <x v="3"/>
    <x v="2"/>
  </r>
  <r>
    <x v="846"/>
    <x v="0"/>
    <x v="0"/>
    <s v="指名：ドルチェグスト（161228AM-170131）"/>
    <n v="898"/>
    <m/>
    <m/>
    <m/>
    <m/>
    <n v="4525.04"/>
    <m/>
    <x v="0"/>
    <m/>
    <m/>
    <x v="124"/>
    <m/>
    <x v="2"/>
    <x v="3"/>
    <x v="2"/>
  </r>
  <r>
    <x v="847"/>
    <x v="0"/>
    <x v="0"/>
    <s v="指名：ドルチェグスト（161228AM-170131）"/>
    <n v="1182"/>
    <m/>
    <m/>
    <m/>
    <m/>
    <n v="5690.88"/>
    <m/>
    <x v="0"/>
    <m/>
    <m/>
    <x v="124"/>
    <m/>
    <x v="2"/>
    <x v="3"/>
    <x v="2"/>
  </r>
  <r>
    <x v="847"/>
    <x v="0"/>
    <x v="0"/>
    <s v="指名：ドルチェグスト（161228AM-170131）"/>
    <n v="1256"/>
    <m/>
    <m/>
    <m/>
    <m/>
    <n v="6899.3600000000006"/>
    <m/>
    <x v="0"/>
    <m/>
    <m/>
    <x v="124"/>
    <m/>
    <x v="2"/>
    <x v="3"/>
    <x v="2"/>
  </r>
  <r>
    <x v="847"/>
    <x v="0"/>
    <x v="0"/>
    <s v="指名：ドルチェグスト（161228AM-170131）"/>
    <n v="1163"/>
    <m/>
    <m/>
    <m/>
    <m/>
    <n v="6062.16"/>
    <m/>
    <x v="0"/>
    <m/>
    <m/>
    <x v="124"/>
    <m/>
    <x v="2"/>
    <x v="3"/>
    <x v="2"/>
  </r>
  <r>
    <x v="847"/>
    <x v="0"/>
    <x v="0"/>
    <s v="指名：ドルチェグスト（161228AM-170131）"/>
    <n v="249"/>
    <m/>
    <m/>
    <m/>
    <m/>
    <n v="2453.3599999999997"/>
    <m/>
    <x v="0"/>
    <m/>
    <m/>
    <x v="124"/>
    <m/>
    <x v="2"/>
    <x v="3"/>
    <x v="2"/>
  </r>
  <r>
    <x v="847"/>
    <x v="0"/>
    <x v="0"/>
    <s v="指名：ドルチェグスト（161228AM-170131）"/>
    <n v="1533"/>
    <m/>
    <m/>
    <m/>
    <m/>
    <n v="5906.16"/>
    <m/>
    <x v="0"/>
    <m/>
    <m/>
    <x v="124"/>
    <m/>
    <x v="2"/>
    <x v="3"/>
    <x v="2"/>
  </r>
  <r>
    <x v="848"/>
    <x v="0"/>
    <x v="0"/>
    <s v="指名：ドルチェグスト（161228AM-170131）"/>
    <n v="1474"/>
    <m/>
    <m/>
    <m/>
    <m/>
    <n v="7638.8"/>
    <m/>
    <x v="0"/>
    <m/>
    <m/>
    <x v="124"/>
    <m/>
    <x v="2"/>
    <x v="3"/>
    <x v="2"/>
  </r>
  <r>
    <x v="848"/>
    <x v="0"/>
    <x v="0"/>
    <s v="指名：ドルチェグスト（161228AM-170131）"/>
    <n v="1319"/>
    <m/>
    <m/>
    <m/>
    <m/>
    <n v="4254.6400000000003"/>
    <m/>
    <x v="0"/>
    <m/>
    <m/>
    <x v="124"/>
    <m/>
    <x v="2"/>
    <x v="3"/>
    <x v="2"/>
  </r>
  <r>
    <x v="848"/>
    <x v="0"/>
    <x v="0"/>
    <s v="指名：ドルチェグスト（161228AM-170131）"/>
    <n v="1232"/>
    <m/>
    <m/>
    <m/>
    <m/>
    <n v="4974.32"/>
    <m/>
    <x v="0"/>
    <m/>
    <m/>
    <x v="124"/>
    <m/>
    <x v="2"/>
    <x v="3"/>
    <x v="2"/>
  </r>
  <r>
    <x v="848"/>
    <x v="0"/>
    <x v="0"/>
    <s v="指名：ドルチェグスト（161228AM-170131）"/>
    <n v="1421"/>
    <m/>
    <m/>
    <m/>
    <m/>
    <n v="9776"/>
    <m/>
    <x v="0"/>
    <m/>
    <m/>
    <x v="124"/>
    <m/>
    <x v="2"/>
    <x v="3"/>
    <x v="2"/>
  </r>
  <r>
    <x v="848"/>
    <x v="0"/>
    <x v="0"/>
    <s v="指名：ドルチェグスト（161228AM-170131）"/>
    <n v="187"/>
    <m/>
    <m/>
    <m/>
    <m/>
    <n v="351.52"/>
    <m/>
    <x v="0"/>
    <m/>
    <m/>
    <x v="124"/>
    <m/>
    <x v="2"/>
    <x v="3"/>
    <x v="2"/>
  </r>
  <r>
    <x v="849"/>
    <x v="0"/>
    <x v="0"/>
    <s v="指名：ドルチェグスト（161228AM-170131）"/>
    <n v="148"/>
    <m/>
    <m/>
    <m/>
    <m/>
    <n v="726.96"/>
    <m/>
    <x v="0"/>
    <m/>
    <m/>
    <x v="124"/>
    <m/>
    <x v="2"/>
    <x v="3"/>
    <x v="2"/>
  </r>
  <r>
    <x v="849"/>
    <x v="0"/>
    <x v="0"/>
    <s v="指名：ドルチェグスト（161228AM-170131）"/>
    <n v="1126"/>
    <m/>
    <m/>
    <m/>
    <m/>
    <n v="6784.96"/>
    <m/>
    <x v="0"/>
    <m/>
    <m/>
    <x v="124"/>
    <m/>
    <x v="2"/>
    <x v="3"/>
    <x v="2"/>
  </r>
  <r>
    <x v="849"/>
    <x v="0"/>
    <x v="0"/>
    <s v="指名：ドルチェグスト（161228AM-170131）"/>
    <n v="1352"/>
    <m/>
    <m/>
    <m/>
    <m/>
    <n v="6902.48"/>
    <m/>
    <x v="0"/>
    <m/>
    <m/>
    <x v="124"/>
    <m/>
    <x v="2"/>
    <x v="3"/>
    <x v="2"/>
  </r>
  <r>
    <x v="849"/>
    <x v="0"/>
    <x v="0"/>
    <s v="指名：ドルチェグスト（161228AM-170131）"/>
    <n v="1978"/>
    <m/>
    <m/>
    <m/>
    <m/>
    <n v="5956.08"/>
    <m/>
    <x v="0"/>
    <m/>
    <m/>
    <x v="124"/>
    <m/>
    <x v="2"/>
    <x v="3"/>
    <x v="2"/>
  </r>
  <r>
    <x v="849"/>
    <x v="0"/>
    <x v="0"/>
    <s v="指名：ドルチェグスト（161228AM-170131）"/>
    <n v="1207"/>
    <m/>
    <m/>
    <m/>
    <m/>
    <n v="3016"/>
    <m/>
    <x v="0"/>
    <m/>
    <m/>
    <x v="124"/>
    <m/>
    <x v="2"/>
    <x v="3"/>
    <x v="2"/>
  </r>
  <r>
    <x v="850"/>
    <x v="0"/>
    <x v="0"/>
    <s v="指名：ドルチェグスト（161228AM-170131）"/>
    <n v="2058"/>
    <m/>
    <m/>
    <m/>
    <m/>
    <n v="5910.32"/>
    <m/>
    <x v="0"/>
    <m/>
    <m/>
    <x v="124"/>
    <m/>
    <x v="2"/>
    <x v="3"/>
    <x v="2"/>
  </r>
  <r>
    <x v="850"/>
    <x v="0"/>
    <x v="0"/>
    <s v="指名：ドルチェグスト（161228AM-170131）"/>
    <n v="1653"/>
    <m/>
    <m/>
    <m/>
    <m/>
    <n v="7390.24"/>
    <m/>
    <x v="0"/>
    <m/>
    <m/>
    <x v="124"/>
    <m/>
    <x v="2"/>
    <x v="3"/>
    <x v="2"/>
  </r>
  <r>
    <x v="850"/>
    <x v="0"/>
    <x v="0"/>
    <s v="指名：ドルチェグスト（161228AM-170131）"/>
    <n v="1581"/>
    <m/>
    <m/>
    <m/>
    <m/>
    <n v="8574.8000000000011"/>
    <m/>
    <x v="0"/>
    <m/>
    <m/>
    <x v="124"/>
    <m/>
    <x v="2"/>
    <x v="3"/>
    <x v="2"/>
  </r>
  <r>
    <x v="850"/>
    <x v="0"/>
    <x v="0"/>
    <s v="指名：ドルチェグスト（161228AM-170131）"/>
    <n v="1285"/>
    <m/>
    <m/>
    <m/>
    <m/>
    <n v="8676.7200000000012"/>
    <m/>
    <x v="0"/>
    <m/>
    <m/>
    <x v="124"/>
    <m/>
    <x v="2"/>
    <x v="3"/>
    <x v="2"/>
  </r>
  <r>
    <x v="850"/>
    <x v="0"/>
    <x v="0"/>
    <s v="指名：ドルチェグスト（161228AM-170131）"/>
    <n v="133"/>
    <m/>
    <m/>
    <m/>
    <m/>
    <n v="446.15999999999997"/>
    <m/>
    <x v="0"/>
    <m/>
    <m/>
    <x v="124"/>
    <m/>
    <x v="2"/>
    <x v="3"/>
    <x v="2"/>
  </r>
  <r>
    <x v="851"/>
    <x v="0"/>
    <x v="0"/>
    <s v="指名：ドルチェグスト（161228AM-170131）"/>
    <n v="1300"/>
    <m/>
    <m/>
    <m/>
    <m/>
    <n v="5071.04"/>
    <m/>
    <x v="0"/>
    <m/>
    <m/>
    <x v="102"/>
    <m/>
    <x v="2"/>
    <x v="3"/>
    <x v="2"/>
  </r>
  <r>
    <x v="851"/>
    <x v="0"/>
    <x v="0"/>
    <s v="指名：ドルチェグスト（161228AM-170131）"/>
    <n v="1258"/>
    <m/>
    <m/>
    <m/>
    <m/>
    <n v="8520.7199999999993"/>
    <m/>
    <x v="0"/>
    <m/>
    <m/>
    <x v="102"/>
    <m/>
    <x v="2"/>
    <x v="3"/>
    <x v="2"/>
  </r>
  <r>
    <x v="851"/>
    <x v="0"/>
    <x v="0"/>
    <s v="指名：ドルチェグスト（161228AM-170131）"/>
    <n v="150"/>
    <m/>
    <m/>
    <m/>
    <m/>
    <n v="1807.52"/>
    <m/>
    <x v="0"/>
    <m/>
    <m/>
    <x v="102"/>
    <m/>
    <x v="2"/>
    <x v="3"/>
    <x v="2"/>
  </r>
  <r>
    <x v="851"/>
    <x v="0"/>
    <x v="0"/>
    <s v="指名：ドルチェグスト（161228AM-170131）"/>
    <n v="1525"/>
    <m/>
    <m/>
    <m/>
    <m/>
    <n v="12738.96"/>
    <m/>
    <x v="0"/>
    <m/>
    <m/>
    <x v="102"/>
    <m/>
    <x v="2"/>
    <x v="3"/>
    <x v="2"/>
  </r>
  <r>
    <x v="851"/>
    <x v="0"/>
    <x v="0"/>
    <s v="指名：ドルチェグスト（161228AM-170131）"/>
    <n v="1647"/>
    <m/>
    <m/>
    <m/>
    <m/>
    <n v="3620.24"/>
    <m/>
    <x v="0"/>
    <m/>
    <m/>
    <x v="102"/>
    <m/>
    <x v="2"/>
    <x v="3"/>
    <x v="2"/>
  </r>
  <r>
    <x v="695"/>
    <x v="0"/>
    <x v="0"/>
    <s v="指名：ドルチェグスト（161228AM-170131）"/>
    <n v="1124"/>
    <m/>
    <m/>
    <m/>
    <m/>
    <n v="5639.92"/>
    <m/>
    <x v="0"/>
    <m/>
    <m/>
    <x v="102"/>
    <m/>
    <x v="2"/>
    <x v="3"/>
    <x v="2"/>
  </r>
  <r>
    <x v="695"/>
    <x v="0"/>
    <x v="0"/>
    <s v="指名：ドルチェグスト（161228AM-170131）"/>
    <n v="155"/>
    <m/>
    <m/>
    <m/>
    <m/>
    <n v="178.88"/>
    <m/>
    <x v="0"/>
    <m/>
    <m/>
    <x v="102"/>
    <m/>
    <x v="2"/>
    <x v="3"/>
    <x v="2"/>
  </r>
  <r>
    <x v="695"/>
    <x v="0"/>
    <x v="0"/>
    <s v="指名：ドルチェグスト（161228AM-170131）"/>
    <n v="1253"/>
    <m/>
    <m/>
    <m/>
    <m/>
    <n v="5689.84"/>
    <m/>
    <x v="0"/>
    <m/>
    <m/>
    <x v="102"/>
    <m/>
    <x v="2"/>
    <x v="3"/>
    <x v="2"/>
  </r>
  <r>
    <x v="695"/>
    <x v="0"/>
    <x v="0"/>
    <s v="指名：ドルチェグスト（161228AM-170131）"/>
    <n v="1293"/>
    <m/>
    <m/>
    <m/>
    <m/>
    <n v="8323.119999999999"/>
    <m/>
    <x v="0"/>
    <m/>
    <m/>
    <x v="102"/>
    <m/>
    <x v="2"/>
    <x v="3"/>
    <x v="2"/>
  </r>
  <r>
    <x v="695"/>
    <x v="0"/>
    <x v="0"/>
    <s v="指名：ドルチェグスト（161228AM-170131）"/>
    <n v="1203"/>
    <m/>
    <m/>
    <m/>
    <m/>
    <n v="5494.3200000000006"/>
    <m/>
    <x v="0"/>
    <m/>
    <m/>
    <x v="102"/>
    <m/>
    <x v="2"/>
    <x v="3"/>
    <x v="2"/>
  </r>
  <r>
    <x v="696"/>
    <x v="0"/>
    <x v="0"/>
    <s v="指名：ドルチェグスト（161228AM-170131）"/>
    <n v="1300"/>
    <m/>
    <m/>
    <m/>
    <m/>
    <n v="6373.1200000000008"/>
    <m/>
    <x v="0"/>
    <m/>
    <m/>
    <x v="102"/>
    <m/>
    <x v="2"/>
    <x v="3"/>
    <x v="2"/>
  </r>
  <r>
    <x v="696"/>
    <x v="0"/>
    <x v="0"/>
    <s v="指名：ドルチェグスト（161228AM-170131）"/>
    <n v="1445"/>
    <m/>
    <m/>
    <m/>
    <m/>
    <n v="11707.28"/>
    <m/>
    <x v="0"/>
    <m/>
    <m/>
    <x v="102"/>
    <m/>
    <x v="2"/>
    <x v="3"/>
    <x v="2"/>
  </r>
  <r>
    <x v="696"/>
    <x v="0"/>
    <x v="0"/>
    <s v="指名：ドルチェグスト（161228AM-170131）"/>
    <n v="1034"/>
    <m/>
    <m/>
    <m/>
    <m/>
    <n v="6064.24"/>
    <m/>
    <x v="0"/>
    <m/>
    <m/>
    <x v="102"/>
    <m/>
    <x v="2"/>
    <x v="3"/>
    <x v="2"/>
  </r>
  <r>
    <x v="696"/>
    <x v="0"/>
    <x v="0"/>
    <s v="指名：ドルチェグスト（161228AM-170131）"/>
    <n v="1431"/>
    <m/>
    <m/>
    <m/>
    <m/>
    <n v="5241.6000000000004"/>
    <m/>
    <x v="0"/>
    <m/>
    <m/>
    <x v="102"/>
    <m/>
    <x v="2"/>
    <x v="3"/>
    <x v="2"/>
  </r>
  <r>
    <x v="696"/>
    <x v="0"/>
    <x v="0"/>
    <s v="指名：ドルチェグスト（161228AM-170131）"/>
    <n v="183"/>
    <m/>
    <m/>
    <m/>
    <m/>
    <n v="373.36"/>
    <m/>
    <x v="0"/>
    <m/>
    <m/>
    <x v="102"/>
    <m/>
    <x v="2"/>
    <x v="3"/>
    <x v="2"/>
  </r>
  <r>
    <x v="697"/>
    <x v="0"/>
    <x v="0"/>
    <s v="指名：ドルチェグスト（161228AM-170131）"/>
    <n v="1190"/>
    <m/>
    <m/>
    <m/>
    <m/>
    <n v="8359.52"/>
    <m/>
    <x v="0"/>
    <m/>
    <m/>
    <x v="102"/>
    <m/>
    <x v="2"/>
    <x v="3"/>
    <x v="2"/>
  </r>
  <r>
    <x v="697"/>
    <x v="0"/>
    <x v="0"/>
    <s v="指名：ドルチェグスト（161228AM-170131）"/>
    <n v="1357"/>
    <m/>
    <m/>
    <m/>
    <m/>
    <n v="3165.76"/>
    <m/>
    <x v="0"/>
    <m/>
    <m/>
    <x v="102"/>
    <m/>
    <x v="2"/>
    <x v="3"/>
    <x v="2"/>
  </r>
  <r>
    <x v="697"/>
    <x v="0"/>
    <x v="0"/>
    <s v="指名：ドルチェグスト（161228AM-170131）"/>
    <n v="1104"/>
    <m/>
    <m/>
    <m/>
    <m/>
    <n v="5837.52"/>
    <m/>
    <x v="0"/>
    <m/>
    <m/>
    <x v="102"/>
    <m/>
    <x v="2"/>
    <x v="3"/>
    <x v="2"/>
  </r>
  <r>
    <x v="697"/>
    <x v="0"/>
    <x v="0"/>
    <s v="指名：ドルチェグスト（161228AM-170131）"/>
    <n v="168"/>
    <m/>
    <m/>
    <m/>
    <m/>
    <n v="168.48"/>
    <m/>
    <x v="0"/>
    <m/>
    <m/>
    <x v="102"/>
    <m/>
    <x v="2"/>
    <x v="3"/>
    <x v="2"/>
  </r>
  <r>
    <x v="697"/>
    <x v="0"/>
    <x v="0"/>
    <s v="指名：ドルチェグスト（161228AM-170131）"/>
    <n v="1535"/>
    <m/>
    <m/>
    <m/>
    <m/>
    <n v="4401.2800000000007"/>
    <m/>
    <x v="0"/>
    <m/>
    <m/>
    <x v="102"/>
    <m/>
    <x v="2"/>
    <x v="3"/>
    <x v="2"/>
  </r>
  <r>
    <x v="698"/>
    <x v="0"/>
    <x v="0"/>
    <s v="指名：ドルチェグスト（161228AM-170131）"/>
    <n v="920"/>
    <m/>
    <m/>
    <m/>
    <m/>
    <n v="5636.7999999999993"/>
    <m/>
    <x v="0"/>
    <m/>
    <m/>
    <x v="102"/>
    <m/>
    <x v="2"/>
    <x v="3"/>
    <x v="2"/>
  </r>
  <r>
    <x v="698"/>
    <x v="0"/>
    <x v="0"/>
    <s v="指名：ドルチェグスト（161228AM-170131）"/>
    <n v="1593"/>
    <m/>
    <m/>
    <m/>
    <m/>
    <n v="8114.08"/>
    <m/>
    <x v="0"/>
    <m/>
    <m/>
    <x v="102"/>
    <m/>
    <x v="2"/>
    <x v="3"/>
    <x v="2"/>
  </r>
  <r>
    <x v="698"/>
    <x v="0"/>
    <x v="0"/>
    <s v="指名：ドルチェグスト（161228AM-170131）"/>
    <n v="1103"/>
    <m/>
    <m/>
    <m/>
    <m/>
    <n v="5572.32"/>
    <m/>
    <x v="0"/>
    <m/>
    <m/>
    <x v="102"/>
    <m/>
    <x v="2"/>
    <x v="3"/>
    <x v="2"/>
  </r>
  <r>
    <x v="698"/>
    <x v="0"/>
    <x v="0"/>
    <s v="指名：ドルチェグスト（161228AM-170131）"/>
    <n v="273"/>
    <m/>
    <m/>
    <m/>
    <m/>
    <n v="303.68"/>
    <m/>
    <x v="0"/>
    <m/>
    <m/>
    <x v="102"/>
    <m/>
    <x v="2"/>
    <x v="3"/>
    <x v="2"/>
  </r>
  <r>
    <x v="698"/>
    <x v="0"/>
    <x v="0"/>
    <s v="指名：ドルチェグスト（161228AM-170131）"/>
    <n v="1079"/>
    <m/>
    <m/>
    <m/>
    <m/>
    <n v="2542.8000000000002"/>
    <m/>
    <x v="0"/>
    <m/>
    <m/>
    <x v="102"/>
    <m/>
    <x v="2"/>
    <x v="3"/>
    <x v="2"/>
  </r>
  <r>
    <x v="699"/>
    <x v="0"/>
    <x v="0"/>
    <s v="指名：ドルチェグスト（161228AM-170131）"/>
    <n v="1364"/>
    <m/>
    <m/>
    <m/>
    <m/>
    <n v="6013.28"/>
    <m/>
    <x v="0"/>
    <m/>
    <m/>
    <x v="102"/>
    <m/>
    <x v="2"/>
    <x v="3"/>
    <x v="2"/>
  </r>
  <r>
    <x v="699"/>
    <x v="0"/>
    <x v="0"/>
    <s v="指名：ドルチェグスト（161228AM-170131）"/>
    <n v="1882"/>
    <m/>
    <m/>
    <m/>
    <m/>
    <n v="7262.32"/>
    <m/>
    <x v="0"/>
    <m/>
    <m/>
    <x v="102"/>
    <m/>
    <x v="2"/>
    <x v="3"/>
    <x v="2"/>
  </r>
  <r>
    <x v="699"/>
    <x v="0"/>
    <x v="0"/>
    <s v="指名：ドルチェグスト（161228AM-170131）"/>
    <n v="285"/>
    <m/>
    <m/>
    <m/>
    <m/>
    <n v="761.28"/>
    <m/>
    <x v="0"/>
    <m/>
    <m/>
    <x v="102"/>
    <m/>
    <x v="2"/>
    <x v="3"/>
    <x v="2"/>
  </r>
  <r>
    <x v="699"/>
    <x v="0"/>
    <x v="0"/>
    <s v="指名：ドルチェグスト（161228AM-170131）"/>
    <n v="1225"/>
    <m/>
    <m/>
    <m/>
    <m/>
    <n v="3433.04"/>
    <m/>
    <x v="0"/>
    <m/>
    <m/>
    <x v="102"/>
    <m/>
    <x v="2"/>
    <x v="3"/>
    <x v="2"/>
  </r>
  <r>
    <x v="699"/>
    <x v="0"/>
    <x v="0"/>
    <s v="指名：ドルチェグスト（161228AM-170131）"/>
    <n v="1016"/>
    <m/>
    <m/>
    <m/>
    <m/>
    <n v="3474.64"/>
    <m/>
    <x v="0"/>
    <m/>
    <m/>
    <x v="102"/>
    <m/>
    <x v="2"/>
    <x v="3"/>
    <x v="2"/>
  </r>
  <r>
    <x v="700"/>
    <x v="0"/>
    <x v="0"/>
    <s v="指名：ドルチェグスト（161228AM-170131）"/>
    <n v="1716"/>
    <m/>
    <m/>
    <m/>
    <m/>
    <n v="9516"/>
    <m/>
    <x v="0"/>
    <m/>
    <m/>
    <x v="102"/>
    <m/>
    <x v="2"/>
    <x v="3"/>
    <x v="2"/>
  </r>
  <r>
    <x v="700"/>
    <x v="0"/>
    <x v="0"/>
    <s v="指名：ドルチェグスト（161228AM-170131）"/>
    <n v="1599"/>
    <m/>
    <m/>
    <m/>
    <m/>
    <n v="9242.4800000000014"/>
    <m/>
    <x v="0"/>
    <m/>
    <m/>
    <x v="102"/>
    <m/>
    <x v="2"/>
    <x v="3"/>
    <x v="2"/>
  </r>
  <r>
    <x v="700"/>
    <x v="0"/>
    <x v="0"/>
    <s v="指名：ドルチェグスト（161228AM-170131）"/>
    <n v="1027"/>
    <m/>
    <m/>
    <m/>
    <m/>
    <n v="3354"/>
    <m/>
    <x v="0"/>
    <m/>
    <m/>
    <x v="102"/>
    <m/>
    <x v="2"/>
    <x v="3"/>
    <x v="2"/>
  </r>
  <r>
    <x v="700"/>
    <x v="0"/>
    <x v="0"/>
    <s v="指名：ドルチェグスト（161228AM-170131）"/>
    <n v="297"/>
    <m/>
    <m/>
    <m/>
    <m/>
    <n v="1667.12"/>
    <m/>
    <x v="0"/>
    <m/>
    <m/>
    <x v="102"/>
    <m/>
    <x v="2"/>
    <x v="3"/>
    <x v="2"/>
  </r>
  <r>
    <x v="700"/>
    <x v="0"/>
    <x v="0"/>
    <s v="指名：ドルチェグスト（161228AM-170131）"/>
    <n v="1125"/>
    <m/>
    <m/>
    <m/>
    <m/>
    <n v="4281.68"/>
    <m/>
    <x v="0"/>
    <m/>
    <m/>
    <x v="102"/>
    <m/>
    <x v="2"/>
    <x v="3"/>
    <x v="2"/>
  </r>
  <r>
    <x v="701"/>
    <x v="0"/>
    <x v="0"/>
    <s v="指名：ドルチェグスト（161228AM-170131）"/>
    <n v="1010"/>
    <m/>
    <m/>
    <m/>
    <m/>
    <n v="5881.2"/>
    <m/>
    <x v="0"/>
    <m/>
    <m/>
    <x v="103"/>
    <m/>
    <x v="2"/>
    <x v="3"/>
    <x v="2"/>
  </r>
  <r>
    <x v="701"/>
    <x v="0"/>
    <x v="0"/>
    <s v="指名：ドルチェグスト（161228AM-170131）"/>
    <n v="1046"/>
    <m/>
    <m/>
    <m/>
    <m/>
    <n v="6622.7199999999993"/>
    <m/>
    <x v="0"/>
    <m/>
    <m/>
    <x v="103"/>
    <m/>
    <x v="2"/>
    <x v="3"/>
    <x v="2"/>
  </r>
  <r>
    <x v="701"/>
    <x v="0"/>
    <x v="0"/>
    <s v="指名：ドルチェグスト（161228AM-170131）"/>
    <n v="1179"/>
    <m/>
    <m/>
    <m/>
    <m/>
    <n v="4900.4799999999996"/>
    <m/>
    <x v="0"/>
    <m/>
    <m/>
    <x v="103"/>
    <m/>
    <x v="2"/>
    <x v="3"/>
    <x v="2"/>
  </r>
  <r>
    <x v="701"/>
    <x v="0"/>
    <x v="0"/>
    <s v="指名：ドルチェグスト（161228AM-170131）"/>
    <n v="251"/>
    <m/>
    <m/>
    <m/>
    <m/>
    <n v="532.48"/>
    <m/>
    <x v="0"/>
    <m/>
    <m/>
    <x v="103"/>
    <m/>
    <x v="2"/>
    <x v="3"/>
    <x v="2"/>
  </r>
  <r>
    <x v="701"/>
    <x v="0"/>
    <x v="0"/>
    <s v="指名：ドルチェグスト（161228AM-170131）"/>
    <n v="2009"/>
    <m/>
    <m/>
    <m/>
    <m/>
    <n v="11668.8"/>
    <m/>
    <x v="0"/>
    <m/>
    <m/>
    <x v="103"/>
    <m/>
    <x v="2"/>
    <x v="3"/>
    <x v="2"/>
  </r>
  <r>
    <x v="702"/>
    <x v="0"/>
    <x v="0"/>
    <s v="指名：ドルチェグスト（161228AM-170131）"/>
    <n v="1191"/>
    <m/>
    <m/>
    <m/>
    <m/>
    <n v="5198.96"/>
    <m/>
    <x v="0"/>
    <m/>
    <m/>
    <x v="103"/>
    <m/>
    <x v="2"/>
    <x v="3"/>
    <x v="2"/>
  </r>
  <r>
    <x v="702"/>
    <x v="0"/>
    <x v="0"/>
    <s v="指名：ドルチェグスト（161228AM-170131）"/>
    <n v="1158"/>
    <m/>
    <m/>
    <m/>
    <m/>
    <n v="3968.64"/>
    <m/>
    <x v="0"/>
    <m/>
    <m/>
    <x v="103"/>
    <m/>
    <x v="2"/>
    <x v="3"/>
    <x v="2"/>
  </r>
  <r>
    <x v="702"/>
    <x v="0"/>
    <x v="0"/>
    <s v="指名：ドルチェグスト（161228AM-170131）"/>
    <n v="279"/>
    <m/>
    <m/>
    <m/>
    <m/>
    <n v="653.12"/>
    <m/>
    <x v="0"/>
    <m/>
    <m/>
    <x v="103"/>
    <m/>
    <x v="2"/>
    <x v="3"/>
    <x v="2"/>
  </r>
  <r>
    <x v="702"/>
    <x v="0"/>
    <x v="0"/>
    <s v="指名：ドルチェグスト（161228AM-170131）"/>
    <n v="1493"/>
    <m/>
    <m/>
    <m/>
    <m/>
    <n v="11747.84"/>
    <m/>
    <x v="0"/>
    <m/>
    <m/>
    <x v="103"/>
    <m/>
    <x v="2"/>
    <x v="3"/>
    <x v="2"/>
  </r>
  <r>
    <x v="702"/>
    <x v="0"/>
    <x v="0"/>
    <s v="指名：ドルチェグスト（161228AM-170131）"/>
    <n v="1729"/>
    <m/>
    <m/>
    <m/>
    <m/>
    <n v="7418.3200000000006"/>
    <m/>
    <x v="0"/>
    <m/>
    <m/>
    <x v="103"/>
    <m/>
    <x v="2"/>
    <x v="3"/>
    <x v="2"/>
  </r>
  <r>
    <x v="703"/>
    <x v="0"/>
    <x v="0"/>
    <s v="指名：ドルチェグスト（161228AM-170131）"/>
    <n v="198"/>
    <m/>
    <m/>
    <m/>
    <m/>
    <n v="189.28"/>
    <m/>
    <x v="0"/>
    <m/>
    <m/>
    <x v="103"/>
    <m/>
    <x v="2"/>
    <x v="3"/>
    <x v="2"/>
  </r>
  <r>
    <x v="703"/>
    <x v="0"/>
    <x v="0"/>
    <s v="指名：ドルチェグスト（161228AM-170131）"/>
    <n v="1763"/>
    <m/>
    <m/>
    <m/>
    <m/>
    <n v="7240.4800000000005"/>
    <m/>
    <x v="0"/>
    <m/>
    <m/>
    <x v="103"/>
    <m/>
    <x v="2"/>
    <x v="3"/>
    <x v="2"/>
  </r>
  <r>
    <x v="703"/>
    <x v="0"/>
    <x v="0"/>
    <s v="指名：ドルチェグスト（161228AM-170131）"/>
    <n v="1528"/>
    <m/>
    <m/>
    <m/>
    <m/>
    <n v="7723.04"/>
    <m/>
    <x v="0"/>
    <m/>
    <m/>
    <x v="103"/>
    <m/>
    <x v="2"/>
    <x v="3"/>
    <x v="2"/>
  </r>
  <r>
    <x v="703"/>
    <x v="0"/>
    <x v="0"/>
    <s v="指名：ドルチェグスト（161228AM-170131）"/>
    <n v="1296"/>
    <m/>
    <m/>
    <m/>
    <m/>
    <n v="4673.76"/>
    <m/>
    <x v="0"/>
    <m/>
    <m/>
    <x v="103"/>
    <m/>
    <x v="2"/>
    <x v="3"/>
    <x v="2"/>
  </r>
  <r>
    <x v="703"/>
    <x v="0"/>
    <x v="0"/>
    <s v="指名：ドルチェグスト（161228AM-170131）"/>
    <n v="1846"/>
    <m/>
    <m/>
    <m/>
    <m/>
    <n v="6701.76"/>
    <m/>
    <x v="0"/>
    <m/>
    <m/>
    <x v="103"/>
    <m/>
    <x v="2"/>
    <x v="3"/>
    <x v="2"/>
  </r>
  <r>
    <x v="704"/>
    <x v="0"/>
    <x v="0"/>
    <s v="指名：ドルチェグスト（161228AM-170131）"/>
    <n v="147"/>
    <m/>
    <m/>
    <m/>
    <m/>
    <n v="214.23999999999998"/>
    <m/>
    <x v="0"/>
    <m/>
    <m/>
    <x v="103"/>
    <m/>
    <x v="2"/>
    <x v="3"/>
    <x v="2"/>
  </r>
  <r>
    <x v="704"/>
    <x v="0"/>
    <x v="0"/>
    <s v="指名：ドルチェグスト（161228AM-170131）"/>
    <n v="1472"/>
    <m/>
    <m/>
    <m/>
    <m/>
    <n v="8350.16"/>
    <m/>
    <x v="0"/>
    <m/>
    <m/>
    <x v="103"/>
    <m/>
    <x v="2"/>
    <x v="3"/>
    <x v="2"/>
  </r>
  <r>
    <x v="704"/>
    <x v="0"/>
    <x v="0"/>
    <s v="指名：ドルチェグスト（161228AM-170131）"/>
    <n v="1690"/>
    <m/>
    <m/>
    <m/>
    <m/>
    <n v="7147.92"/>
    <m/>
    <x v="0"/>
    <m/>
    <m/>
    <x v="103"/>
    <m/>
    <x v="2"/>
    <x v="3"/>
    <x v="2"/>
  </r>
  <r>
    <x v="704"/>
    <x v="0"/>
    <x v="0"/>
    <s v="指名：ドルチェグスト（161228AM-170131）"/>
    <n v="1017"/>
    <m/>
    <m/>
    <m/>
    <m/>
    <n v="7775.0400000000009"/>
    <m/>
    <x v="0"/>
    <m/>
    <m/>
    <x v="103"/>
    <m/>
    <x v="2"/>
    <x v="3"/>
    <x v="2"/>
  </r>
  <r>
    <x v="704"/>
    <x v="0"/>
    <x v="0"/>
    <s v="指名：ドルチェグスト（161228AM-170131）"/>
    <n v="1248"/>
    <m/>
    <m/>
    <m/>
    <m/>
    <n v="7396.48"/>
    <m/>
    <x v="0"/>
    <m/>
    <m/>
    <x v="103"/>
    <m/>
    <x v="2"/>
    <x v="3"/>
    <x v="2"/>
  </r>
  <r>
    <x v="705"/>
    <x v="0"/>
    <x v="0"/>
    <s v="指名：ドルチェグスト（161228AM-170131）"/>
    <n v="1122"/>
    <m/>
    <m/>
    <m/>
    <m/>
    <n v="5494.3200000000006"/>
    <m/>
    <x v="0"/>
    <m/>
    <m/>
    <x v="103"/>
    <m/>
    <x v="2"/>
    <x v="3"/>
    <x v="2"/>
  </r>
  <r>
    <x v="705"/>
    <x v="0"/>
    <x v="0"/>
    <s v="指名：ドルチェグスト（161228AM-170131）"/>
    <n v="1672"/>
    <m/>
    <m/>
    <m/>
    <m/>
    <n v="9948.64"/>
    <m/>
    <x v="0"/>
    <m/>
    <m/>
    <x v="103"/>
    <m/>
    <x v="2"/>
    <x v="3"/>
    <x v="2"/>
  </r>
  <r>
    <x v="705"/>
    <x v="0"/>
    <x v="0"/>
    <s v="指名：ドルチェグスト（161228AM-170131）"/>
    <n v="945"/>
    <m/>
    <m/>
    <m/>
    <m/>
    <n v="3705.5200000000004"/>
    <m/>
    <x v="0"/>
    <m/>
    <m/>
    <x v="103"/>
    <m/>
    <x v="2"/>
    <x v="3"/>
    <x v="2"/>
  </r>
  <r>
    <x v="705"/>
    <x v="0"/>
    <x v="0"/>
    <s v="指名：ドルチェグスト（161228AM-170131）"/>
    <n v="1463"/>
    <m/>
    <m/>
    <m/>
    <m/>
    <n v="6591.52"/>
    <m/>
    <x v="0"/>
    <m/>
    <m/>
    <x v="103"/>
    <m/>
    <x v="2"/>
    <x v="3"/>
    <x v="2"/>
  </r>
  <r>
    <x v="705"/>
    <x v="0"/>
    <x v="0"/>
    <s v="指名：ドルチェグスト（161228AM-170131）"/>
    <n v="166"/>
    <m/>
    <m/>
    <m/>
    <m/>
    <n v="302.64"/>
    <m/>
    <x v="0"/>
    <m/>
    <m/>
    <x v="103"/>
    <m/>
    <x v="2"/>
    <x v="3"/>
    <x v="2"/>
  </r>
  <r>
    <x v="706"/>
    <x v="0"/>
    <x v="0"/>
    <s v="指名：ドルチェグスト（161228AM-170131）"/>
    <n v="987"/>
    <m/>
    <m/>
    <m/>
    <m/>
    <n v="3955.12"/>
    <m/>
    <x v="0"/>
    <m/>
    <m/>
    <x v="103"/>
    <m/>
    <x v="2"/>
    <x v="3"/>
    <x v="2"/>
  </r>
  <r>
    <x v="706"/>
    <x v="0"/>
    <x v="0"/>
    <s v="指名：ドルチェグスト（161228AM-170131）"/>
    <n v="1939"/>
    <m/>
    <m/>
    <m/>
    <m/>
    <n v="9887.2800000000007"/>
    <m/>
    <x v="0"/>
    <m/>
    <m/>
    <x v="103"/>
    <m/>
    <x v="2"/>
    <x v="3"/>
    <x v="2"/>
  </r>
  <r>
    <x v="706"/>
    <x v="0"/>
    <x v="0"/>
    <s v="指名：ドルチェグスト（161228AM-170131）"/>
    <n v="1238"/>
    <m/>
    <m/>
    <m/>
    <m/>
    <n v="6363.7599999999993"/>
    <m/>
    <x v="0"/>
    <m/>
    <m/>
    <x v="103"/>
    <m/>
    <x v="2"/>
    <x v="3"/>
    <x v="2"/>
  </r>
  <r>
    <x v="706"/>
    <x v="0"/>
    <x v="0"/>
    <s v="指名：ドルチェグスト（161228AM-170131）"/>
    <n v="1450"/>
    <m/>
    <m/>
    <m/>
    <m/>
    <n v="4262.96"/>
    <m/>
    <x v="0"/>
    <m/>
    <m/>
    <x v="103"/>
    <m/>
    <x v="2"/>
    <x v="3"/>
    <x v="2"/>
  </r>
  <r>
    <x v="706"/>
    <x v="0"/>
    <x v="0"/>
    <s v="指名：ドルチェグスト（161228AM-170131）"/>
    <n v="132"/>
    <m/>
    <m/>
    <m/>
    <m/>
    <n v="663.52"/>
    <m/>
    <x v="0"/>
    <m/>
    <m/>
    <x v="103"/>
    <m/>
    <x v="2"/>
    <x v="3"/>
    <x v="2"/>
  </r>
  <r>
    <x v="707"/>
    <x v="0"/>
    <x v="0"/>
    <s v="指名：ドルチェグスト（161228AM-170131）"/>
    <n v="938"/>
    <m/>
    <m/>
    <m/>
    <m/>
    <n v="3433.04"/>
    <m/>
    <x v="0"/>
    <m/>
    <m/>
    <x v="103"/>
    <m/>
    <x v="2"/>
    <x v="3"/>
    <x v="2"/>
  </r>
  <r>
    <x v="707"/>
    <x v="0"/>
    <x v="0"/>
    <s v="指名：ドルチェグスト（161228AM-170131）"/>
    <n v="1146"/>
    <m/>
    <m/>
    <m/>
    <m/>
    <n v="3708.6400000000003"/>
    <m/>
    <x v="0"/>
    <m/>
    <m/>
    <x v="103"/>
    <m/>
    <x v="2"/>
    <x v="3"/>
    <x v="2"/>
  </r>
  <r>
    <x v="707"/>
    <x v="0"/>
    <x v="0"/>
    <s v="指名：ドルチェグスト（161228AM-170131）"/>
    <n v="175"/>
    <m/>
    <m/>
    <m/>
    <m/>
    <n v="632.32000000000005"/>
    <m/>
    <x v="0"/>
    <m/>
    <m/>
    <x v="103"/>
    <m/>
    <x v="2"/>
    <x v="3"/>
    <x v="2"/>
  </r>
  <r>
    <x v="707"/>
    <x v="0"/>
    <x v="0"/>
    <s v="指名：ドルチェグスト（161228AM-170131）"/>
    <n v="2474"/>
    <m/>
    <m/>
    <m/>
    <m/>
    <n v="5785.5199999999995"/>
    <m/>
    <x v="0"/>
    <m/>
    <m/>
    <x v="103"/>
    <m/>
    <x v="2"/>
    <x v="3"/>
    <x v="2"/>
  </r>
  <r>
    <x v="707"/>
    <x v="0"/>
    <x v="0"/>
    <s v="指名：ドルチェグスト（161228AM-170131）"/>
    <n v="1417"/>
    <m/>
    <m/>
    <m/>
    <m/>
    <n v="7982"/>
    <m/>
    <x v="0"/>
    <m/>
    <m/>
    <x v="103"/>
    <m/>
    <x v="2"/>
    <x v="3"/>
    <x v="2"/>
  </r>
  <r>
    <x v="708"/>
    <x v="0"/>
    <x v="0"/>
    <s v="指名：ドルチェグスト（161228AM-170131）"/>
    <n v="1109"/>
    <m/>
    <m/>
    <m/>
    <m/>
    <n v="4534.3999999999996"/>
    <m/>
    <x v="0"/>
    <m/>
    <m/>
    <x v="104"/>
    <m/>
    <x v="2"/>
    <x v="3"/>
    <x v="2"/>
  </r>
  <r>
    <x v="708"/>
    <x v="0"/>
    <x v="0"/>
    <s v="指名：ドルチェグスト（161228AM-170131）"/>
    <n v="1414"/>
    <m/>
    <m/>
    <m/>
    <m/>
    <n v="16908.32"/>
    <m/>
    <x v="0"/>
    <m/>
    <m/>
    <x v="104"/>
    <m/>
    <x v="2"/>
    <x v="3"/>
    <x v="2"/>
  </r>
  <r>
    <x v="708"/>
    <x v="0"/>
    <x v="0"/>
    <s v="指名：ドルチェグスト（161228AM-170131）"/>
    <n v="1739"/>
    <m/>
    <m/>
    <m/>
    <m/>
    <n v="5802.16"/>
    <m/>
    <x v="0"/>
    <m/>
    <m/>
    <x v="104"/>
    <m/>
    <x v="2"/>
    <x v="3"/>
    <x v="2"/>
  </r>
  <r>
    <x v="708"/>
    <x v="0"/>
    <x v="0"/>
    <s v="指名：ドルチェグスト（161228AM-170131）"/>
    <n v="177"/>
    <m/>
    <m/>
    <m/>
    <m/>
    <n v="697.84"/>
    <m/>
    <x v="0"/>
    <m/>
    <m/>
    <x v="104"/>
    <m/>
    <x v="2"/>
    <x v="3"/>
    <x v="2"/>
  </r>
  <r>
    <x v="708"/>
    <x v="0"/>
    <x v="0"/>
    <s v="指名：ドルチェグスト（161228AM-170131）"/>
    <n v="1073"/>
    <m/>
    <m/>
    <m/>
    <m/>
    <n v="3591.12"/>
    <m/>
    <x v="0"/>
    <m/>
    <m/>
    <x v="104"/>
    <m/>
    <x v="2"/>
    <x v="3"/>
    <x v="2"/>
  </r>
  <r>
    <x v="709"/>
    <x v="0"/>
    <x v="0"/>
    <s v="指名：ドルチェグスト（161228AM-170131）"/>
    <n v="1586"/>
    <m/>
    <m/>
    <m/>
    <m/>
    <n v="6380.4"/>
    <m/>
    <x v="0"/>
    <m/>
    <m/>
    <x v="104"/>
    <m/>
    <x v="2"/>
    <x v="3"/>
    <x v="2"/>
  </r>
  <r>
    <x v="709"/>
    <x v="0"/>
    <x v="0"/>
    <s v="指名：ドルチェグスト（161228AM-170131）"/>
    <n v="926"/>
    <m/>
    <m/>
    <m/>
    <m/>
    <n v="4109.04"/>
    <m/>
    <x v="0"/>
    <m/>
    <m/>
    <x v="104"/>
    <m/>
    <x v="2"/>
    <x v="3"/>
    <x v="2"/>
  </r>
  <r>
    <x v="709"/>
    <x v="0"/>
    <x v="0"/>
    <s v="指名：ドルチェグスト（161228AM-170131）"/>
    <n v="1281"/>
    <m/>
    <m/>
    <m/>
    <m/>
    <n v="5757.4400000000005"/>
    <m/>
    <x v="0"/>
    <m/>
    <m/>
    <x v="104"/>
    <m/>
    <x v="2"/>
    <x v="3"/>
    <x v="2"/>
  </r>
  <r>
    <x v="709"/>
    <x v="0"/>
    <x v="0"/>
    <s v="指名：ドルチェグスト（161228AM-170131）"/>
    <n v="259"/>
    <m/>
    <m/>
    <m/>
    <m/>
    <n v="374.4"/>
    <m/>
    <x v="0"/>
    <m/>
    <m/>
    <x v="104"/>
    <m/>
    <x v="2"/>
    <x v="3"/>
    <x v="2"/>
  </r>
  <r>
    <x v="709"/>
    <x v="0"/>
    <x v="0"/>
    <s v="指名：ドルチェグスト（161228AM-170131）"/>
    <n v="1700"/>
    <m/>
    <m/>
    <m/>
    <m/>
    <n v="12252.24"/>
    <m/>
    <x v="0"/>
    <m/>
    <m/>
    <x v="104"/>
    <m/>
    <x v="2"/>
    <x v="3"/>
    <x v="2"/>
  </r>
  <r>
    <x v="710"/>
    <x v="0"/>
    <x v="0"/>
    <s v="指名：ドルチェグスト（161228AM-170131）"/>
    <n v="1341"/>
    <m/>
    <m/>
    <m/>
    <m/>
    <n v="4245.28"/>
    <m/>
    <x v="0"/>
    <m/>
    <m/>
    <x v="104"/>
    <m/>
    <x v="2"/>
    <x v="3"/>
    <x v="2"/>
  </r>
  <r>
    <x v="710"/>
    <x v="0"/>
    <x v="0"/>
    <s v="指名：ドルチェグスト（161228AM-170131）"/>
    <n v="1474"/>
    <m/>
    <m/>
    <m/>
    <m/>
    <n v="10440.560000000001"/>
    <m/>
    <x v="0"/>
    <m/>
    <m/>
    <x v="104"/>
    <m/>
    <x v="2"/>
    <x v="3"/>
    <x v="2"/>
  </r>
  <r>
    <x v="710"/>
    <x v="0"/>
    <x v="0"/>
    <s v="指名：ドルチェグスト（161228AM-170131）"/>
    <n v="1447"/>
    <m/>
    <m/>
    <m/>
    <m/>
    <n v="3025.36"/>
    <m/>
    <x v="0"/>
    <m/>
    <m/>
    <x v="104"/>
    <m/>
    <x v="2"/>
    <x v="3"/>
    <x v="2"/>
  </r>
  <r>
    <x v="710"/>
    <x v="0"/>
    <x v="0"/>
    <s v="指名：ドルチェグスト（161228AM-170131）"/>
    <n v="1373"/>
    <m/>
    <m/>
    <m/>
    <m/>
    <n v="4808.96"/>
    <m/>
    <x v="0"/>
    <m/>
    <m/>
    <x v="104"/>
    <m/>
    <x v="2"/>
    <x v="3"/>
    <x v="2"/>
  </r>
  <r>
    <x v="710"/>
    <x v="0"/>
    <x v="0"/>
    <s v="指名：ドルチェグスト（161228AM-170131）"/>
    <n v="296"/>
    <m/>
    <m/>
    <m/>
    <m/>
    <n v="897.52"/>
    <m/>
    <x v="0"/>
    <m/>
    <m/>
    <x v="104"/>
    <m/>
    <x v="2"/>
    <x v="3"/>
    <x v="2"/>
  </r>
  <r>
    <x v="711"/>
    <x v="0"/>
    <x v="0"/>
    <s v="指名：ドルチェグスト（161228AM-170131）"/>
    <n v="1527"/>
    <m/>
    <m/>
    <m/>
    <m/>
    <n v="10363.6"/>
    <m/>
    <x v="0"/>
    <m/>
    <m/>
    <x v="104"/>
    <m/>
    <x v="2"/>
    <x v="3"/>
    <x v="2"/>
  </r>
  <r>
    <x v="711"/>
    <x v="0"/>
    <x v="0"/>
    <s v="指名：ドルチェグスト（161228AM-170131）"/>
    <n v="1070"/>
    <m/>
    <m/>
    <m/>
    <m/>
    <n v="4163.12"/>
    <m/>
    <x v="0"/>
    <m/>
    <m/>
    <x v="104"/>
    <m/>
    <x v="2"/>
    <x v="3"/>
    <x v="2"/>
  </r>
  <r>
    <x v="711"/>
    <x v="0"/>
    <x v="0"/>
    <s v="指名：ドルチェグスト（161228AM-170131）"/>
    <n v="2111"/>
    <m/>
    <m/>
    <m/>
    <m/>
    <n v="5292.56"/>
    <m/>
    <x v="0"/>
    <m/>
    <m/>
    <x v="104"/>
    <m/>
    <x v="2"/>
    <x v="3"/>
    <x v="2"/>
  </r>
  <r>
    <x v="711"/>
    <x v="0"/>
    <x v="0"/>
    <s v="指名：ドルチェグスト（161228AM-170131）"/>
    <n v="730"/>
    <m/>
    <m/>
    <m/>
    <m/>
    <n v="1818.96"/>
    <m/>
    <x v="0"/>
    <m/>
    <m/>
    <x v="104"/>
    <m/>
    <x v="2"/>
    <x v="3"/>
    <x v="2"/>
  </r>
  <r>
    <x v="711"/>
    <x v="0"/>
    <x v="0"/>
    <s v="指名：ドルチェグスト（161228AM-170131）"/>
    <n v="288"/>
    <m/>
    <m/>
    <m/>
    <m/>
    <n v="461.76"/>
    <m/>
    <x v="0"/>
    <m/>
    <m/>
    <x v="104"/>
    <m/>
    <x v="2"/>
    <x v="3"/>
    <x v="2"/>
  </r>
  <r>
    <x v="712"/>
    <x v="0"/>
    <x v="0"/>
    <s v="指名：ドルチェグスト（161228AM-170131）"/>
    <n v="1452"/>
    <m/>
    <m/>
    <m/>
    <m/>
    <n v="12293.84"/>
    <m/>
    <x v="0"/>
    <m/>
    <m/>
    <x v="104"/>
    <m/>
    <x v="2"/>
    <x v="3"/>
    <x v="2"/>
  </r>
  <r>
    <x v="712"/>
    <x v="0"/>
    <x v="0"/>
    <s v="指名：ドルチェグスト（161228AM-170131）"/>
    <n v="838"/>
    <m/>
    <m/>
    <m/>
    <m/>
    <n v="2931.76"/>
    <m/>
    <x v="0"/>
    <m/>
    <m/>
    <x v="104"/>
    <m/>
    <x v="2"/>
    <x v="3"/>
    <x v="2"/>
  </r>
  <r>
    <x v="712"/>
    <x v="0"/>
    <x v="0"/>
    <s v="指名：ドルチェグスト（161228AM-170131）"/>
    <n v="2063"/>
    <m/>
    <m/>
    <m/>
    <m/>
    <n v="9730.24"/>
    <m/>
    <x v="0"/>
    <m/>
    <m/>
    <x v="104"/>
    <m/>
    <x v="2"/>
    <x v="3"/>
    <x v="2"/>
  </r>
  <r>
    <x v="712"/>
    <x v="0"/>
    <x v="0"/>
    <s v="指名：ドルチェグスト（161228AM-170131）"/>
    <n v="375"/>
    <m/>
    <m/>
    <m/>
    <m/>
    <n v="1206.4000000000001"/>
    <m/>
    <x v="0"/>
    <m/>
    <m/>
    <x v="104"/>
    <m/>
    <x v="2"/>
    <x v="3"/>
    <x v="2"/>
  </r>
  <r>
    <x v="712"/>
    <x v="0"/>
    <x v="0"/>
    <s v="指名：ドルチェグスト（161228AM-170131）"/>
    <n v="1092"/>
    <m/>
    <m/>
    <m/>
    <m/>
    <n v="3781.44"/>
    <m/>
    <x v="0"/>
    <m/>
    <m/>
    <x v="104"/>
    <m/>
    <x v="2"/>
    <x v="3"/>
    <x v="2"/>
  </r>
  <r>
    <x v="852"/>
    <x v="0"/>
    <x v="0"/>
    <s v="指名：ドルチェグスト（161228AM-170131）"/>
    <n v="2381"/>
    <m/>
    <m/>
    <m/>
    <m/>
    <n v="6181.7599999999993"/>
    <m/>
    <x v="0"/>
    <m/>
    <m/>
    <x v="104"/>
    <m/>
    <x v="2"/>
    <x v="3"/>
    <x v="2"/>
  </r>
  <r>
    <x v="852"/>
    <x v="0"/>
    <x v="0"/>
    <s v="指名：ドルチェグスト（161228AM-170131）"/>
    <n v="1252"/>
    <m/>
    <m/>
    <m/>
    <m/>
    <n v="5824"/>
    <m/>
    <x v="0"/>
    <m/>
    <m/>
    <x v="104"/>
    <m/>
    <x v="2"/>
    <x v="3"/>
    <x v="2"/>
  </r>
  <r>
    <x v="852"/>
    <x v="0"/>
    <x v="0"/>
    <s v="指名：ドルチェグスト（161228AM-170131）"/>
    <n v="333"/>
    <m/>
    <m/>
    <m/>
    <m/>
    <n v="888.16"/>
    <m/>
    <x v="0"/>
    <m/>
    <m/>
    <x v="104"/>
    <m/>
    <x v="2"/>
    <x v="3"/>
    <x v="2"/>
  </r>
  <r>
    <x v="852"/>
    <x v="0"/>
    <x v="0"/>
    <s v="指名：ドルチェグスト（161228AM-170131）"/>
    <n v="1081"/>
    <m/>
    <m/>
    <m/>
    <m/>
    <n v="3368.5600000000004"/>
    <m/>
    <x v="0"/>
    <m/>
    <m/>
    <x v="104"/>
    <m/>
    <x v="2"/>
    <x v="3"/>
    <x v="2"/>
  </r>
  <r>
    <x v="852"/>
    <x v="0"/>
    <x v="0"/>
    <s v="指名：ドルチェグスト（161228AM-170131）"/>
    <n v="1028"/>
    <m/>
    <m/>
    <m/>
    <m/>
    <n v="2846.48"/>
    <m/>
    <x v="0"/>
    <m/>
    <m/>
    <x v="104"/>
    <m/>
    <x v="2"/>
    <x v="3"/>
    <x v="2"/>
  </r>
  <r>
    <x v="853"/>
    <x v="0"/>
    <x v="0"/>
    <s v="指名：ドルチェグスト（161228AM-170131）"/>
    <n v="1051"/>
    <m/>
    <m/>
    <m/>
    <m/>
    <n v="3209.44"/>
    <m/>
    <x v="0"/>
    <m/>
    <m/>
    <x v="104"/>
    <m/>
    <x v="2"/>
    <x v="3"/>
    <x v="2"/>
  </r>
  <r>
    <x v="853"/>
    <x v="0"/>
    <x v="0"/>
    <s v="指名：ドルチェグスト（161228AM-170131）"/>
    <n v="1310"/>
    <m/>
    <m/>
    <m/>
    <m/>
    <n v="6412.6399999999994"/>
    <m/>
    <x v="0"/>
    <m/>
    <m/>
    <x v="104"/>
    <m/>
    <x v="2"/>
    <x v="3"/>
    <x v="2"/>
  </r>
  <r>
    <x v="853"/>
    <x v="0"/>
    <x v="0"/>
    <s v="指名：ドルチェグスト（161228AM-170131）"/>
    <n v="2541"/>
    <m/>
    <m/>
    <m/>
    <m/>
    <n v="11599.12"/>
    <m/>
    <x v="0"/>
    <m/>
    <m/>
    <x v="104"/>
    <m/>
    <x v="2"/>
    <x v="3"/>
    <x v="2"/>
  </r>
  <r>
    <x v="853"/>
    <x v="0"/>
    <x v="0"/>
    <s v="指名：ドルチェグスト（161228AM-170131）"/>
    <n v="463"/>
    <m/>
    <m/>
    <m/>
    <m/>
    <n v="759.2"/>
    <m/>
    <x v="0"/>
    <m/>
    <m/>
    <x v="104"/>
    <m/>
    <x v="2"/>
    <x v="3"/>
    <x v="2"/>
  </r>
  <r>
    <x v="853"/>
    <x v="0"/>
    <x v="0"/>
    <s v="指名：ドルチェグスト（161228AM-170131）"/>
    <n v="1397"/>
    <m/>
    <m/>
    <m/>
    <m/>
    <n v="3378.96"/>
    <m/>
    <x v="0"/>
    <m/>
    <m/>
    <x v="104"/>
    <m/>
    <x v="2"/>
    <x v="3"/>
    <x v="2"/>
  </r>
  <r>
    <x v="854"/>
    <x v="0"/>
    <x v="0"/>
    <s v="指名：ドルチェグスト（161228AM-170131）"/>
    <n v="1103"/>
    <m/>
    <m/>
    <m/>
    <m/>
    <n v="2228.7200000000003"/>
    <m/>
    <x v="0"/>
    <m/>
    <m/>
    <x v="105"/>
    <m/>
    <x v="2"/>
    <x v="3"/>
    <x v="2"/>
  </r>
  <r>
    <x v="854"/>
    <x v="0"/>
    <x v="0"/>
    <s v="指名：ドルチェグスト（161228AM-170131）"/>
    <n v="482"/>
    <m/>
    <m/>
    <m/>
    <m/>
    <n v="1248"/>
    <m/>
    <x v="0"/>
    <m/>
    <m/>
    <x v="105"/>
    <m/>
    <x v="2"/>
    <x v="3"/>
    <x v="2"/>
  </r>
  <r>
    <x v="854"/>
    <x v="0"/>
    <x v="0"/>
    <s v="指名：ドルチェグスト（161228AM-170131）"/>
    <n v="1526"/>
    <m/>
    <m/>
    <m/>
    <m/>
    <n v="6086.08"/>
    <m/>
    <x v="0"/>
    <m/>
    <m/>
    <x v="105"/>
    <m/>
    <x v="2"/>
    <x v="3"/>
    <x v="2"/>
  </r>
  <r>
    <x v="854"/>
    <x v="0"/>
    <x v="0"/>
    <s v="指名：ドルチェグスト（161228AM-170131）"/>
    <n v="1873"/>
    <m/>
    <m/>
    <m/>
    <m/>
    <n v="11716.64"/>
    <m/>
    <x v="0"/>
    <m/>
    <m/>
    <x v="105"/>
    <m/>
    <x v="2"/>
    <x v="3"/>
    <x v="2"/>
  </r>
  <r>
    <x v="854"/>
    <x v="0"/>
    <x v="0"/>
    <s v="指名：ドルチェグスト（161228AM-170131）"/>
    <n v="1039"/>
    <m/>
    <m/>
    <m/>
    <m/>
    <n v="3955.1200000000003"/>
    <m/>
    <x v="0"/>
    <m/>
    <m/>
    <x v="105"/>
    <m/>
    <x v="2"/>
    <x v="3"/>
    <x v="2"/>
  </r>
  <r>
    <x v="855"/>
    <x v="0"/>
    <x v="0"/>
    <s v="指名：ドルチェグスト（161228AM-170131）"/>
    <n v="496"/>
    <m/>
    <m/>
    <m/>
    <m/>
    <n v="1181.44"/>
    <m/>
    <x v="0"/>
    <m/>
    <m/>
    <x v="105"/>
    <m/>
    <x v="2"/>
    <x v="3"/>
    <x v="2"/>
  </r>
  <r>
    <x v="855"/>
    <x v="0"/>
    <x v="0"/>
    <s v="指名：ドルチェグスト（161228AM-170131）"/>
    <n v="2086"/>
    <m/>
    <m/>
    <m/>
    <m/>
    <n v="18386.16"/>
    <m/>
    <x v="0"/>
    <m/>
    <m/>
    <x v="105"/>
    <m/>
    <x v="2"/>
    <x v="3"/>
    <x v="2"/>
  </r>
  <r>
    <x v="855"/>
    <x v="0"/>
    <x v="0"/>
    <s v="指名：ドルチェグスト（161228AM-170131）"/>
    <n v="1103"/>
    <m/>
    <m/>
    <m/>
    <m/>
    <n v="5765.76"/>
    <m/>
    <x v="0"/>
    <m/>
    <m/>
    <x v="105"/>
    <m/>
    <x v="2"/>
    <x v="3"/>
    <x v="2"/>
  </r>
  <r>
    <x v="855"/>
    <x v="0"/>
    <x v="0"/>
    <s v="指名：ドルチェグスト（161228AM-170131）"/>
    <n v="1262"/>
    <m/>
    <m/>
    <m/>
    <m/>
    <n v="5313.36"/>
    <m/>
    <x v="0"/>
    <m/>
    <m/>
    <x v="105"/>
    <m/>
    <x v="2"/>
    <x v="3"/>
    <x v="2"/>
  </r>
  <r>
    <x v="855"/>
    <x v="0"/>
    <x v="0"/>
    <s v="指名：ドルチェグスト（161228AM-170131）"/>
    <n v="978"/>
    <m/>
    <m/>
    <m/>
    <m/>
    <n v="2659.2799999999997"/>
    <m/>
    <x v="0"/>
    <m/>
    <m/>
    <x v="105"/>
    <m/>
    <x v="2"/>
    <x v="3"/>
    <x v="2"/>
  </r>
  <r>
    <x v="856"/>
    <x v="0"/>
    <x v="0"/>
    <s v="指名：ドルチェグスト（161228AM-170131）"/>
    <n v="1705"/>
    <m/>
    <m/>
    <m/>
    <m/>
    <n v="6305.52"/>
    <m/>
    <x v="0"/>
    <m/>
    <m/>
    <x v="105"/>
    <m/>
    <x v="2"/>
    <x v="3"/>
    <x v="2"/>
  </r>
  <r>
    <x v="856"/>
    <x v="0"/>
    <x v="0"/>
    <s v="指名：ドルチェグスト（161228AM-170131）"/>
    <n v="1255"/>
    <m/>
    <m/>
    <m/>
    <m/>
    <n v="4649.8399999999992"/>
    <m/>
    <x v="0"/>
    <m/>
    <m/>
    <x v="105"/>
    <m/>
    <x v="2"/>
    <x v="3"/>
    <x v="2"/>
  </r>
  <r>
    <x v="856"/>
    <x v="0"/>
    <x v="0"/>
    <s v="指名：ドルチェグスト（161228AM-170131）"/>
    <n v="898"/>
    <m/>
    <m/>
    <m/>
    <m/>
    <n v="3073.2"/>
    <m/>
    <x v="0"/>
    <m/>
    <m/>
    <x v="105"/>
    <m/>
    <x v="2"/>
    <x v="3"/>
    <x v="2"/>
  </r>
  <r>
    <x v="856"/>
    <x v="0"/>
    <x v="0"/>
    <s v="指名：ドルチェグスト（161228AM-170131）"/>
    <n v="1973"/>
    <m/>
    <m/>
    <m/>
    <m/>
    <n v="11647.999999999998"/>
    <m/>
    <x v="0"/>
    <m/>
    <m/>
    <x v="105"/>
    <m/>
    <x v="2"/>
    <x v="3"/>
    <x v="2"/>
  </r>
  <r>
    <x v="856"/>
    <x v="0"/>
    <x v="0"/>
    <s v="指名：ドルチェグスト（161228AM-170131）"/>
    <n v="479"/>
    <m/>
    <m/>
    <m/>
    <m/>
    <n v="956.8"/>
    <m/>
    <x v="0"/>
    <m/>
    <m/>
    <x v="105"/>
    <m/>
    <x v="2"/>
    <x v="3"/>
    <x v="2"/>
  </r>
  <r>
    <x v="713"/>
    <x v="0"/>
    <x v="0"/>
    <s v="指名：ドルチェグスト（161228AM-170131）"/>
    <n v="1191"/>
    <m/>
    <m/>
    <m/>
    <m/>
    <n v="3087.76"/>
    <m/>
    <x v="0"/>
    <m/>
    <m/>
    <x v="105"/>
    <m/>
    <x v="2"/>
    <x v="3"/>
    <x v="2"/>
  </r>
  <r>
    <x v="713"/>
    <x v="0"/>
    <x v="0"/>
    <s v="指名：ドルチェグスト（161228AM-170131）"/>
    <n v="1835"/>
    <m/>
    <m/>
    <m/>
    <m/>
    <n v="9083.36"/>
    <m/>
    <x v="0"/>
    <m/>
    <m/>
    <x v="105"/>
    <m/>
    <x v="2"/>
    <x v="3"/>
    <x v="2"/>
  </r>
  <r>
    <x v="713"/>
    <x v="0"/>
    <x v="0"/>
    <s v="指名：ドルチェグスト（161228AM-170131）"/>
    <n v="350"/>
    <m/>
    <m/>
    <m/>
    <m/>
    <n v="841.36"/>
    <m/>
    <x v="0"/>
    <m/>
    <m/>
    <x v="105"/>
    <m/>
    <x v="2"/>
    <x v="3"/>
    <x v="2"/>
  </r>
  <r>
    <x v="713"/>
    <x v="0"/>
    <x v="0"/>
    <s v="指名：ドルチェグスト（161228AM-170131）"/>
    <n v="825"/>
    <m/>
    <m/>
    <m/>
    <m/>
    <n v="2337.92"/>
    <m/>
    <x v="0"/>
    <m/>
    <m/>
    <x v="105"/>
    <m/>
    <x v="2"/>
    <x v="3"/>
    <x v="2"/>
  </r>
  <r>
    <x v="713"/>
    <x v="0"/>
    <x v="0"/>
    <s v="指名：ドルチェグスト（161228AM-170131）"/>
    <n v="1714"/>
    <m/>
    <m/>
    <m/>
    <m/>
    <n v="9266.4"/>
    <m/>
    <x v="0"/>
    <m/>
    <m/>
    <x v="105"/>
    <m/>
    <x v="2"/>
    <x v="3"/>
    <x v="2"/>
  </r>
  <r>
    <x v="714"/>
    <x v="0"/>
    <x v="0"/>
    <s v="指名：ドルチェグスト（161228AM-170131）"/>
    <n v="1246"/>
    <m/>
    <m/>
    <m/>
    <m/>
    <n v="2397.1999999999998"/>
    <m/>
    <x v="0"/>
    <m/>
    <m/>
    <x v="105"/>
    <m/>
    <x v="2"/>
    <x v="3"/>
    <x v="2"/>
  </r>
  <r>
    <x v="714"/>
    <x v="0"/>
    <x v="0"/>
    <s v="指名：ドルチェグスト（161228AM-170131）"/>
    <n v="1431"/>
    <m/>
    <m/>
    <m/>
    <m/>
    <n v="10998"/>
    <m/>
    <x v="0"/>
    <m/>
    <m/>
    <x v="105"/>
    <m/>
    <x v="2"/>
    <x v="3"/>
    <x v="2"/>
  </r>
  <r>
    <x v="714"/>
    <x v="0"/>
    <x v="0"/>
    <s v="指名：ドルチェグスト（161228AM-170131）"/>
    <n v="393"/>
    <m/>
    <m/>
    <m/>
    <m/>
    <n v="939.12"/>
    <m/>
    <x v="0"/>
    <m/>
    <m/>
    <x v="105"/>
    <m/>
    <x v="2"/>
    <x v="3"/>
    <x v="2"/>
  </r>
  <r>
    <x v="714"/>
    <x v="0"/>
    <x v="0"/>
    <s v="指名：ドルチェグスト（161228AM-170131）"/>
    <n v="865"/>
    <m/>
    <m/>
    <m/>
    <m/>
    <n v="2520.96"/>
    <m/>
    <x v="0"/>
    <m/>
    <m/>
    <x v="105"/>
    <m/>
    <x v="2"/>
    <x v="3"/>
    <x v="2"/>
  </r>
  <r>
    <x v="714"/>
    <x v="0"/>
    <x v="0"/>
    <s v="指名：ドルチェグスト（161228AM-170131）"/>
    <n v="2080"/>
    <m/>
    <m/>
    <m/>
    <m/>
    <n v="7261.28"/>
    <m/>
    <x v="0"/>
    <m/>
    <m/>
    <x v="105"/>
    <m/>
    <x v="2"/>
    <x v="3"/>
    <x v="2"/>
  </r>
  <r>
    <x v="715"/>
    <x v="0"/>
    <x v="0"/>
    <s v="指名：ドルチェグスト（161228AM-170131）"/>
    <n v="1451"/>
    <m/>
    <m/>
    <m/>
    <m/>
    <n v="7577.4400000000005"/>
    <m/>
    <x v="0"/>
    <m/>
    <m/>
    <x v="105"/>
    <m/>
    <x v="2"/>
    <x v="3"/>
    <x v="2"/>
  </r>
  <r>
    <x v="715"/>
    <x v="0"/>
    <x v="0"/>
    <s v="指名：ドルチェグスト（161228AM-170131）"/>
    <n v="306"/>
    <m/>
    <m/>
    <m/>
    <m/>
    <n v="969.28"/>
    <m/>
    <x v="0"/>
    <m/>
    <m/>
    <x v="105"/>
    <m/>
    <x v="2"/>
    <x v="3"/>
    <x v="2"/>
  </r>
  <r>
    <x v="715"/>
    <x v="0"/>
    <x v="0"/>
    <s v="指名：ドルチェグスト（161228AM-170131）"/>
    <n v="2740"/>
    <m/>
    <m/>
    <m/>
    <m/>
    <n v="11967.279999999999"/>
    <m/>
    <x v="0"/>
    <m/>
    <m/>
    <x v="105"/>
    <m/>
    <x v="2"/>
    <x v="3"/>
    <x v="2"/>
  </r>
  <r>
    <x v="715"/>
    <x v="0"/>
    <x v="0"/>
    <s v="指名：ドルチェグスト（161228AM-170131）"/>
    <n v="1172"/>
    <m/>
    <m/>
    <m/>
    <m/>
    <n v="4154.8"/>
    <m/>
    <x v="0"/>
    <m/>
    <m/>
    <x v="105"/>
    <m/>
    <x v="2"/>
    <x v="3"/>
    <x v="2"/>
  </r>
  <r>
    <x v="715"/>
    <x v="0"/>
    <x v="0"/>
    <s v="指名：ドルチェグスト（161228AM-170131）"/>
    <n v="840"/>
    <m/>
    <m/>
    <m/>
    <m/>
    <n v="2914.0800000000004"/>
    <m/>
    <x v="0"/>
    <m/>
    <m/>
    <x v="105"/>
    <m/>
    <x v="2"/>
    <x v="3"/>
    <x v="2"/>
  </r>
  <r>
    <x v="716"/>
    <x v="0"/>
    <x v="0"/>
    <s v="指名：ドルチェグスト（161228AM-170131）"/>
    <n v="3027"/>
    <m/>
    <m/>
    <m/>
    <m/>
    <n v="13992.16"/>
    <m/>
    <x v="0"/>
    <m/>
    <m/>
    <x v="105"/>
    <m/>
    <x v="2"/>
    <x v="3"/>
    <x v="2"/>
  </r>
  <r>
    <x v="716"/>
    <x v="0"/>
    <x v="0"/>
    <s v="指名：ドルチェグスト（161228AM-170131）"/>
    <n v="1309"/>
    <m/>
    <m/>
    <m/>
    <m/>
    <n v="6426.16"/>
    <m/>
    <x v="0"/>
    <m/>
    <m/>
    <x v="105"/>
    <m/>
    <x v="2"/>
    <x v="3"/>
    <x v="2"/>
  </r>
  <r>
    <x v="716"/>
    <x v="0"/>
    <x v="0"/>
    <s v="指名：ドルチェグスト（161228AM-170131）"/>
    <n v="238"/>
    <m/>
    <m/>
    <m/>
    <m/>
    <n v="251.68"/>
    <m/>
    <x v="0"/>
    <m/>
    <m/>
    <x v="105"/>
    <m/>
    <x v="2"/>
    <x v="3"/>
    <x v="2"/>
  </r>
  <r>
    <x v="716"/>
    <x v="0"/>
    <x v="0"/>
    <s v="指名：ドルチェグスト（161228AM-170131）"/>
    <n v="1142"/>
    <m/>
    <m/>
    <m/>
    <m/>
    <n v="2632.24"/>
    <m/>
    <x v="0"/>
    <m/>
    <m/>
    <x v="105"/>
    <m/>
    <x v="2"/>
    <x v="3"/>
    <x v="2"/>
  </r>
  <r>
    <x v="716"/>
    <x v="0"/>
    <x v="0"/>
    <s v="指名：ドルチェグスト（161228AM-170131）"/>
    <n v="1343"/>
    <m/>
    <m/>
    <m/>
    <m/>
    <n v="3345.68"/>
    <m/>
    <x v="0"/>
    <m/>
    <m/>
    <x v="105"/>
    <m/>
    <x v="2"/>
    <x v="3"/>
    <x v="2"/>
  </r>
  <r>
    <x v="717"/>
    <x v="0"/>
    <x v="0"/>
    <s v="指名：ドルチェグスト（161228AM-170131）"/>
    <n v="289"/>
    <m/>
    <m/>
    <m/>
    <m/>
    <n v="1071.2"/>
    <m/>
    <x v="0"/>
    <m/>
    <m/>
    <x v="106"/>
    <m/>
    <x v="2"/>
    <x v="3"/>
    <x v="2"/>
  </r>
  <r>
    <x v="717"/>
    <x v="0"/>
    <x v="0"/>
    <s v="指名：ドルチェグスト（161228AM-170131）"/>
    <n v="1445"/>
    <m/>
    <m/>
    <m/>
    <m/>
    <n v="3619.2"/>
    <m/>
    <x v="0"/>
    <m/>
    <m/>
    <x v="106"/>
    <m/>
    <x v="2"/>
    <x v="3"/>
    <x v="2"/>
  </r>
  <r>
    <x v="717"/>
    <x v="0"/>
    <x v="0"/>
    <s v="指名：ドルチェグスト（161228AM-170131）"/>
    <n v="2349"/>
    <m/>
    <m/>
    <m/>
    <m/>
    <n v="11091.600000000002"/>
    <m/>
    <x v="0"/>
    <m/>
    <m/>
    <x v="106"/>
    <m/>
    <x v="2"/>
    <x v="3"/>
    <x v="2"/>
  </r>
  <r>
    <x v="717"/>
    <x v="0"/>
    <x v="0"/>
    <s v="指名：ドルチェグスト（161228AM-170131）"/>
    <n v="1640"/>
    <m/>
    <m/>
    <m/>
    <m/>
    <n v="13578.240000000002"/>
    <m/>
    <x v="0"/>
    <m/>
    <m/>
    <x v="106"/>
    <m/>
    <x v="2"/>
    <x v="3"/>
    <x v="2"/>
  </r>
  <r>
    <x v="717"/>
    <x v="0"/>
    <x v="0"/>
    <s v="指名：ドルチェグスト（161228AM-170131）"/>
    <n v="1303"/>
    <m/>
    <m/>
    <m/>
    <m/>
    <n v="4457.4400000000005"/>
    <m/>
    <x v="0"/>
    <m/>
    <m/>
    <x v="106"/>
    <m/>
    <x v="2"/>
    <x v="3"/>
    <x v="2"/>
  </r>
  <r>
    <x v="718"/>
    <x v="0"/>
    <x v="0"/>
    <s v="指名：ドルチェグスト（161228AM-170131）"/>
    <n v="1027"/>
    <m/>
    <m/>
    <m/>
    <m/>
    <n v="3290.5599999999995"/>
    <m/>
    <x v="0"/>
    <m/>
    <m/>
    <x v="106"/>
    <m/>
    <x v="2"/>
    <x v="3"/>
    <x v="2"/>
  </r>
  <r>
    <x v="718"/>
    <x v="0"/>
    <x v="0"/>
    <s v="指名：ドルチェグスト（161228AM-170131）"/>
    <n v="3638"/>
    <m/>
    <m/>
    <m/>
    <m/>
    <n v="10656.88"/>
    <m/>
    <x v="0"/>
    <m/>
    <m/>
    <x v="106"/>
    <m/>
    <x v="2"/>
    <x v="3"/>
    <x v="2"/>
  </r>
  <r>
    <x v="718"/>
    <x v="0"/>
    <x v="0"/>
    <s v="指名：ドルチェグスト（161228AM-170131）"/>
    <n v="259"/>
    <m/>
    <m/>
    <m/>
    <m/>
    <n v="1683.7600000000002"/>
    <m/>
    <x v="0"/>
    <m/>
    <m/>
    <x v="106"/>
    <m/>
    <x v="2"/>
    <x v="3"/>
    <x v="2"/>
  </r>
  <r>
    <x v="718"/>
    <x v="0"/>
    <x v="0"/>
    <s v="指名：ドルチェグスト（161228AM-170131）"/>
    <n v="1380"/>
    <m/>
    <m/>
    <m/>
    <m/>
    <n v="3874"/>
    <m/>
    <x v="0"/>
    <m/>
    <m/>
    <x v="106"/>
    <m/>
    <x v="2"/>
    <x v="3"/>
    <x v="2"/>
  </r>
  <r>
    <x v="718"/>
    <x v="0"/>
    <x v="0"/>
    <s v="指名：ドルチェグスト（161228AM-170131）"/>
    <n v="1385"/>
    <m/>
    <m/>
    <m/>
    <m/>
    <n v="9189.4399999999987"/>
    <m/>
    <x v="0"/>
    <m/>
    <m/>
    <x v="106"/>
    <m/>
    <x v="2"/>
    <x v="3"/>
    <x v="2"/>
  </r>
  <r>
    <x v="719"/>
    <x v="0"/>
    <x v="0"/>
    <s v="指名：ドルチェグスト（161228AM-170131）"/>
    <n v="781"/>
    <m/>
    <m/>
    <m/>
    <m/>
    <n v="1656.7199999999998"/>
    <m/>
    <x v="0"/>
    <m/>
    <m/>
    <x v="106"/>
    <m/>
    <x v="2"/>
    <x v="3"/>
    <x v="2"/>
  </r>
  <r>
    <x v="719"/>
    <x v="0"/>
    <x v="0"/>
    <s v="指名：ドルチェグスト（161228AM-170131）"/>
    <n v="2995"/>
    <m/>
    <m/>
    <m/>
    <m/>
    <n v="8481.2000000000007"/>
    <m/>
    <x v="0"/>
    <m/>
    <m/>
    <x v="106"/>
    <m/>
    <x v="2"/>
    <x v="3"/>
    <x v="2"/>
  </r>
  <r>
    <x v="719"/>
    <x v="0"/>
    <x v="0"/>
    <s v="指名：ドルチェグスト（161228AM-170131）"/>
    <n v="270"/>
    <m/>
    <m/>
    <m/>
    <m/>
    <n v="662.48"/>
    <m/>
    <x v="0"/>
    <m/>
    <m/>
    <x v="106"/>
    <m/>
    <x v="2"/>
    <x v="3"/>
    <x v="2"/>
  </r>
  <r>
    <x v="719"/>
    <x v="0"/>
    <x v="0"/>
    <s v="指名：ドルチェグスト（161228AM-170131）"/>
    <n v="1175"/>
    <m/>
    <m/>
    <m/>
    <m/>
    <n v="4165.2"/>
    <m/>
    <x v="0"/>
    <m/>
    <m/>
    <x v="106"/>
    <m/>
    <x v="2"/>
    <x v="3"/>
    <x v="2"/>
  </r>
  <r>
    <x v="719"/>
    <x v="0"/>
    <x v="0"/>
    <s v="指名：ドルチェグスト（161228AM-170131）"/>
    <n v="1419"/>
    <m/>
    <m/>
    <m/>
    <m/>
    <n v="10260.640000000001"/>
    <m/>
    <x v="0"/>
    <m/>
    <m/>
    <x v="106"/>
    <m/>
    <x v="2"/>
    <x v="3"/>
    <x v="2"/>
  </r>
  <r>
    <x v="720"/>
    <x v="0"/>
    <x v="0"/>
    <s v="指名：ドルチェグスト（161228AM-170131）"/>
    <n v="243"/>
    <m/>
    <m/>
    <m/>
    <m/>
    <n v="1666.08"/>
    <m/>
    <x v="0"/>
    <m/>
    <m/>
    <x v="106"/>
    <m/>
    <x v="2"/>
    <x v="3"/>
    <x v="2"/>
  </r>
  <r>
    <x v="720"/>
    <x v="0"/>
    <x v="0"/>
    <s v="指名：ドルチェグスト（161228AM-170131）"/>
    <n v="2865"/>
    <m/>
    <m/>
    <m/>
    <m/>
    <n v="11131.12"/>
    <m/>
    <x v="0"/>
    <m/>
    <m/>
    <x v="106"/>
    <m/>
    <x v="2"/>
    <x v="3"/>
    <x v="2"/>
  </r>
  <r>
    <x v="720"/>
    <x v="0"/>
    <x v="0"/>
    <s v="指名：ドルチェグスト（161228AM-170131）"/>
    <n v="1288"/>
    <m/>
    <m/>
    <m/>
    <m/>
    <n v="5034.6400000000003"/>
    <m/>
    <x v="0"/>
    <m/>
    <m/>
    <x v="106"/>
    <m/>
    <x v="2"/>
    <x v="3"/>
    <x v="2"/>
  </r>
  <r>
    <x v="720"/>
    <x v="0"/>
    <x v="0"/>
    <s v="指名：ドルチェグスト（161228AM-170131）"/>
    <n v="1501"/>
    <m/>
    <m/>
    <m/>
    <m/>
    <n v="12171.12"/>
    <m/>
    <x v="0"/>
    <m/>
    <m/>
    <x v="106"/>
    <m/>
    <x v="2"/>
    <x v="3"/>
    <x v="2"/>
  </r>
  <r>
    <x v="720"/>
    <x v="0"/>
    <x v="0"/>
    <s v="指名：ドルチェグスト（161228AM-170131）"/>
    <n v="580"/>
    <m/>
    <m/>
    <m/>
    <m/>
    <n v="2014.48"/>
    <m/>
    <x v="0"/>
    <m/>
    <m/>
    <x v="106"/>
    <m/>
    <x v="2"/>
    <x v="3"/>
    <x v="2"/>
  </r>
  <r>
    <x v="721"/>
    <x v="0"/>
    <x v="0"/>
    <s v="指名：ドルチェグスト（161228AM-170131）"/>
    <n v="3114"/>
    <m/>
    <m/>
    <m/>
    <m/>
    <n v="17249.439999999999"/>
    <m/>
    <x v="0"/>
    <m/>
    <m/>
    <x v="106"/>
    <m/>
    <x v="2"/>
    <x v="3"/>
    <x v="2"/>
  </r>
  <r>
    <x v="721"/>
    <x v="0"/>
    <x v="0"/>
    <s v="指名：ドルチェグスト（161228AM-170131）"/>
    <n v="580"/>
    <m/>
    <m/>
    <m/>
    <m/>
    <n v="1398.8"/>
    <m/>
    <x v="0"/>
    <m/>
    <m/>
    <x v="106"/>
    <m/>
    <x v="2"/>
    <x v="3"/>
    <x v="2"/>
  </r>
  <r>
    <x v="721"/>
    <x v="0"/>
    <x v="0"/>
    <s v="指名：ドルチェグスト（161228AM-170131）"/>
    <n v="1306"/>
    <m/>
    <m/>
    <m/>
    <m/>
    <n v="15075.84"/>
    <m/>
    <x v="0"/>
    <m/>
    <m/>
    <x v="106"/>
    <m/>
    <x v="2"/>
    <x v="3"/>
    <x v="2"/>
  </r>
  <r>
    <x v="721"/>
    <x v="0"/>
    <x v="0"/>
    <s v="指名：ドルチェグスト（161228AM-170131）"/>
    <n v="1232"/>
    <m/>
    <m/>
    <m/>
    <m/>
    <n v="8431.2799999999988"/>
    <m/>
    <x v="0"/>
    <m/>
    <m/>
    <x v="106"/>
    <m/>
    <x v="2"/>
    <x v="3"/>
    <x v="2"/>
  </r>
  <r>
    <x v="721"/>
    <x v="0"/>
    <x v="0"/>
    <s v="指名：ドルチェグスト（161228AM-170131）"/>
    <n v="229"/>
    <m/>
    <m/>
    <m/>
    <m/>
    <n v="633.3599999999999"/>
    <m/>
    <x v="0"/>
    <m/>
    <m/>
    <x v="106"/>
    <m/>
    <x v="2"/>
    <x v="3"/>
    <x v="2"/>
  </r>
  <r>
    <x v="722"/>
    <x v="0"/>
    <x v="0"/>
    <s v="指名：ドルチェグスト（161228AM-170131）"/>
    <n v="639"/>
    <m/>
    <m/>
    <m/>
    <m/>
    <n v="2211.04"/>
    <m/>
    <x v="0"/>
    <m/>
    <m/>
    <x v="106"/>
    <m/>
    <x v="2"/>
    <x v="3"/>
    <x v="2"/>
  </r>
  <r>
    <x v="722"/>
    <x v="0"/>
    <x v="0"/>
    <s v="指名：ドルチェグスト（161228AM-170131）"/>
    <n v="271"/>
    <m/>
    <m/>
    <m/>
    <m/>
    <n v="1108.6399999999999"/>
    <m/>
    <x v="0"/>
    <m/>
    <m/>
    <x v="106"/>
    <m/>
    <x v="2"/>
    <x v="3"/>
    <x v="2"/>
  </r>
  <r>
    <x v="722"/>
    <x v="0"/>
    <x v="0"/>
    <s v="指名：ドルチェグスト（161228AM-170131）"/>
    <n v="5108"/>
    <m/>
    <m/>
    <m/>
    <m/>
    <n v="27674.399999999998"/>
    <m/>
    <x v="0"/>
    <m/>
    <m/>
    <x v="106"/>
    <m/>
    <x v="2"/>
    <x v="3"/>
    <x v="2"/>
  </r>
  <r>
    <x v="722"/>
    <x v="0"/>
    <x v="0"/>
    <s v="指名：ドルチェグスト（161228AM-170131）"/>
    <n v="946"/>
    <m/>
    <m/>
    <m/>
    <m/>
    <n v="7514"/>
    <m/>
    <x v="0"/>
    <m/>
    <m/>
    <x v="106"/>
    <m/>
    <x v="2"/>
    <x v="3"/>
    <x v="2"/>
  </r>
  <r>
    <x v="722"/>
    <x v="0"/>
    <x v="0"/>
    <s v="指名：ドルチェグスト（161228AM-170131）"/>
    <n v="1318"/>
    <m/>
    <m/>
    <m/>
    <m/>
    <n v="6843.2"/>
    <m/>
    <x v="0"/>
    <m/>
    <m/>
    <x v="106"/>
    <m/>
    <x v="2"/>
    <x v="3"/>
    <x v="2"/>
  </r>
  <r>
    <x v="723"/>
    <x v="0"/>
    <x v="0"/>
    <s v="指名：ドルチェグスト（161228AM-170131）"/>
    <n v="832"/>
    <m/>
    <m/>
    <m/>
    <m/>
    <n v="6201.52"/>
    <m/>
    <x v="0"/>
    <m/>
    <m/>
    <x v="106"/>
    <m/>
    <x v="2"/>
    <x v="3"/>
    <x v="2"/>
  </r>
  <r>
    <x v="723"/>
    <x v="0"/>
    <x v="0"/>
    <s v="指名：ドルチェグスト（161228AM-170131）"/>
    <n v="764"/>
    <m/>
    <m/>
    <m/>
    <m/>
    <n v="2067.52"/>
    <m/>
    <x v="0"/>
    <m/>
    <m/>
    <x v="106"/>
    <m/>
    <x v="2"/>
    <x v="3"/>
    <x v="2"/>
  </r>
  <r>
    <x v="723"/>
    <x v="0"/>
    <x v="0"/>
    <s v="指名：ドルチェグスト（161228AM-170131）"/>
    <n v="5208"/>
    <m/>
    <m/>
    <m/>
    <m/>
    <n v="40228.240000000005"/>
    <m/>
    <x v="0"/>
    <m/>
    <m/>
    <x v="106"/>
    <m/>
    <x v="2"/>
    <x v="3"/>
    <x v="2"/>
  </r>
  <r>
    <x v="723"/>
    <x v="0"/>
    <x v="0"/>
    <s v="指名：ドルチェグスト（161228AM-170131）"/>
    <n v="1244"/>
    <m/>
    <m/>
    <m/>
    <m/>
    <n v="5385.12"/>
    <m/>
    <x v="0"/>
    <m/>
    <m/>
    <x v="106"/>
    <m/>
    <x v="2"/>
    <x v="3"/>
    <x v="2"/>
  </r>
  <r>
    <x v="723"/>
    <x v="0"/>
    <x v="0"/>
    <s v="指名：ドルチェグスト（161228AM-170131）"/>
    <n v="280"/>
    <m/>
    <m/>
    <m/>
    <m/>
    <n v="927.68000000000006"/>
    <m/>
    <x v="0"/>
    <m/>
    <m/>
    <x v="106"/>
    <m/>
    <x v="2"/>
    <x v="3"/>
    <x v="2"/>
  </r>
  <r>
    <x v="724"/>
    <x v="0"/>
    <x v="0"/>
    <s v="指名：ドルチェグスト（161228AM-170131）"/>
    <n v="1185"/>
    <m/>
    <m/>
    <m/>
    <m/>
    <n v="5103.2800000000007"/>
    <m/>
    <x v="0"/>
    <m/>
    <m/>
    <x v="107"/>
    <m/>
    <x v="2"/>
    <x v="3"/>
    <x v="2"/>
  </r>
  <r>
    <x v="724"/>
    <x v="0"/>
    <x v="0"/>
    <s v="指名：ドルチェグスト（161228AM-170131）"/>
    <n v="1332"/>
    <m/>
    <m/>
    <m/>
    <m/>
    <n v="10478"/>
    <m/>
    <x v="0"/>
    <m/>
    <m/>
    <x v="107"/>
    <m/>
    <x v="2"/>
    <x v="3"/>
    <x v="2"/>
  </r>
  <r>
    <x v="724"/>
    <x v="0"/>
    <x v="0"/>
    <s v="指名：ドルチェグスト（161228AM-170131）"/>
    <n v="228"/>
    <m/>
    <m/>
    <m/>
    <m/>
    <n v="3814.7200000000003"/>
    <m/>
    <x v="0"/>
    <m/>
    <m/>
    <x v="107"/>
    <m/>
    <x v="2"/>
    <x v="3"/>
    <x v="2"/>
  </r>
  <r>
    <x v="724"/>
    <x v="0"/>
    <x v="0"/>
    <s v="指名：ドルチェグスト（161228AM-170131）"/>
    <n v="3296"/>
    <m/>
    <m/>
    <m/>
    <m/>
    <n v="11852.88"/>
    <m/>
    <x v="0"/>
    <m/>
    <m/>
    <x v="107"/>
    <m/>
    <x v="2"/>
    <x v="3"/>
    <x v="2"/>
  </r>
  <r>
    <x v="724"/>
    <x v="0"/>
    <x v="0"/>
    <s v="指名：ドルチェグスト（161228AM-170131）"/>
    <n v="644"/>
    <m/>
    <m/>
    <m/>
    <m/>
    <n v="2021.76"/>
    <m/>
    <x v="0"/>
    <m/>
    <m/>
    <x v="107"/>
    <m/>
    <x v="2"/>
    <x v="3"/>
    <x v="2"/>
  </r>
  <r>
    <x v="725"/>
    <x v="0"/>
    <x v="0"/>
    <s v="指名：ドルチェグスト（161228AM-170131）"/>
    <n v="1300"/>
    <m/>
    <m/>
    <m/>
    <m/>
    <n v="11670.88"/>
    <m/>
    <x v="0"/>
    <m/>
    <m/>
    <x v="107"/>
    <m/>
    <x v="2"/>
    <x v="3"/>
    <x v="2"/>
  </r>
  <r>
    <x v="725"/>
    <x v="0"/>
    <x v="0"/>
    <s v="指名：ドルチェグスト（161228AM-170131）"/>
    <n v="1298"/>
    <m/>
    <m/>
    <m/>
    <m/>
    <n v="3466.32"/>
    <m/>
    <x v="0"/>
    <m/>
    <m/>
    <x v="107"/>
    <m/>
    <x v="2"/>
    <x v="3"/>
    <x v="2"/>
  </r>
  <r>
    <x v="725"/>
    <x v="0"/>
    <x v="0"/>
    <s v="指名：ドルチェグスト（161228AM-170131）"/>
    <n v="223"/>
    <m/>
    <m/>
    <m/>
    <m/>
    <n v="477.36"/>
    <m/>
    <x v="0"/>
    <m/>
    <m/>
    <x v="107"/>
    <m/>
    <x v="2"/>
    <x v="3"/>
    <x v="2"/>
  </r>
  <r>
    <x v="725"/>
    <x v="0"/>
    <x v="0"/>
    <s v="指名：ドルチェグスト（161228AM-170131）"/>
    <n v="414"/>
    <m/>
    <m/>
    <m/>
    <m/>
    <n v="921.44"/>
    <m/>
    <x v="0"/>
    <m/>
    <m/>
    <x v="107"/>
    <m/>
    <x v="2"/>
    <x v="3"/>
    <x v="2"/>
  </r>
  <r>
    <x v="725"/>
    <x v="0"/>
    <x v="0"/>
    <s v="指名：ドルチェグスト（161228AM-170131）"/>
    <n v="3642"/>
    <m/>
    <m/>
    <m/>
    <m/>
    <n v="17303.52"/>
    <m/>
    <x v="0"/>
    <m/>
    <m/>
    <x v="107"/>
    <m/>
    <x v="2"/>
    <x v="3"/>
    <x v="2"/>
  </r>
  <r>
    <x v="726"/>
    <x v="0"/>
    <x v="0"/>
    <s v="指名：ドルチェグスト（161228AM-170131）"/>
    <n v="213"/>
    <m/>
    <m/>
    <m/>
    <m/>
    <n v="838.24"/>
    <m/>
    <x v="0"/>
    <m/>
    <m/>
    <x v="107"/>
    <m/>
    <x v="2"/>
    <x v="3"/>
    <x v="2"/>
  </r>
  <r>
    <x v="726"/>
    <x v="0"/>
    <x v="0"/>
    <s v="指名：ドルチェグスト（161228AM-170131）"/>
    <n v="3670"/>
    <m/>
    <m/>
    <m/>
    <m/>
    <n v="16150.16"/>
    <m/>
    <x v="0"/>
    <m/>
    <m/>
    <x v="107"/>
    <m/>
    <x v="2"/>
    <x v="3"/>
    <x v="2"/>
  </r>
  <r>
    <x v="726"/>
    <x v="0"/>
    <x v="0"/>
    <s v="指名：ドルチェグスト（161228AM-170131）"/>
    <n v="1225"/>
    <m/>
    <m/>
    <m/>
    <m/>
    <n v="13359.84"/>
    <m/>
    <x v="0"/>
    <m/>
    <m/>
    <x v="107"/>
    <m/>
    <x v="2"/>
    <x v="3"/>
    <x v="2"/>
  </r>
  <r>
    <x v="726"/>
    <x v="0"/>
    <x v="0"/>
    <s v="指名：ドルチェグスト（161228AM-170131）"/>
    <n v="336"/>
    <m/>
    <m/>
    <m/>
    <m/>
    <n v="654.16"/>
    <m/>
    <x v="0"/>
    <m/>
    <m/>
    <x v="107"/>
    <m/>
    <x v="2"/>
    <x v="3"/>
    <x v="2"/>
  </r>
  <r>
    <x v="726"/>
    <x v="0"/>
    <x v="0"/>
    <s v="指名：ドルチェグスト（161228AM-170131）"/>
    <n v="1270"/>
    <m/>
    <m/>
    <m/>
    <m/>
    <n v="4196.3999999999996"/>
    <m/>
    <x v="0"/>
    <m/>
    <m/>
    <x v="107"/>
    <m/>
    <x v="2"/>
    <x v="3"/>
    <x v="2"/>
  </r>
  <r>
    <x v="727"/>
    <x v="0"/>
    <x v="0"/>
    <s v="指名：ドルチェグスト（161228AM-170131）"/>
    <n v="423"/>
    <m/>
    <m/>
    <m/>
    <m/>
    <n v="922.48"/>
    <m/>
    <x v="0"/>
    <m/>
    <m/>
    <x v="107"/>
    <m/>
    <x v="2"/>
    <x v="3"/>
    <x v="2"/>
  </r>
  <r>
    <x v="727"/>
    <x v="0"/>
    <x v="0"/>
    <s v="指名：ドルチェグスト（161228AM-170131）"/>
    <n v="1325"/>
    <m/>
    <m/>
    <m/>
    <m/>
    <n v="5704.4"/>
    <m/>
    <x v="0"/>
    <m/>
    <m/>
    <x v="107"/>
    <m/>
    <x v="2"/>
    <x v="3"/>
    <x v="2"/>
  </r>
  <r>
    <x v="727"/>
    <x v="0"/>
    <x v="0"/>
    <s v="指名：ドルチェグスト（161228AM-170131）"/>
    <n v="1031"/>
    <m/>
    <m/>
    <m/>
    <m/>
    <n v="12730.64"/>
    <m/>
    <x v="0"/>
    <m/>
    <m/>
    <x v="107"/>
    <m/>
    <x v="2"/>
    <x v="3"/>
    <x v="2"/>
  </r>
  <r>
    <x v="727"/>
    <x v="0"/>
    <x v="0"/>
    <s v="指名：ドルチェグスト（161228AM-170131）"/>
    <n v="192"/>
    <m/>
    <m/>
    <m/>
    <m/>
    <n v="1243.8400000000001"/>
    <m/>
    <x v="0"/>
    <m/>
    <m/>
    <x v="107"/>
    <m/>
    <x v="2"/>
    <x v="3"/>
    <x v="2"/>
  </r>
  <r>
    <x v="727"/>
    <x v="0"/>
    <x v="0"/>
    <s v="指名：ドルチェグスト（161228AM-170131）"/>
    <n v="4209"/>
    <m/>
    <m/>
    <m/>
    <m/>
    <n v="19506.239999999998"/>
    <m/>
    <x v="0"/>
    <m/>
    <m/>
    <x v="107"/>
    <m/>
    <x v="2"/>
    <x v="3"/>
    <x v="2"/>
  </r>
  <r>
    <x v="728"/>
    <x v="0"/>
    <x v="0"/>
    <s v="指名：ドルチェグスト（161228AM-170131）"/>
    <n v="1267"/>
    <m/>
    <m/>
    <m/>
    <m/>
    <n v="5857.2800000000007"/>
    <m/>
    <x v="0"/>
    <m/>
    <m/>
    <x v="107"/>
    <m/>
    <x v="2"/>
    <x v="3"/>
    <x v="2"/>
  </r>
  <r>
    <x v="728"/>
    <x v="0"/>
    <x v="0"/>
    <s v="指名：ドルチェグスト（161228AM-170131）"/>
    <n v="294"/>
    <m/>
    <m/>
    <m/>
    <m/>
    <n v="3213.6"/>
    <m/>
    <x v="0"/>
    <m/>
    <m/>
    <x v="107"/>
    <m/>
    <x v="2"/>
    <x v="3"/>
    <x v="2"/>
  </r>
  <r>
    <x v="728"/>
    <x v="0"/>
    <x v="0"/>
    <s v="指名：ドルチェグスト（161228AM-170131）"/>
    <n v="3351"/>
    <m/>
    <m/>
    <m/>
    <m/>
    <n v="12386.4"/>
    <m/>
    <x v="0"/>
    <m/>
    <m/>
    <x v="107"/>
    <m/>
    <x v="2"/>
    <x v="3"/>
    <x v="2"/>
  </r>
  <r>
    <x v="728"/>
    <x v="0"/>
    <x v="0"/>
    <s v="指名：ドルチェグスト（161228AM-170131）"/>
    <n v="1397"/>
    <m/>
    <m/>
    <m/>
    <m/>
    <n v="15251.6"/>
    <m/>
    <x v="0"/>
    <m/>
    <m/>
    <x v="107"/>
    <m/>
    <x v="2"/>
    <x v="3"/>
    <x v="2"/>
  </r>
  <r>
    <x v="728"/>
    <x v="0"/>
    <x v="0"/>
    <s v="指名：ドルチェグスト（161228AM-170131）"/>
    <n v="462"/>
    <m/>
    <m/>
    <m/>
    <m/>
    <n v="1019.2"/>
    <m/>
    <x v="0"/>
    <m/>
    <m/>
    <x v="107"/>
    <m/>
    <x v="2"/>
    <x v="3"/>
    <x v="2"/>
  </r>
  <r>
    <x v="729"/>
    <x v="0"/>
    <x v="0"/>
    <s v="指名：ドルチェグスト（161228AM-170131）"/>
    <n v="1385"/>
    <m/>
    <m/>
    <m/>
    <m/>
    <n v="4431.4400000000005"/>
    <m/>
    <x v="0"/>
    <m/>
    <m/>
    <x v="107"/>
    <m/>
    <x v="2"/>
    <x v="3"/>
    <x v="2"/>
  </r>
  <r>
    <x v="729"/>
    <x v="0"/>
    <x v="0"/>
    <s v="指名：ドルチェグスト（161228AM-170131）"/>
    <n v="4670"/>
    <m/>
    <m/>
    <m/>
    <m/>
    <n v="21979.360000000001"/>
    <m/>
    <x v="0"/>
    <m/>
    <m/>
    <x v="107"/>
    <m/>
    <x v="2"/>
    <x v="3"/>
    <x v="2"/>
  </r>
  <r>
    <x v="729"/>
    <x v="0"/>
    <x v="0"/>
    <s v="指名：ドルチェグスト（161228AM-170131）"/>
    <n v="494"/>
    <m/>
    <m/>
    <m/>
    <m/>
    <n v="1518.4"/>
    <m/>
    <x v="0"/>
    <m/>
    <m/>
    <x v="107"/>
    <m/>
    <x v="2"/>
    <x v="3"/>
    <x v="2"/>
  </r>
  <r>
    <x v="729"/>
    <x v="0"/>
    <x v="0"/>
    <s v="指名：ドルチェグスト（161228AM-170131）"/>
    <n v="1187"/>
    <m/>
    <m/>
    <m/>
    <m/>
    <n v="8009.04"/>
    <m/>
    <x v="0"/>
    <m/>
    <m/>
    <x v="107"/>
    <m/>
    <x v="2"/>
    <x v="3"/>
    <x v="2"/>
  </r>
  <r>
    <x v="729"/>
    <x v="0"/>
    <x v="0"/>
    <s v="指名：ドルチェグスト（161228AM-170131）"/>
    <n v="257"/>
    <m/>
    <m/>
    <m/>
    <m/>
    <n v="1115.92"/>
    <m/>
    <x v="0"/>
    <m/>
    <m/>
    <x v="107"/>
    <m/>
    <x v="2"/>
    <x v="3"/>
    <x v="2"/>
  </r>
  <r>
    <x v="730"/>
    <x v="0"/>
    <x v="0"/>
    <s v="指名：ドルチェグスト（161228AM-170131）"/>
    <n v="6125"/>
    <m/>
    <m/>
    <m/>
    <m/>
    <n v="25997.920000000002"/>
    <m/>
    <x v="0"/>
    <m/>
    <m/>
    <x v="107"/>
    <m/>
    <x v="2"/>
    <x v="3"/>
    <x v="2"/>
  </r>
  <r>
    <x v="730"/>
    <x v="0"/>
    <x v="0"/>
    <s v="指名：ドルチェグスト（161228AM-170131）"/>
    <n v="1608"/>
    <m/>
    <m/>
    <m/>
    <m/>
    <n v="6125.6"/>
    <m/>
    <x v="0"/>
    <m/>
    <m/>
    <x v="107"/>
    <m/>
    <x v="2"/>
    <x v="3"/>
    <x v="2"/>
  </r>
  <r>
    <x v="730"/>
    <x v="0"/>
    <x v="0"/>
    <s v="指名：ドルチェグスト（161228AM-170131）"/>
    <n v="312"/>
    <m/>
    <m/>
    <m/>
    <m/>
    <n v="2463.7599999999998"/>
    <m/>
    <x v="0"/>
    <m/>
    <m/>
    <x v="107"/>
    <m/>
    <x v="2"/>
    <x v="3"/>
    <x v="2"/>
  </r>
  <r>
    <x v="730"/>
    <x v="0"/>
    <x v="0"/>
    <s v="指名：ドルチェグスト（161228AM-170131）"/>
    <n v="246"/>
    <m/>
    <m/>
    <m/>
    <m/>
    <n v="1140.8800000000001"/>
    <m/>
    <x v="0"/>
    <m/>
    <m/>
    <x v="107"/>
    <m/>
    <x v="2"/>
    <x v="3"/>
    <x v="2"/>
  </r>
  <r>
    <x v="730"/>
    <x v="0"/>
    <x v="0"/>
    <s v="指名：ドルチェグスト（161228AM-170131）"/>
    <n v="869"/>
    <m/>
    <m/>
    <m/>
    <m/>
    <n v="4873.4399999999996"/>
    <m/>
    <x v="0"/>
    <m/>
    <m/>
    <x v="107"/>
    <m/>
    <x v="2"/>
    <x v="3"/>
    <x v="2"/>
  </r>
  <r>
    <x v="731"/>
    <x v="14"/>
    <x v="0"/>
    <s v="NDG_2021_秋冬施策"/>
    <n v="368903"/>
    <m/>
    <m/>
    <m/>
    <m/>
    <n v="19301.73155"/>
    <m/>
    <x v="0"/>
    <m/>
    <m/>
    <x v="108"/>
    <m/>
    <x v="2"/>
    <x v="3"/>
    <x v="0"/>
  </r>
  <r>
    <x v="731"/>
    <x v="14"/>
    <x v="0"/>
    <s v="NDG_2021_秋冬施策"/>
    <n v="54"/>
    <m/>
    <m/>
    <m/>
    <m/>
    <n v="0"/>
    <m/>
    <x v="0"/>
    <m/>
    <m/>
    <x v="108"/>
    <m/>
    <x v="2"/>
    <x v="3"/>
    <x v="0"/>
  </r>
  <r>
    <x v="731"/>
    <x v="14"/>
    <x v="0"/>
    <s v="NDG_2021_秋冬施策"/>
    <n v="48619"/>
    <m/>
    <m/>
    <m/>
    <m/>
    <n v="6340.0193399999998"/>
    <m/>
    <x v="0"/>
    <m/>
    <m/>
    <x v="108"/>
    <m/>
    <x v="2"/>
    <x v="3"/>
    <x v="0"/>
  </r>
  <r>
    <x v="731"/>
    <x v="0"/>
    <x v="0"/>
    <s v="指名：ドルチェグスト（161228AM-170131）"/>
    <n v="264"/>
    <m/>
    <m/>
    <m/>
    <m/>
    <n v="1135.68"/>
    <m/>
    <x v="0"/>
    <m/>
    <m/>
    <x v="108"/>
    <m/>
    <x v="2"/>
    <x v="3"/>
    <x v="2"/>
  </r>
  <r>
    <x v="731"/>
    <x v="0"/>
    <x v="0"/>
    <s v="指名：ドルチェグスト（161228AM-170131）"/>
    <n v="855"/>
    <m/>
    <m/>
    <m/>
    <m/>
    <n v="8022.56"/>
    <m/>
    <x v="0"/>
    <m/>
    <m/>
    <x v="108"/>
    <m/>
    <x v="2"/>
    <x v="3"/>
    <x v="2"/>
  </r>
  <r>
    <x v="731"/>
    <x v="0"/>
    <x v="0"/>
    <s v="指名：ドルチェグスト（161228AM-170131）"/>
    <n v="1176"/>
    <m/>
    <m/>
    <m/>
    <m/>
    <n v="4092.4"/>
    <m/>
    <x v="0"/>
    <m/>
    <m/>
    <x v="108"/>
    <m/>
    <x v="2"/>
    <x v="3"/>
    <x v="2"/>
  </r>
  <r>
    <x v="731"/>
    <x v="0"/>
    <x v="0"/>
    <s v="指名：ドルチェグスト（161228AM-170131）"/>
    <n v="4443"/>
    <m/>
    <m/>
    <m/>
    <m/>
    <n v="20593.04"/>
    <m/>
    <x v="0"/>
    <m/>
    <m/>
    <x v="108"/>
    <m/>
    <x v="2"/>
    <x v="3"/>
    <x v="2"/>
  </r>
  <r>
    <x v="731"/>
    <x v="0"/>
    <x v="0"/>
    <s v="指名：ドルチェグスト（161228AM-170131）"/>
    <n v="211"/>
    <m/>
    <m/>
    <m/>
    <m/>
    <n v="853.83999999999992"/>
    <m/>
    <x v="0"/>
    <m/>
    <m/>
    <x v="108"/>
    <m/>
    <x v="2"/>
    <x v="3"/>
    <x v="2"/>
  </r>
  <r>
    <x v="732"/>
    <x v="14"/>
    <x v="0"/>
    <s v="NDG_2021_秋冬施策"/>
    <n v="68"/>
    <m/>
    <m/>
    <m/>
    <m/>
    <n v="0"/>
    <m/>
    <x v="0"/>
    <m/>
    <m/>
    <x v="108"/>
    <m/>
    <x v="2"/>
    <x v="3"/>
    <x v="0"/>
  </r>
  <r>
    <x v="732"/>
    <x v="14"/>
    <x v="0"/>
    <s v="NDG_2021_秋冬施策"/>
    <n v="668294"/>
    <m/>
    <m/>
    <m/>
    <m/>
    <n v="15912.608770000001"/>
    <m/>
    <x v="0"/>
    <m/>
    <m/>
    <x v="108"/>
    <m/>
    <x v="2"/>
    <x v="3"/>
    <x v="0"/>
  </r>
  <r>
    <x v="732"/>
    <x v="14"/>
    <x v="0"/>
    <s v="NDG_2021_秋冬施策"/>
    <n v="70101"/>
    <m/>
    <m/>
    <m/>
    <m/>
    <n v="9725.3265900000006"/>
    <m/>
    <x v="0"/>
    <m/>
    <m/>
    <x v="108"/>
    <m/>
    <x v="2"/>
    <x v="3"/>
    <x v="0"/>
  </r>
  <r>
    <x v="732"/>
    <x v="0"/>
    <x v="0"/>
    <s v="指名：ドルチェグスト（161228AM-170131）"/>
    <n v="1387"/>
    <m/>
    <m/>
    <m/>
    <m/>
    <n v="8067.28"/>
    <m/>
    <x v="0"/>
    <m/>
    <m/>
    <x v="108"/>
    <m/>
    <x v="2"/>
    <x v="3"/>
    <x v="2"/>
  </r>
  <r>
    <x v="732"/>
    <x v="0"/>
    <x v="0"/>
    <s v="指名：ドルチェグスト（161228AM-170131）"/>
    <n v="626"/>
    <m/>
    <m/>
    <m/>
    <m/>
    <n v="8893.0400000000009"/>
    <m/>
    <x v="0"/>
    <m/>
    <m/>
    <x v="108"/>
    <m/>
    <x v="2"/>
    <x v="3"/>
    <x v="2"/>
  </r>
  <r>
    <x v="732"/>
    <x v="0"/>
    <x v="0"/>
    <s v="指名：ドルチェグスト（161228AM-170131）"/>
    <n v="371"/>
    <m/>
    <m/>
    <m/>
    <m/>
    <n v="431.6"/>
    <m/>
    <x v="0"/>
    <m/>
    <m/>
    <x v="108"/>
    <m/>
    <x v="2"/>
    <x v="3"/>
    <x v="2"/>
  </r>
  <r>
    <x v="732"/>
    <x v="0"/>
    <x v="0"/>
    <s v="指名：ドルチェグスト（161228AM-170131）"/>
    <n v="4621"/>
    <m/>
    <m/>
    <m/>
    <m/>
    <n v="32576.959999999999"/>
    <m/>
    <x v="0"/>
    <m/>
    <m/>
    <x v="108"/>
    <m/>
    <x v="2"/>
    <x v="3"/>
    <x v="2"/>
  </r>
  <r>
    <x v="732"/>
    <x v="0"/>
    <x v="0"/>
    <s v="指名：ドルチェグスト（161228AM-170131）"/>
    <n v="215"/>
    <m/>
    <m/>
    <m/>
    <m/>
    <n v="430.56"/>
    <m/>
    <x v="0"/>
    <m/>
    <m/>
    <x v="108"/>
    <m/>
    <x v="2"/>
    <x v="3"/>
    <x v="2"/>
  </r>
  <r>
    <x v="733"/>
    <x v="14"/>
    <x v="0"/>
    <s v="NDG_2021_秋冬施策"/>
    <n v="705484"/>
    <m/>
    <m/>
    <m/>
    <m/>
    <n v="16141.768029999999"/>
    <m/>
    <x v="0"/>
    <m/>
    <m/>
    <x v="108"/>
    <m/>
    <x v="2"/>
    <x v="3"/>
    <x v="0"/>
  </r>
  <r>
    <x v="733"/>
    <x v="14"/>
    <x v="0"/>
    <s v="NDG_2021_秋冬施策"/>
    <n v="107"/>
    <m/>
    <m/>
    <m/>
    <m/>
    <n v="0"/>
    <m/>
    <x v="0"/>
    <m/>
    <m/>
    <x v="108"/>
    <m/>
    <x v="2"/>
    <x v="3"/>
    <x v="0"/>
  </r>
  <r>
    <x v="733"/>
    <x v="14"/>
    <x v="0"/>
    <s v="NDG_2021_秋冬施策"/>
    <n v="78910"/>
    <m/>
    <m/>
    <m/>
    <m/>
    <n v="9507.9250049999991"/>
    <m/>
    <x v="0"/>
    <m/>
    <m/>
    <x v="108"/>
    <m/>
    <x v="2"/>
    <x v="3"/>
    <x v="0"/>
  </r>
  <r>
    <x v="733"/>
    <x v="0"/>
    <x v="0"/>
    <s v="指名：ドルチェグスト（161228AM-170131）"/>
    <n v="398"/>
    <m/>
    <m/>
    <m/>
    <m/>
    <n v="1144"/>
    <m/>
    <x v="0"/>
    <m/>
    <m/>
    <x v="108"/>
    <m/>
    <x v="2"/>
    <x v="3"/>
    <x v="2"/>
  </r>
  <r>
    <x v="733"/>
    <x v="0"/>
    <x v="0"/>
    <s v="指名：ドルチェグスト（161228AM-170131）"/>
    <n v="282"/>
    <m/>
    <m/>
    <m/>
    <m/>
    <n v="4168.32"/>
    <m/>
    <x v="0"/>
    <m/>
    <m/>
    <x v="108"/>
    <m/>
    <x v="2"/>
    <x v="3"/>
    <x v="2"/>
  </r>
  <r>
    <x v="733"/>
    <x v="0"/>
    <x v="0"/>
    <s v="指名：ドルチェグスト（161228AM-170131）"/>
    <n v="4320"/>
    <m/>
    <m/>
    <m/>
    <m/>
    <n v="20834.32"/>
    <m/>
    <x v="0"/>
    <m/>
    <m/>
    <x v="108"/>
    <m/>
    <x v="2"/>
    <x v="3"/>
    <x v="2"/>
  </r>
  <r>
    <x v="733"/>
    <x v="0"/>
    <x v="0"/>
    <s v="指名：ドルチェグスト（161228AM-170131）"/>
    <n v="887"/>
    <m/>
    <m/>
    <m/>
    <m/>
    <n v="8612.24"/>
    <m/>
    <x v="0"/>
    <m/>
    <m/>
    <x v="108"/>
    <m/>
    <x v="2"/>
    <x v="3"/>
    <x v="2"/>
  </r>
  <r>
    <x v="733"/>
    <x v="0"/>
    <x v="0"/>
    <s v="指名：ドルチェグスト（161228AM-170131）"/>
    <n v="1326"/>
    <m/>
    <m/>
    <m/>
    <m/>
    <n v="5217.68"/>
    <m/>
    <x v="0"/>
    <m/>
    <m/>
    <x v="108"/>
    <m/>
    <x v="2"/>
    <x v="3"/>
    <x v="2"/>
  </r>
  <r>
    <x v="734"/>
    <x v="14"/>
    <x v="0"/>
    <s v="NDG_2021_秋冬施策"/>
    <n v="69816"/>
    <m/>
    <m/>
    <m/>
    <m/>
    <n v="10030.26348"/>
    <m/>
    <x v="0"/>
    <m/>
    <m/>
    <x v="108"/>
    <m/>
    <x v="2"/>
    <x v="3"/>
    <x v="0"/>
  </r>
  <r>
    <x v="734"/>
    <x v="14"/>
    <x v="0"/>
    <s v="NDG_2021_秋冬施策"/>
    <n v="593122"/>
    <m/>
    <m/>
    <m/>
    <m/>
    <n v="15621.530215000001"/>
    <m/>
    <x v="0"/>
    <m/>
    <m/>
    <x v="108"/>
    <m/>
    <x v="2"/>
    <x v="3"/>
    <x v="0"/>
  </r>
  <r>
    <x v="734"/>
    <x v="14"/>
    <x v="0"/>
    <s v="NDG_2021_秋冬施策"/>
    <n v="76"/>
    <m/>
    <m/>
    <m/>
    <m/>
    <n v="0"/>
    <m/>
    <x v="0"/>
    <m/>
    <m/>
    <x v="108"/>
    <m/>
    <x v="2"/>
    <x v="3"/>
    <x v="0"/>
  </r>
  <r>
    <x v="734"/>
    <x v="0"/>
    <x v="0"/>
    <s v="指名：ドルチェグスト（161228AM-170131）"/>
    <n v="4235"/>
    <m/>
    <m/>
    <m/>
    <m/>
    <n v="21001.760000000002"/>
    <m/>
    <x v="0"/>
    <m/>
    <m/>
    <x v="108"/>
    <m/>
    <x v="2"/>
    <x v="3"/>
    <x v="2"/>
  </r>
  <r>
    <x v="734"/>
    <x v="0"/>
    <x v="0"/>
    <s v="指名：ドルチェグスト（161228AM-170131）"/>
    <n v="1176"/>
    <m/>
    <m/>
    <m/>
    <m/>
    <n v="4849.5200000000004"/>
    <m/>
    <x v="0"/>
    <m/>
    <m/>
    <x v="108"/>
    <m/>
    <x v="2"/>
    <x v="3"/>
    <x v="2"/>
  </r>
  <r>
    <x v="734"/>
    <x v="0"/>
    <x v="0"/>
    <s v="指名：ドルチェグスト（161228AM-170131）"/>
    <n v="740"/>
    <m/>
    <m/>
    <m/>
    <m/>
    <n v="7567.04"/>
    <m/>
    <x v="0"/>
    <m/>
    <m/>
    <x v="108"/>
    <m/>
    <x v="2"/>
    <x v="3"/>
    <x v="2"/>
  </r>
  <r>
    <x v="734"/>
    <x v="0"/>
    <x v="0"/>
    <s v="指名：ドルチェグスト（161228AM-170131）"/>
    <n v="269"/>
    <m/>
    <m/>
    <m/>
    <m/>
    <n v="957.83999999999992"/>
    <m/>
    <x v="0"/>
    <m/>
    <m/>
    <x v="108"/>
    <m/>
    <x v="2"/>
    <x v="3"/>
    <x v="2"/>
  </r>
  <r>
    <x v="734"/>
    <x v="0"/>
    <x v="0"/>
    <s v="指名：ドルチェグスト（161228AM-170131）"/>
    <n v="482"/>
    <m/>
    <m/>
    <m/>
    <m/>
    <n v="1110.72"/>
    <m/>
    <x v="0"/>
    <m/>
    <m/>
    <x v="108"/>
    <m/>
    <x v="2"/>
    <x v="3"/>
    <x v="2"/>
  </r>
  <r>
    <x v="735"/>
    <x v="14"/>
    <x v="0"/>
    <s v="NDG_2021_秋冬施策"/>
    <n v="920199"/>
    <m/>
    <m/>
    <m/>
    <m/>
    <n v="52066.949840000001"/>
    <m/>
    <x v="0"/>
    <m/>
    <m/>
    <x v="108"/>
    <m/>
    <x v="2"/>
    <x v="3"/>
    <x v="0"/>
  </r>
  <r>
    <x v="735"/>
    <x v="14"/>
    <x v="0"/>
    <s v="NDG_2021_秋冬施策"/>
    <n v="144241"/>
    <m/>
    <m/>
    <m/>
    <m/>
    <n v="33337.204369999999"/>
    <m/>
    <x v="0"/>
    <m/>
    <m/>
    <x v="108"/>
    <m/>
    <x v="2"/>
    <x v="3"/>
    <x v="0"/>
  </r>
  <r>
    <x v="735"/>
    <x v="14"/>
    <x v="0"/>
    <s v="NDG_2021_秋冬施策"/>
    <n v="427"/>
    <m/>
    <m/>
    <m/>
    <m/>
    <n v="84.257204999999999"/>
    <m/>
    <x v="0"/>
    <m/>
    <m/>
    <x v="108"/>
    <m/>
    <x v="2"/>
    <x v="3"/>
    <x v="0"/>
  </r>
  <r>
    <x v="735"/>
    <x v="0"/>
    <x v="0"/>
    <s v="指名：ドルチェグスト（161228AM-170131）"/>
    <n v="4223"/>
    <m/>
    <m/>
    <m/>
    <m/>
    <n v="21642.400000000001"/>
    <m/>
    <x v="0"/>
    <m/>
    <m/>
    <x v="108"/>
    <m/>
    <x v="2"/>
    <x v="3"/>
    <x v="2"/>
  </r>
  <r>
    <x v="735"/>
    <x v="0"/>
    <x v="0"/>
    <s v="指名：ドルチェグスト（161228AM-170131）"/>
    <n v="663"/>
    <m/>
    <m/>
    <m/>
    <m/>
    <n v="5464.16"/>
    <m/>
    <x v="0"/>
    <m/>
    <m/>
    <x v="108"/>
    <m/>
    <x v="2"/>
    <x v="3"/>
    <x v="2"/>
  </r>
  <r>
    <x v="735"/>
    <x v="0"/>
    <x v="0"/>
    <s v="指名：ドルチェグスト（161228AM-170131）"/>
    <n v="569"/>
    <m/>
    <m/>
    <m/>
    <m/>
    <n v="1047.2800000000002"/>
    <m/>
    <x v="0"/>
    <m/>
    <m/>
    <x v="108"/>
    <m/>
    <x v="2"/>
    <x v="3"/>
    <x v="2"/>
  </r>
  <r>
    <x v="735"/>
    <x v="0"/>
    <x v="0"/>
    <s v="指名：ドルチェグスト（161228AM-170131）"/>
    <n v="233"/>
    <m/>
    <m/>
    <m/>
    <m/>
    <n v="858"/>
    <m/>
    <x v="0"/>
    <m/>
    <m/>
    <x v="108"/>
    <m/>
    <x v="2"/>
    <x v="3"/>
    <x v="2"/>
  </r>
  <r>
    <x v="735"/>
    <x v="0"/>
    <x v="0"/>
    <s v="指名：ドルチェグスト（161228AM-170131）"/>
    <n v="1081"/>
    <m/>
    <m/>
    <m/>
    <m/>
    <n v="5801.12"/>
    <m/>
    <x v="0"/>
    <m/>
    <m/>
    <x v="108"/>
    <m/>
    <x v="2"/>
    <x v="3"/>
    <x v="2"/>
  </r>
  <r>
    <x v="736"/>
    <x v="14"/>
    <x v="0"/>
    <s v="NDG_2021_秋冬施策"/>
    <n v="535"/>
    <m/>
    <m/>
    <m/>
    <m/>
    <n v="0"/>
    <m/>
    <x v="0"/>
    <m/>
    <m/>
    <x v="108"/>
    <m/>
    <x v="2"/>
    <x v="3"/>
    <x v="0"/>
  </r>
  <r>
    <x v="736"/>
    <x v="14"/>
    <x v="0"/>
    <s v="NDG_2021_秋冬施策"/>
    <n v="1176108"/>
    <m/>
    <m/>
    <m/>
    <m/>
    <n v="97516.870855000001"/>
    <m/>
    <x v="0"/>
    <m/>
    <m/>
    <x v="108"/>
    <m/>
    <x v="2"/>
    <x v="3"/>
    <x v="0"/>
  </r>
  <r>
    <x v="736"/>
    <x v="14"/>
    <x v="0"/>
    <s v="NDG_2021_秋冬施策"/>
    <n v="228566"/>
    <m/>
    <m/>
    <m/>
    <m/>
    <n v="59069.008235000001"/>
    <m/>
    <x v="0"/>
    <m/>
    <m/>
    <x v="108"/>
    <m/>
    <x v="2"/>
    <x v="3"/>
    <x v="0"/>
  </r>
  <r>
    <x v="736"/>
    <x v="0"/>
    <x v="0"/>
    <s v="指名：ドルチェグスト（161228AM-170131）"/>
    <n v="3844"/>
    <m/>
    <m/>
    <m/>
    <m/>
    <n v="21051.68"/>
    <m/>
    <x v="0"/>
    <m/>
    <m/>
    <x v="108"/>
    <m/>
    <x v="2"/>
    <x v="3"/>
    <x v="2"/>
  </r>
  <r>
    <x v="736"/>
    <x v="0"/>
    <x v="0"/>
    <s v="指名：ドルチェグスト（161228AM-170131）"/>
    <n v="207"/>
    <m/>
    <m/>
    <m/>
    <m/>
    <n v="650"/>
    <m/>
    <x v="0"/>
    <m/>
    <m/>
    <x v="108"/>
    <m/>
    <x v="2"/>
    <x v="3"/>
    <x v="2"/>
  </r>
  <r>
    <x v="736"/>
    <x v="0"/>
    <x v="0"/>
    <s v="指名：ドルチェグスト（161228AM-170131）"/>
    <n v="463"/>
    <m/>
    <m/>
    <m/>
    <m/>
    <n v="3815.7599999999998"/>
    <m/>
    <x v="0"/>
    <m/>
    <m/>
    <x v="108"/>
    <m/>
    <x v="2"/>
    <x v="3"/>
    <x v="2"/>
  </r>
  <r>
    <x v="736"/>
    <x v="0"/>
    <x v="0"/>
    <s v="指名：ドルチェグスト（161228AM-170131）"/>
    <n v="497"/>
    <m/>
    <m/>
    <m/>
    <m/>
    <n v="994.24"/>
    <m/>
    <x v="0"/>
    <m/>
    <m/>
    <x v="108"/>
    <m/>
    <x v="2"/>
    <x v="3"/>
    <x v="2"/>
  </r>
  <r>
    <x v="736"/>
    <x v="0"/>
    <x v="0"/>
    <s v="指名：ドルチェグスト（161228AM-170131）"/>
    <n v="909"/>
    <m/>
    <m/>
    <m/>
    <m/>
    <n v="4204.72"/>
    <m/>
    <x v="0"/>
    <m/>
    <m/>
    <x v="108"/>
    <m/>
    <x v="2"/>
    <x v="3"/>
    <x v="2"/>
  </r>
  <r>
    <x v="737"/>
    <x v="14"/>
    <x v="0"/>
    <s v="NDG_2021_秋冬施策"/>
    <n v="234507"/>
    <m/>
    <m/>
    <m/>
    <m/>
    <n v="57548.302105000002"/>
    <m/>
    <x v="0"/>
    <m/>
    <m/>
    <x v="108"/>
    <m/>
    <x v="2"/>
    <x v="3"/>
    <x v="0"/>
  </r>
  <r>
    <x v="737"/>
    <x v="14"/>
    <x v="0"/>
    <s v="NDG_2021_秋冬施策"/>
    <n v="1195033"/>
    <m/>
    <m/>
    <m/>
    <m/>
    <n v="98019.576409999994"/>
    <m/>
    <x v="0"/>
    <m/>
    <m/>
    <x v="108"/>
    <m/>
    <x v="2"/>
    <x v="3"/>
    <x v="0"/>
  </r>
  <r>
    <x v="737"/>
    <x v="14"/>
    <x v="0"/>
    <s v="NDG_2021_秋冬施策"/>
    <n v="346"/>
    <m/>
    <m/>
    <m/>
    <m/>
    <n v="0"/>
    <m/>
    <x v="0"/>
    <m/>
    <m/>
    <x v="108"/>
    <m/>
    <x v="2"/>
    <x v="3"/>
    <x v="0"/>
  </r>
  <r>
    <x v="737"/>
    <x v="0"/>
    <x v="0"/>
    <s v="指名：ドルチェグスト（161228AM-170131）"/>
    <n v="145"/>
    <m/>
    <m/>
    <m/>
    <m/>
    <n v="859.04"/>
    <m/>
    <x v="0"/>
    <m/>
    <m/>
    <x v="108"/>
    <m/>
    <x v="2"/>
    <x v="3"/>
    <x v="2"/>
  </r>
  <r>
    <x v="737"/>
    <x v="0"/>
    <x v="0"/>
    <s v="指名：ドルチェグスト（161228AM-170131）"/>
    <n v="205"/>
    <m/>
    <m/>
    <m/>
    <m/>
    <n v="1089.92"/>
    <m/>
    <x v="0"/>
    <m/>
    <m/>
    <x v="108"/>
    <m/>
    <x v="2"/>
    <x v="3"/>
    <x v="2"/>
  </r>
  <r>
    <x v="737"/>
    <x v="0"/>
    <x v="0"/>
    <s v="指名：ドルチェグスト（161228AM-170131）"/>
    <n v="2738"/>
    <m/>
    <m/>
    <m/>
    <m/>
    <n v="21677.759999999998"/>
    <m/>
    <x v="0"/>
    <m/>
    <m/>
    <x v="108"/>
    <m/>
    <x v="2"/>
    <x v="3"/>
    <x v="2"/>
  </r>
  <r>
    <x v="737"/>
    <x v="0"/>
    <x v="0"/>
    <s v="指名：ドルチェグスト（161228AM-170131）"/>
    <n v="364"/>
    <m/>
    <m/>
    <m/>
    <m/>
    <n v="5313.36"/>
    <m/>
    <x v="0"/>
    <m/>
    <m/>
    <x v="108"/>
    <m/>
    <x v="2"/>
    <x v="3"/>
    <x v="2"/>
  </r>
  <r>
    <x v="737"/>
    <x v="0"/>
    <x v="0"/>
    <s v="指名：ドルチェグスト（161228AM-170131）"/>
    <n v="594"/>
    <m/>
    <m/>
    <m/>
    <m/>
    <n v="4535.4400000000005"/>
    <m/>
    <x v="0"/>
    <m/>
    <m/>
    <x v="108"/>
    <m/>
    <x v="2"/>
    <x v="3"/>
    <x v="2"/>
  </r>
  <r>
    <x v="738"/>
    <x v="14"/>
    <x v="0"/>
    <s v="NDG_2021_秋冬施策"/>
    <n v="28919"/>
    <m/>
    <m/>
    <m/>
    <m/>
    <n v="11846.316385"/>
    <m/>
    <x v="0"/>
    <m/>
    <m/>
    <x v="109"/>
    <m/>
    <x v="2"/>
    <x v="3"/>
    <x v="0"/>
  </r>
  <r>
    <x v="738"/>
    <x v="14"/>
    <x v="0"/>
    <s v="NDG_2021_秋冬施策"/>
    <n v="62"/>
    <m/>
    <m/>
    <m/>
    <m/>
    <n v="0"/>
    <m/>
    <x v="0"/>
    <m/>
    <m/>
    <x v="109"/>
    <m/>
    <x v="2"/>
    <x v="3"/>
    <x v="0"/>
  </r>
  <r>
    <x v="738"/>
    <x v="14"/>
    <x v="0"/>
    <s v="NDG_2021_秋冬施策"/>
    <n v="158635"/>
    <m/>
    <m/>
    <m/>
    <m/>
    <n v="20169.731174999997"/>
    <m/>
    <x v="0"/>
    <m/>
    <m/>
    <x v="109"/>
    <m/>
    <x v="2"/>
    <x v="3"/>
    <x v="0"/>
  </r>
  <r>
    <x v="738"/>
    <x v="0"/>
    <x v="0"/>
    <s v="指名：ドルチェグスト（161228AM-170131）"/>
    <n v="255"/>
    <m/>
    <m/>
    <m/>
    <m/>
    <n v="707.2"/>
    <m/>
    <x v="0"/>
    <m/>
    <m/>
    <x v="109"/>
    <m/>
    <x v="2"/>
    <x v="3"/>
    <x v="2"/>
  </r>
  <r>
    <x v="738"/>
    <x v="0"/>
    <x v="0"/>
    <s v="指名：ドルチェグスト（161228AM-170131）"/>
    <n v="1284"/>
    <m/>
    <m/>
    <m/>
    <m/>
    <n v="7709.52"/>
    <m/>
    <x v="0"/>
    <m/>
    <m/>
    <x v="109"/>
    <m/>
    <x v="2"/>
    <x v="3"/>
    <x v="2"/>
  </r>
  <r>
    <x v="738"/>
    <x v="0"/>
    <x v="0"/>
    <s v="指名：ドルチェグスト（161228AM-170131）"/>
    <n v="906"/>
    <m/>
    <m/>
    <m/>
    <m/>
    <n v="7850.9599999999991"/>
    <m/>
    <x v="0"/>
    <m/>
    <m/>
    <x v="109"/>
    <m/>
    <x v="2"/>
    <x v="3"/>
    <x v="2"/>
  </r>
  <r>
    <x v="738"/>
    <x v="0"/>
    <x v="0"/>
    <s v="指名：ドルチェグスト（161228AM-170131）"/>
    <n v="3405"/>
    <m/>
    <m/>
    <m/>
    <m/>
    <n v="14616.16"/>
    <m/>
    <x v="0"/>
    <m/>
    <m/>
    <x v="109"/>
    <m/>
    <x v="2"/>
    <x v="3"/>
    <x v="2"/>
  </r>
  <r>
    <x v="738"/>
    <x v="0"/>
    <x v="0"/>
    <s v="指名：ドルチェグスト（161228AM-170131）"/>
    <n v="506"/>
    <m/>
    <m/>
    <m/>
    <m/>
    <n v="1011.9200000000001"/>
    <m/>
    <x v="0"/>
    <m/>
    <m/>
    <x v="109"/>
    <m/>
    <x v="2"/>
    <x v="3"/>
    <x v="2"/>
  </r>
  <r>
    <x v="739"/>
    <x v="14"/>
    <x v="0"/>
    <s v="NDG_2021_秋冬施策"/>
    <n v="492"/>
    <m/>
    <m/>
    <m/>
    <m/>
    <n v="0"/>
    <m/>
    <x v="0"/>
    <m/>
    <m/>
    <x v="109"/>
    <m/>
    <x v="2"/>
    <x v="3"/>
    <x v="0"/>
  </r>
  <r>
    <x v="739"/>
    <x v="14"/>
    <x v="0"/>
    <s v="NDG_2021_秋冬施策"/>
    <n v="179650"/>
    <m/>
    <m/>
    <m/>
    <m/>
    <n v="47429.234449999996"/>
    <m/>
    <x v="0"/>
    <m/>
    <m/>
    <x v="109"/>
    <m/>
    <x v="2"/>
    <x v="3"/>
    <x v="0"/>
  </r>
  <r>
    <x v="739"/>
    <x v="14"/>
    <x v="0"/>
    <s v="NDG_2021_秋冬施策"/>
    <n v="957285"/>
    <m/>
    <m/>
    <m/>
    <m/>
    <n v="86874.879350000003"/>
    <m/>
    <x v="0"/>
    <m/>
    <m/>
    <x v="109"/>
    <m/>
    <x v="2"/>
    <x v="3"/>
    <x v="0"/>
  </r>
  <r>
    <x v="739"/>
    <x v="0"/>
    <x v="0"/>
    <s v="指名：ドルチェグスト（161228AM-170131）"/>
    <n v="1184"/>
    <m/>
    <m/>
    <m/>
    <m/>
    <n v="7731.3600000000006"/>
    <m/>
    <x v="0"/>
    <m/>
    <m/>
    <x v="109"/>
    <m/>
    <x v="2"/>
    <x v="3"/>
    <x v="2"/>
  </r>
  <r>
    <x v="739"/>
    <x v="0"/>
    <x v="0"/>
    <s v="指名：ドルチェグスト（161228AM-170131）"/>
    <n v="463"/>
    <m/>
    <m/>
    <m/>
    <m/>
    <n v="868.40000000000009"/>
    <m/>
    <x v="0"/>
    <m/>
    <m/>
    <x v="109"/>
    <m/>
    <x v="2"/>
    <x v="3"/>
    <x v="2"/>
  </r>
  <r>
    <x v="739"/>
    <x v="0"/>
    <x v="0"/>
    <s v="指名：ドルチェグスト（161228AM-170131）"/>
    <n v="2800"/>
    <m/>
    <m/>
    <m/>
    <m/>
    <n v="10534.16"/>
    <m/>
    <x v="0"/>
    <m/>
    <m/>
    <x v="109"/>
    <m/>
    <x v="2"/>
    <x v="3"/>
    <x v="2"/>
  </r>
  <r>
    <x v="739"/>
    <x v="0"/>
    <x v="0"/>
    <s v="指名：ドルチェグスト（161228AM-170131）"/>
    <n v="250"/>
    <m/>
    <m/>
    <m/>
    <m/>
    <n v="910"/>
    <m/>
    <x v="0"/>
    <m/>
    <m/>
    <x v="109"/>
    <m/>
    <x v="2"/>
    <x v="3"/>
    <x v="2"/>
  </r>
  <r>
    <x v="739"/>
    <x v="0"/>
    <x v="0"/>
    <s v="指名：ドルチェグスト（161228AM-170131）"/>
    <n v="1095"/>
    <m/>
    <m/>
    <m/>
    <m/>
    <n v="11002.16"/>
    <m/>
    <x v="0"/>
    <m/>
    <m/>
    <x v="109"/>
    <m/>
    <x v="2"/>
    <x v="3"/>
    <x v="2"/>
  </r>
  <r>
    <x v="740"/>
    <x v="14"/>
    <x v="0"/>
    <s v="NDG_Genio_S_SUBX_logo_Awareness"/>
    <n v="35022"/>
    <m/>
    <m/>
    <m/>
    <m/>
    <n v="1436.245995"/>
    <m/>
    <x v="0"/>
    <m/>
    <m/>
    <x v="109"/>
    <m/>
    <x v="2"/>
    <x v="3"/>
    <x v="0"/>
  </r>
  <r>
    <x v="740"/>
    <x v="14"/>
    <x v="0"/>
    <s v="NDG_Genio_S_SUBX_logo_Awareness"/>
    <n v="167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28"/>
    <m/>
    <m/>
    <m/>
    <m/>
    <n v="43.819499999999998"/>
    <m/>
    <x v="0"/>
    <m/>
    <m/>
    <x v="109"/>
    <m/>
    <x v="2"/>
    <x v="3"/>
    <x v="0"/>
  </r>
  <r>
    <x v="740"/>
    <x v="14"/>
    <x v="0"/>
    <s v="NDG_2021_秋冬施策"/>
    <n v="182387"/>
    <m/>
    <m/>
    <m/>
    <m/>
    <n v="40862.308149999997"/>
    <m/>
    <x v="0"/>
    <m/>
    <m/>
    <x v="109"/>
    <m/>
    <x v="2"/>
    <x v="3"/>
    <x v="0"/>
  </r>
  <r>
    <x v="740"/>
    <x v="14"/>
    <x v="0"/>
    <s v="NDG_2021_秋冬施策"/>
    <n v="307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10017"/>
    <m/>
    <m/>
    <m/>
    <m/>
    <n v="18266.840955"/>
    <m/>
    <x v="0"/>
    <m/>
    <m/>
    <x v="109"/>
    <m/>
    <x v="2"/>
    <x v="3"/>
    <x v="0"/>
  </r>
  <r>
    <x v="740"/>
    <x v="14"/>
    <x v="0"/>
    <s v="NDG_Genio_S_SUBX_logo_Awareness"/>
    <n v="29100"/>
    <m/>
    <m/>
    <m/>
    <m/>
    <n v="6570.2612650000001"/>
    <m/>
    <x v="0"/>
    <m/>
    <m/>
    <x v="109"/>
    <m/>
    <x v="2"/>
    <x v="3"/>
    <x v="0"/>
  </r>
  <r>
    <x v="740"/>
    <x v="14"/>
    <x v="0"/>
    <s v="NDG_2021_秋冬施策"/>
    <n v="1058247"/>
    <m/>
    <m/>
    <m/>
    <m/>
    <n v="63792.793819999999"/>
    <m/>
    <x v="0"/>
    <m/>
    <m/>
    <x v="109"/>
    <m/>
    <x v="2"/>
    <x v="3"/>
    <x v="0"/>
  </r>
  <r>
    <x v="740"/>
    <x v="14"/>
    <x v="0"/>
    <s v="NDG_Genio_S_SUBX_logo_Awareness"/>
    <n v="6975"/>
    <m/>
    <m/>
    <m/>
    <m/>
    <n v="1145.188625"/>
    <m/>
    <x v="0"/>
    <m/>
    <m/>
    <x v="109"/>
    <m/>
    <x v="2"/>
    <x v="3"/>
    <x v="0"/>
  </r>
  <r>
    <x v="740"/>
    <x v="14"/>
    <x v="0"/>
    <s v="NDG_Genio_S_SUBX_logo_Awareness"/>
    <n v="6997"/>
    <m/>
    <m/>
    <m/>
    <m/>
    <n v="1543.417565"/>
    <m/>
    <x v="0"/>
    <m/>
    <m/>
    <x v="109"/>
    <m/>
    <x v="2"/>
    <x v="3"/>
    <x v="0"/>
  </r>
  <r>
    <x v="740"/>
    <x v="14"/>
    <x v="0"/>
    <s v="NDG_Genio_S_SUBX_logo_Awareness"/>
    <n v="840"/>
    <m/>
    <m/>
    <m/>
    <m/>
    <n v="104.64052"/>
    <m/>
    <x v="0"/>
    <m/>
    <m/>
    <x v="109"/>
    <m/>
    <x v="2"/>
    <x v="3"/>
    <x v="0"/>
  </r>
  <r>
    <x v="740"/>
    <x v="14"/>
    <x v="0"/>
    <s v="NDG_Genio_S_SUBX_logo_Awareness"/>
    <n v="148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214548"/>
    <m/>
    <m/>
    <m/>
    <m/>
    <n v="24032.532714999998"/>
    <m/>
    <x v="0"/>
    <m/>
    <m/>
    <x v="109"/>
    <m/>
    <x v="2"/>
    <x v="3"/>
    <x v="0"/>
  </r>
  <r>
    <x v="740"/>
    <x v="14"/>
    <x v="0"/>
    <s v="NDG_Genio_S_SUBX_logo_Awareness"/>
    <n v="959"/>
    <m/>
    <m/>
    <m/>
    <m/>
    <n v="0"/>
    <m/>
    <x v="0"/>
    <m/>
    <m/>
    <x v="109"/>
    <m/>
    <x v="2"/>
    <x v="3"/>
    <x v="0"/>
  </r>
  <r>
    <x v="740"/>
    <x v="14"/>
    <x v="0"/>
    <s v="NDG_Genio_S_SUBX_logo_Awareness"/>
    <n v="35425"/>
    <m/>
    <m/>
    <m/>
    <m/>
    <n v="1672.5713599999999"/>
    <m/>
    <x v="0"/>
    <m/>
    <m/>
    <x v="109"/>
    <m/>
    <x v="2"/>
    <x v="3"/>
    <x v="0"/>
  </r>
  <r>
    <x v="740"/>
    <x v="14"/>
    <x v="0"/>
    <s v="NDG_Genio_S_SUBX_logo_Awareness"/>
    <n v="196"/>
    <m/>
    <m/>
    <m/>
    <m/>
    <n v="44.005704999999999"/>
    <m/>
    <x v="0"/>
    <m/>
    <m/>
    <x v="109"/>
    <m/>
    <x v="2"/>
    <x v="3"/>
    <x v="0"/>
  </r>
  <r>
    <x v="740"/>
    <x v="14"/>
    <x v="0"/>
    <s v="NDG_Genio_S_SUBX_logo_Awareness"/>
    <n v="28536"/>
    <m/>
    <m/>
    <m/>
    <m/>
    <n v="5177.6374150000001"/>
    <m/>
    <x v="0"/>
    <m/>
    <m/>
    <x v="109"/>
    <m/>
    <x v="2"/>
    <x v="3"/>
    <x v="0"/>
  </r>
  <r>
    <x v="740"/>
    <x v="0"/>
    <x v="0"/>
    <s v="指名：ドルチェグスト（161228AM-170131）"/>
    <n v="271"/>
    <m/>
    <m/>
    <m/>
    <m/>
    <n v="850.72"/>
    <m/>
    <x v="0"/>
    <m/>
    <m/>
    <x v="109"/>
    <m/>
    <x v="2"/>
    <x v="3"/>
    <x v="2"/>
  </r>
  <r>
    <x v="740"/>
    <x v="0"/>
    <x v="0"/>
    <s v="指名：ドルチェグスト（161228AM-170131）"/>
    <n v="1314"/>
    <m/>
    <m/>
    <m/>
    <m/>
    <n v="5613.92"/>
    <m/>
    <x v="0"/>
    <m/>
    <m/>
    <x v="109"/>
    <m/>
    <x v="2"/>
    <x v="3"/>
    <x v="2"/>
  </r>
  <r>
    <x v="740"/>
    <x v="0"/>
    <x v="0"/>
    <s v="指名：ドルチェグスト（161228AM-170131）"/>
    <n v="997"/>
    <m/>
    <m/>
    <m/>
    <m/>
    <n v="8642.4"/>
    <m/>
    <x v="0"/>
    <m/>
    <m/>
    <x v="109"/>
    <m/>
    <x v="2"/>
    <x v="3"/>
    <x v="2"/>
  </r>
  <r>
    <x v="740"/>
    <x v="0"/>
    <x v="0"/>
    <s v="指名：ドルチェグスト（161228AM-170131）"/>
    <n v="391"/>
    <m/>
    <m/>
    <m/>
    <m/>
    <n v="1207.44"/>
    <m/>
    <x v="0"/>
    <m/>
    <m/>
    <x v="109"/>
    <m/>
    <x v="2"/>
    <x v="3"/>
    <x v="2"/>
  </r>
  <r>
    <x v="740"/>
    <x v="0"/>
    <x v="0"/>
    <s v="指名：ドルチェグスト（161228AM-170131）"/>
    <n v="2913"/>
    <m/>
    <m/>
    <m/>
    <m/>
    <n v="14662.96"/>
    <m/>
    <x v="0"/>
    <m/>
    <m/>
    <x v="109"/>
    <m/>
    <x v="2"/>
    <x v="3"/>
    <x v="2"/>
  </r>
  <r>
    <x v="741"/>
    <x v="14"/>
    <x v="0"/>
    <s v="NDG_2021_秋冬施策"/>
    <n v="1236426"/>
    <m/>
    <m/>
    <m/>
    <m/>
    <n v="103684.65502999999"/>
    <m/>
    <x v="0"/>
    <m/>
    <m/>
    <x v="109"/>
    <m/>
    <x v="2"/>
    <x v="3"/>
    <x v="0"/>
  </r>
  <r>
    <x v="741"/>
    <x v="14"/>
    <x v="0"/>
    <s v="NDG_Genio_S_SUBX_logo_Awareness"/>
    <n v="25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08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8595"/>
    <m/>
    <m/>
    <m/>
    <m/>
    <n v="4703.94193"/>
    <m/>
    <x v="0"/>
    <m/>
    <m/>
    <x v="109"/>
    <m/>
    <x v="2"/>
    <x v="3"/>
    <x v="0"/>
  </r>
  <r>
    <x v="741"/>
    <x v="14"/>
    <x v="0"/>
    <s v="NDG_Genio_S_SUBX_logo_Awareness"/>
    <n v="172383"/>
    <m/>
    <m/>
    <m/>
    <m/>
    <n v="19507.39776"/>
    <m/>
    <x v="0"/>
    <m/>
    <m/>
    <x v="109"/>
    <m/>
    <x v="2"/>
    <x v="3"/>
    <x v="0"/>
  </r>
  <r>
    <x v="741"/>
    <x v="14"/>
    <x v="0"/>
    <s v="NDG_Genio_S_SUBX_logo_Awareness"/>
    <n v="157282"/>
    <m/>
    <m/>
    <m/>
    <m/>
    <n v="16460.077115"/>
    <m/>
    <x v="0"/>
    <m/>
    <m/>
    <x v="109"/>
    <m/>
    <x v="2"/>
    <x v="3"/>
    <x v="0"/>
  </r>
  <r>
    <x v="741"/>
    <x v="14"/>
    <x v="0"/>
    <s v="NDG_Genio_S_SUBX_logo_Awareness"/>
    <n v="31"/>
    <m/>
    <m/>
    <m/>
    <m/>
    <n v="0"/>
    <m/>
    <x v="0"/>
    <m/>
    <m/>
    <x v="109"/>
    <m/>
    <x v="2"/>
    <x v="3"/>
    <x v="0"/>
  </r>
  <r>
    <x v="741"/>
    <x v="14"/>
    <x v="0"/>
    <s v="NDG_2021_秋冬施策"/>
    <n v="228575"/>
    <m/>
    <m/>
    <m/>
    <m/>
    <n v="69059.403774999999"/>
    <m/>
    <x v="0"/>
    <m/>
    <m/>
    <x v="109"/>
    <m/>
    <x v="2"/>
    <x v="3"/>
    <x v="0"/>
  </r>
  <r>
    <x v="741"/>
    <x v="14"/>
    <x v="0"/>
    <s v="NDG_Genio_S_SUBX_logo_Awareness"/>
    <n v="39695"/>
    <m/>
    <m/>
    <m/>
    <m/>
    <n v="10042.451545"/>
    <m/>
    <x v="0"/>
    <m/>
    <m/>
    <x v="109"/>
    <m/>
    <x v="2"/>
    <x v="3"/>
    <x v="0"/>
  </r>
  <r>
    <x v="741"/>
    <x v="14"/>
    <x v="0"/>
    <s v="NDG_Genio_S_SUBX_logo_Awareness"/>
    <n v="29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960"/>
    <m/>
    <m/>
    <m/>
    <m/>
    <n v="734.63224500000001"/>
    <m/>
    <x v="0"/>
    <m/>
    <m/>
    <x v="109"/>
    <m/>
    <x v="2"/>
    <x v="3"/>
    <x v="0"/>
  </r>
  <r>
    <x v="741"/>
    <x v="14"/>
    <x v="0"/>
    <s v="NDG_Genio_S_SUBX_logo_Awareness"/>
    <n v="145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1789"/>
    <m/>
    <m/>
    <m/>
    <m/>
    <n v="2967.7174500000001"/>
    <m/>
    <x v="0"/>
    <m/>
    <m/>
    <x v="109"/>
    <m/>
    <x v="2"/>
    <x v="3"/>
    <x v="0"/>
  </r>
  <r>
    <x v="741"/>
    <x v="14"/>
    <x v="0"/>
    <s v="NDG_Genio_S_SUBX_logo_Awareness"/>
    <n v="6665"/>
    <m/>
    <m/>
    <m/>
    <m/>
    <n v="1413.8077350000001"/>
    <m/>
    <x v="0"/>
    <m/>
    <m/>
    <x v="109"/>
    <m/>
    <x v="2"/>
    <x v="3"/>
    <x v="0"/>
  </r>
  <r>
    <x v="741"/>
    <x v="14"/>
    <x v="0"/>
    <s v="NDG_Genio_S_SUBX_logo_Awareness"/>
    <n v="38825"/>
    <m/>
    <m/>
    <m/>
    <m/>
    <n v="8772.6538650000002"/>
    <m/>
    <x v="0"/>
    <m/>
    <m/>
    <x v="109"/>
    <m/>
    <x v="2"/>
    <x v="3"/>
    <x v="0"/>
  </r>
  <r>
    <x v="741"/>
    <x v="14"/>
    <x v="0"/>
    <s v="NDG_Genio_S_SUBX_logo_Awareness"/>
    <n v="88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94"/>
    <m/>
    <m/>
    <m/>
    <m/>
    <n v="28.606439999999999"/>
    <m/>
    <x v="0"/>
    <m/>
    <m/>
    <x v="109"/>
    <m/>
    <x v="2"/>
    <x v="3"/>
    <x v="0"/>
  </r>
  <r>
    <x v="741"/>
    <x v="14"/>
    <x v="0"/>
    <s v="NDG_Genio_S_SUBX_logo_Awareness"/>
    <n v="2931"/>
    <m/>
    <m/>
    <m/>
    <m/>
    <n v="436.46563500000002"/>
    <m/>
    <x v="0"/>
    <m/>
    <m/>
    <x v="109"/>
    <m/>
    <x v="2"/>
    <x v="3"/>
    <x v="0"/>
  </r>
  <r>
    <x v="741"/>
    <x v="14"/>
    <x v="0"/>
    <s v="NDG_Genio_S_SUBX_logo_Awareness"/>
    <n v="142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72"/>
    <m/>
    <m/>
    <m/>
    <m/>
    <n v="45.193179999999998"/>
    <m/>
    <x v="0"/>
    <m/>
    <m/>
    <x v="109"/>
    <m/>
    <x v="2"/>
    <x v="3"/>
    <x v="0"/>
  </r>
  <r>
    <x v="741"/>
    <x v="14"/>
    <x v="0"/>
    <s v="NDG_Genio_S_SUBX_logo_Awareness"/>
    <n v="967"/>
    <m/>
    <m/>
    <m/>
    <m/>
    <n v="121.09457500000001"/>
    <m/>
    <x v="0"/>
    <m/>
    <m/>
    <x v="109"/>
    <m/>
    <x v="2"/>
    <x v="3"/>
    <x v="0"/>
  </r>
  <r>
    <x v="741"/>
    <x v="14"/>
    <x v="0"/>
    <s v="NDG_2021_秋冬施策"/>
    <n v="760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2328"/>
    <m/>
    <m/>
    <m/>
    <m/>
    <n v="414.11211500000002"/>
    <m/>
    <x v="0"/>
    <m/>
    <m/>
    <x v="109"/>
    <m/>
    <x v="2"/>
    <x v="3"/>
    <x v="0"/>
  </r>
  <r>
    <x v="741"/>
    <x v="14"/>
    <x v="0"/>
    <s v="NDG_Genio_S_SUBX_logo_Awareness"/>
    <n v="5926"/>
    <m/>
    <m/>
    <m/>
    <m/>
    <n v="183.64941999999999"/>
    <m/>
    <x v="0"/>
    <m/>
    <m/>
    <x v="109"/>
    <m/>
    <x v="2"/>
    <x v="3"/>
    <x v="0"/>
  </r>
  <r>
    <x v="741"/>
    <x v="14"/>
    <x v="0"/>
    <s v="NDG_Genio_S_SUBX_logo_Awareness"/>
    <n v="22096"/>
    <m/>
    <m/>
    <m/>
    <m/>
    <n v="1391.2735849999999"/>
    <m/>
    <x v="0"/>
    <m/>
    <m/>
    <x v="109"/>
    <m/>
    <x v="2"/>
    <x v="3"/>
    <x v="0"/>
  </r>
  <r>
    <x v="741"/>
    <x v="14"/>
    <x v="0"/>
    <s v="NDG_Genio_S_SUBX_logo_Awareness"/>
    <n v="2787"/>
    <m/>
    <m/>
    <m/>
    <m/>
    <n v="266.709115"/>
    <m/>
    <x v="0"/>
    <m/>
    <m/>
    <x v="109"/>
    <m/>
    <x v="2"/>
    <x v="3"/>
    <x v="0"/>
  </r>
  <r>
    <x v="741"/>
    <x v="14"/>
    <x v="0"/>
    <s v="NDG_Genio_S_SUBX_logo_Awareness"/>
    <n v="988"/>
    <m/>
    <m/>
    <m/>
    <m/>
    <n v="92.865004999999996"/>
    <m/>
    <x v="0"/>
    <m/>
    <m/>
    <x v="109"/>
    <m/>
    <x v="2"/>
    <x v="3"/>
    <x v="0"/>
  </r>
  <r>
    <x v="741"/>
    <x v="14"/>
    <x v="0"/>
    <s v="NDG_Genio_S_SUBX_logo_Awareness"/>
    <n v="20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3942"/>
    <m/>
    <m/>
    <m/>
    <m/>
    <n v="399.3707"/>
    <m/>
    <x v="0"/>
    <m/>
    <m/>
    <x v="109"/>
    <m/>
    <x v="2"/>
    <x v="3"/>
    <x v="0"/>
  </r>
  <r>
    <x v="741"/>
    <x v="14"/>
    <x v="0"/>
    <s v="NDG_Genio_S_SUBX_logo_Awareness"/>
    <n v="31986"/>
    <m/>
    <m/>
    <m/>
    <m/>
    <n v="2066.8610049999997"/>
    <m/>
    <x v="0"/>
    <m/>
    <m/>
    <x v="109"/>
    <m/>
    <x v="2"/>
    <x v="3"/>
    <x v="0"/>
  </r>
  <r>
    <x v="741"/>
    <x v="14"/>
    <x v="0"/>
    <s v="NDG_Genio_S_SUBX_logo_Awareness"/>
    <n v="29420"/>
    <m/>
    <m/>
    <m/>
    <m/>
    <n v="1371.5447750000001"/>
    <m/>
    <x v="0"/>
    <m/>
    <m/>
    <x v="109"/>
    <m/>
    <x v="2"/>
    <x v="3"/>
    <x v="0"/>
  </r>
  <r>
    <x v="741"/>
    <x v="14"/>
    <x v="0"/>
    <s v="NDG_Genio_S_SUBX_logo_Awareness"/>
    <n v="6472"/>
    <m/>
    <m/>
    <m/>
    <m/>
    <n v="753.93847000000005"/>
    <m/>
    <x v="0"/>
    <m/>
    <m/>
    <x v="109"/>
    <m/>
    <x v="2"/>
    <x v="3"/>
    <x v="0"/>
  </r>
  <r>
    <x v="741"/>
    <x v="14"/>
    <x v="0"/>
    <s v="NDG_Genio_S_SUBX_logo_Awareness"/>
    <n v="6001"/>
    <m/>
    <m/>
    <m/>
    <m/>
    <n v="0"/>
    <m/>
    <x v="0"/>
    <m/>
    <m/>
    <x v="109"/>
    <m/>
    <x v="2"/>
    <x v="3"/>
    <x v="0"/>
  </r>
  <r>
    <x v="741"/>
    <x v="14"/>
    <x v="0"/>
    <s v="NDG_Genio_S_SUBX_logo_Awareness"/>
    <n v="17133"/>
    <m/>
    <m/>
    <m/>
    <m/>
    <n v="3143.3656299999998"/>
    <m/>
    <x v="0"/>
    <m/>
    <m/>
    <x v="109"/>
    <m/>
    <x v="2"/>
    <x v="3"/>
    <x v="0"/>
  </r>
  <r>
    <x v="741"/>
    <x v="14"/>
    <x v="0"/>
    <s v="NDG_Genio_S_SUBX_logo_Awareness"/>
    <n v="258431"/>
    <m/>
    <m/>
    <m/>
    <m/>
    <n v="20095.294890000001"/>
    <m/>
    <x v="0"/>
    <m/>
    <m/>
    <x v="109"/>
    <m/>
    <x v="2"/>
    <x v="3"/>
    <x v="0"/>
  </r>
  <r>
    <x v="741"/>
    <x v="14"/>
    <x v="0"/>
    <s v="NDG_Genio_S_SUBX_logo_Awareness"/>
    <n v="267130"/>
    <m/>
    <m/>
    <m/>
    <m/>
    <n v="24533.069595000001"/>
    <m/>
    <x v="0"/>
    <m/>
    <m/>
    <x v="109"/>
    <m/>
    <x v="2"/>
    <x v="3"/>
    <x v="0"/>
  </r>
  <r>
    <x v="741"/>
    <x v="14"/>
    <x v="0"/>
    <s v="NDG_Genio_S_SUBX_logo_Awareness"/>
    <n v="2449"/>
    <m/>
    <m/>
    <m/>
    <m/>
    <n v="219.98504"/>
    <m/>
    <x v="0"/>
    <m/>
    <m/>
    <x v="109"/>
    <m/>
    <x v="2"/>
    <x v="3"/>
    <x v="0"/>
  </r>
  <r>
    <x v="741"/>
    <x v="14"/>
    <x v="0"/>
    <s v="NDG_Genio_S_SUBX_logo_Awareness"/>
    <n v="22293"/>
    <m/>
    <m/>
    <m/>
    <m/>
    <n v="1269.859005"/>
    <m/>
    <x v="0"/>
    <m/>
    <m/>
    <x v="109"/>
    <m/>
    <x v="2"/>
    <x v="3"/>
    <x v="0"/>
  </r>
  <r>
    <x v="741"/>
    <x v="14"/>
    <x v="0"/>
    <s v="NDG_Genio_S_SUBX_logo_Awareness"/>
    <n v="29730"/>
    <m/>
    <m/>
    <m/>
    <m/>
    <n v="1407.472305"/>
    <m/>
    <x v="0"/>
    <m/>
    <m/>
    <x v="109"/>
    <m/>
    <x v="2"/>
    <x v="3"/>
    <x v="0"/>
  </r>
  <r>
    <x v="741"/>
    <x v="0"/>
    <x v="0"/>
    <s v="指名：ドルチェグスト（161228AM-170131）"/>
    <n v="278"/>
    <m/>
    <m/>
    <m/>
    <m/>
    <n v="873.6"/>
    <m/>
    <x v="0"/>
    <m/>
    <m/>
    <x v="109"/>
    <m/>
    <x v="2"/>
    <x v="3"/>
    <x v="2"/>
  </r>
  <r>
    <x v="741"/>
    <x v="0"/>
    <x v="0"/>
    <s v="指名：ドルチェグスト（161228AM-170131）"/>
    <n v="158"/>
    <m/>
    <m/>
    <m/>
    <m/>
    <n v="404.56"/>
    <m/>
    <x v="0"/>
    <m/>
    <m/>
    <x v="109"/>
    <m/>
    <x v="2"/>
    <x v="3"/>
    <x v="2"/>
  </r>
  <r>
    <x v="741"/>
    <x v="0"/>
    <x v="0"/>
    <s v="指名：ドルチェグスト（161228AM-170131）"/>
    <n v="1681"/>
    <m/>
    <m/>
    <m/>
    <m/>
    <n v="8823.36"/>
    <m/>
    <x v="0"/>
    <m/>
    <m/>
    <x v="109"/>
    <m/>
    <x v="2"/>
    <x v="3"/>
    <x v="2"/>
  </r>
  <r>
    <x v="741"/>
    <x v="0"/>
    <x v="0"/>
    <s v="指名：ドルチェグスト（161228AM-170131）"/>
    <n v="1027"/>
    <m/>
    <m/>
    <m/>
    <m/>
    <n v="9655.36"/>
    <m/>
    <x v="0"/>
    <m/>
    <m/>
    <x v="109"/>
    <m/>
    <x v="2"/>
    <x v="3"/>
    <x v="2"/>
  </r>
  <r>
    <x v="741"/>
    <x v="0"/>
    <x v="0"/>
    <s v="指名：ドルチェグスト（161228AM-170131）"/>
    <n v="2041"/>
    <m/>
    <m/>
    <m/>
    <m/>
    <n v="7988.24"/>
    <m/>
    <x v="0"/>
    <m/>
    <m/>
    <x v="109"/>
    <m/>
    <x v="2"/>
    <x v="3"/>
    <x v="2"/>
  </r>
  <r>
    <x v="742"/>
    <x v="14"/>
    <x v="0"/>
    <s v="NDG_Genio_S_SUBX_logo_Awareness"/>
    <n v="4488"/>
    <m/>
    <m/>
    <m/>
    <m/>
    <n v="1270.22361"/>
    <m/>
    <x v="0"/>
    <m/>
    <m/>
    <x v="109"/>
    <m/>
    <x v="2"/>
    <x v="3"/>
    <x v="0"/>
  </r>
  <r>
    <x v="742"/>
    <x v="14"/>
    <x v="0"/>
    <s v="NDG_Genio_S_SUBX_logo_Awareness"/>
    <n v="28157"/>
    <m/>
    <m/>
    <m/>
    <m/>
    <n v="2411.5654850000001"/>
    <m/>
    <x v="0"/>
    <m/>
    <m/>
    <x v="109"/>
    <m/>
    <x v="2"/>
    <x v="3"/>
    <x v="0"/>
  </r>
  <r>
    <x v="742"/>
    <x v="14"/>
    <x v="0"/>
    <s v="NDG_Genio_S_SUBX_logo_Awareness"/>
    <n v="27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343"/>
    <m/>
    <m/>
    <m/>
    <m/>
    <n v="162.17898"/>
    <m/>
    <x v="0"/>
    <m/>
    <m/>
    <x v="109"/>
    <m/>
    <x v="2"/>
    <x v="3"/>
    <x v="0"/>
  </r>
  <r>
    <x v="742"/>
    <x v="14"/>
    <x v="0"/>
    <s v="NDG_2021_秋冬施策"/>
    <n v="384939"/>
    <m/>
    <m/>
    <m/>
    <m/>
    <n v="46717.182070000003"/>
    <m/>
    <x v="0"/>
    <m/>
    <m/>
    <x v="109"/>
    <m/>
    <x v="2"/>
    <x v="3"/>
    <x v="0"/>
  </r>
  <r>
    <x v="742"/>
    <x v="14"/>
    <x v="0"/>
    <s v="NDG_2021_秋冬施策"/>
    <n v="69446"/>
    <m/>
    <m/>
    <m/>
    <m/>
    <n v="20953.62412"/>
    <m/>
    <x v="0"/>
    <m/>
    <m/>
    <x v="109"/>
    <m/>
    <x v="2"/>
    <x v="3"/>
    <x v="0"/>
  </r>
  <r>
    <x v="742"/>
    <x v="14"/>
    <x v="0"/>
    <s v="NDG_Genio_S_SUBX_logo_Awareness"/>
    <n v="6418"/>
    <m/>
    <m/>
    <m/>
    <m/>
    <n v="475.85300999999998"/>
    <m/>
    <x v="0"/>
    <m/>
    <m/>
    <x v="109"/>
    <m/>
    <x v="2"/>
    <x v="3"/>
    <x v="0"/>
  </r>
  <r>
    <x v="742"/>
    <x v="14"/>
    <x v="0"/>
    <s v="NDG_Genio_S_SUBX_logo_Awareness"/>
    <n v="33421"/>
    <m/>
    <m/>
    <m/>
    <m/>
    <n v="2040.9673599999999"/>
    <m/>
    <x v="0"/>
    <m/>
    <m/>
    <x v="109"/>
    <m/>
    <x v="2"/>
    <x v="3"/>
    <x v="0"/>
  </r>
  <r>
    <x v="742"/>
    <x v="14"/>
    <x v="0"/>
    <s v="NDG_Genio_S_SUBX_logo_Awareness"/>
    <n v="4174"/>
    <m/>
    <m/>
    <m/>
    <m/>
    <n v="1208.094695"/>
    <m/>
    <x v="0"/>
    <m/>
    <m/>
    <x v="109"/>
    <m/>
    <x v="2"/>
    <x v="3"/>
    <x v="0"/>
  </r>
  <r>
    <x v="742"/>
    <x v="14"/>
    <x v="0"/>
    <s v="NDG_Genio_S_SUBX_logo_Awareness"/>
    <n v="2123"/>
    <m/>
    <m/>
    <m/>
    <m/>
    <n v="339.84976999999998"/>
    <m/>
    <x v="0"/>
    <m/>
    <m/>
    <x v="109"/>
    <m/>
    <x v="2"/>
    <x v="3"/>
    <x v="0"/>
  </r>
  <r>
    <x v="742"/>
    <x v="14"/>
    <x v="0"/>
    <s v="NDG_Genio_S_SUBX_logo_Awareness"/>
    <n v="6893"/>
    <m/>
    <m/>
    <m/>
    <m/>
    <n v="345.39578"/>
    <m/>
    <x v="0"/>
    <m/>
    <m/>
    <x v="109"/>
    <m/>
    <x v="2"/>
    <x v="3"/>
    <x v="0"/>
  </r>
  <r>
    <x v="742"/>
    <x v="14"/>
    <x v="0"/>
    <s v="NDG_Genio_S_SUBX_logo_Awareness"/>
    <n v="257400"/>
    <m/>
    <m/>
    <m/>
    <m/>
    <n v="27605.104214999999"/>
    <m/>
    <x v="0"/>
    <m/>
    <m/>
    <x v="109"/>
    <m/>
    <x v="2"/>
    <x v="3"/>
    <x v="0"/>
  </r>
  <r>
    <x v="742"/>
    <x v="14"/>
    <x v="0"/>
    <s v="NDG_Genio_S_SUBX_logo_Awareness"/>
    <n v="163732"/>
    <m/>
    <m/>
    <m/>
    <m/>
    <n v="13947.513814999998"/>
    <m/>
    <x v="0"/>
    <m/>
    <m/>
    <x v="109"/>
    <m/>
    <x v="2"/>
    <x v="3"/>
    <x v="0"/>
  </r>
  <r>
    <x v="742"/>
    <x v="14"/>
    <x v="0"/>
    <s v="NDG_Genio_S_SUBX_logo_Awareness"/>
    <n v="4140"/>
    <m/>
    <m/>
    <m/>
    <m/>
    <n v="615.44543499999997"/>
    <m/>
    <x v="0"/>
    <m/>
    <m/>
    <x v="109"/>
    <m/>
    <x v="2"/>
    <x v="3"/>
    <x v="0"/>
  </r>
  <r>
    <x v="742"/>
    <x v="14"/>
    <x v="0"/>
    <s v="NDG_Genio_S_SUBX_logo_Awareness"/>
    <n v="16058"/>
    <m/>
    <m/>
    <m/>
    <m/>
    <n v="2947.5493299999998"/>
    <m/>
    <x v="0"/>
    <m/>
    <m/>
    <x v="109"/>
    <m/>
    <x v="2"/>
    <x v="3"/>
    <x v="0"/>
  </r>
  <r>
    <x v="742"/>
    <x v="14"/>
    <x v="0"/>
    <s v="NDG_Genio_S_SUBX_logo_Awareness"/>
    <n v="5391"/>
    <m/>
    <m/>
    <m/>
    <m/>
    <n v="1051.00569"/>
    <m/>
    <x v="0"/>
    <m/>
    <m/>
    <x v="109"/>
    <m/>
    <x v="2"/>
    <x v="3"/>
    <x v="0"/>
  </r>
  <r>
    <x v="742"/>
    <x v="14"/>
    <x v="0"/>
    <s v="NDG_Genio_S_SUBX_logo_Awareness"/>
    <n v="31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7421"/>
    <m/>
    <m/>
    <m/>
    <m/>
    <n v="6600.905925"/>
    <m/>
    <x v="0"/>
    <m/>
    <m/>
    <x v="109"/>
    <m/>
    <x v="2"/>
    <x v="3"/>
    <x v="0"/>
  </r>
  <r>
    <x v="742"/>
    <x v="14"/>
    <x v="0"/>
    <s v="NDG_Genio_S_SUBX_logo_Awareness"/>
    <n v="76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7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50043"/>
    <m/>
    <m/>
    <m/>
    <m/>
    <n v="2414.6986349999997"/>
    <m/>
    <x v="0"/>
    <m/>
    <m/>
    <x v="109"/>
    <m/>
    <x v="2"/>
    <x v="3"/>
    <x v="0"/>
  </r>
  <r>
    <x v="742"/>
    <x v="14"/>
    <x v="0"/>
    <s v="NDG_Genio_S_SUBX_logo_Awareness"/>
    <n v="34284"/>
    <m/>
    <m/>
    <m/>
    <m/>
    <n v="1678.61466"/>
    <m/>
    <x v="0"/>
    <m/>
    <m/>
    <x v="109"/>
    <m/>
    <x v="2"/>
    <x v="3"/>
    <x v="0"/>
  </r>
  <r>
    <x v="742"/>
    <x v="14"/>
    <x v="0"/>
    <s v="NDG_Genio_S_SUBX_logo_Awareness"/>
    <n v="51690"/>
    <m/>
    <m/>
    <m/>
    <m/>
    <n v="2936.9612899999997"/>
    <m/>
    <x v="0"/>
    <m/>
    <m/>
    <x v="109"/>
    <m/>
    <x v="2"/>
    <x v="3"/>
    <x v="0"/>
  </r>
  <r>
    <x v="742"/>
    <x v="14"/>
    <x v="0"/>
    <s v="NDG_Genio_S_SUBX_logo_Awareness"/>
    <n v="1349"/>
    <m/>
    <m/>
    <m/>
    <m/>
    <n v="167.86102"/>
    <m/>
    <x v="0"/>
    <m/>
    <m/>
    <x v="109"/>
    <m/>
    <x v="2"/>
    <x v="3"/>
    <x v="0"/>
  </r>
  <r>
    <x v="742"/>
    <x v="14"/>
    <x v="0"/>
    <s v="NDG_Genio_S_SUBX_logo_Awareness"/>
    <n v="2033"/>
    <m/>
    <m/>
    <m/>
    <m/>
    <n v="254.97262499999999"/>
    <m/>
    <x v="0"/>
    <m/>
    <m/>
    <x v="109"/>
    <m/>
    <x v="2"/>
    <x v="3"/>
    <x v="0"/>
  </r>
  <r>
    <x v="742"/>
    <x v="14"/>
    <x v="0"/>
    <s v="NDG_Genio_S_SUBX_logo_Awareness"/>
    <n v="5440"/>
    <m/>
    <m/>
    <m/>
    <m/>
    <n v="750.43068000000005"/>
    <m/>
    <x v="0"/>
    <m/>
    <m/>
    <x v="109"/>
    <m/>
    <x v="2"/>
    <x v="3"/>
    <x v="0"/>
  </r>
  <r>
    <x v="742"/>
    <x v="14"/>
    <x v="0"/>
    <s v="NDG_Genio_S_SUBX_logo_Awareness"/>
    <n v="66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5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6576"/>
    <m/>
    <m/>
    <m/>
    <m/>
    <n v="238.67466999999999"/>
    <m/>
    <x v="0"/>
    <m/>
    <m/>
    <x v="109"/>
    <m/>
    <x v="2"/>
    <x v="3"/>
    <x v="0"/>
  </r>
  <r>
    <x v="742"/>
    <x v="14"/>
    <x v="0"/>
    <s v="NDG_Genio_S_SUBX_logo_Awareness"/>
    <n v="109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69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16512"/>
    <m/>
    <m/>
    <m/>
    <m/>
    <n v="723.59151499999996"/>
    <m/>
    <x v="0"/>
    <m/>
    <m/>
    <x v="109"/>
    <m/>
    <x v="2"/>
    <x v="3"/>
    <x v="0"/>
  </r>
  <r>
    <x v="742"/>
    <x v="14"/>
    <x v="0"/>
    <s v="NDG_Genio_S_SUBX_logo_Awareness"/>
    <n v="6935"/>
    <m/>
    <m/>
    <m/>
    <m/>
    <n v="57.899720000000002"/>
    <m/>
    <x v="0"/>
    <m/>
    <m/>
    <x v="109"/>
    <m/>
    <x v="2"/>
    <x v="3"/>
    <x v="0"/>
  </r>
  <r>
    <x v="742"/>
    <x v="14"/>
    <x v="0"/>
    <s v="NDG_2021_秋冬施策"/>
    <n v="163"/>
    <m/>
    <m/>
    <m/>
    <m/>
    <n v="0"/>
    <m/>
    <x v="0"/>
    <m/>
    <m/>
    <x v="109"/>
    <m/>
    <x v="2"/>
    <x v="3"/>
    <x v="0"/>
  </r>
  <r>
    <x v="742"/>
    <x v="14"/>
    <x v="0"/>
    <s v="NDG_Genio_S_SUBX_logo_Awareness"/>
    <n v="240099"/>
    <m/>
    <m/>
    <m/>
    <m/>
    <n v="15801.422084999998"/>
    <m/>
    <x v="0"/>
    <m/>
    <m/>
    <x v="109"/>
    <m/>
    <x v="2"/>
    <x v="3"/>
    <x v="0"/>
  </r>
  <r>
    <x v="742"/>
    <x v="14"/>
    <x v="0"/>
    <s v="NDG_Genio_S_SUBX_logo_Awareness"/>
    <n v="4079"/>
    <m/>
    <m/>
    <m/>
    <m/>
    <n v="945.21894999999995"/>
    <m/>
    <x v="0"/>
    <m/>
    <m/>
    <x v="109"/>
    <m/>
    <x v="2"/>
    <x v="3"/>
    <x v="0"/>
  </r>
  <r>
    <x v="742"/>
    <x v="14"/>
    <x v="0"/>
    <s v="NDG_Genio_S_SUBX_logo_Awareness"/>
    <n v="252842"/>
    <m/>
    <m/>
    <m/>
    <m/>
    <n v="21977.361369999999"/>
    <m/>
    <x v="0"/>
    <m/>
    <m/>
    <x v="109"/>
    <m/>
    <x v="2"/>
    <x v="3"/>
    <x v="0"/>
  </r>
  <r>
    <x v="742"/>
    <x v="14"/>
    <x v="0"/>
    <s v="NDG_Genio_S_SUBX_logo_Awareness"/>
    <n v="31481"/>
    <m/>
    <m/>
    <m/>
    <m/>
    <n v="5876.7814399999997"/>
    <m/>
    <x v="0"/>
    <m/>
    <m/>
    <x v="109"/>
    <m/>
    <x v="2"/>
    <x v="3"/>
    <x v="0"/>
  </r>
  <r>
    <x v="742"/>
    <x v="14"/>
    <x v="0"/>
    <s v="NDG_Genio_S_SUBX_logo_Awareness"/>
    <n v="32669"/>
    <m/>
    <m/>
    <m/>
    <m/>
    <n v="7703.5874050000002"/>
    <m/>
    <x v="0"/>
    <m/>
    <m/>
    <x v="109"/>
    <m/>
    <x v="2"/>
    <x v="3"/>
    <x v="0"/>
  </r>
  <r>
    <x v="742"/>
    <x v="0"/>
    <x v="0"/>
    <s v="指名：ドルチェグスト（161228AM-170131）"/>
    <n v="248"/>
    <m/>
    <m/>
    <m/>
    <m/>
    <n v="804.96"/>
    <m/>
    <x v="0"/>
    <m/>
    <m/>
    <x v="109"/>
    <m/>
    <x v="2"/>
    <x v="3"/>
    <x v="2"/>
  </r>
  <r>
    <x v="742"/>
    <x v="0"/>
    <x v="0"/>
    <s v="指名：ドルチェグスト（161228AM-170131）"/>
    <n v="2589"/>
    <m/>
    <m/>
    <m/>
    <m/>
    <n v="9531.6"/>
    <m/>
    <x v="0"/>
    <m/>
    <m/>
    <x v="109"/>
    <m/>
    <x v="2"/>
    <x v="3"/>
    <x v="2"/>
  </r>
  <r>
    <x v="742"/>
    <x v="0"/>
    <x v="0"/>
    <s v="指名：ドルチェグスト（161228AM-170131）"/>
    <n v="1154"/>
    <m/>
    <m/>
    <m/>
    <m/>
    <n v="9173.84"/>
    <m/>
    <x v="0"/>
    <m/>
    <m/>
    <x v="109"/>
    <m/>
    <x v="2"/>
    <x v="3"/>
    <x v="2"/>
  </r>
  <r>
    <x v="742"/>
    <x v="0"/>
    <x v="0"/>
    <s v="指名：ドルチェグスト（161228AM-170131）"/>
    <n v="406"/>
    <m/>
    <m/>
    <m/>
    <m/>
    <n v="1201.1999999999998"/>
    <m/>
    <x v="0"/>
    <m/>
    <m/>
    <x v="109"/>
    <m/>
    <x v="2"/>
    <x v="3"/>
    <x v="2"/>
  </r>
  <r>
    <x v="742"/>
    <x v="0"/>
    <x v="0"/>
    <s v="指名：ドルチェグスト（161228AM-170131）"/>
    <n v="2207"/>
    <m/>
    <m/>
    <m/>
    <m/>
    <n v="11350.560000000001"/>
    <m/>
    <x v="0"/>
    <m/>
    <m/>
    <x v="109"/>
    <m/>
    <x v="2"/>
    <x v="3"/>
    <x v="2"/>
  </r>
  <r>
    <x v="743"/>
    <x v="14"/>
    <x v="0"/>
    <s v="NDG_Genio_S_SUBX_logo_Awareness"/>
    <n v="841"/>
    <m/>
    <m/>
    <m/>
    <m/>
    <n v="96.729595000000003"/>
    <m/>
    <x v="0"/>
    <m/>
    <m/>
    <x v="109"/>
    <m/>
    <x v="2"/>
    <x v="3"/>
    <x v="0"/>
  </r>
  <r>
    <x v="743"/>
    <x v="14"/>
    <x v="0"/>
    <s v="NDG_Genio_S_SUBX_logo_Awareness"/>
    <n v="71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4901"/>
    <m/>
    <m/>
    <m/>
    <m/>
    <n v="1161.3873450000001"/>
    <m/>
    <x v="0"/>
    <m/>
    <m/>
    <x v="109"/>
    <m/>
    <x v="2"/>
    <x v="3"/>
    <x v="0"/>
  </r>
  <r>
    <x v="743"/>
    <x v="14"/>
    <x v="0"/>
    <s v="NDG_Genio_S_SUBX_logo_Awareness"/>
    <n v="62"/>
    <m/>
    <m/>
    <m/>
    <m/>
    <n v="98.574920000000006"/>
    <m/>
    <x v="0"/>
    <m/>
    <m/>
    <x v="109"/>
    <m/>
    <x v="2"/>
    <x v="3"/>
    <x v="0"/>
  </r>
  <r>
    <x v="743"/>
    <x v="14"/>
    <x v="0"/>
    <s v="NDG_2021_秋冬施策"/>
    <n v="775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198"/>
    <m/>
    <m/>
    <m/>
    <m/>
    <n v="2645.0464849999998"/>
    <m/>
    <x v="0"/>
    <m/>
    <m/>
    <x v="109"/>
    <m/>
    <x v="2"/>
    <x v="3"/>
    <x v="0"/>
  </r>
  <r>
    <x v="743"/>
    <x v="14"/>
    <x v="0"/>
    <s v="NDG_Genio_S_SUBX_logo_Awareness"/>
    <n v="4494"/>
    <m/>
    <m/>
    <m/>
    <m/>
    <n v="753.08995500000003"/>
    <m/>
    <x v="0"/>
    <m/>
    <m/>
    <x v="109"/>
    <m/>
    <x v="2"/>
    <x v="3"/>
    <x v="0"/>
  </r>
  <r>
    <x v="743"/>
    <x v="14"/>
    <x v="0"/>
    <s v="NDG_Genio_S_SUBX_logo_Awareness"/>
    <n v="34072"/>
    <m/>
    <m/>
    <m/>
    <m/>
    <n v="3718.5852100000002"/>
    <m/>
    <x v="0"/>
    <m/>
    <m/>
    <x v="109"/>
    <m/>
    <x v="2"/>
    <x v="3"/>
    <x v="0"/>
  </r>
  <r>
    <x v="743"/>
    <x v="14"/>
    <x v="0"/>
    <s v="NDG_Genio_S_SUBX_logo_Awareness"/>
    <n v="2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53386"/>
    <m/>
    <m/>
    <m/>
    <m/>
    <n v="4626.3000199999997"/>
    <m/>
    <x v="0"/>
    <m/>
    <m/>
    <x v="109"/>
    <m/>
    <x v="2"/>
    <x v="3"/>
    <x v="0"/>
  </r>
  <r>
    <x v="743"/>
    <x v="14"/>
    <x v="0"/>
    <s v="NDG_Genio_S_SUBX_logo_Awareness"/>
    <n v="4930"/>
    <m/>
    <m/>
    <m/>
    <m/>
    <n v="282.11172499999998"/>
    <m/>
    <x v="0"/>
    <m/>
    <m/>
    <x v="109"/>
    <m/>
    <x v="2"/>
    <x v="3"/>
    <x v="0"/>
  </r>
  <r>
    <x v="743"/>
    <x v="14"/>
    <x v="0"/>
    <s v="NDG_Genio_S_SUBX_logo_Awareness"/>
    <n v="44903"/>
    <m/>
    <m/>
    <m/>
    <m/>
    <n v="11457.975264999999"/>
    <m/>
    <x v="0"/>
    <m/>
    <m/>
    <x v="109"/>
    <m/>
    <x v="2"/>
    <x v="3"/>
    <x v="0"/>
  </r>
  <r>
    <x v="743"/>
    <x v="14"/>
    <x v="0"/>
    <s v="NDG_Genio_S_SUBX_logo_Awareness"/>
    <n v="3581"/>
    <m/>
    <m/>
    <m/>
    <m/>
    <n v="461.16734500000001"/>
    <m/>
    <x v="0"/>
    <m/>
    <m/>
    <x v="109"/>
    <m/>
    <x v="2"/>
    <x v="3"/>
    <x v="0"/>
  </r>
  <r>
    <x v="743"/>
    <x v="14"/>
    <x v="0"/>
    <s v="NDG_Genio_S_SUBX_logo_Awareness"/>
    <n v="2002"/>
    <m/>
    <m/>
    <m/>
    <m/>
    <n v="408.08553999999998"/>
    <m/>
    <x v="0"/>
    <m/>
    <m/>
    <x v="109"/>
    <m/>
    <x v="2"/>
    <x v="3"/>
    <x v="0"/>
  </r>
  <r>
    <x v="743"/>
    <x v="14"/>
    <x v="0"/>
    <s v="NDG_Genio_S_SUBX_logo_Awareness"/>
    <n v="11333"/>
    <m/>
    <m/>
    <m/>
    <m/>
    <n v="1921.2509250000001"/>
    <m/>
    <x v="0"/>
    <m/>
    <m/>
    <x v="109"/>
    <m/>
    <x v="2"/>
    <x v="3"/>
    <x v="0"/>
  </r>
  <r>
    <x v="743"/>
    <x v="14"/>
    <x v="0"/>
    <s v="NDG_Genio_S_SUBX_logo_Awareness"/>
    <n v="36997"/>
    <m/>
    <m/>
    <m/>
    <m/>
    <n v="5002.6883400000006"/>
    <m/>
    <x v="0"/>
    <m/>
    <m/>
    <x v="109"/>
    <m/>
    <x v="2"/>
    <x v="3"/>
    <x v="0"/>
  </r>
  <r>
    <x v="743"/>
    <x v="14"/>
    <x v="0"/>
    <s v="NDG_Genio_S_SUBX_logo_Awareness"/>
    <n v="4995"/>
    <m/>
    <m/>
    <m/>
    <m/>
    <n v="171.95752999999999"/>
    <m/>
    <x v="0"/>
    <m/>
    <m/>
    <x v="109"/>
    <m/>
    <x v="2"/>
    <x v="3"/>
    <x v="0"/>
  </r>
  <r>
    <x v="743"/>
    <x v="14"/>
    <x v="0"/>
    <s v="NDG_Genio_S_SUBX_logo_Awareness"/>
    <n v="56"/>
    <m/>
    <m/>
    <m/>
    <m/>
    <n v="0"/>
    <m/>
    <x v="0"/>
    <m/>
    <m/>
    <x v="109"/>
    <m/>
    <x v="2"/>
    <x v="3"/>
    <x v="0"/>
  </r>
  <r>
    <x v="743"/>
    <x v="14"/>
    <x v="0"/>
    <s v="NDG_2021_秋冬施策"/>
    <n v="1662647"/>
    <m/>
    <m/>
    <m/>
    <m/>
    <n v="177440.27824499999"/>
    <m/>
    <x v="0"/>
    <m/>
    <m/>
    <x v="109"/>
    <m/>
    <x v="2"/>
    <x v="3"/>
    <x v="0"/>
  </r>
  <r>
    <x v="743"/>
    <x v="14"/>
    <x v="0"/>
    <s v="NDG_2021_秋冬施策"/>
    <n v="279652"/>
    <m/>
    <m/>
    <m/>
    <m/>
    <n v="73849.780505000002"/>
    <m/>
    <x v="0"/>
    <m/>
    <m/>
    <x v="109"/>
    <m/>
    <x v="2"/>
    <x v="3"/>
    <x v="0"/>
  </r>
  <r>
    <x v="743"/>
    <x v="14"/>
    <x v="0"/>
    <s v="NDG_Genio_S_SUBX_logo_Awareness"/>
    <n v="3167"/>
    <m/>
    <m/>
    <m/>
    <m/>
    <n v="447.17855500000002"/>
    <m/>
    <x v="0"/>
    <m/>
    <m/>
    <x v="109"/>
    <m/>
    <x v="2"/>
    <x v="3"/>
    <x v="0"/>
  </r>
  <r>
    <x v="743"/>
    <x v="14"/>
    <x v="0"/>
    <s v="NDG_Genio_S_SUBX_logo_Awareness"/>
    <n v="24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1961"/>
    <m/>
    <m/>
    <m/>
    <m/>
    <n v="320.89811500000002"/>
    <m/>
    <x v="0"/>
    <m/>
    <m/>
    <x v="109"/>
    <m/>
    <x v="2"/>
    <x v="3"/>
    <x v="0"/>
  </r>
  <r>
    <x v="743"/>
    <x v="14"/>
    <x v="0"/>
    <s v="NDG_Genio_S_SUBX_logo_Awareness"/>
    <n v="89566"/>
    <m/>
    <m/>
    <m/>
    <m/>
    <n v="6660.2116599999999"/>
    <m/>
    <x v="0"/>
    <m/>
    <m/>
    <x v="109"/>
    <m/>
    <x v="2"/>
    <x v="3"/>
    <x v="0"/>
  </r>
  <r>
    <x v="743"/>
    <x v="14"/>
    <x v="0"/>
    <s v="NDG_Genio_S_SUBX_logo_Awareness"/>
    <n v="3568"/>
    <m/>
    <m/>
    <m/>
    <m/>
    <n v="584.38599499999998"/>
    <m/>
    <x v="0"/>
    <m/>
    <m/>
    <x v="109"/>
    <m/>
    <x v="2"/>
    <x v="3"/>
    <x v="0"/>
  </r>
  <r>
    <x v="743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69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508"/>
    <m/>
    <m/>
    <m/>
    <m/>
    <n v="1671.0516149999999"/>
    <m/>
    <x v="0"/>
    <m/>
    <m/>
    <x v="109"/>
    <m/>
    <x v="2"/>
    <x v="3"/>
    <x v="0"/>
  </r>
  <r>
    <x v="743"/>
    <x v="14"/>
    <x v="0"/>
    <s v="NDG_Genio_S_SUBX_logo_Awareness"/>
    <n v="10873"/>
    <m/>
    <m/>
    <m/>
    <m/>
    <n v="954.9529"/>
    <m/>
    <x v="0"/>
    <m/>
    <m/>
    <x v="109"/>
    <m/>
    <x v="2"/>
    <x v="3"/>
    <x v="0"/>
  </r>
  <r>
    <x v="743"/>
    <x v="14"/>
    <x v="0"/>
    <s v="NDG_2021_秋冬施策"/>
    <n v="11571"/>
    <m/>
    <m/>
    <m/>
    <m/>
    <n v="1084.5281649999999"/>
    <m/>
    <x v="0"/>
    <m/>
    <m/>
    <x v="109"/>
    <m/>
    <x v="2"/>
    <x v="3"/>
    <x v="0"/>
  </r>
  <r>
    <x v="743"/>
    <x v="14"/>
    <x v="0"/>
    <s v="NDG_Genio_S_SUBX_logo_Awareness"/>
    <n v="268600"/>
    <m/>
    <m/>
    <m/>
    <m/>
    <n v="34965.266045000004"/>
    <m/>
    <x v="0"/>
    <m/>
    <m/>
    <x v="109"/>
    <m/>
    <x v="2"/>
    <x v="3"/>
    <x v="0"/>
  </r>
  <r>
    <x v="743"/>
    <x v="14"/>
    <x v="0"/>
    <s v="NDG_Genio_S_SUBX_logo_Awareness"/>
    <n v="4466"/>
    <m/>
    <m/>
    <m/>
    <m/>
    <n v="290.62363499999998"/>
    <m/>
    <x v="0"/>
    <m/>
    <m/>
    <x v="109"/>
    <m/>
    <x v="2"/>
    <x v="3"/>
    <x v="0"/>
  </r>
  <r>
    <x v="743"/>
    <x v="14"/>
    <x v="0"/>
    <s v="NDG_Genio_S_SUBX_logo_Awareness"/>
    <n v="3398"/>
    <m/>
    <m/>
    <m/>
    <m/>
    <n v="1025.5145600000001"/>
    <m/>
    <x v="0"/>
    <m/>
    <m/>
    <x v="109"/>
    <m/>
    <x v="2"/>
    <x v="3"/>
    <x v="0"/>
  </r>
  <r>
    <x v="743"/>
    <x v="14"/>
    <x v="0"/>
    <s v="NDG_Genio_S_SUBX_logo_Awareness"/>
    <n v="5646"/>
    <m/>
    <m/>
    <m/>
    <m/>
    <n v="971.37016000000006"/>
    <m/>
    <x v="0"/>
    <m/>
    <m/>
    <x v="109"/>
    <m/>
    <x v="2"/>
    <x v="3"/>
    <x v="0"/>
  </r>
  <r>
    <x v="743"/>
    <x v="14"/>
    <x v="0"/>
    <s v="NDG_2021_秋冬施策"/>
    <n v="78720"/>
    <m/>
    <m/>
    <m/>
    <m/>
    <n v="4427.4843700000001"/>
    <m/>
    <x v="0"/>
    <m/>
    <m/>
    <x v="109"/>
    <m/>
    <x v="2"/>
    <x v="3"/>
    <x v="0"/>
  </r>
  <r>
    <x v="743"/>
    <x v="14"/>
    <x v="0"/>
    <s v="NDG_Genio_S_SUBX_logo_Awareness"/>
    <n v="24594"/>
    <m/>
    <m/>
    <m/>
    <m/>
    <n v="7275.9626049999997"/>
    <m/>
    <x v="0"/>
    <m/>
    <m/>
    <x v="109"/>
    <m/>
    <x v="2"/>
    <x v="3"/>
    <x v="0"/>
  </r>
  <r>
    <x v="743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3"/>
    <x v="14"/>
    <x v="0"/>
    <s v="NDG_Genio_S_SUBX_logo_Awareness"/>
    <n v="354809"/>
    <m/>
    <m/>
    <m/>
    <m/>
    <n v="31308.932400000002"/>
    <m/>
    <x v="0"/>
    <m/>
    <m/>
    <x v="109"/>
    <m/>
    <x v="2"/>
    <x v="3"/>
    <x v="0"/>
  </r>
  <r>
    <x v="743"/>
    <x v="14"/>
    <x v="0"/>
    <s v="NDG_Genio_S_SUBX_logo_Awareness"/>
    <n v="3654"/>
    <m/>
    <m/>
    <m/>
    <m/>
    <n v="697.85843"/>
    <m/>
    <x v="0"/>
    <m/>
    <m/>
    <x v="109"/>
    <m/>
    <x v="2"/>
    <x v="3"/>
    <x v="0"/>
  </r>
  <r>
    <x v="743"/>
    <x v="14"/>
    <x v="0"/>
    <s v="NDG_Genio_S_SUBX_logo_Awareness"/>
    <n v="25208"/>
    <m/>
    <m/>
    <m/>
    <m/>
    <n v="1624.9798149999999"/>
    <m/>
    <x v="0"/>
    <m/>
    <m/>
    <x v="109"/>
    <m/>
    <x v="2"/>
    <x v="3"/>
    <x v="0"/>
  </r>
  <r>
    <x v="743"/>
    <x v="14"/>
    <x v="0"/>
    <s v="NDG_Genio_S_SUBX_logo_Awareness"/>
    <n v="11030"/>
    <m/>
    <m/>
    <m/>
    <m/>
    <n v="624.447945"/>
    <m/>
    <x v="0"/>
    <m/>
    <m/>
    <x v="109"/>
    <m/>
    <x v="2"/>
    <x v="3"/>
    <x v="0"/>
  </r>
  <r>
    <x v="743"/>
    <x v="0"/>
    <x v="0"/>
    <s v="指名：ドルチェグスト（161228AM-170131）"/>
    <n v="144"/>
    <m/>
    <m/>
    <m/>
    <m/>
    <n v="596.96"/>
    <m/>
    <x v="0"/>
    <m/>
    <m/>
    <x v="109"/>
    <m/>
    <x v="2"/>
    <x v="3"/>
    <x v="2"/>
  </r>
  <r>
    <x v="743"/>
    <x v="0"/>
    <x v="0"/>
    <s v="指名：ドルチェグスト（161228AM-170131）"/>
    <n v="2668"/>
    <m/>
    <m/>
    <m/>
    <m/>
    <n v="14879.279999999999"/>
    <m/>
    <x v="0"/>
    <m/>
    <m/>
    <x v="109"/>
    <m/>
    <x v="2"/>
    <x v="3"/>
    <x v="2"/>
  </r>
  <r>
    <x v="743"/>
    <x v="0"/>
    <x v="0"/>
    <s v="指名：ドルチェグスト（161228AM-170131）"/>
    <n v="536"/>
    <m/>
    <m/>
    <m/>
    <m/>
    <n v="2853.76"/>
    <m/>
    <x v="0"/>
    <m/>
    <m/>
    <x v="109"/>
    <m/>
    <x v="2"/>
    <x v="3"/>
    <x v="2"/>
  </r>
  <r>
    <x v="743"/>
    <x v="0"/>
    <x v="0"/>
    <s v="指名：ドルチェグスト（161228AM-170131）"/>
    <n v="2447"/>
    <m/>
    <m/>
    <m/>
    <m/>
    <n v="8996"/>
    <m/>
    <x v="0"/>
    <m/>
    <m/>
    <x v="109"/>
    <m/>
    <x v="2"/>
    <x v="3"/>
    <x v="2"/>
  </r>
  <r>
    <x v="743"/>
    <x v="0"/>
    <x v="0"/>
    <s v="指名：ドルチェグスト（161228AM-170131）"/>
    <n v="261"/>
    <m/>
    <m/>
    <m/>
    <m/>
    <n v="1038.96"/>
    <m/>
    <x v="0"/>
    <m/>
    <m/>
    <x v="109"/>
    <m/>
    <x v="2"/>
    <x v="3"/>
    <x v="2"/>
  </r>
  <r>
    <x v="744"/>
    <x v="14"/>
    <x v="0"/>
    <s v="NDG_Genio_S_SUBX_logo_Awareness"/>
    <n v="1397"/>
    <m/>
    <m/>
    <m/>
    <m/>
    <n v="46.806584999999998"/>
    <m/>
    <x v="0"/>
    <m/>
    <m/>
    <x v="109"/>
    <m/>
    <x v="2"/>
    <x v="3"/>
    <x v="0"/>
  </r>
  <r>
    <x v="744"/>
    <x v="14"/>
    <x v="0"/>
    <s v="NDG_Genio_S_SUBX_logo_Awareness"/>
    <n v="16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2990"/>
    <m/>
    <m/>
    <m/>
    <m/>
    <n v="983.31292499999995"/>
    <m/>
    <x v="0"/>
    <m/>
    <m/>
    <x v="109"/>
    <m/>
    <x v="2"/>
    <x v="3"/>
    <x v="0"/>
  </r>
  <r>
    <x v="744"/>
    <x v="14"/>
    <x v="0"/>
    <s v="NDG_Genio_S_SUBX_logo_Awareness"/>
    <n v="1920"/>
    <m/>
    <m/>
    <m/>
    <m/>
    <n v="37.000160000000001"/>
    <m/>
    <x v="0"/>
    <m/>
    <m/>
    <x v="109"/>
    <m/>
    <x v="2"/>
    <x v="3"/>
    <x v="0"/>
  </r>
  <r>
    <x v="744"/>
    <x v="14"/>
    <x v="0"/>
    <s v="NDG_Genio_S_SUBX_logo_Awareness"/>
    <n v="15264"/>
    <m/>
    <m/>
    <m/>
    <m/>
    <n v="1543.3707350000002"/>
    <m/>
    <x v="0"/>
    <m/>
    <m/>
    <x v="109"/>
    <m/>
    <x v="2"/>
    <x v="3"/>
    <x v="0"/>
  </r>
  <r>
    <x v="744"/>
    <x v="14"/>
    <x v="0"/>
    <s v="NDG_2021_秋冬施策"/>
    <n v="3343076"/>
    <m/>
    <m/>
    <m/>
    <m/>
    <n v="179000.19780999998"/>
    <m/>
    <x v="0"/>
    <m/>
    <m/>
    <x v="109"/>
    <m/>
    <x v="2"/>
    <x v="3"/>
    <x v="0"/>
  </r>
  <r>
    <x v="744"/>
    <x v="14"/>
    <x v="0"/>
    <s v="NDG_Genio_S_SUBX_logo_Awareness"/>
    <n v="11"/>
    <m/>
    <m/>
    <m/>
    <m/>
    <n v="0"/>
    <m/>
    <x v="0"/>
    <m/>
    <m/>
    <x v="109"/>
    <m/>
    <x v="2"/>
    <x v="3"/>
    <x v="0"/>
  </r>
  <r>
    <x v="744"/>
    <x v="14"/>
    <x v="0"/>
    <s v="NDG_2021_秋冬施策"/>
    <n v="143584"/>
    <m/>
    <m/>
    <m/>
    <m/>
    <n v="6545.9141250000002"/>
    <m/>
    <x v="0"/>
    <m/>
    <m/>
    <x v="109"/>
    <m/>
    <x v="2"/>
    <x v="3"/>
    <x v="0"/>
  </r>
  <r>
    <x v="744"/>
    <x v="14"/>
    <x v="0"/>
    <s v="NDG_Genio_S_SUBX_logo_Awareness"/>
    <n v="52822"/>
    <m/>
    <m/>
    <m/>
    <m/>
    <n v="3565.5481150000001"/>
    <m/>
    <x v="0"/>
    <m/>
    <m/>
    <x v="109"/>
    <m/>
    <x v="2"/>
    <x v="3"/>
    <x v="0"/>
  </r>
  <r>
    <x v="744"/>
    <x v="14"/>
    <x v="0"/>
    <s v="NDG_Genio_S_SUBX_logo_Awareness"/>
    <n v="3274"/>
    <m/>
    <m/>
    <m/>
    <m/>
    <n v="807.00131999999996"/>
    <m/>
    <x v="0"/>
    <m/>
    <m/>
    <x v="109"/>
    <m/>
    <x v="2"/>
    <x v="3"/>
    <x v="0"/>
  </r>
  <r>
    <x v="744"/>
    <x v="14"/>
    <x v="0"/>
    <s v="NDG_Genio_S_SUBX_logo_Awareness"/>
    <n v="3560"/>
    <m/>
    <m/>
    <m/>
    <m/>
    <n v="531.56621500000006"/>
    <m/>
    <x v="0"/>
    <m/>
    <m/>
    <x v="109"/>
    <m/>
    <x v="2"/>
    <x v="3"/>
    <x v="0"/>
  </r>
  <r>
    <x v="744"/>
    <x v="14"/>
    <x v="0"/>
    <s v="NDG_Genio_S_SUBX_logo_Awareness"/>
    <n v="413461"/>
    <m/>
    <m/>
    <m/>
    <m/>
    <n v="32831.681210000002"/>
    <m/>
    <x v="0"/>
    <m/>
    <m/>
    <x v="109"/>
    <m/>
    <x v="2"/>
    <x v="3"/>
    <x v="0"/>
  </r>
  <r>
    <x v="744"/>
    <x v="14"/>
    <x v="0"/>
    <s v="NDG_Genio_S_SUBX_logo_Awareness"/>
    <n v="2828"/>
    <m/>
    <m/>
    <m/>
    <m/>
    <n v="803.83025999999995"/>
    <m/>
    <x v="0"/>
    <m/>
    <m/>
    <x v="109"/>
    <m/>
    <x v="2"/>
    <x v="3"/>
    <x v="0"/>
  </r>
  <r>
    <x v="744"/>
    <x v="14"/>
    <x v="0"/>
    <s v="NDG_Genio_S_SUBX_logo_Awareness"/>
    <n v="81692"/>
    <m/>
    <m/>
    <m/>
    <m/>
    <n v="5589.4793899999995"/>
    <m/>
    <x v="0"/>
    <m/>
    <m/>
    <x v="109"/>
    <m/>
    <x v="2"/>
    <x v="3"/>
    <x v="0"/>
  </r>
  <r>
    <x v="744"/>
    <x v="14"/>
    <x v="0"/>
    <s v="NDG_Genio_S_SUBX_logo_Awareness"/>
    <n v="10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7348"/>
    <m/>
    <m/>
    <m/>
    <m/>
    <n v="3308.6420799999996"/>
    <m/>
    <x v="0"/>
    <m/>
    <m/>
    <x v="109"/>
    <m/>
    <x v="2"/>
    <x v="3"/>
    <x v="0"/>
  </r>
  <r>
    <x v="744"/>
    <x v="14"/>
    <x v="0"/>
    <s v="NDG_Genio_S_SUBX_logo_Awareness"/>
    <n v="40764"/>
    <m/>
    <m/>
    <m/>
    <m/>
    <n v="9198.9685399999998"/>
    <m/>
    <x v="0"/>
    <m/>
    <m/>
    <x v="109"/>
    <m/>
    <x v="2"/>
    <x v="3"/>
    <x v="0"/>
  </r>
  <r>
    <x v="744"/>
    <x v="14"/>
    <x v="0"/>
    <s v="NDG_Genio_S_SUBX_logo_Awareness"/>
    <n v="7802"/>
    <m/>
    <m/>
    <m/>
    <m/>
    <n v="1158.62772"/>
    <m/>
    <x v="0"/>
    <m/>
    <m/>
    <x v="109"/>
    <m/>
    <x v="2"/>
    <x v="3"/>
    <x v="0"/>
  </r>
  <r>
    <x v="744"/>
    <x v="14"/>
    <x v="0"/>
    <s v="NDG_Genio_S_SUBX_logo_Awareness"/>
    <n v="1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6071"/>
    <m/>
    <m/>
    <m/>
    <m/>
    <n v="767.36752999999999"/>
    <m/>
    <x v="0"/>
    <m/>
    <m/>
    <x v="109"/>
    <m/>
    <x v="2"/>
    <x v="3"/>
    <x v="0"/>
  </r>
  <r>
    <x v="744"/>
    <x v="14"/>
    <x v="0"/>
    <s v="NDG_Genio_S_SUBX_logo_Awareness"/>
    <n v="8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436"/>
    <m/>
    <m/>
    <m/>
    <m/>
    <n v="195.65797000000001"/>
    <m/>
    <x v="0"/>
    <m/>
    <m/>
    <x v="109"/>
    <m/>
    <x v="2"/>
    <x v="3"/>
    <x v="0"/>
  </r>
  <r>
    <x v="744"/>
    <x v="14"/>
    <x v="0"/>
    <s v="NDG_Genio_S_SUBX_logo_Awareness"/>
    <n v="8051"/>
    <m/>
    <m/>
    <m/>
    <m/>
    <n v="1456.58025"/>
    <m/>
    <x v="0"/>
    <m/>
    <m/>
    <x v="109"/>
    <m/>
    <x v="2"/>
    <x v="3"/>
    <x v="0"/>
  </r>
  <r>
    <x v="744"/>
    <x v="14"/>
    <x v="0"/>
    <s v="NDG_Genio_S_SUBX_logo_Awareness"/>
    <n v="60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4731"/>
    <m/>
    <m/>
    <m/>
    <m/>
    <n v="1017.605865"/>
    <m/>
    <x v="0"/>
    <m/>
    <m/>
    <x v="109"/>
    <m/>
    <x v="2"/>
    <x v="3"/>
    <x v="0"/>
  </r>
  <r>
    <x v="744"/>
    <x v="14"/>
    <x v="0"/>
    <s v="NDG_Genio_S_SUBX_logo_Awareness"/>
    <n v="438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9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357627"/>
    <m/>
    <m/>
    <m/>
    <m/>
    <n v="36337.224484999999"/>
    <m/>
    <x v="0"/>
    <m/>
    <m/>
    <x v="109"/>
    <m/>
    <x v="2"/>
    <x v="3"/>
    <x v="0"/>
  </r>
  <r>
    <x v="744"/>
    <x v="14"/>
    <x v="0"/>
    <s v="NDG_Genio_S_SUBX_logo_Awareness"/>
    <n v="57524"/>
    <m/>
    <m/>
    <m/>
    <m/>
    <n v="12540.879989999999"/>
    <m/>
    <x v="0"/>
    <m/>
    <m/>
    <x v="109"/>
    <m/>
    <x v="2"/>
    <x v="3"/>
    <x v="0"/>
  </r>
  <r>
    <x v="744"/>
    <x v="14"/>
    <x v="0"/>
    <s v="NDG_Genio_S_SUBX_logo_Awareness"/>
    <n v="11486"/>
    <m/>
    <m/>
    <m/>
    <m/>
    <n v="778.87544500000001"/>
    <m/>
    <x v="0"/>
    <m/>
    <m/>
    <x v="109"/>
    <m/>
    <x v="2"/>
    <x v="3"/>
    <x v="0"/>
  </r>
  <r>
    <x v="744"/>
    <x v="14"/>
    <x v="0"/>
    <s v="NDG_Genio_S_SUBX_logo_Awareness"/>
    <n v="10460"/>
    <m/>
    <m/>
    <m/>
    <m/>
    <n v="550.02949999999998"/>
    <m/>
    <x v="0"/>
    <m/>
    <m/>
    <x v="109"/>
    <m/>
    <x v="2"/>
    <x v="3"/>
    <x v="0"/>
  </r>
  <r>
    <x v="744"/>
    <x v="14"/>
    <x v="0"/>
    <s v="NDG_Genio_S_SUBX_logo_Awareness"/>
    <n v="50018"/>
    <m/>
    <m/>
    <m/>
    <m/>
    <n v="4197.1989599999997"/>
    <m/>
    <x v="0"/>
    <m/>
    <m/>
    <x v="109"/>
    <m/>
    <x v="2"/>
    <x v="3"/>
    <x v="0"/>
  </r>
  <r>
    <x v="744"/>
    <x v="14"/>
    <x v="0"/>
    <s v="NDG_Genio_S_SUBX_logo_Awareness"/>
    <n v="3459"/>
    <m/>
    <m/>
    <m/>
    <m/>
    <n v="484.72841"/>
    <m/>
    <x v="0"/>
    <m/>
    <m/>
    <x v="109"/>
    <m/>
    <x v="2"/>
    <x v="3"/>
    <x v="0"/>
  </r>
  <r>
    <x v="744"/>
    <x v="14"/>
    <x v="0"/>
    <s v="NDG_Genio_S_SUBX_logo_Awareness"/>
    <n v="2515"/>
    <m/>
    <m/>
    <m/>
    <m/>
    <n v="215.18831"/>
    <m/>
    <x v="0"/>
    <m/>
    <m/>
    <x v="109"/>
    <m/>
    <x v="2"/>
    <x v="3"/>
    <x v="0"/>
  </r>
  <r>
    <x v="744"/>
    <x v="14"/>
    <x v="0"/>
    <s v="NDG_Genio_S_SUBX_logo_Awareness"/>
    <n v="52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16296"/>
    <m/>
    <m/>
    <m/>
    <m/>
    <n v="567.18934999999999"/>
    <m/>
    <x v="0"/>
    <m/>
    <m/>
    <x v="109"/>
    <m/>
    <x v="2"/>
    <x v="3"/>
    <x v="0"/>
  </r>
  <r>
    <x v="744"/>
    <x v="14"/>
    <x v="0"/>
    <s v="NDG_Genio_S_SUBX_logo_Awareness"/>
    <n v="7852"/>
    <m/>
    <m/>
    <m/>
    <m/>
    <n v="463.138665"/>
    <m/>
    <x v="0"/>
    <m/>
    <m/>
    <x v="109"/>
    <m/>
    <x v="2"/>
    <x v="3"/>
    <x v="0"/>
  </r>
  <r>
    <x v="744"/>
    <x v="14"/>
    <x v="0"/>
    <s v="NDG_2021_秋冬施策"/>
    <n v="24910"/>
    <m/>
    <m/>
    <m/>
    <m/>
    <n v="2198.6740749999999"/>
    <m/>
    <x v="0"/>
    <m/>
    <m/>
    <x v="109"/>
    <m/>
    <x v="2"/>
    <x v="3"/>
    <x v="0"/>
  </r>
  <r>
    <x v="744"/>
    <x v="14"/>
    <x v="0"/>
    <s v="NDG_2021_秋冬施策"/>
    <n v="486983"/>
    <m/>
    <m/>
    <m/>
    <m/>
    <n v="79771.192049999998"/>
    <m/>
    <x v="0"/>
    <m/>
    <m/>
    <x v="109"/>
    <m/>
    <x v="2"/>
    <x v="3"/>
    <x v="0"/>
  </r>
  <r>
    <x v="744"/>
    <x v="14"/>
    <x v="0"/>
    <s v="NDG_2021_秋冬施策"/>
    <n v="529"/>
    <m/>
    <m/>
    <m/>
    <m/>
    <n v="0"/>
    <m/>
    <x v="0"/>
    <m/>
    <m/>
    <x v="109"/>
    <m/>
    <x v="2"/>
    <x v="3"/>
    <x v="0"/>
  </r>
  <r>
    <x v="744"/>
    <x v="14"/>
    <x v="0"/>
    <s v="NDG_Genio_S_SUBX_logo_Awareness"/>
    <n v="5245"/>
    <m/>
    <m/>
    <m/>
    <m/>
    <n v="1044.4160400000001"/>
    <m/>
    <x v="0"/>
    <m/>
    <m/>
    <x v="109"/>
    <m/>
    <x v="2"/>
    <x v="3"/>
    <x v="0"/>
  </r>
  <r>
    <x v="744"/>
    <x v="0"/>
    <x v="0"/>
    <s v="指名：ドルチェグスト（161228AM-170131）"/>
    <n v="187"/>
    <m/>
    <m/>
    <m/>
    <m/>
    <n v="686.4"/>
    <m/>
    <x v="0"/>
    <m/>
    <m/>
    <x v="109"/>
    <m/>
    <x v="2"/>
    <x v="3"/>
    <x v="2"/>
  </r>
  <r>
    <x v="744"/>
    <x v="0"/>
    <x v="0"/>
    <s v="指名：ドルチェグスト（161228AM-170131）"/>
    <n v="3336"/>
    <m/>
    <m/>
    <m/>
    <m/>
    <n v="17100.72"/>
    <m/>
    <x v="0"/>
    <m/>
    <m/>
    <x v="109"/>
    <m/>
    <x v="2"/>
    <x v="3"/>
    <x v="2"/>
  </r>
  <r>
    <x v="744"/>
    <x v="0"/>
    <x v="0"/>
    <s v="指名：ドルチェグスト（161228AM-170131）"/>
    <n v="3641"/>
    <m/>
    <m/>
    <m/>
    <m/>
    <n v="11263.2"/>
    <m/>
    <x v="0"/>
    <m/>
    <m/>
    <x v="109"/>
    <m/>
    <x v="2"/>
    <x v="3"/>
    <x v="2"/>
  </r>
  <r>
    <x v="744"/>
    <x v="0"/>
    <x v="0"/>
    <s v="指名：ドルチェグスト（161228AM-170131）"/>
    <n v="604"/>
    <m/>
    <m/>
    <m/>
    <m/>
    <n v="2953.6"/>
    <m/>
    <x v="0"/>
    <m/>
    <m/>
    <x v="109"/>
    <m/>
    <x v="2"/>
    <x v="3"/>
    <x v="2"/>
  </r>
  <r>
    <x v="744"/>
    <x v="0"/>
    <x v="0"/>
    <s v="指名：ドルチェグスト（161228AM-170131）"/>
    <n v="366"/>
    <m/>
    <m/>
    <m/>
    <m/>
    <n v="940.16"/>
    <m/>
    <x v="0"/>
    <m/>
    <m/>
    <x v="109"/>
    <m/>
    <x v="2"/>
    <x v="3"/>
    <x v="2"/>
  </r>
  <r>
    <x v="745"/>
    <x v="14"/>
    <x v="0"/>
    <s v="NDG_Genio_S_SUBX_logo_Awareness"/>
    <n v="6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121"/>
    <m/>
    <m/>
    <m/>
    <m/>
    <n v="94.750470000000007"/>
    <m/>
    <x v="0"/>
    <m/>
    <m/>
    <x v="110"/>
    <m/>
    <x v="2"/>
    <x v="3"/>
    <x v="0"/>
  </r>
  <r>
    <x v="745"/>
    <x v="14"/>
    <x v="0"/>
    <s v="NDG_Genio_S_SUBX_logo_Consideration"/>
    <n v="15191"/>
    <m/>
    <m/>
    <m/>
    <m/>
    <n v="867.92714999999998"/>
    <m/>
    <x v="0"/>
    <m/>
    <m/>
    <x v="110"/>
    <m/>
    <x v="2"/>
    <x v="3"/>
    <x v="0"/>
  </r>
  <r>
    <x v="745"/>
    <x v="14"/>
    <x v="0"/>
    <s v="NDG_Genio_S_SUBX_logo_Consideration"/>
    <n v="1957"/>
    <m/>
    <m/>
    <m/>
    <m/>
    <n v="334.05623000000003"/>
    <m/>
    <x v="0"/>
    <m/>
    <m/>
    <x v="110"/>
    <m/>
    <x v="2"/>
    <x v="3"/>
    <x v="0"/>
  </r>
  <r>
    <x v="745"/>
    <x v="14"/>
    <x v="0"/>
    <s v="NDG_Genio_S_SUBX_logo_Consideration"/>
    <n v="1934"/>
    <m/>
    <m/>
    <m/>
    <m/>
    <n v="371.39200499999998"/>
    <m/>
    <x v="0"/>
    <m/>
    <m/>
    <x v="110"/>
    <m/>
    <x v="2"/>
    <x v="3"/>
    <x v="0"/>
  </r>
  <r>
    <x v="745"/>
    <x v="14"/>
    <x v="0"/>
    <s v="NDG_Genio_S_NDG logo_Consideration"/>
    <n v="1761"/>
    <m/>
    <m/>
    <m/>
    <m/>
    <n v="49.311990000000002"/>
    <m/>
    <x v="0"/>
    <m/>
    <m/>
    <x v="110"/>
    <m/>
    <x v="2"/>
    <x v="3"/>
    <x v="0"/>
  </r>
  <r>
    <x v="745"/>
    <x v="14"/>
    <x v="0"/>
    <s v="NDG_Genio_S_SUBX_logo_Awareness"/>
    <n v="432951"/>
    <m/>
    <m/>
    <m/>
    <m/>
    <n v="33460.450895000002"/>
    <m/>
    <x v="0"/>
    <m/>
    <m/>
    <x v="110"/>
    <m/>
    <x v="2"/>
    <x v="3"/>
    <x v="0"/>
  </r>
  <r>
    <x v="745"/>
    <x v="14"/>
    <x v="0"/>
    <s v="NDG_Genio_S_NDG logo_Consideration"/>
    <n v="8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517279"/>
    <m/>
    <m/>
    <m/>
    <m/>
    <n v="33427.831570000002"/>
    <m/>
    <x v="0"/>
    <m/>
    <m/>
    <x v="110"/>
    <m/>
    <x v="2"/>
    <x v="3"/>
    <x v="0"/>
  </r>
  <r>
    <x v="745"/>
    <x v="14"/>
    <x v="0"/>
    <s v="NDG_Genio_S_NDG logo_Consideration"/>
    <n v="331"/>
    <m/>
    <m/>
    <m/>
    <m/>
    <n v="50.328870000000002"/>
    <m/>
    <x v="0"/>
    <m/>
    <m/>
    <x v="110"/>
    <m/>
    <x v="2"/>
    <x v="3"/>
    <x v="0"/>
  </r>
  <r>
    <x v="745"/>
    <x v="14"/>
    <x v="0"/>
    <s v="NDG_Genio_S_SUBX_logo_Consideration"/>
    <n v="951"/>
    <m/>
    <m/>
    <m/>
    <m/>
    <n v="119.94055"/>
    <m/>
    <x v="0"/>
    <m/>
    <m/>
    <x v="110"/>
    <m/>
    <x v="2"/>
    <x v="3"/>
    <x v="0"/>
  </r>
  <r>
    <x v="745"/>
    <x v="14"/>
    <x v="0"/>
    <s v="NDG_Genio_S_SUBX_logo_Awareness"/>
    <n v="7062"/>
    <m/>
    <m/>
    <m/>
    <m/>
    <n v="1601.473385"/>
    <m/>
    <x v="0"/>
    <m/>
    <m/>
    <x v="110"/>
    <m/>
    <x v="2"/>
    <x v="3"/>
    <x v="0"/>
  </r>
  <r>
    <x v="745"/>
    <x v="14"/>
    <x v="0"/>
    <s v="NDG_Genio_S_SUBX_logo_Consideration"/>
    <n v="90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807"/>
    <m/>
    <m/>
    <m/>
    <m/>
    <n v="173.48396500000001"/>
    <m/>
    <x v="0"/>
    <m/>
    <m/>
    <x v="110"/>
    <m/>
    <x v="2"/>
    <x v="3"/>
    <x v="0"/>
  </r>
  <r>
    <x v="745"/>
    <x v="14"/>
    <x v="0"/>
    <s v="NDG_Genio_S_SUBX_logo_Awareness"/>
    <n v="10628"/>
    <m/>
    <m/>
    <m/>
    <m/>
    <n v="420.22677499999998"/>
    <m/>
    <x v="0"/>
    <m/>
    <m/>
    <x v="110"/>
    <m/>
    <x v="2"/>
    <x v="3"/>
    <x v="0"/>
  </r>
  <r>
    <x v="745"/>
    <x v="14"/>
    <x v="0"/>
    <s v="NDG_Genio_S_SUBX_logo_Awareness"/>
    <n v="1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78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28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498"/>
    <m/>
    <m/>
    <m/>
    <m/>
    <n v="519.04699500000004"/>
    <m/>
    <x v="0"/>
    <m/>
    <m/>
    <x v="110"/>
    <m/>
    <x v="2"/>
    <x v="3"/>
    <x v="0"/>
  </r>
  <r>
    <x v="745"/>
    <x v="14"/>
    <x v="0"/>
    <s v="NDG_Genio_S_NDG logo_Consideration"/>
    <n v="24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5807"/>
    <m/>
    <m/>
    <m/>
    <m/>
    <n v="1155.95172"/>
    <m/>
    <x v="0"/>
    <m/>
    <m/>
    <x v="110"/>
    <m/>
    <x v="2"/>
    <x v="3"/>
    <x v="0"/>
  </r>
  <r>
    <x v="745"/>
    <x v="14"/>
    <x v="0"/>
    <s v="NDG_Genio_S_SUBX_logo_Consideration"/>
    <n v="66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82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532"/>
    <m/>
    <m/>
    <m/>
    <m/>
    <n v="204.82773"/>
    <m/>
    <x v="0"/>
    <m/>
    <m/>
    <x v="110"/>
    <m/>
    <x v="2"/>
    <x v="3"/>
    <x v="0"/>
  </r>
  <r>
    <x v="745"/>
    <x v="14"/>
    <x v="0"/>
    <s v="NDG_Genio_S_NDG logo_Consideration"/>
    <n v="6412"/>
    <m/>
    <m/>
    <m/>
    <m/>
    <n v="224.22315499999999"/>
    <m/>
    <x v="0"/>
    <m/>
    <m/>
    <x v="110"/>
    <m/>
    <x v="2"/>
    <x v="3"/>
    <x v="0"/>
  </r>
  <r>
    <x v="745"/>
    <x v="14"/>
    <x v="0"/>
    <s v="NDG_Genio_S_NDG logo_Consideration"/>
    <n v="828"/>
    <m/>
    <m/>
    <m/>
    <m/>
    <n v="215.93090000000001"/>
    <m/>
    <x v="0"/>
    <m/>
    <m/>
    <x v="110"/>
    <m/>
    <x v="2"/>
    <x v="3"/>
    <x v="0"/>
  </r>
  <r>
    <x v="745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42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5670"/>
    <m/>
    <m/>
    <m/>
    <m/>
    <n v="1082.4163550000001"/>
    <m/>
    <x v="0"/>
    <m/>
    <m/>
    <x v="110"/>
    <m/>
    <x v="2"/>
    <x v="3"/>
    <x v="0"/>
  </r>
  <r>
    <x v="745"/>
    <x v="14"/>
    <x v="0"/>
    <s v="NDG_Genio_S_NDG logo_Consideration"/>
    <n v="5642"/>
    <m/>
    <m/>
    <m/>
    <m/>
    <n v="914.78614000000005"/>
    <m/>
    <x v="0"/>
    <m/>
    <m/>
    <x v="110"/>
    <m/>
    <x v="2"/>
    <x v="3"/>
    <x v="0"/>
  </r>
  <r>
    <x v="745"/>
    <x v="14"/>
    <x v="0"/>
    <s v="NDG_Genio_S_SUBX_logo_Consideration"/>
    <n v="460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5085"/>
    <m/>
    <m/>
    <m/>
    <m/>
    <n v="1245.534165"/>
    <m/>
    <x v="0"/>
    <m/>
    <m/>
    <x v="110"/>
    <m/>
    <x v="2"/>
    <x v="3"/>
    <x v="0"/>
  </r>
  <r>
    <x v="745"/>
    <x v="14"/>
    <x v="0"/>
    <s v="NDG_Genio_S_SUBX_logo_Awareness"/>
    <n v="54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2261"/>
    <m/>
    <m/>
    <m/>
    <m/>
    <n v="293.64193999999998"/>
    <m/>
    <x v="0"/>
    <m/>
    <m/>
    <x v="110"/>
    <m/>
    <x v="2"/>
    <x v="3"/>
    <x v="0"/>
  </r>
  <r>
    <x v="745"/>
    <x v="14"/>
    <x v="0"/>
    <s v="NDG_Genio_S_SUBX_logo_Consideration"/>
    <n v="4308"/>
    <m/>
    <m/>
    <m/>
    <m/>
    <n v="397.26892499999997"/>
    <m/>
    <x v="0"/>
    <m/>
    <m/>
    <x v="110"/>
    <m/>
    <x v="2"/>
    <x v="3"/>
    <x v="0"/>
  </r>
  <r>
    <x v="745"/>
    <x v="14"/>
    <x v="0"/>
    <s v="NDG_Genio_S_SUBX_logo_Consideration"/>
    <n v="15448"/>
    <m/>
    <m/>
    <m/>
    <m/>
    <n v="962.67204500000003"/>
    <m/>
    <x v="0"/>
    <m/>
    <m/>
    <x v="110"/>
    <m/>
    <x v="2"/>
    <x v="3"/>
    <x v="0"/>
  </r>
  <r>
    <x v="745"/>
    <x v="14"/>
    <x v="0"/>
    <s v="NDG_Genio_S_NDG logo_Consideration"/>
    <n v="6325"/>
    <m/>
    <m/>
    <m/>
    <m/>
    <n v="180.62108000000001"/>
    <m/>
    <x v="0"/>
    <m/>
    <m/>
    <x v="110"/>
    <m/>
    <x v="2"/>
    <x v="3"/>
    <x v="0"/>
  </r>
  <r>
    <x v="745"/>
    <x v="14"/>
    <x v="0"/>
    <s v="NDG_Genio_S_NDG logo_Consideration"/>
    <n v="1736"/>
    <m/>
    <m/>
    <m/>
    <m/>
    <n v="541.40720499999998"/>
    <m/>
    <x v="0"/>
    <m/>
    <m/>
    <x v="110"/>
    <m/>
    <x v="2"/>
    <x v="3"/>
    <x v="0"/>
  </r>
  <r>
    <x v="745"/>
    <x v="14"/>
    <x v="0"/>
    <s v="NDG_Genio_S_NDG logo_Consideration"/>
    <n v="15821"/>
    <m/>
    <m/>
    <m/>
    <m/>
    <n v="90.530195000000006"/>
    <m/>
    <x v="0"/>
    <m/>
    <m/>
    <x v="110"/>
    <m/>
    <x v="2"/>
    <x v="3"/>
    <x v="0"/>
  </r>
  <r>
    <x v="745"/>
    <x v="14"/>
    <x v="0"/>
    <s v="NDG_Genio_S_NDG logo_Consideration"/>
    <n v="5636"/>
    <m/>
    <m/>
    <m/>
    <m/>
    <n v="906.46824000000004"/>
    <m/>
    <x v="0"/>
    <m/>
    <m/>
    <x v="110"/>
    <m/>
    <x v="2"/>
    <x v="3"/>
    <x v="0"/>
  </r>
  <r>
    <x v="745"/>
    <x v="14"/>
    <x v="0"/>
    <s v="NDG_Genio_S_NDG logo_Consideration"/>
    <n v="53315"/>
    <m/>
    <m/>
    <m/>
    <m/>
    <n v="3751.7943699999996"/>
    <m/>
    <x v="0"/>
    <m/>
    <m/>
    <x v="110"/>
    <m/>
    <x v="2"/>
    <x v="3"/>
    <x v="0"/>
  </r>
  <r>
    <x v="745"/>
    <x v="14"/>
    <x v="0"/>
    <s v="NDG_Genio_S_NDG logo_Consideration"/>
    <n v="36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8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37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130"/>
    <m/>
    <m/>
    <m/>
    <m/>
    <n v="170.497995"/>
    <m/>
    <x v="0"/>
    <m/>
    <m/>
    <x v="110"/>
    <m/>
    <x v="2"/>
    <x v="3"/>
    <x v="0"/>
  </r>
  <r>
    <x v="745"/>
    <x v="14"/>
    <x v="0"/>
    <s v="NDG_Genio_S_SUBX_logo_Consideration"/>
    <n v="523"/>
    <m/>
    <m/>
    <m/>
    <m/>
    <n v="174.80078"/>
    <m/>
    <x v="0"/>
    <m/>
    <m/>
    <x v="110"/>
    <m/>
    <x v="2"/>
    <x v="3"/>
    <x v="0"/>
  </r>
  <r>
    <x v="745"/>
    <x v="14"/>
    <x v="0"/>
    <s v="NDG_Genio_S_SUBX_logo_Consideration"/>
    <n v="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42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865"/>
    <m/>
    <m/>
    <m/>
    <m/>
    <n v="460.14935000000003"/>
    <m/>
    <x v="0"/>
    <m/>
    <m/>
    <x v="110"/>
    <m/>
    <x v="2"/>
    <x v="3"/>
    <x v="0"/>
  </r>
  <r>
    <x v="745"/>
    <x v="14"/>
    <x v="0"/>
    <s v="NDG_Genio_S_SUBX_logo_Consideration"/>
    <n v="254"/>
    <m/>
    <m/>
    <m/>
    <m/>
    <n v="0"/>
    <m/>
    <x v="0"/>
    <m/>
    <m/>
    <x v="110"/>
    <m/>
    <x v="2"/>
    <x v="3"/>
    <x v="0"/>
  </r>
  <r>
    <x v="745"/>
    <x v="14"/>
    <x v="0"/>
    <s v="NDG_2021_秋冬施策"/>
    <n v="2892475"/>
    <m/>
    <m/>
    <m/>
    <m/>
    <n v="169810.29199"/>
    <m/>
    <x v="0"/>
    <m/>
    <m/>
    <x v="110"/>
    <m/>
    <x v="2"/>
    <x v="3"/>
    <x v="0"/>
  </r>
  <r>
    <x v="745"/>
    <x v="14"/>
    <x v="0"/>
    <s v="NDG_Genio_S_SUBX_logo_Consideration"/>
    <n v="59"/>
    <m/>
    <m/>
    <m/>
    <m/>
    <n v="0"/>
    <m/>
    <x v="0"/>
    <m/>
    <m/>
    <x v="110"/>
    <m/>
    <x v="2"/>
    <x v="3"/>
    <x v="0"/>
  </r>
  <r>
    <x v="745"/>
    <x v="14"/>
    <x v="0"/>
    <s v="NDG_2021_秋冬施策"/>
    <n v="362062"/>
    <m/>
    <m/>
    <m/>
    <m/>
    <n v="10710.577385000001"/>
    <m/>
    <x v="0"/>
    <m/>
    <m/>
    <x v="110"/>
    <m/>
    <x v="2"/>
    <x v="3"/>
    <x v="0"/>
  </r>
  <r>
    <x v="745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51937"/>
    <m/>
    <m/>
    <m/>
    <m/>
    <n v="3191.9283399999999"/>
    <m/>
    <x v="0"/>
    <m/>
    <m/>
    <x v="110"/>
    <m/>
    <x v="2"/>
    <x v="3"/>
    <x v="0"/>
  </r>
  <r>
    <x v="745"/>
    <x v="14"/>
    <x v="0"/>
    <s v="NDG_Genio_S_NDG logo_Consideration"/>
    <n v="34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34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42"/>
    <m/>
    <m/>
    <m/>
    <m/>
    <n v="115.54299"/>
    <m/>
    <x v="0"/>
    <m/>
    <m/>
    <x v="110"/>
    <m/>
    <x v="2"/>
    <x v="3"/>
    <x v="0"/>
  </r>
  <r>
    <x v="745"/>
    <x v="14"/>
    <x v="0"/>
    <s v="NDG_Genio_S_SUBX_logo_Consideration"/>
    <n v="38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8"/>
    <m/>
    <m/>
    <m/>
    <m/>
    <n v="0"/>
    <m/>
    <x v="0"/>
    <m/>
    <m/>
    <x v="110"/>
    <m/>
    <x v="2"/>
    <x v="3"/>
    <x v="0"/>
  </r>
  <r>
    <x v="745"/>
    <x v="14"/>
    <x v="0"/>
    <s v="NDG_2021_秋冬施策"/>
    <n v="37961"/>
    <m/>
    <m/>
    <m/>
    <m/>
    <n v="6072.9155149999997"/>
    <m/>
    <x v="0"/>
    <m/>
    <m/>
    <x v="110"/>
    <m/>
    <x v="2"/>
    <x v="3"/>
    <x v="0"/>
  </r>
  <r>
    <x v="745"/>
    <x v="14"/>
    <x v="0"/>
    <s v="NDG_Genio_S_NDG logo_Consideration"/>
    <n v="2724"/>
    <m/>
    <m/>
    <m/>
    <m/>
    <n v="471.50116500000001"/>
    <m/>
    <x v="0"/>
    <m/>
    <m/>
    <x v="110"/>
    <m/>
    <x v="2"/>
    <x v="3"/>
    <x v="0"/>
  </r>
  <r>
    <x v="745"/>
    <x v="14"/>
    <x v="0"/>
    <s v="NDG_Genio_S_NDG logo_Consideration"/>
    <n v="33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839"/>
    <m/>
    <m/>
    <m/>
    <m/>
    <n v="93.033370000000005"/>
    <m/>
    <x v="0"/>
    <m/>
    <m/>
    <x v="110"/>
    <m/>
    <x v="2"/>
    <x v="3"/>
    <x v="0"/>
  </r>
  <r>
    <x v="745"/>
    <x v="14"/>
    <x v="0"/>
    <s v="NDG_Genio_S_NDG logo_Consideration"/>
    <n v="6390"/>
    <m/>
    <m/>
    <m/>
    <m/>
    <n v="306.14666499999998"/>
    <m/>
    <x v="0"/>
    <m/>
    <m/>
    <x v="110"/>
    <m/>
    <x v="2"/>
    <x v="3"/>
    <x v="0"/>
  </r>
  <r>
    <x v="745"/>
    <x v="14"/>
    <x v="0"/>
    <s v="NDG_Genio_S_SUBX_logo_Awareness"/>
    <n v="58782"/>
    <m/>
    <m/>
    <m/>
    <m/>
    <n v="3756.4271949999998"/>
    <m/>
    <x v="0"/>
    <m/>
    <m/>
    <x v="110"/>
    <m/>
    <x v="2"/>
    <x v="3"/>
    <x v="0"/>
  </r>
  <r>
    <x v="745"/>
    <x v="14"/>
    <x v="0"/>
    <s v="NDG_Genio_S_SUBX_logo_Consideration"/>
    <n v="539"/>
    <m/>
    <m/>
    <m/>
    <m/>
    <n v="74.427364999999995"/>
    <m/>
    <x v="0"/>
    <m/>
    <m/>
    <x v="110"/>
    <m/>
    <x v="2"/>
    <x v="3"/>
    <x v="0"/>
  </r>
  <r>
    <x v="745"/>
    <x v="14"/>
    <x v="0"/>
    <s v="NDG_Genio_S_SUBX_logo_Consideration"/>
    <n v="6749"/>
    <m/>
    <m/>
    <m/>
    <m/>
    <n v="361.78516500000001"/>
    <m/>
    <x v="0"/>
    <m/>
    <m/>
    <x v="110"/>
    <m/>
    <x v="2"/>
    <x v="3"/>
    <x v="0"/>
  </r>
  <r>
    <x v="745"/>
    <x v="14"/>
    <x v="0"/>
    <s v="NDG_Genio_S_SUBX_logo_Awareness"/>
    <n v="1310"/>
    <m/>
    <m/>
    <m/>
    <m/>
    <n v="274.20080000000002"/>
    <m/>
    <x v="0"/>
    <m/>
    <m/>
    <x v="110"/>
    <m/>
    <x v="2"/>
    <x v="3"/>
    <x v="0"/>
  </r>
  <r>
    <x v="745"/>
    <x v="14"/>
    <x v="0"/>
    <s v="NDG_Genio_S_SUBX_logo_Awareness"/>
    <n v="1839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79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7407"/>
    <m/>
    <m/>
    <m/>
    <m/>
    <n v="1152.8263750000001"/>
    <m/>
    <x v="0"/>
    <m/>
    <m/>
    <x v="110"/>
    <m/>
    <x v="2"/>
    <x v="3"/>
    <x v="0"/>
  </r>
  <r>
    <x v="745"/>
    <x v="14"/>
    <x v="0"/>
    <s v="NDG_Genio_S_NDG logo_Consideration"/>
    <n v="16007"/>
    <m/>
    <m/>
    <m/>
    <m/>
    <n v="410.64112"/>
    <m/>
    <x v="0"/>
    <m/>
    <m/>
    <x v="110"/>
    <m/>
    <x v="2"/>
    <x v="3"/>
    <x v="0"/>
  </r>
  <r>
    <x v="745"/>
    <x v="14"/>
    <x v="0"/>
    <s v="NDG_Genio_S_SUBX_logo_Awareness"/>
    <n v="7820"/>
    <m/>
    <m/>
    <m/>
    <m/>
    <n v="2188.6647200000002"/>
    <m/>
    <x v="0"/>
    <m/>
    <m/>
    <x v="110"/>
    <m/>
    <x v="2"/>
    <x v="3"/>
    <x v="0"/>
  </r>
  <r>
    <x v="745"/>
    <x v="14"/>
    <x v="0"/>
    <s v="NDG_Genio_S_NDG logo_Consideration"/>
    <n v="25146"/>
    <m/>
    <m/>
    <m/>
    <m/>
    <n v="755.16943000000003"/>
    <m/>
    <x v="0"/>
    <m/>
    <m/>
    <x v="110"/>
    <m/>
    <x v="2"/>
    <x v="3"/>
    <x v="0"/>
  </r>
  <r>
    <x v="745"/>
    <x v="14"/>
    <x v="0"/>
    <s v="NDG_Genio_S_SUBX_logo_Awareness"/>
    <n v="1127"/>
    <m/>
    <m/>
    <m/>
    <m/>
    <n v="222.39901499999999"/>
    <m/>
    <x v="0"/>
    <m/>
    <m/>
    <x v="110"/>
    <m/>
    <x v="2"/>
    <x v="3"/>
    <x v="0"/>
  </r>
  <r>
    <x v="745"/>
    <x v="14"/>
    <x v="0"/>
    <s v="NDG_Genio_S_SUBX_logo_Awareness"/>
    <n v="71450"/>
    <m/>
    <m/>
    <m/>
    <m/>
    <n v="3273.2597849999997"/>
    <m/>
    <x v="0"/>
    <m/>
    <m/>
    <x v="110"/>
    <m/>
    <x v="2"/>
    <x v="3"/>
    <x v="0"/>
  </r>
  <r>
    <x v="745"/>
    <x v="14"/>
    <x v="0"/>
    <s v="NDG_Genio_S_SUBX_logo_Awareness"/>
    <n v="2367"/>
    <m/>
    <m/>
    <m/>
    <m/>
    <n v="679.86233000000004"/>
    <m/>
    <x v="0"/>
    <m/>
    <m/>
    <x v="110"/>
    <m/>
    <x v="2"/>
    <x v="3"/>
    <x v="0"/>
  </r>
  <r>
    <x v="745"/>
    <x v="14"/>
    <x v="0"/>
    <s v="NDG_Genio_S_SUBX_logo_Awareness"/>
    <n v="16268"/>
    <m/>
    <m/>
    <m/>
    <m/>
    <n v="740.09908999999993"/>
    <m/>
    <x v="0"/>
    <m/>
    <m/>
    <x v="110"/>
    <m/>
    <x v="2"/>
    <x v="3"/>
    <x v="0"/>
  </r>
  <r>
    <x v="745"/>
    <x v="14"/>
    <x v="0"/>
    <s v="NDG_Genio_S_SUBX_logo_Consideration"/>
    <n v="6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2095"/>
    <m/>
    <m/>
    <m/>
    <m/>
    <n v="0"/>
    <m/>
    <x v="0"/>
    <m/>
    <m/>
    <x v="110"/>
    <m/>
    <x v="2"/>
    <x v="3"/>
    <x v="0"/>
  </r>
  <r>
    <x v="745"/>
    <x v="14"/>
    <x v="0"/>
    <s v="NDG_2021_秋冬施策"/>
    <n v="961"/>
    <m/>
    <m/>
    <m/>
    <m/>
    <n v="30.60229"/>
    <m/>
    <x v="0"/>
    <m/>
    <m/>
    <x v="110"/>
    <m/>
    <x v="2"/>
    <x v="3"/>
    <x v="0"/>
  </r>
  <r>
    <x v="745"/>
    <x v="14"/>
    <x v="0"/>
    <s v="NDG_Genio_S_SUBX_logo_Consideration"/>
    <n v="18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103331"/>
    <m/>
    <m/>
    <m/>
    <m/>
    <n v="5929.9435249999997"/>
    <m/>
    <x v="0"/>
    <m/>
    <m/>
    <x v="110"/>
    <m/>
    <x v="2"/>
    <x v="3"/>
    <x v="0"/>
  </r>
  <r>
    <x v="745"/>
    <x v="14"/>
    <x v="0"/>
    <s v="NDG_Genio_S_SUBX_logo_Awareness"/>
    <n v="9521"/>
    <m/>
    <m/>
    <m/>
    <m/>
    <n v="2215.200605"/>
    <m/>
    <x v="0"/>
    <m/>
    <m/>
    <x v="110"/>
    <m/>
    <x v="2"/>
    <x v="3"/>
    <x v="0"/>
  </r>
  <r>
    <x v="745"/>
    <x v="14"/>
    <x v="0"/>
    <s v="NDG_Genio_S_NDG logo_Consideration"/>
    <n v="16124"/>
    <m/>
    <m/>
    <m/>
    <m/>
    <n v="1048.8180600000001"/>
    <m/>
    <x v="0"/>
    <m/>
    <m/>
    <x v="110"/>
    <m/>
    <x v="2"/>
    <x v="3"/>
    <x v="0"/>
  </r>
  <r>
    <x v="745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1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387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93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345"/>
    <m/>
    <m/>
    <m/>
    <m/>
    <n v="128.429045"/>
    <m/>
    <x v="0"/>
    <m/>
    <m/>
    <x v="110"/>
    <m/>
    <x v="2"/>
    <x v="3"/>
    <x v="0"/>
  </r>
  <r>
    <x v="745"/>
    <x v="14"/>
    <x v="0"/>
    <s v="NDG_Genio_S_SUBX_logo_Awareness"/>
    <n v="12138"/>
    <m/>
    <m/>
    <m/>
    <m/>
    <n v="525.016705"/>
    <m/>
    <x v="0"/>
    <m/>
    <m/>
    <x v="110"/>
    <m/>
    <x v="2"/>
    <x v="3"/>
    <x v="0"/>
  </r>
  <r>
    <x v="745"/>
    <x v="14"/>
    <x v="0"/>
    <s v="NDG_Genio_S_SUBX_logo_Consideration"/>
    <n v="43379"/>
    <m/>
    <m/>
    <m/>
    <m/>
    <n v="3227.1656850000004"/>
    <m/>
    <x v="0"/>
    <m/>
    <m/>
    <x v="110"/>
    <m/>
    <x v="2"/>
    <x v="3"/>
    <x v="0"/>
  </r>
  <r>
    <x v="745"/>
    <x v="14"/>
    <x v="0"/>
    <s v="NDG_Genio_S_SUBX_logo_Awareness"/>
    <n v="55388"/>
    <m/>
    <m/>
    <m/>
    <m/>
    <n v="11883.122535"/>
    <m/>
    <x v="0"/>
    <m/>
    <m/>
    <x v="110"/>
    <m/>
    <x v="2"/>
    <x v="3"/>
    <x v="0"/>
  </r>
  <r>
    <x v="745"/>
    <x v="14"/>
    <x v="0"/>
    <s v="NDG_Genio_S_SUBX_logo_Awareness"/>
    <n v="71696"/>
    <m/>
    <m/>
    <m/>
    <m/>
    <n v="4216.993555"/>
    <m/>
    <x v="0"/>
    <m/>
    <m/>
    <x v="110"/>
    <m/>
    <x v="2"/>
    <x v="3"/>
    <x v="0"/>
  </r>
  <r>
    <x v="745"/>
    <x v="14"/>
    <x v="0"/>
    <s v="NDG_Genio_S_SUBX_logo_Awareness"/>
    <n v="35715"/>
    <m/>
    <m/>
    <m/>
    <m/>
    <n v="8666.4356200000002"/>
    <m/>
    <x v="0"/>
    <m/>
    <m/>
    <x v="110"/>
    <m/>
    <x v="2"/>
    <x v="3"/>
    <x v="0"/>
  </r>
  <r>
    <x v="745"/>
    <x v="14"/>
    <x v="0"/>
    <s v="NDG_Genio_S_SUBX_logo_Awareness"/>
    <n v="21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15401"/>
    <m/>
    <m/>
    <m/>
    <m/>
    <n v="849.30553499999996"/>
    <m/>
    <x v="0"/>
    <m/>
    <m/>
    <x v="110"/>
    <m/>
    <x v="2"/>
    <x v="3"/>
    <x v="0"/>
  </r>
  <r>
    <x v="745"/>
    <x v="14"/>
    <x v="0"/>
    <s v="NDG_Genio_S_SUBX_logo_Awareness"/>
    <n v="4042"/>
    <m/>
    <m/>
    <m/>
    <m/>
    <n v="869.763555"/>
    <m/>
    <x v="0"/>
    <m/>
    <m/>
    <x v="110"/>
    <m/>
    <x v="2"/>
    <x v="3"/>
    <x v="0"/>
  </r>
  <r>
    <x v="745"/>
    <x v="14"/>
    <x v="0"/>
    <s v="NDG_Genio_S_NDG logo_Consideration"/>
    <n v="4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275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2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6"/>
    <m/>
    <m/>
    <m/>
    <m/>
    <n v="0"/>
    <m/>
    <x v="0"/>
    <m/>
    <m/>
    <x v="110"/>
    <m/>
    <x v="2"/>
    <x v="3"/>
    <x v="0"/>
  </r>
  <r>
    <x v="745"/>
    <x v="14"/>
    <x v="0"/>
    <s v="NDG_Genio_S_NDG logo_Consideration"/>
    <n v="1766"/>
    <m/>
    <m/>
    <m/>
    <m/>
    <n v="312.15093999999999"/>
    <m/>
    <x v="0"/>
    <m/>
    <m/>
    <x v="110"/>
    <m/>
    <x v="2"/>
    <x v="3"/>
    <x v="0"/>
  </r>
  <r>
    <x v="745"/>
    <x v="14"/>
    <x v="0"/>
    <s v="NDG_Genio_S_SUBX_logo_Consideration"/>
    <n v="300"/>
    <m/>
    <m/>
    <m/>
    <m/>
    <n v="115.19288"/>
    <m/>
    <x v="0"/>
    <m/>
    <m/>
    <x v="110"/>
    <m/>
    <x v="2"/>
    <x v="3"/>
    <x v="0"/>
  </r>
  <r>
    <x v="745"/>
    <x v="14"/>
    <x v="0"/>
    <s v="NDG_Genio_S_SUBX_logo_Awareness"/>
    <n v="933"/>
    <m/>
    <m/>
    <m/>
    <m/>
    <n v="129.06793999999999"/>
    <m/>
    <x v="0"/>
    <m/>
    <m/>
    <x v="110"/>
    <m/>
    <x v="2"/>
    <x v="3"/>
    <x v="0"/>
  </r>
  <r>
    <x v="745"/>
    <x v="14"/>
    <x v="0"/>
    <s v="NDG_Genio_S_NDG logo_Consideration"/>
    <n v="1314"/>
    <m/>
    <m/>
    <m/>
    <m/>
    <n v="56.980960000000003"/>
    <m/>
    <x v="0"/>
    <m/>
    <m/>
    <x v="110"/>
    <m/>
    <x v="2"/>
    <x v="3"/>
    <x v="0"/>
  </r>
  <r>
    <x v="745"/>
    <x v="14"/>
    <x v="0"/>
    <s v="NDG_Genio_S_NDG logo_Consideration"/>
    <n v="240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957"/>
    <m/>
    <m/>
    <m/>
    <m/>
    <n v="154.84897000000001"/>
    <m/>
    <x v="0"/>
    <m/>
    <m/>
    <x v="110"/>
    <m/>
    <x v="2"/>
    <x v="3"/>
    <x v="0"/>
  </r>
  <r>
    <x v="745"/>
    <x v="14"/>
    <x v="0"/>
    <s v="NDG_Genio_S_SUBX_logo_Consideration"/>
    <n v="43527"/>
    <m/>
    <m/>
    <m/>
    <m/>
    <n v="2904.0821700000001"/>
    <m/>
    <x v="0"/>
    <m/>
    <m/>
    <x v="110"/>
    <m/>
    <x v="2"/>
    <x v="3"/>
    <x v="0"/>
  </r>
  <r>
    <x v="745"/>
    <x v="14"/>
    <x v="0"/>
    <s v="NDG_Genio_S_NDG logo_Consideration"/>
    <n v="25004"/>
    <m/>
    <m/>
    <m/>
    <m/>
    <n v="870.23519999999996"/>
    <m/>
    <x v="0"/>
    <m/>
    <m/>
    <x v="110"/>
    <m/>
    <x v="2"/>
    <x v="3"/>
    <x v="0"/>
  </r>
  <r>
    <x v="745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5"/>
    <x v="14"/>
    <x v="0"/>
    <s v="NDG_2021_秋冬施策"/>
    <n v="432685"/>
    <m/>
    <m/>
    <m/>
    <m/>
    <n v="81050.495104999995"/>
    <m/>
    <x v="0"/>
    <m/>
    <m/>
    <x v="110"/>
    <m/>
    <x v="2"/>
    <x v="3"/>
    <x v="0"/>
  </r>
  <r>
    <x v="745"/>
    <x v="14"/>
    <x v="0"/>
    <s v="NDG_Genio_S_SUBX_logo_Awareness"/>
    <n v="8823"/>
    <m/>
    <m/>
    <m/>
    <m/>
    <n v="459.09567500000003"/>
    <m/>
    <x v="0"/>
    <m/>
    <m/>
    <x v="110"/>
    <m/>
    <x v="2"/>
    <x v="3"/>
    <x v="0"/>
  </r>
  <r>
    <x v="745"/>
    <x v="14"/>
    <x v="0"/>
    <s v="NDG_Genio_S_SUBX_logo_Consideration"/>
    <n v="970"/>
    <m/>
    <m/>
    <m/>
    <m/>
    <n v="155.38417000000001"/>
    <m/>
    <x v="0"/>
    <m/>
    <m/>
    <x v="110"/>
    <m/>
    <x v="2"/>
    <x v="3"/>
    <x v="0"/>
  </r>
  <r>
    <x v="745"/>
    <x v="14"/>
    <x v="0"/>
    <s v="NDG_Genio_S_SUBX_logo_Consideration"/>
    <n v="5770"/>
    <m/>
    <m/>
    <m/>
    <m/>
    <n v="1042.0288250000001"/>
    <m/>
    <x v="0"/>
    <m/>
    <m/>
    <x v="110"/>
    <m/>
    <x v="2"/>
    <x v="3"/>
    <x v="0"/>
  </r>
  <r>
    <x v="745"/>
    <x v="14"/>
    <x v="0"/>
    <s v="NDG_Genio_S_SUBX_logo_Consideration"/>
    <n v="6543"/>
    <m/>
    <m/>
    <m/>
    <m/>
    <n v="643.19443999999999"/>
    <m/>
    <x v="0"/>
    <m/>
    <m/>
    <x v="110"/>
    <m/>
    <x v="2"/>
    <x v="3"/>
    <x v="0"/>
  </r>
  <r>
    <x v="745"/>
    <x v="14"/>
    <x v="0"/>
    <s v="NDG_Genio_S_SUBX_logo_Consideration"/>
    <n v="6794"/>
    <m/>
    <m/>
    <m/>
    <m/>
    <n v="225.90568999999999"/>
    <m/>
    <x v="0"/>
    <m/>
    <m/>
    <x v="110"/>
    <m/>
    <x v="2"/>
    <x v="3"/>
    <x v="0"/>
  </r>
  <r>
    <x v="745"/>
    <x v="14"/>
    <x v="0"/>
    <s v="NDG_Genio_S_SUBX_logo_Consideration"/>
    <n v="43562"/>
    <m/>
    <m/>
    <m/>
    <m/>
    <n v="3294.8651399999999"/>
    <m/>
    <x v="0"/>
    <m/>
    <m/>
    <x v="110"/>
    <m/>
    <x v="2"/>
    <x v="3"/>
    <x v="0"/>
  </r>
  <r>
    <x v="745"/>
    <x v="14"/>
    <x v="0"/>
    <s v="NDG_Genio_S_SUBX_logo_Consideration"/>
    <n v="15455"/>
    <m/>
    <m/>
    <m/>
    <m/>
    <n v="2165.3556450000001"/>
    <m/>
    <x v="0"/>
    <m/>
    <m/>
    <x v="110"/>
    <m/>
    <x v="2"/>
    <x v="3"/>
    <x v="0"/>
  </r>
  <r>
    <x v="745"/>
    <x v="14"/>
    <x v="0"/>
    <s v="NDG_Genio_S_NDG logo_Consideration"/>
    <n v="52080"/>
    <m/>
    <m/>
    <m/>
    <m/>
    <n v="3396.8185099999996"/>
    <m/>
    <x v="0"/>
    <m/>
    <m/>
    <x v="110"/>
    <m/>
    <x v="2"/>
    <x v="3"/>
    <x v="0"/>
  </r>
  <r>
    <x v="745"/>
    <x v="14"/>
    <x v="0"/>
    <s v="NDG_Genio_S_SUBX_logo_Awareness"/>
    <n v="93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1879"/>
    <m/>
    <m/>
    <m/>
    <m/>
    <n v="265.86282999999997"/>
    <m/>
    <x v="0"/>
    <m/>
    <m/>
    <x v="110"/>
    <m/>
    <x v="2"/>
    <x v="3"/>
    <x v="0"/>
  </r>
  <r>
    <x v="745"/>
    <x v="14"/>
    <x v="0"/>
    <s v="NDG_Genio_S_SUBX_logo_Consideration"/>
    <n v="546"/>
    <m/>
    <m/>
    <m/>
    <m/>
    <n v="254.65485000000001"/>
    <m/>
    <x v="0"/>
    <m/>
    <m/>
    <x v="110"/>
    <m/>
    <x v="2"/>
    <x v="3"/>
    <x v="0"/>
  </r>
  <r>
    <x v="745"/>
    <x v="14"/>
    <x v="0"/>
    <s v="NDG_Genio_S_SUBX_logo_Awareness"/>
    <n v="12"/>
    <m/>
    <m/>
    <m/>
    <m/>
    <n v="0"/>
    <m/>
    <x v="0"/>
    <m/>
    <m/>
    <x v="110"/>
    <m/>
    <x v="2"/>
    <x v="3"/>
    <x v="0"/>
  </r>
  <r>
    <x v="745"/>
    <x v="14"/>
    <x v="0"/>
    <s v="NDG_Genio_S_SUBX_logo_Awareness"/>
    <n v="833"/>
    <m/>
    <m/>
    <m/>
    <m/>
    <n v="212.78437"/>
    <m/>
    <x v="0"/>
    <m/>
    <m/>
    <x v="110"/>
    <m/>
    <x v="2"/>
    <x v="3"/>
    <x v="0"/>
  </r>
  <r>
    <x v="745"/>
    <x v="14"/>
    <x v="0"/>
    <s v="NDG_Genio_S_SUBX_logo_Awareness"/>
    <n v="47210"/>
    <m/>
    <m/>
    <m/>
    <m/>
    <n v="3092.533895"/>
    <m/>
    <x v="0"/>
    <m/>
    <m/>
    <x v="110"/>
    <m/>
    <x v="2"/>
    <x v="3"/>
    <x v="0"/>
  </r>
  <r>
    <x v="745"/>
    <x v="14"/>
    <x v="0"/>
    <s v="NDG_Genio_S_SUBX_logo_Awareness"/>
    <n v="5768"/>
    <m/>
    <m/>
    <m/>
    <m/>
    <n v="315.48925000000003"/>
    <m/>
    <x v="0"/>
    <m/>
    <m/>
    <x v="110"/>
    <m/>
    <x v="2"/>
    <x v="3"/>
    <x v="0"/>
  </r>
  <r>
    <x v="745"/>
    <x v="14"/>
    <x v="0"/>
    <s v="NDG_Genio_S_NDG logo_Consideration"/>
    <n v="799"/>
    <m/>
    <m/>
    <m/>
    <m/>
    <n v="0"/>
    <m/>
    <x v="0"/>
    <m/>
    <m/>
    <x v="110"/>
    <m/>
    <x v="2"/>
    <x v="3"/>
    <x v="0"/>
  </r>
  <r>
    <x v="745"/>
    <x v="14"/>
    <x v="0"/>
    <s v="NDG_Genio_S_SUBX_logo_Consideration"/>
    <n v="6016"/>
    <m/>
    <m/>
    <m/>
    <m/>
    <n v="1431.82725"/>
    <m/>
    <x v="0"/>
    <m/>
    <m/>
    <x v="110"/>
    <m/>
    <x v="2"/>
    <x v="3"/>
    <x v="0"/>
  </r>
  <r>
    <x v="745"/>
    <x v="14"/>
    <x v="0"/>
    <s v="NDG_Genio_S_NDG logo_Consideration"/>
    <n v="1877"/>
    <m/>
    <m/>
    <m/>
    <m/>
    <n v="102.728295"/>
    <m/>
    <x v="0"/>
    <m/>
    <m/>
    <x v="110"/>
    <m/>
    <x v="2"/>
    <x v="3"/>
    <x v="0"/>
  </r>
  <r>
    <x v="745"/>
    <x v="14"/>
    <x v="0"/>
    <s v="NDG_Genio_S_NDG logo_Consideration"/>
    <n v="811"/>
    <m/>
    <m/>
    <m/>
    <m/>
    <n v="205.45436000000001"/>
    <m/>
    <x v="0"/>
    <m/>
    <m/>
    <x v="110"/>
    <m/>
    <x v="2"/>
    <x v="3"/>
    <x v="0"/>
  </r>
  <r>
    <x v="745"/>
    <x v="14"/>
    <x v="0"/>
    <s v="NDG_Genio_S_NDG logo_Consideration"/>
    <n v="1816"/>
    <m/>
    <m/>
    <m/>
    <m/>
    <n v="385.95056"/>
    <m/>
    <x v="0"/>
    <m/>
    <m/>
    <x v="110"/>
    <m/>
    <x v="2"/>
    <x v="3"/>
    <x v="0"/>
  </r>
  <r>
    <x v="745"/>
    <x v="14"/>
    <x v="0"/>
    <s v="NDG_Genio_S_SUBX_logo_Consideration"/>
    <n v="13"/>
    <m/>
    <m/>
    <m/>
    <m/>
    <n v="0"/>
    <m/>
    <x v="0"/>
    <m/>
    <m/>
    <x v="110"/>
    <m/>
    <x v="2"/>
    <x v="3"/>
    <x v="0"/>
  </r>
  <r>
    <x v="745"/>
    <x v="0"/>
    <x v="0"/>
    <s v="指名：ドルチェグスト（161228AM-170131）"/>
    <n v="2340"/>
    <m/>
    <m/>
    <m/>
    <m/>
    <n v="9590.880000000001"/>
    <m/>
    <x v="0"/>
    <m/>
    <m/>
    <x v="110"/>
    <m/>
    <x v="2"/>
    <x v="3"/>
    <x v="2"/>
  </r>
  <r>
    <x v="745"/>
    <x v="0"/>
    <x v="0"/>
    <s v="指名：ドルチェグスト（161228AM-170131）"/>
    <n v="330"/>
    <m/>
    <m/>
    <m/>
    <m/>
    <n v="856.96"/>
    <m/>
    <x v="0"/>
    <m/>
    <m/>
    <x v="110"/>
    <m/>
    <x v="2"/>
    <x v="3"/>
    <x v="2"/>
  </r>
  <r>
    <x v="745"/>
    <x v="0"/>
    <x v="0"/>
    <s v="指名：ドルチェグスト（161228AM-170131）"/>
    <n v="2309"/>
    <m/>
    <m/>
    <m/>
    <m/>
    <n v="10879.44"/>
    <m/>
    <x v="0"/>
    <m/>
    <m/>
    <x v="110"/>
    <m/>
    <x v="2"/>
    <x v="3"/>
    <x v="2"/>
  </r>
  <r>
    <x v="745"/>
    <x v="0"/>
    <x v="0"/>
    <s v="指名：ドルチェグスト（161228AM-170131）"/>
    <n v="163"/>
    <m/>
    <m/>
    <m/>
    <m/>
    <n v="684.32"/>
    <m/>
    <x v="0"/>
    <m/>
    <m/>
    <x v="110"/>
    <m/>
    <x v="2"/>
    <x v="3"/>
    <x v="2"/>
  </r>
  <r>
    <x v="745"/>
    <x v="0"/>
    <x v="0"/>
    <s v="指名：ドルチェグスト（161228AM-170131）"/>
    <n v="851"/>
    <m/>
    <m/>
    <m/>
    <m/>
    <n v="5955.04"/>
    <m/>
    <x v="0"/>
    <m/>
    <m/>
    <x v="110"/>
    <m/>
    <x v="2"/>
    <x v="3"/>
    <x v="2"/>
  </r>
  <r>
    <x v="746"/>
    <x v="14"/>
    <x v="0"/>
    <s v="NDG_Genio_S_NDG logo_Consideration"/>
    <n v="9102"/>
    <m/>
    <m/>
    <m/>
    <m/>
    <n v="44.731569999999998"/>
    <m/>
    <x v="0"/>
    <m/>
    <m/>
    <x v="110"/>
    <m/>
    <x v="2"/>
    <x v="3"/>
    <x v="0"/>
  </r>
  <r>
    <x v="746"/>
    <x v="14"/>
    <x v="0"/>
    <s v="NDG_Genio_S_SUBX_logo_Consideration"/>
    <n v="27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4275"/>
    <m/>
    <m/>
    <m/>
    <m/>
    <n v="3706.6948499999999"/>
    <m/>
    <x v="0"/>
    <m/>
    <m/>
    <x v="110"/>
    <m/>
    <x v="2"/>
    <x v="3"/>
    <x v="0"/>
  </r>
  <r>
    <x v="746"/>
    <x v="14"/>
    <x v="0"/>
    <s v="NDG_Genio_S_NDG logo_Consideration"/>
    <n v="13234"/>
    <m/>
    <m/>
    <m/>
    <m/>
    <n v="3195.5242149999999"/>
    <m/>
    <x v="0"/>
    <m/>
    <m/>
    <x v="110"/>
    <m/>
    <x v="2"/>
    <x v="3"/>
    <x v="0"/>
  </r>
  <r>
    <x v="746"/>
    <x v="14"/>
    <x v="0"/>
    <s v="NDG_Genio_S_SUBX_logo_Consideration"/>
    <n v="39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4101"/>
    <m/>
    <m/>
    <m/>
    <m/>
    <n v="173.871985"/>
    <m/>
    <x v="0"/>
    <m/>
    <m/>
    <x v="110"/>
    <m/>
    <x v="2"/>
    <x v="3"/>
    <x v="0"/>
  </r>
  <r>
    <x v="746"/>
    <x v="14"/>
    <x v="0"/>
    <s v="NDG_Genio_S_NDG logo_Consideration"/>
    <n v="1142"/>
    <m/>
    <m/>
    <m/>
    <m/>
    <n v="53.553449999999998"/>
    <m/>
    <x v="0"/>
    <m/>
    <m/>
    <x v="110"/>
    <m/>
    <x v="2"/>
    <x v="3"/>
    <x v="0"/>
  </r>
  <r>
    <x v="746"/>
    <x v="14"/>
    <x v="0"/>
    <s v="NDG_Genio_S_NDG logo_Consideration"/>
    <n v="30437"/>
    <m/>
    <m/>
    <m/>
    <m/>
    <n v="2181.5075350000002"/>
    <m/>
    <x v="0"/>
    <m/>
    <m/>
    <x v="110"/>
    <m/>
    <x v="2"/>
    <x v="3"/>
    <x v="0"/>
  </r>
  <r>
    <x v="746"/>
    <x v="14"/>
    <x v="0"/>
    <s v="NDG_Genio_S_NDG logo_Consideration"/>
    <n v="13149"/>
    <m/>
    <m/>
    <m/>
    <m/>
    <n v="2959.9169099999999"/>
    <m/>
    <x v="0"/>
    <m/>
    <m/>
    <x v="110"/>
    <m/>
    <x v="2"/>
    <x v="3"/>
    <x v="0"/>
  </r>
  <r>
    <x v="746"/>
    <x v="14"/>
    <x v="0"/>
    <s v="NDG_Genio_S_NDG logo_Consideration"/>
    <n v="67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7048"/>
    <m/>
    <m/>
    <m/>
    <m/>
    <n v="3757.1207249999998"/>
    <m/>
    <x v="0"/>
    <m/>
    <m/>
    <x v="110"/>
    <m/>
    <x v="2"/>
    <x v="3"/>
    <x v="0"/>
  </r>
  <r>
    <x v="746"/>
    <x v="14"/>
    <x v="0"/>
    <s v="NDG_Genio_S_SUBX_logo_Awareness"/>
    <n v="4544"/>
    <m/>
    <m/>
    <m/>
    <m/>
    <n v="954.91833499999996"/>
    <m/>
    <x v="0"/>
    <m/>
    <m/>
    <x v="110"/>
    <m/>
    <x v="2"/>
    <x v="3"/>
    <x v="0"/>
  </r>
  <r>
    <x v="746"/>
    <x v="14"/>
    <x v="0"/>
    <s v="NDG_Genio_S_NDG logo_Consideration"/>
    <n v="11976"/>
    <m/>
    <m/>
    <m/>
    <m/>
    <n v="492.28922500000004"/>
    <m/>
    <x v="0"/>
    <m/>
    <m/>
    <x v="110"/>
    <m/>
    <x v="2"/>
    <x v="3"/>
    <x v="0"/>
  </r>
  <r>
    <x v="746"/>
    <x v="14"/>
    <x v="0"/>
    <s v="NDG_Genio_S_NDG logo_Consideration"/>
    <n v="9261"/>
    <m/>
    <m/>
    <m/>
    <m/>
    <n v="351.63309000000004"/>
    <m/>
    <x v="0"/>
    <m/>
    <m/>
    <x v="110"/>
    <m/>
    <x v="2"/>
    <x v="3"/>
    <x v="0"/>
  </r>
  <r>
    <x v="746"/>
    <x v="14"/>
    <x v="0"/>
    <s v="NDG_Genio_S_SUBX_logo_Consideration"/>
    <n v="595"/>
    <m/>
    <m/>
    <m/>
    <m/>
    <n v="53.565714999999997"/>
    <m/>
    <x v="0"/>
    <m/>
    <m/>
    <x v="110"/>
    <m/>
    <x v="2"/>
    <x v="3"/>
    <x v="0"/>
  </r>
  <r>
    <x v="746"/>
    <x v="14"/>
    <x v="0"/>
    <s v="NDG_Genio_S_NDG logo_Consideration"/>
    <n v="2444"/>
    <m/>
    <m/>
    <m/>
    <m/>
    <n v="392.24473499999999"/>
    <m/>
    <x v="0"/>
    <m/>
    <m/>
    <x v="110"/>
    <m/>
    <x v="2"/>
    <x v="3"/>
    <x v="0"/>
  </r>
  <r>
    <x v="746"/>
    <x v="14"/>
    <x v="0"/>
    <s v="NDG_Genio_S_SUBX_logo_Consideration"/>
    <n v="256"/>
    <m/>
    <m/>
    <m/>
    <m/>
    <n v="53.903559999999999"/>
    <m/>
    <x v="0"/>
    <m/>
    <m/>
    <x v="110"/>
    <m/>
    <x v="2"/>
    <x v="3"/>
    <x v="0"/>
  </r>
  <r>
    <x v="746"/>
    <x v="14"/>
    <x v="0"/>
    <s v="NDG_Genio_S_SUBX_logo_Consideration"/>
    <n v="22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475"/>
    <m/>
    <m/>
    <m/>
    <m/>
    <n v="285.94286499999998"/>
    <m/>
    <x v="0"/>
    <m/>
    <m/>
    <x v="110"/>
    <m/>
    <x v="2"/>
    <x v="3"/>
    <x v="0"/>
  </r>
  <r>
    <x v="746"/>
    <x v="14"/>
    <x v="0"/>
    <s v="NDG_Genio_S_SUBX_logo_Consideration"/>
    <n v="69550"/>
    <m/>
    <m/>
    <m/>
    <m/>
    <n v="5279.8204750000004"/>
    <m/>
    <x v="0"/>
    <m/>
    <m/>
    <x v="110"/>
    <m/>
    <x v="2"/>
    <x v="3"/>
    <x v="0"/>
  </r>
  <r>
    <x v="746"/>
    <x v="14"/>
    <x v="0"/>
    <s v="NDG_Genio_S_NDG logo_Consideration"/>
    <n v="1187"/>
    <m/>
    <m/>
    <m/>
    <m/>
    <n v="78.445824999999999"/>
    <m/>
    <x v="0"/>
    <m/>
    <m/>
    <x v="110"/>
    <m/>
    <x v="2"/>
    <x v="3"/>
    <x v="0"/>
  </r>
  <r>
    <x v="746"/>
    <x v="14"/>
    <x v="0"/>
    <s v="NDG_Genio_S_SUBX_logo_Awareness"/>
    <n v="820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57438"/>
    <m/>
    <m/>
    <m/>
    <m/>
    <n v="2558.9417249999997"/>
    <m/>
    <x v="0"/>
    <m/>
    <m/>
    <x v="110"/>
    <m/>
    <x v="2"/>
    <x v="3"/>
    <x v="0"/>
  </r>
  <r>
    <x v="746"/>
    <x v="14"/>
    <x v="0"/>
    <s v="NDG_Genio_S_SUBX_logo_Consideration"/>
    <n v="434"/>
    <m/>
    <m/>
    <m/>
    <m/>
    <n v="65.059134999999998"/>
    <m/>
    <x v="0"/>
    <m/>
    <m/>
    <x v="110"/>
    <m/>
    <x v="2"/>
    <x v="3"/>
    <x v="0"/>
  </r>
  <r>
    <x v="746"/>
    <x v="14"/>
    <x v="0"/>
    <s v="NDG_Genio_S_SUBX_logo_Awareness"/>
    <n v="8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4008"/>
    <m/>
    <m/>
    <m/>
    <m/>
    <n v="325.19644"/>
    <m/>
    <x v="0"/>
    <m/>
    <m/>
    <x v="110"/>
    <m/>
    <x v="2"/>
    <x v="3"/>
    <x v="0"/>
  </r>
  <r>
    <x v="746"/>
    <x v="14"/>
    <x v="0"/>
    <s v="NDG_Genio_S_NDG logo_Consideration"/>
    <n v="18824"/>
    <m/>
    <m/>
    <m/>
    <m/>
    <n v="862.64427999999998"/>
    <m/>
    <x v="0"/>
    <m/>
    <m/>
    <x v="110"/>
    <m/>
    <x v="2"/>
    <x v="3"/>
    <x v="0"/>
  </r>
  <r>
    <x v="746"/>
    <x v="14"/>
    <x v="0"/>
    <s v="NDG_Genio_S_SUBX_logo_Awareness"/>
    <n v="10133"/>
    <m/>
    <m/>
    <m/>
    <m/>
    <n v="1863.59762"/>
    <m/>
    <x v="0"/>
    <m/>
    <m/>
    <x v="110"/>
    <m/>
    <x v="2"/>
    <x v="3"/>
    <x v="0"/>
  </r>
  <r>
    <x v="746"/>
    <x v="14"/>
    <x v="0"/>
    <s v="NDG_Genio_S_NDG logo_Consideration"/>
    <n v="87183"/>
    <m/>
    <m/>
    <m/>
    <m/>
    <n v="7504.8029749999996"/>
    <m/>
    <x v="0"/>
    <m/>
    <m/>
    <x v="110"/>
    <m/>
    <x v="2"/>
    <x v="3"/>
    <x v="0"/>
  </r>
  <r>
    <x v="746"/>
    <x v="14"/>
    <x v="0"/>
    <s v="NDG_Genio_S_SUBX_logo_Consideration"/>
    <n v="67348"/>
    <m/>
    <m/>
    <m/>
    <m/>
    <n v="4668.4659749999992"/>
    <m/>
    <x v="0"/>
    <m/>
    <m/>
    <x v="110"/>
    <m/>
    <x v="2"/>
    <x v="3"/>
    <x v="0"/>
  </r>
  <r>
    <x v="746"/>
    <x v="14"/>
    <x v="0"/>
    <s v="NDG_Genio_S_SUBX_logo_Consideration"/>
    <n v="4173"/>
    <m/>
    <m/>
    <m/>
    <m/>
    <n v="121.861695"/>
    <m/>
    <x v="0"/>
    <m/>
    <m/>
    <x v="110"/>
    <m/>
    <x v="2"/>
    <x v="3"/>
    <x v="0"/>
  </r>
  <r>
    <x v="746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4039"/>
    <m/>
    <m/>
    <m/>
    <m/>
    <n v="380.43465500000002"/>
    <m/>
    <x v="0"/>
    <m/>
    <m/>
    <x v="110"/>
    <m/>
    <x v="2"/>
    <x v="3"/>
    <x v="0"/>
  </r>
  <r>
    <x v="746"/>
    <x v="14"/>
    <x v="0"/>
    <s v="NDG_Genio_S_SUBX_logo_Consideration"/>
    <n v="1484"/>
    <m/>
    <m/>
    <m/>
    <m/>
    <n v="518.52629000000002"/>
    <m/>
    <x v="0"/>
    <m/>
    <m/>
    <x v="110"/>
    <m/>
    <x v="2"/>
    <x v="3"/>
    <x v="0"/>
  </r>
  <r>
    <x v="746"/>
    <x v="14"/>
    <x v="0"/>
    <s v="NDG_Genio_S_NDG logo_Consideration"/>
    <n v="597"/>
    <m/>
    <m/>
    <m/>
    <m/>
    <n v="118.88241499999999"/>
    <m/>
    <x v="0"/>
    <m/>
    <m/>
    <x v="110"/>
    <m/>
    <x v="2"/>
    <x v="3"/>
    <x v="0"/>
  </r>
  <r>
    <x v="746"/>
    <x v="14"/>
    <x v="0"/>
    <s v="NDG_2021_秋冬施策"/>
    <n v="3140163"/>
    <m/>
    <m/>
    <m/>
    <m/>
    <n v="163956.29"/>
    <m/>
    <x v="0"/>
    <m/>
    <m/>
    <x v="110"/>
    <m/>
    <x v="2"/>
    <x v="3"/>
    <x v="0"/>
  </r>
  <r>
    <x v="746"/>
    <x v="14"/>
    <x v="0"/>
    <s v="NDG_Genio_S_NDG logo_Consideration"/>
    <n v="3373"/>
    <m/>
    <m/>
    <m/>
    <m/>
    <n v="1019.21704"/>
    <m/>
    <x v="0"/>
    <m/>
    <m/>
    <x v="110"/>
    <m/>
    <x v="2"/>
    <x v="3"/>
    <x v="0"/>
  </r>
  <r>
    <x v="746"/>
    <x v="14"/>
    <x v="0"/>
    <s v="NDG_Genio_S_SUBX_logo_Consideration"/>
    <n v="4834"/>
    <m/>
    <m/>
    <m/>
    <m/>
    <n v="941.91854999999998"/>
    <m/>
    <x v="0"/>
    <m/>
    <m/>
    <x v="110"/>
    <m/>
    <x v="2"/>
    <x v="3"/>
    <x v="0"/>
  </r>
  <r>
    <x v="746"/>
    <x v="14"/>
    <x v="0"/>
    <s v="NDG_Genio_S_SUBX_logo_Consideration"/>
    <n v="40500"/>
    <m/>
    <m/>
    <m/>
    <m/>
    <n v="2827.9377049999998"/>
    <m/>
    <x v="0"/>
    <m/>
    <m/>
    <x v="110"/>
    <m/>
    <x v="2"/>
    <x v="3"/>
    <x v="0"/>
  </r>
  <r>
    <x v="746"/>
    <x v="14"/>
    <x v="0"/>
    <s v="NDG_Genio_S_SUBX_logo_Consideration"/>
    <n v="9603"/>
    <m/>
    <m/>
    <m/>
    <m/>
    <n v="1351.695545"/>
    <m/>
    <x v="0"/>
    <m/>
    <m/>
    <x v="110"/>
    <m/>
    <x v="2"/>
    <x v="3"/>
    <x v="0"/>
  </r>
  <r>
    <x v="746"/>
    <x v="14"/>
    <x v="0"/>
    <s v="NDG_Genio_S_SUBX_logo_Awareness"/>
    <n v="15860"/>
    <m/>
    <m/>
    <m/>
    <m/>
    <n v="865.88224000000002"/>
    <m/>
    <x v="0"/>
    <m/>
    <m/>
    <x v="110"/>
    <m/>
    <x v="2"/>
    <x v="3"/>
    <x v="0"/>
  </r>
  <r>
    <x v="746"/>
    <x v="14"/>
    <x v="0"/>
    <s v="NDG_Genio_S_SUBX_logo_Awareness"/>
    <n v="1310"/>
    <m/>
    <m/>
    <m/>
    <m/>
    <n v="365.08222000000001"/>
    <m/>
    <x v="0"/>
    <m/>
    <m/>
    <x v="110"/>
    <m/>
    <x v="2"/>
    <x v="3"/>
    <x v="0"/>
  </r>
  <r>
    <x v="746"/>
    <x v="14"/>
    <x v="0"/>
    <s v="NDG_Genio_S_SUBX_logo_Consideration"/>
    <n v="1152"/>
    <m/>
    <m/>
    <m/>
    <m/>
    <n v="93.641045000000005"/>
    <m/>
    <x v="0"/>
    <m/>
    <m/>
    <x v="110"/>
    <m/>
    <x v="2"/>
    <x v="3"/>
    <x v="0"/>
  </r>
  <r>
    <x v="746"/>
    <x v="14"/>
    <x v="0"/>
    <s v="NDG_Genio_S_SUBX_logo_Consideration"/>
    <n v="9362"/>
    <m/>
    <m/>
    <m/>
    <m/>
    <n v="1280.0612550000001"/>
    <m/>
    <x v="0"/>
    <m/>
    <m/>
    <x v="110"/>
    <m/>
    <x v="2"/>
    <x v="3"/>
    <x v="0"/>
  </r>
  <r>
    <x v="746"/>
    <x v="14"/>
    <x v="0"/>
    <s v="NDG_Genio_S_SUBX_logo_Awareness"/>
    <n v="8702"/>
    <m/>
    <m/>
    <m/>
    <m/>
    <n v="131.29794000000001"/>
    <m/>
    <x v="0"/>
    <m/>
    <m/>
    <x v="110"/>
    <m/>
    <x v="2"/>
    <x v="3"/>
    <x v="0"/>
  </r>
  <r>
    <x v="746"/>
    <x v="14"/>
    <x v="0"/>
    <s v="NDG_Genio_S_SUBX_logo_Awareness"/>
    <n v="15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539"/>
    <m/>
    <m/>
    <m/>
    <m/>
    <n v="322.62970999999999"/>
    <m/>
    <x v="0"/>
    <m/>
    <m/>
    <x v="110"/>
    <m/>
    <x v="2"/>
    <x v="3"/>
    <x v="0"/>
  </r>
  <r>
    <x v="746"/>
    <x v="14"/>
    <x v="0"/>
    <s v="NDG_Genio_S_SUBX_logo_Awareness"/>
    <n v="60002"/>
    <m/>
    <m/>
    <m/>
    <m/>
    <n v="2645.4211249999998"/>
    <m/>
    <x v="0"/>
    <m/>
    <m/>
    <x v="110"/>
    <m/>
    <x v="2"/>
    <x v="3"/>
    <x v="0"/>
  </r>
  <r>
    <x v="746"/>
    <x v="14"/>
    <x v="0"/>
    <s v="NDG_Genio_S_SUBX_logo_Consideration"/>
    <n v="74216"/>
    <m/>
    <m/>
    <m/>
    <m/>
    <n v="6235.8727650000001"/>
    <m/>
    <x v="0"/>
    <m/>
    <m/>
    <x v="110"/>
    <m/>
    <x v="2"/>
    <x v="3"/>
    <x v="0"/>
  </r>
  <r>
    <x v="746"/>
    <x v="14"/>
    <x v="0"/>
    <s v="NDG_Genio_S_SUBX_logo_Awareness"/>
    <n v="68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102"/>
    <m/>
    <m/>
    <m/>
    <m/>
    <n v="323.58638000000002"/>
    <m/>
    <x v="0"/>
    <m/>
    <m/>
    <x v="110"/>
    <m/>
    <x v="2"/>
    <x v="3"/>
    <x v="0"/>
  </r>
  <r>
    <x v="746"/>
    <x v="14"/>
    <x v="0"/>
    <s v="NDG_Genio_S_SUBX_logo_Awareness"/>
    <n v="68813"/>
    <m/>
    <m/>
    <m/>
    <m/>
    <n v="4196.9536600000001"/>
    <m/>
    <x v="0"/>
    <m/>
    <m/>
    <x v="110"/>
    <m/>
    <x v="2"/>
    <x v="3"/>
    <x v="0"/>
  </r>
  <r>
    <x v="746"/>
    <x v="14"/>
    <x v="0"/>
    <s v="NDG_Genio_S_NDG logo_Consideration"/>
    <n v="2743"/>
    <m/>
    <m/>
    <m/>
    <m/>
    <n v="871.24427500000002"/>
    <m/>
    <x v="0"/>
    <m/>
    <m/>
    <x v="110"/>
    <m/>
    <x v="2"/>
    <x v="3"/>
    <x v="0"/>
  </r>
  <r>
    <x v="746"/>
    <x v="14"/>
    <x v="0"/>
    <s v="NDG_Genio_S_SUBX_logo_Consideration"/>
    <n v="253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20945"/>
    <m/>
    <m/>
    <m/>
    <m/>
    <n v="1115.3423049999999"/>
    <m/>
    <x v="0"/>
    <m/>
    <m/>
    <x v="110"/>
    <m/>
    <x v="2"/>
    <x v="3"/>
    <x v="0"/>
  </r>
  <r>
    <x v="746"/>
    <x v="14"/>
    <x v="0"/>
    <s v="NDG_Genio_S_SUBX_logo_Consideration"/>
    <n v="1205"/>
    <m/>
    <m/>
    <m/>
    <m/>
    <n v="280.21287999999998"/>
    <m/>
    <x v="0"/>
    <m/>
    <m/>
    <x v="110"/>
    <m/>
    <x v="2"/>
    <x v="3"/>
    <x v="0"/>
  </r>
  <r>
    <x v="746"/>
    <x v="14"/>
    <x v="0"/>
    <s v="NDG_Genio_S_SUBX_logo_Consideration"/>
    <n v="2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453953"/>
    <m/>
    <m/>
    <m/>
    <m/>
    <n v="34744.081265000001"/>
    <m/>
    <x v="0"/>
    <m/>
    <m/>
    <x v="110"/>
    <m/>
    <x v="2"/>
    <x v="3"/>
    <x v="0"/>
  </r>
  <r>
    <x v="746"/>
    <x v="14"/>
    <x v="0"/>
    <s v="NDG_Genio_S_SUBX_logo_Awareness"/>
    <n v="1574"/>
    <m/>
    <m/>
    <m/>
    <m/>
    <n v="394.79808500000001"/>
    <m/>
    <x v="0"/>
    <m/>
    <m/>
    <x v="110"/>
    <m/>
    <x v="2"/>
    <x v="3"/>
    <x v="0"/>
  </r>
  <r>
    <x v="746"/>
    <x v="14"/>
    <x v="0"/>
    <s v="NDG_Genio_S_NDG logo_Consideration"/>
    <n v="11529"/>
    <m/>
    <m/>
    <m/>
    <m/>
    <n v="406.03951499999999"/>
    <m/>
    <x v="0"/>
    <m/>
    <m/>
    <x v="110"/>
    <m/>
    <x v="2"/>
    <x v="3"/>
    <x v="0"/>
  </r>
  <r>
    <x v="746"/>
    <x v="14"/>
    <x v="0"/>
    <s v="NDG_Genio_S_SUBX_logo_Consideration"/>
    <n v="9046"/>
    <m/>
    <m/>
    <m/>
    <m/>
    <n v="368.22429"/>
    <m/>
    <x v="0"/>
    <m/>
    <m/>
    <x v="110"/>
    <m/>
    <x v="2"/>
    <x v="3"/>
    <x v="0"/>
  </r>
  <r>
    <x v="746"/>
    <x v="14"/>
    <x v="0"/>
    <s v="NDG_Genio_S_SUBX_logo_Consideration"/>
    <n v="8562"/>
    <m/>
    <m/>
    <m/>
    <m/>
    <n v="488.73906499999998"/>
    <m/>
    <x v="0"/>
    <m/>
    <m/>
    <x v="110"/>
    <m/>
    <x v="2"/>
    <x v="3"/>
    <x v="0"/>
  </r>
  <r>
    <x v="746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33528"/>
    <m/>
    <m/>
    <m/>
    <m/>
    <n v="7430.3499650000003"/>
    <m/>
    <x v="0"/>
    <m/>
    <m/>
    <x v="110"/>
    <m/>
    <x v="2"/>
    <x v="3"/>
    <x v="0"/>
  </r>
  <r>
    <x v="746"/>
    <x v="14"/>
    <x v="0"/>
    <s v="NDG_Genio_S_SUBX_logo_Consideration"/>
    <n v="1147"/>
    <m/>
    <m/>
    <m/>
    <m/>
    <n v="294.99331999999998"/>
    <m/>
    <x v="0"/>
    <m/>
    <m/>
    <x v="110"/>
    <m/>
    <x v="2"/>
    <x v="3"/>
    <x v="0"/>
  </r>
  <r>
    <x v="746"/>
    <x v="14"/>
    <x v="0"/>
    <s v="NDG_Genio_S_SUBX_logo_Consideration"/>
    <n v="6147"/>
    <m/>
    <m/>
    <m/>
    <m/>
    <n v="1760.50695"/>
    <m/>
    <x v="0"/>
    <m/>
    <m/>
    <x v="110"/>
    <m/>
    <x v="2"/>
    <x v="3"/>
    <x v="0"/>
  </r>
  <r>
    <x v="746"/>
    <x v="14"/>
    <x v="0"/>
    <s v="NDG_Genio_S_SUBX_logo_Awareness"/>
    <n v="101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76922"/>
    <m/>
    <m/>
    <m/>
    <m/>
    <n v="4818.1235049999996"/>
    <m/>
    <x v="0"/>
    <m/>
    <m/>
    <x v="110"/>
    <m/>
    <x v="2"/>
    <x v="3"/>
    <x v="0"/>
  </r>
  <r>
    <x v="746"/>
    <x v="14"/>
    <x v="0"/>
    <s v="NDG_Genio_S_SUBX_logo_Consideration"/>
    <n v="478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544"/>
    <m/>
    <m/>
    <m/>
    <m/>
    <n v="67.518825000000007"/>
    <m/>
    <x v="0"/>
    <m/>
    <m/>
    <x v="110"/>
    <m/>
    <x v="2"/>
    <x v="3"/>
    <x v="0"/>
  </r>
  <r>
    <x v="746"/>
    <x v="14"/>
    <x v="0"/>
    <s v="NDG_2021_秋冬施策"/>
    <n v="43106"/>
    <m/>
    <m/>
    <m/>
    <m/>
    <n v="7190.3540199999998"/>
    <m/>
    <x v="0"/>
    <m/>
    <m/>
    <x v="110"/>
    <m/>
    <x v="2"/>
    <x v="3"/>
    <x v="0"/>
  </r>
  <r>
    <x v="746"/>
    <x v="14"/>
    <x v="0"/>
    <s v="NDG_Genio_S_SUBX_logo_Consideration"/>
    <n v="4396"/>
    <m/>
    <m/>
    <m/>
    <m/>
    <n v="174.77402000000001"/>
    <m/>
    <x v="0"/>
    <m/>
    <m/>
    <x v="110"/>
    <m/>
    <x v="2"/>
    <x v="3"/>
    <x v="0"/>
  </r>
  <r>
    <x v="746"/>
    <x v="14"/>
    <x v="0"/>
    <s v="NDG_Genio_S_NDG logo_Consideration"/>
    <n v="27878"/>
    <m/>
    <m/>
    <m/>
    <m/>
    <n v="932.28383500000007"/>
    <m/>
    <x v="0"/>
    <m/>
    <m/>
    <x v="110"/>
    <m/>
    <x v="2"/>
    <x v="3"/>
    <x v="0"/>
  </r>
  <r>
    <x v="746"/>
    <x v="14"/>
    <x v="0"/>
    <s v="NDG_Genio_S_NDG logo_Consideration"/>
    <n v="28748"/>
    <m/>
    <m/>
    <m/>
    <m/>
    <n v="1983.2114750000001"/>
    <m/>
    <x v="0"/>
    <m/>
    <m/>
    <x v="110"/>
    <m/>
    <x v="2"/>
    <x v="3"/>
    <x v="0"/>
  </r>
  <r>
    <x v="746"/>
    <x v="14"/>
    <x v="0"/>
    <s v="NDG_Genio_S_SUBX_logo_Consideration"/>
    <n v="2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628"/>
    <m/>
    <m/>
    <m/>
    <m/>
    <n v="112.57263"/>
    <m/>
    <x v="0"/>
    <m/>
    <m/>
    <x v="110"/>
    <m/>
    <x v="2"/>
    <x v="3"/>
    <x v="0"/>
  </r>
  <r>
    <x v="746"/>
    <x v="14"/>
    <x v="0"/>
    <s v="NDG_Genio_S_SUBX_logo_Awareness"/>
    <n v="53978"/>
    <m/>
    <m/>
    <m/>
    <m/>
    <n v="13540.306895"/>
    <m/>
    <x v="0"/>
    <m/>
    <m/>
    <x v="110"/>
    <m/>
    <x v="2"/>
    <x v="3"/>
    <x v="0"/>
  </r>
  <r>
    <x v="746"/>
    <x v="14"/>
    <x v="0"/>
    <s v="NDG_Genio_S_NDG logo_Consideration"/>
    <n v="4061"/>
    <m/>
    <m/>
    <m/>
    <m/>
    <n v="65.760469999999998"/>
    <m/>
    <x v="0"/>
    <m/>
    <m/>
    <x v="110"/>
    <m/>
    <x v="2"/>
    <x v="3"/>
    <x v="0"/>
  </r>
  <r>
    <x v="746"/>
    <x v="14"/>
    <x v="0"/>
    <s v="NDG_Genio_S_NDG logo_Consideration"/>
    <n v="633"/>
    <m/>
    <m/>
    <m/>
    <m/>
    <n v="129.573035"/>
    <m/>
    <x v="0"/>
    <m/>
    <m/>
    <x v="110"/>
    <m/>
    <x v="2"/>
    <x v="3"/>
    <x v="0"/>
  </r>
  <r>
    <x v="746"/>
    <x v="14"/>
    <x v="0"/>
    <s v="NDG_Genio_S_SUBX_logo_Consideration"/>
    <n v="9140"/>
    <m/>
    <m/>
    <m/>
    <m/>
    <n v="1662.3691100000001"/>
    <m/>
    <x v="0"/>
    <m/>
    <m/>
    <x v="110"/>
    <m/>
    <x v="2"/>
    <x v="3"/>
    <x v="0"/>
  </r>
  <r>
    <x v="746"/>
    <x v="14"/>
    <x v="0"/>
    <s v="NDG_Genio_S_NDG logo_Consideration"/>
    <n v="11802"/>
    <m/>
    <m/>
    <m/>
    <m/>
    <n v="700.06613000000004"/>
    <m/>
    <x v="0"/>
    <m/>
    <m/>
    <x v="110"/>
    <m/>
    <x v="2"/>
    <x v="3"/>
    <x v="0"/>
  </r>
  <r>
    <x v="746"/>
    <x v="14"/>
    <x v="0"/>
    <s v="NDG_Genio_S_NDG logo_Consideration"/>
    <n v="86524"/>
    <m/>
    <m/>
    <m/>
    <m/>
    <n v="5156.9073349999999"/>
    <m/>
    <x v="0"/>
    <m/>
    <m/>
    <x v="110"/>
    <m/>
    <x v="2"/>
    <x v="3"/>
    <x v="0"/>
  </r>
  <r>
    <x v="746"/>
    <x v="14"/>
    <x v="0"/>
    <s v="NDG_2021_秋冬施策"/>
    <n v="914"/>
    <m/>
    <m/>
    <m/>
    <m/>
    <n v="87.531959999999998"/>
    <m/>
    <x v="0"/>
    <m/>
    <m/>
    <x v="110"/>
    <m/>
    <x v="2"/>
    <x v="3"/>
    <x v="0"/>
  </r>
  <r>
    <x v="746"/>
    <x v="14"/>
    <x v="0"/>
    <s v="NDG_Genio_S_SUBX_logo_Consideration"/>
    <n v="12730"/>
    <m/>
    <m/>
    <m/>
    <m/>
    <n v="594.11214000000007"/>
    <m/>
    <x v="0"/>
    <m/>
    <m/>
    <x v="110"/>
    <m/>
    <x v="2"/>
    <x v="3"/>
    <x v="0"/>
  </r>
  <r>
    <x v="746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8247"/>
    <m/>
    <m/>
    <m/>
    <m/>
    <n v="329.191485"/>
    <m/>
    <x v="0"/>
    <m/>
    <m/>
    <x v="110"/>
    <m/>
    <x v="2"/>
    <x v="3"/>
    <x v="0"/>
  </r>
  <r>
    <x v="746"/>
    <x v="14"/>
    <x v="0"/>
    <s v="NDG_Genio_S_NDG logo_Consideration"/>
    <n v="9415"/>
    <m/>
    <m/>
    <m/>
    <m/>
    <n v="416.87173999999999"/>
    <m/>
    <x v="0"/>
    <m/>
    <m/>
    <x v="110"/>
    <m/>
    <x v="2"/>
    <x v="3"/>
    <x v="0"/>
  </r>
  <r>
    <x v="746"/>
    <x v="14"/>
    <x v="0"/>
    <s v="NDG_Genio_S_SUBX_logo_Awareness"/>
    <n v="6437"/>
    <m/>
    <m/>
    <m/>
    <m/>
    <n v="1742.2789299999999"/>
    <m/>
    <x v="0"/>
    <m/>
    <m/>
    <x v="110"/>
    <m/>
    <x v="2"/>
    <x v="3"/>
    <x v="0"/>
  </r>
  <r>
    <x v="746"/>
    <x v="14"/>
    <x v="0"/>
    <s v="NDG_Genio_S_NDG logo_Consideration"/>
    <n v="999"/>
    <m/>
    <m/>
    <m/>
    <m/>
    <n v="34.885005"/>
    <m/>
    <x v="0"/>
    <m/>
    <m/>
    <x v="110"/>
    <m/>
    <x v="2"/>
    <x v="3"/>
    <x v="0"/>
  </r>
  <r>
    <x v="746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552050"/>
    <m/>
    <m/>
    <m/>
    <m/>
    <n v="30471.908589999999"/>
    <m/>
    <x v="0"/>
    <m/>
    <m/>
    <x v="110"/>
    <m/>
    <x v="2"/>
    <x v="3"/>
    <x v="0"/>
  </r>
  <r>
    <x v="746"/>
    <x v="14"/>
    <x v="0"/>
    <s v="NDG_Genio_S_NDG logo_Consideration"/>
    <n v="4067"/>
    <m/>
    <m/>
    <m/>
    <m/>
    <n v="71.753595000000004"/>
    <m/>
    <x v="0"/>
    <m/>
    <m/>
    <x v="110"/>
    <m/>
    <x v="2"/>
    <x v="3"/>
    <x v="0"/>
  </r>
  <r>
    <x v="746"/>
    <x v="14"/>
    <x v="0"/>
    <s v="NDG_Genio_S_SUBX_logo_Awareness"/>
    <n v="7690"/>
    <m/>
    <m/>
    <m/>
    <m/>
    <n v="1372.9976200000001"/>
    <m/>
    <x v="0"/>
    <m/>
    <m/>
    <x v="110"/>
    <m/>
    <x v="2"/>
    <x v="3"/>
    <x v="0"/>
  </r>
  <r>
    <x v="746"/>
    <x v="14"/>
    <x v="0"/>
    <s v="NDG_Genio_S_NDG logo_Consideration"/>
    <n v="3605"/>
    <m/>
    <m/>
    <m/>
    <m/>
    <n v="631.63189"/>
    <m/>
    <x v="0"/>
    <m/>
    <m/>
    <x v="110"/>
    <m/>
    <x v="2"/>
    <x v="3"/>
    <x v="0"/>
  </r>
  <r>
    <x v="746"/>
    <x v="14"/>
    <x v="0"/>
    <s v="NDG_Genio_S_NDG logo_Consideration"/>
    <n v="1013"/>
    <m/>
    <m/>
    <m/>
    <m/>
    <n v="175.88233"/>
    <m/>
    <x v="0"/>
    <m/>
    <m/>
    <x v="110"/>
    <m/>
    <x v="2"/>
    <x v="3"/>
    <x v="0"/>
  </r>
  <r>
    <x v="746"/>
    <x v="14"/>
    <x v="0"/>
    <s v="NDG_2021_秋冬施策"/>
    <n v="280686"/>
    <m/>
    <m/>
    <m/>
    <m/>
    <n v="11607.45774"/>
    <m/>
    <x v="0"/>
    <m/>
    <m/>
    <x v="110"/>
    <m/>
    <x v="2"/>
    <x v="3"/>
    <x v="0"/>
  </r>
  <r>
    <x v="746"/>
    <x v="14"/>
    <x v="0"/>
    <s v="NDG_Genio_S_SUBX_logo_Awareness"/>
    <n v="1847"/>
    <m/>
    <m/>
    <m/>
    <m/>
    <n v="289.70933500000001"/>
    <m/>
    <x v="0"/>
    <m/>
    <m/>
    <x v="110"/>
    <m/>
    <x v="2"/>
    <x v="3"/>
    <x v="0"/>
  </r>
  <r>
    <x v="746"/>
    <x v="14"/>
    <x v="0"/>
    <s v="NDG_2021_秋冬施策"/>
    <n v="455218"/>
    <m/>
    <m/>
    <m/>
    <m/>
    <n v="84847.801544999995"/>
    <m/>
    <x v="0"/>
    <m/>
    <m/>
    <x v="110"/>
    <m/>
    <x v="2"/>
    <x v="3"/>
    <x v="0"/>
  </r>
  <r>
    <x v="746"/>
    <x v="14"/>
    <x v="0"/>
    <s v="NDG_Genio_S_SUBX_logo_Awareness"/>
    <n v="72462"/>
    <m/>
    <m/>
    <m/>
    <m/>
    <n v="3494.3843550000001"/>
    <m/>
    <x v="0"/>
    <m/>
    <m/>
    <x v="110"/>
    <m/>
    <x v="2"/>
    <x v="3"/>
    <x v="0"/>
  </r>
  <r>
    <x v="746"/>
    <x v="14"/>
    <x v="0"/>
    <s v="NDG_Genio_S_SUBX_logo_Consideration"/>
    <n v="4246"/>
    <m/>
    <m/>
    <m/>
    <m/>
    <n v="403.86638000000005"/>
    <m/>
    <x v="0"/>
    <m/>
    <m/>
    <x v="110"/>
    <m/>
    <x v="2"/>
    <x v="3"/>
    <x v="0"/>
  </r>
  <r>
    <x v="746"/>
    <x v="14"/>
    <x v="0"/>
    <s v="NDG_Genio_S_SUBX_logo_Consideration"/>
    <n v="28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55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2554"/>
    <m/>
    <m/>
    <m/>
    <m/>
    <n v="664.65818999999999"/>
    <m/>
    <x v="0"/>
    <m/>
    <m/>
    <x v="110"/>
    <m/>
    <x v="2"/>
    <x v="3"/>
    <x v="0"/>
  </r>
  <r>
    <x v="746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73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60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597"/>
    <m/>
    <m/>
    <m/>
    <m/>
    <n v="53.51108"/>
    <m/>
    <x v="0"/>
    <m/>
    <m/>
    <x v="110"/>
    <m/>
    <x v="2"/>
    <x v="3"/>
    <x v="0"/>
  </r>
  <r>
    <x v="746"/>
    <x v="14"/>
    <x v="0"/>
    <s v="NDG_Genio_S_NDG logo_Consideration"/>
    <n v="10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9345"/>
    <m/>
    <m/>
    <m/>
    <m/>
    <n v="4486.9807699999992"/>
    <m/>
    <x v="0"/>
    <m/>
    <m/>
    <x v="110"/>
    <m/>
    <x v="2"/>
    <x v="3"/>
    <x v="0"/>
  </r>
  <r>
    <x v="746"/>
    <x v="14"/>
    <x v="0"/>
    <s v="NDG_Genio_S_SUBX_logo_Awareness"/>
    <n v="1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6"/>
    <x v="14"/>
    <x v="0"/>
    <s v="NDG_Genio_S_SUBX_logo_Awareness"/>
    <n v="1011"/>
    <m/>
    <m/>
    <m/>
    <m/>
    <n v="87.603319999999997"/>
    <m/>
    <x v="0"/>
    <m/>
    <m/>
    <x v="110"/>
    <m/>
    <x v="2"/>
    <x v="3"/>
    <x v="0"/>
  </r>
  <r>
    <x v="746"/>
    <x v="14"/>
    <x v="0"/>
    <s v="NDG_Genio_S_SUBX_logo_Consideration"/>
    <n v="433"/>
    <m/>
    <m/>
    <m/>
    <m/>
    <n v="140.34728000000001"/>
    <m/>
    <x v="0"/>
    <m/>
    <m/>
    <x v="110"/>
    <m/>
    <x v="2"/>
    <x v="3"/>
    <x v="0"/>
  </r>
  <r>
    <x v="746"/>
    <x v="14"/>
    <x v="0"/>
    <s v="NDG_Genio_S_SUBX_logo_Consideration"/>
    <n v="4417"/>
    <m/>
    <m/>
    <m/>
    <m/>
    <n v="339.83193"/>
    <m/>
    <x v="0"/>
    <m/>
    <m/>
    <x v="110"/>
    <m/>
    <x v="2"/>
    <x v="3"/>
    <x v="0"/>
  </r>
  <r>
    <x v="746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596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623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2630"/>
    <m/>
    <m/>
    <m/>
    <m/>
    <n v="486.67743000000002"/>
    <m/>
    <x v="0"/>
    <m/>
    <m/>
    <x v="110"/>
    <m/>
    <x v="2"/>
    <x v="3"/>
    <x v="0"/>
  </r>
  <r>
    <x v="746"/>
    <x v="14"/>
    <x v="0"/>
    <s v="NDG_Genio_S_NDG logo_Consideration"/>
    <n v="1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4633"/>
    <m/>
    <m/>
    <m/>
    <m/>
    <n v="329.49811"/>
    <m/>
    <x v="0"/>
    <m/>
    <m/>
    <x v="110"/>
    <m/>
    <x v="2"/>
    <x v="3"/>
    <x v="0"/>
  </r>
  <r>
    <x v="746"/>
    <x v="14"/>
    <x v="0"/>
    <s v="NDG_Genio_S_NDG logo_Consideration"/>
    <n v="18960"/>
    <m/>
    <m/>
    <m/>
    <m/>
    <n v="431.60869500000001"/>
    <m/>
    <x v="0"/>
    <m/>
    <m/>
    <x v="110"/>
    <m/>
    <x v="2"/>
    <x v="3"/>
    <x v="0"/>
  </r>
  <r>
    <x v="746"/>
    <x v="14"/>
    <x v="0"/>
    <s v="NDG_Genio_S_SUBX_logo_Awareness"/>
    <n v="11"/>
    <m/>
    <m/>
    <m/>
    <m/>
    <n v="0"/>
    <m/>
    <x v="0"/>
    <m/>
    <m/>
    <x v="110"/>
    <m/>
    <x v="2"/>
    <x v="3"/>
    <x v="0"/>
  </r>
  <r>
    <x v="746"/>
    <x v="14"/>
    <x v="0"/>
    <s v="NDG_Genio_S_NDG logo_Consideration"/>
    <n v="3507"/>
    <m/>
    <m/>
    <m/>
    <m/>
    <n v="537.98081000000002"/>
    <m/>
    <x v="0"/>
    <m/>
    <m/>
    <x v="110"/>
    <m/>
    <x v="2"/>
    <x v="3"/>
    <x v="0"/>
  </r>
  <r>
    <x v="746"/>
    <x v="14"/>
    <x v="0"/>
    <s v="NDG_Genio_S_SUBX_logo_Consideration"/>
    <n v="9628"/>
    <m/>
    <m/>
    <m/>
    <m/>
    <n v="810.83580500000005"/>
    <m/>
    <x v="0"/>
    <m/>
    <m/>
    <x v="110"/>
    <m/>
    <x v="2"/>
    <x v="3"/>
    <x v="0"/>
  </r>
  <r>
    <x v="746"/>
    <x v="14"/>
    <x v="0"/>
    <s v="NDG_Genio_S_SUBX_logo_Awareness"/>
    <n v="3803"/>
    <m/>
    <m/>
    <m/>
    <m/>
    <n v="536.83235999999999"/>
    <m/>
    <x v="0"/>
    <m/>
    <m/>
    <x v="110"/>
    <m/>
    <x v="2"/>
    <x v="3"/>
    <x v="0"/>
  </r>
  <r>
    <x v="746"/>
    <x v="14"/>
    <x v="0"/>
    <s v="NDG_Genio_S_NDG logo_Consideration"/>
    <n v="1138"/>
    <m/>
    <m/>
    <m/>
    <m/>
    <n v="255.12761"/>
    <m/>
    <x v="0"/>
    <m/>
    <m/>
    <x v="110"/>
    <m/>
    <x v="2"/>
    <x v="3"/>
    <x v="0"/>
  </r>
  <r>
    <x v="746"/>
    <x v="14"/>
    <x v="0"/>
    <s v="NDG_Genio_S_SUBX_logo_Consideration"/>
    <n v="12401"/>
    <m/>
    <m/>
    <m/>
    <m/>
    <n v="609.61955999999998"/>
    <m/>
    <x v="0"/>
    <m/>
    <m/>
    <x v="110"/>
    <m/>
    <x v="2"/>
    <x v="3"/>
    <x v="0"/>
  </r>
  <r>
    <x v="746"/>
    <x v="14"/>
    <x v="0"/>
    <s v="NDG_Genio_S_NDG logo_Consideration"/>
    <n v="11749"/>
    <m/>
    <m/>
    <m/>
    <m/>
    <n v="1649.7718400000001"/>
    <m/>
    <x v="0"/>
    <m/>
    <m/>
    <x v="110"/>
    <m/>
    <x v="2"/>
    <x v="3"/>
    <x v="0"/>
  </r>
  <r>
    <x v="746"/>
    <x v="14"/>
    <x v="0"/>
    <s v="NDG_Genio_S_SUBX_logo_Consideration"/>
    <n v="504"/>
    <m/>
    <m/>
    <m/>
    <m/>
    <n v="39.559085000000003"/>
    <m/>
    <x v="0"/>
    <m/>
    <m/>
    <x v="110"/>
    <m/>
    <x v="2"/>
    <x v="3"/>
    <x v="0"/>
  </r>
  <r>
    <x v="746"/>
    <x v="14"/>
    <x v="0"/>
    <s v="NDG_Genio_S_SUBX_logo_Consideration"/>
    <n v="5547"/>
    <m/>
    <m/>
    <m/>
    <m/>
    <n v="972.75499000000002"/>
    <m/>
    <x v="0"/>
    <m/>
    <m/>
    <x v="110"/>
    <m/>
    <x v="2"/>
    <x v="3"/>
    <x v="0"/>
  </r>
  <r>
    <x v="746"/>
    <x v="14"/>
    <x v="0"/>
    <s v="NDG_Genio_S_NDG logo_Consideration"/>
    <n v="90721"/>
    <m/>
    <m/>
    <m/>
    <m/>
    <n v="6304.019335"/>
    <m/>
    <x v="0"/>
    <m/>
    <m/>
    <x v="110"/>
    <m/>
    <x v="2"/>
    <x v="3"/>
    <x v="0"/>
  </r>
  <r>
    <x v="746"/>
    <x v="14"/>
    <x v="0"/>
    <s v="NDG_Genio_S_NDG logo_Consideration"/>
    <n v="671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31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349"/>
    <m/>
    <m/>
    <m/>
    <m/>
    <n v="51.85642"/>
    <m/>
    <x v="0"/>
    <m/>
    <m/>
    <x v="110"/>
    <m/>
    <x v="2"/>
    <x v="3"/>
    <x v="0"/>
  </r>
  <r>
    <x v="746"/>
    <x v="14"/>
    <x v="0"/>
    <s v="NDG_Genio_S_SUBX_logo_Awareness"/>
    <n v="9377"/>
    <m/>
    <m/>
    <m/>
    <m/>
    <n v="2198.4009000000001"/>
    <m/>
    <x v="0"/>
    <m/>
    <m/>
    <x v="110"/>
    <m/>
    <x v="2"/>
    <x v="3"/>
    <x v="0"/>
  </r>
  <r>
    <x v="746"/>
    <x v="14"/>
    <x v="0"/>
    <s v="NDG_Genio_S_SUBX_logo_Awareness"/>
    <n v="14"/>
    <m/>
    <m/>
    <m/>
    <m/>
    <n v="0"/>
    <m/>
    <x v="0"/>
    <m/>
    <m/>
    <x v="110"/>
    <m/>
    <x v="2"/>
    <x v="3"/>
    <x v="0"/>
  </r>
  <r>
    <x v="746"/>
    <x v="14"/>
    <x v="0"/>
    <s v="NDG_Genio_S_SUBX_logo_Consideration"/>
    <n v="1530"/>
    <m/>
    <m/>
    <m/>
    <m/>
    <n v="86.519540000000006"/>
    <m/>
    <x v="0"/>
    <m/>
    <m/>
    <x v="110"/>
    <m/>
    <x v="2"/>
    <x v="3"/>
    <x v="0"/>
  </r>
  <r>
    <x v="746"/>
    <x v="0"/>
    <x v="0"/>
    <s v="指名：ドルチェグスト（161228AM-170131）"/>
    <n v="410"/>
    <m/>
    <m/>
    <m/>
    <m/>
    <n v="1045.1999999999998"/>
    <m/>
    <x v="0"/>
    <m/>
    <m/>
    <x v="110"/>
    <m/>
    <x v="2"/>
    <x v="3"/>
    <x v="2"/>
  </r>
  <r>
    <x v="746"/>
    <x v="0"/>
    <x v="0"/>
    <s v="指名：ドルチェグスト（161228AM-170131）"/>
    <n v="939"/>
    <m/>
    <m/>
    <m/>
    <m/>
    <n v="7959.1200000000008"/>
    <m/>
    <x v="0"/>
    <m/>
    <m/>
    <x v="110"/>
    <m/>
    <x v="2"/>
    <x v="3"/>
    <x v="2"/>
  </r>
  <r>
    <x v="746"/>
    <x v="0"/>
    <x v="0"/>
    <s v="指名：ドルチェグスト（161228AM-170131）"/>
    <n v="2673"/>
    <m/>
    <m/>
    <m/>
    <m/>
    <n v="10440.56"/>
    <m/>
    <x v="0"/>
    <m/>
    <m/>
    <x v="110"/>
    <m/>
    <x v="2"/>
    <x v="3"/>
    <x v="2"/>
  </r>
  <r>
    <x v="746"/>
    <x v="0"/>
    <x v="0"/>
    <s v="指名：ドルチェグスト（161228AM-170131）"/>
    <n v="185"/>
    <m/>
    <m/>
    <m/>
    <m/>
    <n v="585.52"/>
    <m/>
    <x v="0"/>
    <m/>
    <m/>
    <x v="110"/>
    <m/>
    <x v="2"/>
    <x v="3"/>
    <x v="2"/>
  </r>
  <r>
    <x v="746"/>
    <x v="0"/>
    <x v="0"/>
    <s v="指名：ドルチェグスト（161228AM-170131）"/>
    <n v="2145"/>
    <m/>
    <m/>
    <m/>
    <m/>
    <n v="9508.7200000000012"/>
    <m/>
    <x v="0"/>
    <m/>
    <m/>
    <x v="110"/>
    <m/>
    <x v="2"/>
    <x v="3"/>
    <x v="2"/>
  </r>
  <r>
    <x v="747"/>
    <x v="14"/>
    <x v="0"/>
    <s v="NDG_Genio_S_SUBX_logo_Consideration"/>
    <n v="27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90975"/>
    <m/>
    <m/>
    <m/>
    <m/>
    <n v="6284.2247399999997"/>
    <m/>
    <x v="0"/>
    <m/>
    <m/>
    <x v="110"/>
    <m/>
    <x v="2"/>
    <x v="3"/>
    <x v="0"/>
  </r>
  <r>
    <x v="747"/>
    <x v="14"/>
    <x v="0"/>
    <s v="NDG_Genio_S_SUBX_logo_Awareness"/>
    <n v="35945"/>
    <m/>
    <m/>
    <m/>
    <m/>
    <n v="2582.1961649999998"/>
    <m/>
    <x v="0"/>
    <m/>
    <m/>
    <x v="110"/>
    <m/>
    <x v="2"/>
    <x v="3"/>
    <x v="0"/>
  </r>
  <r>
    <x v="747"/>
    <x v="14"/>
    <x v="0"/>
    <s v="NDG_Genio_S_NDG logo_Consideration"/>
    <n v="44778"/>
    <m/>
    <m/>
    <m/>
    <m/>
    <n v="3186.2240000000002"/>
    <m/>
    <x v="0"/>
    <m/>
    <m/>
    <x v="110"/>
    <m/>
    <x v="2"/>
    <x v="3"/>
    <x v="0"/>
  </r>
  <r>
    <x v="747"/>
    <x v="14"/>
    <x v="0"/>
    <s v="NDG_Genio_S_NDG logo_Consideration"/>
    <n v="3380"/>
    <m/>
    <m/>
    <m/>
    <m/>
    <n v="536.10426500000005"/>
    <m/>
    <x v="0"/>
    <m/>
    <m/>
    <x v="110"/>
    <m/>
    <x v="2"/>
    <x v="3"/>
    <x v="0"/>
  </r>
  <r>
    <x v="747"/>
    <x v="14"/>
    <x v="0"/>
    <s v="NDG_Genio_S_SUBX_logo_Awareness"/>
    <n v="27923"/>
    <m/>
    <m/>
    <m/>
    <m/>
    <n v="729.17877999999996"/>
    <m/>
    <x v="0"/>
    <m/>
    <m/>
    <x v="110"/>
    <m/>
    <x v="2"/>
    <x v="3"/>
    <x v="0"/>
  </r>
  <r>
    <x v="747"/>
    <x v="14"/>
    <x v="0"/>
    <s v="NDG_Genio_S_SUBX_logo_Consideration"/>
    <n v="53767"/>
    <m/>
    <m/>
    <m/>
    <m/>
    <n v="5881.5268799999994"/>
    <m/>
    <x v="0"/>
    <m/>
    <m/>
    <x v="110"/>
    <m/>
    <x v="2"/>
    <x v="3"/>
    <x v="0"/>
  </r>
  <r>
    <x v="747"/>
    <x v="14"/>
    <x v="0"/>
    <s v="NDG_Genio_S_SUBX_logo_Awareness"/>
    <n v="1426"/>
    <m/>
    <m/>
    <m/>
    <m/>
    <n v="311.71274499999998"/>
    <m/>
    <x v="0"/>
    <m/>
    <m/>
    <x v="110"/>
    <m/>
    <x v="2"/>
    <x v="3"/>
    <x v="0"/>
  </r>
  <r>
    <x v="747"/>
    <x v="14"/>
    <x v="0"/>
    <s v="NDG_Genio_S_SUBX_logo_Awareness"/>
    <n v="79602"/>
    <m/>
    <m/>
    <m/>
    <m/>
    <n v="3609.4590450000001"/>
    <m/>
    <x v="0"/>
    <m/>
    <m/>
    <x v="110"/>
    <m/>
    <x v="2"/>
    <x v="3"/>
    <x v="0"/>
  </r>
  <r>
    <x v="747"/>
    <x v="14"/>
    <x v="0"/>
    <s v="NDG_2021_秋冬施策"/>
    <n v="34450"/>
    <m/>
    <m/>
    <m/>
    <m/>
    <n v="2500.2871500000001"/>
    <m/>
    <x v="0"/>
    <m/>
    <m/>
    <x v="110"/>
    <m/>
    <x v="2"/>
    <x v="3"/>
    <x v="0"/>
  </r>
  <r>
    <x v="747"/>
    <x v="14"/>
    <x v="0"/>
    <s v="NDG_Genio_S_NDG logo_Consideration"/>
    <n v="130849"/>
    <m/>
    <m/>
    <m/>
    <m/>
    <n v="8344.3500299999996"/>
    <m/>
    <x v="0"/>
    <m/>
    <m/>
    <x v="110"/>
    <m/>
    <x v="2"/>
    <x v="3"/>
    <x v="0"/>
  </r>
  <r>
    <x v="747"/>
    <x v="14"/>
    <x v="0"/>
    <s v="NDG_Genio_S_SUBX_logo_Consideration"/>
    <n v="951"/>
    <m/>
    <m/>
    <m/>
    <m/>
    <n v="125.494365"/>
    <m/>
    <x v="0"/>
    <m/>
    <m/>
    <x v="110"/>
    <m/>
    <x v="2"/>
    <x v="3"/>
    <x v="0"/>
  </r>
  <r>
    <x v="747"/>
    <x v="14"/>
    <x v="0"/>
    <s v="NDG_Genio_S_SUBX_logo_Awareness"/>
    <n v="6457"/>
    <m/>
    <m/>
    <m/>
    <m/>
    <n v="775.64640499999996"/>
    <m/>
    <x v="0"/>
    <m/>
    <m/>
    <x v="110"/>
    <m/>
    <x v="2"/>
    <x v="3"/>
    <x v="0"/>
  </r>
  <r>
    <x v="747"/>
    <x v="14"/>
    <x v="0"/>
    <s v="NDG_Genio_S_NDG logo_Consideration"/>
    <n v="3407"/>
    <m/>
    <m/>
    <m/>
    <m/>
    <n v="1137.376935"/>
    <m/>
    <x v="0"/>
    <m/>
    <m/>
    <x v="110"/>
    <m/>
    <x v="2"/>
    <x v="3"/>
    <x v="0"/>
  </r>
  <r>
    <x v="747"/>
    <x v="14"/>
    <x v="0"/>
    <s v="NDG_Genio_S_NDG logo_Consideration"/>
    <n v="3284"/>
    <m/>
    <m/>
    <m/>
    <m/>
    <n v="502.24952000000002"/>
    <m/>
    <x v="0"/>
    <m/>
    <m/>
    <x v="110"/>
    <m/>
    <x v="2"/>
    <x v="3"/>
    <x v="0"/>
  </r>
  <r>
    <x v="747"/>
    <x v="14"/>
    <x v="0"/>
    <s v="NDG_Genio_S_NDG logo_Consideration"/>
    <n v="20560"/>
    <m/>
    <m/>
    <m/>
    <m/>
    <n v="302.40695499999998"/>
    <m/>
    <x v="0"/>
    <m/>
    <m/>
    <x v="110"/>
    <m/>
    <x v="2"/>
    <x v="3"/>
    <x v="0"/>
  </r>
  <r>
    <x v="747"/>
    <x v="14"/>
    <x v="0"/>
    <s v="NDG_Genio_S_SUBX_logo_Consideration"/>
    <n v="2179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15552"/>
    <m/>
    <m/>
    <m/>
    <m/>
    <n v="354.05821500000002"/>
    <m/>
    <x v="0"/>
    <m/>
    <m/>
    <x v="110"/>
    <m/>
    <x v="2"/>
    <x v="3"/>
    <x v="0"/>
  </r>
  <r>
    <x v="747"/>
    <x v="14"/>
    <x v="0"/>
    <s v="NDG_Genio_S_NDG logo_Consideration"/>
    <n v="6553"/>
    <m/>
    <m/>
    <m/>
    <m/>
    <n v="399.45544000000001"/>
    <m/>
    <x v="0"/>
    <m/>
    <m/>
    <x v="110"/>
    <m/>
    <x v="2"/>
    <x v="3"/>
    <x v="0"/>
  </r>
  <r>
    <x v="747"/>
    <x v="14"/>
    <x v="0"/>
    <s v="NDG_Genio_S_NDG logo_Consideration"/>
    <n v="826"/>
    <m/>
    <m/>
    <m/>
    <m/>
    <n v="57.849544999999999"/>
    <m/>
    <x v="0"/>
    <m/>
    <m/>
    <x v="110"/>
    <m/>
    <x v="2"/>
    <x v="3"/>
    <x v="0"/>
  </r>
  <r>
    <x v="747"/>
    <x v="14"/>
    <x v="0"/>
    <s v="NDG_Genio_S_SUBX_logo_Awareness"/>
    <n v="1361"/>
    <m/>
    <m/>
    <m/>
    <m/>
    <n v="62.543695"/>
    <m/>
    <x v="0"/>
    <m/>
    <m/>
    <x v="110"/>
    <m/>
    <x v="2"/>
    <x v="3"/>
    <x v="0"/>
  </r>
  <r>
    <x v="747"/>
    <x v="14"/>
    <x v="0"/>
    <s v="NDG_Genio_S_SUBX_logo_Consideration"/>
    <n v="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567"/>
    <m/>
    <m/>
    <m/>
    <m/>
    <n v="224.243225"/>
    <m/>
    <x v="0"/>
    <m/>
    <m/>
    <x v="110"/>
    <m/>
    <x v="2"/>
    <x v="3"/>
    <x v="0"/>
  </r>
  <r>
    <x v="747"/>
    <x v="14"/>
    <x v="0"/>
    <s v="NDG_Genio_S_SUBX_logo_Awareness"/>
    <n v="3267"/>
    <m/>
    <m/>
    <m/>
    <m/>
    <n v="351.89734499999997"/>
    <m/>
    <x v="0"/>
    <m/>
    <m/>
    <x v="110"/>
    <m/>
    <x v="2"/>
    <x v="3"/>
    <x v="0"/>
  </r>
  <r>
    <x v="747"/>
    <x v="14"/>
    <x v="0"/>
    <s v="NDG_Genio_S_SUBX_logo_Awareness"/>
    <n v="63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81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56851"/>
    <m/>
    <m/>
    <m/>
    <m/>
    <n v="11753.508245000001"/>
    <m/>
    <x v="0"/>
    <m/>
    <m/>
    <x v="110"/>
    <m/>
    <x v="2"/>
    <x v="3"/>
    <x v="0"/>
  </r>
  <r>
    <x v="747"/>
    <x v="14"/>
    <x v="0"/>
    <s v="NDG_Genio_S_SUBX_logo_Awareness"/>
    <n v="7925"/>
    <m/>
    <m/>
    <m/>
    <m/>
    <n v="1740.7870600000001"/>
    <m/>
    <x v="0"/>
    <m/>
    <m/>
    <x v="110"/>
    <m/>
    <x v="2"/>
    <x v="3"/>
    <x v="0"/>
  </r>
  <r>
    <x v="747"/>
    <x v="14"/>
    <x v="0"/>
    <s v="NDG_Genio_S_SUBX_logo_Consideration"/>
    <n v="24"/>
    <m/>
    <m/>
    <m/>
    <m/>
    <n v="0"/>
    <m/>
    <x v="0"/>
    <m/>
    <m/>
    <x v="110"/>
    <m/>
    <x v="2"/>
    <x v="3"/>
    <x v="0"/>
  </r>
  <r>
    <x v="747"/>
    <x v="14"/>
    <x v="0"/>
    <s v="NDG_2021_秋冬施策"/>
    <n v="26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578114"/>
    <m/>
    <m/>
    <m/>
    <m/>
    <n v="33241.772635000001"/>
    <m/>
    <x v="0"/>
    <m/>
    <m/>
    <x v="110"/>
    <m/>
    <x v="2"/>
    <x v="3"/>
    <x v="0"/>
  </r>
  <r>
    <x v="747"/>
    <x v="14"/>
    <x v="0"/>
    <s v="NDG_Genio_S_SUBX_logo_Awareness"/>
    <n v="5645"/>
    <m/>
    <m/>
    <m/>
    <m/>
    <n v="518.59430499999996"/>
    <m/>
    <x v="0"/>
    <m/>
    <m/>
    <x v="110"/>
    <m/>
    <x v="2"/>
    <x v="3"/>
    <x v="0"/>
  </r>
  <r>
    <x v="747"/>
    <x v="14"/>
    <x v="0"/>
    <s v="NDG_Genio_S_SUBX_logo_Consideration"/>
    <n v="5553"/>
    <m/>
    <m/>
    <m/>
    <m/>
    <n v="1154.9727499999999"/>
    <m/>
    <x v="0"/>
    <m/>
    <m/>
    <x v="110"/>
    <m/>
    <x v="2"/>
    <x v="3"/>
    <x v="0"/>
  </r>
  <r>
    <x v="747"/>
    <x v="14"/>
    <x v="0"/>
    <s v="NDG_Genio_S_SUBX_logo_Awareness"/>
    <n v="62742"/>
    <m/>
    <m/>
    <m/>
    <m/>
    <n v="4619.568765"/>
    <m/>
    <x v="0"/>
    <m/>
    <m/>
    <x v="110"/>
    <m/>
    <x v="2"/>
    <x v="3"/>
    <x v="0"/>
  </r>
  <r>
    <x v="747"/>
    <x v="14"/>
    <x v="0"/>
    <s v="NDG_Genio_S_NDG logo_Consideration"/>
    <n v="1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40720"/>
    <m/>
    <m/>
    <m/>
    <m/>
    <n v="4017.1732900000002"/>
    <m/>
    <x v="0"/>
    <m/>
    <m/>
    <x v="110"/>
    <m/>
    <x v="2"/>
    <x v="3"/>
    <x v="0"/>
  </r>
  <r>
    <x v="747"/>
    <x v="14"/>
    <x v="0"/>
    <s v="NDG_Genio_S_SUBX_logo_Consideration"/>
    <n v="1525"/>
    <m/>
    <m/>
    <m/>
    <m/>
    <n v="120.931785"/>
    <m/>
    <x v="0"/>
    <m/>
    <m/>
    <x v="110"/>
    <m/>
    <x v="2"/>
    <x v="3"/>
    <x v="0"/>
  </r>
  <r>
    <x v="747"/>
    <x v="14"/>
    <x v="0"/>
    <s v="NDG_Genio_S_SUBX_logo_Consideration"/>
    <n v="8903"/>
    <m/>
    <m/>
    <m/>
    <m/>
    <n v="1841.642155"/>
    <m/>
    <x v="0"/>
    <m/>
    <m/>
    <x v="110"/>
    <m/>
    <x v="2"/>
    <x v="3"/>
    <x v="0"/>
  </r>
  <r>
    <x v="747"/>
    <x v="14"/>
    <x v="0"/>
    <s v="NDG_Genio_S_SUBX_logo_Consideration"/>
    <n v="2422"/>
    <m/>
    <m/>
    <m/>
    <m/>
    <n v="183.15881999999999"/>
    <m/>
    <x v="0"/>
    <m/>
    <m/>
    <x v="110"/>
    <m/>
    <x v="2"/>
    <x v="3"/>
    <x v="0"/>
  </r>
  <r>
    <x v="747"/>
    <x v="14"/>
    <x v="0"/>
    <s v="NDG_Genio_S_SUBX_logo_Awareness"/>
    <n v="831"/>
    <m/>
    <m/>
    <m/>
    <m/>
    <n v="158.52178000000001"/>
    <m/>
    <x v="0"/>
    <m/>
    <m/>
    <x v="110"/>
    <m/>
    <x v="2"/>
    <x v="3"/>
    <x v="0"/>
  </r>
  <r>
    <x v="747"/>
    <x v="14"/>
    <x v="0"/>
    <s v="NDG_Genio_S_SUBX_logo_Consideration"/>
    <n v="2062"/>
    <m/>
    <m/>
    <m/>
    <m/>
    <n v="149.08999499999999"/>
    <m/>
    <x v="0"/>
    <m/>
    <m/>
    <x v="110"/>
    <m/>
    <x v="2"/>
    <x v="3"/>
    <x v="0"/>
  </r>
  <r>
    <x v="747"/>
    <x v="14"/>
    <x v="0"/>
    <s v="NDG_Genio_S_SUBX_logo_Awareness"/>
    <n v="2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1366"/>
    <m/>
    <m/>
    <m/>
    <m/>
    <n v="233.23235500000001"/>
    <m/>
    <x v="0"/>
    <m/>
    <m/>
    <x v="110"/>
    <m/>
    <x v="2"/>
    <x v="3"/>
    <x v="0"/>
  </r>
  <r>
    <x v="747"/>
    <x v="14"/>
    <x v="0"/>
    <s v="NDG_Genio_S_SUBX_logo_Consideration"/>
    <n v="1640"/>
    <m/>
    <m/>
    <m/>
    <m/>
    <n v="98.564885000000004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85410"/>
    <m/>
    <m/>
    <m/>
    <m/>
    <n v="7364.43451"/>
    <m/>
    <x v="0"/>
    <m/>
    <m/>
    <x v="110"/>
    <m/>
    <x v="2"/>
    <x v="3"/>
    <x v="0"/>
  </r>
  <r>
    <x v="747"/>
    <x v="14"/>
    <x v="0"/>
    <s v="NDG_Genio_S_SUBX_logo_Consideration"/>
    <n v="7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2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7054"/>
    <m/>
    <m/>
    <m/>
    <m/>
    <n v="1132.4720500000001"/>
    <m/>
    <x v="0"/>
    <m/>
    <m/>
    <x v="110"/>
    <m/>
    <x v="2"/>
    <x v="3"/>
    <x v="0"/>
  </r>
  <r>
    <x v="747"/>
    <x v="14"/>
    <x v="0"/>
    <s v="NDG_2021_秋冬施策"/>
    <n v="4540"/>
    <m/>
    <m/>
    <m/>
    <m/>
    <n v="927.382295"/>
    <m/>
    <x v="0"/>
    <m/>
    <m/>
    <x v="110"/>
    <m/>
    <x v="2"/>
    <x v="3"/>
    <x v="0"/>
  </r>
  <r>
    <x v="747"/>
    <x v="14"/>
    <x v="0"/>
    <s v="NDG_2021_秋冬施策"/>
    <n v="665"/>
    <m/>
    <m/>
    <m/>
    <m/>
    <n v="0"/>
    <m/>
    <x v="0"/>
    <m/>
    <m/>
    <x v="110"/>
    <m/>
    <x v="2"/>
    <x v="3"/>
    <x v="0"/>
  </r>
  <r>
    <x v="747"/>
    <x v="14"/>
    <x v="0"/>
    <s v="NDG_2021_秋冬施策"/>
    <n v="1970"/>
    <m/>
    <m/>
    <m/>
    <m/>
    <n v="171.59292500000001"/>
    <m/>
    <x v="0"/>
    <m/>
    <m/>
    <x v="110"/>
    <m/>
    <x v="2"/>
    <x v="3"/>
    <x v="0"/>
  </r>
  <r>
    <x v="747"/>
    <x v="14"/>
    <x v="0"/>
    <s v="NDG_Genio_S_NDG logo_Consideration"/>
    <n v="783"/>
    <m/>
    <m/>
    <m/>
    <m/>
    <n v="26.86927"/>
    <m/>
    <x v="0"/>
    <m/>
    <m/>
    <x v="110"/>
    <m/>
    <x v="2"/>
    <x v="3"/>
    <x v="0"/>
  </r>
  <r>
    <x v="747"/>
    <x v="14"/>
    <x v="0"/>
    <s v="NDG_Genio_S_NDG logo_Consideration"/>
    <n v="12957"/>
    <m/>
    <m/>
    <m/>
    <m/>
    <n v="2259.9332899999999"/>
    <m/>
    <x v="0"/>
    <m/>
    <m/>
    <x v="110"/>
    <m/>
    <x v="2"/>
    <x v="3"/>
    <x v="0"/>
  </r>
  <r>
    <x v="747"/>
    <x v="14"/>
    <x v="0"/>
    <s v="NDG_Genio_S_NDG logo_Consideration"/>
    <n v="732"/>
    <m/>
    <m/>
    <m/>
    <m/>
    <n v="79.508420000000001"/>
    <m/>
    <x v="0"/>
    <m/>
    <m/>
    <x v="110"/>
    <m/>
    <x v="2"/>
    <x v="3"/>
    <x v="0"/>
  </r>
  <r>
    <x v="747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3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7155"/>
    <m/>
    <m/>
    <m/>
    <m/>
    <n v="375.84085500000003"/>
    <m/>
    <x v="0"/>
    <m/>
    <m/>
    <x v="110"/>
    <m/>
    <x v="2"/>
    <x v="3"/>
    <x v="0"/>
  </r>
  <r>
    <x v="747"/>
    <x v="14"/>
    <x v="0"/>
    <s v="NDG_Genio_S_NDG logo_Consideration"/>
    <n v="6567"/>
    <m/>
    <m/>
    <m/>
    <m/>
    <n v="46.995019999999997"/>
    <m/>
    <x v="0"/>
    <m/>
    <m/>
    <x v="110"/>
    <m/>
    <x v="2"/>
    <x v="3"/>
    <x v="0"/>
  </r>
  <r>
    <x v="747"/>
    <x v="14"/>
    <x v="0"/>
    <s v="NDG_Genio_S_SUBX_logo_Awareness"/>
    <n v="23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11592"/>
    <m/>
    <m/>
    <m/>
    <m/>
    <n v="776.43694000000005"/>
    <m/>
    <x v="0"/>
    <m/>
    <m/>
    <x v="110"/>
    <m/>
    <x v="2"/>
    <x v="3"/>
    <x v="0"/>
  </r>
  <r>
    <x v="747"/>
    <x v="14"/>
    <x v="0"/>
    <s v="NDG_Genio_S_SUBX_logo_Consideration"/>
    <n v="1497"/>
    <m/>
    <m/>
    <m/>
    <m/>
    <n v="406.54349500000001"/>
    <m/>
    <x v="0"/>
    <m/>
    <m/>
    <x v="110"/>
    <m/>
    <x v="2"/>
    <x v="3"/>
    <x v="0"/>
  </r>
  <r>
    <x v="747"/>
    <x v="14"/>
    <x v="0"/>
    <s v="NDG_Genio_S_SUBX_logo_Consideration"/>
    <n v="177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15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490"/>
    <m/>
    <m/>
    <m/>
    <m/>
    <n v="79.453784999999996"/>
    <m/>
    <x v="0"/>
    <m/>
    <m/>
    <x v="110"/>
    <m/>
    <x v="2"/>
    <x v="3"/>
    <x v="0"/>
  </r>
  <r>
    <x v="747"/>
    <x v="14"/>
    <x v="0"/>
    <s v="NDG_Genio_S_SUBX_logo_Consideration"/>
    <n v="42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2552"/>
    <m/>
    <m/>
    <m/>
    <m/>
    <n v="197.55235500000001"/>
    <m/>
    <x v="0"/>
    <m/>
    <m/>
    <x v="110"/>
    <m/>
    <x v="2"/>
    <x v="3"/>
    <x v="0"/>
  </r>
  <r>
    <x v="747"/>
    <x v="14"/>
    <x v="0"/>
    <s v="NDG_Genio_S_SUBX_logo_Consideration"/>
    <n v="405"/>
    <m/>
    <m/>
    <m/>
    <m/>
    <n v="151.10145499999999"/>
    <m/>
    <x v="0"/>
    <m/>
    <m/>
    <x v="110"/>
    <m/>
    <x v="2"/>
    <x v="3"/>
    <x v="0"/>
  </r>
  <r>
    <x v="747"/>
    <x v="14"/>
    <x v="0"/>
    <s v="NDG_Genio_S_SUBX_logo_Consideration"/>
    <n v="8918"/>
    <m/>
    <m/>
    <m/>
    <m/>
    <n v="1798.375695"/>
    <m/>
    <x v="0"/>
    <m/>
    <m/>
    <x v="110"/>
    <m/>
    <x v="2"/>
    <x v="3"/>
    <x v="0"/>
  </r>
  <r>
    <x v="747"/>
    <x v="14"/>
    <x v="0"/>
    <s v="NDG_2021_秋冬施策"/>
    <n v="675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3005"/>
    <m/>
    <m/>
    <m/>
    <m/>
    <n v="328.66185999999999"/>
    <m/>
    <x v="0"/>
    <m/>
    <m/>
    <x v="110"/>
    <m/>
    <x v="2"/>
    <x v="3"/>
    <x v="0"/>
  </r>
  <r>
    <x v="747"/>
    <x v="14"/>
    <x v="0"/>
    <s v="NDG_Genio_S_NDG logo_Consideration"/>
    <n v="31020"/>
    <m/>
    <m/>
    <m/>
    <m/>
    <n v="1863.62661"/>
    <m/>
    <x v="0"/>
    <m/>
    <m/>
    <x v="110"/>
    <m/>
    <x v="2"/>
    <x v="3"/>
    <x v="0"/>
  </r>
  <r>
    <x v="747"/>
    <x v="14"/>
    <x v="0"/>
    <s v="NDG_Genio_S_SUBX_logo_Consideration"/>
    <n v="52920"/>
    <m/>
    <m/>
    <m/>
    <m/>
    <n v="3926.1736799999999"/>
    <m/>
    <x v="0"/>
    <m/>
    <m/>
    <x v="110"/>
    <m/>
    <x v="2"/>
    <x v="3"/>
    <x v="0"/>
  </r>
  <r>
    <x v="747"/>
    <x v="14"/>
    <x v="0"/>
    <s v="NDG_Genio_S_SUBX_logo_Consideration"/>
    <n v="22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032"/>
    <m/>
    <m/>
    <m/>
    <m/>
    <n v="668.02214500000002"/>
    <m/>
    <x v="0"/>
    <m/>
    <m/>
    <x v="110"/>
    <m/>
    <x v="2"/>
    <x v="3"/>
    <x v="0"/>
  </r>
  <r>
    <x v="747"/>
    <x v="14"/>
    <x v="0"/>
    <s v="NDG_Genio_S_SUBX_logo_Awareness"/>
    <n v="4969"/>
    <m/>
    <m/>
    <m/>
    <m/>
    <n v="139.87340499999999"/>
    <m/>
    <x v="0"/>
    <m/>
    <m/>
    <x v="110"/>
    <m/>
    <x v="2"/>
    <x v="3"/>
    <x v="0"/>
  </r>
  <r>
    <x v="747"/>
    <x v="14"/>
    <x v="0"/>
    <s v="NDG_2021_秋冬施策"/>
    <n v="3147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22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391"/>
    <m/>
    <m/>
    <m/>
    <m/>
    <n v="138.11727999999999"/>
    <m/>
    <x v="0"/>
    <m/>
    <m/>
    <x v="110"/>
    <m/>
    <x v="2"/>
    <x v="3"/>
    <x v="0"/>
  </r>
  <r>
    <x v="747"/>
    <x v="14"/>
    <x v="0"/>
    <s v="NDG_Genio_S_SUBX_logo_Consideration"/>
    <n v="376"/>
    <m/>
    <m/>
    <m/>
    <m/>
    <n v="21.302074999999999"/>
    <m/>
    <x v="0"/>
    <m/>
    <m/>
    <x v="110"/>
    <m/>
    <x v="2"/>
    <x v="3"/>
    <x v="0"/>
  </r>
  <r>
    <x v="747"/>
    <x v="14"/>
    <x v="0"/>
    <s v="NDG_Genio_S_SUBX_logo_Consideration"/>
    <n v="453"/>
    <m/>
    <m/>
    <m/>
    <m/>
    <n v="29.793914999999998"/>
    <m/>
    <x v="0"/>
    <m/>
    <m/>
    <x v="110"/>
    <m/>
    <x v="2"/>
    <x v="3"/>
    <x v="0"/>
  </r>
  <r>
    <x v="747"/>
    <x v="14"/>
    <x v="0"/>
    <s v="NDG_Genio_S_SUBX_logo_Consideration"/>
    <n v="12218"/>
    <m/>
    <m/>
    <m/>
    <m/>
    <n v="1219.4899950000001"/>
    <m/>
    <x v="0"/>
    <m/>
    <m/>
    <x v="110"/>
    <m/>
    <x v="2"/>
    <x v="3"/>
    <x v="0"/>
  </r>
  <r>
    <x v="747"/>
    <x v="14"/>
    <x v="0"/>
    <s v="NDG_2021_秋冬施策"/>
    <n v="2777440"/>
    <m/>
    <m/>
    <m/>
    <m/>
    <n v="167706.44309000002"/>
    <m/>
    <x v="0"/>
    <m/>
    <m/>
    <x v="110"/>
    <m/>
    <x v="2"/>
    <x v="3"/>
    <x v="0"/>
  </r>
  <r>
    <x v="747"/>
    <x v="14"/>
    <x v="0"/>
    <s v="NDG_Genio_S_SUBX_logo_Consideration"/>
    <n v="10759"/>
    <m/>
    <m/>
    <m/>
    <m/>
    <n v="573.78011500000002"/>
    <m/>
    <x v="0"/>
    <m/>
    <m/>
    <x v="110"/>
    <m/>
    <x v="2"/>
    <x v="3"/>
    <x v="0"/>
  </r>
  <r>
    <x v="747"/>
    <x v="14"/>
    <x v="0"/>
    <s v="NDG_Genio_S_NDG logo_Consideration"/>
    <n v="10189"/>
    <m/>
    <m/>
    <m/>
    <m/>
    <n v="2301.7725500000001"/>
    <m/>
    <x v="0"/>
    <m/>
    <m/>
    <x v="110"/>
    <m/>
    <x v="2"/>
    <x v="3"/>
    <x v="0"/>
  </r>
  <r>
    <x v="747"/>
    <x v="14"/>
    <x v="0"/>
    <s v="NDG_Genio_S_SUBX_logo_Awareness"/>
    <n v="11980"/>
    <m/>
    <m/>
    <m/>
    <m/>
    <n v="401.62411500000002"/>
    <m/>
    <x v="0"/>
    <m/>
    <m/>
    <x v="110"/>
    <m/>
    <x v="2"/>
    <x v="3"/>
    <x v="0"/>
  </r>
  <r>
    <x v="747"/>
    <x v="14"/>
    <x v="0"/>
    <s v="NDG_Genio_S_SUBX_logo_Consideration"/>
    <n v="5744"/>
    <m/>
    <m/>
    <m/>
    <m/>
    <n v="1095.4830400000001"/>
    <m/>
    <x v="0"/>
    <m/>
    <m/>
    <x v="110"/>
    <m/>
    <x v="2"/>
    <x v="3"/>
    <x v="0"/>
  </r>
  <r>
    <x v="747"/>
    <x v="14"/>
    <x v="0"/>
    <s v="NDG_Genio_S_SUBX_logo_Consideration"/>
    <n v="31293"/>
    <m/>
    <m/>
    <m/>
    <m/>
    <n v="2698.1684299999997"/>
    <m/>
    <x v="0"/>
    <m/>
    <m/>
    <x v="110"/>
    <m/>
    <x v="2"/>
    <x v="3"/>
    <x v="0"/>
  </r>
  <r>
    <x v="747"/>
    <x v="14"/>
    <x v="0"/>
    <s v="NDG_Genio_S_SUBX_logo_Consideration"/>
    <n v="207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2072"/>
    <m/>
    <m/>
    <m/>
    <m/>
    <n v="65.858590000000007"/>
    <m/>
    <x v="0"/>
    <m/>
    <m/>
    <x v="110"/>
    <m/>
    <x v="2"/>
    <x v="3"/>
    <x v="0"/>
  </r>
  <r>
    <x v="747"/>
    <x v="14"/>
    <x v="0"/>
    <s v="NDG_Genio_S_SUBX_logo_Awareness"/>
    <n v="81362"/>
    <m/>
    <m/>
    <m/>
    <m/>
    <n v="3860.74325"/>
    <m/>
    <x v="0"/>
    <m/>
    <m/>
    <x v="110"/>
    <m/>
    <x v="2"/>
    <x v="3"/>
    <x v="0"/>
  </r>
  <r>
    <x v="747"/>
    <x v="14"/>
    <x v="0"/>
    <s v="NDG_Genio_S_SUBX_logo_Consideration"/>
    <n v="35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853"/>
    <m/>
    <m/>
    <m/>
    <m/>
    <n v="30.833095"/>
    <m/>
    <x v="0"/>
    <m/>
    <m/>
    <x v="110"/>
    <m/>
    <x v="2"/>
    <x v="3"/>
    <x v="0"/>
  </r>
  <r>
    <x v="747"/>
    <x v="14"/>
    <x v="0"/>
    <s v="NDG_Genio_S_NDG logo_Consideration"/>
    <n v="596"/>
    <m/>
    <m/>
    <m/>
    <m/>
    <n v="132.60471999999999"/>
    <m/>
    <x v="0"/>
    <m/>
    <m/>
    <x v="110"/>
    <m/>
    <x v="2"/>
    <x v="3"/>
    <x v="0"/>
  </r>
  <r>
    <x v="747"/>
    <x v="14"/>
    <x v="0"/>
    <s v="NDG_Genio_S_NDG logo_Consideration"/>
    <n v="4022"/>
    <m/>
    <m/>
    <m/>
    <m/>
    <n v="85.849424999999997"/>
    <m/>
    <x v="0"/>
    <m/>
    <m/>
    <x v="110"/>
    <m/>
    <x v="2"/>
    <x v="3"/>
    <x v="0"/>
  </r>
  <r>
    <x v="747"/>
    <x v="14"/>
    <x v="0"/>
    <s v="NDG_Genio_S_SUBX_logo_Awareness"/>
    <n v="77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8103"/>
    <m/>
    <m/>
    <m/>
    <m/>
    <n v="1755.3077049999999"/>
    <m/>
    <x v="0"/>
    <m/>
    <m/>
    <x v="110"/>
    <m/>
    <x v="2"/>
    <x v="3"/>
    <x v="0"/>
  </r>
  <r>
    <x v="747"/>
    <x v="14"/>
    <x v="0"/>
    <s v="NDG_Genio_S_SUBX_logo_Awareness"/>
    <n v="940"/>
    <m/>
    <m/>
    <m/>
    <m/>
    <n v="118.512235"/>
    <m/>
    <x v="0"/>
    <m/>
    <m/>
    <x v="110"/>
    <m/>
    <x v="2"/>
    <x v="3"/>
    <x v="0"/>
  </r>
  <r>
    <x v="747"/>
    <x v="14"/>
    <x v="0"/>
    <s v="NDG_Genio_S_NDG logo_Consideration"/>
    <n v="2040"/>
    <m/>
    <m/>
    <m/>
    <m/>
    <n v="518.422595"/>
    <m/>
    <x v="0"/>
    <m/>
    <m/>
    <x v="110"/>
    <m/>
    <x v="2"/>
    <x v="3"/>
    <x v="0"/>
  </r>
  <r>
    <x v="747"/>
    <x v="14"/>
    <x v="0"/>
    <s v="NDG_Genio_S_SUBX_logo_Awareness"/>
    <n v="9617"/>
    <m/>
    <m/>
    <m/>
    <m/>
    <n v="2293.8393249999999"/>
    <m/>
    <x v="0"/>
    <m/>
    <m/>
    <x v="110"/>
    <m/>
    <x v="2"/>
    <x v="3"/>
    <x v="0"/>
  </r>
  <r>
    <x v="747"/>
    <x v="14"/>
    <x v="0"/>
    <s v="NDG_Genio_S_NDG logo_Consideration"/>
    <n v="5669"/>
    <m/>
    <m/>
    <m/>
    <m/>
    <n v="332.25885"/>
    <m/>
    <x v="0"/>
    <m/>
    <m/>
    <x v="110"/>
    <m/>
    <x v="2"/>
    <x v="3"/>
    <x v="0"/>
  </r>
  <r>
    <x v="747"/>
    <x v="14"/>
    <x v="0"/>
    <s v="NDG_2021_秋冬施策"/>
    <n v="557"/>
    <m/>
    <m/>
    <m/>
    <m/>
    <n v="149.406655"/>
    <m/>
    <x v="0"/>
    <m/>
    <m/>
    <x v="110"/>
    <m/>
    <x v="2"/>
    <x v="3"/>
    <x v="0"/>
  </r>
  <r>
    <x v="747"/>
    <x v="14"/>
    <x v="0"/>
    <s v="NDG_Genio_S_NDG logo_Consideration"/>
    <n v="5477"/>
    <m/>
    <m/>
    <m/>
    <m/>
    <n v="346.17405000000002"/>
    <m/>
    <x v="0"/>
    <m/>
    <m/>
    <x v="110"/>
    <m/>
    <x v="2"/>
    <x v="3"/>
    <x v="0"/>
  </r>
  <r>
    <x v="747"/>
    <x v="14"/>
    <x v="0"/>
    <s v="NDG_Genio_S_SUBX_logo_Consideration"/>
    <n v="57034"/>
    <m/>
    <m/>
    <m/>
    <m/>
    <n v="3860.182405"/>
    <m/>
    <x v="0"/>
    <m/>
    <m/>
    <x v="110"/>
    <m/>
    <x v="2"/>
    <x v="3"/>
    <x v="0"/>
  </r>
  <r>
    <x v="747"/>
    <x v="14"/>
    <x v="0"/>
    <s v="NDG_Genio_S_SUBX_logo_Consideration"/>
    <n v="21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8590"/>
    <m/>
    <m/>
    <m/>
    <m/>
    <n v="1409.289755"/>
    <m/>
    <x v="0"/>
    <m/>
    <m/>
    <x v="110"/>
    <m/>
    <x v="2"/>
    <x v="3"/>
    <x v="0"/>
  </r>
  <r>
    <x v="747"/>
    <x v="14"/>
    <x v="0"/>
    <s v="NDG_Genio_S_SUBX_logo_Consideration"/>
    <n v="8821"/>
    <m/>
    <m/>
    <m/>
    <m/>
    <n v="487.84260499999999"/>
    <m/>
    <x v="0"/>
    <m/>
    <m/>
    <x v="110"/>
    <m/>
    <x v="2"/>
    <x v="3"/>
    <x v="0"/>
  </r>
  <r>
    <x v="747"/>
    <x v="14"/>
    <x v="0"/>
    <s v="NDG_Genio_S_SUBX_logo_Consideration"/>
    <n v="8792"/>
    <m/>
    <m/>
    <m/>
    <m/>
    <n v="614.96933000000001"/>
    <m/>
    <x v="0"/>
    <m/>
    <m/>
    <x v="110"/>
    <m/>
    <x v="2"/>
    <x v="3"/>
    <x v="0"/>
  </r>
  <r>
    <x v="747"/>
    <x v="14"/>
    <x v="0"/>
    <s v="NDG_Genio_S_NDG logo_Consideration"/>
    <n v="1739"/>
    <m/>
    <m/>
    <m/>
    <m/>
    <n v="95.620170000000002"/>
    <m/>
    <x v="0"/>
    <m/>
    <m/>
    <x v="110"/>
    <m/>
    <x v="2"/>
    <x v="3"/>
    <x v="0"/>
  </r>
  <r>
    <x v="747"/>
    <x v="14"/>
    <x v="0"/>
    <s v="NDG_Genio_S_NDG logo_Consideration"/>
    <n v="5656"/>
    <m/>
    <m/>
    <m/>
    <m/>
    <n v="392.09643999999997"/>
    <m/>
    <x v="0"/>
    <m/>
    <m/>
    <x v="110"/>
    <m/>
    <x v="2"/>
    <x v="3"/>
    <x v="0"/>
  </r>
  <r>
    <x v="747"/>
    <x v="14"/>
    <x v="0"/>
    <s v="NDG_Genio_S_SUBX_logo_Consideration"/>
    <n v="1730"/>
    <m/>
    <m/>
    <m/>
    <m/>
    <n v="98.993044999999995"/>
    <m/>
    <x v="0"/>
    <m/>
    <m/>
    <x v="110"/>
    <m/>
    <x v="2"/>
    <x v="3"/>
    <x v="0"/>
  </r>
  <r>
    <x v="747"/>
    <x v="14"/>
    <x v="0"/>
    <s v="NDG_Genio_S_SUBX_logo_Awareness"/>
    <n v="34436"/>
    <m/>
    <m/>
    <m/>
    <m/>
    <n v="6878.7906849999999"/>
    <m/>
    <x v="0"/>
    <m/>
    <m/>
    <x v="110"/>
    <m/>
    <x v="2"/>
    <x v="3"/>
    <x v="0"/>
  </r>
  <r>
    <x v="747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2665"/>
    <m/>
    <m/>
    <m/>
    <m/>
    <n v="739.99428"/>
    <m/>
    <x v="0"/>
    <m/>
    <m/>
    <x v="110"/>
    <m/>
    <x v="2"/>
    <x v="3"/>
    <x v="0"/>
  </r>
  <r>
    <x v="747"/>
    <x v="14"/>
    <x v="0"/>
    <s v="NDG_Genio_S_NDG logo_Consideration"/>
    <n v="2348"/>
    <m/>
    <m/>
    <m/>
    <m/>
    <n v="299.10543999999999"/>
    <m/>
    <x v="0"/>
    <m/>
    <m/>
    <x v="110"/>
    <m/>
    <x v="2"/>
    <x v="3"/>
    <x v="0"/>
  </r>
  <r>
    <x v="747"/>
    <x v="14"/>
    <x v="0"/>
    <s v="NDG_Genio_S_SUBX_logo_Consideration"/>
    <n v="1096"/>
    <m/>
    <m/>
    <m/>
    <m/>
    <n v="128.05217500000001"/>
    <m/>
    <x v="0"/>
    <m/>
    <m/>
    <x v="110"/>
    <m/>
    <x v="2"/>
    <x v="3"/>
    <x v="0"/>
  </r>
  <r>
    <x v="747"/>
    <x v="14"/>
    <x v="0"/>
    <s v="NDG_2021_秋冬施策"/>
    <n v="429685"/>
    <m/>
    <m/>
    <m/>
    <m/>
    <n v="85007.263269999996"/>
    <m/>
    <x v="0"/>
    <m/>
    <m/>
    <x v="110"/>
    <m/>
    <x v="2"/>
    <x v="3"/>
    <x v="0"/>
  </r>
  <r>
    <x v="747"/>
    <x v="14"/>
    <x v="0"/>
    <s v="NDG_2021_秋冬施策"/>
    <n v="140149"/>
    <m/>
    <m/>
    <m/>
    <m/>
    <n v="6671.2523899999997"/>
    <m/>
    <x v="0"/>
    <m/>
    <m/>
    <x v="110"/>
    <m/>
    <x v="2"/>
    <x v="3"/>
    <x v="0"/>
  </r>
  <r>
    <x v="747"/>
    <x v="14"/>
    <x v="0"/>
    <s v="NDG_2021_秋冬施策"/>
    <n v="26848"/>
    <m/>
    <m/>
    <m/>
    <m/>
    <n v="3550.1421599999999"/>
    <m/>
    <x v="0"/>
    <m/>
    <m/>
    <x v="110"/>
    <m/>
    <x v="2"/>
    <x v="3"/>
    <x v="0"/>
  </r>
  <r>
    <x v="747"/>
    <x v="14"/>
    <x v="0"/>
    <s v="NDG_2021_秋冬施策"/>
    <n v="2577"/>
    <m/>
    <m/>
    <m/>
    <m/>
    <n v="53.139785000000003"/>
    <m/>
    <x v="0"/>
    <m/>
    <m/>
    <x v="110"/>
    <m/>
    <x v="2"/>
    <x v="3"/>
    <x v="0"/>
  </r>
  <r>
    <x v="747"/>
    <x v="14"/>
    <x v="0"/>
    <s v="NDG_Genio_S_SUBX_logo_Consideration"/>
    <n v="1045"/>
    <m/>
    <m/>
    <m/>
    <m/>
    <n v="201.79715999999999"/>
    <m/>
    <x v="0"/>
    <m/>
    <m/>
    <x v="110"/>
    <m/>
    <x v="2"/>
    <x v="3"/>
    <x v="0"/>
  </r>
  <r>
    <x v="747"/>
    <x v="14"/>
    <x v="0"/>
    <s v="NDG_Genio_S_NDG logo_Consideration"/>
    <n v="15719"/>
    <m/>
    <m/>
    <m/>
    <m/>
    <n v="733.34664999999995"/>
    <m/>
    <x v="0"/>
    <m/>
    <m/>
    <x v="110"/>
    <m/>
    <x v="2"/>
    <x v="3"/>
    <x v="0"/>
  </r>
  <r>
    <x v="747"/>
    <x v="14"/>
    <x v="0"/>
    <s v="NDG_Genio_S_NDG logo_Consideration"/>
    <n v="4076"/>
    <m/>
    <m/>
    <m/>
    <m/>
    <n v="161.57019000000003"/>
    <m/>
    <x v="0"/>
    <m/>
    <m/>
    <x v="110"/>
    <m/>
    <x v="2"/>
    <x v="3"/>
    <x v="0"/>
  </r>
  <r>
    <x v="747"/>
    <x v="14"/>
    <x v="0"/>
    <s v="NDG_Genio_S_NDG logo_Consideration"/>
    <n v="696"/>
    <m/>
    <m/>
    <m/>
    <m/>
    <n v="0"/>
    <m/>
    <x v="0"/>
    <m/>
    <m/>
    <x v="110"/>
    <m/>
    <x v="2"/>
    <x v="3"/>
    <x v="0"/>
  </r>
  <r>
    <x v="747"/>
    <x v="14"/>
    <x v="0"/>
    <s v="NDG_Genio_S_SUBX_logo_Consideration"/>
    <n v="8747"/>
    <m/>
    <m/>
    <m/>
    <m/>
    <n v="417.17948000000001"/>
    <m/>
    <x v="0"/>
    <m/>
    <m/>
    <x v="110"/>
    <m/>
    <x v="2"/>
    <x v="3"/>
    <x v="0"/>
  </r>
  <r>
    <x v="747"/>
    <x v="14"/>
    <x v="0"/>
    <s v="NDG_Genio_S_SUBX_logo_Consideration"/>
    <n v="253"/>
    <m/>
    <m/>
    <m/>
    <m/>
    <n v="60.409585"/>
    <m/>
    <x v="0"/>
    <m/>
    <m/>
    <x v="110"/>
    <m/>
    <x v="2"/>
    <x v="3"/>
    <x v="0"/>
  </r>
  <r>
    <x v="747"/>
    <x v="14"/>
    <x v="0"/>
    <s v="NDG_Genio_S_SUBX_logo_Consideration"/>
    <n v="237"/>
    <m/>
    <m/>
    <m/>
    <m/>
    <n v="81.681555000000003"/>
    <m/>
    <x v="0"/>
    <m/>
    <m/>
    <x v="110"/>
    <m/>
    <x v="2"/>
    <x v="3"/>
    <x v="0"/>
  </r>
  <r>
    <x v="747"/>
    <x v="14"/>
    <x v="0"/>
    <s v="NDG_Genio_S_SUBX_logo_Consideration"/>
    <n v="1684"/>
    <m/>
    <m/>
    <m/>
    <m/>
    <n v="226.54570000000001"/>
    <m/>
    <x v="0"/>
    <m/>
    <m/>
    <x v="110"/>
    <m/>
    <x v="2"/>
    <x v="3"/>
    <x v="0"/>
  </r>
  <r>
    <x v="747"/>
    <x v="14"/>
    <x v="0"/>
    <s v="NDG_Genio_S_NDG logo_Consideration"/>
    <n v="3733"/>
    <m/>
    <m/>
    <m/>
    <m/>
    <n v="32.85013"/>
    <m/>
    <x v="0"/>
    <m/>
    <m/>
    <x v="110"/>
    <m/>
    <x v="2"/>
    <x v="3"/>
    <x v="0"/>
  </r>
  <r>
    <x v="747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112026"/>
    <m/>
    <m/>
    <m/>
    <m/>
    <n v="6245.3368850000006"/>
    <m/>
    <x v="0"/>
    <m/>
    <m/>
    <x v="110"/>
    <m/>
    <x v="2"/>
    <x v="3"/>
    <x v="0"/>
  </r>
  <r>
    <x v="747"/>
    <x v="14"/>
    <x v="0"/>
    <s v="NDG_Genio_S_SUBX_logo_Awareness"/>
    <n v="15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16609"/>
    <m/>
    <m/>
    <m/>
    <m/>
    <n v="506.57794999999999"/>
    <m/>
    <x v="0"/>
    <m/>
    <m/>
    <x v="110"/>
    <m/>
    <x v="2"/>
    <x v="3"/>
    <x v="0"/>
  </r>
  <r>
    <x v="747"/>
    <x v="14"/>
    <x v="0"/>
    <s v="NDG_Genio_S_NDG logo_Consideration"/>
    <n v="80941"/>
    <m/>
    <m/>
    <m/>
    <m/>
    <n v="5410.9879600000004"/>
    <m/>
    <x v="0"/>
    <m/>
    <m/>
    <x v="110"/>
    <m/>
    <x v="2"/>
    <x v="3"/>
    <x v="0"/>
  </r>
  <r>
    <x v="747"/>
    <x v="14"/>
    <x v="0"/>
    <s v="NDG_Genio_S_NDG logo_Consideration"/>
    <n v="11765"/>
    <m/>
    <m/>
    <m/>
    <m/>
    <n v="1879.126225"/>
    <m/>
    <x v="0"/>
    <m/>
    <m/>
    <x v="110"/>
    <m/>
    <x v="2"/>
    <x v="3"/>
    <x v="0"/>
  </r>
  <r>
    <x v="747"/>
    <x v="14"/>
    <x v="0"/>
    <s v="NDG_Genio_S_SUBX_logo_Awareness"/>
    <n v="43505"/>
    <m/>
    <m/>
    <m/>
    <m/>
    <n v="3490.988065"/>
    <m/>
    <x v="0"/>
    <m/>
    <m/>
    <x v="110"/>
    <m/>
    <x v="2"/>
    <x v="3"/>
    <x v="0"/>
  </r>
  <r>
    <x v="747"/>
    <x v="14"/>
    <x v="0"/>
    <s v="NDG_Genio_S_SUBX_logo_Consideration"/>
    <n v="6773"/>
    <m/>
    <m/>
    <m/>
    <m/>
    <n v="1165.561905"/>
    <m/>
    <x v="0"/>
    <m/>
    <m/>
    <x v="110"/>
    <m/>
    <x v="2"/>
    <x v="3"/>
    <x v="0"/>
  </r>
  <r>
    <x v="747"/>
    <x v="14"/>
    <x v="0"/>
    <s v="NDG_Genio_S_NDG logo_Consideration"/>
    <n v="1861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76827"/>
    <m/>
    <m/>
    <m/>
    <m/>
    <n v="32515.036820000001"/>
    <m/>
    <x v="0"/>
    <m/>
    <m/>
    <x v="110"/>
    <m/>
    <x v="2"/>
    <x v="3"/>
    <x v="0"/>
  </r>
  <r>
    <x v="747"/>
    <x v="14"/>
    <x v="0"/>
    <s v="NDG_Genio_S_SUBX_logo_Awareness"/>
    <n v="76"/>
    <m/>
    <m/>
    <m/>
    <m/>
    <n v="0"/>
    <m/>
    <x v="0"/>
    <m/>
    <m/>
    <x v="110"/>
    <m/>
    <x v="2"/>
    <x v="3"/>
    <x v="0"/>
  </r>
  <r>
    <x v="747"/>
    <x v="14"/>
    <x v="0"/>
    <s v="NDG_Genio_S_NDG logo_Consideration"/>
    <n v="23901"/>
    <m/>
    <m/>
    <m/>
    <m/>
    <n v="718.65652499999999"/>
    <m/>
    <x v="0"/>
    <m/>
    <m/>
    <x v="110"/>
    <m/>
    <x v="2"/>
    <x v="3"/>
    <x v="0"/>
  </r>
  <r>
    <x v="747"/>
    <x v="14"/>
    <x v="0"/>
    <s v="NDG_2021_秋冬施策"/>
    <n v="28"/>
    <m/>
    <m/>
    <m/>
    <m/>
    <n v="0"/>
    <m/>
    <x v="0"/>
    <m/>
    <m/>
    <x v="110"/>
    <m/>
    <x v="2"/>
    <x v="3"/>
    <x v="0"/>
  </r>
  <r>
    <x v="747"/>
    <x v="14"/>
    <x v="0"/>
    <s v="NDG_2021_秋冬施策"/>
    <n v="20654"/>
    <m/>
    <m/>
    <m/>
    <m/>
    <n v="912.42457000000002"/>
    <m/>
    <x v="0"/>
    <m/>
    <m/>
    <x v="110"/>
    <m/>
    <x v="2"/>
    <x v="3"/>
    <x v="0"/>
  </r>
  <r>
    <x v="747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7"/>
    <x v="14"/>
    <x v="0"/>
    <s v="NDG_Genio_S_SUBX_logo_Awareness"/>
    <n v="4158"/>
    <m/>
    <m/>
    <m/>
    <m/>
    <n v="368.11056000000002"/>
    <m/>
    <x v="0"/>
    <m/>
    <m/>
    <x v="110"/>
    <m/>
    <x v="2"/>
    <x v="3"/>
    <x v="0"/>
  </r>
  <r>
    <x v="747"/>
    <x v="0"/>
    <x v="0"/>
    <s v="指名：ドルチェグスト（161228AM-170131）"/>
    <n v="188"/>
    <m/>
    <m/>
    <m/>
    <m/>
    <n v="573.04"/>
    <m/>
    <x v="0"/>
    <m/>
    <m/>
    <x v="110"/>
    <m/>
    <x v="2"/>
    <x v="3"/>
    <x v="2"/>
  </r>
  <r>
    <x v="747"/>
    <x v="0"/>
    <x v="0"/>
    <s v="指名：ドルチェグスト（161228AM-170131）"/>
    <n v="1917"/>
    <m/>
    <m/>
    <m/>
    <m/>
    <n v="9930.9599999999991"/>
    <m/>
    <x v="0"/>
    <m/>
    <m/>
    <x v="110"/>
    <m/>
    <x v="2"/>
    <x v="3"/>
    <x v="2"/>
  </r>
  <r>
    <x v="747"/>
    <x v="0"/>
    <x v="0"/>
    <s v="指名：ドルチェグスト（161228AM-170131）"/>
    <n v="1055"/>
    <m/>
    <m/>
    <m/>
    <m/>
    <n v="6219.2000000000007"/>
    <m/>
    <x v="0"/>
    <m/>
    <m/>
    <x v="110"/>
    <m/>
    <x v="2"/>
    <x v="3"/>
    <x v="2"/>
  </r>
  <r>
    <x v="747"/>
    <x v="0"/>
    <x v="0"/>
    <s v="指名：ドルチェグスト（161228AM-170131）"/>
    <n v="326"/>
    <m/>
    <m/>
    <m/>
    <m/>
    <n v="1598.48"/>
    <m/>
    <x v="0"/>
    <m/>
    <m/>
    <x v="110"/>
    <m/>
    <x v="2"/>
    <x v="3"/>
    <x v="2"/>
  </r>
  <r>
    <x v="747"/>
    <x v="0"/>
    <x v="0"/>
    <s v="指名：ドルチェグスト（161228AM-170131）"/>
    <n v="2805"/>
    <m/>
    <m/>
    <m/>
    <m/>
    <n v="10793.119999999999"/>
    <m/>
    <x v="0"/>
    <m/>
    <m/>
    <x v="110"/>
    <m/>
    <x v="2"/>
    <x v="3"/>
    <x v="2"/>
  </r>
  <r>
    <x v="748"/>
    <x v="14"/>
    <x v="0"/>
    <s v="NDG_Genio_S_SUBX_logo_Consideration"/>
    <n v="1292"/>
    <m/>
    <m/>
    <m/>
    <m/>
    <n v="325.94237500000003"/>
    <m/>
    <x v="0"/>
    <m/>
    <m/>
    <x v="110"/>
    <m/>
    <x v="2"/>
    <x v="3"/>
    <x v="0"/>
  </r>
  <r>
    <x v="748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633"/>
    <m/>
    <m/>
    <m/>
    <m/>
    <n v="354.71606500000001"/>
    <m/>
    <x v="0"/>
    <m/>
    <m/>
    <x v="110"/>
    <m/>
    <x v="2"/>
    <x v="3"/>
    <x v="0"/>
  </r>
  <r>
    <x v="748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3954"/>
    <m/>
    <m/>
    <m/>
    <m/>
    <n v="50.265315000000001"/>
    <m/>
    <x v="0"/>
    <m/>
    <m/>
    <x v="110"/>
    <m/>
    <x v="2"/>
    <x v="3"/>
    <x v="0"/>
  </r>
  <r>
    <x v="748"/>
    <x v="14"/>
    <x v="0"/>
    <s v="NDG_Genio_S_SUBX_logo_Consideration"/>
    <n v="842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142"/>
    <m/>
    <m/>
    <m/>
    <m/>
    <n v="528.86234000000002"/>
    <m/>
    <x v="0"/>
    <m/>
    <m/>
    <x v="110"/>
    <m/>
    <x v="2"/>
    <x v="3"/>
    <x v="0"/>
  </r>
  <r>
    <x v="748"/>
    <x v="14"/>
    <x v="0"/>
    <s v="NDG_Genio_S_SUBX_logo_Awareness"/>
    <n v="4569"/>
    <m/>
    <m/>
    <m/>
    <m/>
    <n v="653.25620000000004"/>
    <m/>
    <x v="0"/>
    <m/>
    <m/>
    <x v="110"/>
    <m/>
    <x v="2"/>
    <x v="3"/>
    <x v="0"/>
  </r>
  <r>
    <x v="748"/>
    <x v="14"/>
    <x v="0"/>
    <s v="NDG_Genio_S_NDG logo_Consideration"/>
    <n v="5032"/>
    <m/>
    <m/>
    <m/>
    <m/>
    <n v="514.91146000000003"/>
    <m/>
    <x v="0"/>
    <m/>
    <m/>
    <x v="110"/>
    <m/>
    <x v="2"/>
    <x v="3"/>
    <x v="0"/>
  </r>
  <r>
    <x v="748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72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9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5894"/>
    <m/>
    <m/>
    <m/>
    <m/>
    <n v="2087.2777700000001"/>
    <m/>
    <x v="0"/>
    <m/>
    <m/>
    <x v="110"/>
    <m/>
    <x v="2"/>
    <x v="3"/>
    <x v="0"/>
  </r>
  <r>
    <x v="748"/>
    <x v="14"/>
    <x v="0"/>
    <s v="NDG_2021_秋冬施策"/>
    <n v="28214"/>
    <m/>
    <m/>
    <m/>
    <m/>
    <n v="1386.3352500000001"/>
    <m/>
    <x v="0"/>
    <m/>
    <m/>
    <x v="110"/>
    <m/>
    <x v="2"/>
    <x v="3"/>
    <x v="0"/>
  </r>
  <r>
    <x v="748"/>
    <x v="14"/>
    <x v="0"/>
    <s v="NDG_Genio_S_SUBX_logo_Awareness"/>
    <n v="26362"/>
    <m/>
    <m/>
    <m/>
    <m/>
    <n v="5598.755075"/>
    <m/>
    <x v="0"/>
    <m/>
    <m/>
    <x v="110"/>
    <m/>
    <x v="2"/>
    <x v="3"/>
    <x v="0"/>
  </r>
  <r>
    <x v="748"/>
    <x v="14"/>
    <x v="0"/>
    <s v="NDG_Genio_S_SUBX_logo_Consideration"/>
    <n v="165792"/>
    <m/>
    <m/>
    <m/>
    <m/>
    <n v="15955.866309999999"/>
    <m/>
    <x v="0"/>
    <m/>
    <m/>
    <x v="110"/>
    <m/>
    <x v="2"/>
    <x v="3"/>
    <x v="0"/>
  </r>
  <r>
    <x v="748"/>
    <x v="14"/>
    <x v="0"/>
    <s v="NDG_Genio_S_SUBX_logo_Awareness"/>
    <n v="654259"/>
    <m/>
    <m/>
    <m/>
    <m/>
    <n v="36927.182134999995"/>
    <m/>
    <x v="0"/>
    <m/>
    <m/>
    <x v="110"/>
    <m/>
    <x v="2"/>
    <x v="3"/>
    <x v="0"/>
  </r>
  <r>
    <x v="748"/>
    <x v="14"/>
    <x v="0"/>
    <s v="NDG_Genio_S_SUBX_logo_Consideration"/>
    <n v="777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21508"/>
    <m/>
    <m/>
    <m/>
    <m/>
    <n v="1254.244545"/>
    <m/>
    <x v="0"/>
    <m/>
    <m/>
    <x v="110"/>
    <m/>
    <x v="2"/>
    <x v="3"/>
    <x v="0"/>
  </r>
  <r>
    <x v="748"/>
    <x v="14"/>
    <x v="0"/>
    <s v="NDG_Genio_S_NDG logo_Consideration"/>
    <n v="7483"/>
    <m/>
    <m/>
    <m/>
    <m/>
    <n v="248.556915"/>
    <m/>
    <x v="0"/>
    <m/>
    <m/>
    <x v="110"/>
    <m/>
    <x v="2"/>
    <x v="3"/>
    <x v="0"/>
  </r>
  <r>
    <x v="748"/>
    <x v="14"/>
    <x v="0"/>
    <s v="NDG_Genio_S_SUBX_logo_Consideration"/>
    <n v="16936"/>
    <m/>
    <m/>
    <m/>
    <m/>
    <n v="1553.3789750000001"/>
    <m/>
    <x v="0"/>
    <m/>
    <m/>
    <x v="110"/>
    <m/>
    <x v="2"/>
    <x v="3"/>
    <x v="0"/>
  </r>
  <r>
    <x v="748"/>
    <x v="14"/>
    <x v="0"/>
    <s v="NDG_Genio_S_SUBX_logo_Consideration"/>
    <n v="1062"/>
    <m/>
    <m/>
    <m/>
    <m/>
    <n v="235.12897000000001"/>
    <m/>
    <x v="0"/>
    <m/>
    <m/>
    <x v="110"/>
    <m/>
    <x v="2"/>
    <x v="3"/>
    <x v="0"/>
  </r>
  <r>
    <x v="748"/>
    <x v="14"/>
    <x v="0"/>
    <s v="NDG_2021_秋冬施策"/>
    <n v="395476"/>
    <m/>
    <m/>
    <m/>
    <m/>
    <n v="80444.037685000003"/>
    <m/>
    <x v="0"/>
    <m/>
    <m/>
    <x v="110"/>
    <m/>
    <x v="2"/>
    <x v="3"/>
    <x v="0"/>
  </r>
  <r>
    <x v="748"/>
    <x v="14"/>
    <x v="0"/>
    <s v="NDG_Genio_S_SUBX_logo_Awareness"/>
    <n v="13514"/>
    <m/>
    <m/>
    <m/>
    <m/>
    <n v="601.58152499999994"/>
    <m/>
    <x v="0"/>
    <m/>
    <m/>
    <x v="110"/>
    <m/>
    <x v="2"/>
    <x v="3"/>
    <x v="0"/>
  </r>
  <r>
    <x v="748"/>
    <x v="14"/>
    <x v="0"/>
    <s v="NDG_Genio_S_NDG logo_Consideration"/>
    <n v="7932"/>
    <m/>
    <m/>
    <m/>
    <m/>
    <n v="1538.3175550000001"/>
    <m/>
    <x v="0"/>
    <m/>
    <m/>
    <x v="110"/>
    <m/>
    <x v="2"/>
    <x v="3"/>
    <x v="0"/>
  </r>
  <r>
    <x v="748"/>
    <x v="14"/>
    <x v="0"/>
    <s v="NDG_Genio_S_NDG logo_Consideration"/>
    <n v="5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8329"/>
    <m/>
    <m/>
    <m/>
    <m/>
    <n v="1522.979615"/>
    <m/>
    <x v="0"/>
    <m/>
    <m/>
    <x v="110"/>
    <m/>
    <x v="2"/>
    <x v="3"/>
    <x v="0"/>
  </r>
  <r>
    <x v="748"/>
    <x v="14"/>
    <x v="0"/>
    <s v="NDG_Genio_S_NDG logo_Consideration"/>
    <n v="40370"/>
    <m/>
    <m/>
    <m/>
    <m/>
    <n v="2453.3980549999997"/>
    <m/>
    <x v="0"/>
    <m/>
    <m/>
    <x v="110"/>
    <m/>
    <x v="2"/>
    <x v="3"/>
    <x v="0"/>
  </r>
  <r>
    <x v="748"/>
    <x v="14"/>
    <x v="0"/>
    <s v="NDG_Genio_S_NDG logo_Consideration"/>
    <n v="113627"/>
    <m/>
    <m/>
    <m/>
    <m/>
    <n v="4916.4497799999999"/>
    <m/>
    <x v="0"/>
    <m/>
    <m/>
    <x v="110"/>
    <m/>
    <x v="2"/>
    <x v="3"/>
    <x v="0"/>
  </r>
  <r>
    <x v="748"/>
    <x v="14"/>
    <x v="0"/>
    <s v="NDG_Genio_S_SUBX_logo_Awareness"/>
    <n v="1925"/>
    <m/>
    <m/>
    <m/>
    <m/>
    <n v="537.26052000000004"/>
    <m/>
    <x v="0"/>
    <m/>
    <m/>
    <x v="110"/>
    <m/>
    <x v="2"/>
    <x v="3"/>
    <x v="0"/>
  </r>
  <r>
    <x v="748"/>
    <x v="14"/>
    <x v="0"/>
    <s v="NDG_Genio_S_NDG logo_Consideration"/>
    <n v="1851"/>
    <m/>
    <m/>
    <m/>
    <m/>
    <n v="570.54996000000006"/>
    <m/>
    <x v="0"/>
    <m/>
    <m/>
    <x v="110"/>
    <m/>
    <x v="2"/>
    <x v="3"/>
    <x v="0"/>
  </r>
  <r>
    <x v="748"/>
    <x v="14"/>
    <x v="0"/>
    <s v="NDG_Genio_S_SUBX_logo_Awareness"/>
    <n v="10238"/>
    <m/>
    <m/>
    <m/>
    <m/>
    <n v="2674.4980949999999"/>
    <m/>
    <x v="0"/>
    <m/>
    <m/>
    <x v="110"/>
    <m/>
    <x v="2"/>
    <x v="3"/>
    <x v="0"/>
  </r>
  <r>
    <x v="748"/>
    <x v="14"/>
    <x v="0"/>
    <s v="NDG_Genio_S_SUBX_logo_Awareness"/>
    <n v="10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9465"/>
    <m/>
    <m/>
    <m/>
    <m/>
    <n v="534.15970500000003"/>
    <m/>
    <x v="0"/>
    <m/>
    <m/>
    <x v="110"/>
    <m/>
    <x v="2"/>
    <x v="3"/>
    <x v="0"/>
  </r>
  <r>
    <x v="748"/>
    <x v="14"/>
    <x v="0"/>
    <s v="NDG_Genio_S_SUBX_logo_Consideration"/>
    <n v="2606"/>
    <m/>
    <m/>
    <m/>
    <m/>
    <n v="75.719650000000001"/>
    <m/>
    <x v="0"/>
    <m/>
    <m/>
    <x v="110"/>
    <m/>
    <x v="2"/>
    <x v="3"/>
    <x v="0"/>
  </r>
  <r>
    <x v="748"/>
    <x v="14"/>
    <x v="0"/>
    <s v="NDG_Genio_S_SUBX_logo_Consideration"/>
    <n v="1444"/>
    <m/>
    <m/>
    <m/>
    <m/>
    <n v="352.22069499999998"/>
    <m/>
    <x v="0"/>
    <m/>
    <m/>
    <x v="110"/>
    <m/>
    <x v="2"/>
    <x v="3"/>
    <x v="0"/>
  </r>
  <r>
    <x v="748"/>
    <x v="14"/>
    <x v="0"/>
    <s v="NDG_Genio_S_SUBX_logo_Consideration"/>
    <n v="7"/>
    <m/>
    <m/>
    <m/>
    <m/>
    <n v="96.211119999999994"/>
    <m/>
    <x v="0"/>
    <m/>
    <m/>
    <x v="110"/>
    <m/>
    <x v="2"/>
    <x v="3"/>
    <x v="0"/>
  </r>
  <r>
    <x v="748"/>
    <x v="14"/>
    <x v="0"/>
    <s v="NDG_Genio_S_SUBX_logo_Consideration"/>
    <n v="1317"/>
    <m/>
    <m/>
    <m/>
    <m/>
    <n v="205.2269"/>
    <m/>
    <x v="0"/>
    <m/>
    <m/>
    <x v="110"/>
    <m/>
    <x v="2"/>
    <x v="3"/>
    <x v="0"/>
  </r>
  <r>
    <x v="748"/>
    <x v="14"/>
    <x v="0"/>
    <s v="NDG_Genio_S_SUBX_logo_Awareness"/>
    <n v="8191"/>
    <m/>
    <m/>
    <m/>
    <m/>
    <n v="327.66059000000001"/>
    <m/>
    <x v="0"/>
    <m/>
    <m/>
    <x v="110"/>
    <m/>
    <x v="2"/>
    <x v="3"/>
    <x v="0"/>
  </r>
  <r>
    <x v="748"/>
    <x v="14"/>
    <x v="0"/>
    <s v="NDG_Genio_S_SUBX_logo_Awareness"/>
    <n v="30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51513"/>
    <m/>
    <m/>
    <m/>
    <m/>
    <n v="2105.8715099999999"/>
    <m/>
    <x v="0"/>
    <m/>
    <m/>
    <x v="110"/>
    <m/>
    <x v="2"/>
    <x v="3"/>
    <x v="0"/>
  </r>
  <r>
    <x v="748"/>
    <x v="14"/>
    <x v="0"/>
    <s v="NDG_Genio_S_NDG logo_Consideration"/>
    <n v="4707"/>
    <m/>
    <m/>
    <m/>
    <m/>
    <n v="315.62304999999998"/>
    <m/>
    <x v="0"/>
    <m/>
    <m/>
    <x v="110"/>
    <m/>
    <x v="2"/>
    <x v="3"/>
    <x v="0"/>
  </r>
  <r>
    <x v="748"/>
    <x v="14"/>
    <x v="0"/>
    <s v="NDG_Genio_S_NDG logo_Consideration"/>
    <n v="1874"/>
    <m/>
    <m/>
    <m/>
    <m/>
    <n v="339.84084999999999"/>
    <m/>
    <x v="0"/>
    <m/>
    <m/>
    <x v="110"/>
    <m/>
    <x v="2"/>
    <x v="3"/>
    <x v="0"/>
  </r>
  <r>
    <x v="748"/>
    <x v="14"/>
    <x v="0"/>
    <s v="NDG_Genio_S_SUBX_logo_Consideration"/>
    <n v="5262"/>
    <m/>
    <m/>
    <m/>
    <m/>
    <n v="928.15833499999997"/>
    <m/>
    <x v="0"/>
    <m/>
    <m/>
    <x v="110"/>
    <m/>
    <x v="2"/>
    <x v="3"/>
    <x v="0"/>
  </r>
  <r>
    <x v="748"/>
    <x v="14"/>
    <x v="0"/>
    <s v="NDG_Genio_S_SUBX_logo_Consideration"/>
    <n v="120497"/>
    <m/>
    <m/>
    <m/>
    <m/>
    <n v="12430.67785"/>
    <m/>
    <x v="0"/>
    <m/>
    <m/>
    <x v="110"/>
    <m/>
    <x v="2"/>
    <x v="3"/>
    <x v="0"/>
  </r>
  <r>
    <x v="748"/>
    <x v="14"/>
    <x v="0"/>
    <s v="NDG_Genio_S_SUBX_logo_Consideration"/>
    <n v="17953"/>
    <m/>
    <m/>
    <m/>
    <m/>
    <n v="2171.702225"/>
    <m/>
    <x v="0"/>
    <m/>
    <m/>
    <x v="110"/>
    <m/>
    <x v="2"/>
    <x v="3"/>
    <x v="0"/>
  </r>
  <r>
    <x v="748"/>
    <x v="14"/>
    <x v="0"/>
    <s v="NDG_Genio_S_SUBX_logo_Consideration"/>
    <n v="4584"/>
    <m/>
    <m/>
    <m/>
    <m/>
    <n v="520.384995"/>
    <m/>
    <x v="0"/>
    <m/>
    <m/>
    <x v="110"/>
    <m/>
    <x v="2"/>
    <x v="3"/>
    <x v="0"/>
  </r>
  <r>
    <x v="748"/>
    <x v="14"/>
    <x v="0"/>
    <s v="NDG_Genio_S_SUBX_logo_Consideration"/>
    <n v="30"/>
    <m/>
    <m/>
    <m/>
    <m/>
    <n v="62.836939999999998"/>
    <m/>
    <x v="0"/>
    <m/>
    <m/>
    <x v="110"/>
    <m/>
    <x v="2"/>
    <x v="3"/>
    <x v="0"/>
  </r>
  <r>
    <x v="748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9364"/>
    <m/>
    <m/>
    <m/>
    <m/>
    <n v="1304.5466550000001"/>
    <m/>
    <x v="0"/>
    <m/>
    <m/>
    <x v="110"/>
    <m/>
    <x v="2"/>
    <x v="3"/>
    <x v="0"/>
  </r>
  <r>
    <x v="748"/>
    <x v="14"/>
    <x v="0"/>
    <s v="NDG_Genio_S_NDG logo_Consideration"/>
    <n v="56127"/>
    <m/>
    <m/>
    <m/>
    <m/>
    <n v="2608.7777649999998"/>
    <m/>
    <x v="0"/>
    <m/>
    <m/>
    <x v="110"/>
    <m/>
    <x v="2"/>
    <x v="3"/>
    <x v="0"/>
  </r>
  <r>
    <x v="748"/>
    <x v="14"/>
    <x v="0"/>
    <s v="NDG_2021_秋冬施策"/>
    <n v="2315246"/>
    <m/>
    <m/>
    <m/>
    <m/>
    <n v="146108.14381000001"/>
    <m/>
    <x v="0"/>
    <m/>
    <m/>
    <x v="110"/>
    <m/>
    <x v="2"/>
    <x v="3"/>
    <x v="0"/>
  </r>
  <r>
    <x v="748"/>
    <x v="14"/>
    <x v="0"/>
    <s v="NDG_2021_秋冬施策"/>
    <n v="5695"/>
    <m/>
    <m/>
    <m/>
    <m/>
    <n v="774.16568500000005"/>
    <m/>
    <x v="0"/>
    <m/>
    <m/>
    <x v="110"/>
    <m/>
    <x v="2"/>
    <x v="3"/>
    <x v="0"/>
  </r>
  <r>
    <x v="748"/>
    <x v="14"/>
    <x v="0"/>
    <s v="NDG_Genio_S_SUBX_logo_Consideration"/>
    <n v="3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79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1246"/>
    <m/>
    <m/>
    <m/>
    <m/>
    <n v="179.29868999999999"/>
    <m/>
    <x v="0"/>
    <m/>
    <m/>
    <x v="110"/>
    <m/>
    <x v="2"/>
    <x v="3"/>
    <x v="0"/>
  </r>
  <r>
    <x v="748"/>
    <x v="14"/>
    <x v="0"/>
    <s v="NDG_Genio_S_NDG logo_Consideration"/>
    <n v="785"/>
    <m/>
    <m/>
    <m/>
    <m/>
    <n v="56.767994999999999"/>
    <m/>
    <x v="0"/>
    <m/>
    <m/>
    <x v="110"/>
    <m/>
    <x v="2"/>
    <x v="3"/>
    <x v="0"/>
  </r>
  <r>
    <x v="748"/>
    <x v="14"/>
    <x v="0"/>
    <s v="NDG_Genio_S_NDG logo_Consideration"/>
    <n v="3802"/>
    <m/>
    <m/>
    <m/>
    <m/>
    <n v="124.229955"/>
    <m/>
    <x v="0"/>
    <m/>
    <m/>
    <x v="110"/>
    <m/>
    <x v="2"/>
    <x v="3"/>
    <x v="0"/>
  </r>
  <r>
    <x v="748"/>
    <x v="14"/>
    <x v="0"/>
    <s v="NDG_Genio_S_SUBX_logo_Awareness"/>
    <n v="71654"/>
    <m/>
    <m/>
    <m/>
    <m/>
    <n v="4317.6501800000005"/>
    <m/>
    <x v="0"/>
    <m/>
    <m/>
    <x v="110"/>
    <m/>
    <x v="2"/>
    <x v="3"/>
    <x v="0"/>
  </r>
  <r>
    <x v="748"/>
    <x v="14"/>
    <x v="0"/>
    <s v="NDG_Genio_S_NDG logo_Consideration"/>
    <n v="74522"/>
    <m/>
    <m/>
    <m/>
    <m/>
    <n v="3372.3041200000002"/>
    <m/>
    <x v="0"/>
    <m/>
    <m/>
    <x v="110"/>
    <m/>
    <x v="2"/>
    <x v="3"/>
    <x v="0"/>
  </r>
  <r>
    <x v="748"/>
    <x v="14"/>
    <x v="0"/>
    <s v="NDG_Genio_S_NDG logo_Consideration"/>
    <n v="6777"/>
    <m/>
    <m/>
    <m/>
    <m/>
    <n v="176.438715"/>
    <m/>
    <x v="0"/>
    <m/>
    <m/>
    <x v="110"/>
    <m/>
    <x v="2"/>
    <x v="3"/>
    <x v="0"/>
  </r>
  <r>
    <x v="748"/>
    <x v="14"/>
    <x v="0"/>
    <s v="NDG_Genio_S_SUBX_logo_Consideration"/>
    <n v="1185"/>
    <m/>
    <m/>
    <m/>
    <m/>
    <n v="428.84572500000002"/>
    <m/>
    <x v="0"/>
    <m/>
    <m/>
    <x v="110"/>
    <m/>
    <x v="2"/>
    <x v="3"/>
    <x v="0"/>
  </r>
  <r>
    <x v="748"/>
    <x v="14"/>
    <x v="0"/>
    <s v="NDG_Genio_S_SUBX_logo_Awareness"/>
    <n v="16036"/>
    <m/>
    <m/>
    <m/>
    <m/>
    <n v="1076.3028099999999"/>
    <m/>
    <x v="0"/>
    <m/>
    <m/>
    <x v="110"/>
    <m/>
    <x v="2"/>
    <x v="3"/>
    <x v="0"/>
  </r>
  <r>
    <x v="748"/>
    <x v="14"/>
    <x v="0"/>
    <s v="NDG_2021_秋冬施策"/>
    <n v="61645"/>
    <m/>
    <m/>
    <m/>
    <m/>
    <n v="10361.751865"/>
    <m/>
    <x v="0"/>
    <m/>
    <m/>
    <x v="110"/>
    <m/>
    <x v="2"/>
    <x v="3"/>
    <x v="0"/>
  </r>
  <r>
    <x v="748"/>
    <x v="14"/>
    <x v="0"/>
    <s v="NDG_Genio_S_NDG logo_Consideration"/>
    <n v="76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5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2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833"/>
    <m/>
    <m/>
    <m/>
    <m/>
    <n v="143.209485"/>
    <m/>
    <x v="0"/>
    <m/>
    <m/>
    <x v="110"/>
    <m/>
    <x v="2"/>
    <x v="3"/>
    <x v="0"/>
  </r>
  <r>
    <x v="748"/>
    <x v="14"/>
    <x v="0"/>
    <s v="NDG_Genio_S_SUBX_logo_Consideration"/>
    <n v="6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4471"/>
    <m/>
    <m/>
    <m/>
    <m/>
    <n v="861.7835"/>
    <m/>
    <x v="0"/>
    <m/>
    <m/>
    <x v="110"/>
    <m/>
    <x v="2"/>
    <x v="3"/>
    <x v="0"/>
  </r>
  <r>
    <x v="748"/>
    <x v="14"/>
    <x v="0"/>
    <s v="NDG_Genio_S_NDG logo_Consideration"/>
    <n v="39672"/>
    <m/>
    <m/>
    <m/>
    <m/>
    <n v="1281.6646249999999"/>
    <m/>
    <x v="0"/>
    <m/>
    <m/>
    <x v="110"/>
    <m/>
    <x v="2"/>
    <x v="3"/>
    <x v="0"/>
  </r>
  <r>
    <x v="748"/>
    <x v="14"/>
    <x v="0"/>
    <s v="NDG_Genio_S_NDG logo_Consideration"/>
    <n v="6893"/>
    <m/>
    <m/>
    <m/>
    <m/>
    <n v="304.89340499999997"/>
    <m/>
    <x v="0"/>
    <m/>
    <m/>
    <x v="110"/>
    <m/>
    <x v="2"/>
    <x v="3"/>
    <x v="0"/>
  </r>
  <r>
    <x v="748"/>
    <x v="14"/>
    <x v="0"/>
    <s v="NDG_Genio_S_SUBX_logo_Awareness"/>
    <n v="2473"/>
    <m/>
    <m/>
    <m/>
    <m/>
    <n v="210.26223999999999"/>
    <m/>
    <x v="0"/>
    <m/>
    <m/>
    <x v="110"/>
    <m/>
    <x v="2"/>
    <x v="3"/>
    <x v="0"/>
  </r>
  <r>
    <x v="748"/>
    <x v="14"/>
    <x v="0"/>
    <s v="NDG_Genio_S_NDG logo_Consideration"/>
    <n v="105802"/>
    <m/>
    <m/>
    <m/>
    <m/>
    <n v="7980.4028799999996"/>
    <m/>
    <x v="0"/>
    <m/>
    <m/>
    <x v="110"/>
    <m/>
    <x v="2"/>
    <x v="3"/>
    <x v="0"/>
  </r>
  <r>
    <x v="748"/>
    <x v="14"/>
    <x v="0"/>
    <s v="NDG_Genio_S_NDG logo_Consideration"/>
    <n v="6236"/>
    <m/>
    <m/>
    <m/>
    <m/>
    <n v="65.904304999999994"/>
    <m/>
    <x v="0"/>
    <m/>
    <m/>
    <x v="110"/>
    <m/>
    <x v="2"/>
    <x v="3"/>
    <x v="0"/>
  </r>
  <r>
    <x v="748"/>
    <x v="14"/>
    <x v="0"/>
    <s v="NDG_Genio_S_NDG logo_Consideration"/>
    <n v="2305"/>
    <m/>
    <m/>
    <m/>
    <m/>
    <n v="207.88952"/>
    <m/>
    <x v="0"/>
    <m/>
    <m/>
    <x v="110"/>
    <m/>
    <x v="2"/>
    <x v="3"/>
    <x v="0"/>
  </r>
  <r>
    <x v="748"/>
    <x v="14"/>
    <x v="0"/>
    <s v="NDG_Genio_S_NDG logo_Consideration"/>
    <n v="459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38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3738"/>
    <m/>
    <m/>
    <m/>
    <m/>
    <n v="547.53635999999995"/>
    <m/>
    <x v="0"/>
    <m/>
    <m/>
    <x v="110"/>
    <m/>
    <x v="2"/>
    <x v="3"/>
    <x v="0"/>
  </r>
  <r>
    <x v="748"/>
    <x v="14"/>
    <x v="0"/>
    <s v="NDG_Genio_S_SUBX_logo_Awareness"/>
    <n v="112"/>
    <m/>
    <m/>
    <m/>
    <m/>
    <n v="0"/>
    <m/>
    <x v="0"/>
    <m/>
    <m/>
    <x v="110"/>
    <m/>
    <x v="2"/>
    <x v="3"/>
    <x v="0"/>
  </r>
  <r>
    <x v="748"/>
    <x v="14"/>
    <x v="0"/>
    <s v="NDG_2021_秋冬施策"/>
    <n v="4696"/>
    <m/>
    <m/>
    <m/>
    <m/>
    <n v="581.20601499999998"/>
    <m/>
    <x v="0"/>
    <m/>
    <m/>
    <x v="110"/>
    <m/>
    <x v="2"/>
    <x v="3"/>
    <x v="0"/>
  </r>
  <r>
    <x v="748"/>
    <x v="14"/>
    <x v="0"/>
    <s v="NDG_Genio_S_SUBX_logo_Awareness"/>
    <n v="92769"/>
    <m/>
    <m/>
    <m/>
    <m/>
    <n v="3910.7677250000002"/>
    <m/>
    <x v="0"/>
    <m/>
    <m/>
    <x v="110"/>
    <m/>
    <x v="2"/>
    <x v="3"/>
    <x v="0"/>
  </r>
  <r>
    <x v="748"/>
    <x v="14"/>
    <x v="0"/>
    <s v="NDG_Genio_S_SUBX_logo_Consideration"/>
    <n v="12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4326"/>
    <m/>
    <m/>
    <m/>
    <m/>
    <n v="380.38336500000003"/>
    <m/>
    <x v="0"/>
    <m/>
    <m/>
    <x v="110"/>
    <m/>
    <x v="2"/>
    <x v="3"/>
    <x v="0"/>
  </r>
  <r>
    <x v="748"/>
    <x v="14"/>
    <x v="0"/>
    <s v="NDG_Genio_S_SUBX_logo_Consideration"/>
    <n v="5549"/>
    <m/>
    <m/>
    <m/>
    <m/>
    <n v="336.63299499999999"/>
    <m/>
    <x v="0"/>
    <m/>
    <m/>
    <x v="110"/>
    <m/>
    <x v="2"/>
    <x v="3"/>
    <x v="0"/>
  </r>
  <r>
    <x v="748"/>
    <x v="14"/>
    <x v="0"/>
    <s v="NDG_Genio_S_NDG logo_Consideration"/>
    <n v="2964"/>
    <m/>
    <m/>
    <m/>
    <m/>
    <n v="484.606875"/>
    <m/>
    <x v="0"/>
    <m/>
    <m/>
    <x v="110"/>
    <m/>
    <x v="2"/>
    <x v="3"/>
    <x v="0"/>
  </r>
  <r>
    <x v="748"/>
    <x v="14"/>
    <x v="0"/>
    <s v="NDG_Genio_S_SUBX_logo_Consideration"/>
    <n v="27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85"/>
    <m/>
    <m/>
    <m/>
    <m/>
    <n v="115.74592"/>
    <m/>
    <x v="0"/>
    <m/>
    <m/>
    <x v="110"/>
    <m/>
    <x v="2"/>
    <x v="3"/>
    <x v="0"/>
  </r>
  <r>
    <x v="748"/>
    <x v="14"/>
    <x v="0"/>
    <s v="NDG_Genio_S_NDG logo_Consideration"/>
    <n v="53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56828"/>
    <m/>
    <m/>
    <m/>
    <m/>
    <n v="3577.1675299999997"/>
    <m/>
    <x v="0"/>
    <m/>
    <m/>
    <x v="110"/>
    <m/>
    <x v="2"/>
    <x v="3"/>
    <x v="0"/>
  </r>
  <r>
    <x v="748"/>
    <x v="14"/>
    <x v="0"/>
    <s v="NDG_Genio_S_NDG logo_Consideration"/>
    <n v="26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873"/>
    <m/>
    <m/>
    <m/>
    <m/>
    <n v="648.87536499999999"/>
    <m/>
    <x v="0"/>
    <m/>
    <m/>
    <x v="110"/>
    <m/>
    <x v="2"/>
    <x v="3"/>
    <x v="0"/>
  </r>
  <r>
    <x v="748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407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671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172"/>
    <m/>
    <m/>
    <m/>
    <m/>
    <n v="485.10973999999999"/>
    <m/>
    <x v="0"/>
    <m/>
    <m/>
    <x v="110"/>
    <m/>
    <x v="2"/>
    <x v="3"/>
    <x v="0"/>
  </r>
  <r>
    <x v="748"/>
    <x v="14"/>
    <x v="0"/>
    <s v="NDG_Genio_S_SUBX_logo_Consideration"/>
    <n v="16296"/>
    <m/>
    <m/>
    <m/>
    <m/>
    <n v="1298.1108750000001"/>
    <m/>
    <x v="0"/>
    <m/>
    <m/>
    <x v="110"/>
    <m/>
    <x v="2"/>
    <x v="3"/>
    <x v="0"/>
  </r>
  <r>
    <x v="748"/>
    <x v="14"/>
    <x v="0"/>
    <s v="NDG_Genio_S_SUBX_logo_Consideration"/>
    <n v="16580"/>
    <m/>
    <m/>
    <m/>
    <m/>
    <n v="3548.3347450000001"/>
    <m/>
    <x v="0"/>
    <m/>
    <m/>
    <x v="110"/>
    <m/>
    <x v="2"/>
    <x v="3"/>
    <x v="0"/>
  </r>
  <r>
    <x v="748"/>
    <x v="14"/>
    <x v="0"/>
    <s v="NDG_Genio_S_SUBX_logo_Consideration"/>
    <n v="4304"/>
    <m/>
    <m/>
    <m/>
    <m/>
    <n v="664.13079500000003"/>
    <m/>
    <x v="0"/>
    <m/>
    <m/>
    <x v="110"/>
    <m/>
    <x v="2"/>
    <x v="3"/>
    <x v="0"/>
  </r>
  <r>
    <x v="748"/>
    <x v="14"/>
    <x v="0"/>
    <s v="NDG_Genio_S_SUBX_logo_Consideration"/>
    <n v="4321"/>
    <m/>
    <m/>
    <m/>
    <m/>
    <n v="966.89566500000001"/>
    <m/>
    <x v="0"/>
    <m/>
    <m/>
    <x v="110"/>
    <m/>
    <x v="2"/>
    <x v="3"/>
    <x v="0"/>
  </r>
  <r>
    <x v="748"/>
    <x v="14"/>
    <x v="0"/>
    <s v="NDG_Genio_S_SUBX_logo_Consideration"/>
    <n v="3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0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9477"/>
    <m/>
    <m/>
    <m/>
    <m/>
    <n v="451.40329000000003"/>
    <m/>
    <x v="0"/>
    <m/>
    <m/>
    <x v="110"/>
    <m/>
    <x v="2"/>
    <x v="3"/>
    <x v="0"/>
  </r>
  <r>
    <x v="748"/>
    <x v="14"/>
    <x v="0"/>
    <s v="NDG_Genio_S_NDG logo_Consideration"/>
    <n v="3940"/>
    <m/>
    <m/>
    <m/>
    <m/>
    <n v="455.32585999999998"/>
    <m/>
    <x v="0"/>
    <m/>
    <m/>
    <x v="110"/>
    <m/>
    <x v="2"/>
    <x v="3"/>
    <x v="0"/>
  </r>
  <r>
    <x v="748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8493"/>
    <m/>
    <m/>
    <m/>
    <m/>
    <n v="521.56243500000005"/>
    <m/>
    <x v="0"/>
    <m/>
    <m/>
    <x v="110"/>
    <m/>
    <x v="2"/>
    <x v="3"/>
    <x v="0"/>
  </r>
  <r>
    <x v="748"/>
    <x v="14"/>
    <x v="0"/>
    <s v="NDG_Genio_S_SUBX_logo_Consideration"/>
    <n v="22681"/>
    <m/>
    <m/>
    <m/>
    <m/>
    <n v="1679.4286099999999"/>
    <m/>
    <x v="0"/>
    <m/>
    <m/>
    <x v="110"/>
    <m/>
    <x v="2"/>
    <x v="3"/>
    <x v="0"/>
  </r>
  <r>
    <x v="748"/>
    <x v="14"/>
    <x v="0"/>
    <s v="NDG_2021_秋冬施策"/>
    <n v="22963"/>
    <m/>
    <m/>
    <m/>
    <m/>
    <n v="980.561105"/>
    <m/>
    <x v="0"/>
    <m/>
    <m/>
    <x v="110"/>
    <m/>
    <x v="2"/>
    <x v="3"/>
    <x v="0"/>
  </r>
  <r>
    <x v="748"/>
    <x v="14"/>
    <x v="0"/>
    <s v="NDG_Genio_S_SUBX_logo_Awareness"/>
    <n v="75743"/>
    <m/>
    <m/>
    <m/>
    <m/>
    <n v="3444.943025"/>
    <m/>
    <x v="0"/>
    <m/>
    <m/>
    <x v="110"/>
    <m/>
    <x v="2"/>
    <x v="3"/>
    <x v="0"/>
  </r>
  <r>
    <x v="748"/>
    <x v="14"/>
    <x v="0"/>
    <s v="NDG_Genio_S_NDG logo_Consideration"/>
    <n v="4957"/>
    <m/>
    <m/>
    <m/>
    <m/>
    <n v="141.00290000000001"/>
    <m/>
    <x v="0"/>
    <m/>
    <m/>
    <x v="110"/>
    <m/>
    <x v="2"/>
    <x v="3"/>
    <x v="0"/>
  </r>
  <r>
    <x v="748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3104"/>
    <m/>
    <m/>
    <m/>
    <m/>
    <n v="547.97455500000001"/>
    <m/>
    <x v="0"/>
    <m/>
    <m/>
    <x v="110"/>
    <m/>
    <x v="2"/>
    <x v="3"/>
    <x v="0"/>
  </r>
  <r>
    <x v="748"/>
    <x v="14"/>
    <x v="0"/>
    <s v="NDG_Genio_S_NDG logo_Consideration"/>
    <n v="8180"/>
    <m/>
    <m/>
    <m/>
    <m/>
    <n v="1261.8678"/>
    <m/>
    <x v="0"/>
    <m/>
    <m/>
    <x v="110"/>
    <m/>
    <x v="2"/>
    <x v="3"/>
    <x v="0"/>
  </r>
  <r>
    <x v="748"/>
    <x v="14"/>
    <x v="0"/>
    <s v="NDG_Genio_S_NDG logo_Consideration"/>
    <n v="50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132646"/>
    <m/>
    <m/>
    <m/>
    <m/>
    <n v="8715.7275399999999"/>
    <m/>
    <x v="0"/>
    <m/>
    <m/>
    <x v="110"/>
    <m/>
    <x v="2"/>
    <x v="3"/>
    <x v="0"/>
  </r>
  <r>
    <x v="748"/>
    <x v="14"/>
    <x v="0"/>
    <s v="NDG_Genio_S_SUBX_logo_Awareness"/>
    <n v="114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16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10608"/>
    <m/>
    <m/>
    <m/>
    <m/>
    <n v="801.92583999999999"/>
    <m/>
    <x v="0"/>
    <m/>
    <m/>
    <x v="110"/>
    <m/>
    <x v="2"/>
    <x v="3"/>
    <x v="0"/>
  </r>
  <r>
    <x v="748"/>
    <x v="14"/>
    <x v="0"/>
    <s v="NDG_Genio_S_SUBX_logo_Consideration"/>
    <n v="47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742"/>
    <m/>
    <m/>
    <m/>
    <m/>
    <n v="284.50674500000002"/>
    <m/>
    <x v="0"/>
    <m/>
    <m/>
    <x v="110"/>
    <m/>
    <x v="2"/>
    <x v="3"/>
    <x v="0"/>
  </r>
  <r>
    <x v="748"/>
    <x v="14"/>
    <x v="0"/>
    <s v="NDG_Genio_S_SUBX_logo_Consideration"/>
    <n v="3837"/>
    <m/>
    <m/>
    <m/>
    <m/>
    <n v="774.19578999999999"/>
    <m/>
    <x v="0"/>
    <m/>
    <m/>
    <x v="110"/>
    <m/>
    <x v="2"/>
    <x v="3"/>
    <x v="0"/>
  </r>
  <r>
    <x v="748"/>
    <x v="14"/>
    <x v="0"/>
    <s v="NDG_Genio_S_NDG logo_Consideration"/>
    <n v="868"/>
    <m/>
    <m/>
    <m/>
    <m/>
    <n v="54.718625000000003"/>
    <m/>
    <x v="0"/>
    <m/>
    <m/>
    <x v="110"/>
    <m/>
    <x v="2"/>
    <x v="3"/>
    <x v="0"/>
  </r>
  <r>
    <x v="748"/>
    <x v="14"/>
    <x v="0"/>
    <s v="NDG_Genio_S_NDG logo_Consideration"/>
    <n v="939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283"/>
    <m/>
    <m/>
    <m/>
    <m/>
    <n v="73.266649999999998"/>
    <m/>
    <x v="0"/>
    <m/>
    <m/>
    <x v="110"/>
    <m/>
    <x v="2"/>
    <x v="3"/>
    <x v="0"/>
  </r>
  <r>
    <x v="748"/>
    <x v="14"/>
    <x v="0"/>
    <s v="NDG_Genio_S_SUBX_logo_Consideration"/>
    <n v="78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748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21018"/>
    <m/>
    <m/>
    <m/>
    <m/>
    <n v="3279.22615"/>
    <m/>
    <x v="0"/>
    <m/>
    <m/>
    <x v="110"/>
    <m/>
    <x v="2"/>
    <x v="3"/>
    <x v="0"/>
  </r>
  <r>
    <x v="748"/>
    <x v="14"/>
    <x v="0"/>
    <s v="NDG_Genio_S_NDG logo_Consideration"/>
    <n v="3940"/>
    <m/>
    <m/>
    <m/>
    <m/>
    <n v="814.02693499999998"/>
    <m/>
    <x v="0"/>
    <m/>
    <m/>
    <x v="110"/>
    <m/>
    <x v="2"/>
    <x v="3"/>
    <x v="0"/>
  </r>
  <r>
    <x v="748"/>
    <x v="14"/>
    <x v="0"/>
    <s v="NDG_Genio_S_NDG logo_Consideration"/>
    <n v="3532"/>
    <m/>
    <m/>
    <m/>
    <m/>
    <n v="264.8125"/>
    <m/>
    <x v="0"/>
    <m/>
    <m/>
    <x v="110"/>
    <m/>
    <x v="2"/>
    <x v="3"/>
    <x v="0"/>
  </r>
  <r>
    <x v="748"/>
    <x v="14"/>
    <x v="0"/>
    <s v="NDG_Genio_S_SUBX_logo_Awareness"/>
    <n v="1153"/>
    <m/>
    <m/>
    <m/>
    <m/>
    <n v="66.79965"/>
    <m/>
    <x v="0"/>
    <m/>
    <m/>
    <x v="110"/>
    <m/>
    <x v="2"/>
    <x v="3"/>
    <x v="0"/>
  </r>
  <r>
    <x v="748"/>
    <x v="14"/>
    <x v="0"/>
    <s v="NDG_Genio_S_SUBX_logo_Awareness"/>
    <n v="544089"/>
    <m/>
    <m/>
    <m/>
    <m/>
    <n v="36574.970359999999"/>
    <m/>
    <x v="0"/>
    <m/>
    <m/>
    <x v="110"/>
    <m/>
    <x v="2"/>
    <x v="3"/>
    <x v="0"/>
  </r>
  <r>
    <x v="748"/>
    <x v="14"/>
    <x v="0"/>
    <s v="NDG_Genio_S_NDG logo_Consideration"/>
    <n v="1021"/>
    <m/>
    <m/>
    <m/>
    <m/>
    <n v="35.839444999999998"/>
    <m/>
    <x v="0"/>
    <m/>
    <m/>
    <x v="110"/>
    <m/>
    <x v="2"/>
    <x v="3"/>
    <x v="0"/>
  </r>
  <r>
    <x v="748"/>
    <x v="14"/>
    <x v="0"/>
    <s v="NDG_Genio_S_SUBX_logo_Awareness"/>
    <n v="35384"/>
    <m/>
    <m/>
    <m/>
    <m/>
    <n v="10257.48264"/>
    <m/>
    <x v="0"/>
    <m/>
    <m/>
    <x v="110"/>
    <m/>
    <x v="2"/>
    <x v="3"/>
    <x v="0"/>
  </r>
  <r>
    <x v="748"/>
    <x v="14"/>
    <x v="0"/>
    <s v="NDG_Genio_S_NDG logo_Consideration"/>
    <n v="4119"/>
    <m/>
    <m/>
    <m/>
    <m/>
    <n v="166.08816999999999"/>
    <m/>
    <x v="0"/>
    <m/>
    <m/>
    <x v="110"/>
    <m/>
    <x v="2"/>
    <x v="3"/>
    <x v="0"/>
  </r>
  <r>
    <x v="748"/>
    <x v="14"/>
    <x v="0"/>
    <s v="NDG_Genio_S_NDG logo_Consideration"/>
    <n v="3294"/>
    <m/>
    <m/>
    <m/>
    <m/>
    <n v="245.376935"/>
    <m/>
    <x v="0"/>
    <m/>
    <m/>
    <x v="110"/>
    <m/>
    <x v="2"/>
    <x v="3"/>
    <x v="0"/>
  </r>
  <r>
    <x v="748"/>
    <x v="14"/>
    <x v="0"/>
    <s v="NDG_Genio_S_SUBX_logo_Awareness"/>
    <n v="524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87435"/>
    <m/>
    <m/>
    <m/>
    <m/>
    <n v="3525.2720850000001"/>
    <m/>
    <x v="0"/>
    <m/>
    <m/>
    <x v="110"/>
    <m/>
    <x v="2"/>
    <x v="3"/>
    <x v="0"/>
  </r>
  <r>
    <x v="748"/>
    <x v="14"/>
    <x v="0"/>
    <s v="NDG_Genio_S_NDG logo_Consideration"/>
    <n v="105246"/>
    <m/>
    <m/>
    <m/>
    <m/>
    <n v="6318.5477849999997"/>
    <m/>
    <x v="0"/>
    <m/>
    <m/>
    <x v="110"/>
    <m/>
    <x v="2"/>
    <x v="3"/>
    <x v="0"/>
  </r>
  <r>
    <x v="748"/>
    <x v="14"/>
    <x v="0"/>
    <s v="NDG_Genio_S_SUBX_logo_Consideration"/>
    <n v="798"/>
    <m/>
    <m/>
    <m/>
    <m/>
    <n v="61.855739999999997"/>
    <m/>
    <x v="0"/>
    <m/>
    <m/>
    <x v="110"/>
    <m/>
    <x v="2"/>
    <x v="3"/>
    <x v="0"/>
  </r>
  <r>
    <x v="748"/>
    <x v="14"/>
    <x v="0"/>
    <s v="NDG_Genio_S_SUBX_logo_Consideration"/>
    <n v="803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206"/>
    <m/>
    <m/>
    <m/>
    <m/>
    <n v="148.81905"/>
    <m/>
    <x v="0"/>
    <m/>
    <m/>
    <x v="110"/>
    <m/>
    <x v="2"/>
    <x v="3"/>
    <x v="0"/>
  </r>
  <r>
    <x v="748"/>
    <x v="14"/>
    <x v="0"/>
    <s v="NDG_2021_秋冬施策"/>
    <n v="483764"/>
    <m/>
    <m/>
    <m/>
    <m/>
    <n v="26609.117084999998"/>
    <m/>
    <x v="0"/>
    <m/>
    <m/>
    <x v="110"/>
    <m/>
    <x v="2"/>
    <x v="3"/>
    <x v="0"/>
  </r>
  <r>
    <x v="748"/>
    <x v="14"/>
    <x v="0"/>
    <s v="NDG_Genio_S_SUBX_logo_Awareness"/>
    <n v="8477"/>
    <m/>
    <m/>
    <m/>
    <m/>
    <n v="529.16896499999996"/>
    <m/>
    <x v="0"/>
    <m/>
    <m/>
    <x v="110"/>
    <m/>
    <x v="2"/>
    <x v="3"/>
    <x v="0"/>
  </r>
  <r>
    <x v="748"/>
    <x v="14"/>
    <x v="0"/>
    <s v="NDG_Genio_S_SUBX_logo_Awareness"/>
    <n v="60789"/>
    <m/>
    <m/>
    <m/>
    <m/>
    <n v="14062.55394"/>
    <m/>
    <x v="0"/>
    <m/>
    <m/>
    <x v="110"/>
    <m/>
    <x v="2"/>
    <x v="3"/>
    <x v="0"/>
  </r>
  <r>
    <x v="748"/>
    <x v="14"/>
    <x v="0"/>
    <s v="NDG_2021_秋冬施策"/>
    <n v="1017"/>
    <m/>
    <m/>
    <m/>
    <m/>
    <n v="76.029619999999994"/>
    <m/>
    <x v="0"/>
    <m/>
    <m/>
    <x v="110"/>
    <m/>
    <x v="2"/>
    <x v="3"/>
    <x v="0"/>
  </r>
  <r>
    <x v="748"/>
    <x v="14"/>
    <x v="0"/>
    <s v="NDG_Genio_S_SUBX_logo_Consideration"/>
    <n v="1409"/>
    <m/>
    <m/>
    <m/>
    <m/>
    <n v="602.00410999999997"/>
    <m/>
    <x v="0"/>
    <m/>
    <m/>
    <x v="110"/>
    <m/>
    <x v="2"/>
    <x v="3"/>
    <x v="0"/>
  </r>
  <r>
    <x v="748"/>
    <x v="14"/>
    <x v="0"/>
    <s v="NDG_Genio_S_NDG logo_Consideration"/>
    <n v="25"/>
    <m/>
    <m/>
    <m/>
    <m/>
    <n v="0"/>
    <m/>
    <x v="0"/>
    <m/>
    <m/>
    <x v="110"/>
    <m/>
    <x v="2"/>
    <x v="3"/>
    <x v="0"/>
  </r>
  <r>
    <x v="748"/>
    <x v="14"/>
    <x v="0"/>
    <s v="NDG_Genio_S_SUBX_logo_Awareness"/>
    <n v="24"/>
    <m/>
    <m/>
    <m/>
    <m/>
    <n v="0"/>
    <m/>
    <x v="0"/>
    <m/>
    <m/>
    <x v="110"/>
    <m/>
    <x v="2"/>
    <x v="3"/>
    <x v="0"/>
  </r>
  <r>
    <x v="748"/>
    <x v="14"/>
    <x v="0"/>
    <s v="NDG_Genio_S_NDG logo_Consideration"/>
    <n v="412"/>
    <m/>
    <m/>
    <m/>
    <m/>
    <n v="76.281610000000001"/>
    <m/>
    <x v="0"/>
    <m/>
    <m/>
    <x v="110"/>
    <m/>
    <x v="2"/>
    <x v="3"/>
    <x v="0"/>
  </r>
  <r>
    <x v="748"/>
    <x v="14"/>
    <x v="0"/>
    <s v="NDG_Genio_S_SUBX_logo_Consideration"/>
    <n v="5260"/>
    <m/>
    <m/>
    <m/>
    <m/>
    <n v="378.64619500000003"/>
    <m/>
    <x v="0"/>
    <m/>
    <m/>
    <x v="110"/>
    <m/>
    <x v="2"/>
    <x v="3"/>
    <x v="0"/>
  </r>
  <r>
    <x v="748"/>
    <x v="14"/>
    <x v="0"/>
    <s v="NDG_Genio_S_SUBX_logo_Consideration"/>
    <n v="118"/>
    <m/>
    <m/>
    <m/>
    <m/>
    <n v="0"/>
    <m/>
    <x v="0"/>
    <m/>
    <m/>
    <x v="110"/>
    <m/>
    <x v="2"/>
    <x v="3"/>
    <x v="0"/>
  </r>
  <r>
    <x v="748"/>
    <x v="14"/>
    <x v="0"/>
    <s v="NDG_Genio_S_SUBX_logo_Consideration"/>
    <n v="4074"/>
    <m/>
    <m/>
    <m/>
    <m/>
    <n v="56.5974"/>
    <m/>
    <x v="0"/>
    <m/>
    <m/>
    <x v="110"/>
    <m/>
    <x v="2"/>
    <x v="3"/>
    <x v="0"/>
  </r>
  <r>
    <x v="748"/>
    <x v="0"/>
    <x v="0"/>
    <s v="指名：ドルチェグスト（161228AM-170131）"/>
    <n v="175"/>
    <m/>
    <m/>
    <m/>
    <m/>
    <n v="1157.52"/>
    <m/>
    <x v="0"/>
    <m/>
    <m/>
    <x v="110"/>
    <m/>
    <x v="2"/>
    <x v="3"/>
    <x v="2"/>
  </r>
  <r>
    <x v="748"/>
    <x v="0"/>
    <x v="0"/>
    <s v="指名：ドルチェグスト（161228AM-170131）"/>
    <n v="1159"/>
    <m/>
    <m/>
    <m/>
    <m/>
    <n v="8881.5999999999985"/>
    <m/>
    <x v="0"/>
    <m/>
    <m/>
    <x v="110"/>
    <m/>
    <x v="2"/>
    <x v="3"/>
    <x v="2"/>
  </r>
  <r>
    <x v="748"/>
    <x v="0"/>
    <x v="0"/>
    <s v="指名：ドルチェグスト（161228AM-170131）"/>
    <n v="1816"/>
    <m/>
    <m/>
    <m/>
    <m/>
    <n v="6501.04"/>
    <m/>
    <x v="0"/>
    <m/>
    <m/>
    <x v="110"/>
    <m/>
    <x v="2"/>
    <x v="3"/>
    <x v="2"/>
  </r>
  <r>
    <x v="748"/>
    <x v="0"/>
    <x v="0"/>
    <s v="指名：ドルチェグスト（161228AM-170131）"/>
    <n v="2770"/>
    <m/>
    <m/>
    <m/>
    <m/>
    <n v="11887.2"/>
    <m/>
    <x v="0"/>
    <m/>
    <m/>
    <x v="110"/>
    <m/>
    <x v="2"/>
    <x v="3"/>
    <x v="2"/>
  </r>
  <r>
    <x v="748"/>
    <x v="0"/>
    <x v="0"/>
    <s v="指名：ドルチェグスト（161228AM-170131）"/>
    <n v="456"/>
    <m/>
    <m/>
    <m/>
    <m/>
    <n v="1082.6400000000001"/>
    <m/>
    <x v="0"/>
    <m/>
    <m/>
    <x v="110"/>
    <m/>
    <x v="2"/>
    <x v="3"/>
    <x v="2"/>
  </r>
  <r>
    <x v="749"/>
    <x v="14"/>
    <x v="0"/>
    <s v="NDG_Genio_S_NDG logo_Consideration"/>
    <n v="1212"/>
    <m/>
    <m/>
    <m/>
    <m/>
    <n v="180.81509"/>
    <m/>
    <x v="0"/>
    <m/>
    <m/>
    <x v="110"/>
    <m/>
    <x v="2"/>
    <x v="3"/>
    <x v="0"/>
  </r>
  <r>
    <x v="749"/>
    <x v="14"/>
    <x v="0"/>
    <s v="NDG_Genio_S_NDG logo_Consideration"/>
    <n v="24027"/>
    <m/>
    <m/>
    <m/>
    <m/>
    <n v="4453.1204500000003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31"/>
    <m/>
    <m/>
    <m/>
    <m/>
    <n v="365.59177499999998"/>
    <m/>
    <x v="0"/>
    <m/>
    <m/>
    <x v="110"/>
    <m/>
    <x v="2"/>
    <x v="3"/>
    <x v="0"/>
  </r>
  <r>
    <x v="749"/>
    <x v="14"/>
    <x v="0"/>
    <s v="NDG_Genio_S_NDG logo_Consideration"/>
    <n v="138178"/>
    <m/>
    <m/>
    <m/>
    <m/>
    <n v="6958.9212749999997"/>
    <m/>
    <x v="0"/>
    <m/>
    <m/>
    <x v="110"/>
    <m/>
    <x v="2"/>
    <x v="3"/>
    <x v="0"/>
  </r>
  <r>
    <x v="749"/>
    <x v="14"/>
    <x v="0"/>
    <s v="NDG_Genio_S_NDG logo_Consideration"/>
    <n v="42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47078"/>
    <m/>
    <m/>
    <m/>
    <m/>
    <n v="2371.3574699999999"/>
    <m/>
    <x v="0"/>
    <m/>
    <m/>
    <x v="110"/>
    <m/>
    <x v="2"/>
    <x v="3"/>
    <x v="0"/>
  </r>
  <r>
    <x v="749"/>
    <x v="14"/>
    <x v="0"/>
    <s v="NDG_Genio_S_NDG logo_Consideration"/>
    <n v="35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3472"/>
    <m/>
    <m/>
    <m/>
    <m/>
    <n v="393.61507"/>
    <m/>
    <x v="0"/>
    <m/>
    <m/>
    <x v="110"/>
    <m/>
    <x v="2"/>
    <x v="3"/>
    <x v="0"/>
  </r>
  <r>
    <x v="749"/>
    <x v="14"/>
    <x v="0"/>
    <s v="NDG_Genio_S_SUBX_logo_Consideration"/>
    <n v="79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866"/>
    <m/>
    <m/>
    <m/>
    <m/>
    <n v="99.927414999999996"/>
    <m/>
    <x v="0"/>
    <m/>
    <m/>
    <x v="110"/>
    <m/>
    <x v="2"/>
    <x v="3"/>
    <x v="0"/>
  </r>
  <r>
    <x v="749"/>
    <x v="14"/>
    <x v="0"/>
    <s v="NDG_Genio_S_SUBX_logo_Consideration"/>
    <n v="1191"/>
    <m/>
    <m/>
    <m/>
    <m/>
    <n v="267.07260500000001"/>
    <m/>
    <x v="0"/>
    <m/>
    <m/>
    <x v="110"/>
    <m/>
    <x v="2"/>
    <x v="3"/>
    <x v="0"/>
  </r>
  <r>
    <x v="749"/>
    <x v="14"/>
    <x v="0"/>
    <s v="NDG_Genio_S_NDG logo_Consideration"/>
    <n v="500"/>
    <m/>
    <m/>
    <m/>
    <m/>
    <n v="51.828544999999998"/>
    <m/>
    <x v="0"/>
    <m/>
    <m/>
    <x v="110"/>
    <m/>
    <x v="2"/>
    <x v="3"/>
    <x v="0"/>
  </r>
  <r>
    <x v="749"/>
    <x v="14"/>
    <x v="0"/>
    <s v="NDG_Genio_S_SUBX_logo_Awareness"/>
    <n v="6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52"/>
    <m/>
    <m/>
    <m/>
    <m/>
    <n v="0"/>
    <m/>
    <x v="0"/>
    <m/>
    <m/>
    <x v="110"/>
    <m/>
    <x v="2"/>
    <x v="3"/>
    <x v="0"/>
  </r>
  <r>
    <x v="749"/>
    <x v="14"/>
    <x v="0"/>
    <s v="NDG_2021_秋冬施策"/>
    <n v="25886"/>
    <m/>
    <m/>
    <m/>
    <m/>
    <n v="1893.5654749999999"/>
    <m/>
    <x v="0"/>
    <m/>
    <m/>
    <x v="110"/>
    <m/>
    <x v="2"/>
    <x v="3"/>
    <x v="0"/>
  </r>
  <r>
    <x v="749"/>
    <x v="14"/>
    <x v="0"/>
    <s v="NDG_Genio_S_SUBX_logo_Awareness"/>
    <n v="2411"/>
    <m/>
    <m/>
    <m/>
    <m/>
    <n v="518.92322999999999"/>
    <m/>
    <x v="0"/>
    <m/>
    <m/>
    <x v="110"/>
    <m/>
    <x v="2"/>
    <x v="3"/>
    <x v="0"/>
  </r>
  <r>
    <x v="749"/>
    <x v="14"/>
    <x v="0"/>
    <s v="NDG_Genio_S_SUBX_logo_Awareness"/>
    <n v="27488"/>
    <m/>
    <m/>
    <m/>
    <m/>
    <n v="2055.2627750000001"/>
    <m/>
    <x v="0"/>
    <m/>
    <m/>
    <x v="110"/>
    <m/>
    <x v="2"/>
    <x v="3"/>
    <x v="0"/>
  </r>
  <r>
    <x v="749"/>
    <x v="14"/>
    <x v="0"/>
    <s v="NDG_Genio_S_SUBX_logo_Awareness"/>
    <n v="11125"/>
    <m/>
    <m/>
    <m/>
    <m/>
    <n v="436.88153"/>
    <m/>
    <x v="0"/>
    <m/>
    <m/>
    <x v="110"/>
    <m/>
    <x v="2"/>
    <x v="3"/>
    <x v="0"/>
  </r>
  <r>
    <x v="749"/>
    <x v="14"/>
    <x v="0"/>
    <s v="NDG_Genio_S_SUBX_logo_Awareness"/>
    <n v="111648"/>
    <m/>
    <m/>
    <m/>
    <m/>
    <n v="9258.8585350000012"/>
    <m/>
    <x v="0"/>
    <m/>
    <m/>
    <x v="110"/>
    <m/>
    <x v="2"/>
    <x v="3"/>
    <x v="0"/>
  </r>
  <r>
    <x v="749"/>
    <x v="14"/>
    <x v="0"/>
    <s v="NDG_Genio_S_SUBX_logo_Awareness"/>
    <n v="30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947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27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4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39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4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44607"/>
    <m/>
    <m/>
    <m/>
    <m/>
    <n v="14558.09785"/>
    <m/>
    <x v="0"/>
    <m/>
    <m/>
    <x v="110"/>
    <m/>
    <x v="2"/>
    <x v="3"/>
    <x v="0"/>
  </r>
  <r>
    <x v="749"/>
    <x v="14"/>
    <x v="0"/>
    <s v="NDG_Genio_S_SUBX_logo_Consideration"/>
    <n v="984"/>
    <m/>
    <m/>
    <m/>
    <m/>
    <n v="164.52270999999999"/>
    <m/>
    <x v="0"/>
    <m/>
    <m/>
    <x v="110"/>
    <m/>
    <x v="2"/>
    <x v="3"/>
    <x v="0"/>
  </r>
  <r>
    <x v="749"/>
    <x v="14"/>
    <x v="0"/>
    <s v="NDG_Genio_S_SUBX_logo_Consideration"/>
    <n v="4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242"/>
    <m/>
    <m/>
    <m/>
    <m/>
    <n v="590.78609500000005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2021_秋冬施策"/>
    <n v="11122"/>
    <m/>
    <m/>
    <m/>
    <m/>
    <n v="1549.34602"/>
    <m/>
    <x v="0"/>
    <m/>
    <m/>
    <x v="110"/>
    <m/>
    <x v="2"/>
    <x v="3"/>
    <x v="0"/>
  </r>
  <r>
    <x v="749"/>
    <x v="14"/>
    <x v="0"/>
    <s v="NDG_Genio_S_SUBX_logo_Awareness"/>
    <n v="542168"/>
    <m/>
    <m/>
    <m/>
    <m/>
    <n v="34578.052190000002"/>
    <m/>
    <x v="0"/>
    <m/>
    <m/>
    <x v="110"/>
    <m/>
    <x v="2"/>
    <x v="3"/>
    <x v="0"/>
  </r>
  <r>
    <x v="749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877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6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426"/>
    <m/>
    <m/>
    <m/>
    <m/>
    <n v="103.247885"/>
    <m/>
    <x v="0"/>
    <m/>
    <m/>
    <x v="110"/>
    <m/>
    <x v="2"/>
    <x v="3"/>
    <x v="0"/>
  </r>
  <r>
    <x v="749"/>
    <x v="14"/>
    <x v="0"/>
    <s v="NDG_Genio_S_NDG logo_Consideration"/>
    <n v="133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573"/>
    <m/>
    <m/>
    <m/>
    <m/>
    <n v="391.158725"/>
    <m/>
    <x v="0"/>
    <m/>
    <m/>
    <x v="110"/>
    <m/>
    <x v="2"/>
    <x v="3"/>
    <x v="0"/>
  </r>
  <r>
    <x v="749"/>
    <x v="14"/>
    <x v="0"/>
    <s v="NDG_Genio_S_SUBX_logo_Awareness"/>
    <n v="3974"/>
    <m/>
    <m/>
    <m/>
    <m/>
    <n v="869.37887999999998"/>
    <m/>
    <x v="0"/>
    <m/>
    <m/>
    <x v="110"/>
    <m/>
    <x v="2"/>
    <x v="3"/>
    <x v="0"/>
  </r>
  <r>
    <x v="749"/>
    <x v="14"/>
    <x v="0"/>
    <s v="NDG_Genio_S_NDG logo_Consideration"/>
    <n v="353"/>
    <m/>
    <m/>
    <m/>
    <m/>
    <n v="70.612949999999998"/>
    <m/>
    <x v="0"/>
    <m/>
    <m/>
    <x v="110"/>
    <m/>
    <x v="2"/>
    <x v="3"/>
    <x v="0"/>
  </r>
  <r>
    <x v="749"/>
    <x v="14"/>
    <x v="0"/>
    <s v="NDG_Genio_S_NDG logo_Consideration"/>
    <n v="522"/>
    <m/>
    <m/>
    <m/>
    <m/>
    <n v="41.823650000000001"/>
    <m/>
    <x v="0"/>
    <m/>
    <m/>
    <x v="110"/>
    <m/>
    <x v="2"/>
    <x v="3"/>
    <x v="0"/>
  </r>
  <r>
    <x v="749"/>
    <x v="14"/>
    <x v="0"/>
    <s v="NDG_Genio_S_SUBX_logo_Consideration"/>
    <n v="522"/>
    <m/>
    <m/>
    <m/>
    <m/>
    <n v="56.876150000000003"/>
    <m/>
    <x v="0"/>
    <m/>
    <m/>
    <x v="110"/>
    <m/>
    <x v="2"/>
    <x v="3"/>
    <x v="0"/>
  </r>
  <r>
    <x v="749"/>
    <x v="14"/>
    <x v="0"/>
    <s v="NDG_Genio_S_SUBX_logo_Consideration"/>
    <n v="3693"/>
    <m/>
    <m/>
    <m/>
    <m/>
    <n v="214.85492499999998"/>
    <m/>
    <x v="0"/>
    <m/>
    <m/>
    <x v="110"/>
    <m/>
    <x v="2"/>
    <x v="3"/>
    <x v="0"/>
  </r>
  <r>
    <x v="749"/>
    <x v="14"/>
    <x v="0"/>
    <s v="NDG_Genio_S_SUBX_logo_Consideration"/>
    <n v="2827"/>
    <m/>
    <m/>
    <m/>
    <m/>
    <n v="31.098465000000001"/>
    <m/>
    <x v="0"/>
    <m/>
    <m/>
    <x v="110"/>
    <m/>
    <x v="2"/>
    <x v="3"/>
    <x v="0"/>
  </r>
  <r>
    <x v="749"/>
    <x v="14"/>
    <x v="0"/>
    <s v="NDG_Genio_S_NDG logo_Consideration"/>
    <n v="131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9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2223"/>
    <m/>
    <m/>
    <m/>
    <m/>
    <n v="14152.655975"/>
    <m/>
    <x v="0"/>
    <m/>
    <m/>
    <x v="110"/>
    <m/>
    <x v="2"/>
    <x v="3"/>
    <x v="0"/>
  </r>
  <r>
    <x v="749"/>
    <x v="14"/>
    <x v="0"/>
    <s v="NDG_Genio_S_NDG logo_Consideration"/>
    <n v="11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0836"/>
    <m/>
    <m/>
    <m/>
    <m/>
    <n v="920.21507499999996"/>
    <m/>
    <x v="0"/>
    <m/>
    <m/>
    <x v="110"/>
    <m/>
    <x v="2"/>
    <x v="3"/>
    <x v="0"/>
  </r>
  <r>
    <x v="749"/>
    <x v="14"/>
    <x v="0"/>
    <s v="NDG_Genio_S_SUBX_logo_Consideration"/>
    <n v="1952"/>
    <m/>
    <m/>
    <m/>
    <m/>
    <n v="891.13476000000003"/>
    <m/>
    <x v="0"/>
    <m/>
    <m/>
    <x v="110"/>
    <m/>
    <x v="2"/>
    <x v="3"/>
    <x v="0"/>
  </r>
  <r>
    <x v="749"/>
    <x v="14"/>
    <x v="0"/>
    <s v="NDG_Genio_S_SUBX_logo_Consideration"/>
    <n v="9177"/>
    <m/>
    <m/>
    <m/>
    <m/>
    <n v="694.91929000000005"/>
    <m/>
    <x v="0"/>
    <m/>
    <m/>
    <x v="110"/>
    <m/>
    <x v="2"/>
    <x v="3"/>
    <x v="0"/>
  </r>
  <r>
    <x v="749"/>
    <x v="14"/>
    <x v="0"/>
    <s v="NDG_2021_秋冬施策"/>
    <n v="122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2040"/>
    <m/>
    <m/>
    <m/>
    <m/>
    <n v="4083.481225"/>
    <m/>
    <x v="0"/>
    <m/>
    <m/>
    <x v="110"/>
    <m/>
    <x v="2"/>
    <x v="3"/>
    <x v="0"/>
  </r>
  <r>
    <x v="749"/>
    <x v="14"/>
    <x v="0"/>
    <s v="NDG_Genio_S_NDG logo_Consideration"/>
    <n v="131177"/>
    <m/>
    <m/>
    <m/>
    <m/>
    <n v="7058.5487549999998"/>
    <m/>
    <x v="0"/>
    <m/>
    <m/>
    <x v="110"/>
    <m/>
    <x v="2"/>
    <x v="3"/>
    <x v="0"/>
  </r>
  <r>
    <x v="749"/>
    <x v="14"/>
    <x v="0"/>
    <s v="NDG_Genio_S_NDG logo_Consideration"/>
    <n v="2607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201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495"/>
    <m/>
    <m/>
    <m/>
    <m/>
    <n v="292.48903000000001"/>
    <m/>
    <x v="0"/>
    <m/>
    <m/>
    <x v="110"/>
    <m/>
    <x v="2"/>
    <x v="3"/>
    <x v="0"/>
  </r>
  <r>
    <x v="749"/>
    <x v="14"/>
    <x v="0"/>
    <s v="NDG_Genio_S_SUBX_logo_Consideration"/>
    <n v="12184"/>
    <m/>
    <m/>
    <m/>
    <m/>
    <n v="1334.644965"/>
    <m/>
    <x v="0"/>
    <m/>
    <m/>
    <x v="110"/>
    <m/>
    <x v="2"/>
    <x v="3"/>
    <x v="0"/>
  </r>
  <r>
    <x v="749"/>
    <x v="14"/>
    <x v="0"/>
    <s v="NDG_Genio_S_SUBX_logo_Consideration"/>
    <n v="560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6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87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3037"/>
    <m/>
    <m/>
    <m/>
    <m/>
    <n v="221.45907"/>
    <m/>
    <x v="0"/>
    <m/>
    <m/>
    <x v="110"/>
    <m/>
    <x v="2"/>
    <x v="3"/>
    <x v="0"/>
  </r>
  <r>
    <x v="749"/>
    <x v="14"/>
    <x v="0"/>
    <s v="NDG_Genio_S_SUBX_logo_Awareness"/>
    <n v="150532"/>
    <m/>
    <m/>
    <m/>
    <m/>
    <n v="3623.1579350000002"/>
    <m/>
    <x v="0"/>
    <m/>
    <m/>
    <x v="110"/>
    <m/>
    <x v="2"/>
    <x v="3"/>
    <x v="0"/>
  </r>
  <r>
    <x v="749"/>
    <x v="14"/>
    <x v="0"/>
    <s v="NDG_Genio_S_SUBX_logo_Consideration"/>
    <n v="75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381"/>
    <m/>
    <m/>
    <m/>
    <m/>
    <n v="411.04252000000002"/>
    <m/>
    <x v="0"/>
    <m/>
    <m/>
    <x v="110"/>
    <m/>
    <x v="2"/>
    <x v="3"/>
    <x v="0"/>
  </r>
  <r>
    <x v="749"/>
    <x v="14"/>
    <x v="0"/>
    <s v="NDG_Genio_S_SUBX_logo_Consideration"/>
    <n v="64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00338"/>
    <m/>
    <m/>
    <m/>
    <m/>
    <n v="35625.342700000001"/>
    <m/>
    <x v="0"/>
    <m/>
    <m/>
    <x v="110"/>
    <m/>
    <x v="2"/>
    <x v="3"/>
    <x v="0"/>
  </r>
  <r>
    <x v="749"/>
    <x v="14"/>
    <x v="0"/>
    <s v="NDG_2021_秋冬施策"/>
    <n v="55983"/>
    <m/>
    <m/>
    <m/>
    <m/>
    <n v="5075.8669049999999"/>
    <m/>
    <x v="0"/>
    <m/>
    <m/>
    <x v="110"/>
    <m/>
    <x v="2"/>
    <x v="3"/>
    <x v="0"/>
  </r>
  <r>
    <x v="749"/>
    <x v="14"/>
    <x v="0"/>
    <s v="NDG_Genio_S_SUBX_logo_Consideration"/>
    <n v="176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2797"/>
    <m/>
    <m/>
    <m/>
    <m/>
    <n v="2262.39075"/>
    <m/>
    <x v="0"/>
    <m/>
    <m/>
    <x v="110"/>
    <m/>
    <x v="2"/>
    <x v="3"/>
    <x v="0"/>
  </r>
  <r>
    <x v="749"/>
    <x v="14"/>
    <x v="0"/>
    <s v="NDG_Genio_S_NDG logo_Consideration"/>
    <n v="47"/>
    <m/>
    <m/>
    <m/>
    <m/>
    <n v="55.797944999999999"/>
    <m/>
    <x v="0"/>
    <m/>
    <m/>
    <x v="110"/>
    <m/>
    <x v="2"/>
    <x v="3"/>
    <x v="0"/>
  </r>
  <r>
    <x v="749"/>
    <x v="14"/>
    <x v="0"/>
    <s v="NDG_Genio_S_SUBX_logo_Consideration"/>
    <n v="1810"/>
    <m/>
    <m/>
    <m/>
    <m/>
    <n v="500.58148"/>
    <m/>
    <x v="0"/>
    <m/>
    <m/>
    <x v="110"/>
    <m/>
    <x v="2"/>
    <x v="3"/>
    <x v="0"/>
  </r>
  <r>
    <x v="749"/>
    <x v="14"/>
    <x v="0"/>
    <s v="NDG_Genio_S_SUBX_logo_Consideration"/>
    <n v="20915"/>
    <m/>
    <m/>
    <m/>
    <m/>
    <n v="3780.2212949999998"/>
    <m/>
    <x v="0"/>
    <m/>
    <m/>
    <x v="110"/>
    <m/>
    <x v="2"/>
    <x v="3"/>
    <x v="0"/>
  </r>
  <r>
    <x v="749"/>
    <x v="14"/>
    <x v="0"/>
    <s v="NDG_Genio_S_SUBX_logo_Consideration"/>
    <n v="19703"/>
    <m/>
    <m/>
    <m/>
    <m/>
    <n v="665.10865000000001"/>
    <m/>
    <x v="0"/>
    <m/>
    <m/>
    <x v="110"/>
    <m/>
    <x v="2"/>
    <x v="3"/>
    <x v="0"/>
  </r>
  <r>
    <x v="749"/>
    <x v="14"/>
    <x v="0"/>
    <s v="NDG_Genio_S_SUBX_logo_Consideration"/>
    <n v="3375"/>
    <m/>
    <m/>
    <m/>
    <m/>
    <n v="87.513005000000007"/>
    <m/>
    <x v="0"/>
    <m/>
    <m/>
    <x v="110"/>
    <m/>
    <x v="2"/>
    <x v="3"/>
    <x v="0"/>
  </r>
  <r>
    <x v="749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58"/>
    <m/>
    <m/>
    <m/>
    <m/>
    <n v="73.675854999999999"/>
    <m/>
    <x v="0"/>
    <m/>
    <m/>
    <x v="110"/>
    <m/>
    <x v="2"/>
    <x v="3"/>
    <x v="0"/>
  </r>
  <r>
    <x v="749"/>
    <x v="14"/>
    <x v="0"/>
    <s v="NDG_Genio_S_SUBX_logo_Consideration"/>
    <n v="560"/>
    <m/>
    <m/>
    <m/>
    <m/>
    <n v="68.54128"/>
    <m/>
    <x v="0"/>
    <m/>
    <m/>
    <x v="110"/>
    <m/>
    <x v="2"/>
    <x v="3"/>
    <x v="0"/>
  </r>
  <r>
    <x v="749"/>
    <x v="14"/>
    <x v="0"/>
    <s v="NDG_Genio_S_SUBX_logo_Consideration"/>
    <n v="18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3810"/>
    <m/>
    <m/>
    <m/>
    <m/>
    <n v="311.26674500000001"/>
    <m/>
    <x v="0"/>
    <m/>
    <m/>
    <x v="110"/>
    <m/>
    <x v="2"/>
    <x v="3"/>
    <x v="0"/>
  </r>
  <r>
    <x v="749"/>
    <x v="14"/>
    <x v="0"/>
    <s v="NDG_Genio_S_SUBX_logo_Consideration"/>
    <n v="33872"/>
    <m/>
    <m/>
    <m/>
    <m/>
    <n v="2706.7071000000001"/>
    <m/>
    <x v="0"/>
    <m/>
    <m/>
    <x v="110"/>
    <m/>
    <x v="2"/>
    <x v="3"/>
    <x v="0"/>
  </r>
  <r>
    <x v="749"/>
    <x v="14"/>
    <x v="0"/>
    <s v="NDG_Genio_S_SUBX_logo_Awareness"/>
    <n v="1827"/>
    <m/>
    <m/>
    <m/>
    <m/>
    <n v="464.96615000000003"/>
    <m/>
    <x v="0"/>
    <m/>
    <m/>
    <x v="110"/>
    <m/>
    <x v="2"/>
    <x v="3"/>
    <x v="0"/>
  </r>
  <r>
    <x v="749"/>
    <x v="14"/>
    <x v="0"/>
    <s v="NDG_Genio_S_SUBX_logo_Awareness"/>
    <n v="54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730"/>
    <m/>
    <m/>
    <m/>
    <m/>
    <n v="437.02759500000002"/>
    <m/>
    <x v="0"/>
    <m/>
    <m/>
    <x v="110"/>
    <m/>
    <x v="2"/>
    <x v="3"/>
    <x v="0"/>
  </r>
  <r>
    <x v="749"/>
    <x v="14"/>
    <x v="0"/>
    <s v="NDG_Genio_S_SUBX_logo_Consideration"/>
    <n v="52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242"/>
    <m/>
    <m/>
    <m/>
    <m/>
    <n v="1902.68283"/>
    <m/>
    <x v="0"/>
    <m/>
    <m/>
    <x v="110"/>
    <m/>
    <x v="2"/>
    <x v="3"/>
    <x v="0"/>
  </r>
  <r>
    <x v="749"/>
    <x v="14"/>
    <x v="0"/>
    <s v="NDG_Genio_S_SUBX_logo_Awareness"/>
    <n v="34355"/>
    <m/>
    <m/>
    <m/>
    <m/>
    <n v="8516.7858950000009"/>
    <m/>
    <x v="0"/>
    <m/>
    <m/>
    <x v="110"/>
    <m/>
    <x v="2"/>
    <x v="3"/>
    <x v="0"/>
  </r>
  <r>
    <x v="749"/>
    <x v="14"/>
    <x v="0"/>
    <s v="NDG_Genio_S_SUBX_logo_Awareness"/>
    <n v="71316"/>
    <m/>
    <m/>
    <m/>
    <m/>
    <n v="4552.2216499999995"/>
    <m/>
    <x v="0"/>
    <m/>
    <m/>
    <x v="110"/>
    <m/>
    <x v="2"/>
    <x v="3"/>
    <x v="0"/>
  </r>
  <r>
    <x v="749"/>
    <x v="14"/>
    <x v="0"/>
    <s v="NDG_Genio_S_NDG logo_Consideration"/>
    <n v="107"/>
    <m/>
    <m/>
    <m/>
    <m/>
    <n v="50.2196"/>
    <m/>
    <x v="0"/>
    <m/>
    <m/>
    <x v="110"/>
    <m/>
    <x v="2"/>
    <x v="3"/>
    <x v="0"/>
  </r>
  <r>
    <x v="749"/>
    <x v="14"/>
    <x v="0"/>
    <s v="NDG_Genio_S_SUBX_logo_Awareness"/>
    <n v="1065"/>
    <m/>
    <m/>
    <m/>
    <m/>
    <n v="198.38860500000001"/>
    <m/>
    <x v="0"/>
    <m/>
    <m/>
    <x v="110"/>
    <m/>
    <x v="2"/>
    <x v="3"/>
    <x v="0"/>
  </r>
  <r>
    <x v="749"/>
    <x v="14"/>
    <x v="0"/>
    <s v="NDG_Genio_S_SUBX_logo_Consideration"/>
    <n v="33053"/>
    <m/>
    <m/>
    <m/>
    <m/>
    <n v="2507.8992549999998"/>
    <m/>
    <x v="0"/>
    <m/>
    <m/>
    <x v="110"/>
    <m/>
    <x v="2"/>
    <x v="3"/>
    <x v="0"/>
  </r>
  <r>
    <x v="749"/>
    <x v="14"/>
    <x v="0"/>
    <s v="NDG_Genio_S_SUBX_logo_Consideration"/>
    <n v="14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46792"/>
    <m/>
    <m/>
    <m/>
    <m/>
    <n v="9349.3842700000005"/>
    <m/>
    <x v="0"/>
    <m/>
    <m/>
    <x v="110"/>
    <m/>
    <x v="2"/>
    <x v="3"/>
    <x v="0"/>
  </r>
  <r>
    <x v="749"/>
    <x v="14"/>
    <x v="0"/>
    <s v="NDG_2021_秋冬施策"/>
    <n v="7421"/>
    <m/>
    <m/>
    <m/>
    <m/>
    <n v="1118.598105"/>
    <m/>
    <x v="0"/>
    <m/>
    <m/>
    <x v="110"/>
    <m/>
    <x v="2"/>
    <x v="3"/>
    <x v="0"/>
  </r>
  <r>
    <x v="749"/>
    <x v="14"/>
    <x v="0"/>
    <s v="NDG_Genio_S_NDG logo_Consideration"/>
    <n v="1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2297"/>
    <m/>
    <m/>
    <m/>
    <m/>
    <n v="4355.8768399999999"/>
    <m/>
    <x v="0"/>
    <m/>
    <m/>
    <x v="110"/>
    <m/>
    <x v="2"/>
    <x v="3"/>
    <x v="0"/>
  </r>
  <r>
    <x v="749"/>
    <x v="14"/>
    <x v="0"/>
    <s v="NDG_Genio_S_NDG logo_Consideration"/>
    <n v="163"/>
    <m/>
    <m/>
    <m/>
    <m/>
    <n v="54.966155000000001"/>
    <m/>
    <x v="0"/>
    <m/>
    <m/>
    <x v="110"/>
    <m/>
    <x v="2"/>
    <x v="3"/>
    <x v="0"/>
  </r>
  <r>
    <x v="749"/>
    <x v="14"/>
    <x v="0"/>
    <s v="NDG_Genio_S_NDG logo_Consideration"/>
    <n v="68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211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910"/>
    <m/>
    <m/>
    <m/>
    <m/>
    <n v="1452.5004650000001"/>
    <m/>
    <x v="0"/>
    <m/>
    <m/>
    <x v="110"/>
    <m/>
    <x v="2"/>
    <x v="3"/>
    <x v="0"/>
  </r>
  <r>
    <x v="749"/>
    <x v="14"/>
    <x v="0"/>
    <s v="NDG_2021_秋冬施策"/>
    <n v="366319"/>
    <m/>
    <m/>
    <m/>
    <m/>
    <n v="78524.575219999999"/>
    <m/>
    <x v="0"/>
    <m/>
    <m/>
    <x v="110"/>
    <m/>
    <x v="2"/>
    <x v="3"/>
    <x v="0"/>
  </r>
  <r>
    <x v="749"/>
    <x v="14"/>
    <x v="0"/>
    <s v="NDG_Genio_S_SUBX_logo_Awareness"/>
    <n v="19649"/>
    <m/>
    <m/>
    <m/>
    <m/>
    <n v="494.62069000000002"/>
    <m/>
    <x v="0"/>
    <m/>
    <m/>
    <x v="110"/>
    <m/>
    <x v="2"/>
    <x v="3"/>
    <x v="0"/>
  </r>
  <r>
    <x v="749"/>
    <x v="14"/>
    <x v="0"/>
    <s v="NDG_Genio_S_SUBX_logo_Consideration"/>
    <n v="1474"/>
    <m/>
    <m/>
    <m/>
    <m/>
    <n v="97.511210000000005"/>
    <m/>
    <x v="0"/>
    <m/>
    <m/>
    <x v="110"/>
    <m/>
    <x v="2"/>
    <x v="3"/>
    <x v="0"/>
  </r>
  <r>
    <x v="749"/>
    <x v="14"/>
    <x v="0"/>
    <s v="NDG_Genio_S_SUBX_logo_Consideration"/>
    <n v="3196"/>
    <m/>
    <m/>
    <m/>
    <m/>
    <n v="109.44951500000001"/>
    <m/>
    <x v="0"/>
    <m/>
    <m/>
    <x v="110"/>
    <m/>
    <x v="2"/>
    <x v="3"/>
    <x v="0"/>
  </r>
  <r>
    <x v="749"/>
    <x v="14"/>
    <x v="0"/>
    <s v="NDG_Genio_S_NDG logo_Consideration"/>
    <n v="7182"/>
    <m/>
    <m/>
    <m/>
    <m/>
    <n v="542.84889999999996"/>
    <m/>
    <x v="0"/>
    <m/>
    <m/>
    <x v="110"/>
    <m/>
    <x v="2"/>
    <x v="3"/>
    <x v="0"/>
  </r>
  <r>
    <x v="749"/>
    <x v="14"/>
    <x v="0"/>
    <s v="NDG_Genio_S_NDG logo_Consideration"/>
    <n v="3059"/>
    <m/>
    <m/>
    <m/>
    <m/>
    <n v="184.83132000000001"/>
    <m/>
    <x v="0"/>
    <m/>
    <m/>
    <x v="110"/>
    <m/>
    <x v="2"/>
    <x v="3"/>
    <x v="0"/>
  </r>
  <r>
    <x v="749"/>
    <x v="14"/>
    <x v="0"/>
    <s v="NDG_Genio_S_SUBX_logo_Consideration"/>
    <n v="11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575"/>
    <m/>
    <m/>
    <m/>
    <m/>
    <n v="49.8628"/>
    <m/>
    <x v="0"/>
    <m/>
    <m/>
    <x v="110"/>
    <m/>
    <x v="2"/>
    <x v="3"/>
    <x v="0"/>
  </r>
  <r>
    <x v="749"/>
    <x v="14"/>
    <x v="0"/>
    <s v="NDG_Genio_S_SUBX_logo_Consideration"/>
    <n v="57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3626"/>
    <m/>
    <m/>
    <m/>
    <m/>
    <n v="490.734915"/>
    <m/>
    <x v="0"/>
    <m/>
    <m/>
    <x v="110"/>
    <m/>
    <x v="2"/>
    <x v="3"/>
    <x v="0"/>
  </r>
  <r>
    <x v="749"/>
    <x v="14"/>
    <x v="0"/>
    <s v="NDG_Genio_S_NDG logo_Consideration"/>
    <n v="459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285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26"/>
    <m/>
    <m/>
    <m/>
    <m/>
    <n v="318.73947500000003"/>
    <m/>
    <x v="0"/>
    <m/>
    <m/>
    <x v="110"/>
    <m/>
    <x v="2"/>
    <x v="3"/>
    <x v="0"/>
  </r>
  <r>
    <x v="749"/>
    <x v="14"/>
    <x v="0"/>
    <s v="NDG_Genio_S_SUBX_logo_Consideration"/>
    <n v="180"/>
    <m/>
    <m/>
    <m/>
    <m/>
    <n v="41.308520000000001"/>
    <m/>
    <x v="0"/>
    <m/>
    <m/>
    <x v="110"/>
    <m/>
    <x v="2"/>
    <x v="3"/>
    <x v="0"/>
  </r>
  <r>
    <x v="749"/>
    <x v="14"/>
    <x v="0"/>
    <s v="NDG_Genio_S_NDG logo_Consideration"/>
    <n v="64"/>
    <m/>
    <m/>
    <m/>
    <m/>
    <n v="44.369194999999998"/>
    <m/>
    <x v="0"/>
    <m/>
    <m/>
    <x v="110"/>
    <m/>
    <x v="2"/>
    <x v="3"/>
    <x v="0"/>
  </r>
  <r>
    <x v="749"/>
    <x v="14"/>
    <x v="0"/>
    <s v="NDG_Genio_S_SUBX_logo_Awareness"/>
    <n v="67632"/>
    <m/>
    <m/>
    <m/>
    <m/>
    <n v="14467.772815"/>
    <m/>
    <x v="0"/>
    <m/>
    <m/>
    <x v="110"/>
    <m/>
    <x v="2"/>
    <x v="3"/>
    <x v="0"/>
  </r>
  <r>
    <x v="749"/>
    <x v="14"/>
    <x v="0"/>
    <s v="NDG_2021_秋冬施策"/>
    <n v="2392464"/>
    <m/>
    <m/>
    <m/>
    <m/>
    <n v="157182.10081"/>
    <m/>
    <x v="0"/>
    <m/>
    <m/>
    <x v="110"/>
    <m/>
    <x v="2"/>
    <x v="3"/>
    <x v="0"/>
  </r>
  <r>
    <x v="749"/>
    <x v="14"/>
    <x v="0"/>
    <s v="NDG_Genio_S_SUBX_logo_Awareness"/>
    <n v="112"/>
    <m/>
    <m/>
    <m/>
    <m/>
    <n v="0"/>
    <m/>
    <x v="0"/>
    <m/>
    <m/>
    <x v="110"/>
    <m/>
    <x v="2"/>
    <x v="3"/>
    <x v="0"/>
  </r>
  <r>
    <x v="749"/>
    <x v="14"/>
    <x v="0"/>
    <s v="NDG_2021_秋冬施策"/>
    <n v="135809"/>
    <m/>
    <m/>
    <m/>
    <m/>
    <n v="6837.6126199999999"/>
    <m/>
    <x v="0"/>
    <m/>
    <m/>
    <x v="110"/>
    <m/>
    <x v="2"/>
    <x v="3"/>
    <x v="0"/>
  </r>
  <r>
    <x v="749"/>
    <x v="14"/>
    <x v="0"/>
    <s v="NDG_2021_秋冬施策"/>
    <n v="25717"/>
    <m/>
    <m/>
    <m/>
    <m/>
    <n v="3359.8997450000002"/>
    <m/>
    <x v="0"/>
    <m/>
    <m/>
    <x v="110"/>
    <m/>
    <x v="2"/>
    <x v="3"/>
    <x v="0"/>
  </r>
  <r>
    <x v="749"/>
    <x v="14"/>
    <x v="0"/>
    <s v="NDG_Genio_S_NDG logo_Consideration"/>
    <n v="241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6197"/>
    <m/>
    <m/>
    <m/>
    <m/>
    <n v="6064.0144700000001"/>
    <m/>
    <x v="0"/>
    <m/>
    <m/>
    <x v="110"/>
    <m/>
    <x v="2"/>
    <x v="3"/>
    <x v="0"/>
  </r>
  <r>
    <x v="749"/>
    <x v="14"/>
    <x v="0"/>
    <s v="NDG_Genio_S_SUBX_logo_Awareness"/>
    <n v="5463"/>
    <m/>
    <m/>
    <m/>
    <m/>
    <n v="636.11419000000001"/>
    <m/>
    <x v="0"/>
    <m/>
    <m/>
    <x v="110"/>
    <m/>
    <x v="2"/>
    <x v="3"/>
    <x v="0"/>
  </r>
  <r>
    <x v="749"/>
    <x v="14"/>
    <x v="0"/>
    <s v="NDG_Genio_S_SUBX_logo_Awareness"/>
    <n v="25105"/>
    <m/>
    <m/>
    <m/>
    <m/>
    <n v="773.08413499999995"/>
    <m/>
    <x v="0"/>
    <m/>
    <m/>
    <x v="110"/>
    <m/>
    <x v="2"/>
    <x v="3"/>
    <x v="0"/>
  </r>
  <r>
    <x v="749"/>
    <x v="14"/>
    <x v="0"/>
    <s v="NDG_Genio_S_NDG logo_Consideration"/>
    <n v="158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648"/>
    <m/>
    <m/>
    <m/>
    <m/>
    <n v="48.891635000000001"/>
    <m/>
    <x v="0"/>
    <m/>
    <m/>
    <x v="110"/>
    <m/>
    <x v="2"/>
    <x v="3"/>
    <x v="0"/>
  </r>
  <r>
    <x v="749"/>
    <x v="14"/>
    <x v="0"/>
    <s v="NDG_Genio_S_NDG logo_Consideration"/>
    <n v="47"/>
    <m/>
    <m/>
    <m/>
    <m/>
    <n v="65.282134999999997"/>
    <m/>
    <x v="0"/>
    <m/>
    <m/>
    <x v="110"/>
    <m/>
    <x v="2"/>
    <x v="3"/>
    <x v="0"/>
  </r>
  <r>
    <x v="749"/>
    <x v="14"/>
    <x v="0"/>
    <s v="NDG_Genio_S_NDG logo_Consideration"/>
    <n v="1479"/>
    <m/>
    <m/>
    <m/>
    <m/>
    <n v="258.73129"/>
    <m/>
    <x v="0"/>
    <m/>
    <m/>
    <x v="110"/>
    <m/>
    <x v="2"/>
    <x v="3"/>
    <x v="0"/>
  </r>
  <r>
    <x v="749"/>
    <x v="14"/>
    <x v="0"/>
    <s v="NDG_Genio_S_NDG logo_Consideration"/>
    <n v="193"/>
    <m/>
    <m/>
    <m/>
    <m/>
    <n v="86.598704999999995"/>
    <m/>
    <x v="0"/>
    <m/>
    <m/>
    <x v="110"/>
    <m/>
    <x v="2"/>
    <x v="3"/>
    <x v="0"/>
  </r>
  <r>
    <x v="749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1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8404"/>
    <m/>
    <m/>
    <m/>
    <m/>
    <n v="1335.3630250000001"/>
    <m/>
    <x v="0"/>
    <m/>
    <m/>
    <x v="110"/>
    <m/>
    <x v="2"/>
    <x v="3"/>
    <x v="0"/>
  </r>
  <r>
    <x v="749"/>
    <x v="14"/>
    <x v="0"/>
    <s v="NDG_Genio_S_SUBX_logo_Awareness"/>
    <n v="114082"/>
    <m/>
    <m/>
    <m/>
    <m/>
    <n v="3472.7176750000003"/>
    <m/>
    <x v="0"/>
    <m/>
    <m/>
    <x v="110"/>
    <m/>
    <x v="2"/>
    <x v="3"/>
    <x v="0"/>
  </r>
  <r>
    <x v="749"/>
    <x v="14"/>
    <x v="0"/>
    <s v="NDG_Genio_S_SUBX_logo_Awareness"/>
    <n v="11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6407"/>
    <m/>
    <m/>
    <m/>
    <m/>
    <n v="3455.7484899999999"/>
    <m/>
    <x v="0"/>
    <m/>
    <m/>
    <x v="110"/>
    <m/>
    <x v="2"/>
    <x v="3"/>
    <x v="0"/>
  </r>
  <r>
    <x v="749"/>
    <x v="14"/>
    <x v="0"/>
    <s v="NDG_Genio_S_NDG logo_Consideration"/>
    <n v="4260"/>
    <m/>
    <m/>
    <m/>
    <m/>
    <n v="209.05134999999999"/>
    <m/>
    <x v="0"/>
    <m/>
    <m/>
    <x v="110"/>
    <m/>
    <x v="2"/>
    <x v="3"/>
    <x v="0"/>
  </r>
  <r>
    <x v="749"/>
    <x v="14"/>
    <x v="0"/>
    <s v="NDG_Genio_S_NDG logo_Consideration"/>
    <n v="298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793"/>
    <m/>
    <m/>
    <m/>
    <m/>
    <n v="0"/>
    <m/>
    <x v="0"/>
    <m/>
    <m/>
    <x v="110"/>
    <m/>
    <x v="2"/>
    <x v="3"/>
    <x v="0"/>
  </r>
  <r>
    <x v="749"/>
    <x v="14"/>
    <x v="0"/>
    <s v="NDG_Genio_S_NDG logo_Consideration"/>
    <n v="2199"/>
    <m/>
    <m/>
    <m/>
    <m/>
    <n v="195.89658"/>
    <m/>
    <x v="0"/>
    <m/>
    <m/>
    <x v="110"/>
    <m/>
    <x v="2"/>
    <x v="3"/>
    <x v="0"/>
  </r>
  <r>
    <x v="749"/>
    <x v="14"/>
    <x v="0"/>
    <s v="NDG_Genio_S_NDG logo_Consideration"/>
    <n v="48"/>
    <m/>
    <m/>
    <m/>
    <m/>
    <n v="0"/>
    <m/>
    <x v="0"/>
    <m/>
    <m/>
    <x v="110"/>
    <m/>
    <x v="2"/>
    <x v="3"/>
    <x v="0"/>
  </r>
  <r>
    <x v="749"/>
    <x v="14"/>
    <x v="0"/>
    <s v="NDG_Genio_S_SUBX_logo_Awareness"/>
    <n v="12394"/>
    <m/>
    <m/>
    <m/>
    <m/>
    <n v="1860.639525"/>
    <m/>
    <x v="0"/>
    <m/>
    <m/>
    <x v="110"/>
    <m/>
    <x v="2"/>
    <x v="3"/>
    <x v="0"/>
  </r>
  <r>
    <x v="749"/>
    <x v="14"/>
    <x v="0"/>
    <s v="NDG_Genio_S_NDG logo_Consideration"/>
    <n v="9080"/>
    <m/>
    <m/>
    <m/>
    <m/>
    <n v="544.60948499999995"/>
    <m/>
    <x v="0"/>
    <m/>
    <m/>
    <x v="110"/>
    <m/>
    <x v="2"/>
    <x v="3"/>
    <x v="0"/>
  </r>
  <r>
    <x v="749"/>
    <x v="14"/>
    <x v="0"/>
    <s v="NDG_Genio_S_NDG logo_Consideration"/>
    <n v="111094"/>
    <m/>
    <m/>
    <m/>
    <m/>
    <n v="8283.3138149999995"/>
    <m/>
    <x v="0"/>
    <m/>
    <m/>
    <x v="110"/>
    <m/>
    <x v="2"/>
    <x v="3"/>
    <x v="0"/>
  </r>
  <r>
    <x v="749"/>
    <x v="14"/>
    <x v="0"/>
    <s v="NDG_Genio_S_SUBX_logo_Consideration"/>
    <n v="1301"/>
    <m/>
    <m/>
    <m/>
    <m/>
    <n v="371.49458499999997"/>
    <m/>
    <x v="0"/>
    <m/>
    <m/>
    <x v="110"/>
    <m/>
    <x v="2"/>
    <x v="3"/>
    <x v="0"/>
  </r>
  <r>
    <x v="749"/>
    <x v="14"/>
    <x v="0"/>
    <s v="NDG_Genio_S_NDG logo_Consideration"/>
    <n v="11839"/>
    <m/>
    <m/>
    <m/>
    <m/>
    <n v="1991.770215"/>
    <m/>
    <x v="0"/>
    <m/>
    <m/>
    <x v="110"/>
    <m/>
    <x v="2"/>
    <x v="3"/>
    <x v="0"/>
  </r>
  <r>
    <x v="749"/>
    <x v="14"/>
    <x v="0"/>
    <s v="NDG_Genio_S_NDG logo_Consideration"/>
    <n v="27121"/>
    <m/>
    <m/>
    <m/>
    <m/>
    <n v="1310.594415"/>
    <m/>
    <x v="0"/>
    <m/>
    <m/>
    <x v="110"/>
    <m/>
    <x v="2"/>
    <x v="3"/>
    <x v="0"/>
  </r>
  <r>
    <x v="749"/>
    <x v="14"/>
    <x v="0"/>
    <s v="NDG_Genio_S_NDG logo_Consideration"/>
    <n v="19"/>
    <m/>
    <m/>
    <m/>
    <m/>
    <n v="0"/>
    <m/>
    <x v="0"/>
    <m/>
    <m/>
    <x v="110"/>
    <m/>
    <x v="2"/>
    <x v="3"/>
    <x v="0"/>
  </r>
  <r>
    <x v="749"/>
    <x v="14"/>
    <x v="0"/>
    <s v="NDG_Genio_S_SUBX_logo_Consideration"/>
    <n v="1928"/>
    <m/>
    <m/>
    <m/>
    <m/>
    <n v="326.35604000000001"/>
    <m/>
    <x v="0"/>
    <m/>
    <m/>
    <x v="110"/>
    <m/>
    <x v="2"/>
    <x v="3"/>
    <x v="0"/>
  </r>
  <r>
    <x v="749"/>
    <x v="14"/>
    <x v="0"/>
    <s v="NDG_Genio_S_SUBX_logo_Awareness"/>
    <n v="6858"/>
    <m/>
    <m/>
    <m/>
    <m/>
    <n v="690.63657499999999"/>
    <m/>
    <x v="0"/>
    <m/>
    <m/>
    <x v="110"/>
    <m/>
    <x v="2"/>
    <x v="3"/>
    <x v="0"/>
  </r>
  <r>
    <x v="749"/>
    <x v="0"/>
    <x v="0"/>
    <s v="指名：ドルチェグスト（161228AM-170131）"/>
    <n v="1450"/>
    <m/>
    <m/>
    <m/>
    <m/>
    <n v="4889.04"/>
    <m/>
    <x v="0"/>
    <m/>
    <m/>
    <x v="110"/>
    <m/>
    <x v="2"/>
    <x v="3"/>
    <x v="2"/>
  </r>
  <r>
    <x v="749"/>
    <x v="0"/>
    <x v="0"/>
    <s v="指名：ドルチェグスト（161228AM-170131）"/>
    <n v="2856"/>
    <m/>
    <m/>
    <m/>
    <m/>
    <n v="10660.000000000002"/>
    <m/>
    <x v="0"/>
    <m/>
    <m/>
    <x v="110"/>
    <m/>
    <x v="2"/>
    <x v="3"/>
    <x v="2"/>
  </r>
  <r>
    <x v="749"/>
    <x v="0"/>
    <x v="0"/>
    <s v="指名：ドルチェグスト（161228AM-170131）"/>
    <n v="379"/>
    <m/>
    <m/>
    <m/>
    <m/>
    <n v="926.64"/>
    <m/>
    <x v="0"/>
    <m/>
    <m/>
    <x v="110"/>
    <m/>
    <x v="2"/>
    <x v="3"/>
    <x v="2"/>
  </r>
  <r>
    <x v="749"/>
    <x v="0"/>
    <x v="0"/>
    <s v="指名：ドルチェグスト（161228AM-170131）"/>
    <n v="1144"/>
    <m/>
    <m/>
    <m/>
    <m/>
    <n v="13501.279999999999"/>
    <m/>
    <x v="0"/>
    <m/>
    <m/>
    <x v="110"/>
    <m/>
    <x v="2"/>
    <x v="3"/>
    <x v="2"/>
  </r>
  <r>
    <x v="749"/>
    <x v="0"/>
    <x v="0"/>
    <s v="指名：ドルチェグスト（161228AM-170131）"/>
    <n v="208"/>
    <m/>
    <m/>
    <m/>
    <m/>
    <n v="778.96"/>
    <m/>
    <x v="0"/>
    <m/>
    <m/>
    <x v="110"/>
    <m/>
    <x v="2"/>
    <x v="3"/>
    <x v="2"/>
  </r>
  <r>
    <x v="750"/>
    <x v="14"/>
    <x v="0"/>
    <s v="NDG_Genio_S_NDG logo_Consideration"/>
    <n v="529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126"/>
    <m/>
    <m/>
    <m/>
    <m/>
    <n v="584.51422000000002"/>
    <m/>
    <x v="0"/>
    <m/>
    <m/>
    <x v="110"/>
    <m/>
    <x v="2"/>
    <x v="3"/>
    <x v="0"/>
  </r>
  <r>
    <x v="750"/>
    <x v="14"/>
    <x v="0"/>
    <s v="NDG_Genio_S_SUBX_logo_Awareness"/>
    <n v="1034"/>
    <m/>
    <m/>
    <m/>
    <m/>
    <n v="136.07237000000001"/>
    <m/>
    <x v="0"/>
    <m/>
    <m/>
    <x v="110"/>
    <m/>
    <x v="2"/>
    <x v="3"/>
    <x v="0"/>
  </r>
  <r>
    <x v="750"/>
    <x v="14"/>
    <x v="0"/>
    <s v="NDG_Genio_S_SUBX_logo_Consideration"/>
    <n v="38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077"/>
    <m/>
    <m/>
    <m/>
    <m/>
    <n v="1596.96767"/>
    <m/>
    <x v="0"/>
    <m/>
    <m/>
    <x v="110"/>
    <m/>
    <x v="2"/>
    <x v="3"/>
    <x v="0"/>
  </r>
  <r>
    <x v="750"/>
    <x v="14"/>
    <x v="0"/>
    <s v="NDG_Genio_S_SUBX_logo_Consideration"/>
    <n v="10434"/>
    <m/>
    <m/>
    <m/>
    <m/>
    <n v="882.7789499999999"/>
    <m/>
    <x v="0"/>
    <m/>
    <m/>
    <x v="110"/>
    <m/>
    <x v="2"/>
    <x v="3"/>
    <x v="0"/>
  </r>
  <r>
    <x v="750"/>
    <x v="14"/>
    <x v="0"/>
    <s v="NDG_Genio_S_SUBX_logo_Awareness"/>
    <n v="89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89087"/>
    <m/>
    <m/>
    <m/>
    <m/>
    <n v="5488.7592100000002"/>
    <m/>
    <x v="0"/>
    <m/>
    <m/>
    <x v="110"/>
    <m/>
    <x v="2"/>
    <x v="3"/>
    <x v="0"/>
  </r>
  <r>
    <x v="750"/>
    <x v="14"/>
    <x v="0"/>
    <s v="NDG_Genio_S_SUBX_logo_Awareness"/>
    <n v="9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547"/>
    <m/>
    <m/>
    <m/>
    <m/>
    <n v="693.49878000000001"/>
    <m/>
    <x v="0"/>
    <m/>
    <m/>
    <x v="110"/>
    <m/>
    <x v="2"/>
    <x v="3"/>
    <x v="0"/>
  </r>
  <r>
    <x v="750"/>
    <x v="14"/>
    <x v="0"/>
    <s v="NDG_Genio_S_SUBX_logo_Awareness"/>
    <n v="7056"/>
    <m/>
    <m/>
    <m/>
    <m/>
    <n v="1255.7575999999999"/>
    <m/>
    <x v="0"/>
    <m/>
    <m/>
    <x v="110"/>
    <m/>
    <x v="2"/>
    <x v="3"/>
    <x v="0"/>
  </r>
  <r>
    <x v="750"/>
    <x v="14"/>
    <x v="0"/>
    <s v="NDG_Genio_S_NDG logo_Consideration"/>
    <n v="15629"/>
    <m/>
    <m/>
    <m/>
    <m/>
    <n v="3614.8277699999999"/>
    <m/>
    <x v="0"/>
    <m/>
    <m/>
    <x v="110"/>
    <m/>
    <x v="2"/>
    <x v="3"/>
    <x v="0"/>
  </r>
  <r>
    <x v="750"/>
    <x v="14"/>
    <x v="0"/>
    <s v="NDG_Genio_S_SUBX_logo_Awareness"/>
    <n v="1335"/>
    <m/>
    <m/>
    <m/>
    <m/>
    <n v="77.586160000000007"/>
    <m/>
    <x v="0"/>
    <m/>
    <m/>
    <x v="110"/>
    <m/>
    <x v="2"/>
    <x v="3"/>
    <x v="0"/>
  </r>
  <r>
    <x v="750"/>
    <x v="14"/>
    <x v="0"/>
    <s v="NDG_2021_秋冬施策"/>
    <n v="58896"/>
    <m/>
    <m/>
    <m/>
    <m/>
    <n v="1342.9572899999998"/>
    <m/>
    <x v="0"/>
    <m/>
    <m/>
    <x v="110"/>
    <m/>
    <x v="2"/>
    <x v="3"/>
    <x v="0"/>
  </r>
  <r>
    <x v="750"/>
    <x v="14"/>
    <x v="0"/>
    <s v="NDG_Genio_S_SUBX_logo_Consideration"/>
    <n v="10314"/>
    <m/>
    <m/>
    <m/>
    <m/>
    <n v="2376.213295"/>
    <m/>
    <x v="0"/>
    <m/>
    <m/>
    <x v="110"/>
    <m/>
    <x v="2"/>
    <x v="3"/>
    <x v="0"/>
  </r>
  <r>
    <x v="750"/>
    <x v="14"/>
    <x v="0"/>
    <s v="NDG_Genio_S_SUBX_logo_Consideration"/>
    <n v="1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3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772"/>
    <m/>
    <m/>
    <m/>
    <m/>
    <n v="446.92099000000002"/>
    <m/>
    <x v="0"/>
    <m/>
    <m/>
    <x v="110"/>
    <m/>
    <x v="2"/>
    <x v="3"/>
    <x v="0"/>
  </r>
  <r>
    <x v="750"/>
    <x v="14"/>
    <x v="0"/>
    <s v="NDG_Genio_S_NDG logo_Consideration"/>
    <n v="6521"/>
    <m/>
    <m/>
    <m/>
    <m/>
    <n v="836.89893000000006"/>
    <m/>
    <x v="0"/>
    <m/>
    <m/>
    <x v="110"/>
    <m/>
    <x v="2"/>
    <x v="3"/>
    <x v="0"/>
  </r>
  <r>
    <x v="750"/>
    <x v="14"/>
    <x v="0"/>
    <s v="NDG_Genio_S_SUBX_logo_Consideration"/>
    <n v="213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205"/>
    <m/>
    <m/>
    <m/>
    <m/>
    <n v="157.68776"/>
    <m/>
    <x v="0"/>
    <m/>
    <m/>
    <x v="110"/>
    <m/>
    <x v="2"/>
    <x v="3"/>
    <x v="0"/>
  </r>
  <r>
    <x v="750"/>
    <x v="14"/>
    <x v="0"/>
    <s v="NDG_Genio_S_SUBX_logo_Awareness"/>
    <n v="38762"/>
    <m/>
    <m/>
    <m/>
    <m/>
    <n v="11047.965235"/>
    <m/>
    <x v="0"/>
    <m/>
    <m/>
    <x v="110"/>
    <m/>
    <x v="2"/>
    <x v="3"/>
    <x v="0"/>
  </r>
  <r>
    <x v="750"/>
    <x v="14"/>
    <x v="0"/>
    <s v="NDG_Genio_S_NDG 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163"/>
    <m/>
    <m/>
    <m/>
    <m/>
    <n v="119.4611"/>
    <m/>
    <x v="0"/>
    <m/>
    <m/>
    <x v="110"/>
    <m/>
    <x v="2"/>
    <x v="3"/>
    <x v="0"/>
  </r>
  <r>
    <x v="750"/>
    <x v="14"/>
    <x v="0"/>
    <s v="NDG_Genio_S_NDG logo_Consideration"/>
    <n v="315"/>
    <m/>
    <m/>
    <m/>
    <m/>
    <n v="52.828699999999998"/>
    <m/>
    <x v="0"/>
    <m/>
    <m/>
    <x v="110"/>
    <m/>
    <x v="2"/>
    <x v="3"/>
    <x v="0"/>
  </r>
  <r>
    <x v="750"/>
    <x v="14"/>
    <x v="0"/>
    <s v="NDG_Genio_S_NDG logo_Consideration"/>
    <n v="301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77211"/>
    <m/>
    <m/>
    <m/>
    <m/>
    <n v="11755.657965"/>
    <m/>
    <x v="0"/>
    <m/>
    <m/>
    <x v="110"/>
    <m/>
    <x v="2"/>
    <x v="3"/>
    <x v="0"/>
  </r>
  <r>
    <x v="750"/>
    <x v="14"/>
    <x v="0"/>
    <s v="NDG_Genio_S_SUBX_logo_Awareness"/>
    <n v="4903"/>
    <m/>
    <m/>
    <m/>
    <m/>
    <n v="888.10865000000001"/>
    <m/>
    <x v="0"/>
    <m/>
    <m/>
    <x v="110"/>
    <m/>
    <x v="2"/>
    <x v="3"/>
    <x v="0"/>
  </r>
  <r>
    <x v="750"/>
    <x v="14"/>
    <x v="0"/>
    <s v="NDG_Genio_S_NDG logo_Consideration"/>
    <n v="42454"/>
    <m/>
    <m/>
    <m/>
    <m/>
    <n v="2481.5529200000001"/>
    <m/>
    <x v="0"/>
    <m/>
    <m/>
    <x v="110"/>
    <m/>
    <x v="2"/>
    <x v="3"/>
    <x v="0"/>
  </r>
  <r>
    <x v="750"/>
    <x v="14"/>
    <x v="0"/>
    <s v="NDG_Genio_S_SUBX_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9011"/>
    <m/>
    <m/>
    <m/>
    <m/>
    <n v="1721.1284949999999"/>
    <m/>
    <x v="0"/>
    <m/>
    <m/>
    <x v="110"/>
    <m/>
    <x v="2"/>
    <x v="3"/>
    <x v="0"/>
  </r>
  <r>
    <x v="750"/>
    <x v="14"/>
    <x v="0"/>
    <s v="NDG_Genio_S_NDG logo_Consideration"/>
    <n v="161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35283"/>
    <m/>
    <m/>
    <m/>
    <m/>
    <n v="10864.088355"/>
    <m/>
    <x v="0"/>
    <m/>
    <m/>
    <x v="110"/>
    <m/>
    <x v="2"/>
    <x v="3"/>
    <x v="0"/>
  </r>
  <r>
    <x v="750"/>
    <x v="14"/>
    <x v="0"/>
    <s v="NDG_Genio_S_NDG logo_Consideration"/>
    <n v="10081"/>
    <m/>
    <m/>
    <m/>
    <m/>
    <n v="229.918575"/>
    <m/>
    <x v="0"/>
    <m/>
    <m/>
    <x v="110"/>
    <m/>
    <x v="2"/>
    <x v="3"/>
    <x v="0"/>
  </r>
  <r>
    <x v="750"/>
    <x v="14"/>
    <x v="0"/>
    <s v="NDG_Genio_S_NDG logo_Consideration"/>
    <n v="16461"/>
    <m/>
    <m/>
    <m/>
    <m/>
    <n v="3210.9011799999998"/>
    <m/>
    <x v="0"/>
    <m/>
    <m/>
    <x v="110"/>
    <m/>
    <x v="2"/>
    <x v="3"/>
    <x v="0"/>
  </r>
  <r>
    <x v="750"/>
    <x v="14"/>
    <x v="0"/>
    <s v="NDG_Genio_S_SUBX_logo_Awareness"/>
    <n v="495559"/>
    <m/>
    <m/>
    <m/>
    <m/>
    <n v="40225.200494999997"/>
    <m/>
    <x v="0"/>
    <m/>
    <m/>
    <x v="110"/>
    <m/>
    <x v="2"/>
    <x v="3"/>
    <x v="0"/>
  </r>
  <r>
    <x v="750"/>
    <x v="14"/>
    <x v="0"/>
    <s v="NDG_Genio_S_SUBX_logo_Consideration"/>
    <n v="1102"/>
    <m/>
    <m/>
    <m/>
    <m/>
    <n v="42.655439999999999"/>
    <m/>
    <x v="0"/>
    <m/>
    <m/>
    <x v="110"/>
    <m/>
    <x v="2"/>
    <x v="3"/>
    <x v="0"/>
  </r>
  <r>
    <x v="750"/>
    <x v="14"/>
    <x v="0"/>
    <s v="NDG_Genio_S_NDG logo_Consideration"/>
    <n v="28577"/>
    <m/>
    <m/>
    <m/>
    <m/>
    <n v="1775.337565"/>
    <m/>
    <x v="0"/>
    <m/>
    <m/>
    <x v="110"/>
    <m/>
    <x v="2"/>
    <x v="3"/>
    <x v="0"/>
  </r>
  <r>
    <x v="750"/>
    <x v="14"/>
    <x v="0"/>
    <s v="NDG_Genio_S_SUBX_logo_Awareness"/>
    <n v="36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7141"/>
    <m/>
    <m/>
    <m/>
    <m/>
    <n v="777.94888000000003"/>
    <m/>
    <x v="0"/>
    <m/>
    <m/>
    <x v="110"/>
    <m/>
    <x v="2"/>
    <x v="3"/>
    <x v="0"/>
  </r>
  <r>
    <x v="750"/>
    <x v="14"/>
    <x v="0"/>
    <s v="NDG_Genio_S_SUBX_logo_Awareness"/>
    <n v="3400"/>
    <m/>
    <m/>
    <m/>
    <m/>
    <n v="554.74706500000002"/>
    <m/>
    <x v="0"/>
    <m/>
    <m/>
    <x v="110"/>
    <m/>
    <x v="2"/>
    <x v="3"/>
    <x v="0"/>
  </r>
  <r>
    <x v="750"/>
    <x v="14"/>
    <x v="0"/>
    <s v="NDG_Genio_S_NDG logo_Consideration"/>
    <n v="10332"/>
    <m/>
    <m/>
    <m/>
    <m/>
    <n v="2261.7841899999999"/>
    <m/>
    <x v="0"/>
    <m/>
    <m/>
    <x v="110"/>
    <m/>
    <x v="2"/>
    <x v="3"/>
    <x v="0"/>
  </r>
  <r>
    <x v="750"/>
    <x v="14"/>
    <x v="0"/>
    <s v="NDG_2021_秋冬施策"/>
    <n v="2602714"/>
    <m/>
    <m/>
    <m/>
    <m/>
    <n v="171431.41501999999"/>
    <m/>
    <x v="0"/>
    <m/>
    <m/>
    <x v="110"/>
    <m/>
    <x v="2"/>
    <x v="3"/>
    <x v="0"/>
  </r>
  <r>
    <x v="750"/>
    <x v="14"/>
    <x v="0"/>
    <s v="NDG_Genio_S_SUBX_logo_Awareness"/>
    <n v="25187"/>
    <m/>
    <m/>
    <m/>
    <m/>
    <n v="1884.9442950000002"/>
    <m/>
    <x v="0"/>
    <m/>
    <m/>
    <x v="110"/>
    <m/>
    <x v="2"/>
    <x v="3"/>
    <x v="0"/>
  </r>
  <r>
    <x v="750"/>
    <x v="14"/>
    <x v="0"/>
    <s v="NDG_2021_秋冬施策"/>
    <n v="387647"/>
    <m/>
    <m/>
    <m/>
    <m/>
    <n v="71820.086909999998"/>
    <m/>
    <x v="0"/>
    <m/>
    <m/>
    <x v="110"/>
    <m/>
    <x v="2"/>
    <x v="3"/>
    <x v="0"/>
  </r>
  <r>
    <x v="750"/>
    <x v="14"/>
    <x v="0"/>
    <s v="NDG_Genio_S_SUBX_logo_Awareness"/>
    <n v="1921"/>
    <m/>
    <m/>
    <m/>
    <m/>
    <n v="203.73837499999999"/>
    <m/>
    <x v="0"/>
    <m/>
    <m/>
    <x v="110"/>
    <m/>
    <x v="2"/>
    <x v="3"/>
    <x v="0"/>
  </r>
  <r>
    <x v="750"/>
    <x v="14"/>
    <x v="0"/>
    <s v="NDG_Genio_S_SUBX_logo_Awareness"/>
    <n v="111089"/>
    <m/>
    <m/>
    <m/>
    <m/>
    <n v="5339.9267799999998"/>
    <m/>
    <x v="0"/>
    <m/>
    <m/>
    <x v="110"/>
    <m/>
    <x v="2"/>
    <x v="3"/>
    <x v="0"/>
  </r>
  <r>
    <x v="750"/>
    <x v="14"/>
    <x v="0"/>
    <s v="NDG_Genio_S_SUBX_logo_Awareness"/>
    <n v="114690"/>
    <m/>
    <m/>
    <m/>
    <m/>
    <n v="11249.616330000001"/>
    <m/>
    <x v="0"/>
    <m/>
    <m/>
    <x v="110"/>
    <m/>
    <x v="2"/>
    <x v="3"/>
    <x v="0"/>
  </r>
  <r>
    <x v="750"/>
    <x v="14"/>
    <x v="0"/>
    <s v="NDG_Genio_S_SUBX_logo_Awareness"/>
    <n v="16870"/>
    <m/>
    <m/>
    <m/>
    <m/>
    <n v="3455.8298850000001"/>
    <m/>
    <x v="0"/>
    <m/>
    <m/>
    <x v="110"/>
    <m/>
    <x v="2"/>
    <x v="3"/>
    <x v="0"/>
  </r>
  <r>
    <x v="750"/>
    <x v="14"/>
    <x v="0"/>
    <s v="NDG_Genio_S_NDG logo_Consideration"/>
    <n v="67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72"/>
    <m/>
    <m/>
    <m/>
    <m/>
    <n v="78.550635"/>
    <m/>
    <x v="0"/>
    <m/>
    <m/>
    <x v="110"/>
    <m/>
    <x v="2"/>
    <x v="3"/>
    <x v="0"/>
  </r>
  <r>
    <x v="750"/>
    <x v="14"/>
    <x v="0"/>
    <s v="NDG_Genio_S_NDG logo_Consideration"/>
    <n v="410"/>
    <m/>
    <m/>
    <m/>
    <m/>
    <n v="28.033329999999999"/>
    <m/>
    <x v="0"/>
    <m/>
    <m/>
    <x v="110"/>
    <m/>
    <x v="2"/>
    <x v="3"/>
    <x v="0"/>
  </r>
  <r>
    <x v="750"/>
    <x v="14"/>
    <x v="0"/>
    <s v="NDG_Genio_S_SUBX_logo_Awareness"/>
    <n v="83993"/>
    <m/>
    <m/>
    <m/>
    <m/>
    <n v="4498.9045800000004"/>
    <m/>
    <x v="0"/>
    <m/>
    <m/>
    <x v="110"/>
    <m/>
    <x v="2"/>
    <x v="3"/>
    <x v="0"/>
  </r>
  <r>
    <x v="750"/>
    <x v="14"/>
    <x v="0"/>
    <s v="NDG_Genio_S_SUBX_logo_Awareness"/>
    <n v="587254"/>
    <m/>
    <m/>
    <m/>
    <m/>
    <n v="40161.471555000004"/>
    <m/>
    <x v="0"/>
    <m/>
    <m/>
    <x v="110"/>
    <m/>
    <x v="2"/>
    <x v="3"/>
    <x v="0"/>
  </r>
  <r>
    <x v="750"/>
    <x v="14"/>
    <x v="0"/>
    <s v="NDG_Genio_S_SUBX_logo_Awareness"/>
    <n v="67219"/>
    <m/>
    <m/>
    <m/>
    <m/>
    <n v="4760.5594000000001"/>
    <m/>
    <x v="0"/>
    <m/>
    <m/>
    <x v="110"/>
    <m/>
    <x v="2"/>
    <x v="3"/>
    <x v="0"/>
  </r>
  <r>
    <x v="750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027"/>
    <m/>
    <m/>
    <m/>
    <m/>
    <n v="66.102774999999994"/>
    <m/>
    <x v="0"/>
    <m/>
    <m/>
    <x v="110"/>
    <m/>
    <x v="2"/>
    <x v="3"/>
    <x v="0"/>
  </r>
  <r>
    <x v="750"/>
    <x v="14"/>
    <x v="0"/>
    <s v="NDG_Genio_S_NDG logo_Consideration"/>
    <n v="1606"/>
    <m/>
    <m/>
    <m/>
    <m/>
    <n v="242.243785"/>
    <m/>
    <x v="0"/>
    <m/>
    <m/>
    <x v="110"/>
    <m/>
    <x v="2"/>
    <x v="3"/>
    <x v="0"/>
  </r>
  <r>
    <x v="750"/>
    <x v="14"/>
    <x v="0"/>
    <s v="NDG_Genio_S_SUBX_logo_Awareness"/>
    <n v="50631"/>
    <m/>
    <m/>
    <m/>
    <m/>
    <n v="12689.64552"/>
    <m/>
    <x v="0"/>
    <m/>
    <m/>
    <x v="110"/>
    <m/>
    <x v="2"/>
    <x v="3"/>
    <x v="0"/>
  </r>
  <r>
    <x v="750"/>
    <x v="14"/>
    <x v="0"/>
    <s v="NDG_Genio_S_SUBX_logo_Consideration"/>
    <n v="2050"/>
    <m/>
    <m/>
    <m/>
    <m/>
    <n v="65.325620000000001"/>
    <m/>
    <x v="0"/>
    <m/>
    <m/>
    <x v="110"/>
    <m/>
    <x v="2"/>
    <x v="3"/>
    <x v="0"/>
  </r>
  <r>
    <x v="750"/>
    <x v="14"/>
    <x v="0"/>
    <s v="NDG_Genio_S_SUBX_logo_Consideration"/>
    <n v="1859"/>
    <m/>
    <m/>
    <m/>
    <m/>
    <n v="98.47457"/>
    <m/>
    <x v="0"/>
    <m/>
    <m/>
    <x v="110"/>
    <m/>
    <x v="2"/>
    <x v="3"/>
    <x v="0"/>
  </r>
  <r>
    <x v="750"/>
    <x v="14"/>
    <x v="0"/>
    <s v="NDG_Genio_S_NDG logo_Consideration"/>
    <n v="360"/>
    <m/>
    <m/>
    <m/>
    <m/>
    <n v="77.672015000000002"/>
    <m/>
    <x v="0"/>
    <m/>
    <m/>
    <x v="110"/>
    <m/>
    <x v="2"/>
    <x v="3"/>
    <x v="0"/>
  </r>
  <r>
    <x v="750"/>
    <x v="14"/>
    <x v="0"/>
    <s v="NDG_Genio_S_SUBX_logo_Consideration"/>
    <n v="1582"/>
    <m/>
    <m/>
    <m/>
    <m/>
    <n v="59.892225000000003"/>
    <m/>
    <x v="0"/>
    <m/>
    <m/>
    <x v="110"/>
    <m/>
    <x v="2"/>
    <x v="3"/>
    <x v="0"/>
  </r>
  <r>
    <x v="750"/>
    <x v="14"/>
    <x v="0"/>
    <s v="NDG_Genio_S_NDG logo_Consideration"/>
    <n v="2543"/>
    <m/>
    <m/>
    <m/>
    <m/>
    <n v="245.31560999999999"/>
    <m/>
    <x v="0"/>
    <m/>
    <m/>
    <x v="110"/>
    <m/>
    <x v="2"/>
    <x v="3"/>
    <x v="0"/>
  </r>
  <r>
    <x v="750"/>
    <x v="14"/>
    <x v="0"/>
    <s v="NDG_Genio_S_SUBX_logo_Awareness"/>
    <n v="38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9730"/>
    <m/>
    <m/>
    <m/>
    <m/>
    <n v="2373.2295549999999"/>
    <m/>
    <x v="0"/>
    <m/>
    <m/>
    <x v="110"/>
    <m/>
    <x v="2"/>
    <x v="3"/>
    <x v="0"/>
  </r>
  <r>
    <x v="750"/>
    <x v="14"/>
    <x v="0"/>
    <s v="NDG_Genio_S_SUBX_logo_Awareness"/>
    <n v="16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92497"/>
    <m/>
    <m/>
    <m/>
    <m/>
    <n v="6576.6357200000002"/>
    <m/>
    <x v="0"/>
    <m/>
    <m/>
    <x v="110"/>
    <m/>
    <x v="2"/>
    <x v="3"/>
    <x v="0"/>
  </r>
  <r>
    <x v="750"/>
    <x v="14"/>
    <x v="0"/>
    <s v="NDG_Genio_S_SUBX_logo_Consideration"/>
    <n v="21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1"/>
    <m/>
    <m/>
    <m/>
    <m/>
    <n v="57.187235000000001"/>
    <m/>
    <x v="0"/>
    <m/>
    <m/>
    <x v="110"/>
    <m/>
    <x v="2"/>
    <x v="3"/>
    <x v="0"/>
  </r>
  <r>
    <x v="750"/>
    <x v="14"/>
    <x v="0"/>
    <s v="NDG_Genio_S_SUBX_logo_Consideration"/>
    <n v="1088"/>
    <m/>
    <m/>
    <m/>
    <m/>
    <n v="89.143135000000001"/>
    <m/>
    <x v="0"/>
    <m/>
    <m/>
    <x v="110"/>
    <m/>
    <x v="2"/>
    <x v="3"/>
    <x v="0"/>
  </r>
  <r>
    <x v="750"/>
    <x v="14"/>
    <x v="0"/>
    <s v="NDG_Genio_S_SUBX_logo_Consideration"/>
    <n v="2698"/>
    <m/>
    <m/>
    <m/>
    <m/>
    <n v="281.37916999999999"/>
    <m/>
    <x v="0"/>
    <m/>
    <m/>
    <x v="110"/>
    <m/>
    <x v="2"/>
    <x v="3"/>
    <x v="0"/>
  </r>
  <r>
    <x v="750"/>
    <x v="14"/>
    <x v="0"/>
    <s v="NDG_Genio_S_SUBX_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8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5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90957"/>
    <m/>
    <m/>
    <m/>
    <m/>
    <n v="16110.202380000001"/>
    <m/>
    <x v="0"/>
    <m/>
    <m/>
    <x v="110"/>
    <m/>
    <x v="2"/>
    <x v="3"/>
    <x v="0"/>
  </r>
  <r>
    <x v="750"/>
    <x v="14"/>
    <x v="0"/>
    <s v="NDG_Genio_S_NDG logo_Consideration"/>
    <n v="5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11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90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12543"/>
    <m/>
    <m/>
    <m/>
    <m/>
    <n v="1083.658465"/>
    <m/>
    <x v="0"/>
    <m/>
    <m/>
    <x v="110"/>
    <m/>
    <x v="2"/>
    <x v="3"/>
    <x v="0"/>
  </r>
  <r>
    <x v="750"/>
    <x v="14"/>
    <x v="0"/>
    <s v="NDG_Genio_S_SUBX_logo_Consideration"/>
    <n v="2731"/>
    <m/>
    <m/>
    <m/>
    <m/>
    <n v="161.75862499999999"/>
    <m/>
    <x v="0"/>
    <m/>
    <m/>
    <x v="110"/>
    <m/>
    <x v="2"/>
    <x v="3"/>
    <x v="0"/>
  </r>
  <r>
    <x v="750"/>
    <x v="14"/>
    <x v="0"/>
    <s v="NDG_Genio_S_NDG logo_Consideration"/>
    <n v="28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813"/>
    <m/>
    <m/>
    <m/>
    <m/>
    <n v="200.67881499999999"/>
    <m/>
    <x v="0"/>
    <m/>
    <m/>
    <x v="110"/>
    <m/>
    <x v="2"/>
    <x v="3"/>
    <x v="0"/>
  </r>
  <r>
    <x v="750"/>
    <x v="14"/>
    <x v="0"/>
    <s v="NDG_Genio_S_SUBX_logo_Consideration"/>
    <n v="1600"/>
    <m/>
    <m/>
    <m/>
    <m/>
    <n v="107.60419"/>
    <m/>
    <x v="0"/>
    <m/>
    <m/>
    <x v="110"/>
    <m/>
    <x v="2"/>
    <x v="3"/>
    <x v="0"/>
  </r>
  <r>
    <x v="750"/>
    <x v="14"/>
    <x v="0"/>
    <s v="NDG_2021_秋冬施策"/>
    <n v="124157"/>
    <m/>
    <m/>
    <m/>
    <m/>
    <n v="7512.2489449999994"/>
    <m/>
    <x v="0"/>
    <m/>
    <m/>
    <x v="110"/>
    <m/>
    <x v="2"/>
    <x v="3"/>
    <x v="0"/>
  </r>
  <r>
    <x v="750"/>
    <x v="14"/>
    <x v="0"/>
    <s v="NDG_2021_秋冬施策"/>
    <n v="15716"/>
    <m/>
    <m/>
    <m/>
    <m/>
    <n v="2250.3900050000002"/>
    <m/>
    <x v="0"/>
    <m/>
    <m/>
    <x v="110"/>
    <m/>
    <x v="2"/>
    <x v="3"/>
    <x v="0"/>
  </r>
  <r>
    <x v="750"/>
    <x v="14"/>
    <x v="0"/>
    <s v="NDG_Genio_S_SUBX_logo_Consideration"/>
    <n v="6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5796"/>
    <m/>
    <m/>
    <m/>
    <m/>
    <n v="1289.6547149999999"/>
    <m/>
    <x v="0"/>
    <m/>
    <m/>
    <x v="110"/>
    <m/>
    <x v="2"/>
    <x v="3"/>
    <x v="0"/>
  </r>
  <r>
    <x v="750"/>
    <x v="14"/>
    <x v="0"/>
    <s v="NDG_Genio_S_SUBX_logo_Awareness"/>
    <n v="13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570"/>
    <m/>
    <m/>
    <m/>
    <m/>
    <n v="46.458705000000002"/>
    <m/>
    <x v="0"/>
    <m/>
    <m/>
    <x v="110"/>
    <m/>
    <x v="2"/>
    <x v="3"/>
    <x v="0"/>
  </r>
  <r>
    <x v="750"/>
    <x v="14"/>
    <x v="0"/>
    <s v="NDG_Genio_S_NDG logo_Consideration"/>
    <n v="534"/>
    <m/>
    <m/>
    <m/>
    <m/>
    <n v="70.197055000000006"/>
    <m/>
    <x v="0"/>
    <m/>
    <m/>
    <x v="110"/>
    <m/>
    <x v="2"/>
    <x v="3"/>
    <x v="0"/>
  </r>
  <r>
    <x v="750"/>
    <x v="14"/>
    <x v="0"/>
    <s v="NDG_Genio_S_NDG logo_Consideration"/>
    <n v="15645"/>
    <m/>
    <m/>
    <m/>
    <m/>
    <n v="2495.6297949999998"/>
    <m/>
    <x v="0"/>
    <m/>
    <m/>
    <x v="110"/>
    <m/>
    <x v="2"/>
    <x v="3"/>
    <x v="0"/>
  </r>
  <r>
    <x v="750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50"/>
    <x v="14"/>
    <x v="0"/>
    <s v="NDG_2021_秋冬施策"/>
    <n v="22164"/>
    <m/>
    <m/>
    <m/>
    <m/>
    <n v="2799.2008099999998"/>
    <m/>
    <x v="0"/>
    <m/>
    <m/>
    <x v="110"/>
    <m/>
    <x v="2"/>
    <x v="3"/>
    <x v="0"/>
  </r>
  <r>
    <x v="750"/>
    <x v="14"/>
    <x v="0"/>
    <s v="NDG_Genio_S_SUBX_logo_Awareness"/>
    <n v="10723"/>
    <m/>
    <m/>
    <m/>
    <m/>
    <n v="1073.2766999999999"/>
    <m/>
    <x v="0"/>
    <m/>
    <m/>
    <x v="110"/>
    <m/>
    <x v="2"/>
    <x v="3"/>
    <x v="0"/>
  </r>
  <r>
    <x v="750"/>
    <x v="14"/>
    <x v="0"/>
    <s v="NDG_Genio_S_NDG logo_Consideration"/>
    <n v="4964"/>
    <m/>
    <m/>
    <m/>
    <m/>
    <n v="124.72836"/>
    <m/>
    <x v="0"/>
    <m/>
    <m/>
    <x v="110"/>
    <m/>
    <x v="2"/>
    <x v="3"/>
    <x v="0"/>
  </r>
  <r>
    <x v="750"/>
    <x v="14"/>
    <x v="0"/>
    <s v="NDG_Genio_S_NDG logo_Consideration"/>
    <n v="454"/>
    <m/>
    <m/>
    <m/>
    <m/>
    <n v="55.199190000000002"/>
    <m/>
    <x v="0"/>
    <m/>
    <m/>
    <x v="110"/>
    <m/>
    <x v="2"/>
    <x v="3"/>
    <x v="0"/>
  </r>
  <r>
    <x v="750"/>
    <x v="14"/>
    <x v="0"/>
    <s v="NDG_Genio_S_SUBX_logo_Consideration"/>
    <n v="18011"/>
    <m/>
    <m/>
    <m/>
    <m/>
    <n v="1416.2540449999999"/>
    <m/>
    <x v="0"/>
    <m/>
    <m/>
    <x v="110"/>
    <m/>
    <x v="2"/>
    <x v="3"/>
    <x v="0"/>
  </r>
  <r>
    <x v="750"/>
    <x v="14"/>
    <x v="0"/>
    <s v="NDG_Genio_S_SUBX_logo_Consideration"/>
    <n v="4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49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4255"/>
    <m/>
    <m/>
    <m/>
    <m/>
    <n v="968.70865500000002"/>
    <m/>
    <x v="0"/>
    <m/>
    <m/>
    <x v="110"/>
    <m/>
    <x v="2"/>
    <x v="3"/>
    <x v="0"/>
  </r>
  <r>
    <x v="750"/>
    <x v="14"/>
    <x v="0"/>
    <s v="NDG_Genio_S_NDG logo_Consideration"/>
    <n v="281"/>
    <m/>
    <m/>
    <m/>
    <m/>
    <n v="46.537869999999998"/>
    <m/>
    <x v="0"/>
    <m/>
    <m/>
    <x v="110"/>
    <m/>
    <x v="2"/>
    <x v="3"/>
    <x v="0"/>
  </r>
  <r>
    <x v="750"/>
    <x v="14"/>
    <x v="0"/>
    <s v="NDG_Genio_S_SUBX_logo_Awareness"/>
    <n v="96965"/>
    <m/>
    <m/>
    <m/>
    <m/>
    <n v="4170.1479449999997"/>
    <m/>
    <x v="0"/>
    <m/>
    <m/>
    <x v="110"/>
    <m/>
    <x v="2"/>
    <x v="3"/>
    <x v="0"/>
  </r>
  <r>
    <x v="750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65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631"/>
    <m/>
    <m/>
    <m/>
    <m/>
    <n v="63.335344999999997"/>
    <m/>
    <x v="0"/>
    <m/>
    <m/>
    <x v="110"/>
    <m/>
    <x v="2"/>
    <x v="3"/>
    <x v="0"/>
  </r>
  <r>
    <x v="750"/>
    <x v="14"/>
    <x v="0"/>
    <s v="NDG_Genio_S_SUBX_logo_Consideration"/>
    <n v="962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4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66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813"/>
    <m/>
    <m/>
    <m/>
    <m/>
    <n v="206.48239000000001"/>
    <m/>
    <x v="0"/>
    <m/>
    <m/>
    <x v="110"/>
    <m/>
    <x v="2"/>
    <x v="3"/>
    <x v="0"/>
  </r>
  <r>
    <x v="750"/>
    <x v="14"/>
    <x v="0"/>
    <s v="NDG_Genio_S_SUBX_logo_Consideration"/>
    <n v="1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307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350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50"/>
    <x v="14"/>
    <x v="0"/>
    <s v="NDG_2021_秋冬施策"/>
    <n v="770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7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02"/>
    <m/>
    <m/>
    <m/>
    <m/>
    <n v="152.85758000000001"/>
    <m/>
    <x v="0"/>
    <m/>
    <m/>
    <x v="110"/>
    <m/>
    <x v="2"/>
    <x v="3"/>
    <x v="0"/>
  </r>
  <r>
    <x v="750"/>
    <x v="14"/>
    <x v="0"/>
    <s v="NDG_Genio_S_SUBX_logo_Awareness"/>
    <n v="22543"/>
    <m/>
    <m/>
    <m/>
    <m/>
    <n v="1433.6770349999999"/>
    <m/>
    <x v="0"/>
    <m/>
    <m/>
    <x v="110"/>
    <m/>
    <x v="2"/>
    <x v="3"/>
    <x v="0"/>
  </r>
  <r>
    <x v="750"/>
    <x v="14"/>
    <x v="0"/>
    <s v="NDG_2021_秋冬施策"/>
    <n v="8867"/>
    <m/>
    <m/>
    <m/>
    <m/>
    <n v="1173.70252"/>
    <m/>
    <x v="0"/>
    <m/>
    <m/>
    <x v="110"/>
    <m/>
    <x v="2"/>
    <x v="3"/>
    <x v="0"/>
  </r>
  <r>
    <x v="750"/>
    <x v="14"/>
    <x v="0"/>
    <s v="NDG_Genio_S_SUBX_logo_Awareness"/>
    <n v="5194"/>
    <m/>
    <m/>
    <m/>
    <m/>
    <n v="868.11781499999995"/>
    <m/>
    <x v="0"/>
    <m/>
    <m/>
    <x v="110"/>
    <m/>
    <x v="2"/>
    <x v="3"/>
    <x v="0"/>
  </r>
  <r>
    <x v="750"/>
    <x v="14"/>
    <x v="0"/>
    <s v="NDG_Genio_S_SUBX_logo_Consideration"/>
    <n v="1167"/>
    <m/>
    <m/>
    <m/>
    <m/>
    <n v="166.684695"/>
    <m/>
    <x v="0"/>
    <m/>
    <m/>
    <x v="110"/>
    <m/>
    <x v="2"/>
    <x v="3"/>
    <x v="0"/>
  </r>
  <r>
    <x v="750"/>
    <x v="14"/>
    <x v="0"/>
    <s v="NDG_Genio_S_NDG logo_Consideration"/>
    <n v="37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661"/>
    <m/>
    <m/>
    <m/>
    <m/>
    <n v="317.99465500000002"/>
    <m/>
    <x v="0"/>
    <m/>
    <m/>
    <x v="110"/>
    <m/>
    <x v="2"/>
    <x v="3"/>
    <x v="0"/>
  </r>
  <r>
    <x v="750"/>
    <x v="14"/>
    <x v="0"/>
    <s v="NDG_Genio_S_NDG logo_Consideration"/>
    <n v="3625"/>
    <m/>
    <m/>
    <m/>
    <m/>
    <n v="452.95202499999999"/>
    <m/>
    <x v="0"/>
    <m/>
    <m/>
    <x v="110"/>
    <m/>
    <x v="2"/>
    <x v="3"/>
    <x v="0"/>
  </r>
  <r>
    <x v="750"/>
    <x v="14"/>
    <x v="0"/>
    <s v="NDG_Genio_S_SUBX_logo_Awareness"/>
    <n v="474"/>
    <m/>
    <m/>
    <m/>
    <m/>
    <n v="142.54048499999999"/>
    <m/>
    <x v="0"/>
    <m/>
    <m/>
    <x v="110"/>
    <m/>
    <x v="2"/>
    <x v="3"/>
    <x v="0"/>
  </r>
  <r>
    <x v="750"/>
    <x v="14"/>
    <x v="0"/>
    <s v="NDG_Genio_S_NDG logo_Consideration"/>
    <n v="6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2808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7861"/>
    <m/>
    <m/>
    <m/>
    <m/>
    <n v="1781.3842099999999"/>
    <m/>
    <x v="0"/>
    <m/>
    <m/>
    <x v="110"/>
    <m/>
    <x v="2"/>
    <x v="3"/>
    <x v="0"/>
  </r>
  <r>
    <x v="750"/>
    <x v="14"/>
    <x v="0"/>
    <s v="NDG_Genio_S_NDG logo_Consideration"/>
    <n v="280"/>
    <m/>
    <m/>
    <m/>
    <m/>
    <n v="86.723585"/>
    <m/>
    <x v="0"/>
    <m/>
    <m/>
    <x v="110"/>
    <m/>
    <x v="2"/>
    <x v="3"/>
    <x v="0"/>
  </r>
  <r>
    <x v="750"/>
    <x v="14"/>
    <x v="0"/>
    <s v="NDG_Genio_S_SUBX_logo_Consideration"/>
    <n v="36531"/>
    <m/>
    <m/>
    <m/>
    <m/>
    <n v="3349.3016699999998"/>
    <m/>
    <x v="0"/>
    <m/>
    <m/>
    <x v="110"/>
    <m/>
    <x v="2"/>
    <x v="3"/>
    <x v="0"/>
  </r>
  <r>
    <x v="750"/>
    <x v="14"/>
    <x v="0"/>
    <s v="NDG_Genio_S_NDG logo_Consideration"/>
    <n v="51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47"/>
    <m/>
    <m/>
    <m/>
    <m/>
    <n v="0"/>
    <m/>
    <x v="0"/>
    <m/>
    <m/>
    <x v="110"/>
    <m/>
    <x v="2"/>
    <x v="3"/>
    <x v="0"/>
  </r>
  <r>
    <x v="750"/>
    <x v="14"/>
    <x v="0"/>
    <s v="NDG_Genio_S_SUBX_logo_Awareness"/>
    <n v="3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20279"/>
    <m/>
    <m/>
    <m/>
    <m/>
    <n v="1864.805165"/>
    <m/>
    <x v="0"/>
    <m/>
    <m/>
    <x v="110"/>
    <m/>
    <x v="2"/>
    <x v="3"/>
    <x v="0"/>
  </r>
  <r>
    <x v="750"/>
    <x v="14"/>
    <x v="0"/>
    <s v="NDG_Genio_S_SUBX_logo_Consideration"/>
    <n v="19351"/>
    <m/>
    <m/>
    <m/>
    <m/>
    <n v="3615.243665"/>
    <m/>
    <x v="0"/>
    <m/>
    <m/>
    <x v="110"/>
    <m/>
    <x v="2"/>
    <x v="3"/>
    <x v="0"/>
  </r>
  <r>
    <x v="750"/>
    <x v="14"/>
    <x v="0"/>
    <s v="NDG_Genio_S_NDG logo_Consideration"/>
    <n v="385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82"/>
    <m/>
    <m/>
    <m/>
    <m/>
    <n v="49.988795000000003"/>
    <m/>
    <x v="0"/>
    <m/>
    <m/>
    <x v="110"/>
    <m/>
    <x v="2"/>
    <x v="3"/>
    <x v="0"/>
  </r>
  <r>
    <x v="750"/>
    <x v="14"/>
    <x v="0"/>
    <s v="NDG_Genio_S_NDG logo_Consideration"/>
    <n v="16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5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62"/>
    <m/>
    <m/>
    <m/>
    <m/>
    <n v="0"/>
    <m/>
    <x v="0"/>
    <m/>
    <m/>
    <x v="110"/>
    <m/>
    <x v="2"/>
    <x v="3"/>
    <x v="0"/>
  </r>
  <r>
    <x v="750"/>
    <x v="14"/>
    <x v="0"/>
    <s v="NDG_Genio_S_NDG logo_Consideration"/>
    <n v="300"/>
    <m/>
    <m/>
    <m/>
    <m/>
    <n v="70.611834999999999"/>
    <m/>
    <x v="0"/>
    <m/>
    <m/>
    <x v="110"/>
    <m/>
    <x v="2"/>
    <x v="3"/>
    <x v="0"/>
  </r>
  <r>
    <x v="750"/>
    <x v="14"/>
    <x v="0"/>
    <s v="NDG_2021_秋冬施策"/>
    <n v="86452"/>
    <m/>
    <m/>
    <m/>
    <m/>
    <n v="4594.2872550000002"/>
    <m/>
    <x v="0"/>
    <m/>
    <m/>
    <x v="110"/>
    <m/>
    <x v="2"/>
    <x v="3"/>
    <x v="0"/>
  </r>
  <r>
    <x v="750"/>
    <x v="14"/>
    <x v="0"/>
    <s v="NDG_Genio_S_SUBX_logo_Consideration"/>
    <n v="972"/>
    <m/>
    <m/>
    <m/>
    <m/>
    <n v="46.351664999999997"/>
    <m/>
    <x v="0"/>
    <m/>
    <m/>
    <x v="110"/>
    <m/>
    <x v="2"/>
    <x v="3"/>
    <x v="0"/>
  </r>
  <r>
    <x v="750"/>
    <x v="14"/>
    <x v="0"/>
    <s v="NDG_Genio_S_SUBX_logo_Consideration"/>
    <n v="437"/>
    <m/>
    <m/>
    <m/>
    <m/>
    <n v="40.005085000000001"/>
    <m/>
    <x v="0"/>
    <m/>
    <m/>
    <x v="110"/>
    <m/>
    <x v="2"/>
    <x v="3"/>
    <x v="0"/>
  </r>
  <r>
    <x v="750"/>
    <x v="14"/>
    <x v="0"/>
    <s v="NDG_Genio_S_SUBX_logo_Awareness"/>
    <n v="3657"/>
    <m/>
    <m/>
    <m/>
    <m/>
    <n v="20.740114999999999"/>
    <m/>
    <x v="0"/>
    <m/>
    <m/>
    <x v="110"/>
    <m/>
    <x v="2"/>
    <x v="3"/>
    <x v="0"/>
  </r>
  <r>
    <x v="750"/>
    <x v="14"/>
    <x v="0"/>
    <s v="NDG_Genio_S_SUBX_logo_Awareness"/>
    <n v="14895"/>
    <m/>
    <m/>
    <m/>
    <m/>
    <n v="621.02155000000005"/>
    <m/>
    <x v="0"/>
    <m/>
    <m/>
    <x v="110"/>
    <m/>
    <x v="2"/>
    <x v="3"/>
    <x v="0"/>
  </r>
  <r>
    <x v="750"/>
    <x v="14"/>
    <x v="0"/>
    <s v="NDG_Genio_S_NDG logo_Consideration"/>
    <n v="2687"/>
    <m/>
    <m/>
    <m/>
    <m/>
    <n v="0"/>
    <m/>
    <x v="0"/>
    <m/>
    <m/>
    <x v="110"/>
    <m/>
    <x v="2"/>
    <x v="3"/>
    <x v="0"/>
  </r>
  <r>
    <x v="750"/>
    <x v="14"/>
    <x v="0"/>
    <s v="NDG_Genio_S_SUBX_logo_Consideration"/>
    <n v="149240"/>
    <m/>
    <m/>
    <m/>
    <m/>
    <n v="18753.546259999999"/>
    <m/>
    <x v="0"/>
    <m/>
    <m/>
    <x v="110"/>
    <m/>
    <x v="2"/>
    <x v="3"/>
    <x v="0"/>
  </r>
  <r>
    <x v="750"/>
    <x v="14"/>
    <x v="0"/>
    <s v="NDG_Genio_S_SUBX_logo_Consideration"/>
    <n v="1840"/>
    <m/>
    <m/>
    <m/>
    <m/>
    <n v="280.06792999999999"/>
    <m/>
    <x v="0"/>
    <m/>
    <m/>
    <x v="110"/>
    <m/>
    <x v="2"/>
    <x v="3"/>
    <x v="0"/>
  </r>
  <r>
    <x v="750"/>
    <x v="14"/>
    <x v="0"/>
    <s v="NDG_Genio_S_SUBX_logo_Awareness"/>
    <n v="63361"/>
    <m/>
    <m/>
    <m/>
    <m/>
    <n v="4659.6284850000002"/>
    <m/>
    <x v="0"/>
    <m/>
    <m/>
    <x v="110"/>
    <m/>
    <x v="2"/>
    <x v="3"/>
    <x v="0"/>
  </r>
  <r>
    <x v="750"/>
    <x v="14"/>
    <x v="0"/>
    <s v="NDG_Genio_S_NDG logo_Consideration"/>
    <n v="3667"/>
    <m/>
    <m/>
    <m/>
    <m/>
    <n v="121.81709499999999"/>
    <m/>
    <x v="0"/>
    <m/>
    <m/>
    <x v="110"/>
    <m/>
    <x v="2"/>
    <x v="3"/>
    <x v="0"/>
  </r>
  <r>
    <x v="750"/>
    <x v="14"/>
    <x v="0"/>
    <s v="NDG_Genio_S_SUBX_logo_Awareness"/>
    <n v="13321"/>
    <m/>
    <m/>
    <m/>
    <m/>
    <n v="1696.808115"/>
    <m/>
    <x v="0"/>
    <m/>
    <m/>
    <x v="110"/>
    <m/>
    <x v="2"/>
    <x v="3"/>
    <x v="0"/>
  </r>
  <r>
    <x v="750"/>
    <x v="0"/>
    <x v="0"/>
    <s v="指名：ドルチェグスト（161228AM-170131）"/>
    <n v="527"/>
    <m/>
    <m/>
    <m/>
    <m/>
    <n v="1811.6799999999998"/>
    <m/>
    <x v="0"/>
    <m/>
    <m/>
    <x v="110"/>
    <m/>
    <x v="2"/>
    <x v="3"/>
    <x v="2"/>
  </r>
  <r>
    <x v="750"/>
    <x v="0"/>
    <x v="0"/>
    <s v="指名：ドルチェグスト（161228AM-170131）"/>
    <n v="1403"/>
    <m/>
    <m/>
    <m/>
    <m/>
    <n v="7303.9199999999992"/>
    <m/>
    <x v="0"/>
    <m/>
    <m/>
    <x v="110"/>
    <m/>
    <x v="2"/>
    <x v="3"/>
    <x v="2"/>
  </r>
  <r>
    <x v="750"/>
    <x v="0"/>
    <x v="0"/>
    <s v="指名：ドルチェグスト（161228AM-170131）"/>
    <n v="4030"/>
    <m/>
    <m/>
    <m/>
    <m/>
    <n v="16004.560000000001"/>
    <m/>
    <x v="0"/>
    <m/>
    <m/>
    <x v="110"/>
    <m/>
    <x v="2"/>
    <x v="3"/>
    <x v="2"/>
  </r>
  <r>
    <x v="750"/>
    <x v="0"/>
    <x v="0"/>
    <s v="指名：ドルチェグスト（161228AM-170131）"/>
    <n v="994"/>
    <m/>
    <m/>
    <m/>
    <m/>
    <n v="7277.9199999999992"/>
    <m/>
    <x v="0"/>
    <m/>
    <m/>
    <x v="110"/>
    <m/>
    <x v="2"/>
    <x v="3"/>
    <x v="2"/>
  </r>
  <r>
    <x v="750"/>
    <x v="0"/>
    <x v="0"/>
    <s v="指名：ドルチェグスト（161228AM-170131）"/>
    <n v="198"/>
    <m/>
    <m/>
    <m/>
    <m/>
    <n v="331.76"/>
    <m/>
    <x v="0"/>
    <m/>
    <m/>
    <x v="110"/>
    <m/>
    <x v="2"/>
    <x v="3"/>
    <x v="2"/>
  </r>
  <r>
    <x v="751"/>
    <x v="14"/>
    <x v="0"/>
    <s v="NDG_Genio_S_SUBX_logo_Awareness"/>
    <n v="45547"/>
    <m/>
    <m/>
    <m/>
    <m/>
    <n v="10379.434649999999"/>
    <m/>
    <x v="0"/>
    <m/>
    <m/>
    <x v="110"/>
    <m/>
    <x v="2"/>
    <x v="3"/>
    <x v="0"/>
  </r>
  <r>
    <x v="751"/>
    <x v="14"/>
    <x v="0"/>
    <s v="NDG_Genio_S_SUBX_logo_Consideration"/>
    <n v="1060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72"/>
    <m/>
    <m/>
    <m/>
    <m/>
    <n v="82.437524999999994"/>
    <m/>
    <x v="0"/>
    <m/>
    <m/>
    <x v="110"/>
    <m/>
    <x v="2"/>
    <x v="3"/>
    <x v="0"/>
  </r>
  <r>
    <x v="751"/>
    <x v="14"/>
    <x v="0"/>
    <s v="NDG_Genio_S_SUBX_logo_Consideration"/>
    <n v="3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522"/>
    <m/>
    <m/>
    <m/>
    <m/>
    <n v="123.01125999999999"/>
    <m/>
    <x v="0"/>
    <m/>
    <m/>
    <x v="110"/>
    <m/>
    <x v="2"/>
    <x v="3"/>
    <x v="0"/>
  </r>
  <r>
    <x v="751"/>
    <x v="14"/>
    <x v="0"/>
    <s v="NDG_Genio_S_NDG logo_Consideration"/>
    <n v="13198"/>
    <m/>
    <m/>
    <m/>
    <m/>
    <n v="568.68679499999996"/>
    <m/>
    <x v="0"/>
    <m/>
    <m/>
    <x v="110"/>
    <m/>
    <x v="2"/>
    <x v="3"/>
    <x v="0"/>
  </r>
  <r>
    <x v="751"/>
    <x v="14"/>
    <x v="0"/>
    <s v="NDG_Genio_S_NDG logo_Consideration"/>
    <n v="860"/>
    <m/>
    <m/>
    <m/>
    <m/>
    <n v="417.01668999999998"/>
    <m/>
    <x v="0"/>
    <m/>
    <m/>
    <x v="110"/>
    <m/>
    <x v="2"/>
    <x v="3"/>
    <x v="0"/>
  </r>
  <r>
    <x v="751"/>
    <x v="14"/>
    <x v="0"/>
    <s v="NDG_Genio_S_SUBX_logo_Awareness"/>
    <n v="64776"/>
    <m/>
    <m/>
    <m/>
    <m/>
    <n v="3314.8370199999999"/>
    <m/>
    <x v="0"/>
    <m/>
    <m/>
    <x v="110"/>
    <m/>
    <x v="2"/>
    <x v="3"/>
    <x v="0"/>
  </r>
  <r>
    <x v="751"/>
    <x v="14"/>
    <x v="0"/>
    <s v="NDG_Genio_S_SUBX_logo_Consideration"/>
    <n v="39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4255"/>
    <m/>
    <m/>
    <m/>
    <m/>
    <n v="1062.903855"/>
    <m/>
    <x v="0"/>
    <m/>
    <m/>
    <x v="110"/>
    <m/>
    <x v="2"/>
    <x v="3"/>
    <x v="0"/>
  </r>
  <r>
    <x v="751"/>
    <x v="14"/>
    <x v="0"/>
    <s v="NDG_Genio_S_NDG logo_Consideration"/>
    <n v="1811"/>
    <m/>
    <m/>
    <m/>
    <m/>
    <n v="450.25818500000003"/>
    <m/>
    <x v="0"/>
    <m/>
    <m/>
    <x v="110"/>
    <m/>
    <x v="2"/>
    <x v="3"/>
    <x v="0"/>
  </r>
  <r>
    <x v="751"/>
    <x v="14"/>
    <x v="0"/>
    <s v="NDG_Genio_S_NDG logo_Consideration"/>
    <n v="18222"/>
    <m/>
    <m/>
    <m/>
    <m/>
    <n v="3059.4373500000002"/>
    <m/>
    <x v="0"/>
    <m/>
    <m/>
    <x v="110"/>
    <m/>
    <x v="2"/>
    <x v="3"/>
    <x v="0"/>
  </r>
  <r>
    <x v="751"/>
    <x v="14"/>
    <x v="0"/>
    <s v="NDG_Genio_S_SUBX_logo_Awareness"/>
    <n v="14718"/>
    <m/>
    <m/>
    <m/>
    <m/>
    <n v="1057.779315"/>
    <m/>
    <x v="0"/>
    <m/>
    <m/>
    <x v="110"/>
    <m/>
    <x v="2"/>
    <x v="3"/>
    <x v="0"/>
  </r>
  <r>
    <x v="751"/>
    <x v="14"/>
    <x v="0"/>
    <s v="NDG_Genio_S_NDG logo_Consideration"/>
    <n v="25372"/>
    <m/>
    <m/>
    <m/>
    <m/>
    <n v="5663.6558800000003"/>
    <m/>
    <x v="0"/>
    <m/>
    <m/>
    <x v="110"/>
    <m/>
    <x v="2"/>
    <x v="3"/>
    <x v="0"/>
  </r>
  <r>
    <x v="751"/>
    <x v="14"/>
    <x v="0"/>
    <s v="NDG_Genio_S_NDG logo_Consideration"/>
    <n v="10136"/>
    <m/>
    <m/>
    <m/>
    <m/>
    <n v="1620.254445"/>
    <m/>
    <x v="0"/>
    <m/>
    <m/>
    <x v="110"/>
    <m/>
    <x v="2"/>
    <x v="3"/>
    <x v="0"/>
  </r>
  <r>
    <x v="751"/>
    <x v="14"/>
    <x v="0"/>
    <s v="NDG_Genio_S_NDG logo_Consideration"/>
    <n v="36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22"/>
    <m/>
    <m/>
    <m/>
    <m/>
    <n v="277.42092000000002"/>
    <m/>
    <x v="0"/>
    <m/>
    <m/>
    <x v="110"/>
    <m/>
    <x v="2"/>
    <x v="3"/>
    <x v="0"/>
  </r>
  <r>
    <x v="751"/>
    <x v="14"/>
    <x v="0"/>
    <s v="NDG_Genio_S_SUBX_logo_Awareness"/>
    <n v="73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6951"/>
    <m/>
    <m/>
    <m/>
    <m/>
    <n v="1937.2221850000001"/>
    <m/>
    <x v="0"/>
    <m/>
    <m/>
    <x v="110"/>
    <m/>
    <x v="2"/>
    <x v="3"/>
    <x v="0"/>
  </r>
  <r>
    <x v="751"/>
    <x v="14"/>
    <x v="0"/>
    <s v="NDG_Genio_S_SUBX_logo_Consideration"/>
    <n v="23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361"/>
    <m/>
    <m/>
    <m/>
    <m/>
    <n v="500.45771500000001"/>
    <m/>
    <x v="0"/>
    <m/>
    <m/>
    <x v="110"/>
    <m/>
    <x v="2"/>
    <x v="3"/>
    <x v="0"/>
  </r>
  <r>
    <x v="751"/>
    <x v="14"/>
    <x v="0"/>
    <s v="NDG_Genio_S_NDG logo_Consideration"/>
    <n v="1388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7397"/>
    <m/>
    <m/>
    <m/>
    <m/>
    <n v="1246.86436"/>
    <m/>
    <x v="0"/>
    <m/>
    <m/>
    <x v="110"/>
    <m/>
    <x v="2"/>
    <x v="3"/>
    <x v="0"/>
  </r>
  <r>
    <x v="751"/>
    <x v="14"/>
    <x v="0"/>
    <s v="NDG_Genio_S_NDG logo_Consideration"/>
    <n v="7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028"/>
    <m/>
    <m/>
    <m/>
    <m/>
    <n v="2397.8454099999999"/>
    <m/>
    <x v="0"/>
    <m/>
    <m/>
    <x v="110"/>
    <m/>
    <x v="2"/>
    <x v="3"/>
    <x v="0"/>
  </r>
  <r>
    <x v="751"/>
    <x v="14"/>
    <x v="0"/>
    <s v="NDG_Genio_S_NDG logo_Consideration"/>
    <n v="52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694"/>
    <m/>
    <m/>
    <m/>
    <m/>
    <n v="187.13825499999999"/>
    <m/>
    <x v="0"/>
    <m/>
    <m/>
    <x v="110"/>
    <m/>
    <x v="2"/>
    <x v="3"/>
    <x v="0"/>
  </r>
  <r>
    <x v="751"/>
    <x v="14"/>
    <x v="0"/>
    <s v="NDG_Genio_S_NDG logo_Consideration"/>
    <n v="34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12088"/>
    <m/>
    <m/>
    <m/>
    <m/>
    <n v="13013.845150000001"/>
    <m/>
    <x v="0"/>
    <m/>
    <m/>
    <x v="110"/>
    <m/>
    <x v="2"/>
    <x v="3"/>
    <x v="0"/>
  </r>
  <r>
    <x v="751"/>
    <x v="14"/>
    <x v="0"/>
    <s v="NDG_Genio_S_SUBX_logo_Awareness"/>
    <n v="36285"/>
    <m/>
    <m/>
    <m/>
    <m/>
    <n v="10342.180269999999"/>
    <m/>
    <x v="0"/>
    <m/>
    <m/>
    <x v="110"/>
    <m/>
    <x v="2"/>
    <x v="3"/>
    <x v="0"/>
  </r>
  <r>
    <x v="751"/>
    <x v="14"/>
    <x v="0"/>
    <s v="NDG_Genio_S_SUBX_logo_Awareness"/>
    <n v="132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6170"/>
    <m/>
    <m/>
    <m/>
    <m/>
    <n v="17975.464694999999"/>
    <m/>
    <x v="0"/>
    <m/>
    <m/>
    <x v="110"/>
    <m/>
    <x v="2"/>
    <x v="3"/>
    <x v="0"/>
  </r>
  <r>
    <x v="751"/>
    <x v="14"/>
    <x v="0"/>
    <s v="NDG_Genio_S_NDG logo_Consideration"/>
    <n v="406"/>
    <m/>
    <m/>
    <m/>
    <m/>
    <n v="128.23280500000001"/>
    <m/>
    <x v="0"/>
    <m/>
    <m/>
    <x v="110"/>
    <m/>
    <x v="2"/>
    <x v="3"/>
    <x v="0"/>
  </r>
  <r>
    <x v="751"/>
    <x v="14"/>
    <x v="0"/>
    <s v="NDG_Genio_S_NDG logo_Consideration"/>
    <n v="2895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81452"/>
    <m/>
    <m/>
    <m/>
    <m/>
    <n v="8356.7767050000002"/>
    <m/>
    <x v="0"/>
    <m/>
    <m/>
    <x v="110"/>
    <m/>
    <x v="2"/>
    <x v="3"/>
    <x v="0"/>
  </r>
  <r>
    <x v="751"/>
    <x v="14"/>
    <x v="0"/>
    <s v="NDG_Genio_S_SUBX_logo_Awareness"/>
    <n v="16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32039"/>
    <m/>
    <m/>
    <m/>
    <m/>
    <n v="3443.9830100000004"/>
    <m/>
    <x v="0"/>
    <m/>
    <m/>
    <x v="110"/>
    <m/>
    <x v="2"/>
    <x v="3"/>
    <x v="0"/>
  </r>
  <r>
    <x v="751"/>
    <x v="14"/>
    <x v="0"/>
    <s v="NDG_Genio_S_SUBX_logo_Consideration"/>
    <n v="12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0602"/>
    <m/>
    <m/>
    <m/>
    <m/>
    <n v="1024.6727350000001"/>
    <m/>
    <x v="0"/>
    <m/>
    <m/>
    <x v="110"/>
    <m/>
    <x v="2"/>
    <x v="3"/>
    <x v="0"/>
  </r>
  <r>
    <x v="751"/>
    <x v="14"/>
    <x v="0"/>
    <s v="NDG_Genio_S_SUBX_logo_Consideration"/>
    <n v="576"/>
    <m/>
    <m/>
    <m/>
    <m/>
    <n v="68.448734999999999"/>
    <m/>
    <x v="0"/>
    <m/>
    <m/>
    <x v="110"/>
    <m/>
    <x v="2"/>
    <x v="3"/>
    <x v="0"/>
  </r>
  <r>
    <x v="751"/>
    <x v="14"/>
    <x v="0"/>
    <s v="NDG_Genio_S_SUBX_logo_Consideration"/>
    <n v="158433"/>
    <m/>
    <m/>
    <m/>
    <m/>
    <n v="19508.925309999999"/>
    <m/>
    <x v="0"/>
    <m/>
    <m/>
    <x v="110"/>
    <m/>
    <x v="2"/>
    <x v="3"/>
    <x v="0"/>
  </r>
  <r>
    <x v="751"/>
    <x v="14"/>
    <x v="0"/>
    <s v="NDG_Genio_S_SUBX_logo_Consideration"/>
    <n v="2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1"/>
    <m/>
    <m/>
    <m/>
    <m/>
    <n v="0"/>
    <m/>
    <x v="0"/>
    <m/>
    <m/>
    <x v="110"/>
    <m/>
    <x v="2"/>
    <x v="3"/>
    <x v="0"/>
  </r>
  <r>
    <x v="751"/>
    <x v="14"/>
    <x v="0"/>
    <s v="NDG_2021_秋冬施策"/>
    <n v="31121"/>
    <m/>
    <m/>
    <m/>
    <m/>
    <n v="5040.3742249999996"/>
    <m/>
    <x v="0"/>
    <m/>
    <m/>
    <x v="110"/>
    <m/>
    <x v="2"/>
    <x v="3"/>
    <x v="0"/>
  </r>
  <r>
    <x v="751"/>
    <x v="14"/>
    <x v="0"/>
    <s v="NDG_Genio_S_SUBX_logo_Awareness"/>
    <n v="83199"/>
    <m/>
    <m/>
    <m/>
    <m/>
    <n v="7274.1473850000002"/>
    <m/>
    <x v="0"/>
    <m/>
    <m/>
    <x v="110"/>
    <m/>
    <x v="2"/>
    <x v="3"/>
    <x v="0"/>
  </r>
  <r>
    <x v="751"/>
    <x v="14"/>
    <x v="0"/>
    <s v="NDG_Genio_S_SUBX_logo_Awareness"/>
    <n v="1146"/>
    <m/>
    <m/>
    <m/>
    <m/>
    <n v="112.317295"/>
    <m/>
    <x v="0"/>
    <m/>
    <m/>
    <x v="110"/>
    <m/>
    <x v="2"/>
    <x v="3"/>
    <x v="0"/>
  </r>
  <r>
    <x v="751"/>
    <x v="14"/>
    <x v="0"/>
    <s v="NDG_Genio_S_SUBX_logo_Consideration"/>
    <n v="929"/>
    <m/>
    <m/>
    <m/>
    <m/>
    <n v="108.67682000000001"/>
    <m/>
    <x v="0"/>
    <m/>
    <m/>
    <x v="110"/>
    <m/>
    <x v="2"/>
    <x v="3"/>
    <x v="0"/>
  </r>
  <r>
    <x v="751"/>
    <x v="14"/>
    <x v="0"/>
    <s v="NDG_Genio_S_SUBX_logo_Consideration"/>
    <n v="1109"/>
    <m/>
    <m/>
    <m/>
    <m/>
    <n v="380.65542499999998"/>
    <m/>
    <x v="0"/>
    <m/>
    <m/>
    <x v="110"/>
    <m/>
    <x v="2"/>
    <x v="3"/>
    <x v="0"/>
  </r>
  <r>
    <x v="751"/>
    <x v="14"/>
    <x v="0"/>
    <s v="NDG_Genio_S_SUBX_logo_Consideration"/>
    <n v="4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0817"/>
    <m/>
    <m/>
    <m/>
    <m/>
    <n v="475.11711000000003"/>
    <m/>
    <x v="0"/>
    <m/>
    <m/>
    <x v="110"/>
    <m/>
    <x v="2"/>
    <x v="3"/>
    <x v="0"/>
  </r>
  <r>
    <x v="751"/>
    <x v="14"/>
    <x v="0"/>
    <s v="NDG_Genio_S_NDG logo_Consideration"/>
    <n v="54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359002"/>
    <m/>
    <m/>
    <m/>
    <m/>
    <n v="37185.825340000003"/>
    <m/>
    <x v="0"/>
    <m/>
    <m/>
    <x v="110"/>
    <m/>
    <x v="2"/>
    <x v="3"/>
    <x v="0"/>
  </r>
  <r>
    <x v="751"/>
    <x v="14"/>
    <x v="0"/>
    <s v="NDG_2021_秋冬施策"/>
    <n v="23426"/>
    <m/>
    <m/>
    <m/>
    <m/>
    <n v="2980.806435"/>
    <m/>
    <x v="0"/>
    <m/>
    <m/>
    <x v="110"/>
    <m/>
    <x v="2"/>
    <x v="3"/>
    <x v="0"/>
  </r>
  <r>
    <x v="751"/>
    <x v="14"/>
    <x v="0"/>
    <s v="NDG_2021_秋冬施策"/>
    <n v="10178"/>
    <m/>
    <m/>
    <m/>
    <m/>
    <n v="1237.63885"/>
    <m/>
    <x v="0"/>
    <m/>
    <m/>
    <x v="110"/>
    <m/>
    <x v="2"/>
    <x v="3"/>
    <x v="0"/>
  </r>
  <r>
    <x v="751"/>
    <x v="14"/>
    <x v="0"/>
    <s v="NDG_Genio_S_NDG logo_Consideration"/>
    <n v="24302"/>
    <m/>
    <m/>
    <m/>
    <m/>
    <n v="1201.9365499999999"/>
    <m/>
    <x v="0"/>
    <m/>
    <m/>
    <x v="110"/>
    <m/>
    <x v="2"/>
    <x v="3"/>
    <x v="0"/>
  </r>
  <r>
    <x v="751"/>
    <x v="14"/>
    <x v="0"/>
    <s v="NDG_Genio_S_NDG logo_Consideration"/>
    <n v="3845"/>
    <m/>
    <m/>
    <m/>
    <m/>
    <n v="960.83006499999999"/>
    <m/>
    <x v="0"/>
    <m/>
    <m/>
    <x v="110"/>
    <m/>
    <x v="2"/>
    <x v="3"/>
    <x v="0"/>
  </r>
  <r>
    <x v="751"/>
    <x v="14"/>
    <x v="0"/>
    <s v="NDG_Genio_S_NDG logo_Consideration"/>
    <n v="3280"/>
    <m/>
    <m/>
    <m/>
    <m/>
    <n v="317.79284000000001"/>
    <m/>
    <x v="0"/>
    <m/>
    <m/>
    <x v="110"/>
    <m/>
    <x v="2"/>
    <x v="3"/>
    <x v="0"/>
  </r>
  <r>
    <x v="751"/>
    <x v="14"/>
    <x v="0"/>
    <s v="NDG_Genio_S_NDG logo_Consideration"/>
    <n v="39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8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320"/>
    <m/>
    <m/>
    <m/>
    <m/>
    <n v="439.30442499999998"/>
    <m/>
    <x v="0"/>
    <m/>
    <m/>
    <x v="110"/>
    <m/>
    <x v="2"/>
    <x v="3"/>
    <x v="0"/>
  </r>
  <r>
    <x v="751"/>
    <x v="14"/>
    <x v="0"/>
    <s v="NDG_Genio_S_SUBX_logo_Awareness"/>
    <n v="11656"/>
    <m/>
    <m/>
    <m/>
    <m/>
    <n v="699.90445499999998"/>
    <m/>
    <x v="0"/>
    <m/>
    <m/>
    <x v="110"/>
    <m/>
    <x v="2"/>
    <x v="3"/>
    <x v="0"/>
  </r>
  <r>
    <x v="751"/>
    <x v="14"/>
    <x v="0"/>
    <s v="NDG_Genio_S_SUBX_logo_Awareness"/>
    <n v="4999"/>
    <m/>
    <m/>
    <m/>
    <m/>
    <n v="374.59762999999998"/>
    <m/>
    <x v="0"/>
    <m/>
    <m/>
    <x v="110"/>
    <m/>
    <x v="2"/>
    <x v="3"/>
    <x v="0"/>
  </r>
  <r>
    <x v="751"/>
    <x v="14"/>
    <x v="0"/>
    <s v="NDG_Genio_S_SUBX_logo_Consideration"/>
    <n v="1187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453"/>
    <m/>
    <m/>
    <m/>
    <m/>
    <n v="27.762384999999998"/>
    <m/>
    <x v="0"/>
    <m/>
    <m/>
    <x v="110"/>
    <m/>
    <x v="2"/>
    <x v="3"/>
    <x v="0"/>
  </r>
  <r>
    <x v="751"/>
    <x v="14"/>
    <x v="0"/>
    <s v="NDG_Genio_S_SUBX_logo_Consideration"/>
    <n v="15871"/>
    <m/>
    <m/>
    <m/>
    <m/>
    <n v="1140.56026"/>
    <m/>
    <x v="0"/>
    <m/>
    <m/>
    <x v="110"/>
    <m/>
    <x v="2"/>
    <x v="3"/>
    <x v="0"/>
  </r>
  <r>
    <x v="751"/>
    <x v="14"/>
    <x v="0"/>
    <s v="NDG_Genio_S_SUBX_logo_Consideration"/>
    <n v="7381"/>
    <m/>
    <m/>
    <m/>
    <m/>
    <n v="727.76161500000001"/>
    <m/>
    <x v="0"/>
    <m/>
    <m/>
    <x v="110"/>
    <m/>
    <x v="2"/>
    <x v="3"/>
    <x v="0"/>
  </r>
  <r>
    <x v="751"/>
    <x v="14"/>
    <x v="0"/>
    <s v="NDG_Genio_S_SUBX_logo_Consideration"/>
    <n v="173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6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4789"/>
    <m/>
    <m/>
    <m/>
    <m/>
    <n v="1348.2524249999999"/>
    <m/>
    <x v="0"/>
    <m/>
    <m/>
    <x v="110"/>
    <m/>
    <x v="2"/>
    <x v="3"/>
    <x v="0"/>
  </r>
  <r>
    <x v="751"/>
    <x v="14"/>
    <x v="0"/>
    <s v="NDG_Genio_S_SUBX_logo_Consideration"/>
    <n v="8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5024"/>
    <m/>
    <m/>
    <m/>
    <m/>
    <n v="1069.890445"/>
    <m/>
    <x v="0"/>
    <m/>
    <m/>
    <x v="110"/>
    <m/>
    <x v="2"/>
    <x v="3"/>
    <x v="0"/>
  </r>
  <r>
    <x v="751"/>
    <x v="14"/>
    <x v="0"/>
    <s v="NDG_2021_秋冬施策"/>
    <n v="2420159"/>
    <m/>
    <m/>
    <m/>
    <m/>
    <n v="180731.06471500001"/>
    <m/>
    <x v="0"/>
    <m/>
    <m/>
    <x v="110"/>
    <m/>
    <x v="2"/>
    <x v="3"/>
    <x v="0"/>
  </r>
  <r>
    <x v="751"/>
    <x v="14"/>
    <x v="0"/>
    <s v="NDG_Genio_S_NDG logo_Consideration"/>
    <n v="6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872"/>
    <m/>
    <m/>
    <m/>
    <m/>
    <n v="113.086645"/>
    <m/>
    <x v="0"/>
    <m/>
    <m/>
    <x v="110"/>
    <m/>
    <x v="2"/>
    <x v="3"/>
    <x v="0"/>
  </r>
  <r>
    <x v="751"/>
    <x v="14"/>
    <x v="0"/>
    <s v="NDG_Genio_S_SUBX_logo_Awareness"/>
    <n v="85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5431"/>
    <m/>
    <m/>
    <m/>
    <m/>
    <n v="1074.292465"/>
    <m/>
    <x v="0"/>
    <m/>
    <m/>
    <x v="110"/>
    <m/>
    <x v="2"/>
    <x v="3"/>
    <x v="0"/>
  </r>
  <r>
    <x v="751"/>
    <x v="14"/>
    <x v="0"/>
    <s v="NDG_Genio_S_SUBX_logo_Consideration"/>
    <n v="3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240"/>
    <m/>
    <m/>
    <m/>
    <m/>
    <n v="180.29438500000001"/>
    <m/>
    <x v="0"/>
    <m/>
    <m/>
    <x v="110"/>
    <m/>
    <x v="2"/>
    <x v="3"/>
    <x v="0"/>
  </r>
  <r>
    <x v="751"/>
    <x v="14"/>
    <x v="0"/>
    <s v="NDG_Genio_S_NDG logo_Consideration"/>
    <n v="2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2092"/>
    <m/>
    <m/>
    <m/>
    <m/>
    <n v="346.43495999999999"/>
    <m/>
    <x v="0"/>
    <m/>
    <m/>
    <x v="110"/>
    <m/>
    <x v="2"/>
    <x v="3"/>
    <x v="0"/>
  </r>
  <r>
    <x v="751"/>
    <x v="14"/>
    <x v="0"/>
    <s v="NDG_Genio_S_SUBX_logo_Consideration"/>
    <n v="2336"/>
    <m/>
    <m/>
    <m/>
    <m/>
    <n v="434.90352000000001"/>
    <m/>
    <x v="0"/>
    <m/>
    <m/>
    <x v="110"/>
    <m/>
    <x v="2"/>
    <x v="3"/>
    <x v="0"/>
  </r>
  <r>
    <x v="751"/>
    <x v="14"/>
    <x v="0"/>
    <s v="NDG_Genio_S_SUBX_logo_Awareness"/>
    <n v="51115"/>
    <m/>
    <m/>
    <m/>
    <m/>
    <n v="5627.7774099999997"/>
    <m/>
    <x v="0"/>
    <m/>
    <m/>
    <x v="110"/>
    <m/>
    <x v="2"/>
    <x v="3"/>
    <x v="0"/>
  </r>
  <r>
    <x v="751"/>
    <x v="14"/>
    <x v="0"/>
    <s v="NDG_Genio_S_SUBX_logo_Awareness"/>
    <n v="110"/>
    <m/>
    <m/>
    <m/>
    <m/>
    <n v="96.377255000000005"/>
    <m/>
    <x v="0"/>
    <m/>
    <m/>
    <x v="110"/>
    <m/>
    <x v="2"/>
    <x v="3"/>
    <x v="0"/>
  </r>
  <r>
    <x v="751"/>
    <x v="14"/>
    <x v="0"/>
    <s v="NDG_Genio_S_SUBX_logo_Awareness"/>
    <n v="54309"/>
    <m/>
    <m/>
    <m/>
    <m/>
    <n v="5413.3406100000002"/>
    <m/>
    <x v="0"/>
    <m/>
    <m/>
    <x v="110"/>
    <m/>
    <x v="2"/>
    <x v="3"/>
    <x v="0"/>
  </r>
  <r>
    <x v="751"/>
    <x v="14"/>
    <x v="0"/>
    <s v="NDG_2021_秋冬施策"/>
    <n v="643"/>
    <m/>
    <m/>
    <m/>
    <m/>
    <n v="0"/>
    <m/>
    <x v="0"/>
    <m/>
    <m/>
    <x v="110"/>
    <m/>
    <x v="2"/>
    <x v="3"/>
    <x v="0"/>
  </r>
  <r>
    <x v="751"/>
    <x v="14"/>
    <x v="0"/>
    <s v="NDG_2021_秋冬施策"/>
    <n v="144174"/>
    <m/>
    <m/>
    <m/>
    <m/>
    <n v="10688.69551"/>
    <m/>
    <x v="0"/>
    <m/>
    <m/>
    <x v="110"/>
    <m/>
    <x v="2"/>
    <x v="3"/>
    <x v="0"/>
  </r>
  <r>
    <x v="751"/>
    <x v="14"/>
    <x v="0"/>
    <s v="NDG_Genio_S_NDG logo_Consideration"/>
    <n v="68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769"/>
    <m/>
    <m/>
    <m/>
    <m/>
    <n v="52.561100000000003"/>
    <m/>
    <x v="0"/>
    <m/>
    <m/>
    <x v="110"/>
    <m/>
    <x v="2"/>
    <x v="3"/>
    <x v="0"/>
  </r>
  <r>
    <x v="751"/>
    <x v="14"/>
    <x v="0"/>
    <s v="NDG_Genio_S_SUBX_logo_Consideration"/>
    <n v="11593"/>
    <m/>
    <m/>
    <m/>
    <m/>
    <n v="698.87642500000004"/>
    <m/>
    <x v="0"/>
    <m/>
    <m/>
    <x v="110"/>
    <m/>
    <x v="2"/>
    <x v="3"/>
    <x v="0"/>
  </r>
  <r>
    <x v="751"/>
    <x v="14"/>
    <x v="0"/>
    <s v="NDG_2021_秋冬施策"/>
    <n v="196834"/>
    <m/>
    <m/>
    <m/>
    <m/>
    <n v="11534.677229999999"/>
    <m/>
    <x v="0"/>
    <m/>
    <m/>
    <x v="110"/>
    <m/>
    <x v="2"/>
    <x v="3"/>
    <x v="0"/>
  </r>
  <r>
    <x v="751"/>
    <x v="14"/>
    <x v="0"/>
    <s v="NDG_Genio_S_NDG logo_Consideration"/>
    <n v="2665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547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0067"/>
    <m/>
    <m/>
    <m/>
    <m/>
    <n v="1496.014455"/>
    <m/>
    <x v="0"/>
    <m/>
    <m/>
    <x v="110"/>
    <m/>
    <x v="2"/>
    <x v="3"/>
    <x v="0"/>
  </r>
  <r>
    <x v="751"/>
    <x v="14"/>
    <x v="0"/>
    <s v="NDG_Genio_S_SUBX_logo_Awareness"/>
    <n v="25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42907"/>
    <m/>
    <m/>
    <m/>
    <m/>
    <n v="14380.088100000001"/>
    <m/>
    <x v="0"/>
    <m/>
    <m/>
    <x v="110"/>
    <m/>
    <x v="2"/>
    <x v="3"/>
    <x v="0"/>
  </r>
  <r>
    <x v="751"/>
    <x v="14"/>
    <x v="0"/>
    <s v="NDG_Genio_S_NDG logo_Consideration"/>
    <n v="1730"/>
    <m/>
    <m/>
    <m/>
    <m/>
    <n v="248.73196999999999"/>
    <m/>
    <x v="0"/>
    <m/>
    <m/>
    <x v="110"/>
    <m/>
    <x v="2"/>
    <x v="3"/>
    <x v="0"/>
  </r>
  <r>
    <x v="751"/>
    <x v="14"/>
    <x v="0"/>
    <s v="NDG_Genio_S_SUBX_logo_Awareness"/>
    <n v="2296"/>
    <m/>
    <m/>
    <m/>
    <m/>
    <n v="419.93687499999999"/>
    <m/>
    <x v="0"/>
    <m/>
    <m/>
    <x v="110"/>
    <m/>
    <x v="2"/>
    <x v="3"/>
    <x v="0"/>
  </r>
  <r>
    <x v="751"/>
    <x v="14"/>
    <x v="0"/>
    <s v="NDG_Genio_S_NDG logo_Consideration"/>
    <n v="923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76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35860"/>
    <m/>
    <m/>
    <m/>
    <m/>
    <n v="3145.9814200000001"/>
    <m/>
    <x v="0"/>
    <m/>
    <m/>
    <x v="110"/>
    <m/>
    <x v="2"/>
    <x v="3"/>
    <x v="0"/>
  </r>
  <r>
    <x v="751"/>
    <x v="14"/>
    <x v="0"/>
    <s v="NDG_Genio_S_SUBX_logo_Consideration"/>
    <n v="3004"/>
    <m/>
    <m/>
    <m/>
    <m/>
    <n v="56.084499999999998"/>
    <m/>
    <x v="0"/>
    <m/>
    <m/>
    <x v="110"/>
    <m/>
    <x v="2"/>
    <x v="3"/>
    <x v="0"/>
  </r>
  <r>
    <x v="751"/>
    <x v="14"/>
    <x v="0"/>
    <s v="NDG_Genio_S_SUBX_logo_Consideration"/>
    <n v="13046"/>
    <m/>
    <m/>
    <m/>
    <m/>
    <n v="1897.505885"/>
    <m/>
    <x v="0"/>
    <m/>
    <m/>
    <x v="110"/>
    <m/>
    <x v="2"/>
    <x v="3"/>
    <x v="0"/>
  </r>
  <r>
    <x v="751"/>
    <x v="14"/>
    <x v="0"/>
    <s v="NDG_Genio_S_SUBX_logo_Consideration"/>
    <n v="1569"/>
    <m/>
    <m/>
    <m/>
    <m/>
    <n v="42.074525000000001"/>
    <m/>
    <x v="0"/>
    <m/>
    <m/>
    <x v="110"/>
    <m/>
    <x v="2"/>
    <x v="3"/>
    <x v="0"/>
  </r>
  <r>
    <x v="751"/>
    <x v="14"/>
    <x v="0"/>
    <s v="NDG_Genio_S_SUBX_logo_Consideration"/>
    <n v="1643"/>
    <m/>
    <m/>
    <m/>
    <m/>
    <n v="72.604339999999993"/>
    <m/>
    <x v="0"/>
    <m/>
    <m/>
    <x v="110"/>
    <m/>
    <x v="2"/>
    <x v="3"/>
    <x v="0"/>
  </r>
  <r>
    <x v="751"/>
    <x v="14"/>
    <x v="0"/>
    <s v="NDG_Genio_S_SUBX_logo_Awareness"/>
    <n v="32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0425"/>
    <m/>
    <m/>
    <m/>
    <m/>
    <n v="796.25941"/>
    <m/>
    <x v="0"/>
    <m/>
    <m/>
    <x v="110"/>
    <m/>
    <x v="2"/>
    <x v="3"/>
    <x v="0"/>
  </r>
  <r>
    <x v="751"/>
    <x v="14"/>
    <x v="0"/>
    <s v="NDG_Genio_S_SUBX_logo_Consideration"/>
    <n v="478"/>
    <m/>
    <m/>
    <m/>
    <m/>
    <n v="33.293900000000001"/>
    <m/>
    <x v="0"/>
    <m/>
    <m/>
    <x v="110"/>
    <m/>
    <x v="2"/>
    <x v="3"/>
    <x v="0"/>
  </r>
  <r>
    <x v="751"/>
    <x v="14"/>
    <x v="0"/>
    <s v="NDG_Genio_S_SUBX_logo_Consideration"/>
    <n v="475"/>
    <m/>
    <m/>
    <m/>
    <m/>
    <n v="36.244190000000003"/>
    <m/>
    <x v="0"/>
    <m/>
    <m/>
    <x v="110"/>
    <m/>
    <x v="2"/>
    <x v="3"/>
    <x v="0"/>
  </r>
  <r>
    <x v="751"/>
    <x v="14"/>
    <x v="0"/>
    <s v="NDG_Genio_S_SUBX_logo_Consideration"/>
    <n v="2448"/>
    <m/>
    <m/>
    <m/>
    <m/>
    <n v="158.13598999999999"/>
    <m/>
    <x v="0"/>
    <m/>
    <m/>
    <x v="110"/>
    <m/>
    <x v="2"/>
    <x v="3"/>
    <x v="0"/>
  </r>
  <r>
    <x v="751"/>
    <x v="14"/>
    <x v="0"/>
    <s v="NDG_Genio_S_SUBX_logo_Consideration"/>
    <n v="1101"/>
    <m/>
    <m/>
    <m/>
    <m/>
    <n v="297.87559499999998"/>
    <m/>
    <x v="0"/>
    <m/>
    <m/>
    <x v="110"/>
    <m/>
    <x v="2"/>
    <x v="3"/>
    <x v="0"/>
  </r>
  <r>
    <x v="751"/>
    <x v="14"/>
    <x v="0"/>
    <s v="NDG_Genio_S_SUBX_logo_Consideration"/>
    <n v="1165"/>
    <m/>
    <m/>
    <m/>
    <m/>
    <n v="270.38192500000002"/>
    <m/>
    <x v="0"/>
    <m/>
    <m/>
    <x v="110"/>
    <m/>
    <x v="2"/>
    <x v="3"/>
    <x v="0"/>
  </r>
  <r>
    <x v="751"/>
    <x v="14"/>
    <x v="0"/>
    <s v="NDG_Genio_S_NDG logo_Consideration"/>
    <n v="36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1923"/>
    <m/>
    <m/>
    <m/>
    <m/>
    <n v="771.42278499999998"/>
    <m/>
    <x v="0"/>
    <m/>
    <m/>
    <x v="110"/>
    <m/>
    <x v="2"/>
    <x v="3"/>
    <x v="0"/>
  </r>
  <r>
    <x v="751"/>
    <x v="14"/>
    <x v="0"/>
    <s v="NDG_Genio_S_SUBX_logo_Awareness"/>
    <n v="379710"/>
    <m/>
    <m/>
    <m/>
    <m/>
    <n v="34877.678335000004"/>
    <m/>
    <x v="0"/>
    <m/>
    <m/>
    <x v="110"/>
    <m/>
    <x v="2"/>
    <x v="3"/>
    <x v="0"/>
  </r>
  <r>
    <x v="751"/>
    <x v="14"/>
    <x v="0"/>
    <s v="NDG_2021_秋冬施策"/>
    <n v="391586"/>
    <m/>
    <m/>
    <m/>
    <m/>
    <n v="68434.496450000006"/>
    <m/>
    <x v="0"/>
    <m/>
    <m/>
    <x v="110"/>
    <m/>
    <x v="2"/>
    <x v="3"/>
    <x v="0"/>
  </r>
  <r>
    <x v="751"/>
    <x v="14"/>
    <x v="0"/>
    <s v="NDG_2021_秋冬施策"/>
    <n v="55275"/>
    <m/>
    <m/>
    <m/>
    <m/>
    <n v="1791.1237349999999"/>
    <m/>
    <x v="0"/>
    <m/>
    <m/>
    <x v="110"/>
    <m/>
    <x v="2"/>
    <x v="3"/>
    <x v="0"/>
  </r>
  <r>
    <x v="751"/>
    <x v="14"/>
    <x v="0"/>
    <s v="NDG_Genio_S_NDG logo_Consideration"/>
    <n v="24482"/>
    <m/>
    <m/>
    <m/>
    <m/>
    <n v="1526.3747900000001"/>
    <m/>
    <x v="0"/>
    <m/>
    <m/>
    <x v="110"/>
    <m/>
    <x v="2"/>
    <x v="3"/>
    <x v="0"/>
  </r>
  <r>
    <x v="751"/>
    <x v="14"/>
    <x v="0"/>
    <s v="NDG_Genio_S_NDG logo_Consideration"/>
    <n v="3145"/>
    <m/>
    <m/>
    <m/>
    <m/>
    <n v="452.23507999999998"/>
    <m/>
    <x v="0"/>
    <m/>
    <m/>
    <x v="110"/>
    <m/>
    <x v="2"/>
    <x v="3"/>
    <x v="0"/>
  </r>
  <r>
    <x v="751"/>
    <x v="14"/>
    <x v="0"/>
    <s v="NDG_Genio_S_NDG 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949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336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4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2260"/>
    <m/>
    <m/>
    <m/>
    <m/>
    <n v="559.68205499999999"/>
    <m/>
    <x v="0"/>
    <m/>
    <m/>
    <x v="110"/>
    <m/>
    <x v="2"/>
    <x v="3"/>
    <x v="0"/>
  </r>
  <r>
    <x v="751"/>
    <x v="14"/>
    <x v="0"/>
    <s v="NDG_Genio_S_SUBX_logo_Consideration"/>
    <n v="1210"/>
    <m/>
    <m/>
    <m/>
    <m/>
    <n v="155.50124500000001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6642"/>
    <m/>
    <m/>
    <m/>
    <m/>
    <n v="1484.2634700000001"/>
    <m/>
    <x v="0"/>
    <m/>
    <m/>
    <x v="110"/>
    <m/>
    <x v="2"/>
    <x v="3"/>
    <x v="0"/>
  </r>
  <r>
    <x v="751"/>
    <x v="14"/>
    <x v="0"/>
    <s v="NDG_Genio_S_SUBX_logo_Consideration"/>
    <n v="30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36317"/>
    <m/>
    <m/>
    <m/>
    <m/>
    <n v="16626.62355"/>
    <m/>
    <x v="0"/>
    <m/>
    <m/>
    <x v="110"/>
    <m/>
    <x v="2"/>
    <x v="3"/>
    <x v="0"/>
  </r>
  <r>
    <x v="751"/>
    <x v="14"/>
    <x v="0"/>
    <s v="NDG_Genio_S_SUBX_logo_Consideration"/>
    <n v="9515"/>
    <m/>
    <m/>
    <m/>
    <m/>
    <n v="1799.10825"/>
    <m/>
    <x v="0"/>
    <m/>
    <m/>
    <x v="110"/>
    <m/>
    <x v="2"/>
    <x v="3"/>
    <x v="0"/>
  </r>
  <r>
    <x v="751"/>
    <x v="14"/>
    <x v="0"/>
    <s v="NDG_Genio_S_SUBX_logo_Consideration"/>
    <n v="224"/>
    <m/>
    <m/>
    <m/>
    <m/>
    <n v="36.389139999999998"/>
    <m/>
    <x v="0"/>
    <m/>
    <m/>
    <x v="110"/>
    <m/>
    <x v="2"/>
    <x v="3"/>
    <x v="0"/>
  </r>
  <r>
    <x v="751"/>
    <x v="14"/>
    <x v="0"/>
    <s v="NDG_Genio_S_SUBX_logo_Consideration"/>
    <n v="207"/>
    <m/>
    <m/>
    <m/>
    <m/>
    <n v="54.008369999999999"/>
    <m/>
    <x v="0"/>
    <m/>
    <m/>
    <x v="110"/>
    <m/>
    <x v="2"/>
    <x v="3"/>
    <x v="0"/>
  </r>
  <r>
    <x v="751"/>
    <x v="14"/>
    <x v="0"/>
    <s v="NDG_Genio_S_NDG logo_Consideration"/>
    <n v="1495"/>
    <m/>
    <m/>
    <m/>
    <m/>
    <n v="78.423524999999998"/>
    <m/>
    <x v="0"/>
    <m/>
    <m/>
    <x v="110"/>
    <m/>
    <x v="2"/>
    <x v="3"/>
    <x v="0"/>
  </r>
  <r>
    <x v="751"/>
    <x v="14"/>
    <x v="0"/>
    <s v="NDG_Genio_S_NDG logo_Consideration"/>
    <n v="749"/>
    <m/>
    <m/>
    <m/>
    <m/>
    <n v="107.045575"/>
    <m/>
    <x v="0"/>
    <m/>
    <m/>
    <x v="110"/>
    <m/>
    <x v="2"/>
    <x v="3"/>
    <x v="0"/>
  </r>
  <r>
    <x v="751"/>
    <x v="14"/>
    <x v="0"/>
    <s v="NDG_Genio_S_NDG logo_Consideration"/>
    <n v="357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2427"/>
    <m/>
    <m/>
    <m/>
    <m/>
    <n v="296.20420999999999"/>
    <m/>
    <x v="0"/>
    <m/>
    <m/>
    <x v="110"/>
    <m/>
    <x v="2"/>
    <x v="3"/>
    <x v="0"/>
  </r>
  <r>
    <x v="751"/>
    <x v="14"/>
    <x v="0"/>
    <s v="NDG_Genio_S_SUBX_logo_Awareness"/>
    <n v="11233"/>
    <m/>
    <m/>
    <m/>
    <m/>
    <n v="740.40571499999999"/>
    <m/>
    <x v="0"/>
    <m/>
    <m/>
    <x v="110"/>
    <m/>
    <x v="2"/>
    <x v="3"/>
    <x v="0"/>
  </r>
  <r>
    <x v="751"/>
    <x v="14"/>
    <x v="0"/>
    <s v="NDG_Genio_S_SUBX_logo_Awareness"/>
    <n v="13857"/>
    <m/>
    <m/>
    <m/>
    <m/>
    <n v="1990.2303999999999"/>
    <m/>
    <x v="0"/>
    <m/>
    <m/>
    <x v="110"/>
    <m/>
    <x v="2"/>
    <x v="3"/>
    <x v="0"/>
  </r>
  <r>
    <x v="751"/>
    <x v="14"/>
    <x v="0"/>
    <s v="NDG_Genio_S_SUBX_logo_Consideration"/>
    <n v="1056"/>
    <m/>
    <m/>
    <m/>
    <m/>
    <n v="58.88984"/>
    <m/>
    <x v="0"/>
    <m/>
    <m/>
    <x v="110"/>
    <m/>
    <x v="2"/>
    <x v="3"/>
    <x v="0"/>
  </r>
  <r>
    <x v="751"/>
    <x v="14"/>
    <x v="0"/>
    <s v="NDG_Genio_S_NDG logo_Consideration"/>
    <n v="1234"/>
    <m/>
    <m/>
    <m/>
    <m/>
    <n v="0"/>
    <m/>
    <x v="0"/>
    <m/>
    <m/>
    <x v="110"/>
    <m/>
    <x v="2"/>
    <x v="3"/>
    <x v="0"/>
  </r>
  <r>
    <x v="751"/>
    <x v="14"/>
    <x v="0"/>
    <s v="NDG_Genio_S_NDG logo_Consideration"/>
    <n v="104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6132"/>
    <m/>
    <m/>
    <m/>
    <m/>
    <n v="2520.6013349999998"/>
    <m/>
    <x v="0"/>
    <m/>
    <m/>
    <x v="110"/>
    <m/>
    <x v="2"/>
    <x v="3"/>
    <x v="0"/>
  </r>
  <r>
    <x v="751"/>
    <x v="14"/>
    <x v="0"/>
    <s v="NDG_Genio_S_NDG logo_Consideration"/>
    <n v="32410"/>
    <m/>
    <m/>
    <m/>
    <m/>
    <n v="3270.3708200000001"/>
    <m/>
    <x v="0"/>
    <m/>
    <m/>
    <x v="110"/>
    <m/>
    <x v="2"/>
    <x v="3"/>
    <x v="0"/>
  </r>
  <r>
    <x v="751"/>
    <x v="14"/>
    <x v="0"/>
    <s v="NDG_Genio_S_NDG logo_Consideration"/>
    <n v="11"/>
    <m/>
    <m/>
    <m/>
    <m/>
    <n v="0"/>
    <m/>
    <x v="0"/>
    <m/>
    <m/>
    <x v="110"/>
    <m/>
    <x v="2"/>
    <x v="3"/>
    <x v="0"/>
  </r>
  <r>
    <x v="751"/>
    <x v="14"/>
    <x v="0"/>
    <s v="NDG_Genio_S_SUBX_logo_Awareness"/>
    <n v="1210"/>
    <m/>
    <m/>
    <m/>
    <m/>
    <n v="369.52661000000001"/>
    <m/>
    <x v="0"/>
    <m/>
    <m/>
    <x v="110"/>
    <m/>
    <x v="2"/>
    <x v="3"/>
    <x v="0"/>
  </r>
  <r>
    <x v="751"/>
    <x v="14"/>
    <x v="0"/>
    <s v="NDG_Genio_S_SUBX_logo_Awareness"/>
    <n v="8658"/>
    <m/>
    <m/>
    <m/>
    <m/>
    <n v="1709.1567399999999"/>
    <m/>
    <x v="0"/>
    <m/>
    <m/>
    <x v="110"/>
    <m/>
    <x v="2"/>
    <x v="3"/>
    <x v="0"/>
  </r>
  <r>
    <x v="751"/>
    <x v="14"/>
    <x v="0"/>
    <s v="NDG_Genio_S_SUBX_logo_Awareness"/>
    <n v="5604"/>
    <m/>
    <m/>
    <m/>
    <m/>
    <n v="1050.0679749999999"/>
    <m/>
    <x v="0"/>
    <m/>
    <m/>
    <x v="110"/>
    <m/>
    <x v="2"/>
    <x v="3"/>
    <x v="0"/>
  </r>
  <r>
    <x v="751"/>
    <x v="14"/>
    <x v="0"/>
    <s v="NDG_Genio_S_SUBX_logo_Consideration"/>
    <n v="975"/>
    <m/>
    <m/>
    <m/>
    <m/>
    <n v="99.543854999999994"/>
    <m/>
    <x v="0"/>
    <m/>
    <m/>
    <x v="110"/>
    <m/>
    <x v="2"/>
    <x v="3"/>
    <x v="0"/>
  </r>
  <r>
    <x v="751"/>
    <x v="14"/>
    <x v="0"/>
    <s v="NDG_Genio_S_SUBX_logo_Consideration"/>
    <n v="9"/>
    <m/>
    <m/>
    <m/>
    <m/>
    <n v="0"/>
    <m/>
    <x v="0"/>
    <m/>
    <m/>
    <x v="110"/>
    <m/>
    <x v="2"/>
    <x v="3"/>
    <x v="0"/>
  </r>
  <r>
    <x v="751"/>
    <x v="14"/>
    <x v="0"/>
    <s v="NDG_Genio_S_SUBX_logo_Consideration"/>
    <n v="11543"/>
    <m/>
    <m/>
    <m/>
    <m/>
    <n v="1446.521835"/>
    <m/>
    <x v="0"/>
    <m/>
    <m/>
    <x v="110"/>
    <m/>
    <x v="2"/>
    <x v="3"/>
    <x v="0"/>
  </r>
  <r>
    <x v="751"/>
    <x v="0"/>
    <x v="0"/>
    <s v="指名：ドルチェグスト（161228AM-170131）"/>
    <n v="156"/>
    <m/>
    <m/>
    <m/>
    <m/>
    <n v="330.72"/>
    <m/>
    <x v="0"/>
    <m/>
    <m/>
    <x v="110"/>
    <m/>
    <x v="2"/>
    <x v="3"/>
    <x v="2"/>
  </r>
  <r>
    <x v="751"/>
    <x v="0"/>
    <x v="0"/>
    <s v="指名：ドルチェグスト（161228AM-170131）"/>
    <n v="331"/>
    <m/>
    <m/>
    <m/>
    <m/>
    <n v="958.88"/>
    <m/>
    <x v="0"/>
    <m/>
    <m/>
    <x v="110"/>
    <m/>
    <x v="2"/>
    <x v="3"/>
    <x v="2"/>
  </r>
  <r>
    <x v="751"/>
    <x v="0"/>
    <x v="0"/>
    <s v="指名：ドルチェグスト（161228AM-170131）"/>
    <n v="3705"/>
    <m/>
    <m/>
    <m/>
    <m/>
    <n v="13686.4"/>
    <m/>
    <x v="0"/>
    <m/>
    <m/>
    <x v="110"/>
    <m/>
    <x v="2"/>
    <x v="3"/>
    <x v="2"/>
  </r>
  <r>
    <x v="751"/>
    <x v="0"/>
    <x v="0"/>
    <s v="指名：ドルチェグスト（161228AM-170131）"/>
    <n v="517"/>
    <m/>
    <m/>
    <m/>
    <m/>
    <n v="1983.28"/>
    <m/>
    <x v="0"/>
    <m/>
    <m/>
    <x v="110"/>
    <m/>
    <x v="2"/>
    <x v="3"/>
    <x v="2"/>
  </r>
  <r>
    <x v="751"/>
    <x v="0"/>
    <x v="0"/>
    <s v="指名：ドルチェグスト（161228AM-170131）"/>
    <n v="1593"/>
    <m/>
    <m/>
    <m/>
    <m/>
    <n v="4330.5600000000004"/>
    <m/>
    <x v="0"/>
    <m/>
    <m/>
    <x v="110"/>
    <m/>
    <x v="2"/>
    <x v="3"/>
    <x v="2"/>
  </r>
  <r>
    <x v="752"/>
    <x v="14"/>
    <x v="0"/>
    <s v="NDG_Genio_S_NDG logo_Consideration"/>
    <n v="1992"/>
    <m/>
    <m/>
    <m/>
    <m/>
    <n v="44.006819999999998"/>
    <m/>
    <x v="0"/>
    <m/>
    <m/>
    <x v="111"/>
    <m/>
    <x v="2"/>
    <x v="3"/>
    <x v="0"/>
  </r>
  <r>
    <x v="752"/>
    <x v="14"/>
    <x v="0"/>
    <s v="NDG_2021_秋冬施策"/>
    <n v="146967"/>
    <m/>
    <m/>
    <m/>
    <m/>
    <n v="8118.5078950000006"/>
    <m/>
    <x v="0"/>
    <m/>
    <m/>
    <x v="111"/>
    <m/>
    <x v="2"/>
    <x v="3"/>
    <x v="0"/>
  </r>
  <r>
    <x v="752"/>
    <x v="14"/>
    <x v="0"/>
    <s v="NDG_2021_秋冬施策"/>
    <n v="17220"/>
    <m/>
    <m/>
    <m/>
    <m/>
    <n v="2408.5705950000001"/>
    <m/>
    <x v="0"/>
    <m/>
    <m/>
    <x v="111"/>
    <m/>
    <x v="2"/>
    <x v="3"/>
    <x v="0"/>
  </r>
  <r>
    <x v="752"/>
    <x v="14"/>
    <x v="0"/>
    <s v="NDG_Genio_S_SUBX_logo_Awareness"/>
    <n v="182"/>
    <m/>
    <m/>
    <m/>
    <m/>
    <n v="53.548990000000003"/>
    <m/>
    <x v="0"/>
    <m/>
    <m/>
    <x v="111"/>
    <m/>
    <x v="2"/>
    <x v="3"/>
    <x v="0"/>
  </r>
  <r>
    <x v="752"/>
    <x v="14"/>
    <x v="0"/>
    <s v="NDG_Genio_S_SUBX_logo_Consideration"/>
    <n v="2764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63541"/>
    <m/>
    <m/>
    <m/>
    <m/>
    <n v="2960.087505"/>
    <m/>
    <x v="0"/>
    <m/>
    <m/>
    <x v="111"/>
    <m/>
    <x v="2"/>
    <x v="3"/>
    <x v="0"/>
  </r>
  <r>
    <x v="752"/>
    <x v="14"/>
    <x v="0"/>
    <s v="NDG_Genio_S_SUBX_logo_Awareness"/>
    <n v="33949"/>
    <m/>
    <m/>
    <m/>
    <m/>
    <n v="8621.2156799999993"/>
    <m/>
    <x v="0"/>
    <m/>
    <m/>
    <x v="111"/>
    <m/>
    <x v="2"/>
    <x v="3"/>
    <x v="0"/>
  </r>
  <r>
    <x v="752"/>
    <x v="14"/>
    <x v="0"/>
    <s v="NDG_Genio_S_SUBX_logo_Awareness"/>
    <n v="10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1571"/>
    <m/>
    <m/>
    <m/>
    <m/>
    <n v="845.36177999999995"/>
    <m/>
    <x v="0"/>
    <m/>
    <m/>
    <x v="111"/>
    <m/>
    <x v="2"/>
    <x v="3"/>
    <x v="0"/>
  </r>
  <r>
    <x v="752"/>
    <x v="14"/>
    <x v="0"/>
    <s v="NDG_Genio_S_SUBX_logo_Consideration"/>
    <n v="25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5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7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4225"/>
    <m/>
    <m/>
    <m/>
    <m/>
    <n v="1044.8308199999999"/>
    <m/>
    <x v="0"/>
    <m/>
    <m/>
    <x v="111"/>
    <m/>
    <x v="2"/>
    <x v="3"/>
    <x v="0"/>
  </r>
  <r>
    <x v="752"/>
    <x v="14"/>
    <x v="0"/>
    <s v="NDG_Genio_S_NDG logo_Consideration"/>
    <n v="52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994"/>
    <m/>
    <m/>
    <m/>
    <m/>
    <n v="72.851870000000005"/>
    <m/>
    <x v="0"/>
    <m/>
    <m/>
    <x v="111"/>
    <m/>
    <x v="2"/>
    <x v="3"/>
    <x v="0"/>
  </r>
  <r>
    <x v="752"/>
    <x v="14"/>
    <x v="0"/>
    <s v="NDG_Genio_S_NDG logo_Consideration"/>
    <n v="452"/>
    <m/>
    <m/>
    <m/>
    <m/>
    <n v="93.664460000000005"/>
    <m/>
    <x v="0"/>
    <m/>
    <m/>
    <x v="111"/>
    <m/>
    <x v="2"/>
    <x v="3"/>
    <x v="0"/>
  </r>
  <r>
    <x v="752"/>
    <x v="14"/>
    <x v="0"/>
    <s v="NDG_Genio_S_NDG logo_Consideration"/>
    <n v="981"/>
    <m/>
    <m/>
    <m/>
    <m/>
    <n v="119.553645"/>
    <m/>
    <x v="0"/>
    <m/>
    <m/>
    <x v="111"/>
    <m/>
    <x v="2"/>
    <x v="3"/>
    <x v="0"/>
  </r>
  <r>
    <x v="752"/>
    <x v="14"/>
    <x v="0"/>
    <s v="NDG_Genio_S_NDG logo_Consideration"/>
    <n v="2544"/>
    <m/>
    <m/>
    <m/>
    <m/>
    <n v="0"/>
    <m/>
    <x v="0"/>
    <m/>
    <m/>
    <x v="111"/>
    <m/>
    <x v="2"/>
    <x v="3"/>
    <x v="0"/>
  </r>
  <r>
    <x v="752"/>
    <x v="14"/>
    <x v="0"/>
    <s v="NDG_2021_秋冬施策"/>
    <n v="25524"/>
    <m/>
    <m/>
    <m/>
    <m/>
    <n v="4156.1502350000001"/>
    <m/>
    <x v="0"/>
    <m/>
    <m/>
    <x v="111"/>
    <m/>
    <x v="2"/>
    <x v="3"/>
    <x v="0"/>
  </r>
  <r>
    <x v="752"/>
    <x v="14"/>
    <x v="0"/>
    <s v="NDG_Genio_S_NDG logo_Consideration"/>
    <n v="306"/>
    <m/>
    <m/>
    <m/>
    <m/>
    <n v="58.005645000000001"/>
    <m/>
    <x v="0"/>
    <m/>
    <m/>
    <x v="111"/>
    <m/>
    <x v="2"/>
    <x v="3"/>
    <x v="0"/>
  </r>
  <r>
    <x v="752"/>
    <x v="14"/>
    <x v="0"/>
    <s v="NDG_2021_秋冬施策"/>
    <n v="1026"/>
    <m/>
    <m/>
    <m/>
    <m/>
    <n v="140.660595"/>
    <m/>
    <x v="0"/>
    <m/>
    <m/>
    <x v="111"/>
    <m/>
    <x v="2"/>
    <x v="3"/>
    <x v="0"/>
  </r>
  <r>
    <x v="752"/>
    <x v="14"/>
    <x v="0"/>
    <s v="NDG_Genio_S_SUBX_logo_Awareness"/>
    <n v="11527"/>
    <m/>
    <m/>
    <m/>
    <m/>
    <n v="606.04932999999994"/>
    <m/>
    <x v="0"/>
    <m/>
    <m/>
    <x v="111"/>
    <m/>
    <x v="2"/>
    <x v="3"/>
    <x v="0"/>
  </r>
  <r>
    <x v="752"/>
    <x v="14"/>
    <x v="0"/>
    <s v="NDG_Genio_S_SUBX_logo_Awareness"/>
    <n v="1006"/>
    <m/>
    <m/>
    <m/>
    <m/>
    <n v="88.859925000000004"/>
    <m/>
    <x v="0"/>
    <m/>
    <m/>
    <x v="111"/>
    <m/>
    <x v="2"/>
    <x v="3"/>
    <x v="0"/>
  </r>
  <r>
    <x v="752"/>
    <x v="14"/>
    <x v="0"/>
    <s v="NDG_Genio_S_SUBX_logo_Consideration"/>
    <n v="804"/>
    <m/>
    <m/>
    <m/>
    <m/>
    <n v="32.07855"/>
    <m/>
    <x v="0"/>
    <m/>
    <m/>
    <x v="111"/>
    <m/>
    <x v="2"/>
    <x v="3"/>
    <x v="0"/>
  </r>
  <r>
    <x v="752"/>
    <x v="14"/>
    <x v="0"/>
    <s v="NDG_Genio_S_NDG logo_Consideration"/>
    <n v="5751"/>
    <m/>
    <m/>
    <m/>
    <m/>
    <n v="22.77722"/>
    <m/>
    <x v="0"/>
    <m/>
    <m/>
    <x v="111"/>
    <m/>
    <x v="2"/>
    <x v="3"/>
    <x v="0"/>
  </r>
  <r>
    <x v="752"/>
    <x v="14"/>
    <x v="0"/>
    <s v="NDG_Genio_S_NDG logo_Consideration"/>
    <n v="77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5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3839"/>
    <m/>
    <m/>
    <m/>
    <m/>
    <n v="921.55976499999997"/>
    <m/>
    <x v="0"/>
    <m/>
    <m/>
    <x v="111"/>
    <m/>
    <x v="2"/>
    <x v="3"/>
    <x v="0"/>
  </r>
  <r>
    <x v="752"/>
    <x v="14"/>
    <x v="0"/>
    <s v="NDG_Genio_S_SUBX_logo_Awareness"/>
    <n v="327249"/>
    <m/>
    <m/>
    <m/>
    <m/>
    <n v="27922.95838"/>
    <m/>
    <x v="0"/>
    <m/>
    <m/>
    <x v="111"/>
    <m/>
    <x v="2"/>
    <x v="3"/>
    <x v="0"/>
  </r>
  <r>
    <x v="752"/>
    <x v="14"/>
    <x v="0"/>
    <s v="NDG_2021_秋冬施策"/>
    <n v="2627520"/>
    <m/>
    <m/>
    <m/>
    <m/>
    <n v="193320.61334000001"/>
    <m/>
    <x v="0"/>
    <m/>
    <m/>
    <x v="111"/>
    <m/>
    <x v="2"/>
    <x v="3"/>
    <x v="0"/>
  </r>
  <r>
    <x v="752"/>
    <x v="14"/>
    <x v="0"/>
    <s v="NDG_2021_秋冬施策"/>
    <n v="39251"/>
    <m/>
    <m/>
    <m/>
    <m/>
    <n v="888.32719000000009"/>
    <m/>
    <x v="0"/>
    <m/>
    <m/>
    <x v="111"/>
    <m/>
    <x v="2"/>
    <x v="3"/>
    <x v="0"/>
  </r>
  <r>
    <x v="752"/>
    <x v="14"/>
    <x v="0"/>
    <s v="NDG_Genio_S_NDG logo_Consideration"/>
    <n v="67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6948"/>
    <m/>
    <m/>
    <m/>
    <m/>
    <n v="1646.40454"/>
    <m/>
    <x v="0"/>
    <m/>
    <m/>
    <x v="111"/>
    <m/>
    <x v="2"/>
    <x v="3"/>
    <x v="0"/>
  </r>
  <r>
    <x v="752"/>
    <x v="14"/>
    <x v="0"/>
    <s v="NDG_Genio_S_NDG logo_Consideration"/>
    <n v="349"/>
    <m/>
    <m/>
    <m/>
    <m/>
    <n v="197.52559500000001"/>
    <m/>
    <x v="0"/>
    <m/>
    <m/>
    <x v="111"/>
    <m/>
    <x v="2"/>
    <x v="3"/>
    <x v="0"/>
  </r>
  <r>
    <x v="752"/>
    <x v="14"/>
    <x v="0"/>
    <s v="NDG_Genio_S_SUBX_logo_Awareness"/>
    <n v="15468"/>
    <m/>
    <m/>
    <m/>
    <m/>
    <n v="4496.8485199999996"/>
    <m/>
    <x v="0"/>
    <m/>
    <m/>
    <x v="111"/>
    <m/>
    <x v="2"/>
    <x v="3"/>
    <x v="0"/>
  </r>
  <r>
    <x v="752"/>
    <x v="14"/>
    <x v="0"/>
    <s v="NDG_Genio_S_NDG logo_Consideration"/>
    <n v="228"/>
    <m/>
    <m/>
    <m/>
    <m/>
    <n v="62.951785000000001"/>
    <m/>
    <x v="0"/>
    <m/>
    <m/>
    <x v="111"/>
    <m/>
    <x v="2"/>
    <x v="3"/>
    <x v="0"/>
  </r>
  <r>
    <x v="752"/>
    <x v="14"/>
    <x v="0"/>
    <s v="NDG_Genio_S_SUBX_logo_Awareness"/>
    <n v="10256"/>
    <m/>
    <m/>
    <m/>
    <m/>
    <n v="1920.4035249999999"/>
    <m/>
    <x v="0"/>
    <m/>
    <m/>
    <x v="111"/>
    <m/>
    <x v="2"/>
    <x v="3"/>
    <x v="0"/>
  </r>
  <r>
    <x v="752"/>
    <x v="14"/>
    <x v="0"/>
    <s v="NDG_Genio_S_SUBX_logo_Consideration"/>
    <n v="234"/>
    <m/>
    <m/>
    <m/>
    <m/>
    <n v="224.56100000000001"/>
    <m/>
    <x v="0"/>
    <m/>
    <m/>
    <x v="111"/>
    <m/>
    <x v="2"/>
    <x v="3"/>
    <x v="0"/>
  </r>
  <r>
    <x v="752"/>
    <x v="14"/>
    <x v="0"/>
    <s v="NDG_Genio_S_NDG logo_Consideration"/>
    <n v="939"/>
    <m/>
    <m/>
    <m/>
    <m/>
    <n v="284.68068499999998"/>
    <m/>
    <x v="0"/>
    <m/>
    <m/>
    <x v="111"/>
    <m/>
    <x v="2"/>
    <x v="3"/>
    <x v="0"/>
  </r>
  <r>
    <x v="752"/>
    <x v="14"/>
    <x v="0"/>
    <s v="NDG_Genio_S_NDG logo_Consideration"/>
    <n v="6946"/>
    <m/>
    <m/>
    <m/>
    <m/>
    <n v="1142.30189"/>
    <m/>
    <x v="0"/>
    <m/>
    <m/>
    <x v="111"/>
    <m/>
    <x v="2"/>
    <x v="3"/>
    <x v="0"/>
  </r>
  <r>
    <x v="752"/>
    <x v="14"/>
    <x v="0"/>
    <s v="NDG_Genio_S_NDG logo_Consideration"/>
    <n v="9477"/>
    <m/>
    <m/>
    <m/>
    <m/>
    <n v="574.30193499999996"/>
    <m/>
    <x v="0"/>
    <m/>
    <m/>
    <x v="111"/>
    <m/>
    <x v="2"/>
    <x v="3"/>
    <x v="0"/>
  </r>
  <r>
    <x v="752"/>
    <x v="14"/>
    <x v="0"/>
    <s v="NDG_Genio_S_NDG logo_Consideration"/>
    <n v="48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189"/>
    <m/>
    <m/>
    <m/>
    <m/>
    <n v="286.04879"/>
    <m/>
    <x v="0"/>
    <m/>
    <m/>
    <x v="111"/>
    <m/>
    <x v="2"/>
    <x v="3"/>
    <x v="0"/>
  </r>
  <r>
    <x v="752"/>
    <x v="14"/>
    <x v="0"/>
    <s v="NDG_Genio_S_SUBX_logo_Consideration"/>
    <n v="15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608"/>
    <m/>
    <m/>
    <m/>
    <m/>
    <n v="192.273945"/>
    <m/>
    <x v="0"/>
    <m/>
    <m/>
    <x v="111"/>
    <m/>
    <x v="2"/>
    <x v="3"/>
    <x v="0"/>
  </r>
  <r>
    <x v="752"/>
    <x v="14"/>
    <x v="0"/>
    <s v="NDG_Genio_S_SUBX_logo_Awareness"/>
    <n v="437885"/>
    <m/>
    <m/>
    <m/>
    <m/>
    <n v="29066.652905000003"/>
    <m/>
    <x v="0"/>
    <m/>
    <m/>
    <x v="111"/>
    <m/>
    <x v="2"/>
    <x v="3"/>
    <x v="0"/>
  </r>
  <r>
    <x v="752"/>
    <x v="14"/>
    <x v="0"/>
    <s v="NDG_Genio_S_SUBX_logo_Consideration"/>
    <n v="80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892"/>
    <m/>
    <m/>
    <m/>
    <m/>
    <n v="140.36177499999999"/>
    <m/>
    <x v="0"/>
    <m/>
    <m/>
    <x v="111"/>
    <m/>
    <x v="2"/>
    <x v="3"/>
    <x v="0"/>
  </r>
  <r>
    <x v="752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222"/>
    <m/>
    <m/>
    <m/>
    <m/>
    <n v="136.27195499999999"/>
    <m/>
    <x v="0"/>
    <m/>
    <m/>
    <x v="111"/>
    <m/>
    <x v="2"/>
    <x v="3"/>
    <x v="0"/>
  </r>
  <r>
    <x v="752"/>
    <x v="14"/>
    <x v="0"/>
    <s v="NDG_Genio_S_SUBX_logo_Consideration"/>
    <n v="5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54"/>
    <m/>
    <m/>
    <m/>
    <m/>
    <n v="73.549859999999995"/>
    <m/>
    <x v="0"/>
    <m/>
    <m/>
    <x v="111"/>
    <m/>
    <x v="2"/>
    <x v="3"/>
    <x v="0"/>
  </r>
  <r>
    <x v="752"/>
    <x v="14"/>
    <x v="0"/>
    <s v="NDG_Genio_S_SUBX_logo_Consideration"/>
    <n v="7919"/>
    <m/>
    <m/>
    <m/>
    <m/>
    <n v="649.42729000000008"/>
    <m/>
    <x v="0"/>
    <m/>
    <m/>
    <x v="111"/>
    <m/>
    <x v="2"/>
    <x v="3"/>
    <x v="0"/>
  </r>
  <r>
    <x v="752"/>
    <x v="14"/>
    <x v="0"/>
    <s v="NDG_Genio_S_SUBX_logo_Awareness"/>
    <n v="8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2504"/>
    <m/>
    <m/>
    <m/>
    <m/>
    <n v="3051.5398049999999"/>
    <m/>
    <x v="0"/>
    <m/>
    <m/>
    <x v="111"/>
    <m/>
    <x v="2"/>
    <x v="3"/>
    <x v="0"/>
  </r>
  <r>
    <x v="752"/>
    <x v="14"/>
    <x v="0"/>
    <s v="NDG_Genio_S_SUBX_logo_Consideration"/>
    <n v="1307"/>
    <m/>
    <m/>
    <m/>
    <m/>
    <n v="442.21457500000002"/>
    <m/>
    <x v="0"/>
    <m/>
    <m/>
    <x v="111"/>
    <m/>
    <x v="2"/>
    <x v="3"/>
    <x v="0"/>
  </r>
  <r>
    <x v="752"/>
    <x v="14"/>
    <x v="0"/>
    <s v="NDG_Genio_S_SUBX_logo_Consideration"/>
    <n v="14080"/>
    <m/>
    <m/>
    <m/>
    <m/>
    <n v="899.09362999999996"/>
    <m/>
    <x v="0"/>
    <m/>
    <m/>
    <x v="111"/>
    <m/>
    <x v="2"/>
    <x v="3"/>
    <x v="0"/>
  </r>
  <r>
    <x v="752"/>
    <x v="14"/>
    <x v="0"/>
    <s v="NDG_Genio_S_SUBX_logo_Consideration"/>
    <n v="10170"/>
    <m/>
    <m/>
    <m/>
    <m/>
    <n v="916.18769499999996"/>
    <m/>
    <x v="0"/>
    <m/>
    <m/>
    <x v="111"/>
    <m/>
    <x v="2"/>
    <x v="3"/>
    <x v="0"/>
  </r>
  <r>
    <x v="752"/>
    <x v="14"/>
    <x v="0"/>
    <s v="NDG_Genio_S_SUBX_logo_Consideration"/>
    <n v="6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52234"/>
    <m/>
    <m/>
    <m/>
    <m/>
    <n v="1963.5083099999999"/>
    <m/>
    <x v="0"/>
    <m/>
    <m/>
    <x v="111"/>
    <m/>
    <x v="2"/>
    <x v="3"/>
    <x v="0"/>
  </r>
  <r>
    <x v="752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640"/>
    <m/>
    <m/>
    <m/>
    <m/>
    <n v="458.52479499999998"/>
    <m/>
    <x v="0"/>
    <m/>
    <m/>
    <x v="111"/>
    <m/>
    <x v="2"/>
    <x v="3"/>
    <x v="0"/>
  </r>
  <r>
    <x v="752"/>
    <x v="14"/>
    <x v="0"/>
    <s v="NDG_Genio_S_SUBX_logo_Consideration"/>
    <n v="215"/>
    <m/>
    <m/>
    <m/>
    <m/>
    <n v="82.157660000000007"/>
    <m/>
    <x v="0"/>
    <m/>
    <m/>
    <x v="111"/>
    <m/>
    <x v="2"/>
    <x v="3"/>
    <x v="0"/>
  </r>
  <r>
    <x v="752"/>
    <x v="14"/>
    <x v="0"/>
    <s v="NDG_Genio_S_NDG logo_Consideration"/>
    <n v="8293"/>
    <m/>
    <m/>
    <m/>
    <m/>
    <n v="395.75252499999999"/>
    <m/>
    <x v="0"/>
    <m/>
    <m/>
    <x v="111"/>
    <m/>
    <x v="2"/>
    <x v="3"/>
    <x v="0"/>
  </r>
  <r>
    <x v="752"/>
    <x v="14"/>
    <x v="0"/>
    <s v="NDG_Genio_S_NDG logo_Consideration"/>
    <n v="504"/>
    <m/>
    <m/>
    <m/>
    <m/>
    <n v="82.091875000000002"/>
    <m/>
    <x v="0"/>
    <m/>
    <m/>
    <x v="111"/>
    <m/>
    <x v="2"/>
    <x v="3"/>
    <x v="0"/>
  </r>
  <r>
    <x v="752"/>
    <x v="14"/>
    <x v="0"/>
    <s v="NDG_Genio_S_SUBX_logo_Consideration"/>
    <n v="758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1179"/>
    <m/>
    <m/>
    <m/>
    <m/>
    <n v="648.04803500000003"/>
    <m/>
    <x v="0"/>
    <m/>
    <m/>
    <x v="111"/>
    <m/>
    <x v="2"/>
    <x v="3"/>
    <x v="0"/>
  </r>
  <r>
    <x v="752"/>
    <x v="14"/>
    <x v="0"/>
    <s v="NDG_Genio_S_SUBX_logo_Consideration"/>
    <n v="1063"/>
    <m/>
    <m/>
    <m/>
    <m/>
    <n v="106.871635"/>
    <m/>
    <x v="0"/>
    <m/>
    <m/>
    <x v="111"/>
    <m/>
    <x v="2"/>
    <x v="3"/>
    <x v="0"/>
  </r>
  <r>
    <x v="752"/>
    <x v="14"/>
    <x v="0"/>
    <s v="NDG_Genio_S_SUBX_logo_Awareness"/>
    <n v="105381"/>
    <m/>
    <m/>
    <m/>
    <m/>
    <n v="8564.6874100000005"/>
    <m/>
    <x v="0"/>
    <m/>
    <m/>
    <x v="111"/>
    <m/>
    <x v="2"/>
    <x v="3"/>
    <x v="0"/>
  </r>
  <r>
    <x v="752"/>
    <x v="14"/>
    <x v="0"/>
    <s v="NDG_Genio_S_NDG logo_Consideration"/>
    <n v="2941"/>
    <m/>
    <m/>
    <m/>
    <m/>
    <n v="121.42238500000001"/>
    <m/>
    <x v="0"/>
    <m/>
    <m/>
    <x v="111"/>
    <m/>
    <x v="2"/>
    <x v="3"/>
    <x v="0"/>
  </r>
  <r>
    <x v="752"/>
    <x v="14"/>
    <x v="0"/>
    <s v="NDG_Genio_S_SUBX_logo_Consideration"/>
    <n v="1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13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50"/>
    <m/>
    <m/>
    <m/>
    <m/>
    <n v="45.534370000000003"/>
    <m/>
    <x v="0"/>
    <m/>
    <m/>
    <x v="111"/>
    <m/>
    <x v="2"/>
    <x v="3"/>
    <x v="0"/>
  </r>
  <r>
    <x v="752"/>
    <x v="14"/>
    <x v="0"/>
    <s v="NDG_Genio_S_NDG logo_Consideration"/>
    <n v="5403"/>
    <m/>
    <m/>
    <m/>
    <m/>
    <n v="371.561485"/>
    <m/>
    <x v="0"/>
    <m/>
    <m/>
    <x v="111"/>
    <m/>
    <x v="2"/>
    <x v="3"/>
    <x v="0"/>
  </r>
  <r>
    <x v="752"/>
    <x v="14"/>
    <x v="0"/>
    <s v="NDG_Genio_S_SUBX_logo_Awareness"/>
    <n v="898"/>
    <m/>
    <m/>
    <m/>
    <m/>
    <n v="107.009895"/>
    <m/>
    <x v="0"/>
    <m/>
    <m/>
    <x v="111"/>
    <m/>
    <x v="2"/>
    <x v="3"/>
    <x v="0"/>
  </r>
  <r>
    <x v="752"/>
    <x v="14"/>
    <x v="0"/>
    <s v="NDG_Genio_S_SUBX_logo_Awareness"/>
    <n v="4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10"/>
    <m/>
    <m/>
    <m/>
    <m/>
    <n v="175.12859"/>
    <m/>
    <x v="0"/>
    <m/>
    <m/>
    <x v="111"/>
    <m/>
    <x v="2"/>
    <x v="3"/>
    <x v="0"/>
  </r>
  <r>
    <x v="752"/>
    <x v="14"/>
    <x v="0"/>
    <s v="NDG_Genio_S_SUBX_logo_Consideration"/>
    <n v="227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44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198"/>
    <m/>
    <m/>
    <m/>
    <m/>
    <n v="335.14781499999998"/>
    <m/>
    <x v="0"/>
    <m/>
    <m/>
    <x v="111"/>
    <m/>
    <x v="2"/>
    <x v="3"/>
    <x v="0"/>
  </r>
  <r>
    <x v="752"/>
    <x v="14"/>
    <x v="0"/>
    <s v="NDG_Genio_S_NDG logo_Consideration"/>
    <n v="1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2074"/>
    <m/>
    <m/>
    <m/>
    <m/>
    <n v="642.03260999999998"/>
    <m/>
    <x v="0"/>
    <m/>
    <m/>
    <x v="111"/>
    <m/>
    <x v="2"/>
    <x v="3"/>
    <x v="0"/>
  </r>
  <r>
    <x v="752"/>
    <x v="14"/>
    <x v="0"/>
    <s v="NDG_Genio_S_SUBX_logo_Consideration"/>
    <n v="680"/>
    <m/>
    <m/>
    <m/>
    <m/>
    <n v="46.059534999999997"/>
    <m/>
    <x v="0"/>
    <m/>
    <m/>
    <x v="111"/>
    <m/>
    <x v="2"/>
    <x v="3"/>
    <x v="0"/>
  </r>
  <r>
    <x v="752"/>
    <x v="14"/>
    <x v="0"/>
    <s v="NDG_Genio_S_SUBX_logo_Consideration"/>
    <n v="18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78"/>
    <m/>
    <m/>
    <m/>
    <m/>
    <n v="213.572675"/>
    <m/>
    <x v="0"/>
    <m/>
    <m/>
    <x v="111"/>
    <m/>
    <x v="2"/>
    <x v="3"/>
    <x v="0"/>
  </r>
  <r>
    <x v="752"/>
    <x v="14"/>
    <x v="0"/>
    <s v="NDG_Genio_S_NDG logo_Consideration"/>
    <n v="4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16087"/>
    <m/>
    <m/>
    <m/>
    <m/>
    <n v="9554.4851749999998"/>
    <m/>
    <x v="0"/>
    <m/>
    <m/>
    <x v="111"/>
    <m/>
    <x v="2"/>
    <x v="3"/>
    <x v="0"/>
  </r>
  <r>
    <x v="752"/>
    <x v="14"/>
    <x v="0"/>
    <s v="NDG_Genio_S_NDG logo_Consideration"/>
    <n v="24583"/>
    <m/>
    <m/>
    <m/>
    <m/>
    <n v="1301.3075799999999"/>
    <m/>
    <x v="0"/>
    <m/>
    <m/>
    <x v="111"/>
    <m/>
    <x v="2"/>
    <x v="3"/>
    <x v="0"/>
  </r>
  <r>
    <x v="752"/>
    <x v="14"/>
    <x v="0"/>
    <s v="NDG_Genio_S_SUBX_logo_Awareness"/>
    <n v="45956"/>
    <m/>
    <m/>
    <m/>
    <m/>
    <n v="4004.0608900000002"/>
    <m/>
    <x v="0"/>
    <m/>
    <m/>
    <x v="111"/>
    <m/>
    <x v="2"/>
    <x v="3"/>
    <x v="0"/>
  </r>
  <r>
    <x v="752"/>
    <x v="14"/>
    <x v="0"/>
    <s v="NDG_Genio_S_NDG logo_Consideration"/>
    <n v="35504"/>
    <m/>
    <m/>
    <m/>
    <m/>
    <n v="2256.9071800000002"/>
    <m/>
    <x v="0"/>
    <m/>
    <m/>
    <x v="111"/>
    <m/>
    <x v="2"/>
    <x v="3"/>
    <x v="0"/>
  </r>
  <r>
    <x v="752"/>
    <x v="14"/>
    <x v="0"/>
    <s v="NDG_2021_秋冬施策"/>
    <n v="354765"/>
    <m/>
    <m/>
    <m/>
    <m/>
    <n v="74278.511385000005"/>
    <m/>
    <x v="0"/>
    <m/>
    <m/>
    <x v="111"/>
    <m/>
    <x v="2"/>
    <x v="3"/>
    <x v="0"/>
  </r>
  <r>
    <x v="752"/>
    <x v="14"/>
    <x v="0"/>
    <s v="NDG_Genio_S_NDG logo_Consideration"/>
    <n v="312"/>
    <m/>
    <m/>
    <m/>
    <m/>
    <n v="106.05211"/>
    <m/>
    <x v="0"/>
    <m/>
    <m/>
    <x v="111"/>
    <m/>
    <x v="2"/>
    <x v="3"/>
    <x v="0"/>
  </r>
  <r>
    <x v="752"/>
    <x v="14"/>
    <x v="0"/>
    <s v="NDG_Genio_S_NDG logo_Consideration"/>
    <n v="11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8862"/>
    <m/>
    <m/>
    <m/>
    <m/>
    <n v="1007.611005"/>
    <m/>
    <x v="0"/>
    <m/>
    <m/>
    <x v="111"/>
    <m/>
    <x v="2"/>
    <x v="3"/>
    <x v="0"/>
  </r>
  <r>
    <x v="752"/>
    <x v="14"/>
    <x v="0"/>
    <s v="NDG_Genio_S_SUBX_logo_Awareness"/>
    <n v="445"/>
    <m/>
    <m/>
    <m/>
    <m/>
    <n v="56.744579999999999"/>
    <m/>
    <x v="0"/>
    <m/>
    <m/>
    <x v="111"/>
    <m/>
    <x v="2"/>
    <x v="3"/>
    <x v="0"/>
  </r>
  <r>
    <x v="752"/>
    <x v="14"/>
    <x v="0"/>
    <s v="NDG_Genio_S_SUBX_logo_Consideration"/>
    <n v="15476"/>
    <m/>
    <m/>
    <m/>
    <m/>
    <n v="1573.9228499999999"/>
    <m/>
    <x v="0"/>
    <m/>
    <m/>
    <x v="111"/>
    <m/>
    <x v="2"/>
    <x v="3"/>
    <x v="0"/>
  </r>
  <r>
    <x v="752"/>
    <x v="14"/>
    <x v="0"/>
    <s v="NDG_Genio_S_SUBX_logo_Consideration"/>
    <n v="1007"/>
    <m/>
    <m/>
    <m/>
    <m/>
    <n v="39.061794999999996"/>
    <m/>
    <x v="0"/>
    <m/>
    <m/>
    <x v="111"/>
    <m/>
    <x v="2"/>
    <x v="3"/>
    <x v="0"/>
  </r>
  <r>
    <x v="752"/>
    <x v="14"/>
    <x v="0"/>
    <s v="NDG_Genio_S_SUBX_logo_Consideration"/>
    <n v="9359"/>
    <m/>
    <m/>
    <m/>
    <m/>
    <n v="412.97258499999998"/>
    <m/>
    <x v="0"/>
    <m/>
    <m/>
    <x v="111"/>
    <m/>
    <x v="2"/>
    <x v="3"/>
    <x v="0"/>
  </r>
  <r>
    <x v="752"/>
    <x v="14"/>
    <x v="0"/>
    <s v="NDG_Genio_S_SUBX_logo_Consideration"/>
    <n v="51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16527"/>
    <m/>
    <m/>
    <m/>
    <m/>
    <n v="13448.442045"/>
    <m/>
    <x v="0"/>
    <m/>
    <m/>
    <x v="111"/>
    <m/>
    <x v="2"/>
    <x v="3"/>
    <x v="0"/>
  </r>
  <r>
    <x v="752"/>
    <x v="14"/>
    <x v="0"/>
    <s v="NDG_Genio_S_SUBX_logo_Consideration"/>
    <n v="1010"/>
    <m/>
    <m/>
    <m/>
    <m/>
    <n v="94.417085"/>
    <m/>
    <x v="0"/>
    <m/>
    <m/>
    <x v="111"/>
    <m/>
    <x v="2"/>
    <x v="3"/>
    <x v="0"/>
  </r>
  <r>
    <x v="752"/>
    <x v="14"/>
    <x v="0"/>
    <s v="NDG_2021_秋冬施策"/>
    <n v="215385"/>
    <m/>
    <m/>
    <m/>
    <m/>
    <n v="14227.869415000001"/>
    <m/>
    <x v="0"/>
    <m/>
    <m/>
    <x v="111"/>
    <m/>
    <x v="2"/>
    <x v="3"/>
    <x v="0"/>
  </r>
  <r>
    <x v="752"/>
    <x v="14"/>
    <x v="0"/>
    <s v="NDG_Genio_S_SUBX_logo_Consideration"/>
    <n v="69"/>
    <m/>
    <m/>
    <m/>
    <m/>
    <n v="0"/>
    <m/>
    <x v="0"/>
    <m/>
    <m/>
    <x v="111"/>
    <m/>
    <x v="2"/>
    <x v="3"/>
    <x v="0"/>
  </r>
  <r>
    <x v="752"/>
    <x v="14"/>
    <x v="0"/>
    <s v="NDG_2021_秋冬施策"/>
    <n v="43285"/>
    <m/>
    <m/>
    <m/>
    <m/>
    <n v="7739.54504"/>
    <m/>
    <x v="0"/>
    <m/>
    <m/>
    <x v="111"/>
    <m/>
    <x v="2"/>
    <x v="3"/>
    <x v="0"/>
  </r>
  <r>
    <x v="752"/>
    <x v="14"/>
    <x v="0"/>
    <s v="NDG_Genio_S_SUBX_logo_Awareness"/>
    <n v="21626"/>
    <m/>
    <m/>
    <m/>
    <m/>
    <n v="4528.4297800000004"/>
    <m/>
    <x v="0"/>
    <m/>
    <m/>
    <x v="111"/>
    <m/>
    <x v="2"/>
    <x v="3"/>
    <x v="0"/>
  </r>
  <r>
    <x v="752"/>
    <x v="14"/>
    <x v="0"/>
    <s v="NDG_Genio_S_SUBX_logo_Awareness"/>
    <n v="2820"/>
    <m/>
    <m/>
    <m/>
    <m/>
    <n v="425.00343500000002"/>
    <m/>
    <x v="0"/>
    <m/>
    <m/>
    <x v="111"/>
    <m/>
    <x v="2"/>
    <x v="3"/>
    <x v="0"/>
  </r>
  <r>
    <x v="752"/>
    <x v="14"/>
    <x v="0"/>
    <s v="NDG_Genio_S_SUBX_logo_Consideration"/>
    <n v="853"/>
    <m/>
    <m/>
    <m/>
    <m/>
    <n v="207.49035000000001"/>
    <m/>
    <x v="0"/>
    <m/>
    <m/>
    <x v="111"/>
    <m/>
    <x v="2"/>
    <x v="3"/>
    <x v="0"/>
  </r>
  <r>
    <x v="752"/>
    <x v="14"/>
    <x v="0"/>
    <s v="NDG_Genio_S_SUBX_logo_Awareness"/>
    <n v="6377"/>
    <m/>
    <m/>
    <m/>
    <m/>
    <n v="1245.9768200000001"/>
    <m/>
    <x v="0"/>
    <m/>
    <m/>
    <x v="111"/>
    <m/>
    <x v="2"/>
    <x v="3"/>
    <x v="0"/>
  </r>
  <r>
    <x v="752"/>
    <x v="14"/>
    <x v="0"/>
    <s v="NDG_Genio_S_SUBX_logo_Awareness"/>
    <n v="13511"/>
    <m/>
    <m/>
    <m/>
    <m/>
    <n v="508.26494500000001"/>
    <m/>
    <x v="0"/>
    <m/>
    <m/>
    <x v="111"/>
    <m/>
    <x v="2"/>
    <x v="3"/>
    <x v="0"/>
  </r>
  <r>
    <x v="752"/>
    <x v="14"/>
    <x v="0"/>
    <s v="NDG_Genio_S_SUBX_logo_Awareness"/>
    <n v="93060"/>
    <m/>
    <m/>
    <m/>
    <m/>
    <n v="7477.8500800000002"/>
    <m/>
    <x v="0"/>
    <m/>
    <m/>
    <x v="111"/>
    <m/>
    <x v="2"/>
    <x v="3"/>
    <x v="0"/>
  </r>
  <r>
    <x v="752"/>
    <x v="14"/>
    <x v="0"/>
    <s v="NDG_Genio_S_SUBX_logo_Awareness"/>
    <n v="35521"/>
    <m/>
    <m/>
    <m/>
    <m/>
    <n v="2799.63789"/>
    <m/>
    <x v="0"/>
    <m/>
    <m/>
    <x v="111"/>
    <m/>
    <x v="2"/>
    <x v="3"/>
    <x v="0"/>
  </r>
  <r>
    <x v="752"/>
    <x v="14"/>
    <x v="0"/>
    <s v="NDG_Genio_S_NDG logo_Consideration"/>
    <n v="18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943"/>
    <m/>
    <m/>
    <m/>
    <m/>
    <n v="979.13390500000003"/>
    <m/>
    <x v="0"/>
    <m/>
    <m/>
    <x v="111"/>
    <m/>
    <x v="2"/>
    <x v="3"/>
    <x v="0"/>
  </r>
  <r>
    <x v="752"/>
    <x v="14"/>
    <x v="0"/>
    <s v="NDG_Genio_S_SUBX_logo_Consideration"/>
    <n v="2432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668"/>
    <m/>
    <m/>
    <m/>
    <m/>
    <n v="124.74397"/>
    <m/>
    <x v="0"/>
    <m/>
    <m/>
    <x v="111"/>
    <m/>
    <x v="2"/>
    <x v="3"/>
    <x v="0"/>
  </r>
  <r>
    <x v="752"/>
    <x v="14"/>
    <x v="0"/>
    <s v="NDG_Genio_S_NDG logo_Consideration"/>
    <n v="246352"/>
    <m/>
    <m/>
    <m/>
    <m/>
    <n v="15127.66661"/>
    <m/>
    <x v="0"/>
    <m/>
    <m/>
    <x v="111"/>
    <m/>
    <x v="2"/>
    <x v="3"/>
    <x v="0"/>
  </r>
  <r>
    <x v="752"/>
    <x v="14"/>
    <x v="0"/>
    <s v="NDG_Genio_S_NDG logo_Consideration"/>
    <n v="29401"/>
    <m/>
    <m/>
    <m/>
    <m/>
    <n v="1561.29882"/>
    <m/>
    <x v="0"/>
    <m/>
    <m/>
    <x v="111"/>
    <m/>
    <x v="2"/>
    <x v="3"/>
    <x v="0"/>
  </r>
  <r>
    <x v="752"/>
    <x v="14"/>
    <x v="0"/>
    <s v="NDG_Genio_S_NDG logo_Consideration"/>
    <n v="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8855"/>
    <m/>
    <m/>
    <m/>
    <m/>
    <n v="3712.114865"/>
    <m/>
    <x v="0"/>
    <m/>
    <m/>
    <x v="111"/>
    <m/>
    <x v="2"/>
    <x v="3"/>
    <x v="0"/>
  </r>
  <r>
    <x v="752"/>
    <x v="14"/>
    <x v="0"/>
    <s v="NDG_Genio_S_NDG logo_Consideration"/>
    <n v="99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1298"/>
    <m/>
    <m/>
    <m/>
    <m/>
    <n v="173.05468999999999"/>
    <m/>
    <x v="0"/>
    <m/>
    <m/>
    <x v="111"/>
    <m/>
    <x v="2"/>
    <x v="3"/>
    <x v="0"/>
  </r>
  <r>
    <x v="752"/>
    <x v="14"/>
    <x v="0"/>
    <s v="NDG_Genio_S_SUBX_logo_Consideration"/>
    <n v="8622"/>
    <m/>
    <m/>
    <m/>
    <m/>
    <n v="1754.20497"/>
    <m/>
    <x v="0"/>
    <m/>
    <m/>
    <x v="111"/>
    <m/>
    <x v="2"/>
    <x v="3"/>
    <x v="0"/>
  </r>
  <r>
    <x v="752"/>
    <x v="14"/>
    <x v="0"/>
    <s v="NDG_Genio_S_SUBX_logo_Awareness"/>
    <n v="159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109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7210"/>
    <m/>
    <m/>
    <m/>
    <m/>
    <n v="1355.5724"/>
    <m/>
    <x v="0"/>
    <m/>
    <m/>
    <x v="111"/>
    <m/>
    <x v="2"/>
    <x v="3"/>
    <x v="0"/>
  </r>
  <r>
    <x v="752"/>
    <x v="14"/>
    <x v="0"/>
    <s v="NDG_Genio_S_NDG logo_Consideration"/>
    <n v="23890"/>
    <m/>
    <m/>
    <m/>
    <m/>
    <n v="945.27023999999994"/>
    <m/>
    <x v="0"/>
    <m/>
    <m/>
    <x v="111"/>
    <m/>
    <x v="2"/>
    <x v="3"/>
    <x v="0"/>
  </r>
  <r>
    <x v="752"/>
    <x v="14"/>
    <x v="0"/>
    <s v="NDG_Genio_S_NDG logo_Consideration"/>
    <n v="1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08"/>
    <m/>
    <m/>
    <m/>
    <m/>
    <n v="157.15033"/>
    <m/>
    <x v="0"/>
    <m/>
    <m/>
    <x v="111"/>
    <m/>
    <x v="2"/>
    <x v="3"/>
    <x v="0"/>
  </r>
  <r>
    <x v="752"/>
    <x v="14"/>
    <x v="0"/>
    <s v="NDG_Genio_S_NDG logo_Consideration"/>
    <n v="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3514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507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95220"/>
    <m/>
    <m/>
    <m/>
    <m/>
    <n v="5560.6711349999996"/>
    <m/>
    <x v="0"/>
    <m/>
    <m/>
    <x v="111"/>
    <m/>
    <x v="2"/>
    <x v="3"/>
    <x v="0"/>
  </r>
  <r>
    <x v="752"/>
    <x v="14"/>
    <x v="0"/>
    <s v="NDG_Genio_S_SUBX_logo_Awareness"/>
    <n v="2588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3333"/>
    <m/>
    <m/>
    <m/>
    <m/>
    <n v="849.08030499999995"/>
    <m/>
    <x v="0"/>
    <m/>
    <m/>
    <x v="111"/>
    <m/>
    <x v="2"/>
    <x v="3"/>
    <x v="0"/>
  </r>
  <r>
    <x v="752"/>
    <x v="14"/>
    <x v="0"/>
    <s v="NDG_Genio_S_SUBX_logo_Awareness"/>
    <n v="36"/>
    <m/>
    <m/>
    <m/>
    <m/>
    <n v="0"/>
    <m/>
    <x v="0"/>
    <m/>
    <m/>
    <x v="111"/>
    <m/>
    <x v="2"/>
    <x v="3"/>
    <x v="0"/>
  </r>
  <r>
    <x v="752"/>
    <x v="14"/>
    <x v="0"/>
    <s v="NDG_Genio_S_SUBX_logo_Awareness"/>
    <n v="4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29879"/>
    <m/>
    <m/>
    <m/>
    <m/>
    <n v="2636.773185"/>
    <m/>
    <x v="0"/>
    <m/>
    <m/>
    <x v="111"/>
    <m/>
    <x v="2"/>
    <x v="3"/>
    <x v="0"/>
  </r>
  <r>
    <x v="752"/>
    <x v="14"/>
    <x v="0"/>
    <s v="NDG_Genio_S_SUBX_logo_Awareness"/>
    <n v="4769"/>
    <m/>
    <m/>
    <m/>
    <m/>
    <n v="1217.302365"/>
    <m/>
    <x v="0"/>
    <m/>
    <m/>
    <x v="111"/>
    <m/>
    <x v="2"/>
    <x v="3"/>
    <x v="0"/>
  </r>
  <r>
    <x v="752"/>
    <x v="14"/>
    <x v="0"/>
    <s v="NDG_Genio_S_SUBX_logo_Consideration"/>
    <n v="151471"/>
    <m/>
    <m/>
    <m/>
    <m/>
    <n v="12894.845659999999"/>
    <m/>
    <x v="0"/>
    <m/>
    <m/>
    <x v="111"/>
    <m/>
    <x v="2"/>
    <x v="3"/>
    <x v="0"/>
  </r>
  <r>
    <x v="752"/>
    <x v="14"/>
    <x v="0"/>
    <s v="NDG_Genio_S_SUBX_logo_Consideration"/>
    <n v="1077"/>
    <m/>
    <m/>
    <m/>
    <m/>
    <n v="80.752759999999995"/>
    <m/>
    <x v="0"/>
    <m/>
    <m/>
    <x v="111"/>
    <m/>
    <x v="2"/>
    <x v="3"/>
    <x v="0"/>
  </r>
  <r>
    <x v="752"/>
    <x v="14"/>
    <x v="0"/>
    <s v="NDG_Genio_S_SUBX_logo_Consideration"/>
    <n v="2290"/>
    <m/>
    <m/>
    <m/>
    <m/>
    <n v="375.542035"/>
    <m/>
    <x v="0"/>
    <m/>
    <m/>
    <x v="111"/>
    <m/>
    <x v="2"/>
    <x v="3"/>
    <x v="0"/>
  </r>
  <r>
    <x v="752"/>
    <x v="14"/>
    <x v="0"/>
    <s v="NDG_Genio_S_SUBX_logo_Consideration"/>
    <n v="63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2"/>
    <x v="14"/>
    <x v="0"/>
    <s v="NDG_Genio_S_SUBX_logo_Consideration"/>
    <n v="96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607"/>
    <m/>
    <m/>
    <m/>
    <m/>
    <n v="0"/>
    <m/>
    <x v="0"/>
    <m/>
    <m/>
    <x v="111"/>
    <m/>
    <x v="2"/>
    <x v="3"/>
    <x v="0"/>
  </r>
  <r>
    <x v="752"/>
    <x v="14"/>
    <x v="0"/>
    <s v="NDG_Genio_S_NDG logo_Consideration"/>
    <n v="248"/>
    <m/>
    <m/>
    <m/>
    <m/>
    <n v="131.71494999999999"/>
    <m/>
    <x v="0"/>
    <m/>
    <m/>
    <x v="111"/>
    <m/>
    <x v="2"/>
    <x v="3"/>
    <x v="0"/>
  </r>
  <r>
    <x v="752"/>
    <x v="14"/>
    <x v="0"/>
    <s v="NDG_Genio_S_NDG logo_Consideration"/>
    <n v="2878"/>
    <m/>
    <m/>
    <m/>
    <m/>
    <n v="224.80964499999999"/>
    <m/>
    <x v="0"/>
    <m/>
    <m/>
    <x v="111"/>
    <m/>
    <x v="2"/>
    <x v="3"/>
    <x v="0"/>
  </r>
  <r>
    <x v="752"/>
    <x v="14"/>
    <x v="0"/>
    <s v="NDG_Genio_S_NDG logo_Consideration"/>
    <n v="1469"/>
    <m/>
    <m/>
    <m/>
    <m/>
    <n v="414.87812000000002"/>
    <m/>
    <x v="0"/>
    <m/>
    <m/>
    <x v="111"/>
    <m/>
    <x v="2"/>
    <x v="3"/>
    <x v="0"/>
  </r>
  <r>
    <x v="752"/>
    <x v="14"/>
    <x v="0"/>
    <s v="NDG_Genio_S_NDG logo_Consideration"/>
    <n v="1436"/>
    <m/>
    <m/>
    <m/>
    <m/>
    <n v="164.19155499999999"/>
    <m/>
    <x v="0"/>
    <m/>
    <m/>
    <x v="111"/>
    <m/>
    <x v="2"/>
    <x v="3"/>
    <x v="0"/>
  </r>
  <r>
    <x v="752"/>
    <x v="14"/>
    <x v="0"/>
    <s v="NDG_Genio_S_NDG logo_Consideration"/>
    <n v="235"/>
    <m/>
    <m/>
    <m/>
    <m/>
    <n v="0"/>
    <m/>
    <x v="0"/>
    <m/>
    <m/>
    <x v="111"/>
    <m/>
    <x v="2"/>
    <x v="3"/>
    <x v="0"/>
  </r>
  <r>
    <x v="752"/>
    <x v="0"/>
    <x v="0"/>
    <s v="指名：ドルチェグスト（161228AM-170131）"/>
    <n v="2042"/>
    <m/>
    <m/>
    <m/>
    <m/>
    <n v="10653.76"/>
    <m/>
    <x v="0"/>
    <m/>
    <m/>
    <x v="111"/>
    <m/>
    <x v="2"/>
    <x v="3"/>
    <x v="2"/>
  </r>
  <r>
    <x v="752"/>
    <x v="0"/>
    <x v="0"/>
    <s v="指名：ドルチェグスト（161228AM-170131）"/>
    <n v="246"/>
    <m/>
    <m/>
    <m/>
    <m/>
    <n v="651.04"/>
    <m/>
    <x v="0"/>
    <m/>
    <m/>
    <x v="111"/>
    <m/>
    <x v="2"/>
    <x v="3"/>
    <x v="2"/>
  </r>
  <r>
    <x v="752"/>
    <x v="0"/>
    <x v="0"/>
    <s v="指名：ドルチェグスト（161228AM-170131）"/>
    <n v="1019"/>
    <m/>
    <m/>
    <m/>
    <m/>
    <n v="3966.5600000000004"/>
    <m/>
    <x v="0"/>
    <m/>
    <m/>
    <x v="111"/>
    <m/>
    <x v="2"/>
    <x v="3"/>
    <x v="2"/>
  </r>
  <r>
    <x v="752"/>
    <x v="0"/>
    <x v="0"/>
    <s v="指名：ドルチェグスト（161228AM-170131）"/>
    <n v="645"/>
    <m/>
    <m/>
    <m/>
    <m/>
    <n v="7020"/>
    <m/>
    <x v="0"/>
    <m/>
    <m/>
    <x v="111"/>
    <m/>
    <x v="2"/>
    <x v="3"/>
    <x v="2"/>
  </r>
  <r>
    <x v="752"/>
    <x v="0"/>
    <x v="0"/>
    <s v="指名：ドルチェグスト（161228AM-170131）"/>
    <n v="111"/>
    <m/>
    <m/>
    <m/>
    <m/>
    <n v="543.92000000000007"/>
    <m/>
    <x v="0"/>
    <m/>
    <m/>
    <x v="111"/>
    <m/>
    <x v="2"/>
    <x v="3"/>
    <x v="2"/>
  </r>
  <r>
    <x v="753"/>
    <x v="14"/>
    <x v="0"/>
    <s v="NDG_Genio_S_SUBX_logo_Awareness"/>
    <n v="26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663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418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667"/>
    <m/>
    <m/>
    <m/>
    <m/>
    <n v="59.704904999999997"/>
    <m/>
    <x v="0"/>
    <m/>
    <m/>
    <x v="111"/>
    <m/>
    <x v="2"/>
    <x v="3"/>
    <x v="0"/>
  </r>
  <r>
    <x v="753"/>
    <x v="14"/>
    <x v="0"/>
    <s v="NDG_Genio_S_NDG logo_Consideration"/>
    <n v="37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60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87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527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4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4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7409"/>
    <m/>
    <m/>
    <m/>
    <m/>
    <n v="789.44787499999995"/>
    <m/>
    <x v="0"/>
    <m/>
    <m/>
    <x v="111"/>
    <m/>
    <x v="2"/>
    <x v="3"/>
    <x v="0"/>
  </r>
  <r>
    <x v="753"/>
    <x v="14"/>
    <x v="0"/>
    <s v="NDG_Genio_S_SUBX_logo_Consideration"/>
    <n v="576"/>
    <m/>
    <m/>
    <m/>
    <m/>
    <n v="85.318685000000002"/>
    <m/>
    <x v="0"/>
    <m/>
    <m/>
    <x v="111"/>
    <m/>
    <x v="2"/>
    <x v="3"/>
    <x v="0"/>
  </r>
  <r>
    <x v="753"/>
    <x v="14"/>
    <x v="0"/>
    <s v="NDG_Genio_S_SUBX_logo_Consideration"/>
    <n v="19115"/>
    <m/>
    <m/>
    <m/>
    <m/>
    <n v="575.62990000000002"/>
    <m/>
    <x v="0"/>
    <m/>
    <m/>
    <x v="111"/>
    <m/>
    <x v="2"/>
    <x v="3"/>
    <x v="0"/>
  </r>
  <r>
    <x v="753"/>
    <x v="14"/>
    <x v="0"/>
    <s v="NDG_Genio_S_NDG logo_Consideration"/>
    <n v="8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144"/>
    <m/>
    <m/>
    <m/>
    <m/>
    <n v="117.80755499999999"/>
    <m/>
    <x v="0"/>
    <m/>
    <m/>
    <x v="111"/>
    <m/>
    <x v="2"/>
    <x v="3"/>
    <x v="0"/>
  </r>
  <r>
    <x v="753"/>
    <x v="14"/>
    <x v="0"/>
    <s v="NDG_Genio_S_NDG logo_Consideration"/>
    <n v="461"/>
    <m/>
    <m/>
    <m/>
    <m/>
    <n v="82.077380000000005"/>
    <m/>
    <x v="0"/>
    <m/>
    <m/>
    <x v="111"/>
    <m/>
    <x v="2"/>
    <x v="3"/>
    <x v="0"/>
  </r>
  <r>
    <x v="753"/>
    <x v="14"/>
    <x v="0"/>
    <s v="NDG_2021_秋冬施策"/>
    <n v="2805620"/>
    <m/>
    <m/>
    <m/>
    <m/>
    <n v="195323.77105000001"/>
    <m/>
    <x v="0"/>
    <m/>
    <m/>
    <x v="111"/>
    <m/>
    <x v="2"/>
    <x v="3"/>
    <x v="0"/>
  </r>
  <r>
    <x v="753"/>
    <x v="14"/>
    <x v="0"/>
    <s v="NDG_Genio_S_SUBX_logo_Awareness"/>
    <n v="44020"/>
    <m/>
    <m/>
    <m/>
    <m/>
    <n v="2777.4348949999999"/>
    <m/>
    <x v="0"/>
    <m/>
    <m/>
    <x v="111"/>
    <m/>
    <x v="2"/>
    <x v="3"/>
    <x v="0"/>
  </r>
  <r>
    <x v="753"/>
    <x v="14"/>
    <x v="0"/>
    <s v="NDG_2021_秋冬施策"/>
    <n v="360526"/>
    <m/>
    <m/>
    <m/>
    <m/>
    <n v="74125.572409999993"/>
    <m/>
    <x v="0"/>
    <m/>
    <m/>
    <x v="111"/>
    <m/>
    <x v="2"/>
    <x v="3"/>
    <x v="0"/>
  </r>
  <r>
    <x v="753"/>
    <x v="14"/>
    <x v="0"/>
    <s v="NDG_Genio_S_NDG logo_Consideration"/>
    <n v="514"/>
    <m/>
    <m/>
    <m/>
    <m/>
    <n v="164.82487499999999"/>
    <m/>
    <x v="0"/>
    <m/>
    <m/>
    <x v="111"/>
    <m/>
    <x v="2"/>
    <x v="3"/>
    <x v="0"/>
  </r>
  <r>
    <x v="753"/>
    <x v="14"/>
    <x v="0"/>
    <s v="NDG_Genio_S_NDG logo_Consideration"/>
    <n v="230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6982"/>
    <m/>
    <m/>
    <m/>
    <m/>
    <n v="1155.7331799999999"/>
    <m/>
    <x v="0"/>
    <m/>
    <m/>
    <x v="111"/>
    <m/>
    <x v="2"/>
    <x v="3"/>
    <x v="0"/>
  </r>
  <r>
    <x v="753"/>
    <x v="14"/>
    <x v="0"/>
    <s v="NDG_Genio_S_NDG logo_Consideration"/>
    <n v="88693"/>
    <m/>
    <m/>
    <m/>
    <m/>
    <n v="6813.4773299999997"/>
    <m/>
    <x v="0"/>
    <m/>
    <m/>
    <x v="111"/>
    <m/>
    <x v="2"/>
    <x v="3"/>
    <x v="0"/>
  </r>
  <r>
    <x v="753"/>
    <x v="14"/>
    <x v="0"/>
    <s v="NDG_Genio_S_NDG logo_Consideration"/>
    <n v="2656"/>
    <m/>
    <m/>
    <m/>
    <m/>
    <n v="468.48843499999998"/>
    <m/>
    <x v="0"/>
    <m/>
    <m/>
    <x v="111"/>
    <m/>
    <x v="2"/>
    <x v="3"/>
    <x v="0"/>
  </r>
  <r>
    <x v="753"/>
    <x v="14"/>
    <x v="0"/>
    <s v="NDG_Genio_S_NDG logo_Consideration"/>
    <n v="253"/>
    <m/>
    <m/>
    <m/>
    <m/>
    <n v="85.768029999999996"/>
    <m/>
    <x v="0"/>
    <m/>
    <m/>
    <x v="111"/>
    <m/>
    <x v="2"/>
    <x v="3"/>
    <x v="0"/>
  </r>
  <r>
    <x v="753"/>
    <x v="14"/>
    <x v="0"/>
    <s v="NDG_Genio_S_SUBX_logo_Consideration"/>
    <n v="216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79407"/>
    <m/>
    <m/>
    <m/>
    <m/>
    <n v="2564.1186700000003"/>
    <m/>
    <x v="0"/>
    <m/>
    <m/>
    <x v="111"/>
    <m/>
    <x v="2"/>
    <x v="3"/>
    <x v="0"/>
  </r>
  <r>
    <x v="753"/>
    <x v="14"/>
    <x v="0"/>
    <s v="NDG_Genio_S_NDG logo_Consideration"/>
    <n v="15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9629"/>
    <m/>
    <m/>
    <m/>
    <m/>
    <n v="1566.2427299999999"/>
    <m/>
    <x v="0"/>
    <m/>
    <m/>
    <x v="111"/>
    <m/>
    <x v="2"/>
    <x v="3"/>
    <x v="0"/>
  </r>
  <r>
    <x v="753"/>
    <x v="14"/>
    <x v="0"/>
    <s v="NDG_Genio_S_NDG logo_Consideration"/>
    <n v="86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269"/>
    <m/>
    <m/>
    <m/>
    <m/>
    <n v="368.19307000000003"/>
    <m/>
    <x v="0"/>
    <m/>
    <m/>
    <x v="111"/>
    <m/>
    <x v="2"/>
    <x v="3"/>
    <x v="0"/>
  </r>
  <r>
    <x v="753"/>
    <x v="14"/>
    <x v="0"/>
    <s v="NDG_Genio_S_SUBX_logo_Awareness"/>
    <n v="6251"/>
    <m/>
    <m/>
    <m/>
    <m/>
    <n v="1001.3201749999999"/>
    <m/>
    <x v="0"/>
    <m/>
    <m/>
    <x v="111"/>
    <m/>
    <x v="2"/>
    <x v="3"/>
    <x v="0"/>
  </r>
  <r>
    <x v="753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227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6971"/>
    <m/>
    <m/>
    <m/>
    <m/>
    <n v="487.50475999999998"/>
    <m/>
    <x v="0"/>
    <m/>
    <m/>
    <x v="111"/>
    <m/>
    <x v="2"/>
    <x v="3"/>
    <x v="0"/>
  </r>
  <r>
    <x v="753"/>
    <x v="14"/>
    <x v="0"/>
    <s v="NDG_Genio_S_SUBX_logo_Consideration"/>
    <n v="1017"/>
    <m/>
    <m/>
    <m/>
    <m/>
    <n v="90.337299999999999"/>
    <m/>
    <x v="0"/>
    <m/>
    <m/>
    <x v="111"/>
    <m/>
    <x v="2"/>
    <x v="3"/>
    <x v="0"/>
  </r>
  <r>
    <x v="753"/>
    <x v="14"/>
    <x v="0"/>
    <s v="NDG_Genio_S_SUBX_logo_Consideration"/>
    <n v="585"/>
    <m/>
    <m/>
    <m/>
    <m/>
    <n v="464.76879500000001"/>
    <m/>
    <x v="0"/>
    <m/>
    <m/>
    <x v="111"/>
    <m/>
    <x v="2"/>
    <x v="3"/>
    <x v="0"/>
  </r>
  <r>
    <x v="753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7507"/>
    <m/>
    <m/>
    <m/>
    <m/>
    <n v="4508.0788000000002"/>
    <m/>
    <x v="0"/>
    <m/>
    <m/>
    <x v="111"/>
    <m/>
    <x v="2"/>
    <x v="3"/>
    <x v="0"/>
  </r>
  <r>
    <x v="753"/>
    <x v="14"/>
    <x v="0"/>
    <s v="NDG_Genio_S_SUBX_logo_Awareness"/>
    <n v="71"/>
    <m/>
    <m/>
    <m/>
    <m/>
    <n v="0"/>
    <m/>
    <x v="0"/>
    <m/>
    <m/>
    <x v="111"/>
    <m/>
    <x v="2"/>
    <x v="3"/>
    <x v="0"/>
  </r>
  <r>
    <x v="753"/>
    <x v="14"/>
    <x v="0"/>
    <s v="NDG_2021_秋冬施策"/>
    <n v="48700"/>
    <m/>
    <m/>
    <m/>
    <m/>
    <n v="7268.4307799999997"/>
    <m/>
    <x v="0"/>
    <m/>
    <m/>
    <x v="111"/>
    <m/>
    <x v="2"/>
    <x v="3"/>
    <x v="0"/>
  </r>
  <r>
    <x v="753"/>
    <x v="14"/>
    <x v="0"/>
    <s v="NDG_Genio_S_SUBX_logo_Awareness"/>
    <n v="2401"/>
    <m/>
    <m/>
    <m/>
    <m/>
    <n v="496.4203"/>
    <m/>
    <x v="0"/>
    <m/>
    <m/>
    <x v="111"/>
    <m/>
    <x v="2"/>
    <x v="3"/>
    <x v="0"/>
  </r>
  <r>
    <x v="753"/>
    <x v="14"/>
    <x v="0"/>
    <s v="NDG_Genio_S_SUBX_logo_Consideration"/>
    <n v="542"/>
    <m/>
    <m/>
    <m/>
    <m/>
    <n v="62.817985"/>
    <m/>
    <x v="0"/>
    <m/>
    <m/>
    <x v="111"/>
    <m/>
    <x v="2"/>
    <x v="3"/>
    <x v="0"/>
  </r>
  <r>
    <x v="753"/>
    <x v="14"/>
    <x v="0"/>
    <s v="NDG_Genio_S_SUBX_logo_Consideration"/>
    <n v="43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3908"/>
    <m/>
    <m/>
    <m/>
    <m/>
    <n v="687.25366499999996"/>
    <m/>
    <x v="0"/>
    <m/>
    <m/>
    <x v="111"/>
    <m/>
    <x v="2"/>
    <x v="3"/>
    <x v="0"/>
  </r>
  <r>
    <x v="753"/>
    <x v="14"/>
    <x v="0"/>
    <s v="NDG_Genio_S_SUBX_logo_Consideration"/>
    <n v="9729"/>
    <m/>
    <m/>
    <m/>
    <m/>
    <n v="1914.362455"/>
    <m/>
    <x v="0"/>
    <m/>
    <m/>
    <x v="111"/>
    <m/>
    <x v="2"/>
    <x v="3"/>
    <x v="0"/>
  </r>
  <r>
    <x v="753"/>
    <x v="14"/>
    <x v="0"/>
    <s v="NDG_Genio_S_SUBX_logo_Consideration"/>
    <n v="3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35998"/>
    <m/>
    <m/>
    <m/>
    <m/>
    <n v="12151.313485000001"/>
    <m/>
    <x v="0"/>
    <m/>
    <m/>
    <x v="111"/>
    <m/>
    <x v="2"/>
    <x v="3"/>
    <x v="0"/>
  </r>
  <r>
    <x v="753"/>
    <x v="14"/>
    <x v="0"/>
    <s v="NDG_Genio_S_SUBX_logo_Consideration"/>
    <n v="49"/>
    <m/>
    <m/>
    <m/>
    <m/>
    <n v="93.414699999999996"/>
    <m/>
    <x v="0"/>
    <m/>
    <m/>
    <x v="111"/>
    <m/>
    <x v="2"/>
    <x v="3"/>
    <x v="0"/>
  </r>
  <r>
    <x v="753"/>
    <x v="14"/>
    <x v="0"/>
    <s v="NDG_Genio_S_SUBX_logo_Consideration"/>
    <n v="102329"/>
    <m/>
    <m/>
    <m/>
    <m/>
    <n v="9629.7811250000013"/>
    <m/>
    <x v="0"/>
    <m/>
    <m/>
    <x v="111"/>
    <m/>
    <x v="2"/>
    <x v="3"/>
    <x v="0"/>
  </r>
  <r>
    <x v="753"/>
    <x v="14"/>
    <x v="0"/>
    <s v="NDG_Genio_S_SUBX_logo_Consideration"/>
    <n v="5722"/>
    <m/>
    <m/>
    <m/>
    <m/>
    <n v="156.66084499999999"/>
    <m/>
    <x v="0"/>
    <m/>
    <m/>
    <x v="111"/>
    <m/>
    <x v="2"/>
    <x v="3"/>
    <x v="0"/>
  </r>
  <r>
    <x v="753"/>
    <x v="14"/>
    <x v="0"/>
    <s v="NDG_Genio_S_SUBX_logo_Awareness"/>
    <n v="5169"/>
    <m/>
    <m/>
    <m/>
    <m/>
    <n v="673.557005"/>
    <m/>
    <x v="0"/>
    <m/>
    <m/>
    <x v="111"/>
    <m/>
    <x v="2"/>
    <x v="3"/>
    <x v="0"/>
  </r>
  <r>
    <x v="753"/>
    <x v="14"/>
    <x v="0"/>
    <s v="NDG_Genio_S_SUBX_logo_Consideration"/>
    <n v="25813"/>
    <m/>
    <m/>
    <m/>
    <m/>
    <n v="2172.02223"/>
    <m/>
    <x v="0"/>
    <m/>
    <m/>
    <x v="111"/>
    <m/>
    <x v="2"/>
    <x v="3"/>
    <x v="0"/>
  </r>
  <r>
    <x v="753"/>
    <x v="14"/>
    <x v="0"/>
    <s v="NDG_Genio_S_SUBX_logo_Awareness"/>
    <n v="1533"/>
    <m/>
    <m/>
    <m/>
    <m/>
    <n v="244.745845"/>
    <m/>
    <x v="0"/>
    <m/>
    <m/>
    <x v="111"/>
    <m/>
    <x v="2"/>
    <x v="3"/>
    <x v="0"/>
  </r>
  <r>
    <x v="753"/>
    <x v="14"/>
    <x v="0"/>
    <s v="NDG_Genio_S_NDG logo_Consideration"/>
    <n v="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7963"/>
    <m/>
    <m/>
    <m/>
    <m/>
    <n v="3093.3266600000002"/>
    <m/>
    <x v="0"/>
    <m/>
    <m/>
    <x v="111"/>
    <m/>
    <x v="2"/>
    <x v="3"/>
    <x v="0"/>
  </r>
  <r>
    <x v="753"/>
    <x v="14"/>
    <x v="0"/>
    <s v="NDG_2021_秋冬施策"/>
    <n v="7185"/>
    <m/>
    <m/>
    <m/>
    <m/>
    <n v="1263.94616"/>
    <m/>
    <x v="0"/>
    <m/>
    <m/>
    <x v="111"/>
    <m/>
    <x v="2"/>
    <x v="3"/>
    <x v="0"/>
  </r>
  <r>
    <x v="753"/>
    <x v="14"/>
    <x v="0"/>
    <s v="NDG_2021_秋冬施策"/>
    <n v="28477"/>
    <m/>
    <m/>
    <m/>
    <m/>
    <n v="1124.0348450000001"/>
    <m/>
    <x v="0"/>
    <m/>
    <m/>
    <x v="111"/>
    <m/>
    <x v="2"/>
    <x v="3"/>
    <x v="0"/>
  </r>
  <r>
    <x v="753"/>
    <x v="14"/>
    <x v="0"/>
    <s v="NDG_2021_秋冬施策"/>
    <n v="23016"/>
    <m/>
    <m/>
    <m/>
    <m/>
    <n v="4035.7547650000001"/>
    <m/>
    <x v="0"/>
    <m/>
    <m/>
    <x v="111"/>
    <m/>
    <x v="2"/>
    <x v="3"/>
    <x v="0"/>
  </r>
  <r>
    <x v="753"/>
    <x v="14"/>
    <x v="0"/>
    <s v="NDG_Genio_S_SUBX_logo_Awareness"/>
    <n v="9081"/>
    <m/>
    <m/>
    <m/>
    <m/>
    <n v="486.50794999999999"/>
    <m/>
    <x v="0"/>
    <m/>
    <m/>
    <x v="111"/>
    <m/>
    <x v="2"/>
    <x v="3"/>
    <x v="0"/>
  </r>
  <r>
    <x v="753"/>
    <x v="14"/>
    <x v="0"/>
    <s v="NDG_Genio_S_NDG logo_Consideration"/>
    <n v="39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22970"/>
    <m/>
    <m/>
    <m/>
    <m/>
    <n v="12080.625829999999"/>
    <m/>
    <x v="0"/>
    <m/>
    <m/>
    <x v="111"/>
    <m/>
    <x v="2"/>
    <x v="3"/>
    <x v="0"/>
  </r>
  <r>
    <x v="753"/>
    <x v="14"/>
    <x v="0"/>
    <s v="NDG_Genio_S_SUBX_logo_Consideration"/>
    <n v="167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91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940"/>
    <m/>
    <m/>
    <m/>
    <m/>
    <n v="565.96842500000002"/>
    <m/>
    <x v="0"/>
    <m/>
    <m/>
    <x v="111"/>
    <m/>
    <x v="2"/>
    <x v="3"/>
    <x v="0"/>
  </r>
  <r>
    <x v="753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97"/>
    <m/>
    <m/>
    <m/>
    <m/>
    <n v="61.652810000000002"/>
    <m/>
    <x v="0"/>
    <m/>
    <m/>
    <x v="111"/>
    <m/>
    <x v="2"/>
    <x v="3"/>
    <x v="0"/>
  </r>
  <r>
    <x v="753"/>
    <x v="14"/>
    <x v="0"/>
    <s v="NDG_Genio_S_NDG logo_Consideration"/>
    <n v="2594"/>
    <m/>
    <m/>
    <m/>
    <m/>
    <n v="142.31525500000001"/>
    <m/>
    <x v="0"/>
    <m/>
    <m/>
    <x v="111"/>
    <m/>
    <x v="2"/>
    <x v="3"/>
    <x v="0"/>
  </r>
  <r>
    <x v="753"/>
    <x v="14"/>
    <x v="0"/>
    <s v="NDG_Genio_S_NDG logo_Consideration"/>
    <n v="34088"/>
    <m/>
    <m/>
    <m/>
    <m/>
    <n v="2128.186005"/>
    <m/>
    <x v="0"/>
    <m/>
    <m/>
    <x v="111"/>
    <m/>
    <x v="2"/>
    <x v="3"/>
    <x v="0"/>
  </r>
  <r>
    <x v="753"/>
    <x v="14"/>
    <x v="0"/>
    <s v="NDG_Genio_S_SUBX_logo_Consideration"/>
    <n v="4506"/>
    <m/>
    <m/>
    <m/>
    <m/>
    <n v="627.70486000000005"/>
    <m/>
    <x v="0"/>
    <m/>
    <m/>
    <x v="111"/>
    <m/>
    <x v="2"/>
    <x v="3"/>
    <x v="0"/>
  </r>
  <r>
    <x v="753"/>
    <x v="14"/>
    <x v="0"/>
    <s v="NDG_Genio_S_NDG logo_Consideration"/>
    <n v="36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493210"/>
    <m/>
    <m/>
    <m/>
    <m/>
    <n v="25146.397645000001"/>
    <m/>
    <x v="0"/>
    <m/>
    <m/>
    <x v="111"/>
    <m/>
    <x v="2"/>
    <x v="3"/>
    <x v="0"/>
  </r>
  <r>
    <x v="753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893"/>
    <m/>
    <m/>
    <m/>
    <m/>
    <n v="94.854164999999995"/>
    <m/>
    <x v="0"/>
    <m/>
    <m/>
    <x v="111"/>
    <m/>
    <x v="2"/>
    <x v="3"/>
    <x v="0"/>
  </r>
  <r>
    <x v="753"/>
    <x v="14"/>
    <x v="0"/>
    <s v="NDG_Genio_S_NDG logo_Consideration"/>
    <n v="8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3100"/>
    <m/>
    <m/>
    <m/>
    <m/>
    <n v="222.91637499999999"/>
    <m/>
    <x v="0"/>
    <m/>
    <m/>
    <x v="111"/>
    <m/>
    <x v="2"/>
    <x v="3"/>
    <x v="0"/>
  </r>
  <r>
    <x v="753"/>
    <x v="14"/>
    <x v="0"/>
    <s v="NDG_Genio_S_SUBX_logo_Consideration"/>
    <n v="2136"/>
    <m/>
    <m/>
    <m/>
    <m/>
    <n v="211.39285000000001"/>
    <m/>
    <x v="0"/>
    <m/>
    <m/>
    <x v="111"/>
    <m/>
    <x v="2"/>
    <x v="3"/>
    <x v="0"/>
  </r>
  <r>
    <x v="753"/>
    <x v="14"/>
    <x v="0"/>
    <s v="NDG_Genio_S_NDG logo_Consideration"/>
    <n v="19582"/>
    <m/>
    <m/>
    <m/>
    <m/>
    <n v="1038.351555"/>
    <m/>
    <x v="0"/>
    <m/>
    <m/>
    <x v="111"/>
    <m/>
    <x v="2"/>
    <x v="3"/>
    <x v="0"/>
  </r>
  <r>
    <x v="753"/>
    <x v="14"/>
    <x v="0"/>
    <s v="NDG_Genio_S_SUBX_logo_Awareness"/>
    <n v="20176"/>
    <m/>
    <m/>
    <m/>
    <m/>
    <n v="4981.4721200000004"/>
    <m/>
    <x v="0"/>
    <m/>
    <m/>
    <x v="111"/>
    <m/>
    <x v="2"/>
    <x v="3"/>
    <x v="0"/>
  </r>
  <r>
    <x v="753"/>
    <x v="14"/>
    <x v="0"/>
    <s v="NDG_Genio_S_SUBX_logo_Awareness"/>
    <n v="8051"/>
    <m/>
    <m/>
    <m/>
    <m/>
    <n v="1040.010675"/>
    <m/>
    <x v="0"/>
    <m/>
    <m/>
    <x v="111"/>
    <m/>
    <x v="2"/>
    <x v="3"/>
    <x v="0"/>
  </r>
  <r>
    <x v="753"/>
    <x v="14"/>
    <x v="0"/>
    <s v="NDG_Genio_S_NDG logo_Consideration"/>
    <n v="73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738"/>
    <m/>
    <m/>
    <m/>
    <m/>
    <n v="510.61759499999999"/>
    <m/>
    <x v="0"/>
    <m/>
    <m/>
    <x v="111"/>
    <m/>
    <x v="2"/>
    <x v="3"/>
    <x v="0"/>
  </r>
  <r>
    <x v="753"/>
    <x v="14"/>
    <x v="0"/>
    <s v="NDG_Genio_S_NDG logo_Consideration"/>
    <n v="6705"/>
    <m/>
    <m/>
    <m/>
    <m/>
    <n v="224.85201499999999"/>
    <m/>
    <x v="0"/>
    <m/>
    <m/>
    <x v="111"/>
    <m/>
    <x v="2"/>
    <x v="3"/>
    <x v="0"/>
  </r>
  <r>
    <x v="753"/>
    <x v="14"/>
    <x v="0"/>
    <s v="NDG_Genio_S_NDG logo_Consideration"/>
    <n v="8682"/>
    <m/>
    <m/>
    <m/>
    <m/>
    <n v="619.34793500000001"/>
    <m/>
    <x v="0"/>
    <m/>
    <m/>
    <x v="111"/>
    <m/>
    <x v="2"/>
    <x v="3"/>
    <x v="0"/>
  </r>
  <r>
    <x v="753"/>
    <x v="14"/>
    <x v="0"/>
    <s v="NDG_Genio_S_SUBX_logo_Consideration"/>
    <n v="12497"/>
    <m/>
    <m/>
    <m/>
    <m/>
    <n v="919.78579999999999"/>
    <m/>
    <x v="0"/>
    <m/>
    <m/>
    <x v="111"/>
    <m/>
    <x v="2"/>
    <x v="3"/>
    <x v="0"/>
  </r>
  <r>
    <x v="753"/>
    <x v="14"/>
    <x v="0"/>
    <s v="NDG_Genio_S_SUBX_logo_Consideration"/>
    <n v="250"/>
    <m/>
    <m/>
    <m/>
    <m/>
    <n v="0"/>
    <m/>
    <x v="0"/>
    <m/>
    <m/>
    <x v="111"/>
    <m/>
    <x v="2"/>
    <x v="3"/>
    <x v="0"/>
  </r>
  <r>
    <x v="753"/>
    <x v="14"/>
    <x v="0"/>
    <s v="NDG_2021_秋冬施策"/>
    <n v="302559"/>
    <m/>
    <m/>
    <m/>
    <m/>
    <n v="16455.62715"/>
    <m/>
    <x v="0"/>
    <m/>
    <m/>
    <x v="111"/>
    <m/>
    <x v="2"/>
    <x v="3"/>
    <x v="0"/>
  </r>
  <r>
    <x v="753"/>
    <x v="14"/>
    <x v="0"/>
    <s v="NDG_Genio_S_NDG logo_Consideration"/>
    <n v="4482"/>
    <m/>
    <m/>
    <m/>
    <m/>
    <n v="204.72291999999999"/>
    <m/>
    <x v="0"/>
    <m/>
    <m/>
    <x v="111"/>
    <m/>
    <x v="2"/>
    <x v="3"/>
    <x v="0"/>
  </r>
  <r>
    <x v="753"/>
    <x v="14"/>
    <x v="0"/>
    <s v="NDG_Genio_S_SUBX_logo_Consideration"/>
    <n v="118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36920"/>
    <m/>
    <m/>
    <m/>
    <m/>
    <n v="6150.0590199999997"/>
    <m/>
    <x v="0"/>
    <m/>
    <m/>
    <x v="111"/>
    <m/>
    <x v="2"/>
    <x v="3"/>
    <x v="0"/>
  </r>
  <r>
    <x v="753"/>
    <x v="14"/>
    <x v="0"/>
    <s v="NDG_Genio_S_NDG logo_Consideration"/>
    <n v="2214"/>
    <m/>
    <m/>
    <m/>
    <m/>
    <n v="214.31749500000001"/>
    <m/>
    <x v="0"/>
    <m/>
    <m/>
    <x v="111"/>
    <m/>
    <x v="2"/>
    <x v="3"/>
    <x v="0"/>
  </r>
  <r>
    <x v="753"/>
    <x v="14"/>
    <x v="0"/>
    <s v="NDG_Genio_S_NDG logo_Consideration"/>
    <n v="2127"/>
    <m/>
    <m/>
    <m/>
    <m/>
    <n v="199.073215"/>
    <m/>
    <x v="0"/>
    <m/>
    <m/>
    <x v="111"/>
    <m/>
    <x v="2"/>
    <x v="3"/>
    <x v="0"/>
  </r>
  <r>
    <x v="753"/>
    <x v="14"/>
    <x v="0"/>
    <s v="NDG_Genio_S_SUBX_logo_Awareness"/>
    <n v="874"/>
    <m/>
    <m/>
    <m/>
    <m/>
    <n v="106.27957000000001"/>
    <m/>
    <x v="0"/>
    <m/>
    <m/>
    <x v="111"/>
    <m/>
    <x v="2"/>
    <x v="3"/>
    <x v="0"/>
  </r>
  <r>
    <x v="753"/>
    <x v="14"/>
    <x v="0"/>
    <s v="NDG_Genio_S_SUBX_logo_Consideration"/>
    <n v="13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01840"/>
    <m/>
    <m/>
    <m/>
    <m/>
    <n v="6110.2579799999994"/>
    <m/>
    <x v="0"/>
    <m/>
    <m/>
    <x v="111"/>
    <m/>
    <x v="2"/>
    <x v="3"/>
    <x v="0"/>
  </r>
  <r>
    <x v="753"/>
    <x v="14"/>
    <x v="0"/>
    <s v="NDG_Genio_S_NDG logo_Consideration"/>
    <n v="285"/>
    <m/>
    <m/>
    <m/>
    <m/>
    <n v="62.781190000000002"/>
    <m/>
    <x v="0"/>
    <m/>
    <m/>
    <x v="111"/>
    <m/>
    <x v="2"/>
    <x v="3"/>
    <x v="0"/>
  </r>
  <r>
    <x v="753"/>
    <x v="14"/>
    <x v="0"/>
    <s v="NDG_Genio_S_SUBX_logo_Awareness"/>
    <n v="11946"/>
    <m/>
    <m/>
    <m/>
    <m/>
    <n v="184.09653499999999"/>
    <m/>
    <x v="0"/>
    <m/>
    <m/>
    <x v="111"/>
    <m/>
    <x v="2"/>
    <x v="3"/>
    <x v="0"/>
  </r>
  <r>
    <x v="753"/>
    <x v="14"/>
    <x v="0"/>
    <s v="NDG_Genio_S_SUBX_logo_Awareness"/>
    <n v="30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144"/>
    <m/>
    <m/>
    <m/>
    <m/>
    <n v="42.181564999999999"/>
    <m/>
    <x v="0"/>
    <m/>
    <m/>
    <x v="111"/>
    <m/>
    <x v="2"/>
    <x v="3"/>
    <x v="0"/>
  </r>
  <r>
    <x v="753"/>
    <x v="14"/>
    <x v="0"/>
    <s v="NDG_Genio_S_SUBX_logo_Consideration"/>
    <n v="41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911"/>
    <m/>
    <m/>
    <m/>
    <m/>
    <n v="139.610265"/>
    <m/>
    <x v="0"/>
    <m/>
    <m/>
    <x v="111"/>
    <m/>
    <x v="2"/>
    <x v="3"/>
    <x v="0"/>
  </r>
  <r>
    <x v="753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3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812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72"/>
    <m/>
    <m/>
    <m/>
    <m/>
    <n v="52.901175000000002"/>
    <m/>
    <x v="0"/>
    <m/>
    <m/>
    <x v="111"/>
    <m/>
    <x v="2"/>
    <x v="3"/>
    <x v="0"/>
  </r>
  <r>
    <x v="753"/>
    <x v="14"/>
    <x v="0"/>
    <s v="NDG_Genio_S_SUBX_logo_Consideration"/>
    <n v="118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8469"/>
    <m/>
    <m/>
    <m/>
    <m/>
    <n v="859.87127499999997"/>
    <m/>
    <x v="0"/>
    <m/>
    <m/>
    <x v="111"/>
    <m/>
    <x v="2"/>
    <x v="3"/>
    <x v="0"/>
  </r>
  <r>
    <x v="753"/>
    <x v="14"/>
    <x v="0"/>
    <s v="NDG_Genio_S_SUBX_logo_Awareness"/>
    <n v="74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72208"/>
    <m/>
    <m/>
    <m/>
    <m/>
    <n v="3596.9532050000003"/>
    <m/>
    <x v="0"/>
    <m/>
    <m/>
    <x v="111"/>
    <m/>
    <x v="2"/>
    <x v="3"/>
    <x v="0"/>
  </r>
  <r>
    <x v="753"/>
    <x v="14"/>
    <x v="0"/>
    <s v="NDG_Genio_S_SUBX_logo_Consideration"/>
    <n v="1912"/>
    <m/>
    <m/>
    <m/>
    <m/>
    <n v="234.82569000000001"/>
    <m/>
    <x v="0"/>
    <m/>
    <m/>
    <x v="111"/>
    <m/>
    <x v="2"/>
    <x v="3"/>
    <x v="0"/>
  </r>
  <r>
    <x v="753"/>
    <x v="14"/>
    <x v="0"/>
    <s v="NDG_Genio_S_SUBX_logo_Consideration"/>
    <n v="2229"/>
    <m/>
    <m/>
    <m/>
    <m/>
    <n v="95.974739999999997"/>
    <m/>
    <x v="0"/>
    <m/>
    <m/>
    <x v="111"/>
    <m/>
    <x v="2"/>
    <x v="3"/>
    <x v="0"/>
  </r>
  <r>
    <x v="753"/>
    <x v="14"/>
    <x v="0"/>
    <s v="NDG_Genio_S_SUBX_logo_Consideration"/>
    <n v="298"/>
    <m/>
    <m/>
    <m/>
    <m/>
    <n v="85.513810000000007"/>
    <m/>
    <x v="0"/>
    <m/>
    <m/>
    <x v="111"/>
    <m/>
    <x v="2"/>
    <x v="3"/>
    <x v="0"/>
  </r>
  <r>
    <x v="753"/>
    <x v="14"/>
    <x v="0"/>
    <s v="NDG_Genio_S_SUBX_logo_Awareness"/>
    <n v="178"/>
    <m/>
    <m/>
    <m/>
    <m/>
    <n v="55.553759999999997"/>
    <m/>
    <x v="0"/>
    <m/>
    <m/>
    <x v="111"/>
    <m/>
    <x v="2"/>
    <x v="3"/>
    <x v="0"/>
  </r>
  <r>
    <x v="753"/>
    <x v="14"/>
    <x v="0"/>
    <s v="NDG_Genio_S_SUBX_logo_Awareness"/>
    <n v="19141"/>
    <m/>
    <m/>
    <m/>
    <m/>
    <n v="640.06017500000007"/>
    <m/>
    <x v="0"/>
    <m/>
    <m/>
    <x v="111"/>
    <m/>
    <x v="2"/>
    <x v="3"/>
    <x v="0"/>
  </r>
  <r>
    <x v="753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329831"/>
    <m/>
    <m/>
    <m/>
    <m/>
    <n v="22205.113499999999"/>
    <m/>
    <x v="0"/>
    <m/>
    <m/>
    <x v="111"/>
    <m/>
    <x v="2"/>
    <x v="3"/>
    <x v="0"/>
  </r>
  <r>
    <x v="753"/>
    <x v="14"/>
    <x v="0"/>
    <s v="NDG_Genio_S_NDG logo_Consideration"/>
    <n v="272"/>
    <m/>
    <m/>
    <m/>
    <m/>
    <n v="59.121760000000002"/>
    <m/>
    <x v="0"/>
    <m/>
    <m/>
    <x v="111"/>
    <m/>
    <x v="2"/>
    <x v="3"/>
    <x v="0"/>
  </r>
  <r>
    <x v="753"/>
    <x v="14"/>
    <x v="0"/>
    <s v="NDG_Genio_S_NDG logo_Consideration"/>
    <n v="1898"/>
    <m/>
    <m/>
    <m/>
    <m/>
    <n v="83.350710000000007"/>
    <m/>
    <x v="0"/>
    <m/>
    <m/>
    <x v="111"/>
    <m/>
    <x v="2"/>
    <x v="3"/>
    <x v="0"/>
  </r>
  <r>
    <x v="753"/>
    <x v="14"/>
    <x v="0"/>
    <s v="NDG_2021_秋冬施策"/>
    <n v="1225"/>
    <m/>
    <m/>
    <m/>
    <m/>
    <n v="105.529175"/>
    <m/>
    <x v="0"/>
    <m/>
    <m/>
    <x v="111"/>
    <m/>
    <x v="2"/>
    <x v="3"/>
    <x v="0"/>
  </r>
  <r>
    <x v="753"/>
    <x v="14"/>
    <x v="0"/>
    <s v="NDG_Genio_S_SUBX_logo_Consideration"/>
    <n v="6969"/>
    <m/>
    <m/>
    <m/>
    <m/>
    <n v="516.18701999999996"/>
    <m/>
    <x v="0"/>
    <m/>
    <m/>
    <x v="111"/>
    <m/>
    <x v="2"/>
    <x v="3"/>
    <x v="0"/>
  </r>
  <r>
    <x v="753"/>
    <x v="14"/>
    <x v="0"/>
    <s v="NDG_Genio_S_SUBX_logo_Consideration"/>
    <n v="164"/>
    <m/>
    <m/>
    <m/>
    <m/>
    <n v="87.029094999999998"/>
    <m/>
    <x v="0"/>
    <m/>
    <m/>
    <x v="111"/>
    <m/>
    <x v="2"/>
    <x v="3"/>
    <x v="0"/>
  </r>
  <r>
    <x v="753"/>
    <x v="14"/>
    <x v="0"/>
    <s v="NDG_Genio_S_NDG logo_Consideration"/>
    <n v="7597"/>
    <m/>
    <m/>
    <m/>
    <m/>
    <n v="1576.83969"/>
    <m/>
    <x v="0"/>
    <m/>
    <m/>
    <x v="111"/>
    <m/>
    <x v="2"/>
    <x v="3"/>
    <x v="0"/>
  </r>
  <r>
    <x v="753"/>
    <x v="14"/>
    <x v="0"/>
    <s v="NDG_Genio_S_NDG logo_Consideration"/>
    <n v="4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81"/>
    <m/>
    <m/>
    <m/>
    <m/>
    <n v="109.19864"/>
    <m/>
    <x v="0"/>
    <m/>
    <m/>
    <x v="111"/>
    <m/>
    <x v="2"/>
    <x v="3"/>
    <x v="0"/>
  </r>
  <r>
    <x v="753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598"/>
    <m/>
    <m/>
    <m/>
    <m/>
    <n v="165.85847999999999"/>
    <m/>
    <x v="0"/>
    <m/>
    <m/>
    <x v="111"/>
    <m/>
    <x v="2"/>
    <x v="3"/>
    <x v="0"/>
  </r>
  <r>
    <x v="753"/>
    <x v="14"/>
    <x v="0"/>
    <s v="NDG_Genio_S_SUBX_logo_Consideration"/>
    <n v="6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6464"/>
    <m/>
    <m/>
    <m/>
    <m/>
    <n v="1482.73146"/>
    <m/>
    <x v="0"/>
    <m/>
    <m/>
    <x v="111"/>
    <m/>
    <x v="2"/>
    <x v="3"/>
    <x v="0"/>
  </r>
  <r>
    <x v="753"/>
    <x v="14"/>
    <x v="0"/>
    <s v="NDG_Genio_S_NDG logo_Consideration"/>
    <n v="807"/>
    <m/>
    <m/>
    <m/>
    <m/>
    <n v="135.32309000000001"/>
    <m/>
    <x v="0"/>
    <m/>
    <m/>
    <x v="111"/>
    <m/>
    <x v="2"/>
    <x v="3"/>
    <x v="0"/>
  </r>
  <r>
    <x v="753"/>
    <x v="14"/>
    <x v="0"/>
    <s v="NDG_2021_秋冬施策"/>
    <n v="105897"/>
    <m/>
    <m/>
    <m/>
    <m/>
    <n v="4978.1460750000006"/>
    <m/>
    <x v="0"/>
    <m/>
    <m/>
    <x v="111"/>
    <m/>
    <x v="2"/>
    <x v="3"/>
    <x v="0"/>
  </r>
  <r>
    <x v="753"/>
    <x v="14"/>
    <x v="0"/>
    <s v="NDG_Genio_S_NDG logo_Consideration"/>
    <n v="20301"/>
    <m/>
    <m/>
    <m/>
    <m/>
    <n v="1149.160255"/>
    <m/>
    <x v="0"/>
    <m/>
    <m/>
    <x v="111"/>
    <m/>
    <x v="2"/>
    <x v="3"/>
    <x v="0"/>
  </r>
  <r>
    <x v="753"/>
    <x v="14"/>
    <x v="0"/>
    <s v="NDG_Genio_S_NDG logo_Consideration"/>
    <n v="9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725"/>
    <m/>
    <m/>
    <m/>
    <m/>
    <n v="131.66477499999999"/>
    <m/>
    <x v="0"/>
    <m/>
    <m/>
    <x v="111"/>
    <m/>
    <x v="2"/>
    <x v="3"/>
    <x v="0"/>
  </r>
  <r>
    <x v="753"/>
    <x v="14"/>
    <x v="0"/>
    <s v="NDG_Genio_S_NDG logo_Consideration"/>
    <n v="346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1537"/>
    <m/>
    <m/>
    <m/>
    <m/>
    <n v="407.71982000000003"/>
    <m/>
    <x v="0"/>
    <m/>
    <m/>
    <x v="111"/>
    <m/>
    <x v="2"/>
    <x v="3"/>
    <x v="0"/>
  </r>
  <r>
    <x v="753"/>
    <x v="14"/>
    <x v="0"/>
    <s v="NDG_Genio_S_SUBX_logo_Consideration"/>
    <n v="452"/>
    <m/>
    <m/>
    <m/>
    <m/>
    <n v="66.50752"/>
    <m/>
    <x v="0"/>
    <m/>
    <m/>
    <x v="111"/>
    <m/>
    <x v="2"/>
    <x v="3"/>
    <x v="0"/>
  </r>
  <r>
    <x v="753"/>
    <x v="14"/>
    <x v="0"/>
    <s v="NDG_Genio_S_SUBX_logo_Awareness"/>
    <n v="87709"/>
    <m/>
    <m/>
    <m/>
    <m/>
    <n v="6165.4371000000001"/>
    <m/>
    <x v="0"/>
    <m/>
    <m/>
    <x v="111"/>
    <m/>
    <x v="2"/>
    <x v="3"/>
    <x v="0"/>
  </r>
  <r>
    <x v="753"/>
    <x v="14"/>
    <x v="0"/>
    <s v="NDG_Genio_S_SUBX_logo_Awareness"/>
    <n v="896"/>
    <m/>
    <m/>
    <m/>
    <m/>
    <n v="84.194765000000004"/>
    <m/>
    <x v="0"/>
    <m/>
    <m/>
    <x v="111"/>
    <m/>
    <x v="2"/>
    <x v="3"/>
    <x v="0"/>
  </r>
  <r>
    <x v="753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3"/>
    <x v="14"/>
    <x v="0"/>
    <s v="NDG_Genio_S_SUBX_logo_Consideration"/>
    <n v="201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2499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152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348"/>
    <m/>
    <m/>
    <m/>
    <m/>
    <n v="78.836074999999994"/>
    <m/>
    <x v="0"/>
    <m/>
    <m/>
    <x v="111"/>
    <m/>
    <x v="2"/>
    <x v="3"/>
    <x v="0"/>
  </r>
  <r>
    <x v="753"/>
    <x v="14"/>
    <x v="0"/>
    <s v="NDG_Genio_S_NDG logo_Consideration"/>
    <n v="2415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8"/>
    <m/>
    <m/>
    <m/>
    <m/>
    <n v="0"/>
    <m/>
    <x v="0"/>
    <m/>
    <m/>
    <x v="111"/>
    <m/>
    <x v="2"/>
    <x v="3"/>
    <x v="0"/>
  </r>
  <r>
    <x v="753"/>
    <x v="14"/>
    <x v="0"/>
    <s v="NDG_Genio_S_NDG logo_Consideration"/>
    <n v="72"/>
    <m/>
    <m/>
    <m/>
    <m/>
    <n v="0"/>
    <m/>
    <x v="0"/>
    <m/>
    <m/>
    <x v="111"/>
    <m/>
    <x v="2"/>
    <x v="3"/>
    <x v="0"/>
  </r>
  <r>
    <x v="753"/>
    <x v="14"/>
    <x v="0"/>
    <s v="NDG_Genio_S_SUBX_logo_Awareness"/>
    <n v="159"/>
    <m/>
    <m/>
    <m/>
    <m/>
    <n v="0"/>
    <m/>
    <x v="0"/>
    <m/>
    <m/>
    <x v="111"/>
    <m/>
    <x v="2"/>
    <x v="3"/>
    <x v="0"/>
  </r>
  <r>
    <x v="753"/>
    <x v="0"/>
    <x v="0"/>
    <s v="指名：ドルチェグスト（161228AM-170131）"/>
    <n v="405"/>
    <m/>
    <m/>
    <m/>
    <m/>
    <n v="1209.52"/>
    <m/>
    <x v="0"/>
    <m/>
    <m/>
    <x v="111"/>
    <m/>
    <x v="2"/>
    <x v="3"/>
    <x v="2"/>
  </r>
  <r>
    <x v="753"/>
    <x v="0"/>
    <x v="0"/>
    <s v="指名：ドルチェグスト（161228AM-170131）"/>
    <n v="1167"/>
    <m/>
    <m/>
    <m/>
    <m/>
    <n v="3672.24"/>
    <m/>
    <x v="0"/>
    <m/>
    <m/>
    <x v="111"/>
    <m/>
    <x v="2"/>
    <x v="3"/>
    <x v="2"/>
  </r>
  <r>
    <x v="753"/>
    <x v="0"/>
    <x v="0"/>
    <s v="指名：ドルチェグスト（161228AM-170131）"/>
    <n v="1020"/>
    <m/>
    <m/>
    <m/>
    <m/>
    <n v="6283.6799999999994"/>
    <m/>
    <x v="0"/>
    <m/>
    <m/>
    <x v="111"/>
    <m/>
    <x v="2"/>
    <x v="3"/>
    <x v="2"/>
  </r>
  <r>
    <x v="753"/>
    <x v="0"/>
    <x v="0"/>
    <s v="指名：ドルチェグスト（161228AM-170131）"/>
    <n v="2801"/>
    <m/>
    <m/>
    <m/>
    <m/>
    <n v="10964.72"/>
    <m/>
    <x v="0"/>
    <m/>
    <m/>
    <x v="111"/>
    <m/>
    <x v="2"/>
    <x v="3"/>
    <x v="2"/>
  </r>
  <r>
    <x v="753"/>
    <x v="0"/>
    <x v="0"/>
    <s v="指名：ドルチェグスト（161228AM-170131）"/>
    <n v="165"/>
    <m/>
    <m/>
    <m/>
    <m/>
    <n v="325.52"/>
    <m/>
    <x v="0"/>
    <m/>
    <m/>
    <x v="111"/>
    <m/>
    <x v="2"/>
    <x v="3"/>
    <x v="2"/>
  </r>
  <r>
    <x v="754"/>
    <x v="14"/>
    <x v="0"/>
    <s v="NDG_Genio_S_NDG logo_Consideration"/>
    <n v="1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630"/>
    <m/>
    <m/>
    <m/>
    <m/>
    <n v="346.51189499999998"/>
    <m/>
    <x v="0"/>
    <m/>
    <m/>
    <x v="111"/>
    <m/>
    <x v="2"/>
    <x v="3"/>
    <x v="0"/>
  </r>
  <r>
    <x v="754"/>
    <x v="14"/>
    <x v="0"/>
    <s v="NDG_Genio_S_SUBX_logo_Awareness"/>
    <n v="10758"/>
    <m/>
    <m/>
    <m/>
    <m/>
    <n v="1895.4944250000001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485"/>
    <m/>
    <m/>
    <m/>
    <m/>
    <n v="803.70983999999999"/>
    <m/>
    <x v="0"/>
    <m/>
    <m/>
    <x v="111"/>
    <m/>
    <x v="2"/>
    <x v="3"/>
    <x v="0"/>
  </r>
  <r>
    <x v="754"/>
    <x v="14"/>
    <x v="0"/>
    <s v="NDG_2021_秋冬施策"/>
    <n v="38693"/>
    <m/>
    <m/>
    <m/>
    <m/>
    <n v="1842.2464850000001"/>
    <m/>
    <x v="0"/>
    <m/>
    <m/>
    <x v="111"/>
    <m/>
    <x v="2"/>
    <x v="3"/>
    <x v="0"/>
  </r>
  <r>
    <x v="754"/>
    <x v="14"/>
    <x v="0"/>
    <s v="NDG_Genio_S_SUBX_logo_Awareness"/>
    <n v="27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5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23255"/>
    <m/>
    <m/>
    <m/>
    <m/>
    <n v="1505.8610200000001"/>
    <m/>
    <x v="0"/>
    <m/>
    <m/>
    <x v="111"/>
    <m/>
    <x v="2"/>
    <x v="3"/>
    <x v="0"/>
  </r>
  <r>
    <x v="754"/>
    <x v="14"/>
    <x v="0"/>
    <s v="NDG_2021_秋冬施策"/>
    <n v="25653"/>
    <m/>
    <m/>
    <m/>
    <m/>
    <n v="4056.2874900000002"/>
    <m/>
    <x v="0"/>
    <m/>
    <m/>
    <x v="111"/>
    <m/>
    <x v="2"/>
    <x v="3"/>
    <x v="0"/>
  </r>
  <r>
    <x v="754"/>
    <x v="14"/>
    <x v="0"/>
    <s v="NDG_Genio_S_SUBX_logo_Awareness"/>
    <n v="3204"/>
    <m/>
    <m/>
    <m/>
    <m/>
    <n v="503.34444999999999"/>
    <m/>
    <x v="0"/>
    <m/>
    <m/>
    <x v="111"/>
    <m/>
    <x v="2"/>
    <x v="3"/>
    <x v="0"/>
  </r>
  <r>
    <x v="754"/>
    <x v="14"/>
    <x v="0"/>
    <s v="NDG_Genio_S_SUBX_logo_Awareness"/>
    <n v="2953"/>
    <m/>
    <m/>
    <m/>
    <m/>
    <n v="166.53305499999999"/>
    <m/>
    <x v="0"/>
    <m/>
    <m/>
    <x v="111"/>
    <m/>
    <x v="2"/>
    <x v="3"/>
    <x v="0"/>
  </r>
  <r>
    <x v="754"/>
    <x v="14"/>
    <x v="0"/>
    <s v="NDG_Genio_S_SUBX_logo_Consideration"/>
    <n v="750"/>
    <m/>
    <m/>
    <m/>
    <m/>
    <n v="142.908435"/>
    <m/>
    <x v="0"/>
    <m/>
    <m/>
    <x v="111"/>
    <m/>
    <x v="2"/>
    <x v="3"/>
    <x v="0"/>
  </r>
  <r>
    <x v="754"/>
    <x v="14"/>
    <x v="0"/>
    <s v="NDG_Genio_S_SUBX_logo_Consideration"/>
    <n v="7665"/>
    <m/>
    <m/>
    <m/>
    <m/>
    <n v="260.297865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86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2590"/>
    <m/>
    <m/>
    <m/>
    <m/>
    <n v="206.041965"/>
    <m/>
    <x v="0"/>
    <m/>
    <m/>
    <x v="111"/>
    <m/>
    <x v="2"/>
    <x v="3"/>
    <x v="0"/>
  </r>
  <r>
    <x v="754"/>
    <x v="14"/>
    <x v="0"/>
    <s v="NDG_Genio_S_SUBX_logo_Consideration"/>
    <n v="11795"/>
    <m/>
    <m/>
    <m/>
    <m/>
    <n v="1875.6741850000001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42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217"/>
    <m/>
    <m/>
    <m/>
    <m/>
    <n v="53.109679999999997"/>
    <m/>
    <x v="0"/>
    <m/>
    <m/>
    <x v="111"/>
    <m/>
    <x v="2"/>
    <x v="3"/>
    <x v="0"/>
  </r>
  <r>
    <x v="754"/>
    <x v="14"/>
    <x v="0"/>
    <s v="NDG_Genio_S_SUBX_logo_Consideration"/>
    <n v="13175"/>
    <m/>
    <m/>
    <m/>
    <m/>
    <n v="690.79936500000008"/>
    <m/>
    <x v="0"/>
    <m/>
    <m/>
    <x v="111"/>
    <m/>
    <x v="2"/>
    <x v="3"/>
    <x v="0"/>
  </r>
  <r>
    <x v="754"/>
    <x v="14"/>
    <x v="0"/>
    <s v="NDG_Genio_S_NDG logo_Consideration"/>
    <n v="9425"/>
    <m/>
    <m/>
    <m/>
    <m/>
    <n v="544.74662999999998"/>
    <m/>
    <x v="0"/>
    <m/>
    <m/>
    <x v="111"/>
    <m/>
    <x v="2"/>
    <x v="3"/>
    <x v="0"/>
  </r>
  <r>
    <x v="754"/>
    <x v="14"/>
    <x v="0"/>
    <s v="NDG_Genio_S_SUBX_logo_Consideration"/>
    <n v="36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6983"/>
    <m/>
    <m/>
    <m/>
    <m/>
    <n v="1062.1478850000001"/>
    <m/>
    <x v="0"/>
    <m/>
    <m/>
    <x v="111"/>
    <m/>
    <x v="2"/>
    <x v="3"/>
    <x v="0"/>
  </r>
  <r>
    <x v="754"/>
    <x v="14"/>
    <x v="0"/>
    <s v="NDG_Genio_S_SUBX_logo_Consideration"/>
    <n v="216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4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54"/>
    <m/>
    <m/>
    <m/>
    <m/>
    <n v="46.065109999999997"/>
    <m/>
    <x v="0"/>
    <m/>
    <m/>
    <x v="111"/>
    <m/>
    <x v="2"/>
    <x v="3"/>
    <x v="0"/>
  </r>
  <r>
    <x v="754"/>
    <x v="14"/>
    <x v="0"/>
    <s v="NDG_Genio_S_SUBX_logo_Consideration"/>
    <n v="236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6686"/>
    <m/>
    <m/>
    <m/>
    <m/>
    <n v="1463.40182"/>
    <m/>
    <x v="0"/>
    <m/>
    <m/>
    <x v="111"/>
    <m/>
    <x v="2"/>
    <x v="3"/>
    <x v="0"/>
  </r>
  <r>
    <x v="754"/>
    <x v="14"/>
    <x v="0"/>
    <s v="NDG_Genio_S_SUBX_logo_Awareness"/>
    <n v="6309"/>
    <m/>
    <m/>
    <m/>
    <m/>
    <n v="813.20183499999996"/>
    <m/>
    <x v="0"/>
    <m/>
    <m/>
    <x v="111"/>
    <m/>
    <x v="2"/>
    <x v="3"/>
    <x v="0"/>
  </r>
  <r>
    <x v="754"/>
    <x v="14"/>
    <x v="0"/>
    <s v="NDG_Genio_S_NDG logo_Consideration"/>
    <n v="354"/>
    <m/>
    <m/>
    <m/>
    <m/>
    <n v="41.912849999999999"/>
    <m/>
    <x v="0"/>
    <m/>
    <m/>
    <x v="111"/>
    <m/>
    <x v="2"/>
    <x v="3"/>
    <x v="0"/>
  </r>
  <r>
    <x v="754"/>
    <x v="14"/>
    <x v="0"/>
    <s v="NDG_Genio_S_NDG logo_Consideration"/>
    <n v="8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51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9441"/>
    <m/>
    <m/>
    <m/>
    <m/>
    <n v="687.33951999999999"/>
    <m/>
    <x v="0"/>
    <m/>
    <m/>
    <x v="111"/>
    <m/>
    <x v="2"/>
    <x v="3"/>
    <x v="0"/>
  </r>
  <r>
    <x v="754"/>
    <x v="14"/>
    <x v="0"/>
    <s v="NDG_2021_秋冬施策"/>
    <n v="9584"/>
    <m/>
    <m/>
    <m/>
    <m/>
    <n v="962.64528499999994"/>
    <m/>
    <x v="0"/>
    <m/>
    <m/>
    <x v="111"/>
    <m/>
    <x v="2"/>
    <x v="3"/>
    <x v="0"/>
  </r>
  <r>
    <x v="754"/>
    <x v="14"/>
    <x v="0"/>
    <s v="NDG_2021_秋冬施策"/>
    <n v="991"/>
    <m/>
    <m/>
    <m/>
    <m/>
    <n v="114.999985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30.956859999999999"/>
    <m/>
    <x v="0"/>
    <m/>
    <m/>
    <x v="111"/>
    <m/>
    <x v="2"/>
    <x v="3"/>
    <x v="0"/>
  </r>
  <r>
    <x v="754"/>
    <x v="14"/>
    <x v="0"/>
    <s v="NDG_Genio_S_SUBX_logo_Awareness"/>
    <n v="1165"/>
    <m/>
    <m/>
    <m/>
    <m/>
    <n v="123.25544499999999"/>
    <m/>
    <x v="0"/>
    <m/>
    <m/>
    <x v="111"/>
    <m/>
    <x v="2"/>
    <x v="3"/>
    <x v="0"/>
  </r>
  <r>
    <x v="754"/>
    <x v="14"/>
    <x v="0"/>
    <s v="NDG_Genio_S_SUBX_logo_Awareness"/>
    <n v="114745"/>
    <m/>
    <m/>
    <m/>
    <m/>
    <n v="6640.6255700000002"/>
    <m/>
    <x v="0"/>
    <m/>
    <m/>
    <x v="111"/>
    <m/>
    <x v="2"/>
    <x v="3"/>
    <x v="0"/>
  </r>
  <r>
    <x v="754"/>
    <x v="14"/>
    <x v="0"/>
    <s v="NDG_Genio_S_SUBX_logo_Consideration"/>
    <n v="683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973"/>
    <m/>
    <m/>
    <m/>
    <m/>
    <n v="252.51962499999999"/>
    <m/>
    <x v="0"/>
    <m/>
    <m/>
    <x v="111"/>
    <m/>
    <x v="2"/>
    <x v="3"/>
    <x v="0"/>
  </r>
  <r>
    <x v="754"/>
    <x v="14"/>
    <x v="0"/>
    <s v="NDG_Genio_S_NDG logo_Consideration"/>
    <n v="209396"/>
    <m/>
    <m/>
    <m/>
    <m/>
    <n v="12300.759165000001"/>
    <m/>
    <x v="0"/>
    <m/>
    <m/>
    <x v="111"/>
    <m/>
    <x v="2"/>
    <x v="3"/>
    <x v="0"/>
  </r>
  <r>
    <x v="754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6330"/>
    <m/>
    <m/>
    <m/>
    <m/>
    <n v="1206.990845"/>
    <m/>
    <x v="0"/>
    <m/>
    <m/>
    <x v="111"/>
    <m/>
    <x v="2"/>
    <x v="3"/>
    <x v="0"/>
  </r>
  <r>
    <x v="754"/>
    <x v="14"/>
    <x v="0"/>
    <s v="NDG_Genio_S_SUBX_logo_Consideration"/>
    <n v="1974"/>
    <m/>
    <m/>
    <m/>
    <m/>
    <n v="88.311345000000003"/>
    <m/>
    <x v="0"/>
    <m/>
    <m/>
    <x v="111"/>
    <m/>
    <x v="2"/>
    <x v="3"/>
    <x v="0"/>
  </r>
  <r>
    <x v="754"/>
    <x v="14"/>
    <x v="0"/>
    <s v="NDG_Genio_S_SUBX_logo_Consideration"/>
    <n v="19655"/>
    <m/>
    <m/>
    <m/>
    <m/>
    <n v="1320.6974299999999"/>
    <m/>
    <x v="0"/>
    <m/>
    <m/>
    <x v="111"/>
    <m/>
    <x v="2"/>
    <x v="3"/>
    <x v="0"/>
  </r>
  <r>
    <x v="754"/>
    <x v="14"/>
    <x v="0"/>
    <s v="NDG_Genio_S_NDG logo_Consideration"/>
    <n v="8363"/>
    <m/>
    <m/>
    <m/>
    <m/>
    <n v="753.75338000000011"/>
    <m/>
    <x v="0"/>
    <m/>
    <m/>
    <x v="111"/>
    <m/>
    <x v="2"/>
    <x v="3"/>
    <x v="0"/>
  </r>
  <r>
    <x v="754"/>
    <x v="14"/>
    <x v="0"/>
    <s v="NDG_Genio_S_NDG logo_Consideration"/>
    <n v="267"/>
    <m/>
    <m/>
    <m/>
    <m/>
    <n v="46.606999999999999"/>
    <m/>
    <x v="0"/>
    <m/>
    <m/>
    <x v="111"/>
    <m/>
    <x v="2"/>
    <x v="3"/>
    <x v="0"/>
  </r>
  <r>
    <x v="754"/>
    <x v="14"/>
    <x v="0"/>
    <s v="NDG_Genio_S_NDG logo_Consideration"/>
    <n v="3400"/>
    <m/>
    <m/>
    <m/>
    <m/>
    <n v="85.431299999999993"/>
    <m/>
    <x v="0"/>
    <m/>
    <m/>
    <x v="111"/>
    <m/>
    <x v="2"/>
    <x v="3"/>
    <x v="0"/>
  </r>
  <r>
    <x v="754"/>
    <x v="14"/>
    <x v="0"/>
    <s v="NDG_Genio_S_SUBX_logo_Awareness"/>
    <n v="5326"/>
    <m/>
    <m/>
    <m/>
    <m/>
    <n v="829.78411500000004"/>
    <m/>
    <x v="0"/>
    <m/>
    <m/>
    <x v="111"/>
    <m/>
    <x v="2"/>
    <x v="3"/>
    <x v="0"/>
  </r>
  <r>
    <x v="754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237"/>
    <m/>
    <m/>
    <m/>
    <m/>
    <n v="95.707139999999995"/>
    <m/>
    <x v="0"/>
    <m/>
    <m/>
    <x v="111"/>
    <m/>
    <x v="2"/>
    <x v="3"/>
    <x v="0"/>
  </r>
  <r>
    <x v="754"/>
    <x v="14"/>
    <x v="0"/>
    <s v="NDG_Genio_S_SUBX_logo_Consideration"/>
    <n v="214"/>
    <m/>
    <m/>
    <m/>
    <m/>
    <n v="67.86336"/>
    <m/>
    <x v="0"/>
    <m/>
    <m/>
    <x v="111"/>
    <m/>
    <x v="2"/>
    <x v="3"/>
    <x v="0"/>
  </r>
  <r>
    <x v="754"/>
    <x v="14"/>
    <x v="0"/>
    <s v="NDG_2021_秋冬施策"/>
    <n v="373676"/>
    <m/>
    <m/>
    <m/>
    <m/>
    <n v="69003.789804999993"/>
    <m/>
    <x v="0"/>
    <m/>
    <m/>
    <x v="111"/>
    <m/>
    <x v="2"/>
    <x v="3"/>
    <x v="0"/>
  </r>
  <r>
    <x v="754"/>
    <x v="14"/>
    <x v="0"/>
    <s v="NDG_Genio_S_NDG logo_Consideration"/>
    <n v="2089"/>
    <m/>
    <m/>
    <m/>
    <m/>
    <n v="523.96303"/>
    <m/>
    <x v="0"/>
    <m/>
    <m/>
    <x v="111"/>
    <m/>
    <x v="2"/>
    <x v="3"/>
    <x v="0"/>
  </r>
  <r>
    <x v="754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46"/>
    <m/>
    <m/>
    <m/>
    <m/>
    <n v="126.350685"/>
    <m/>
    <x v="0"/>
    <m/>
    <m/>
    <x v="111"/>
    <m/>
    <x v="2"/>
    <x v="3"/>
    <x v="0"/>
  </r>
  <r>
    <x v="754"/>
    <x v="14"/>
    <x v="0"/>
    <s v="NDG_Genio_S_SUBX_logo_Consideration"/>
    <n v="1675"/>
    <m/>
    <m/>
    <m/>
    <m/>
    <n v="123.83859"/>
    <m/>
    <x v="0"/>
    <m/>
    <m/>
    <x v="111"/>
    <m/>
    <x v="2"/>
    <x v="3"/>
    <x v="0"/>
  </r>
  <r>
    <x v="754"/>
    <x v="14"/>
    <x v="0"/>
    <s v="NDG_Genio_S_NDG logo_Consideration"/>
    <n v="55"/>
    <m/>
    <m/>
    <m/>
    <m/>
    <n v="0"/>
    <m/>
    <x v="0"/>
    <m/>
    <m/>
    <x v="111"/>
    <m/>
    <x v="2"/>
    <x v="3"/>
    <x v="0"/>
  </r>
  <r>
    <x v="754"/>
    <x v="14"/>
    <x v="0"/>
    <s v="NDG_2021_秋冬施策"/>
    <n v="29237"/>
    <m/>
    <m/>
    <m/>
    <m/>
    <n v="4168.4063150000002"/>
    <m/>
    <x v="0"/>
    <m/>
    <m/>
    <x v="111"/>
    <m/>
    <x v="2"/>
    <x v="3"/>
    <x v="0"/>
  </r>
  <r>
    <x v="754"/>
    <x v="14"/>
    <x v="0"/>
    <s v="NDG_Genio_S_NDG logo_Consideration"/>
    <n v="25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41"/>
    <m/>
    <m/>
    <m/>
    <m/>
    <n v="69.075365000000005"/>
    <m/>
    <x v="0"/>
    <m/>
    <m/>
    <x v="111"/>
    <m/>
    <x v="2"/>
    <x v="3"/>
    <x v="0"/>
  </r>
  <r>
    <x v="754"/>
    <x v="14"/>
    <x v="0"/>
    <s v="NDG_Genio_S_NDG logo_Consideration"/>
    <n v="3347"/>
    <m/>
    <m/>
    <m/>
    <m/>
    <n v="184.66407000000001"/>
    <m/>
    <x v="0"/>
    <m/>
    <m/>
    <x v="111"/>
    <m/>
    <x v="2"/>
    <x v="3"/>
    <x v="0"/>
  </r>
  <r>
    <x v="754"/>
    <x v="14"/>
    <x v="0"/>
    <s v="NDG_Genio_S_SUBX_logo_Consideration"/>
    <n v="1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069"/>
    <m/>
    <m/>
    <m/>
    <m/>
    <n v="255.91926000000001"/>
    <m/>
    <x v="0"/>
    <m/>
    <m/>
    <x v="111"/>
    <m/>
    <x v="2"/>
    <x v="3"/>
    <x v="0"/>
  </r>
  <r>
    <x v="754"/>
    <x v="14"/>
    <x v="0"/>
    <s v="NDG_Genio_S_SUBX_logo_Consideration"/>
    <n v="1790"/>
    <m/>
    <m/>
    <m/>
    <m/>
    <n v="118.56018"/>
    <m/>
    <x v="0"/>
    <m/>
    <m/>
    <x v="111"/>
    <m/>
    <x v="2"/>
    <x v="3"/>
    <x v="0"/>
  </r>
  <r>
    <x v="754"/>
    <x v="14"/>
    <x v="0"/>
    <s v="NDG_Genio_S_NDG logo_Consideration"/>
    <n v="35013"/>
    <m/>
    <m/>
    <m/>
    <m/>
    <n v="1776.0355549999999"/>
    <m/>
    <x v="0"/>
    <m/>
    <m/>
    <x v="111"/>
    <m/>
    <x v="2"/>
    <x v="3"/>
    <x v="0"/>
  </r>
  <r>
    <x v="754"/>
    <x v="14"/>
    <x v="0"/>
    <s v="NDG_Genio_S_NDG logo_Consideration"/>
    <n v="283"/>
    <m/>
    <m/>
    <m/>
    <m/>
    <n v="60.741855000000001"/>
    <m/>
    <x v="0"/>
    <m/>
    <m/>
    <x v="111"/>
    <m/>
    <x v="2"/>
    <x v="3"/>
    <x v="0"/>
  </r>
  <r>
    <x v="754"/>
    <x v="14"/>
    <x v="0"/>
    <s v="NDG_Genio_S_NDG logo_Consideration"/>
    <n v="2024"/>
    <m/>
    <m/>
    <m/>
    <m/>
    <n v="175.51884000000001"/>
    <m/>
    <x v="0"/>
    <m/>
    <m/>
    <x v="111"/>
    <m/>
    <x v="2"/>
    <x v="3"/>
    <x v="0"/>
  </r>
  <r>
    <x v="754"/>
    <x v="14"/>
    <x v="0"/>
    <s v="NDG_Genio_S_SUBX_logo_Consideration"/>
    <n v="746"/>
    <m/>
    <m/>
    <m/>
    <m/>
    <n v="22.497354999999999"/>
    <m/>
    <x v="0"/>
    <m/>
    <m/>
    <x v="111"/>
    <m/>
    <x v="2"/>
    <x v="3"/>
    <x v="0"/>
  </r>
  <r>
    <x v="754"/>
    <x v="14"/>
    <x v="0"/>
    <s v="NDG_Genio_S_NDG logo_Consideration"/>
    <n v="90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2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17"/>
    <m/>
    <m/>
    <m/>
    <m/>
    <n v="97.039564999999996"/>
    <m/>
    <x v="0"/>
    <m/>
    <m/>
    <x v="111"/>
    <m/>
    <x v="2"/>
    <x v="3"/>
    <x v="0"/>
  </r>
  <r>
    <x v="754"/>
    <x v="14"/>
    <x v="0"/>
    <s v="NDG_Genio_S_SUBX_logo_Awareness"/>
    <n v="38292"/>
    <m/>
    <m/>
    <m/>
    <m/>
    <n v="8303.0080600000001"/>
    <m/>
    <x v="0"/>
    <m/>
    <m/>
    <x v="111"/>
    <m/>
    <x v="2"/>
    <x v="3"/>
    <x v="0"/>
  </r>
  <r>
    <x v="754"/>
    <x v="14"/>
    <x v="0"/>
    <s v="NDG_Genio_S_SUBX_logo_Awareness"/>
    <n v="69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23"/>
    <m/>
    <m/>
    <m/>
    <m/>
    <n v="178.24724499999999"/>
    <m/>
    <x v="0"/>
    <m/>
    <m/>
    <x v="111"/>
    <m/>
    <x v="2"/>
    <x v="3"/>
    <x v="0"/>
  </r>
  <r>
    <x v="754"/>
    <x v="14"/>
    <x v="0"/>
    <s v="NDG_Genio_S_NDG logo_Consideration"/>
    <n v="356"/>
    <m/>
    <m/>
    <m/>
    <m/>
    <n v="81.943579999999997"/>
    <m/>
    <x v="0"/>
    <m/>
    <m/>
    <x v="111"/>
    <m/>
    <x v="2"/>
    <x v="3"/>
    <x v="0"/>
  </r>
  <r>
    <x v="754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83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05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69"/>
    <m/>
    <m/>
    <m/>
    <m/>
    <n v="62.696449999999999"/>
    <m/>
    <x v="0"/>
    <m/>
    <m/>
    <x v="111"/>
    <m/>
    <x v="2"/>
    <x v="3"/>
    <x v="0"/>
  </r>
  <r>
    <x v="754"/>
    <x v="14"/>
    <x v="0"/>
    <s v="NDG_Genio_S_SUBX_logo_Consideration"/>
    <n v="11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07985"/>
    <m/>
    <m/>
    <m/>
    <m/>
    <n v="10356.993044999999"/>
    <m/>
    <x v="0"/>
    <m/>
    <m/>
    <x v="111"/>
    <m/>
    <x v="2"/>
    <x v="3"/>
    <x v="0"/>
  </r>
  <r>
    <x v="754"/>
    <x v="14"/>
    <x v="0"/>
    <s v="NDG_Genio_S_SUBX_logo_Consideration"/>
    <n v="206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033"/>
    <m/>
    <m/>
    <m/>
    <m/>
    <n v="956.05674999999997"/>
    <m/>
    <x v="0"/>
    <m/>
    <m/>
    <x v="111"/>
    <m/>
    <x v="2"/>
    <x v="3"/>
    <x v="0"/>
  </r>
  <r>
    <x v="754"/>
    <x v="14"/>
    <x v="0"/>
    <s v="NDG_Genio_S_SUBX_logo_Consideration"/>
    <n v="14597"/>
    <m/>
    <m/>
    <m/>
    <m/>
    <n v="1095.8309200000001"/>
    <m/>
    <x v="0"/>
    <m/>
    <m/>
    <x v="111"/>
    <m/>
    <x v="2"/>
    <x v="3"/>
    <x v="0"/>
  </r>
  <r>
    <x v="754"/>
    <x v="14"/>
    <x v="0"/>
    <s v="NDG_Genio_S_SUBX_logo_Consideration"/>
    <n v="144276"/>
    <m/>
    <m/>
    <m/>
    <m/>
    <n v="11318.368345000001"/>
    <m/>
    <x v="0"/>
    <m/>
    <m/>
    <x v="111"/>
    <m/>
    <x v="2"/>
    <x v="3"/>
    <x v="0"/>
  </r>
  <r>
    <x v="754"/>
    <x v="14"/>
    <x v="0"/>
    <s v="NDG_Genio_S_SUBX_logo_Consideration"/>
    <n v="1131"/>
    <m/>
    <m/>
    <m/>
    <m/>
    <n v="118.032785"/>
    <m/>
    <x v="0"/>
    <m/>
    <m/>
    <x v="111"/>
    <m/>
    <x v="2"/>
    <x v="3"/>
    <x v="0"/>
  </r>
  <r>
    <x v="754"/>
    <x v="14"/>
    <x v="0"/>
    <s v="NDG_Genio_S_SUBX_logo_Consideration"/>
    <n v="32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002"/>
    <m/>
    <m/>
    <m/>
    <m/>
    <n v="108.20183"/>
    <m/>
    <x v="0"/>
    <m/>
    <m/>
    <x v="111"/>
    <m/>
    <x v="2"/>
    <x v="3"/>
    <x v="0"/>
  </r>
  <r>
    <x v="754"/>
    <x v="14"/>
    <x v="0"/>
    <s v="NDG_Genio_S_SUBX_logo_Consideration"/>
    <n v="8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357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296"/>
    <m/>
    <m/>
    <m/>
    <m/>
    <n v="261.92353500000002"/>
    <m/>
    <x v="0"/>
    <m/>
    <m/>
    <x v="111"/>
    <m/>
    <x v="2"/>
    <x v="3"/>
    <x v="0"/>
  </r>
  <r>
    <x v="754"/>
    <x v="14"/>
    <x v="0"/>
    <s v="NDG_Genio_S_SUBX_logo_Consideration"/>
    <n v="579"/>
    <m/>
    <m/>
    <m/>
    <m/>
    <n v="52.877760000000002"/>
    <m/>
    <x v="0"/>
    <m/>
    <m/>
    <x v="111"/>
    <m/>
    <x v="2"/>
    <x v="3"/>
    <x v="0"/>
  </r>
  <r>
    <x v="754"/>
    <x v="14"/>
    <x v="0"/>
    <s v="NDG_Genio_S_SUBX_logo_Awareness"/>
    <n v="1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6639"/>
    <m/>
    <m/>
    <m/>
    <m/>
    <n v="480.068825"/>
    <m/>
    <x v="0"/>
    <m/>
    <m/>
    <x v="111"/>
    <m/>
    <x v="2"/>
    <x v="3"/>
    <x v="0"/>
  </r>
  <r>
    <x v="754"/>
    <x v="14"/>
    <x v="0"/>
    <s v="NDG_Genio_S_NDG logo_Consideration"/>
    <n v="599"/>
    <m/>
    <m/>
    <m/>
    <m/>
    <n v="92.168130000000005"/>
    <m/>
    <x v="0"/>
    <m/>
    <m/>
    <x v="111"/>
    <m/>
    <x v="2"/>
    <x v="3"/>
    <x v="0"/>
  </r>
  <r>
    <x v="754"/>
    <x v="14"/>
    <x v="0"/>
    <s v="NDG_Genio_S_NDG logo_Consideration"/>
    <n v="60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23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063"/>
    <m/>
    <m/>
    <m/>
    <m/>
    <n v="36.471649999999997"/>
    <m/>
    <x v="0"/>
    <m/>
    <m/>
    <x v="111"/>
    <m/>
    <x v="2"/>
    <x v="3"/>
    <x v="0"/>
  </r>
  <r>
    <x v="754"/>
    <x v="14"/>
    <x v="0"/>
    <s v="NDG_Genio_S_SUBX_logo_Consideration"/>
    <n v="215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353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89382"/>
    <m/>
    <m/>
    <m/>
    <m/>
    <n v="6660.2819049999998"/>
    <m/>
    <x v="0"/>
    <m/>
    <m/>
    <x v="111"/>
    <m/>
    <x v="2"/>
    <x v="3"/>
    <x v="0"/>
  </r>
  <r>
    <x v="754"/>
    <x v="14"/>
    <x v="0"/>
    <s v="NDG_Genio_S_SUBX_logo_Awareness"/>
    <n v="9198"/>
    <m/>
    <m/>
    <m/>
    <m/>
    <n v="605.23538000000008"/>
    <m/>
    <x v="0"/>
    <m/>
    <m/>
    <x v="111"/>
    <m/>
    <x v="2"/>
    <x v="3"/>
    <x v="0"/>
  </r>
  <r>
    <x v="754"/>
    <x v="14"/>
    <x v="0"/>
    <s v="NDG_Genio_S_NDG logo_Consideration"/>
    <n v="19046"/>
    <m/>
    <m/>
    <m/>
    <m/>
    <n v="2947.4032649999999"/>
    <m/>
    <x v="0"/>
    <m/>
    <m/>
    <x v="111"/>
    <m/>
    <x v="2"/>
    <x v="3"/>
    <x v="0"/>
  </r>
  <r>
    <x v="754"/>
    <x v="14"/>
    <x v="0"/>
    <s v="NDG_Genio_S_NDG logo_Consideration"/>
    <n v="62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39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7209"/>
    <m/>
    <m/>
    <m/>
    <m/>
    <n v="829.96140000000003"/>
    <m/>
    <x v="0"/>
    <m/>
    <m/>
    <x v="111"/>
    <m/>
    <x v="2"/>
    <x v="3"/>
    <x v="0"/>
  </r>
  <r>
    <x v="754"/>
    <x v="14"/>
    <x v="0"/>
    <s v="NDG_Genio_S_NDG logo_Consideration"/>
    <n v="9789"/>
    <m/>
    <m/>
    <m/>
    <m/>
    <n v="711.26853500000004"/>
    <m/>
    <x v="0"/>
    <m/>
    <m/>
    <x v="111"/>
    <m/>
    <x v="2"/>
    <x v="3"/>
    <x v="0"/>
  </r>
  <r>
    <x v="754"/>
    <x v="14"/>
    <x v="0"/>
    <s v="NDG_Genio_S_NDG logo_Consideration"/>
    <n v="2546"/>
    <m/>
    <m/>
    <m/>
    <m/>
    <n v="199.802425"/>
    <m/>
    <x v="0"/>
    <m/>
    <m/>
    <x v="111"/>
    <m/>
    <x v="2"/>
    <x v="3"/>
    <x v="0"/>
  </r>
  <r>
    <x v="754"/>
    <x v="14"/>
    <x v="0"/>
    <s v="NDG_Genio_S_NDG logo_Consideration"/>
    <n v="2389"/>
    <m/>
    <m/>
    <m/>
    <m/>
    <n v="52.083880000000001"/>
    <m/>
    <x v="0"/>
    <m/>
    <m/>
    <x v="111"/>
    <m/>
    <x v="2"/>
    <x v="3"/>
    <x v="0"/>
  </r>
  <r>
    <x v="754"/>
    <x v="14"/>
    <x v="0"/>
    <s v="NDG_Genio_S_NDG logo_Consideration"/>
    <n v="27827"/>
    <m/>
    <m/>
    <m/>
    <m/>
    <n v="1386.5972750000001"/>
    <m/>
    <x v="0"/>
    <m/>
    <m/>
    <x v="111"/>
    <m/>
    <x v="2"/>
    <x v="3"/>
    <x v="0"/>
  </r>
  <r>
    <x v="754"/>
    <x v="14"/>
    <x v="0"/>
    <s v="NDG_Genio_S_SUBX_logo_Awareness"/>
    <n v="10978"/>
    <m/>
    <m/>
    <m/>
    <m/>
    <n v="1131.40165"/>
    <m/>
    <x v="0"/>
    <m/>
    <m/>
    <x v="111"/>
    <m/>
    <x v="2"/>
    <x v="3"/>
    <x v="0"/>
  </r>
  <r>
    <x v="754"/>
    <x v="14"/>
    <x v="0"/>
    <s v="NDG_Genio_S_SUBX_logo_Consideration"/>
    <n v="594"/>
    <m/>
    <m/>
    <m/>
    <m/>
    <n v="202.39034000000001"/>
    <m/>
    <x v="0"/>
    <m/>
    <m/>
    <x v="111"/>
    <m/>
    <x v="2"/>
    <x v="3"/>
    <x v="0"/>
  </r>
  <r>
    <x v="754"/>
    <x v="14"/>
    <x v="0"/>
    <s v="NDG_Genio_S_NDG logo_Consideration"/>
    <n v="877"/>
    <m/>
    <m/>
    <m/>
    <m/>
    <n v="170.91277500000001"/>
    <m/>
    <x v="0"/>
    <m/>
    <m/>
    <x v="111"/>
    <m/>
    <x v="2"/>
    <x v="3"/>
    <x v="0"/>
  </r>
  <r>
    <x v="754"/>
    <x v="14"/>
    <x v="0"/>
    <s v="NDG_Genio_S_SUBX_logo_Awareness"/>
    <n v="865"/>
    <m/>
    <m/>
    <m/>
    <m/>
    <n v="76.970680000000002"/>
    <m/>
    <x v="0"/>
    <m/>
    <m/>
    <x v="111"/>
    <m/>
    <x v="2"/>
    <x v="3"/>
    <x v="0"/>
  </r>
  <r>
    <x v="754"/>
    <x v="14"/>
    <x v="0"/>
    <s v="NDG_2021_秋冬施策"/>
    <n v="164359"/>
    <m/>
    <m/>
    <m/>
    <m/>
    <n v="14538.577545"/>
    <m/>
    <x v="0"/>
    <m/>
    <m/>
    <x v="111"/>
    <m/>
    <x v="2"/>
    <x v="3"/>
    <x v="0"/>
  </r>
  <r>
    <x v="754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00356"/>
    <m/>
    <m/>
    <m/>
    <m/>
    <n v="4703.6330749999997"/>
    <m/>
    <x v="0"/>
    <m/>
    <m/>
    <x v="111"/>
    <m/>
    <x v="2"/>
    <x v="3"/>
    <x v="0"/>
  </r>
  <r>
    <x v="754"/>
    <x v="14"/>
    <x v="0"/>
    <s v="NDG_Genio_S_SUBX_logo_Awareness"/>
    <n v="14356"/>
    <m/>
    <m/>
    <m/>
    <m/>
    <n v="304.072765"/>
    <m/>
    <x v="0"/>
    <m/>
    <m/>
    <x v="111"/>
    <m/>
    <x v="2"/>
    <x v="3"/>
    <x v="0"/>
  </r>
  <r>
    <x v="754"/>
    <x v="14"/>
    <x v="0"/>
    <s v="NDG_Genio_S_SUBX_logo_Consideration"/>
    <n v="30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243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8913"/>
    <m/>
    <m/>
    <m/>
    <m/>
    <n v="638.07547499999998"/>
    <m/>
    <x v="0"/>
    <m/>
    <m/>
    <x v="111"/>
    <m/>
    <x v="2"/>
    <x v="3"/>
    <x v="0"/>
  </r>
  <r>
    <x v="754"/>
    <x v="14"/>
    <x v="0"/>
    <s v="NDG_Genio_S_SUBX_logo_Awareness"/>
    <n v="8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487058"/>
    <m/>
    <m/>
    <m/>
    <m/>
    <n v="23240.300684999998"/>
    <m/>
    <x v="0"/>
    <m/>
    <m/>
    <x v="111"/>
    <m/>
    <x v="2"/>
    <x v="3"/>
    <x v="0"/>
  </r>
  <r>
    <x v="754"/>
    <x v="14"/>
    <x v="0"/>
    <s v="NDG_Genio_S_SUBX_logo_Awareness"/>
    <n v="70887"/>
    <m/>
    <m/>
    <m/>
    <m/>
    <n v="3348.9002700000001"/>
    <m/>
    <x v="0"/>
    <m/>
    <m/>
    <x v="111"/>
    <m/>
    <x v="2"/>
    <x v="3"/>
    <x v="0"/>
  </r>
  <r>
    <x v="754"/>
    <x v="14"/>
    <x v="0"/>
    <s v="NDG_Genio_S_SUBX_logo_Consideration"/>
    <n v="11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776"/>
    <m/>
    <m/>
    <m/>
    <m/>
    <n v="43.912044999999999"/>
    <m/>
    <x v="0"/>
    <m/>
    <m/>
    <x v="111"/>
    <m/>
    <x v="2"/>
    <x v="3"/>
    <x v="0"/>
  </r>
  <r>
    <x v="754"/>
    <x v="14"/>
    <x v="0"/>
    <s v="NDG_Genio_S_SUBX_logo_Awareness"/>
    <n v="28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71"/>
    <m/>
    <m/>
    <m/>
    <m/>
    <n v="215.55737500000001"/>
    <m/>
    <x v="0"/>
    <m/>
    <m/>
    <x v="111"/>
    <m/>
    <x v="2"/>
    <x v="3"/>
    <x v="0"/>
  </r>
  <r>
    <x v="754"/>
    <x v="14"/>
    <x v="0"/>
    <s v="NDG_Genio_S_NDG logo_Consideration"/>
    <n v="10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981"/>
    <m/>
    <m/>
    <m/>
    <m/>
    <n v="206.30399"/>
    <m/>
    <x v="0"/>
    <m/>
    <m/>
    <x v="111"/>
    <m/>
    <x v="2"/>
    <x v="3"/>
    <x v="0"/>
  </r>
  <r>
    <x v="754"/>
    <x v="14"/>
    <x v="0"/>
    <s v="NDG_Genio_S_SUBX_logo_Awareness"/>
    <n v="847"/>
    <m/>
    <m/>
    <m/>
    <m/>
    <n v="181.17746500000001"/>
    <m/>
    <x v="0"/>
    <m/>
    <m/>
    <x v="111"/>
    <m/>
    <x v="2"/>
    <x v="3"/>
    <x v="0"/>
  </r>
  <r>
    <x v="754"/>
    <x v="14"/>
    <x v="0"/>
    <s v="NDG_Genio_S_SUBX_logo_Consideration"/>
    <n v="1051"/>
    <m/>
    <m/>
    <m/>
    <m/>
    <n v="137.63113999999999"/>
    <m/>
    <x v="0"/>
    <m/>
    <m/>
    <x v="111"/>
    <m/>
    <x v="2"/>
    <x v="3"/>
    <x v="0"/>
  </r>
  <r>
    <x v="754"/>
    <x v="14"/>
    <x v="0"/>
    <s v="NDG_Genio_S_SUBX_logo_Awareness"/>
    <n v="43261"/>
    <m/>
    <m/>
    <m/>
    <m/>
    <n v="2362.7307149999997"/>
    <m/>
    <x v="0"/>
    <m/>
    <m/>
    <x v="111"/>
    <m/>
    <x v="2"/>
    <x v="3"/>
    <x v="0"/>
  </r>
  <r>
    <x v="754"/>
    <x v="14"/>
    <x v="0"/>
    <s v="NDG_Genio_S_SUBX_logo_Awareness"/>
    <n v="334951"/>
    <m/>
    <m/>
    <m/>
    <m/>
    <n v="21058.336000000003"/>
    <m/>
    <x v="0"/>
    <m/>
    <m/>
    <x v="111"/>
    <m/>
    <x v="2"/>
    <x v="3"/>
    <x v="0"/>
  </r>
  <r>
    <x v="754"/>
    <x v="14"/>
    <x v="0"/>
    <s v="NDG_Genio_S_SUBX_logo_Awareness"/>
    <n v="21956"/>
    <m/>
    <m/>
    <m/>
    <m/>
    <n v="4476.7339200000006"/>
    <m/>
    <x v="0"/>
    <m/>
    <m/>
    <x v="111"/>
    <m/>
    <x v="2"/>
    <x v="3"/>
    <x v="0"/>
  </r>
  <r>
    <x v="754"/>
    <x v="14"/>
    <x v="0"/>
    <s v="NDG_2021_秋冬施策"/>
    <n v="2727672"/>
    <m/>
    <m/>
    <m/>
    <m/>
    <n v="201478.59781000001"/>
    <m/>
    <x v="0"/>
    <m/>
    <m/>
    <x v="111"/>
    <m/>
    <x v="2"/>
    <x v="3"/>
    <x v="0"/>
  </r>
  <r>
    <x v="754"/>
    <x v="14"/>
    <x v="0"/>
    <s v="NDG_Genio_S_NDG logo_Consideration"/>
    <n v="2666"/>
    <m/>
    <m/>
    <m/>
    <m/>
    <n v="95.134029999999996"/>
    <m/>
    <x v="0"/>
    <m/>
    <m/>
    <x v="111"/>
    <m/>
    <x v="2"/>
    <x v="3"/>
    <x v="0"/>
  </r>
  <r>
    <x v="754"/>
    <x v="14"/>
    <x v="0"/>
    <s v="NDG_2021_秋冬施策"/>
    <n v="151137"/>
    <m/>
    <m/>
    <m/>
    <m/>
    <n v="8574.7692399999996"/>
    <m/>
    <x v="0"/>
    <m/>
    <m/>
    <x v="111"/>
    <m/>
    <x v="2"/>
    <x v="3"/>
    <x v="0"/>
  </r>
  <r>
    <x v="754"/>
    <x v="14"/>
    <x v="0"/>
    <s v="NDG_Genio_S_NDG logo_Consideration"/>
    <n v="491"/>
    <m/>
    <m/>
    <m/>
    <m/>
    <n v="0"/>
    <m/>
    <x v="0"/>
    <m/>
    <m/>
    <x v="111"/>
    <m/>
    <x v="2"/>
    <x v="3"/>
    <x v="0"/>
  </r>
  <r>
    <x v="754"/>
    <x v="14"/>
    <x v="0"/>
    <s v="NDG_Genio_S_SUBX_logo_Awareness"/>
    <n v="110"/>
    <m/>
    <m/>
    <m/>
    <m/>
    <n v="105.47342500000001"/>
    <m/>
    <x v="0"/>
    <m/>
    <m/>
    <x v="111"/>
    <m/>
    <x v="2"/>
    <x v="3"/>
    <x v="0"/>
  </r>
  <r>
    <x v="754"/>
    <x v="14"/>
    <x v="0"/>
    <s v="NDG_Genio_S_NDG logo_Consideration"/>
    <n v="243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87"/>
    <m/>
    <m/>
    <m/>
    <m/>
    <n v="0"/>
    <m/>
    <x v="0"/>
    <m/>
    <m/>
    <x v="111"/>
    <m/>
    <x v="2"/>
    <x v="3"/>
    <x v="0"/>
  </r>
  <r>
    <x v="754"/>
    <x v="14"/>
    <x v="0"/>
    <s v="NDG_Genio_S_NDG logo_Consideration"/>
    <n v="18568"/>
    <m/>
    <m/>
    <m/>
    <m/>
    <n v="1029.511835"/>
    <m/>
    <x v="0"/>
    <m/>
    <m/>
    <x v="111"/>
    <m/>
    <x v="2"/>
    <x v="3"/>
    <x v="0"/>
  </r>
  <r>
    <x v="754"/>
    <x v="14"/>
    <x v="0"/>
    <s v="NDG_Genio_S_SUBX_logo_Consideration"/>
    <n v="1825"/>
    <m/>
    <m/>
    <m/>
    <m/>
    <n v="265.31648000000001"/>
    <m/>
    <x v="0"/>
    <m/>
    <m/>
    <x v="111"/>
    <m/>
    <x v="2"/>
    <x v="3"/>
    <x v="0"/>
  </r>
  <r>
    <x v="754"/>
    <x v="14"/>
    <x v="0"/>
    <s v="NDG_Genio_S_NDG logo_Consideration"/>
    <n v="93424"/>
    <m/>
    <m/>
    <m/>
    <m/>
    <n v="6886.8019599999998"/>
    <m/>
    <x v="0"/>
    <m/>
    <m/>
    <x v="111"/>
    <m/>
    <x v="2"/>
    <x v="3"/>
    <x v="0"/>
  </r>
  <r>
    <x v="754"/>
    <x v="14"/>
    <x v="0"/>
    <s v="NDG_Genio_S_NDG logo_Consideration"/>
    <n v="9"/>
    <m/>
    <m/>
    <m/>
    <m/>
    <n v="0"/>
    <m/>
    <x v="0"/>
    <m/>
    <m/>
    <x v="111"/>
    <m/>
    <x v="2"/>
    <x v="3"/>
    <x v="0"/>
  </r>
  <r>
    <x v="754"/>
    <x v="14"/>
    <x v="0"/>
    <s v="NDG_Genio_S_SUBX_logo_Consideration"/>
    <n v="198"/>
    <m/>
    <m/>
    <m/>
    <m/>
    <n v="46.590274999999998"/>
    <m/>
    <x v="0"/>
    <m/>
    <m/>
    <x v="111"/>
    <m/>
    <x v="2"/>
    <x v="3"/>
    <x v="0"/>
  </r>
  <r>
    <x v="754"/>
    <x v="14"/>
    <x v="0"/>
    <s v="NDG_Genio_S_NDG logo_Consideration"/>
    <n v="2482"/>
    <m/>
    <m/>
    <m/>
    <m/>
    <n v="148.942815"/>
    <m/>
    <x v="0"/>
    <m/>
    <m/>
    <x v="111"/>
    <m/>
    <x v="2"/>
    <x v="3"/>
    <x v="0"/>
  </r>
  <r>
    <x v="754"/>
    <x v="14"/>
    <x v="0"/>
    <s v="NDG_Genio_S_SUBX_logo_Awareness"/>
    <n v="77807"/>
    <m/>
    <m/>
    <m/>
    <m/>
    <n v="3642.369385"/>
    <m/>
    <x v="0"/>
    <m/>
    <m/>
    <x v="111"/>
    <m/>
    <x v="2"/>
    <x v="3"/>
    <x v="0"/>
  </r>
  <r>
    <x v="754"/>
    <x v="0"/>
    <x v="0"/>
    <s v="指名：ドルチェグスト（161228AM-170131）"/>
    <n v="436"/>
    <m/>
    <m/>
    <m/>
    <m/>
    <n v="878.8"/>
    <m/>
    <x v="0"/>
    <m/>
    <m/>
    <x v="111"/>
    <m/>
    <x v="2"/>
    <x v="3"/>
    <x v="2"/>
  </r>
  <r>
    <x v="754"/>
    <x v="0"/>
    <x v="0"/>
    <s v="指名：ドルチェグスト（161228AM-170131）"/>
    <n v="2883"/>
    <m/>
    <m/>
    <m/>
    <m/>
    <n v="8444.7999999999993"/>
    <m/>
    <x v="0"/>
    <m/>
    <m/>
    <x v="111"/>
    <m/>
    <x v="2"/>
    <x v="3"/>
    <x v="2"/>
  </r>
  <r>
    <x v="754"/>
    <x v="0"/>
    <x v="0"/>
    <s v="指名：ドルチェグスト（161228AM-170131）"/>
    <n v="159"/>
    <m/>
    <m/>
    <m/>
    <m/>
    <n v="312"/>
    <m/>
    <x v="0"/>
    <m/>
    <m/>
    <x v="111"/>
    <m/>
    <x v="2"/>
    <x v="3"/>
    <x v="2"/>
  </r>
  <r>
    <x v="754"/>
    <x v="0"/>
    <x v="0"/>
    <s v="指名：ドルチェグスト（161228AM-170131）"/>
    <n v="879"/>
    <m/>
    <m/>
    <m/>
    <m/>
    <n v="5832.32"/>
    <m/>
    <x v="0"/>
    <m/>
    <m/>
    <x v="111"/>
    <m/>
    <x v="2"/>
    <x v="3"/>
    <x v="2"/>
  </r>
  <r>
    <x v="754"/>
    <x v="0"/>
    <x v="0"/>
    <s v="指名：ドルチェグスト（161228AM-170131）"/>
    <n v="1710"/>
    <m/>
    <m/>
    <m/>
    <m/>
    <n v="5105.3599999999997"/>
    <m/>
    <x v="0"/>
    <m/>
    <m/>
    <x v="111"/>
    <m/>
    <x v="2"/>
    <x v="3"/>
    <x v="2"/>
  </r>
  <r>
    <x v="755"/>
    <x v="14"/>
    <x v="0"/>
    <s v="NDG_Genio_S_NDG logo_Consideration"/>
    <n v="28579"/>
    <m/>
    <m/>
    <m/>
    <m/>
    <n v="1125.8043500000001"/>
    <m/>
    <x v="0"/>
    <m/>
    <m/>
    <x v="111"/>
    <m/>
    <x v="2"/>
    <x v="3"/>
    <x v="0"/>
  </r>
  <r>
    <x v="755"/>
    <x v="14"/>
    <x v="0"/>
    <s v="NDG_Genio_S_NDG logo_Consideration"/>
    <n v="3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19"/>
    <m/>
    <m/>
    <m/>
    <m/>
    <n v="167.30351999999999"/>
    <m/>
    <x v="0"/>
    <m/>
    <m/>
    <x v="111"/>
    <m/>
    <x v="2"/>
    <x v="3"/>
    <x v="0"/>
  </r>
  <r>
    <x v="755"/>
    <x v="14"/>
    <x v="0"/>
    <s v="NDG_Genio_S_NDG logo_Consideration"/>
    <n v="60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9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8043"/>
    <m/>
    <m/>
    <m/>
    <m/>
    <n v="379.1669"/>
    <m/>
    <x v="0"/>
    <m/>
    <m/>
    <x v="111"/>
    <m/>
    <x v="2"/>
    <x v="3"/>
    <x v="0"/>
  </r>
  <r>
    <x v="755"/>
    <x v="14"/>
    <x v="0"/>
    <s v="NDG_Genio_S_SUBX_logo_Consideration"/>
    <n v="1277"/>
    <m/>
    <m/>
    <m/>
    <m/>
    <n v="173.92215999999999"/>
    <m/>
    <x v="0"/>
    <m/>
    <m/>
    <x v="111"/>
    <m/>
    <x v="2"/>
    <x v="3"/>
    <x v="0"/>
  </r>
  <r>
    <x v="755"/>
    <x v="14"/>
    <x v="0"/>
    <s v="NDG_Genio_S_SUBX_logo_Consideration"/>
    <n v="1065"/>
    <m/>
    <m/>
    <m/>
    <m/>
    <n v="180.21187499999999"/>
    <m/>
    <x v="0"/>
    <m/>
    <m/>
    <x v="111"/>
    <m/>
    <x v="2"/>
    <x v="3"/>
    <x v="0"/>
  </r>
  <r>
    <x v="755"/>
    <x v="14"/>
    <x v="0"/>
    <s v="NDG_Genio_S_NDG logo_Consideration"/>
    <n v="684"/>
    <m/>
    <m/>
    <m/>
    <m/>
    <n v="115.05685"/>
    <m/>
    <x v="0"/>
    <m/>
    <m/>
    <x v="111"/>
    <m/>
    <x v="2"/>
    <x v="3"/>
    <x v="0"/>
  </r>
  <r>
    <x v="755"/>
    <x v="14"/>
    <x v="0"/>
    <s v="NDG_Genio_S_SUBX_logo_Consideration"/>
    <n v="227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7291"/>
    <m/>
    <m/>
    <m/>
    <m/>
    <n v="1376.6994199999999"/>
    <m/>
    <x v="0"/>
    <m/>
    <m/>
    <x v="111"/>
    <m/>
    <x v="2"/>
    <x v="3"/>
    <x v="0"/>
  </r>
  <r>
    <x v="755"/>
    <x v="14"/>
    <x v="0"/>
    <s v="NDG_Genio_S_SUBX_logo_Awareness"/>
    <n v="81014"/>
    <m/>
    <m/>
    <m/>
    <m/>
    <n v="2590.5820800000001"/>
    <m/>
    <x v="0"/>
    <m/>
    <m/>
    <x v="111"/>
    <m/>
    <x v="2"/>
    <x v="3"/>
    <x v="0"/>
  </r>
  <r>
    <x v="755"/>
    <x v="14"/>
    <x v="0"/>
    <s v="NDG_Genio_S_SUBX_logo_Awareness"/>
    <n v="710"/>
    <m/>
    <m/>
    <m/>
    <m/>
    <n v="256.57376499999998"/>
    <m/>
    <x v="0"/>
    <m/>
    <m/>
    <x v="111"/>
    <m/>
    <x v="2"/>
    <x v="3"/>
    <x v="0"/>
  </r>
  <r>
    <x v="755"/>
    <x v="14"/>
    <x v="0"/>
    <s v="NDG_Genio_S_NDG logo_Consideration"/>
    <n v="484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31"/>
    <m/>
    <m/>
    <m/>
    <m/>
    <n v="77.321905000000001"/>
    <m/>
    <x v="0"/>
    <m/>
    <m/>
    <x v="111"/>
    <m/>
    <x v="2"/>
    <x v="3"/>
    <x v="0"/>
  </r>
  <r>
    <x v="755"/>
    <x v="14"/>
    <x v="0"/>
    <s v="NDG_Genio_S_SUBX_logo_Consideration"/>
    <n v="6975"/>
    <m/>
    <m/>
    <m/>
    <m/>
    <n v="411.90553"/>
    <m/>
    <x v="0"/>
    <m/>
    <m/>
    <x v="111"/>
    <m/>
    <x v="2"/>
    <x v="3"/>
    <x v="0"/>
  </r>
  <r>
    <x v="755"/>
    <x v="14"/>
    <x v="0"/>
    <s v="NDG_Genio_S_SUBX_logo_Awareness"/>
    <n v="29969"/>
    <m/>
    <m/>
    <m/>
    <m/>
    <n v="1667.2115549999999"/>
    <m/>
    <x v="0"/>
    <m/>
    <m/>
    <x v="111"/>
    <m/>
    <x v="2"/>
    <x v="3"/>
    <x v="0"/>
  </r>
  <r>
    <x v="755"/>
    <x v="14"/>
    <x v="0"/>
    <s v="NDG_Genio_S_SUBX_logo_Consideration"/>
    <n v="103729"/>
    <m/>
    <m/>
    <m/>
    <m/>
    <n v="9746.7457400000003"/>
    <m/>
    <x v="0"/>
    <m/>
    <m/>
    <x v="111"/>
    <m/>
    <x v="2"/>
    <x v="3"/>
    <x v="0"/>
  </r>
  <r>
    <x v="755"/>
    <x v="14"/>
    <x v="0"/>
    <s v="NDG_Genio_S_NDG logo_Consideration"/>
    <n v="2497"/>
    <m/>
    <m/>
    <m/>
    <m/>
    <n v="332.17856999999998"/>
    <m/>
    <x v="0"/>
    <m/>
    <m/>
    <x v="111"/>
    <m/>
    <x v="2"/>
    <x v="3"/>
    <x v="0"/>
  </r>
  <r>
    <x v="755"/>
    <x v="14"/>
    <x v="0"/>
    <s v="NDG_Genio_S_NDG logo_Consideration"/>
    <n v="18567"/>
    <m/>
    <m/>
    <m/>
    <m/>
    <n v="555.79628000000002"/>
    <m/>
    <x v="0"/>
    <m/>
    <m/>
    <x v="111"/>
    <m/>
    <x v="2"/>
    <x v="3"/>
    <x v="0"/>
  </r>
  <r>
    <x v="755"/>
    <x v="14"/>
    <x v="0"/>
    <s v="NDG_Genio_S_NDG logo_Consideration"/>
    <n v="44"/>
    <m/>
    <m/>
    <m/>
    <m/>
    <n v="0"/>
    <m/>
    <x v="0"/>
    <m/>
    <m/>
    <x v="111"/>
    <m/>
    <x v="2"/>
    <x v="3"/>
    <x v="0"/>
  </r>
  <r>
    <x v="755"/>
    <x v="14"/>
    <x v="0"/>
    <s v="NDG_2021_秋冬施策"/>
    <n v="19882"/>
    <m/>
    <m/>
    <m/>
    <m/>
    <n v="2924.8769200000002"/>
    <m/>
    <x v="0"/>
    <m/>
    <m/>
    <x v="111"/>
    <m/>
    <x v="2"/>
    <x v="3"/>
    <x v="0"/>
  </r>
  <r>
    <x v="755"/>
    <x v="14"/>
    <x v="0"/>
    <s v="NDG_Genio_S_SUBX_logo_Consideration"/>
    <n v="31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562"/>
    <m/>
    <m/>
    <m/>
    <m/>
    <n v="185.71663000000001"/>
    <m/>
    <x v="0"/>
    <m/>
    <m/>
    <x v="111"/>
    <m/>
    <x v="2"/>
    <x v="3"/>
    <x v="0"/>
  </r>
  <r>
    <x v="755"/>
    <x v="14"/>
    <x v="0"/>
    <s v="NDG_Genio_S_NDG logo_Consideration"/>
    <n v="43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859"/>
    <m/>
    <m/>
    <m/>
    <m/>
    <n v="226.12869000000001"/>
    <m/>
    <x v="0"/>
    <m/>
    <m/>
    <x v="111"/>
    <m/>
    <x v="2"/>
    <x v="3"/>
    <x v="0"/>
  </r>
  <r>
    <x v="755"/>
    <x v="14"/>
    <x v="0"/>
    <s v="NDG_Genio_S_SUBX_logo_Awareness"/>
    <n v="4684"/>
    <m/>
    <m/>
    <m/>
    <m/>
    <n v="992.676695"/>
    <m/>
    <x v="0"/>
    <m/>
    <m/>
    <x v="111"/>
    <m/>
    <x v="2"/>
    <x v="3"/>
    <x v="0"/>
  </r>
  <r>
    <x v="755"/>
    <x v="14"/>
    <x v="0"/>
    <s v="NDG_Genio_S_NDG logo_Consideration"/>
    <n v="88685"/>
    <m/>
    <m/>
    <m/>
    <m/>
    <n v="6549.5958549999996"/>
    <m/>
    <x v="0"/>
    <m/>
    <m/>
    <x v="111"/>
    <m/>
    <x v="2"/>
    <x v="3"/>
    <x v="0"/>
  </r>
  <r>
    <x v="755"/>
    <x v="14"/>
    <x v="0"/>
    <s v="NDG_Genio_S_SUBX_logo_Consideration"/>
    <n v="21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437"/>
    <m/>
    <m/>
    <m/>
    <m/>
    <n v="175.96707000000001"/>
    <m/>
    <x v="0"/>
    <m/>
    <m/>
    <x v="111"/>
    <m/>
    <x v="2"/>
    <x v="3"/>
    <x v="0"/>
  </r>
  <r>
    <x v="755"/>
    <x v="14"/>
    <x v="0"/>
    <s v="NDG_Genio_S_SUBX_logo_Consideration"/>
    <n v="1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001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34707"/>
    <m/>
    <m/>
    <m/>
    <m/>
    <n v="6648.7349649999996"/>
    <m/>
    <x v="0"/>
    <m/>
    <m/>
    <x v="111"/>
    <m/>
    <x v="2"/>
    <x v="3"/>
    <x v="0"/>
  </r>
  <r>
    <x v="755"/>
    <x v="14"/>
    <x v="0"/>
    <s v="NDG_Genio_S_SUBX_logo_Consideration"/>
    <n v="20676"/>
    <m/>
    <m/>
    <m/>
    <m/>
    <n v="571.70844499999998"/>
    <m/>
    <x v="0"/>
    <m/>
    <m/>
    <x v="111"/>
    <m/>
    <x v="2"/>
    <x v="3"/>
    <x v="0"/>
  </r>
  <r>
    <x v="755"/>
    <x v="14"/>
    <x v="0"/>
    <s v="NDG_Genio_S_SUBX_logo_Awareness"/>
    <n v="3707"/>
    <m/>
    <m/>
    <m/>
    <m/>
    <n v="545.88950499999999"/>
    <m/>
    <x v="0"/>
    <m/>
    <m/>
    <x v="111"/>
    <m/>
    <x v="2"/>
    <x v="3"/>
    <x v="0"/>
  </r>
  <r>
    <x v="755"/>
    <x v="14"/>
    <x v="0"/>
    <s v="NDG_Genio_S_SUBX_logo_Consideration"/>
    <n v="1861"/>
    <m/>
    <m/>
    <m/>
    <m/>
    <n v="272.53833500000002"/>
    <m/>
    <x v="0"/>
    <m/>
    <m/>
    <x v="111"/>
    <m/>
    <x v="2"/>
    <x v="3"/>
    <x v="0"/>
  </r>
  <r>
    <x v="755"/>
    <x v="14"/>
    <x v="0"/>
    <s v="NDG_Genio_S_NDG logo_Consideration"/>
    <n v="19391"/>
    <m/>
    <m/>
    <m/>
    <m/>
    <n v="3494.9340499999998"/>
    <m/>
    <x v="0"/>
    <m/>
    <m/>
    <x v="111"/>
    <m/>
    <x v="2"/>
    <x v="3"/>
    <x v="0"/>
  </r>
  <r>
    <x v="755"/>
    <x v="14"/>
    <x v="0"/>
    <s v="NDG_Genio_S_NDG logo_Consideration"/>
    <n v="1935"/>
    <m/>
    <m/>
    <m/>
    <m/>
    <n v="147.63826499999999"/>
    <m/>
    <x v="0"/>
    <m/>
    <m/>
    <x v="111"/>
    <m/>
    <x v="2"/>
    <x v="3"/>
    <x v="0"/>
  </r>
  <r>
    <x v="755"/>
    <x v="14"/>
    <x v="0"/>
    <s v="NDG_Genio_S_SUBX_logo_Awareness"/>
    <n v="20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239277"/>
    <m/>
    <m/>
    <m/>
    <m/>
    <n v="14659.383335"/>
    <m/>
    <x v="0"/>
    <m/>
    <m/>
    <x v="111"/>
    <m/>
    <x v="2"/>
    <x v="3"/>
    <x v="0"/>
  </r>
  <r>
    <x v="755"/>
    <x v="14"/>
    <x v="0"/>
    <s v="NDG_Genio_S_NDG logo_Consideration"/>
    <n v="2868"/>
    <m/>
    <m/>
    <m/>
    <m/>
    <n v="212.68848"/>
    <m/>
    <x v="0"/>
    <m/>
    <m/>
    <x v="111"/>
    <m/>
    <x v="2"/>
    <x v="3"/>
    <x v="0"/>
  </r>
  <r>
    <x v="755"/>
    <x v="14"/>
    <x v="0"/>
    <s v="NDG_Genio_S_SUBX_logo_Awareness"/>
    <n v="18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7469"/>
    <m/>
    <m/>
    <m/>
    <m/>
    <n v="2492.4475849999999"/>
    <m/>
    <x v="0"/>
    <m/>
    <m/>
    <x v="111"/>
    <m/>
    <x v="2"/>
    <x v="3"/>
    <x v="0"/>
  </r>
  <r>
    <x v="755"/>
    <x v="14"/>
    <x v="0"/>
    <s v="NDG_Genio_S_SUBX_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556"/>
    <m/>
    <m/>
    <m/>
    <m/>
    <n v="321.50133"/>
    <m/>
    <x v="0"/>
    <m/>
    <m/>
    <x v="111"/>
    <m/>
    <x v="2"/>
    <x v="3"/>
    <x v="0"/>
  </r>
  <r>
    <x v="755"/>
    <x v="14"/>
    <x v="0"/>
    <s v="NDG_Genio_S_NDG logo_Consideration"/>
    <n v="67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2"/>
    <m/>
    <m/>
    <m/>
    <m/>
    <n v="110.35935499999999"/>
    <m/>
    <x v="0"/>
    <m/>
    <m/>
    <x v="111"/>
    <m/>
    <x v="2"/>
    <x v="3"/>
    <x v="0"/>
  </r>
  <r>
    <x v="755"/>
    <x v="14"/>
    <x v="0"/>
    <s v="NDG_Genio_S_NDG logo_Consideration"/>
    <n v="6346"/>
    <m/>
    <m/>
    <m/>
    <m/>
    <n v="260.73160000000001"/>
    <m/>
    <x v="0"/>
    <m/>
    <m/>
    <x v="111"/>
    <m/>
    <x v="2"/>
    <x v="3"/>
    <x v="0"/>
  </r>
  <r>
    <x v="755"/>
    <x v="14"/>
    <x v="0"/>
    <s v="NDG_2021_秋冬施策"/>
    <n v="23118"/>
    <m/>
    <m/>
    <m/>
    <m/>
    <n v="2997.350805"/>
    <m/>
    <x v="0"/>
    <m/>
    <m/>
    <x v="111"/>
    <m/>
    <x v="2"/>
    <x v="3"/>
    <x v="0"/>
  </r>
  <r>
    <x v="755"/>
    <x v="14"/>
    <x v="0"/>
    <s v="NDG_Genio_S_SUBX_logo_Consideration"/>
    <n v="349"/>
    <m/>
    <m/>
    <m/>
    <m/>
    <n v="94.550884999999994"/>
    <m/>
    <x v="0"/>
    <m/>
    <m/>
    <x v="111"/>
    <m/>
    <x v="2"/>
    <x v="3"/>
    <x v="0"/>
  </r>
  <r>
    <x v="755"/>
    <x v="14"/>
    <x v="0"/>
    <s v="NDG_Genio_S_NDG logo_Consideration"/>
    <n v="446"/>
    <m/>
    <m/>
    <m/>
    <m/>
    <n v="109.19864"/>
    <m/>
    <x v="0"/>
    <m/>
    <m/>
    <x v="111"/>
    <m/>
    <x v="2"/>
    <x v="3"/>
    <x v="0"/>
  </r>
  <r>
    <x v="755"/>
    <x v="14"/>
    <x v="0"/>
    <s v="NDG_Genio_S_SUBX_logo_Consideration"/>
    <n v="21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6872"/>
    <m/>
    <m/>
    <m/>
    <m/>
    <n v="566.12898499999994"/>
    <m/>
    <x v="0"/>
    <m/>
    <m/>
    <x v="111"/>
    <m/>
    <x v="2"/>
    <x v="3"/>
    <x v="0"/>
  </r>
  <r>
    <x v="755"/>
    <x v="14"/>
    <x v="0"/>
    <s v="NDG_Genio_S_NDG logo_Consideration"/>
    <n v="30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52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894"/>
    <m/>
    <m/>
    <m/>
    <m/>
    <n v="171.809235"/>
    <m/>
    <x v="0"/>
    <m/>
    <m/>
    <x v="111"/>
    <m/>
    <x v="2"/>
    <x v="3"/>
    <x v="0"/>
  </r>
  <r>
    <x v="755"/>
    <x v="14"/>
    <x v="0"/>
    <s v="NDG_Genio_S_SUBX_logo_Consideration"/>
    <n v="2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092"/>
    <m/>
    <m/>
    <m/>
    <m/>
    <n v="187.69241"/>
    <m/>
    <x v="0"/>
    <m/>
    <m/>
    <x v="111"/>
    <m/>
    <x v="2"/>
    <x v="3"/>
    <x v="0"/>
  </r>
  <r>
    <x v="755"/>
    <x v="14"/>
    <x v="0"/>
    <s v="NDG_Genio_S_SUBX_logo_Consideration"/>
    <n v="711"/>
    <m/>
    <m/>
    <m/>
    <m/>
    <n v="226.8802"/>
    <m/>
    <x v="0"/>
    <m/>
    <m/>
    <x v="111"/>
    <m/>
    <x v="2"/>
    <x v="3"/>
    <x v="0"/>
  </r>
  <r>
    <x v="755"/>
    <x v="14"/>
    <x v="0"/>
    <s v="NDG_Genio_S_SUBX_logo_Consideration"/>
    <n v="139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2031"/>
    <m/>
    <m/>
    <m/>
    <m/>
    <n v="2264.938525"/>
    <m/>
    <x v="0"/>
    <m/>
    <m/>
    <x v="111"/>
    <m/>
    <x v="2"/>
    <x v="3"/>
    <x v="0"/>
  </r>
  <r>
    <x v="755"/>
    <x v="14"/>
    <x v="0"/>
    <s v="NDG_Genio_S_SUBX_logo_Consideration"/>
    <n v="1172"/>
    <m/>
    <m/>
    <m/>
    <m/>
    <n v="234.02623500000001"/>
    <m/>
    <x v="0"/>
    <m/>
    <m/>
    <x v="111"/>
    <m/>
    <x v="2"/>
    <x v="3"/>
    <x v="0"/>
  </r>
  <r>
    <x v="755"/>
    <x v="14"/>
    <x v="0"/>
    <s v="NDG_Genio_S_SUBX_logo_Awareness"/>
    <n v="597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693"/>
    <m/>
    <m/>
    <m/>
    <m/>
    <n v="66.801879999999997"/>
    <m/>
    <x v="0"/>
    <m/>
    <m/>
    <x v="111"/>
    <m/>
    <x v="2"/>
    <x v="3"/>
    <x v="0"/>
  </r>
  <r>
    <x v="755"/>
    <x v="14"/>
    <x v="0"/>
    <s v="NDG_Genio_S_SUBX_logo_Consideration"/>
    <n v="2420"/>
    <m/>
    <m/>
    <m/>
    <m/>
    <n v="206.99640500000001"/>
    <m/>
    <x v="0"/>
    <m/>
    <m/>
    <x v="111"/>
    <m/>
    <x v="2"/>
    <x v="3"/>
    <x v="0"/>
  </r>
  <r>
    <x v="755"/>
    <x v="14"/>
    <x v="0"/>
    <s v="NDG_Genio_S_NDG logo_Consideration"/>
    <n v="3143"/>
    <m/>
    <m/>
    <m/>
    <m/>
    <n v="116.19638"/>
    <m/>
    <x v="0"/>
    <m/>
    <m/>
    <x v="111"/>
    <m/>
    <x v="2"/>
    <x v="3"/>
    <x v="0"/>
  </r>
  <r>
    <x v="755"/>
    <x v="14"/>
    <x v="0"/>
    <s v="NDG_Genio_S_NDG logo_Consideration"/>
    <n v="1570"/>
    <m/>
    <m/>
    <m/>
    <m/>
    <n v="39.4041"/>
    <m/>
    <x v="0"/>
    <m/>
    <m/>
    <x v="111"/>
    <m/>
    <x v="2"/>
    <x v="3"/>
    <x v="0"/>
  </r>
  <r>
    <x v="755"/>
    <x v="14"/>
    <x v="0"/>
    <s v="NDG_2021_秋冬施策"/>
    <n v="72592"/>
    <m/>
    <m/>
    <m/>
    <m/>
    <n v="2178.0432299999998"/>
    <m/>
    <x v="0"/>
    <m/>
    <m/>
    <x v="111"/>
    <m/>
    <x v="2"/>
    <x v="3"/>
    <x v="0"/>
  </r>
  <r>
    <x v="755"/>
    <x v="14"/>
    <x v="0"/>
    <s v="NDG_2021_秋冬施策"/>
    <n v="834481"/>
    <m/>
    <m/>
    <m/>
    <m/>
    <n v="43715.183945000004"/>
    <m/>
    <x v="0"/>
    <m/>
    <m/>
    <x v="111"/>
    <m/>
    <x v="2"/>
    <x v="3"/>
    <x v="0"/>
  </r>
  <r>
    <x v="755"/>
    <x v="14"/>
    <x v="0"/>
    <s v="NDG_Genio_S_SUBX_logo_Consideration"/>
    <n v="4347"/>
    <m/>
    <m/>
    <m/>
    <m/>
    <n v="865.52544"/>
    <m/>
    <x v="0"/>
    <m/>
    <m/>
    <x v="111"/>
    <m/>
    <x v="2"/>
    <x v="3"/>
    <x v="0"/>
  </r>
  <r>
    <x v="755"/>
    <x v="14"/>
    <x v="0"/>
    <s v="NDG_2021_秋冬施策"/>
    <n v="2577540"/>
    <m/>
    <m/>
    <m/>
    <m/>
    <n v="154545.95871499999"/>
    <m/>
    <x v="0"/>
    <m/>
    <m/>
    <x v="111"/>
    <m/>
    <x v="2"/>
    <x v="3"/>
    <x v="0"/>
  </r>
  <r>
    <x v="755"/>
    <x v="14"/>
    <x v="0"/>
    <s v="NDG_2021_秋冬施策"/>
    <n v="346506"/>
    <m/>
    <m/>
    <m/>
    <m/>
    <n v="72099.920689999999"/>
    <m/>
    <x v="0"/>
    <m/>
    <m/>
    <x v="111"/>
    <m/>
    <x v="2"/>
    <x v="3"/>
    <x v="0"/>
  </r>
  <r>
    <x v="755"/>
    <x v="14"/>
    <x v="0"/>
    <s v="NDG_Genio_S_SUBX_logo_Consideration"/>
    <n v="2462"/>
    <m/>
    <m/>
    <m/>
    <m/>
    <n v="143.91082"/>
    <m/>
    <x v="0"/>
    <m/>
    <m/>
    <x v="111"/>
    <m/>
    <x v="2"/>
    <x v="3"/>
    <x v="0"/>
  </r>
  <r>
    <x v="755"/>
    <x v="14"/>
    <x v="0"/>
    <s v="NDG_Genio_S_SUBX_logo_Awareness"/>
    <n v="7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9130"/>
    <m/>
    <m/>
    <m/>
    <m/>
    <n v="2364.2448850000001"/>
    <m/>
    <x v="0"/>
    <m/>
    <m/>
    <x v="111"/>
    <m/>
    <x v="2"/>
    <x v="3"/>
    <x v="0"/>
  </r>
  <r>
    <x v="755"/>
    <x v="14"/>
    <x v="0"/>
    <s v="NDG_Genio_S_SUBX_logo_Awareness"/>
    <n v="526"/>
    <m/>
    <m/>
    <m/>
    <m/>
    <n v="78.836074999999994"/>
    <m/>
    <x v="0"/>
    <m/>
    <m/>
    <x v="111"/>
    <m/>
    <x v="2"/>
    <x v="3"/>
    <x v="0"/>
  </r>
  <r>
    <x v="755"/>
    <x v="14"/>
    <x v="0"/>
    <s v="NDG_Genio_S_SUBX_logo_Consideration"/>
    <n v="151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7030"/>
    <m/>
    <m/>
    <m/>
    <m/>
    <n v="365.19371999999998"/>
    <m/>
    <x v="0"/>
    <m/>
    <m/>
    <x v="111"/>
    <m/>
    <x v="2"/>
    <x v="3"/>
    <x v="0"/>
  </r>
  <r>
    <x v="755"/>
    <x v="14"/>
    <x v="0"/>
    <s v="NDG_Genio_S_SUBX_logo_Awareness"/>
    <n v="3930"/>
    <m/>
    <m/>
    <m/>
    <m/>
    <n v="769.91976499999998"/>
    <m/>
    <x v="0"/>
    <m/>
    <m/>
    <x v="111"/>
    <m/>
    <x v="2"/>
    <x v="3"/>
    <x v="0"/>
  </r>
  <r>
    <x v="755"/>
    <x v="14"/>
    <x v="0"/>
    <s v="NDG_Genio_S_NDG logo_Consideration"/>
    <n v="18147"/>
    <m/>
    <m/>
    <m/>
    <m/>
    <n v="766.69964500000003"/>
    <m/>
    <x v="0"/>
    <m/>
    <m/>
    <x v="111"/>
    <m/>
    <x v="2"/>
    <x v="3"/>
    <x v="0"/>
  </r>
  <r>
    <x v="755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7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67"/>
    <m/>
    <m/>
    <m/>
    <m/>
    <n v="0"/>
    <m/>
    <x v="0"/>
    <m/>
    <m/>
    <x v="111"/>
    <m/>
    <x v="2"/>
    <x v="3"/>
    <x v="0"/>
  </r>
  <r>
    <x v="755"/>
    <x v="14"/>
    <x v="0"/>
    <s v="NDG_2021_秋冬施策"/>
    <n v="61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403"/>
    <m/>
    <m/>
    <m/>
    <m/>
    <n v="323.20505000000003"/>
    <m/>
    <x v="0"/>
    <m/>
    <m/>
    <x v="111"/>
    <m/>
    <x v="2"/>
    <x v="3"/>
    <x v="0"/>
  </r>
  <r>
    <x v="755"/>
    <x v="14"/>
    <x v="0"/>
    <s v="NDG_Genio_S_SUBX_logo_Consideration"/>
    <n v="280"/>
    <m/>
    <m/>
    <m/>
    <m/>
    <n v="103.408445"/>
    <m/>
    <x v="0"/>
    <m/>
    <m/>
    <x v="111"/>
    <m/>
    <x v="2"/>
    <x v="3"/>
    <x v="0"/>
  </r>
  <r>
    <x v="755"/>
    <x v="14"/>
    <x v="0"/>
    <s v="NDG_Genio_S_SUBX_logo_Consideration"/>
    <n v="552"/>
    <m/>
    <m/>
    <m/>
    <m/>
    <n v="75.927040000000005"/>
    <m/>
    <x v="0"/>
    <m/>
    <m/>
    <x v="111"/>
    <m/>
    <x v="2"/>
    <x v="3"/>
    <x v="0"/>
  </r>
  <r>
    <x v="755"/>
    <x v="14"/>
    <x v="0"/>
    <s v="NDG_Genio_S_SUBX_logo_Awareness"/>
    <n v="405320"/>
    <m/>
    <m/>
    <m/>
    <m/>
    <n v="18122.26225"/>
    <m/>
    <x v="0"/>
    <m/>
    <m/>
    <x v="111"/>
    <m/>
    <x v="2"/>
    <x v="3"/>
    <x v="0"/>
  </r>
  <r>
    <x v="755"/>
    <x v="14"/>
    <x v="0"/>
    <s v="NDG_Genio_S_SUBX_logo_Awareness"/>
    <n v="33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4601"/>
    <m/>
    <m/>
    <m/>
    <m/>
    <n v="605.37921500000004"/>
    <m/>
    <x v="0"/>
    <m/>
    <m/>
    <x v="111"/>
    <m/>
    <x v="2"/>
    <x v="3"/>
    <x v="0"/>
  </r>
  <r>
    <x v="755"/>
    <x v="14"/>
    <x v="0"/>
    <s v="NDG_Genio_S_SUBX_logo_Awareness"/>
    <n v="57"/>
    <m/>
    <m/>
    <m/>
    <m/>
    <n v="89.444185000000004"/>
    <m/>
    <x v="0"/>
    <m/>
    <m/>
    <x v="111"/>
    <m/>
    <x v="2"/>
    <x v="3"/>
    <x v="0"/>
  </r>
  <r>
    <x v="755"/>
    <x v="14"/>
    <x v="0"/>
    <s v="NDG_Genio_S_SUBX_logo_Consideration"/>
    <n v="27926"/>
    <m/>
    <m/>
    <m/>
    <m/>
    <n v="1067.2445500000001"/>
    <m/>
    <x v="0"/>
    <m/>
    <m/>
    <x v="111"/>
    <m/>
    <x v="2"/>
    <x v="3"/>
    <x v="0"/>
  </r>
  <r>
    <x v="755"/>
    <x v="14"/>
    <x v="0"/>
    <s v="NDG_Genio_S_SUBX_logo_Awareness"/>
    <n v="31460"/>
    <m/>
    <m/>
    <m/>
    <m/>
    <n v="2157.2328699999998"/>
    <m/>
    <x v="0"/>
    <m/>
    <m/>
    <x v="111"/>
    <m/>
    <x v="2"/>
    <x v="3"/>
    <x v="0"/>
  </r>
  <r>
    <x v="755"/>
    <x v="14"/>
    <x v="0"/>
    <s v="NDG_Genio_S_SUBX_logo_Consideration"/>
    <n v="2796"/>
    <m/>
    <m/>
    <m/>
    <m/>
    <n v="251.812715"/>
    <m/>
    <x v="0"/>
    <m/>
    <m/>
    <x v="111"/>
    <m/>
    <x v="2"/>
    <x v="3"/>
    <x v="0"/>
  </r>
  <r>
    <x v="755"/>
    <x v="14"/>
    <x v="0"/>
    <s v="NDG_Genio_S_SUBX_logo_Consideration"/>
    <n v="34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5455"/>
    <m/>
    <m/>
    <m/>
    <m/>
    <n v="1021.619865"/>
    <m/>
    <x v="0"/>
    <m/>
    <m/>
    <x v="111"/>
    <m/>
    <x v="2"/>
    <x v="3"/>
    <x v="0"/>
  </r>
  <r>
    <x v="755"/>
    <x v="14"/>
    <x v="0"/>
    <s v="NDG_Genio_S_SUBX_logo_Consideration"/>
    <n v="36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4318"/>
    <m/>
    <m/>
    <m/>
    <m/>
    <n v="546.78261999999995"/>
    <m/>
    <x v="0"/>
    <m/>
    <m/>
    <x v="111"/>
    <m/>
    <x v="2"/>
    <x v="3"/>
    <x v="0"/>
  </r>
  <r>
    <x v="755"/>
    <x v="14"/>
    <x v="0"/>
    <s v="NDG_Genio_S_SUBX_logo_Awareness"/>
    <n v="50106"/>
    <m/>
    <m/>
    <m/>
    <m/>
    <n v="4325.6335799999997"/>
    <m/>
    <x v="0"/>
    <m/>
    <m/>
    <x v="111"/>
    <m/>
    <x v="2"/>
    <x v="3"/>
    <x v="0"/>
  </r>
  <r>
    <x v="755"/>
    <x v="14"/>
    <x v="0"/>
    <s v="NDG_Genio_S_SUBX_logo_Consideration"/>
    <n v="15439"/>
    <m/>
    <m/>
    <m/>
    <m/>
    <n v="1288.2052150000002"/>
    <m/>
    <x v="0"/>
    <m/>
    <m/>
    <x v="111"/>
    <m/>
    <x v="2"/>
    <x v="3"/>
    <x v="0"/>
  </r>
  <r>
    <x v="755"/>
    <x v="14"/>
    <x v="0"/>
    <s v="NDG_Genio_S_SUBX_logo_Consideration"/>
    <n v="35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147610"/>
    <m/>
    <m/>
    <m/>
    <m/>
    <n v="10029.69483"/>
    <m/>
    <x v="0"/>
    <m/>
    <m/>
    <x v="111"/>
    <m/>
    <x v="2"/>
    <x v="3"/>
    <x v="0"/>
  </r>
  <r>
    <x v="755"/>
    <x v="14"/>
    <x v="0"/>
    <s v="NDG_Genio_S_SUBX_logo_Consideration"/>
    <n v="13520"/>
    <m/>
    <m/>
    <m/>
    <m/>
    <n v="545.78358000000003"/>
    <m/>
    <x v="0"/>
    <m/>
    <m/>
    <x v="111"/>
    <m/>
    <x v="2"/>
    <x v="3"/>
    <x v="0"/>
  </r>
  <r>
    <x v="755"/>
    <x v="14"/>
    <x v="0"/>
    <s v="NDG_Genio_S_NDG logo_Consideration"/>
    <n v="2599"/>
    <m/>
    <m/>
    <m/>
    <m/>
    <n v="459.91073999999998"/>
    <m/>
    <x v="0"/>
    <m/>
    <m/>
    <x v="111"/>
    <m/>
    <x v="2"/>
    <x v="3"/>
    <x v="0"/>
  </r>
  <r>
    <x v="755"/>
    <x v="14"/>
    <x v="0"/>
    <s v="NDG_Genio_S_NDG logo_Consideration"/>
    <n v="2546"/>
    <m/>
    <m/>
    <m/>
    <m/>
    <n v="88.101725000000002"/>
    <m/>
    <x v="0"/>
    <m/>
    <m/>
    <x v="111"/>
    <m/>
    <x v="2"/>
    <x v="3"/>
    <x v="0"/>
  </r>
  <r>
    <x v="755"/>
    <x v="14"/>
    <x v="0"/>
    <s v="NDG_Genio_S_SUBX_logo_Consideration"/>
    <n v="1494"/>
    <m/>
    <m/>
    <m/>
    <m/>
    <n v="441.89345500000002"/>
    <m/>
    <x v="0"/>
    <m/>
    <m/>
    <x v="111"/>
    <m/>
    <x v="2"/>
    <x v="3"/>
    <x v="0"/>
  </r>
  <r>
    <x v="755"/>
    <x v="14"/>
    <x v="0"/>
    <s v="NDG_Genio_S_SUBX_logo_Consideration"/>
    <n v="2424"/>
    <m/>
    <m/>
    <m/>
    <m/>
    <n v="729.60024999999996"/>
    <m/>
    <x v="0"/>
    <m/>
    <m/>
    <x v="111"/>
    <m/>
    <x v="2"/>
    <x v="3"/>
    <x v="0"/>
  </r>
  <r>
    <x v="755"/>
    <x v="14"/>
    <x v="0"/>
    <s v="NDG_Genio_S_NDG logo_Consideration"/>
    <n v="1581"/>
    <m/>
    <m/>
    <m/>
    <m/>
    <n v="115.285425"/>
    <m/>
    <x v="0"/>
    <m/>
    <m/>
    <x v="111"/>
    <m/>
    <x v="2"/>
    <x v="3"/>
    <x v="0"/>
  </r>
  <r>
    <x v="755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6572"/>
    <m/>
    <m/>
    <m/>
    <m/>
    <n v="1557.3617550000001"/>
    <m/>
    <x v="0"/>
    <m/>
    <m/>
    <x v="111"/>
    <m/>
    <x v="2"/>
    <x v="3"/>
    <x v="0"/>
  </r>
  <r>
    <x v="755"/>
    <x v="14"/>
    <x v="0"/>
    <s v="NDG_Genio_S_SUBX_logo_Consideration"/>
    <n v="385"/>
    <m/>
    <m/>
    <m/>
    <m/>
    <n v="108.417025"/>
    <m/>
    <x v="0"/>
    <m/>
    <m/>
    <x v="111"/>
    <m/>
    <x v="2"/>
    <x v="3"/>
    <x v="0"/>
  </r>
  <r>
    <x v="755"/>
    <x v="14"/>
    <x v="0"/>
    <s v="NDG_Genio_S_NDG logo_Consideration"/>
    <n v="12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86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13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23"/>
    <m/>
    <m/>
    <m/>
    <m/>
    <n v="33.765545000000003"/>
    <m/>
    <x v="0"/>
    <m/>
    <m/>
    <x v="111"/>
    <m/>
    <x v="2"/>
    <x v="3"/>
    <x v="0"/>
  </r>
  <r>
    <x v="755"/>
    <x v="14"/>
    <x v="0"/>
    <s v="NDG_Genio_S_SUBX_logo_Awareness"/>
    <n v="3912"/>
    <m/>
    <m/>
    <m/>
    <m/>
    <n v="357.817995"/>
    <m/>
    <x v="0"/>
    <m/>
    <m/>
    <x v="111"/>
    <m/>
    <x v="2"/>
    <x v="3"/>
    <x v="0"/>
  </r>
  <r>
    <x v="755"/>
    <x v="14"/>
    <x v="0"/>
    <s v="NDG_Genio_S_SUBX_logo_Awareness"/>
    <n v="2117"/>
    <m/>
    <m/>
    <m/>
    <m/>
    <n v="193.181555"/>
    <m/>
    <x v="0"/>
    <m/>
    <m/>
    <x v="111"/>
    <m/>
    <x v="2"/>
    <x v="3"/>
    <x v="0"/>
  </r>
  <r>
    <x v="755"/>
    <x v="14"/>
    <x v="0"/>
    <s v="NDG_Genio_S_SUBX_logo_Awareness"/>
    <n v="19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1479"/>
    <m/>
    <m/>
    <m/>
    <m/>
    <n v="166.782815"/>
    <m/>
    <x v="0"/>
    <m/>
    <m/>
    <x v="111"/>
    <m/>
    <x v="2"/>
    <x v="3"/>
    <x v="0"/>
  </r>
  <r>
    <x v="755"/>
    <x v="14"/>
    <x v="0"/>
    <s v="NDG_Genio_S_SUBX_logo_Awareness"/>
    <n v="31126"/>
    <m/>
    <m/>
    <m/>
    <m/>
    <n v="5066.4841800000004"/>
    <m/>
    <x v="0"/>
    <m/>
    <m/>
    <x v="111"/>
    <m/>
    <x v="2"/>
    <x v="3"/>
    <x v="0"/>
  </r>
  <r>
    <x v="755"/>
    <x v="14"/>
    <x v="0"/>
    <s v="NDG_Genio_S_NDG logo_Consideration"/>
    <n v="5844"/>
    <m/>
    <m/>
    <m/>
    <m/>
    <n v="193.62867"/>
    <m/>
    <x v="0"/>
    <m/>
    <m/>
    <x v="111"/>
    <m/>
    <x v="2"/>
    <x v="3"/>
    <x v="0"/>
  </r>
  <r>
    <x v="755"/>
    <x v="14"/>
    <x v="0"/>
    <s v="NDG_Genio_S_NDG logo_Consideration"/>
    <n v="3471"/>
    <m/>
    <m/>
    <m/>
    <m/>
    <n v="277.19792000000001"/>
    <m/>
    <x v="0"/>
    <m/>
    <m/>
    <x v="111"/>
    <m/>
    <x v="2"/>
    <x v="3"/>
    <x v="0"/>
  </r>
  <r>
    <x v="755"/>
    <x v="14"/>
    <x v="0"/>
    <s v="NDG_Genio_S_NDG logo_Consideration"/>
    <n v="9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40"/>
    <m/>
    <m/>
    <m/>
    <m/>
    <n v="74.698310000000006"/>
    <m/>
    <x v="0"/>
    <m/>
    <m/>
    <x v="111"/>
    <m/>
    <x v="2"/>
    <x v="3"/>
    <x v="0"/>
  </r>
  <r>
    <x v="755"/>
    <x v="14"/>
    <x v="0"/>
    <s v="NDG_Genio_S_NDG logo_Consideration"/>
    <n v="1960"/>
    <m/>
    <m/>
    <m/>
    <m/>
    <n v="617.17034000000001"/>
    <m/>
    <x v="0"/>
    <m/>
    <m/>
    <x v="111"/>
    <m/>
    <x v="2"/>
    <x v="3"/>
    <x v="0"/>
  </r>
  <r>
    <x v="755"/>
    <x v="14"/>
    <x v="0"/>
    <s v="NDG_Genio_S_SUBX_logo_Consideration"/>
    <n v="196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23"/>
    <m/>
    <m/>
    <m/>
    <m/>
    <n v="0"/>
    <m/>
    <x v="0"/>
    <m/>
    <m/>
    <x v="111"/>
    <m/>
    <x v="2"/>
    <x v="3"/>
    <x v="0"/>
  </r>
  <r>
    <x v="755"/>
    <x v="14"/>
    <x v="0"/>
    <s v="NDG_Genio_S_SUBX_logo_Consideration"/>
    <n v="256"/>
    <m/>
    <m/>
    <m/>
    <m/>
    <n v="0"/>
    <m/>
    <x v="0"/>
    <m/>
    <m/>
    <x v="111"/>
    <m/>
    <x v="2"/>
    <x v="3"/>
    <x v="0"/>
  </r>
  <r>
    <x v="755"/>
    <x v="14"/>
    <x v="0"/>
    <s v="NDG_2021_秋冬施策"/>
    <n v="130865"/>
    <m/>
    <m/>
    <m/>
    <m/>
    <n v="18257.927645"/>
    <m/>
    <x v="0"/>
    <m/>
    <m/>
    <x v="111"/>
    <m/>
    <x v="2"/>
    <x v="3"/>
    <x v="0"/>
  </r>
  <r>
    <x v="755"/>
    <x v="14"/>
    <x v="0"/>
    <s v="NDG_Genio_S_SUBX_logo_Awareness"/>
    <n v="4471"/>
    <m/>
    <m/>
    <m/>
    <m/>
    <n v="305.83112"/>
    <m/>
    <x v="0"/>
    <m/>
    <m/>
    <x v="111"/>
    <m/>
    <x v="2"/>
    <x v="3"/>
    <x v="0"/>
  </r>
  <r>
    <x v="755"/>
    <x v="14"/>
    <x v="0"/>
    <s v="NDG_Genio_S_SUBX_logo_Awareness"/>
    <n v="92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17443"/>
    <m/>
    <m/>
    <m/>
    <m/>
    <n v="4140.2525649999998"/>
    <m/>
    <x v="0"/>
    <m/>
    <m/>
    <x v="111"/>
    <m/>
    <x v="2"/>
    <x v="3"/>
    <x v="0"/>
  </r>
  <r>
    <x v="755"/>
    <x v="14"/>
    <x v="0"/>
    <s v="NDG_Genio_S_SUBX_logo_Awareness"/>
    <n v="33150"/>
    <m/>
    <m/>
    <m/>
    <m/>
    <n v="2175.1442299999999"/>
    <m/>
    <x v="0"/>
    <m/>
    <m/>
    <x v="111"/>
    <m/>
    <x v="2"/>
    <x v="3"/>
    <x v="0"/>
  </r>
  <r>
    <x v="755"/>
    <x v="14"/>
    <x v="0"/>
    <s v="NDG_Genio_S_SUBX_logo_Awareness"/>
    <n v="313978"/>
    <m/>
    <m/>
    <m/>
    <m/>
    <n v="22025.488115"/>
    <m/>
    <x v="0"/>
    <m/>
    <m/>
    <x v="111"/>
    <m/>
    <x v="2"/>
    <x v="3"/>
    <x v="0"/>
  </r>
  <r>
    <x v="755"/>
    <x v="14"/>
    <x v="0"/>
    <s v="NDG_Genio_S_SUBX_logo_Awareness"/>
    <n v="4976"/>
    <m/>
    <m/>
    <m/>
    <m/>
    <n v="1051.691415"/>
    <m/>
    <x v="0"/>
    <m/>
    <m/>
    <x v="111"/>
    <m/>
    <x v="2"/>
    <x v="3"/>
    <x v="0"/>
  </r>
  <r>
    <x v="755"/>
    <x v="14"/>
    <x v="0"/>
    <s v="NDG_Genio_S_NDG logo_Consideration"/>
    <n v="2036"/>
    <m/>
    <m/>
    <m/>
    <m/>
    <n v="284.995115"/>
    <m/>
    <x v="0"/>
    <m/>
    <m/>
    <x v="111"/>
    <m/>
    <x v="2"/>
    <x v="3"/>
    <x v="0"/>
  </r>
  <r>
    <x v="755"/>
    <x v="14"/>
    <x v="0"/>
    <s v="NDG_Genio_S_NDG logo_Consideration"/>
    <n v="34916"/>
    <m/>
    <m/>
    <m/>
    <m/>
    <n v="1858.6726650000001"/>
    <m/>
    <x v="0"/>
    <m/>
    <m/>
    <x v="111"/>
    <m/>
    <x v="2"/>
    <x v="3"/>
    <x v="0"/>
  </r>
  <r>
    <x v="755"/>
    <x v="14"/>
    <x v="0"/>
    <s v="NDG_Genio_S_SUBX_logo_Consideration"/>
    <n v="2041"/>
    <m/>
    <m/>
    <m/>
    <m/>
    <n v="86.618774999999999"/>
    <m/>
    <x v="0"/>
    <m/>
    <m/>
    <x v="111"/>
    <m/>
    <x v="2"/>
    <x v="3"/>
    <x v="0"/>
  </r>
  <r>
    <x v="755"/>
    <x v="14"/>
    <x v="0"/>
    <s v="NDG_Genio_S_SUBX_logo_Consideration"/>
    <n v="10"/>
    <m/>
    <m/>
    <m/>
    <m/>
    <n v="0"/>
    <m/>
    <x v="0"/>
    <m/>
    <m/>
    <x v="111"/>
    <m/>
    <x v="2"/>
    <x v="3"/>
    <x v="0"/>
  </r>
  <r>
    <x v="755"/>
    <x v="14"/>
    <x v="0"/>
    <s v="NDG_Genio_S_SUBX_logo_Awareness"/>
    <n v="707"/>
    <m/>
    <m/>
    <m/>
    <m/>
    <n v="101.633365"/>
    <m/>
    <x v="0"/>
    <m/>
    <m/>
    <x v="111"/>
    <m/>
    <x v="2"/>
    <x v="3"/>
    <x v="0"/>
  </r>
  <r>
    <x v="755"/>
    <x v="14"/>
    <x v="0"/>
    <s v="NDG_2021_秋冬施策"/>
    <n v="144148"/>
    <m/>
    <m/>
    <m/>
    <m/>
    <n v="8356.1099350000004"/>
    <m/>
    <x v="0"/>
    <m/>
    <m/>
    <x v="111"/>
    <m/>
    <x v="2"/>
    <x v="3"/>
    <x v="0"/>
  </r>
  <r>
    <x v="755"/>
    <x v="14"/>
    <x v="0"/>
    <s v="NDG_Genio_S_SUBX_logo_Consideration"/>
    <n v="159"/>
    <m/>
    <m/>
    <m/>
    <m/>
    <n v="85.595205000000007"/>
    <m/>
    <x v="0"/>
    <m/>
    <m/>
    <x v="111"/>
    <m/>
    <x v="2"/>
    <x v="3"/>
    <x v="0"/>
  </r>
  <r>
    <x v="755"/>
    <x v="14"/>
    <x v="0"/>
    <s v="NDG_Genio_S_NDG logo_Consideration"/>
    <n v="3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46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203829"/>
    <m/>
    <m/>
    <m/>
    <m/>
    <n v="10448.952669999999"/>
    <m/>
    <x v="0"/>
    <m/>
    <m/>
    <x v="111"/>
    <m/>
    <x v="2"/>
    <x v="3"/>
    <x v="0"/>
  </r>
  <r>
    <x v="755"/>
    <x v="14"/>
    <x v="0"/>
    <s v="NDG_Genio_S_SUBX_logo_Awareness"/>
    <n v="30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13"/>
    <m/>
    <m/>
    <m/>
    <m/>
    <n v="0"/>
    <m/>
    <x v="0"/>
    <m/>
    <m/>
    <x v="111"/>
    <m/>
    <x v="2"/>
    <x v="3"/>
    <x v="0"/>
  </r>
  <r>
    <x v="755"/>
    <x v="14"/>
    <x v="0"/>
    <s v="NDG_Genio_S_NDG logo_Consideration"/>
    <n v="35569"/>
    <m/>
    <m/>
    <m/>
    <m/>
    <n v="1962.13463"/>
    <m/>
    <x v="0"/>
    <m/>
    <m/>
    <x v="111"/>
    <m/>
    <x v="2"/>
    <x v="3"/>
    <x v="0"/>
  </r>
  <r>
    <x v="755"/>
    <x v="14"/>
    <x v="0"/>
    <s v="NDG_Genio_S_NDG logo_Consideration"/>
    <n v="7"/>
    <m/>
    <m/>
    <m/>
    <m/>
    <n v="0"/>
    <m/>
    <x v="0"/>
    <m/>
    <m/>
    <x v="111"/>
    <m/>
    <x v="2"/>
    <x v="3"/>
    <x v="0"/>
  </r>
  <r>
    <x v="755"/>
    <x v="0"/>
    <x v="0"/>
    <s v="指名：ドルチェグスト（161228AM-170131）"/>
    <n v="509"/>
    <m/>
    <m/>
    <m/>
    <m/>
    <n v="904.8"/>
    <m/>
    <x v="0"/>
    <m/>
    <m/>
    <x v="111"/>
    <m/>
    <x v="2"/>
    <x v="3"/>
    <x v="2"/>
  </r>
  <r>
    <x v="755"/>
    <x v="0"/>
    <x v="0"/>
    <s v="指名：ドルチェグスト（161228AM-170131）"/>
    <n v="3223"/>
    <m/>
    <m/>
    <m/>
    <m/>
    <n v="8590.4"/>
    <m/>
    <x v="0"/>
    <m/>
    <m/>
    <x v="111"/>
    <m/>
    <x v="2"/>
    <x v="3"/>
    <x v="2"/>
  </r>
  <r>
    <x v="755"/>
    <x v="0"/>
    <x v="0"/>
    <s v="指名：ドルチェグスト（161228AM-170131）"/>
    <n v="1831"/>
    <m/>
    <m/>
    <m/>
    <m/>
    <n v="5396.5599999999995"/>
    <m/>
    <x v="0"/>
    <m/>
    <m/>
    <x v="111"/>
    <m/>
    <x v="2"/>
    <x v="3"/>
    <x v="2"/>
  </r>
  <r>
    <x v="755"/>
    <x v="0"/>
    <x v="0"/>
    <s v="指名：ドルチェグスト（161228AM-170131）"/>
    <n v="146"/>
    <m/>
    <m/>
    <m/>
    <m/>
    <n v="561.6"/>
    <m/>
    <x v="0"/>
    <m/>
    <m/>
    <x v="111"/>
    <m/>
    <x v="2"/>
    <x v="3"/>
    <x v="2"/>
  </r>
  <r>
    <x v="755"/>
    <x v="0"/>
    <x v="0"/>
    <s v="指名：ドルチェグスト（161228AM-170131）"/>
    <n v="751"/>
    <m/>
    <m/>
    <m/>
    <m/>
    <n v="3204.2400000000002"/>
    <m/>
    <x v="0"/>
    <m/>
    <m/>
    <x v="111"/>
    <m/>
    <x v="2"/>
    <x v="3"/>
    <x v="2"/>
  </r>
  <r>
    <x v="756"/>
    <x v="14"/>
    <x v="0"/>
    <s v="NDG_Genio_S_SUBX_logo_Awareness"/>
    <n v="21702"/>
    <m/>
    <m/>
    <m/>
    <m/>
    <n v="3763.1127350000002"/>
    <m/>
    <x v="0"/>
    <m/>
    <m/>
    <x v="111"/>
    <m/>
    <x v="2"/>
    <x v="3"/>
    <x v="0"/>
  </r>
  <r>
    <x v="756"/>
    <x v="14"/>
    <x v="0"/>
    <s v="NDG_Genio_S_NDG logo_Consideration"/>
    <n v="1672"/>
    <m/>
    <m/>
    <m/>
    <m/>
    <n v="170.89270500000001"/>
    <m/>
    <x v="0"/>
    <m/>
    <m/>
    <x v="111"/>
    <m/>
    <x v="2"/>
    <x v="3"/>
    <x v="0"/>
  </r>
  <r>
    <x v="756"/>
    <x v="14"/>
    <x v="0"/>
    <s v="NDG_Genio_S_SUBX_logo_Awareness"/>
    <n v="23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3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772"/>
    <m/>
    <m/>
    <m/>
    <m/>
    <n v="800.42728"/>
    <m/>
    <x v="0"/>
    <m/>
    <m/>
    <x v="111"/>
    <m/>
    <x v="2"/>
    <x v="3"/>
    <x v="0"/>
  </r>
  <r>
    <x v="756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566"/>
    <m/>
    <m/>
    <m/>
    <m/>
    <n v="28.06232"/>
    <m/>
    <x v="0"/>
    <m/>
    <m/>
    <x v="111"/>
    <m/>
    <x v="2"/>
    <x v="3"/>
    <x v="0"/>
  </r>
  <r>
    <x v="756"/>
    <x v="14"/>
    <x v="0"/>
    <s v="NDG_Genio_S_SUBX_logo_Consideration"/>
    <n v="290"/>
    <m/>
    <m/>
    <m/>
    <m/>
    <n v="105.99747499999999"/>
    <m/>
    <x v="0"/>
    <m/>
    <m/>
    <x v="111"/>
    <m/>
    <x v="2"/>
    <x v="3"/>
    <x v="0"/>
  </r>
  <r>
    <x v="756"/>
    <x v="14"/>
    <x v="0"/>
    <s v="NDG_Genio_S_SUBX_logo_Consideration"/>
    <n v="438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305"/>
    <m/>
    <m/>
    <m/>
    <m/>
    <n v="522.68412499999999"/>
    <m/>
    <x v="0"/>
    <m/>
    <m/>
    <x v="111"/>
    <m/>
    <x v="2"/>
    <x v="3"/>
    <x v="0"/>
  </r>
  <r>
    <x v="756"/>
    <x v="14"/>
    <x v="0"/>
    <s v="NDG_Genio_S_SUBX_logo_Consideration"/>
    <n v="22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30"/>
    <m/>
    <m/>
    <m/>
    <m/>
    <n v="65.029030000000006"/>
    <m/>
    <x v="0"/>
    <m/>
    <m/>
    <x v="111"/>
    <m/>
    <x v="2"/>
    <x v="3"/>
    <x v="0"/>
  </r>
  <r>
    <x v="756"/>
    <x v="14"/>
    <x v="0"/>
    <s v="NDG_2021_秋冬施策"/>
    <n v="589626"/>
    <m/>
    <m/>
    <m/>
    <m/>
    <n v="24420.480240000001"/>
    <m/>
    <x v="0"/>
    <m/>
    <m/>
    <x v="111"/>
    <m/>
    <x v="2"/>
    <x v="3"/>
    <x v="0"/>
  </r>
  <r>
    <x v="756"/>
    <x v="14"/>
    <x v="0"/>
    <s v="NDG_Genio_S_SUBX_logo_Consideration"/>
    <n v="4016"/>
    <m/>
    <m/>
    <m/>
    <m/>
    <n v="205.02842999999999"/>
    <m/>
    <x v="0"/>
    <m/>
    <m/>
    <x v="111"/>
    <m/>
    <x v="2"/>
    <x v="3"/>
    <x v="0"/>
  </r>
  <r>
    <x v="756"/>
    <x v="14"/>
    <x v="0"/>
    <s v="NDG_Genio_S_SUBX_logo_Consideration"/>
    <n v="1149"/>
    <m/>
    <m/>
    <m/>
    <m/>
    <n v="343.15685999999999"/>
    <m/>
    <x v="0"/>
    <m/>
    <m/>
    <x v="111"/>
    <m/>
    <x v="2"/>
    <x v="3"/>
    <x v="0"/>
  </r>
  <r>
    <x v="756"/>
    <x v="14"/>
    <x v="0"/>
    <s v="NDG_Genio_S_SUBX_logo_Consideration"/>
    <n v="37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27"/>
    <m/>
    <m/>
    <m/>
    <m/>
    <n v="176.16442499999999"/>
    <m/>
    <x v="0"/>
    <m/>
    <m/>
    <x v="111"/>
    <m/>
    <x v="2"/>
    <x v="3"/>
    <x v="0"/>
  </r>
  <r>
    <x v="756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282"/>
    <m/>
    <m/>
    <m/>
    <m/>
    <n v="595.48805000000004"/>
    <m/>
    <x v="0"/>
    <m/>
    <m/>
    <x v="111"/>
    <m/>
    <x v="2"/>
    <x v="3"/>
    <x v="0"/>
  </r>
  <r>
    <x v="756"/>
    <x v="14"/>
    <x v="0"/>
    <s v="NDG_Genio_S_SUBX_logo_Consideration"/>
    <n v="2214"/>
    <m/>
    <m/>
    <m/>
    <m/>
    <n v="333.60465499999998"/>
    <m/>
    <x v="0"/>
    <m/>
    <m/>
    <x v="111"/>
    <m/>
    <x v="2"/>
    <x v="3"/>
    <x v="0"/>
  </r>
  <r>
    <x v="756"/>
    <x v="14"/>
    <x v="0"/>
    <s v="NDG_Genio_S_SUBX_logo_Consideration"/>
    <n v="2618"/>
    <m/>
    <m/>
    <m/>
    <m/>
    <n v="161.15875499999999"/>
    <m/>
    <x v="0"/>
    <m/>
    <m/>
    <x v="111"/>
    <m/>
    <x v="2"/>
    <x v="3"/>
    <x v="0"/>
  </r>
  <r>
    <x v="756"/>
    <x v="14"/>
    <x v="0"/>
    <s v="NDG_Genio_S_SUBX_logo_Consideration"/>
    <n v="942"/>
    <m/>
    <m/>
    <m/>
    <m/>
    <n v="220.25710000000001"/>
    <m/>
    <x v="0"/>
    <m/>
    <m/>
    <x v="111"/>
    <m/>
    <x v="2"/>
    <x v="3"/>
    <x v="0"/>
  </r>
  <r>
    <x v="756"/>
    <x v="14"/>
    <x v="0"/>
    <s v="NDG_Genio_S_NDG logo_Consideration"/>
    <n v="10219"/>
    <m/>
    <m/>
    <m/>
    <m/>
    <n v="432.16173500000002"/>
    <m/>
    <x v="0"/>
    <m/>
    <m/>
    <x v="111"/>
    <m/>
    <x v="2"/>
    <x v="3"/>
    <x v="0"/>
  </r>
  <r>
    <x v="756"/>
    <x v="14"/>
    <x v="0"/>
    <s v="NDG_2021_秋冬施策"/>
    <n v="561975"/>
    <m/>
    <m/>
    <m/>
    <m/>
    <n v="33478.596405000004"/>
    <m/>
    <x v="0"/>
    <m/>
    <m/>
    <x v="111"/>
    <m/>
    <x v="2"/>
    <x v="3"/>
    <x v="0"/>
  </r>
  <r>
    <x v="756"/>
    <x v="14"/>
    <x v="0"/>
    <s v="NDG_Genio_S_SUBX_logo_Awareness"/>
    <n v="28555"/>
    <m/>
    <m/>
    <m/>
    <m/>
    <n v="5014.2297049999997"/>
    <m/>
    <x v="0"/>
    <m/>
    <m/>
    <x v="111"/>
    <m/>
    <x v="2"/>
    <x v="3"/>
    <x v="0"/>
  </r>
  <r>
    <x v="756"/>
    <x v="14"/>
    <x v="0"/>
    <s v="NDG_Genio_S_SUBX_logo_Awareness"/>
    <n v="5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315"/>
    <m/>
    <m/>
    <m/>
    <m/>
    <n v="363.92373500000002"/>
    <m/>
    <x v="0"/>
    <m/>
    <m/>
    <x v="111"/>
    <m/>
    <x v="2"/>
    <x v="3"/>
    <x v="0"/>
  </r>
  <r>
    <x v="756"/>
    <x v="14"/>
    <x v="0"/>
    <s v="NDG_Genio_S_SUBX_logo_Awareness"/>
    <n v="7550"/>
    <m/>
    <m/>
    <m/>
    <m/>
    <n v="250.637505"/>
    <m/>
    <x v="0"/>
    <m/>
    <m/>
    <x v="111"/>
    <m/>
    <x v="2"/>
    <x v="3"/>
    <x v="0"/>
  </r>
  <r>
    <x v="756"/>
    <x v="14"/>
    <x v="0"/>
    <s v="NDG_Genio_S_SUBX_logo_Consideration"/>
    <n v="403"/>
    <m/>
    <m/>
    <m/>
    <m/>
    <n v="200.69331"/>
    <m/>
    <x v="0"/>
    <m/>
    <m/>
    <x v="111"/>
    <m/>
    <x v="2"/>
    <x v="3"/>
    <x v="0"/>
  </r>
  <r>
    <x v="756"/>
    <x v="14"/>
    <x v="0"/>
    <s v="NDG_Genio_S_NDG logo_Consideration"/>
    <n v="7208"/>
    <m/>
    <m/>
    <m/>
    <m/>
    <n v="1006.417955"/>
    <m/>
    <x v="0"/>
    <m/>
    <m/>
    <x v="111"/>
    <m/>
    <x v="2"/>
    <x v="3"/>
    <x v="0"/>
  </r>
  <r>
    <x v="756"/>
    <x v="14"/>
    <x v="0"/>
    <s v="NDG_Genio_S_SUBX_logo_Awareness"/>
    <n v="26925"/>
    <m/>
    <m/>
    <m/>
    <m/>
    <n v="1466.7869599999999"/>
    <m/>
    <x v="0"/>
    <m/>
    <m/>
    <x v="111"/>
    <m/>
    <x v="2"/>
    <x v="3"/>
    <x v="0"/>
  </r>
  <r>
    <x v="756"/>
    <x v="14"/>
    <x v="0"/>
    <s v="NDG_Genio_S_NDG logo_Consideration"/>
    <n v="1598"/>
    <m/>
    <m/>
    <m/>
    <m/>
    <n v="153.195425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5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1130"/>
    <m/>
    <m/>
    <m/>
    <m/>
    <n v="1507.2302399999999"/>
    <m/>
    <x v="0"/>
    <m/>
    <m/>
    <x v="111"/>
    <m/>
    <x v="2"/>
    <x v="3"/>
    <x v="0"/>
  </r>
  <r>
    <x v="756"/>
    <x v="14"/>
    <x v="0"/>
    <s v="NDG_Genio_S_SUBX_logo_Awareness"/>
    <n v="53482"/>
    <m/>
    <m/>
    <m/>
    <m/>
    <n v="2673.0474800000002"/>
    <m/>
    <x v="0"/>
    <m/>
    <m/>
    <x v="111"/>
    <m/>
    <x v="2"/>
    <x v="3"/>
    <x v="0"/>
  </r>
  <r>
    <x v="756"/>
    <x v="14"/>
    <x v="0"/>
    <s v="NDG_Genio_S_NDG logo_Consideration"/>
    <n v="666"/>
    <m/>
    <m/>
    <m/>
    <m/>
    <n v="242.16015999999999"/>
    <m/>
    <x v="0"/>
    <m/>
    <m/>
    <x v="111"/>
    <m/>
    <x v="2"/>
    <x v="3"/>
    <x v="0"/>
  </r>
  <r>
    <x v="756"/>
    <x v="14"/>
    <x v="0"/>
    <s v="NDG_2021_秋冬施策"/>
    <n v="2671329"/>
    <m/>
    <m/>
    <m/>
    <m/>
    <n v="145788.99736000001"/>
    <m/>
    <x v="0"/>
    <m/>
    <m/>
    <x v="111"/>
    <m/>
    <x v="2"/>
    <x v="3"/>
    <x v="0"/>
  </r>
  <r>
    <x v="756"/>
    <x v="14"/>
    <x v="0"/>
    <s v="NDG_Genio_S_SUBX_logo_Consideration"/>
    <n v="1494"/>
    <m/>
    <m/>
    <m/>
    <m/>
    <n v="670.34580500000004"/>
    <m/>
    <x v="0"/>
    <m/>
    <m/>
    <x v="111"/>
    <m/>
    <x v="2"/>
    <x v="3"/>
    <x v="0"/>
  </r>
  <r>
    <x v="756"/>
    <x v="14"/>
    <x v="0"/>
    <s v="NDG_Genio_S_SUBX_logo_Awareness"/>
    <n v="4753"/>
    <m/>
    <m/>
    <m/>
    <m/>
    <n v="950.05470500000001"/>
    <m/>
    <x v="0"/>
    <m/>
    <m/>
    <x v="111"/>
    <m/>
    <x v="2"/>
    <x v="3"/>
    <x v="0"/>
  </r>
  <r>
    <x v="756"/>
    <x v="14"/>
    <x v="0"/>
    <s v="NDG_Genio_S_SUBX_logo_Awareness"/>
    <n v="31091"/>
    <m/>
    <m/>
    <m/>
    <m/>
    <n v="1711.053355"/>
    <m/>
    <x v="0"/>
    <m/>
    <m/>
    <x v="111"/>
    <m/>
    <x v="2"/>
    <x v="3"/>
    <x v="0"/>
  </r>
  <r>
    <x v="756"/>
    <x v="14"/>
    <x v="0"/>
    <s v="NDG_Genio_S_NDG logo_Consideration"/>
    <n v="2368"/>
    <m/>
    <m/>
    <m/>
    <m/>
    <n v="260.32351"/>
    <m/>
    <x v="0"/>
    <m/>
    <m/>
    <x v="111"/>
    <m/>
    <x v="2"/>
    <x v="3"/>
    <x v="0"/>
  </r>
  <r>
    <x v="756"/>
    <x v="14"/>
    <x v="0"/>
    <s v="NDG_Genio_S_SUBX_logo_Consideration"/>
    <n v="173"/>
    <m/>
    <m/>
    <m/>
    <m/>
    <n v="71.695615000000004"/>
    <m/>
    <x v="0"/>
    <m/>
    <m/>
    <x v="111"/>
    <m/>
    <x v="2"/>
    <x v="3"/>
    <x v="0"/>
  </r>
  <r>
    <x v="756"/>
    <x v="14"/>
    <x v="0"/>
    <s v="NDG_Genio_S_SUBX_logo_Awareness"/>
    <n v="834"/>
    <m/>
    <m/>
    <m/>
    <m/>
    <n v="59.889994999999999"/>
    <m/>
    <x v="0"/>
    <m/>
    <m/>
    <x v="111"/>
    <m/>
    <x v="2"/>
    <x v="3"/>
    <x v="0"/>
  </r>
  <r>
    <x v="756"/>
    <x v="14"/>
    <x v="0"/>
    <s v="NDG_Genio_S_SUBX_logo_Consideration"/>
    <n v="8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6994"/>
    <m/>
    <m/>
    <m/>
    <m/>
    <n v="1331.6166250000001"/>
    <m/>
    <x v="0"/>
    <m/>
    <m/>
    <x v="111"/>
    <m/>
    <x v="2"/>
    <x v="3"/>
    <x v="0"/>
  </r>
  <r>
    <x v="756"/>
    <x v="14"/>
    <x v="0"/>
    <s v="NDG_Genio_S_SUBX_logo_Consideration"/>
    <n v="1903"/>
    <m/>
    <m/>
    <m/>
    <m/>
    <n v="149.48916500000001"/>
    <m/>
    <x v="0"/>
    <m/>
    <m/>
    <x v="111"/>
    <m/>
    <x v="2"/>
    <x v="3"/>
    <x v="0"/>
  </r>
  <r>
    <x v="756"/>
    <x v="14"/>
    <x v="0"/>
    <s v="NDG_Genio_S_SUBX_logo_Awareness"/>
    <n v="36218"/>
    <m/>
    <m/>
    <m/>
    <m/>
    <n v="7505.9703799999997"/>
    <m/>
    <x v="0"/>
    <m/>
    <m/>
    <x v="111"/>
    <m/>
    <x v="2"/>
    <x v="3"/>
    <x v="0"/>
  </r>
  <r>
    <x v="756"/>
    <x v="14"/>
    <x v="0"/>
    <s v="NDG_Genio_S_NDG logo_Consideration"/>
    <n v="604"/>
    <m/>
    <m/>
    <m/>
    <m/>
    <n v="96.221154999999996"/>
    <m/>
    <x v="0"/>
    <m/>
    <m/>
    <x v="111"/>
    <m/>
    <x v="2"/>
    <x v="3"/>
    <x v="0"/>
  </r>
  <r>
    <x v="756"/>
    <x v="14"/>
    <x v="0"/>
    <s v="NDG_2021_秋冬施策"/>
    <n v="95197"/>
    <m/>
    <m/>
    <m/>
    <m/>
    <n v="14972.080625000001"/>
    <m/>
    <x v="0"/>
    <m/>
    <m/>
    <x v="111"/>
    <m/>
    <x v="2"/>
    <x v="3"/>
    <x v="0"/>
  </r>
  <r>
    <x v="756"/>
    <x v="14"/>
    <x v="0"/>
    <s v="NDG_Genio_S_SUBX_logo_Awareness"/>
    <n v="3446"/>
    <m/>
    <m/>
    <m/>
    <m/>
    <n v="0"/>
    <m/>
    <x v="0"/>
    <m/>
    <m/>
    <x v="111"/>
    <m/>
    <x v="2"/>
    <x v="3"/>
    <x v="0"/>
  </r>
  <r>
    <x v="756"/>
    <x v="14"/>
    <x v="0"/>
    <s v="NDG_2021_秋冬施策"/>
    <n v="58889"/>
    <m/>
    <m/>
    <m/>
    <m/>
    <n v="3290.1642999999999"/>
    <m/>
    <x v="0"/>
    <m/>
    <m/>
    <x v="111"/>
    <m/>
    <x v="2"/>
    <x v="3"/>
    <x v="0"/>
  </r>
  <r>
    <x v="756"/>
    <x v="14"/>
    <x v="0"/>
    <s v="NDG_Genio_S_NDG logo_Consideration"/>
    <n v="8497"/>
    <m/>
    <m/>
    <m/>
    <m/>
    <n v="288.78723000000002"/>
    <m/>
    <x v="0"/>
    <m/>
    <m/>
    <x v="111"/>
    <m/>
    <x v="2"/>
    <x v="3"/>
    <x v="0"/>
  </r>
  <r>
    <x v="756"/>
    <x v="14"/>
    <x v="0"/>
    <s v="NDG_Genio_S_SUBX_logo_Consideration"/>
    <n v="20879"/>
    <m/>
    <m/>
    <m/>
    <m/>
    <n v="1415.06657"/>
    <m/>
    <x v="0"/>
    <m/>
    <m/>
    <x v="111"/>
    <m/>
    <x v="2"/>
    <x v="3"/>
    <x v="0"/>
  </r>
  <r>
    <x v="756"/>
    <x v="14"/>
    <x v="0"/>
    <s v="NDG_2021_秋冬施策"/>
    <n v="17365"/>
    <m/>
    <m/>
    <m/>
    <m/>
    <n v="2336.0810999999999"/>
    <m/>
    <x v="0"/>
    <m/>
    <m/>
    <x v="111"/>
    <m/>
    <x v="2"/>
    <x v="3"/>
    <x v="0"/>
  </r>
  <r>
    <x v="756"/>
    <x v="14"/>
    <x v="0"/>
    <s v="NDG_Genio_S_SUBX_logo_Consideration"/>
    <n v="1095"/>
    <m/>
    <m/>
    <m/>
    <m/>
    <n v="154.649385"/>
    <m/>
    <x v="0"/>
    <m/>
    <m/>
    <x v="111"/>
    <m/>
    <x v="2"/>
    <x v="3"/>
    <x v="0"/>
  </r>
  <r>
    <x v="756"/>
    <x v="14"/>
    <x v="0"/>
    <s v="NDG_Genio_S_NDG logo_Consideration"/>
    <n v="22319"/>
    <m/>
    <m/>
    <m/>
    <m/>
    <n v="990.71206500000005"/>
    <m/>
    <x v="0"/>
    <m/>
    <m/>
    <x v="111"/>
    <m/>
    <x v="2"/>
    <x v="3"/>
    <x v="0"/>
  </r>
  <r>
    <x v="756"/>
    <x v="14"/>
    <x v="0"/>
    <s v="NDG_Genio_S_SUBX_logo_Awareness"/>
    <n v="35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769"/>
    <m/>
    <m/>
    <m/>
    <m/>
    <n v="388.81499500000001"/>
    <m/>
    <x v="0"/>
    <m/>
    <m/>
    <x v="111"/>
    <m/>
    <x v="2"/>
    <x v="3"/>
    <x v="0"/>
  </r>
  <r>
    <x v="756"/>
    <x v="14"/>
    <x v="0"/>
    <s v="NDG_2021_秋冬施策"/>
    <n v="116712"/>
    <m/>
    <m/>
    <m/>
    <m/>
    <n v="18670.925875000001"/>
    <m/>
    <x v="0"/>
    <m/>
    <m/>
    <x v="111"/>
    <m/>
    <x v="2"/>
    <x v="3"/>
    <x v="0"/>
  </r>
  <r>
    <x v="756"/>
    <x v="14"/>
    <x v="0"/>
    <s v="NDG_Genio_S_SUBX_logo_Consideration"/>
    <n v="1389"/>
    <m/>
    <m/>
    <m/>
    <m/>
    <n v="184.28831500000001"/>
    <m/>
    <x v="0"/>
    <m/>
    <m/>
    <x v="111"/>
    <m/>
    <x v="2"/>
    <x v="3"/>
    <x v="0"/>
  </r>
  <r>
    <x v="756"/>
    <x v="14"/>
    <x v="0"/>
    <s v="NDG_Genio_S_NDG logo_Consideration"/>
    <n v="244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253"/>
    <m/>
    <m/>
    <m/>
    <m/>
    <n v="219.118685"/>
    <m/>
    <x v="0"/>
    <m/>
    <m/>
    <x v="111"/>
    <m/>
    <x v="2"/>
    <x v="3"/>
    <x v="0"/>
  </r>
  <r>
    <x v="756"/>
    <x v="14"/>
    <x v="0"/>
    <s v="NDG_Genio_S_NDG logo_Consideration"/>
    <n v="2649"/>
    <m/>
    <m/>
    <m/>
    <m/>
    <n v="171.77466999999999"/>
    <m/>
    <x v="0"/>
    <m/>
    <m/>
    <x v="111"/>
    <m/>
    <x v="2"/>
    <x v="3"/>
    <x v="0"/>
  </r>
  <r>
    <x v="756"/>
    <x v="14"/>
    <x v="0"/>
    <s v="NDG_Genio_S_SUBX_logo_Consideration"/>
    <n v="315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4046"/>
    <m/>
    <m/>
    <m/>
    <m/>
    <n v="501.16350999999997"/>
    <m/>
    <x v="0"/>
    <m/>
    <m/>
    <x v="111"/>
    <m/>
    <x v="2"/>
    <x v="3"/>
    <x v="0"/>
  </r>
  <r>
    <x v="756"/>
    <x v="14"/>
    <x v="0"/>
    <s v="NDG_Genio_S_SUBX_logo_Consideration"/>
    <n v="5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75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6911"/>
    <m/>
    <m/>
    <m/>
    <m/>
    <n v="772.52106000000003"/>
    <m/>
    <x v="0"/>
    <m/>
    <m/>
    <x v="111"/>
    <m/>
    <x v="2"/>
    <x v="3"/>
    <x v="0"/>
  </r>
  <r>
    <x v="756"/>
    <x v="14"/>
    <x v="0"/>
    <s v="NDG_Genio_S_SUBX_logo_Consideration"/>
    <n v="1686"/>
    <m/>
    <m/>
    <m/>
    <m/>
    <n v="288.05802"/>
    <m/>
    <x v="0"/>
    <m/>
    <m/>
    <x v="111"/>
    <m/>
    <x v="2"/>
    <x v="3"/>
    <x v="0"/>
  </r>
  <r>
    <x v="756"/>
    <x v="14"/>
    <x v="0"/>
    <s v="NDG_Genio_S_NDG logo_Consideration"/>
    <n v="2770"/>
    <m/>
    <m/>
    <m/>
    <m/>
    <n v="160.36264499999999"/>
    <m/>
    <x v="0"/>
    <m/>
    <m/>
    <x v="111"/>
    <m/>
    <x v="2"/>
    <x v="3"/>
    <x v="0"/>
  </r>
  <r>
    <x v="756"/>
    <x v="14"/>
    <x v="0"/>
    <s v="NDG_Genio_S_SUBX_logo_Consideration"/>
    <n v="199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59245"/>
    <m/>
    <m/>
    <m/>
    <m/>
    <n v="8162.0497599999999"/>
    <m/>
    <x v="0"/>
    <m/>
    <m/>
    <x v="111"/>
    <m/>
    <x v="2"/>
    <x v="3"/>
    <x v="0"/>
  </r>
  <r>
    <x v="756"/>
    <x v="14"/>
    <x v="0"/>
    <s v="NDG_Genio_S_SUBX_logo_Awareness"/>
    <n v="175693"/>
    <m/>
    <m/>
    <m/>
    <m/>
    <n v="8668.1950899999993"/>
    <m/>
    <x v="0"/>
    <m/>
    <m/>
    <x v="111"/>
    <m/>
    <x v="2"/>
    <x v="3"/>
    <x v="0"/>
  </r>
  <r>
    <x v="756"/>
    <x v="14"/>
    <x v="0"/>
    <s v="NDG_Genio_S_SUBX_logo_Consideration"/>
    <n v="249"/>
    <m/>
    <m/>
    <m/>
    <m/>
    <n v="62.334074999999999"/>
    <m/>
    <x v="0"/>
    <m/>
    <m/>
    <x v="111"/>
    <m/>
    <x v="2"/>
    <x v="3"/>
    <x v="0"/>
  </r>
  <r>
    <x v="756"/>
    <x v="14"/>
    <x v="0"/>
    <s v="NDG_Genio_S_SUBX_logo_Consideration"/>
    <n v="2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55058"/>
    <m/>
    <m/>
    <m/>
    <m/>
    <n v="12299.708834999999"/>
    <m/>
    <x v="0"/>
    <m/>
    <m/>
    <x v="111"/>
    <m/>
    <x v="2"/>
    <x v="3"/>
    <x v="0"/>
  </r>
  <r>
    <x v="756"/>
    <x v="14"/>
    <x v="0"/>
    <s v="NDG_Genio_S_NDG logo_Consideration"/>
    <n v="786"/>
    <m/>
    <m/>
    <m/>
    <m/>
    <n v="35.710104999999999"/>
    <m/>
    <x v="0"/>
    <m/>
    <m/>
    <x v="111"/>
    <m/>
    <x v="2"/>
    <x v="3"/>
    <x v="0"/>
  </r>
  <r>
    <x v="756"/>
    <x v="14"/>
    <x v="0"/>
    <s v="NDG_Genio_S_NDG logo_Consideration"/>
    <n v="1545"/>
    <m/>
    <m/>
    <m/>
    <m/>
    <n v="352.55965500000002"/>
    <m/>
    <x v="0"/>
    <m/>
    <m/>
    <x v="111"/>
    <m/>
    <x v="2"/>
    <x v="3"/>
    <x v="0"/>
  </r>
  <r>
    <x v="756"/>
    <x v="14"/>
    <x v="0"/>
    <s v="NDG_Genio_S_SUBX_logo_Consideration"/>
    <n v="2135"/>
    <m/>
    <m/>
    <m/>
    <m/>
    <n v="165.43143499999999"/>
    <m/>
    <x v="0"/>
    <m/>
    <m/>
    <x v="111"/>
    <m/>
    <x v="2"/>
    <x v="3"/>
    <x v="0"/>
  </r>
  <r>
    <x v="756"/>
    <x v="14"/>
    <x v="0"/>
    <s v="NDG_Genio_S_SUBX_logo_Consideration"/>
    <n v="2130"/>
    <m/>
    <m/>
    <m/>
    <m/>
    <n v="86.134865000000005"/>
    <m/>
    <x v="0"/>
    <m/>
    <m/>
    <x v="111"/>
    <m/>
    <x v="2"/>
    <x v="3"/>
    <x v="0"/>
  </r>
  <r>
    <x v="756"/>
    <x v="14"/>
    <x v="0"/>
    <s v="NDG_Genio_S_SUBX_logo_Consideration"/>
    <n v="19762"/>
    <m/>
    <m/>
    <m/>
    <m/>
    <n v="1443.5169099999998"/>
    <m/>
    <x v="0"/>
    <m/>
    <m/>
    <x v="111"/>
    <m/>
    <x v="2"/>
    <x v="3"/>
    <x v="0"/>
  </r>
  <r>
    <x v="756"/>
    <x v="14"/>
    <x v="0"/>
    <s v="NDG_Genio_S_SUBX_logo_Consideration"/>
    <n v="7599"/>
    <m/>
    <m/>
    <m/>
    <m/>
    <n v="677.07929000000001"/>
    <m/>
    <x v="0"/>
    <m/>
    <m/>
    <x v="111"/>
    <m/>
    <x v="2"/>
    <x v="3"/>
    <x v="0"/>
  </r>
  <r>
    <x v="756"/>
    <x v="14"/>
    <x v="0"/>
    <s v="NDG_Genio_S_NDG logo_Consideration"/>
    <n v="145563"/>
    <m/>
    <m/>
    <m/>
    <m/>
    <n v="7482.7861849999999"/>
    <m/>
    <x v="0"/>
    <m/>
    <m/>
    <x v="111"/>
    <m/>
    <x v="2"/>
    <x v="3"/>
    <x v="0"/>
  </r>
  <r>
    <x v="756"/>
    <x v="14"/>
    <x v="0"/>
    <s v="NDG_Genio_S_SUBX_logo_Awareness"/>
    <n v="4628"/>
    <m/>
    <m/>
    <m/>
    <m/>
    <n v="586.98729000000003"/>
    <m/>
    <x v="0"/>
    <m/>
    <m/>
    <x v="111"/>
    <m/>
    <x v="2"/>
    <x v="3"/>
    <x v="0"/>
  </r>
  <r>
    <x v="756"/>
    <x v="14"/>
    <x v="0"/>
    <s v="NDG_Genio_S_SUBX_logo_Awareness"/>
    <n v="21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701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31120"/>
    <m/>
    <m/>
    <m/>
    <m/>
    <n v="4895.2636650000004"/>
    <m/>
    <x v="0"/>
    <m/>
    <m/>
    <x v="111"/>
    <m/>
    <x v="2"/>
    <x v="3"/>
    <x v="0"/>
  </r>
  <r>
    <x v="756"/>
    <x v="14"/>
    <x v="0"/>
    <s v="NDG_Genio_S_NDG logo_Consideration"/>
    <n v="15746"/>
    <m/>
    <m/>
    <m/>
    <m/>
    <n v="2910.7621349999999"/>
    <m/>
    <x v="0"/>
    <m/>
    <m/>
    <x v="111"/>
    <m/>
    <x v="2"/>
    <x v="3"/>
    <x v="0"/>
  </r>
  <r>
    <x v="756"/>
    <x v="14"/>
    <x v="0"/>
    <s v="NDG_Genio_S_NDG logo_Consideration"/>
    <n v="14179"/>
    <m/>
    <m/>
    <m/>
    <m/>
    <n v="519.97467500000005"/>
    <m/>
    <x v="0"/>
    <m/>
    <m/>
    <x v="111"/>
    <m/>
    <x v="2"/>
    <x v="3"/>
    <x v="0"/>
  </r>
  <r>
    <x v="756"/>
    <x v="14"/>
    <x v="0"/>
    <s v="NDG_Genio_S_NDG logo_Consideration"/>
    <n v="17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91996"/>
    <m/>
    <m/>
    <m/>
    <m/>
    <n v="4948.0288100000007"/>
    <m/>
    <x v="0"/>
    <m/>
    <m/>
    <x v="111"/>
    <m/>
    <x v="2"/>
    <x v="3"/>
    <x v="0"/>
  </r>
  <r>
    <x v="756"/>
    <x v="14"/>
    <x v="0"/>
    <s v="NDG_Genio_S_SUBX_logo_Awareness"/>
    <n v="6666"/>
    <m/>
    <m/>
    <m/>
    <m/>
    <n v="306.33621499999998"/>
    <m/>
    <x v="0"/>
    <m/>
    <m/>
    <x v="111"/>
    <m/>
    <x v="2"/>
    <x v="3"/>
    <x v="0"/>
  </r>
  <r>
    <x v="756"/>
    <x v="14"/>
    <x v="0"/>
    <s v="NDG_Genio_S_NDG logo_Consideration"/>
    <n v="3018"/>
    <m/>
    <m/>
    <m/>
    <m/>
    <n v="93.958820000000003"/>
    <m/>
    <x v="0"/>
    <m/>
    <m/>
    <x v="111"/>
    <m/>
    <x v="2"/>
    <x v="3"/>
    <x v="0"/>
  </r>
  <r>
    <x v="756"/>
    <x v="14"/>
    <x v="0"/>
    <s v="NDG_Genio_S_SUBX_logo_Consideration"/>
    <n v="14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4657"/>
    <m/>
    <m/>
    <m/>
    <m/>
    <n v="1065.1371999999999"/>
    <m/>
    <x v="0"/>
    <m/>
    <m/>
    <x v="111"/>
    <m/>
    <x v="2"/>
    <x v="3"/>
    <x v="0"/>
  </r>
  <r>
    <x v="756"/>
    <x v="14"/>
    <x v="0"/>
    <s v="NDG_Genio_S_SUBX_logo_Consideration"/>
    <n v="111988"/>
    <m/>
    <m/>
    <m/>
    <m/>
    <n v="8403.3647500000006"/>
    <m/>
    <x v="0"/>
    <m/>
    <m/>
    <x v="111"/>
    <m/>
    <x v="2"/>
    <x v="3"/>
    <x v="0"/>
  </r>
  <r>
    <x v="756"/>
    <x v="14"/>
    <x v="0"/>
    <s v="NDG_Genio_S_NDG logo_Consideration"/>
    <n v="5575"/>
    <m/>
    <m/>
    <m/>
    <m/>
    <n v="160.607945"/>
    <m/>
    <x v="0"/>
    <m/>
    <m/>
    <x v="111"/>
    <m/>
    <x v="2"/>
    <x v="3"/>
    <x v="0"/>
  </r>
  <r>
    <x v="756"/>
    <x v="14"/>
    <x v="0"/>
    <s v="NDG_Genio_S_SUBX_logo_Awareness"/>
    <n v="4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4019"/>
    <m/>
    <m/>
    <m/>
    <m/>
    <n v="514.53570500000001"/>
    <m/>
    <x v="0"/>
    <m/>
    <m/>
    <x v="111"/>
    <m/>
    <x v="2"/>
    <x v="3"/>
    <x v="0"/>
  </r>
  <r>
    <x v="756"/>
    <x v="14"/>
    <x v="0"/>
    <s v="NDG_Genio_S_SUBX_logo_Awareness"/>
    <n v="20031"/>
    <m/>
    <m/>
    <m/>
    <m/>
    <n v="750.47973999999999"/>
    <m/>
    <x v="0"/>
    <m/>
    <m/>
    <x v="111"/>
    <m/>
    <x v="2"/>
    <x v="3"/>
    <x v="0"/>
  </r>
  <r>
    <x v="756"/>
    <x v="14"/>
    <x v="0"/>
    <s v="NDG_Genio_S_SUBX_logo_Consideration"/>
    <n v="26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254"/>
    <m/>
    <m/>
    <m/>
    <m/>
    <n v="303.37365999999997"/>
    <m/>
    <x v="0"/>
    <m/>
    <m/>
    <x v="111"/>
    <m/>
    <x v="2"/>
    <x v="3"/>
    <x v="0"/>
  </r>
  <r>
    <x v="756"/>
    <x v="14"/>
    <x v="0"/>
    <s v="NDG_Genio_S_NDG logo_Consideration"/>
    <n v="1094"/>
    <m/>
    <m/>
    <m/>
    <m/>
    <n v="53.585785000000001"/>
    <m/>
    <x v="0"/>
    <m/>
    <m/>
    <x v="111"/>
    <m/>
    <x v="2"/>
    <x v="3"/>
    <x v="0"/>
  </r>
  <r>
    <x v="756"/>
    <x v="14"/>
    <x v="0"/>
    <s v="NDG_Genio_S_NDG logo_Consideration"/>
    <n v="751"/>
    <m/>
    <m/>
    <m/>
    <m/>
    <n v="127.249375"/>
    <m/>
    <x v="0"/>
    <m/>
    <m/>
    <x v="111"/>
    <m/>
    <x v="2"/>
    <x v="3"/>
    <x v="0"/>
  </r>
  <r>
    <x v="756"/>
    <x v="14"/>
    <x v="0"/>
    <s v="NDG_Genio_S_NDG logo_Consideration"/>
    <n v="39855"/>
    <m/>
    <m/>
    <m/>
    <m/>
    <n v="3091.6017550000001"/>
    <m/>
    <x v="0"/>
    <m/>
    <m/>
    <x v="111"/>
    <m/>
    <x v="2"/>
    <x v="3"/>
    <x v="0"/>
  </r>
  <r>
    <x v="756"/>
    <x v="14"/>
    <x v="0"/>
    <s v="NDG_Genio_S_SUBX_logo_Awareness"/>
    <n v="241242"/>
    <m/>
    <m/>
    <m/>
    <m/>
    <n v="18441.025139999998"/>
    <m/>
    <x v="0"/>
    <m/>
    <m/>
    <x v="111"/>
    <m/>
    <x v="2"/>
    <x v="3"/>
    <x v="0"/>
  </r>
  <r>
    <x v="756"/>
    <x v="14"/>
    <x v="0"/>
    <s v="NDG_Genio_S_NDG logo_Consideration"/>
    <n v="2021"/>
    <m/>
    <m/>
    <m/>
    <m/>
    <n v="217.82863"/>
    <m/>
    <x v="0"/>
    <m/>
    <m/>
    <x v="111"/>
    <m/>
    <x v="2"/>
    <x v="3"/>
    <x v="0"/>
  </r>
  <r>
    <x v="756"/>
    <x v="14"/>
    <x v="0"/>
    <s v="NDG_Genio_S_NDG logo_Consideration"/>
    <n v="1015"/>
    <m/>
    <m/>
    <m/>
    <m/>
    <n v="89.768649999999994"/>
    <m/>
    <x v="0"/>
    <m/>
    <m/>
    <x v="111"/>
    <m/>
    <x v="2"/>
    <x v="3"/>
    <x v="0"/>
  </r>
  <r>
    <x v="756"/>
    <x v="14"/>
    <x v="0"/>
    <s v="NDG_Genio_S_SUBX_logo_Awareness"/>
    <n v="5191"/>
    <m/>
    <m/>
    <m/>
    <m/>
    <n v="824.06750999999997"/>
    <m/>
    <x v="0"/>
    <m/>
    <m/>
    <x v="111"/>
    <m/>
    <x v="2"/>
    <x v="3"/>
    <x v="0"/>
  </r>
  <r>
    <x v="756"/>
    <x v="14"/>
    <x v="0"/>
    <s v="NDG_Genio_S_NDG logo_Consideration"/>
    <n v="3035"/>
    <m/>
    <m/>
    <m/>
    <m/>
    <n v="232.987055"/>
    <m/>
    <x v="0"/>
    <m/>
    <m/>
    <x v="111"/>
    <m/>
    <x v="2"/>
    <x v="3"/>
    <x v="0"/>
  </r>
  <r>
    <x v="756"/>
    <x v="14"/>
    <x v="0"/>
    <s v="NDG_Genio_S_SUBX_logo_Awareness"/>
    <n v="648"/>
    <m/>
    <m/>
    <m/>
    <m/>
    <n v="257.05432999999999"/>
    <m/>
    <x v="0"/>
    <m/>
    <m/>
    <x v="111"/>
    <m/>
    <x v="2"/>
    <x v="3"/>
    <x v="0"/>
  </r>
  <r>
    <x v="756"/>
    <x v="14"/>
    <x v="0"/>
    <s v="NDG_Genio_S_SUBX_logo_Awareness"/>
    <n v="13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2974"/>
    <m/>
    <m/>
    <m/>
    <m/>
    <n v="298.747525"/>
    <m/>
    <x v="0"/>
    <m/>
    <m/>
    <x v="111"/>
    <m/>
    <x v="2"/>
    <x v="3"/>
    <x v="0"/>
  </r>
  <r>
    <x v="756"/>
    <x v="14"/>
    <x v="0"/>
    <s v="NDG_Genio_S_SUBX_logo_Consideration"/>
    <n v="1742"/>
    <m/>
    <m/>
    <m/>
    <m/>
    <n v="103.11297"/>
    <m/>
    <x v="0"/>
    <m/>
    <m/>
    <x v="111"/>
    <m/>
    <x v="2"/>
    <x v="3"/>
    <x v="0"/>
  </r>
  <r>
    <x v="756"/>
    <x v="14"/>
    <x v="0"/>
    <s v="NDG_Genio_S_SUBX_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1857"/>
    <m/>
    <m/>
    <m/>
    <m/>
    <n v="703.84375"/>
    <m/>
    <x v="0"/>
    <m/>
    <m/>
    <x v="111"/>
    <m/>
    <x v="2"/>
    <x v="3"/>
    <x v="0"/>
  </r>
  <r>
    <x v="756"/>
    <x v="14"/>
    <x v="0"/>
    <s v="NDG_Genio_S_SUBX_logo_Consideration"/>
    <n v="1109"/>
    <m/>
    <m/>
    <m/>
    <m/>
    <n v="129.11031"/>
    <m/>
    <x v="0"/>
    <m/>
    <m/>
    <x v="111"/>
    <m/>
    <x v="2"/>
    <x v="3"/>
    <x v="0"/>
  </r>
  <r>
    <x v="756"/>
    <x v="14"/>
    <x v="0"/>
    <s v="NDG_Genio_S_NDG logo_Consideration"/>
    <n v="2864"/>
    <m/>
    <m/>
    <m/>
    <m/>
    <n v="141.14339000000001"/>
    <m/>
    <x v="0"/>
    <m/>
    <m/>
    <x v="111"/>
    <m/>
    <x v="2"/>
    <x v="3"/>
    <x v="0"/>
  </r>
  <r>
    <x v="756"/>
    <x v="14"/>
    <x v="0"/>
    <s v="NDG_2021_秋冬施策"/>
    <n v="680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0588"/>
    <m/>
    <m/>
    <m/>
    <m/>
    <n v="414.98516000000001"/>
    <m/>
    <x v="0"/>
    <m/>
    <m/>
    <x v="111"/>
    <m/>
    <x v="2"/>
    <x v="3"/>
    <x v="0"/>
  </r>
  <r>
    <x v="756"/>
    <x v="14"/>
    <x v="0"/>
    <s v="NDG_Genio_S_SUBX_logo_Consideration"/>
    <n v="919"/>
    <m/>
    <m/>
    <m/>
    <m/>
    <n v="170.27499499999999"/>
    <m/>
    <x v="0"/>
    <m/>
    <m/>
    <x v="111"/>
    <m/>
    <x v="2"/>
    <x v="3"/>
    <x v="0"/>
  </r>
  <r>
    <x v="756"/>
    <x v="14"/>
    <x v="0"/>
    <s v="NDG_Genio_S_SUBX_logo_Consideration"/>
    <n v="94295"/>
    <m/>
    <m/>
    <m/>
    <m/>
    <n v="9287.9589200000009"/>
    <m/>
    <x v="0"/>
    <m/>
    <m/>
    <x v="111"/>
    <m/>
    <x v="2"/>
    <x v="3"/>
    <x v="0"/>
  </r>
  <r>
    <x v="756"/>
    <x v="14"/>
    <x v="0"/>
    <s v="NDG_Genio_S_NDG logo_Consideration"/>
    <n v="8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3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052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16"/>
    <m/>
    <m/>
    <m/>
    <m/>
    <n v="0"/>
    <m/>
    <x v="0"/>
    <m/>
    <m/>
    <x v="111"/>
    <m/>
    <x v="2"/>
    <x v="3"/>
    <x v="0"/>
  </r>
  <r>
    <x v="756"/>
    <x v="14"/>
    <x v="0"/>
    <s v="NDG_Genio_S_SUBX_logo_Awareness"/>
    <n v="34005"/>
    <m/>
    <m/>
    <m/>
    <m/>
    <n v="5355.97163"/>
    <m/>
    <x v="0"/>
    <m/>
    <m/>
    <x v="111"/>
    <m/>
    <x v="2"/>
    <x v="3"/>
    <x v="0"/>
  </r>
  <r>
    <x v="756"/>
    <x v="14"/>
    <x v="0"/>
    <s v="NDG_Genio_S_NDG logo_Consideration"/>
    <n v="1669"/>
    <m/>
    <m/>
    <m/>
    <m/>
    <n v="415.27951999999999"/>
    <m/>
    <x v="0"/>
    <m/>
    <m/>
    <x v="111"/>
    <m/>
    <x v="2"/>
    <x v="3"/>
    <x v="0"/>
  </r>
  <r>
    <x v="756"/>
    <x v="14"/>
    <x v="0"/>
    <s v="NDG_Genio_S_SUBX_logo_Consideration"/>
    <n v="10775"/>
    <m/>
    <m/>
    <m/>
    <m/>
    <n v="2120.4178000000002"/>
    <m/>
    <x v="0"/>
    <m/>
    <m/>
    <x v="111"/>
    <m/>
    <x v="2"/>
    <x v="3"/>
    <x v="0"/>
  </r>
  <r>
    <x v="756"/>
    <x v="14"/>
    <x v="0"/>
    <s v="NDG_2021_秋冬施策"/>
    <n v="376035"/>
    <m/>
    <m/>
    <m/>
    <m/>
    <n v="62116.672299999998"/>
    <m/>
    <x v="0"/>
    <m/>
    <m/>
    <x v="111"/>
    <m/>
    <x v="2"/>
    <x v="3"/>
    <x v="0"/>
  </r>
  <r>
    <x v="756"/>
    <x v="14"/>
    <x v="0"/>
    <s v="NDG_Genio_S_NDG logo_Consideration"/>
    <n v="6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26369"/>
    <m/>
    <m/>
    <m/>
    <m/>
    <n v="1529.4131649999999"/>
    <m/>
    <x v="0"/>
    <m/>
    <m/>
    <x v="111"/>
    <m/>
    <x v="2"/>
    <x v="3"/>
    <x v="0"/>
  </r>
  <r>
    <x v="756"/>
    <x v="14"/>
    <x v="0"/>
    <s v="NDG_Genio_S_NDG logo_Consideration"/>
    <n v="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260"/>
    <m/>
    <m/>
    <m/>
    <m/>
    <n v="209.77944500000001"/>
    <m/>
    <x v="0"/>
    <m/>
    <m/>
    <x v="111"/>
    <m/>
    <x v="2"/>
    <x v="3"/>
    <x v="0"/>
  </r>
  <r>
    <x v="756"/>
    <x v="14"/>
    <x v="0"/>
    <s v="NDG_Genio_S_NDG logo_Consideration"/>
    <n v="713"/>
    <m/>
    <m/>
    <m/>
    <m/>
    <n v="94.273250000000004"/>
    <m/>
    <x v="0"/>
    <m/>
    <m/>
    <x v="111"/>
    <m/>
    <x v="2"/>
    <x v="3"/>
    <x v="0"/>
  </r>
  <r>
    <x v="756"/>
    <x v="14"/>
    <x v="0"/>
    <s v="NDG_Genio_S_NDG logo_Consideration"/>
    <n v="2209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8476"/>
    <m/>
    <m/>
    <m/>
    <m/>
    <n v="686.87790999999993"/>
    <m/>
    <x v="0"/>
    <m/>
    <m/>
    <x v="111"/>
    <m/>
    <x v="2"/>
    <x v="3"/>
    <x v="0"/>
  </r>
  <r>
    <x v="756"/>
    <x v="14"/>
    <x v="0"/>
    <s v="NDG_Genio_S_SUBX_logo_Consideration"/>
    <n v="861"/>
    <m/>
    <m/>
    <m/>
    <m/>
    <n v="162.48003"/>
    <m/>
    <x v="0"/>
    <m/>
    <m/>
    <x v="111"/>
    <m/>
    <x v="2"/>
    <x v="3"/>
    <x v="0"/>
  </r>
  <r>
    <x v="756"/>
    <x v="14"/>
    <x v="0"/>
    <s v="NDG_Genio_S_SUBX_logo_Consideration"/>
    <n v="27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301"/>
    <m/>
    <m/>
    <m/>
    <m/>
    <n v="165.36453499999999"/>
    <m/>
    <x v="0"/>
    <m/>
    <m/>
    <x v="111"/>
    <m/>
    <x v="2"/>
    <x v="3"/>
    <x v="0"/>
  </r>
  <r>
    <x v="756"/>
    <x v="14"/>
    <x v="0"/>
    <s v="NDG_Genio_S_NDG logo_Consideration"/>
    <n v="24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2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40"/>
    <m/>
    <m/>
    <m/>
    <m/>
    <n v="0"/>
    <m/>
    <x v="0"/>
    <m/>
    <m/>
    <x v="111"/>
    <m/>
    <x v="2"/>
    <x v="3"/>
    <x v="0"/>
  </r>
  <r>
    <x v="756"/>
    <x v="14"/>
    <x v="0"/>
    <s v="NDG_Genio_S_SUBX_logo_Consideration"/>
    <n v="1422"/>
    <m/>
    <m/>
    <m/>
    <m/>
    <n v="48.4133"/>
    <m/>
    <x v="0"/>
    <m/>
    <m/>
    <x v="111"/>
    <m/>
    <x v="2"/>
    <x v="3"/>
    <x v="0"/>
  </r>
  <r>
    <x v="756"/>
    <x v="14"/>
    <x v="0"/>
    <s v="NDG_Genio_S_SUBX_logo_Consideration"/>
    <n v="7997"/>
    <m/>
    <m/>
    <m/>
    <m/>
    <n v="782.20037500000001"/>
    <m/>
    <x v="0"/>
    <m/>
    <m/>
    <x v="111"/>
    <m/>
    <x v="2"/>
    <x v="3"/>
    <x v="0"/>
  </r>
  <r>
    <x v="756"/>
    <x v="14"/>
    <x v="0"/>
    <s v="NDG_Genio_S_SUBX_logo_Consideration"/>
    <n v="21891"/>
    <m/>
    <m/>
    <m/>
    <m/>
    <n v="1548.8375800000001"/>
    <m/>
    <x v="0"/>
    <m/>
    <m/>
    <x v="111"/>
    <m/>
    <x v="2"/>
    <x v="3"/>
    <x v="0"/>
  </r>
  <r>
    <x v="756"/>
    <x v="14"/>
    <x v="0"/>
    <s v="NDG_Genio_S_SUBX_logo_Awareness"/>
    <n v="45737"/>
    <m/>
    <m/>
    <m/>
    <m/>
    <n v="3076.7622200000001"/>
    <m/>
    <x v="0"/>
    <m/>
    <m/>
    <x v="111"/>
    <m/>
    <x v="2"/>
    <x v="3"/>
    <x v="0"/>
  </r>
  <r>
    <x v="756"/>
    <x v="14"/>
    <x v="0"/>
    <s v="NDG_Genio_S_NDG logo_Consideration"/>
    <n v="28"/>
    <m/>
    <m/>
    <m/>
    <m/>
    <n v="0"/>
    <m/>
    <x v="0"/>
    <m/>
    <m/>
    <x v="111"/>
    <m/>
    <x v="2"/>
    <x v="3"/>
    <x v="0"/>
  </r>
  <r>
    <x v="756"/>
    <x v="14"/>
    <x v="0"/>
    <s v="NDG_Genio_S_NDG logo_Consideration"/>
    <n v="107295"/>
    <m/>
    <m/>
    <m/>
    <m/>
    <n v="7745.1902850000006"/>
    <m/>
    <x v="0"/>
    <m/>
    <m/>
    <x v="111"/>
    <m/>
    <x v="2"/>
    <x v="3"/>
    <x v="0"/>
  </r>
  <r>
    <x v="756"/>
    <x v="0"/>
    <x v="0"/>
    <s v="指名：ドルチェグスト（161228AM-170131）"/>
    <n v="632"/>
    <m/>
    <m/>
    <m/>
    <m/>
    <n v="1362.4"/>
    <m/>
    <x v="0"/>
    <m/>
    <m/>
    <x v="111"/>
    <m/>
    <x v="2"/>
    <x v="3"/>
    <x v="2"/>
  </r>
  <r>
    <x v="756"/>
    <x v="0"/>
    <x v="0"/>
    <s v="指名：ドルチェグスト（161228AM-170131）"/>
    <n v="136"/>
    <m/>
    <m/>
    <m/>
    <m/>
    <n v="405.6"/>
    <m/>
    <x v="0"/>
    <m/>
    <m/>
    <x v="111"/>
    <m/>
    <x v="2"/>
    <x v="3"/>
    <x v="2"/>
  </r>
  <r>
    <x v="756"/>
    <x v="0"/>
    <x v="0"/>
    <s v="指名：ドルチェグスト（161228AM-170131）"/>
    <n v="1503"/>
    <m/>
    <m/>
    <m/>
    <m/>
    <n v="3350.88"/>
    <m/>
    <x v="0"/>
    <m/>
    <m/>
    <x v="111"/>
    <m/>
    <x v="2"/>
    <x v="3"/>
    <x v="2"/>
  </r>
  <r>
    <x v="756"/>
    <x v="0"/>
    <x v="0"/>
    <s v="指名：ドルチェグスト（161228AM-170131）"/>
    <n v="1015"/>
    <m/>
    <m/>
    <m/>
    <m/>
    <n v="4012.32"/>
    <m/>
    <x v="0"/>
    <m/>
    <m/>
    <x v="111"/>
    <m/>
    <x v="2"/>
    <x v="3"/>
    <x v="2"/>
  </r>
  <r>
    <x v="756"/>
    <x v="0"/>
    <x v="0"/>
    <s v="指名：ドルチェグスト（161228AM-170131）"/>
    <n v="2765"/>
    <m/>
    <m/>
    <m/>
    <m/>
    <n v="9218.56"/>
    <m/>
    <x v="0"/>
    <m/>
    <m/>
    <x v="111"/>
    <m/>
    <x v="2"/>
    <x v="3"/>
    <x v="2"/>
  </r>
  <r>
    <x v="776"/>
    <x v="4"/>
    <x v="0"/>
    <s v="指名：ドルチェグスト（170816-170916）"/>
    <n v="543"/>
    <m/>
    <m/>
    <m/>
    <m/>
    <n v="1085.76"/>
    <m/>
    <x v="0"/>
    <m/>
    <m/>
    <x v="116"/>
    <m/>
    <x v="2"/>
    <x v="3"/>
    <x v="2"/>
  </r>
  <r>
    <x v="776"/>
    <x v="4"/>
    <x v="0"/>
    <s v="指名：ドルチェグスト（170816-170916）"/>
    <n v="17"/>
    <m/>
    <m/>
    <m/>
    <m/>
    <n v="201.76000000000002"/>
    <m/>
    <x v="0"/>
    <m/>
    <m/>
    <x v="116"/>
    <m/>
    <x v="2"/>
    <x v="3"/>
    <x v="2"/>
  </r>
  <r>
    <x v="776"/>
    <x v="4"/>
    <x v="0"/>
    <s v="指名：ドルチェグスト（170816-170916）"/>
    <n v="8"/>
    <m/>
    <m/>
    <m/>
    <m/>
    <n v="84.24"/>
    <m/>
    <x v="0"/>
    <m/>
    <m/>
    <x v="116"/>
    <m/>
    <x v="2"/>
    <x v="3"/>
    <x v="2"/>
  </r>
  <r>
    <x v="776"/>
    <x v="4"/>
    <x v="0"/>
    <s v="指名：ドルチェグスト（170816-170916）"/>
    <n v="534"/>
    <m/>
    <m/>
    <m/>
    <m/>
    <n v="1301.04"/>
    <m/>
    <x v="0"/>
    <m/>
    <m/>
    <x v="116"/>
    <m/>
    <x v="2"/>
    <x v="3"/>
    <x v="2"/>
  </r>
  <r>
    <x v="776"/>
    <x v="4"/>
    <x v="0"/>
    <s v="指名：ドルチェグスト（170816-170916）"/>
    <n v="532"/>
    <m/>
    <m/>
    <m/>
    <m/>
    <n v="898.56"/>
    <m/>
    <x v="0"/>
    <m/>
    <m/>
    <x v="116"/>
    <m/>
    <x v="2"/>
    <x v="3"/>
    <x v="2"/>
  </r>
  <r>
    <x v="776"/>
    <x v="4"/>
    <x v="0"/>
    <s v="指名：ドルチェグスト（170816-170916）"/>
    <n v="11"/>
    <m/>
    <m/>
    <m/>
    <m/>
    <n v="61.36"/>
    <m/>
    <x v="0"/>
    <m/>
    <m/>
    <x v="116"/>
    <m/>
    <x v="2"/>
    <x v="3"/>
    <x v="2"/>
  </r>
  <r>
    <x v="776"/>
    <x v="4"/>
    <x v="0"/>
    <s v="指名：ドルチェグスト（170816-170916）"/>
    <n v="24"/>
    <m/>
    <m/>
    <m/>
    <m/>
    <n v="95.68"/>
    <m/>
    <x v="0"/>
    <m/>
    <m/>
    <x v="116"/>
    <m/>
    <x v="2"/>
    <x v="3"/>
    <x v="2"/>
  </r>
  <r>
    <x v="776"/>
    <x v="4"/>
    <x v="0"/>
    <s v="指名：ドルチェグスト（170816-170916）"/>
    <n v="2808"/>
    <m/>
    <m/>
    <m/>
    <m/>
    <n v="18777.2"/>
    <m/>
    <x v="0"/>
    <m/>
    <m/>
    <x v="116"/>
    <m/>
    <x v="2"/>
    <x v="3"/>
    <x v="2"/>
  </r>
  <r>
    <x v="776"/>
    <x v="4"/>
    <x v="0"/>
    <s v="指名：ドルチェグスト（170816-170916）"/>
    <n v="82"/>
    <m/>
    <m/>
    <m/>
    <m/>
    <n v="204.88"/>
    <m/>
    <x v="0"/>
    <m/>
    <m/>
    <x v="116"/>
    <m/>
    <x v="2"/>
    <x v="3"/>
    <x v="2"/>
  </r>
  <r>
    <x v="776"/>
    <x v="4"/>
    <x v="0"/>
    <s v="指名：ドルチェグスト（170816-170916）"/>
    <n v="12"/>
    <m/>
    <m/>
    <m/>
    <m/>
    <n v="18.72"/>
    <m/>
    <x v="0"/>
    <m/>
    <m/>
    <x v="116"/>
    <m/>
    <x v="2"/>
    <x v="3"/>
    <x v="2"/>
  </r>
  <r>
    <x v="776"/>
    <x v="4"/>
    <x v="0"/>
    <s v="指名：ドルチェグスト（170816-170916）"/>
    <n v="4"/>
    <m/>
    <m/>
    <m/>
    <m/>
    <n v="17.68"/>
    <m/>
    <x v="0"/>
    <m/>
    <m/>
    <x v="116"/>
    <m/>
    <x v="2"/>
    <x v="3"/>
    <x v="2"/>
  </r>
  <r>
    <x v="776"/>
    <x v="4"/>
    <x v="0"/>
    <s v="指名：ドルチェグスト（170816-170916）"/>
    <n v="24"/>
    <m/>
    <m/>
    <m/>
    <m/>
    <n v="130"/>
    <m/>
    <x v="0"/>
    <m/>
    <m/>
    <x v="116"/>
    <m/>
    <x v="2"/>
    <x v="3"/>
    <x v="2"/>
  </r>
  <r>
    <x v="776"/>
    <x v="4"/>
    <x v="0"/>
    <s v="指名：ドルチェグスト（170816-170916）"/>
    <n v="1119"/>
    <m/>
    <m/>
    <m/>
    <m/>
    <n v="7388.16"/>
    <m/>
    <x v="0"/>
    <m/>
    <m/>
    <x v="116"/>
    <m/>
    <x v="2"/>
    <x v="3"/>
    <x v="2"/>
  </r>
  <r>
    <x v="776"/>
    <x v="4"/>
    <x v="0"/>
    <s v="指名：ドルチェグスト（170816-170916）"/>
    <n v="39"/>
    <m/>
    <m/>
    <m/>
    <m/>
    <n v="374.4"/>
    <m/>
    <x v="0"/>
    <m/>
    <m/>
    <x v="116"/>
    <m/>
    <x v="2"/>
    <x v="3"/>
    <x v="2"/>
  </r>
  <r>
    <x v="777"/>
    <x v="4"/>
    <x v="0"/>
    <s v="指名：ドルチェグスト（170816-170916）"/>
    <n v="7"/>
    <m/>
    <m/>
    <m/>
    <m/>
    <n v="15.6"/>
    <m/>
    <x v="0"/>
    <m/>
    <m/>
    <x v="116"/>
    <m/>
    <x v="2"/>
    <x v="3"/>
    <x v="2"/>
  </r>
  <r>
    <x v="777"/>
    <x v="4"/>
    <x v="0"/>
    <s v="指名：ドルチェグスト（170816-170916）"/>
    <n v="69"/>
    <m/>
    <m/>
    <m/>
    <m/>
    <n v="124.8"/>
    <m/>
    <x v="0"/>
    <m/>
    <m/>
    <x v="116"/>
    <m/>
    <x v="2"/>
    <x v="3"/>
    <x v="2"/>
  </r>
  <r>
    <x v="777"/>
    <x v="4"/>
    <x v="0"/>
    <s v="指名：ドルチェグスト（170816-170916）"/>
    <n v="21"/>
    <m/>
    <m/>
    <m/>
    <m/>
    <n v="108.16"/>
    <m/>
    <x v="0"/>
    <m/>
    <m/>
    <x v="116"/>
    <m/>
    <x v="2"/>
    <x v="3"/>
    <x v="2"/>
  </r>
  <r>
    <x v="777"/>
    <x v="4"/>
    <x v="0"/>
    <s v="指名：ドルチェグスト（170816-170916）"/>
    <n v="642"/>
    <m/>
    <m/>
    <m/>
    <m/>
    <n v="974.48"/>
    <m/>
    <x v="0"/>
    <m/>
    <m/>
    <x v="116"/>
    <m/>
    <x v="2"/>
    <x v="3"/>
    <x v="2"/>
  </r>
  <r>
    <x v="777"/>
    <x v="4"/>
    <x v="0"/>
    <s v="指名：ドルチェグスト（170816-170916）"/>
    <n v="12"/>
    <m/>
    <m/>
    <m/>
    <m/>
    <n v="50.959999999999994"/>
    <m/>
    <x v="0"/>
    <m/>
    <m/>
    <x v="116"/>
    <m/>
    <x v="2"/>
    <x v="3"/>
    <x v="2"/>
  </r>
  <r>
    <x v="777"/>
    <x v="4"/>
    <x v="0"/>
    <s v="指名：ドルチェグスト（170816-170916）"/>
    <n v="39"/>
    <m/>
    <m/>
    <m/>
    <m/>
    <n v="183.04000000000002"/>
    <m/>
    <x v="0"/>
    <m/>
    <m/>
    <x v="116"/>
    <m/>
    <x v="2"/>
    <x v="3"/>
    <x v="2"/>
  </r>
  <r>
    <x v="777"/>
    <x v="4"/>
    <x v="0"/>
    <s v="指名：ドルチェグスト（170816-170916）"/>
    <n v="43"/>
    <m/>
    <m/>
    <m/>
    <m/>
    <n v="269.36"/>
    <m/>
    <x v="0"/>
    <m/>
    <m/>
    <x v="116"/>
    <m/>
    <x v="2"/>
    <x v="3"/>
    <x v="2"/>
  </r>
  <r>
    <x v="777"/>
    <x v="4"/>
    <x v="0"/>
    <s v="指名：ドルチェグスト（170816-170916）"/>
    <n v="33"/>
    <m/>
    <m/>
    <m/>
    <m/>
    <n v="196.56"/>
    <m/>
    <x v="0"/>
    <m/>
    <m/>
    <x v="116"/>
    <m/>
    <x v="2"/>
    <x v="3"/>
    <x v="2"/>
  </r>
  <r>
    <x v="777"/>
    <x v="4"/>
    <x v="0"/>
    <s v="指名：ドルチェグスト（170816-170916）"/>
    <n v="11"/>
    <m/>
    <m/>
    <m/>
    <m/>
    <n v="20.8"/>
    <m/>
    <x v="0"/>
    <m/>
    <m/>
    <x v="116"/>
    <m/>
    <x v="2"/>
    <x v="3"/>
    <x v="2"/>
  </r>
  <r>
    <x v="777"/>
    <x v="4"/>
    <x v="0"/>
    <s v="指名：ドルチェグスト（170816-170916）"/>
    <n v="697"/>
    <m/>
    <m/>
    <m/>
    <m/>
    <n v="1734.72"/>
    <m/>
    <x v="0"/>
    <m/>
    <m/>
    <x v="116"/>
    <m/>
    <x v="2"/>
    <x v="3"/>
    <x v="2"/>
  </r>
  <r>
    <x v="777"/>
    <x v="4"/>
    <x v="0"/>
    <s v="指名：ドルチェグスト（170816-170916）"/>
    <n v="14"/>
    <m/>
    <m/>
    <m/>
    <m/>
    <n v="4.16"/>
    <m/>
    <x v="0"/>
    <m/>
    <m/>
    <x v="116"/>
    <m/>
    <x v="2"/>
    <x v="3"/>
    <x v="2"/>
  </r>
  <r>
    <x v="777"/>
    <x v="4"/>
    <x v="0"/>
    <s v="指名：ドルチェグスト（170816-170916）"/>
    <n v="652"/>
    <m/>
    <m/>
    <m/>
    <m/>
    <n v="872.56"/>
    <m/>
    <x v="0"/>
    <m/>
    <m/>
    <x v="116"/>
    <m/>
    <x v="2"/>
    <x v="3"/>
    <x v="2"/>
  </r>
  <r>
    <x v="777"/>
    <x v="4"/>
    <x v="0"/>
    <s v="指名：ドルチェグスト（170816-170916）"/>
    <n v="3011"/>
    <m/>
    <m/>
    <m/>
    <m/>
    <n v="19584.240000000002"/>
    <m/>
    <x v="0"/>
    <m/>
    <m/>
    <x v="116"/>
    <m/>
    <x v="2"/>
    <x v="3"/>
    <x v="2"/>
  </r>
  <r>
    <x v="777"/>
    <x v="4"/>
    <x v="0"/>
    <s v="指名：ドルチェグスト（170816-170916）"/>
    <n v="1349"/>
    <m/>
    <m/>
    <m/>
    <m/>
    <n v="7375.68"/>
    <m/>
    <x v="0"/>
    <m/>
    <m/>
    <x v="116"/>
    <m/>
    <x v="2"/>
    <x v="3"/>
    <x v="2"/>
  </r>
  <r>
    <x v="778"/>
    <x v="4"/>
    <x v="0"/>
    <s v="指名：ドルチェグスト（170816-170916）"/>
    <n v="43"/>
    <m/>
    <m/>
    <m/>
    <m/>
    <n v="203.83999999999997"/>
    <m/>
    <x v="0"/>
    <m/>
    <m/>
    <x v="116"/>
    <m/>
    <x v="2"/>
    <x v="3"/>
    <x v="2"/>
  </r>
  <r>
    <x v="778"/>
    <x v="4"/>
    <x v="0"/>
    <s v="指名：ドルチェグスト（170816-170916）"/>
    <n v="2935"/>
    <m/>
    <m/>
    <m/>
    <m/>
    <n v="18586.879999999997"/>
    <m/>
    <x v="0"/>
    <m/>
    <m/>
    <x v="116"/>
    <m/>
    <x v="2"/>
    <x v="3"/>
    <x v="2"/>
  </r>
  <r>
    <x v="778"/>
    <x v="4"/>
    <x v="0"/>
    <s v="指名：ドルチェグスト（170816-170916）"/>
    <n v="1265"/>
    <m/>
    <m/>
    <m/>
    <m/>
    <n v="8837.92"/>
    <m/>
    <x v="0"/>
    <m/>
    <m/>
    <x v="116"/>
    <m/>
    <x v="2"/>
    <x v="3"/>
    <x v="2"/>
  </r>
  <r>
    <x v="778"/>
    <x v="4"/>
    <x v="0"/>
    <s v="指名：ドルチェグスト（170816-170916）"/>
    <n v="16"/>
    <m/>
    <m/>
    <m/>
    <m/>
    <n v="93.6"/>
    <m/>
    <x v="0"/>
    <m/>
    <m/>
    <x v="116"/>
    <m/>
    <x v="2"/>
    <x v="3"/>
    <x v="2"/>
  </r>
  <r>
    <x v="778"/>
    <x v="4"/>
    <x v="0"/>
    <s v="指名：ドルチェグスト（170816-170916）"/>
    <n v="600"/>
    <m/>
    <m/>
    <m/>
    <m/>
    <n v="1432.0800000000002"/>
    <m/>
    <x v="0"/>
    <m/>
    <m/>
    <x v="116"/>
    <m/>
    <x v="2"/>
    <x v="3"/>
    <x v="2"/>
  </r>
  <r>
    <x v="778"/>
    <x v="4"/>
    <x v="0"/>
    <s v="指名：ドルチェグスト（170816-170916）"/>
    <n v="5"/>
    <m/>
    <m/>
    <m/>
    <m/>
    <n v="53.04"/>
    <m/>
    <x v="0"/>
    <m/>
    <m/>
    <x v="116"/>
    <m/>
    <x v="2"/>
    <x v="3"/>
    <x v="2"/>
  </r>
  <r>
    <x v="778"/>
    <x v="4"/>
    <x v="0"/>
    <s v="指名：ドルチェグスト（170816-170916）"/>
    <n v="646"/>
    <m/>
    <m/>
    <m/>
    <m/>
    <n v="1707.6799999999998"/>
    <m/>
    <x v="0"/>
    <m/>
    <m/>
    <x v="116"/>
    <m/>
    <x v="2"/>
    <x v="3"/>
    <x v="2"/>
  </r>
  <r>
    <x v="778"/>
    <x v="4"/>
    <x v="0"/>
    <s v="指名：ドルチェグスト（170816-170916）"/>
    <n v="10"/>
    <m/>
    <m/>
    <m/>
    <m/>
    <n v="2.08"/>
    <m/>
    <x v="0"/>
    <m/>
    <m/>
    <x v="116"/>
    <m/>
    <x v="2"/>
    <x v="3"/>
    <x v="2"/>
  </r>
  <r>
    <x v="778"/>
    <x v="4"/>
    <x v="0"/>
    <s v="指名：ドルチェグスト（170816-170916）"/>
    <n v="609"/>
    <m/>
    <m/>
    <m/>
    <m/>
    <n v="1101.3600000000001"/>
    <m/>
    <x v="0"/>
    <m/>
    <m/>
    <x v="116"/>
    <m/>
    <x v="2"/>
    <x v="3"/>
    <x v="2"/>
  </r>
  <r>
    <x v="778"/>
    <x v="4"/>
    <x v="0"/>
    <s v="指名：ドルチェグスト（170816-170916）"/>
    <n v="35"/>
    <m/>
    <m/>
    <m/>
    <m/>
    <n v="290.15999999999997"/>
    <m/>
    <x v="0"/>
    <m/>
    <m/>
    <x v="116"/>
    <m/>
    <x v="2"/>
    <x v="3"/>
    <x v="2"/>
  </r>
  <r>
    <x v="778"/>
    <x v="4"/>
    <x v="0"/>
    <s v="指名：ドルチェグスト（170816-170916）"/>
    <n v="51"/>
    <m/>
    <m/>
    <m/>
    <m/>
    <n v="465.92"/>
    <m/>
    <x v="0"/>
    <m/>
    <m/>
    <x v="116"/>
    <m/>
    <x v="2"/>
    <x v="3"/>
    <x v="2"/>
  </r>
  <r>
    <x v="778"/>
    <x v="4"/>
    <x v="0"/>
    <s v="指名：ドルチェグスト（170816-170916）"/>
    <n v="18"/>
    <m/>
    <m/>
    <m/>
    <m/>
    <n v="9.36"/>
    <m/>
    <x v="0"/>
    <m/>
    <m/>
    <x v="116"/>
    <m/>
    <x v="2"/>
    <x v="3"/>
    <x v="2"/>
  </r>
  <r>
    <x v="778"/>
    <x v="4"/>
    <x v="0"/>
    <s v="指名：ドルチェグスト（170816-170916）"/>
    <n v="13"/>
    <m/>
    <m/>
    <m/>
    <m/>
    <n v="28.08"/>
    <m/>
    <x v="0"/>
    <m/>
    <m/>
    <x v="116"/>
    <m/>
    <x v="2"/>
    <x v="3"/>
    <x v="2"/>
  </r>
  <r>
    <x v="778"/>
    <x v="4"/>
    <x v="0"/>
    <s v="指名：ドルチェグスト（170816-170916）"/>
    <n v="74"/>
    <m/>
    <m/>
    <m/>
    <m/>
    <n v="328.64"/>
    <m/>
    <x v="0"/>
    <m/>
    <m/>
    <x v="116"/>
    <m/>
    <x v="2"/>
    <x v="3"/>
    <x v="2"/>
  </r>
  <r>
    <x v="779"/>
    <x v="4"/>
    <x v="0"/>
    <s v="指名：ドルチェグスト（170816-170916）"/>
    <n v="46"/>
    <m/>
    <m/>
    <m/>
    <m/>
    <n v="128.96"/>
    <m/>
    <x v="0"/>
    <m/>
    <m/>
    <x v="117"/>
    <m/>
    <x v="2"/>
    <x v="3"/>
    <x v="2"/>
  </r>
  <r>
    <x v="779"/>
    <x v="4"/>
    <x v="0"/>
    <s v="指名：ドルチェグスト（170816-170916）"/>
    <n v="891"/>
    <m/>
    <m/>
    <m/>
    <m/>
    <n v="2276.56"/>
    <m/>
    <x v="0"/>
    <m/>
    <m/>
    <x v="117"/>
    <m/>
    <x v="2"/>
    <x v="3"/>
    <x v="2"/>
  </r>
  <r>
    <x v="779"/>
    <x v="4"/>
    <x v="0"/>
    <s v="指名：ドルチェグスト（170816-170916）"/>
    <n v="11"/>
    <m/>
    <m/>
    <m/>
    <m/>
    <n v="41.6"/>
    <m/>
    <x v="0"/>
    <m/>
    <m/>
    <x v="117"/>
    <m/>
    <x v="2"/>
    <x v="3"/>
    <x v="2"/>
  </r>
  <r>
    <x v="779"/>
    <x v="4"/>
    <x v="0"/>
    <s v="指名：ドルチェグスト（170816-170916）"/>
    <n v="19"/>
    <m/>
    <m/>
    <m/>
    <m/>
    <n v="10.4"/>
    <m/>
    <x v="0"/>
    <m/>
    <m/>
    <x v="117"/>
    <m/>
    <x v="2"/>
    <x v="3"/>
    <x v="2"/>
  </r>
  <r>
    <x v="779"/>
    <x v="4"/>
    <x v="0"/>
    <s v="指名：ドルチェグスト（170816-170916）"/>
    <n v="18"/>
    <m/>
    <m/>
    <m/>
    <m/>
    <n v="8.32"/>
    <m/>
    <x v="0"/>
    <m/>
    <m/>
    <x v="117"/>
    <m/>
    <x v="2"/>
    <x v="3"/>
    <x v="2"/>
  </r>
  <r>
    <x v="779"/>
    <x v="4"/>
    <x v="0"/>
    <s v="指名：ドルチェグスト（170816-170916）"/>
    <n v="28"/>
    <m/>
    <m/>
    <m/>
    <m/>
    <n v="151.84"/>
    <m/>
    <x v="0"/>
    <m/>
    <m/>
    <x v="117"/>
    <m/>
    <x v="2"/>
    <x v="3"/>
    <x v="2"/>
  </r>
  <r>
    <x v="779"/>
    <x v="4"/>
    <x v="0"/>
    <s v="指名：ドルチェグスト（170816-170916）"/>
    <n v="112"/>
    <m/>
    <m/>
    <m/>
    <m/>
    <n v="366.08"/>
    <m/>
    <x v="0"/>
    <m/>
    <m/>
    <x v="117"/>
    <m/>
    <x v="2"/>
    <x v="3"/>
    <x v="2"/>
  </r>
  <r>
    <x v="779"/>
    <x v="4"/>
    <x v="0"/>
    <s v="指名：ドルチェグスト（170816-170916）"/>
    <n v="2363"/>
    <m/>
    <m/>
    <m/>
    <m/>
    <n v="22357.920000000002"/>
    <m/>
    <x v="0"/>
    <m/>
    <m/>
    <x v="117"/>
    <m/>
    <x v="2"/>
    <x v="3"/>
    <x v="2"/>
  </r>
  <r>
    <x v="779"/>
    <x v="4"/>
    <x v="0"/>
    <s v="指名：ドルチェグスト（170816-170916）"/>
    <n v="37"/>
    <m/>
    <m/>
    <m/>
    <m/>
    <n v="164.32"/>
    <m/>
    <x v="0"/>
    <m/>
    <m/>
    <x v="117"/>
    <m/>
    <x v="2"/>
    <x v="3"/>
    <x v="2"/>
  </r>
  <r>
    <x v="779"/>
    <x v="4"/>
    <x v="0"/>
    <s v="指名：ドルチェグスト（170816-170916）"/>
    <n v="2831"/>
    <m/>
    <m/>
    <m/>
    <m/>
    <n v="20658.560000000001"/>
    <m/>
    <x v="0"/>
    <m/>
    <m/>
    <x v="117"/>
    <m/>
    <x v="2"/>
    <x v="3"/>
    <x v="2"/>
  </r>
  <r>
    <x v="779"/>
    <x v="4"/>
    <x v="0"/>
    <s v="指名：ドルチェグスト（170816-170916）"/>
    <n v="937"/>
    <m/>
    <m/>
    <m/>
    <m/>
    <n v="2041.52"/>
    <m/>
    <x v="0"/>
    <m/>
    <m/>
    <x v="117"/>
    <m/>
    <x v="2"/>
    <x v="3"/>
    <x v="2"/>
  </r>
  <r>
    <x v="779"/>
    <x v="4"/>
    <x v="0"/>
    <s v="指名：ドルチェグスト（170816-170916）"/>
    <n v="15"/>
    <m/>
    <m/>
    <m/>
    <m/>
    <n v="135.19999999999999"/>
    <m/>
    <x v="0"/>
    <m/>
    <m/>
    <x v="117"/>
    <m/>
    <x v="2"/>
    <x v="3"/>
    <x v="2"/>
  </r>
  <r>
    <x v="779"/>
    <x v="4"/>
    <x v="0"/>
    <s v="指名：ドルチェグスト（170816-170916）"/>
    <n v="132"/>
    <m/>
    <m/>
    <m/>
    <m/>
    <n v="1126.32"/>
    <m/>
    <x v="0"/>
    <m/>
    <m/>
    <x v="117"/>
    <m/>
    <x v="2"/>
    <x v="3"/>
    <x v="2"/>
  </r>
  <r>
    <x v="779"/>
    <x v="4"/>
    <x v="0"/>
    <s v="指名：ドルチェグスト（170816-170916）"/>
    <n v="942"/>
    <m/>
    <m/>
    <m/>
    <m/>
    <n v="2048.8000000000002"/>
    <m/>
    <x v="0"/>
    <m/>
    <m/>
    <x v="117"/>
    <m/>
    <x v="2"/>
    <x v="3"/>
    <x v="2"/>
  </r>
  <r>
    <x v="780"/>
    <x v="4"/>
    <x v="0"/>
    <s v="指名：ドルチェグスト（170816-170916）"/>
    <n v="30"/>
    <m/>
    <m/>
    <m/>
    <m/>
    <n v="401.44"/>
    <m/>
    <x v="0"/>
    <m/>
    <m/>
    <x v="117"/>
    <m/>
    <x v="2"/>
    <x v="3"/>
    <x v="2"/>
  </r>
  <r>
    <x v="780"/>
    <x v="4"/>
    <x v="0"/>
    <s v="指名：ドルチェグスト（170816-170916）"/>
    <n v="2617"/>
    <m/>
    <m/>
    <m/>
    <m/>
    <n v="24145.68"/>
    <m/>
    <x v="0"/>
    <m/>
    <m/>
    <x v="117"/>
    <m/>
    <x v="2"/>
    <x v="3"/>
    <x v="2"/>
  </r>
  <r>
    <x v="780"/>
    <x v="4"/>
    <x v="0"/>
    <s v="指名：ドルチェグスト（170816-170916）"/>
    <n v="16"/>
    <m/>
    <m/>
    <m/>
    <m/>
    <n v="4.16"/>
    <m/>
    <x v="0"/>
    <m/>
    <m/>
    <x v="117"/>
    <m/>
    <x v="2"/>
    <x v="3"/>
    <x v="2"/>
  </r>
  <r>
    <x v="780"/>
    <x v="4"/>
    <x v="0"/>
    <s v="指名：ドルチェグスト（170816-170916）"/>
    <n v="14"/>
    <m/>
    <m/>
    <m/>
    <m/>
    <n v="56.16"/>
    <m/>
    <x v="0"/>
    <m/>
    <m/>
    <x v="117"/>
    <m/>
    <x v="2"/>
    <x v="3"/>
    <x v="2"/>
  </r>
  <r>
    <x v="780"/>
    <x v="4"/>
    <x v="0"/>
    <s v="指名：ドルチェグスト（170816-170916）"/>
    <n v="44"/>
    <m/>
    <m/>
    <m/>
    <m/>
    <n v="357.76"/>
    <m/>
    <x v="0"/>
    <m/>
    <m/>
    <x v="117"/>
    <m/>
    <x v="2"/>
    <x v="3"/>
    <x v="2"/>
  </r>
  <r>
    <x v="780"/>
    <x v="4"/>
    <x v="0"/>
    <s v="指名：ドルチェグスト（170816-170916）"/>
    <n v="2959"/>
    <m/>
    <m/>
    <m/>
    <m/>
    <n v="27884.480000000003"/>
    <m/>
    <x v="0"/>
    <m/>
    <m/>
    <x v="117"/>
    <m/>
    <x v="2"/>
    <x v="3"/>
    <x v="2"/>
  </r>
  <r>
    <x v="780"/>
    <x v="4"/>
    <x v="0"/>
    <s v="指名：ドルチェグスト（170816-170916）"/>
    <n v="51"/>
    <m/>
    <m/>
    <m/>
    <m/>
    <n v="591.76"/>
    <m/>
    <x v="0"/>
    <m/>
    <m/>
    <x v="117"/>
    <m/>
    <x v="2"/>
    <x v="3"/>
    <x v="2"/>
  </r>
  <r>
    <x v="780"/>
    <x v="4"/>
    <x v="0"/>
    <s v="指名：ドルチェグスト（170816-170916）"/>
    <n v="1339"/>
    <m/>
    <m/>
    <m/>
    <m/>
    <n v="5406.9599999999991"/>
    <m/>
    <x v="0"/>
    <m/>
    <m/>
    <x v="117"/>
    <m/>
    <x v="2"/>
    <x v="3"/>
    <x v="2"/>
  </r>
  <r>
    <x v="780"/>
    <x v="4"/>
    <x v="0"/>
    <s v="指名：ドルチェグスト（170816-170916）"/>
    <n v="133"/>
    <m/>
    <m/>
    <m/>
    <m/>
    <n v="1287.52"/>
    <m/>
    <x v="0"/>
    <m/>
    <m/>
    <x v="117"/>
    <m/>
    <x v="2"/>
    <x v="3"/>
    <x v="2"/>
  </r>
  <r>
    <x v="780"/>
    <x v="4"/>
    <x v="0"/>
    <s v="指名：ドルチェグスト（170816-170916）"/>
    <n v="10"/>
    <m/>
    <m/>
    <m/>
    <m/>
    <n v="4.16"/>
    <m/>
    <x v="0"/>
    <m/>
    <m/>
    <x v="117"/>
    <m/>
    <x v="2"/>
    <x v="3"/>
    <x v="2"/>
  </r>
  <r>
    <x v="780"/>
    <x v="4"/>
    <x v="0"/>
    <s v="指名：ドルチェグスト（170816-170916）"/>
    <n v="919"/>
    <m/>
    <m/>
    <m/>
    <m/>
    <n v="1905.2800000000002"/>
    <m/>
    <x v="0"/>
    <m/>
    <m/>
    <x v="117"/>
    <m/>
    <x v="2"/>
    <x v="3"/>
    <x v="2"/>
  </r>
  <r>
    <x v="780"/>
    <x v="4"/>
    <x v="0"/>
    <s v="指名：ドルチェグスト（170816-170916）"/>
    <n v="122"/>
    <m/>
    <m/>
    <m/>
    <m/>
    <n v="647.92000000000007"/>
    <m/>
    <x v="0"/>
    <m/>
    <m/>
    <x v="117"/>
    <m/>
    <x v="2"/>
    <x v="3"/>
    <x v="2"/>
  </r>
  <r>
    <x v="780"/>
    <x v="4"/>
    <x v="0"/>
    <s v="指名：ドルチェグスト（170816-170916）"/>
    <n v="15"/>
    <m/>
    <m/>
    <m/>
    <m/>
    <n v="27.04"/>
    <m/>
    <x v="0"/>
    <m/>
    <m/>
    <x v="117"/>
    <m/>
    <x v="2"/>
    <x v="3"/>
    <x v="2"/>
  </r>
  <r>
    <x v="780"/>
    <x v="4"/>
    <x v="0"/>
    <s v="指名：ドルチェグスト（170816-170916）"/>
    <n v="942"/>
    <m/>
    <m/>
    <m/>
    <m/>
    <n v="2057.12"/>
    <m/>
    <x v="0"/>
    <m/>
    <m/>
    <x v="117"/>
    <m/>
    <x v="2"/>
    <x v="3"/>
    <x v="2"/>
  </r>
  <r>
    <x v="781"/>
    <x v="4"/>
    <x v="0"/>
    <s v="指名：ドルチェグスト（170816-170916）"/>
    <n v="835"/>
    <m/>
    <m/>
    <m/>
    <m/>
    <n v="2886"/>
    <m/>
    <x v="0"/>
    <m/>
    <m/>
    <x v="117"/>
    <m/>
    <x v="2"/>
    <x v="3"/>
    <x v="2"/>
  </r>
  <r>
    <x v="781"/>
    <x v="4"/>
    <x v="0"/>
    <s v="指名：ドルチェグスト（170816-170916）"/>
    <n v="83"/>
    <m/>
    <m/>
    <m/>
    <m/>
    <n v="461.76"/>
    <m/>
    <x v="0"/>
    <m/>
    <m/>
    <x v="117"/>
    <m/>
    <x v="2"/>
    <x v="3"/>
    <x v="2"/>
  </r>
  <r>
    <x v="781"/>
    <x v="4"/>
    <x v="0"/>
    <s v="指名：ドルチェグスト（170816-170916）"/>
    <n v="853"/>
    <m/>
    <m/>
    <m/>
    <m/>
    <n v="3288.4800000000005"/>
    <m/>
    <x v="0"/>
    <m/>
    <m/>
    <x v="117"/>
    <m/>
    <x v="2"/>
    <x v="3"/>
    <x v="2"/>
  </r>
  <r>
    <x v="781"/>
    <x v="4"/>
    <x v="0"/>
    <s v="指名：ドルチェグスト（170816-170916）"/>
    <n v="2349"/>
    <m/>
    <m/>
    <m/>
    <m/>
    <n v="18767.84"/>
    <m/>
    <x v="0"/>
    <m/>
    <m/>
    <x v="117"/>
    <m/>
    <x v="2"/>
    <x v="3"/>
    <x v="2"/>
  </r>
  <r>
    <x v="781"/>
    <x v="4"/>
    <x v="0"/>
    <s v="指名：ドルチェグスト（170816-170916）"/>
    <n v="2201"/>
    <m/>
    <m/>
    <m/>
    <m/>
    <n v="19170.32"/>
    <m/>
    <x v="0"/>
    <m/>
    <m/>
    <x v="117"/>
    <m/>
    <x v="2"/>
    <x v="3"/>
    <x v="2"/>
  </r>
  <r>
    <x v="781"/>
    <x v="4"/>
    <x v="0"/>
    <s v="指名：ドルチェグスト（170816-170916）"/>
    <n v="30"/>
    <m/>
    <m/>
    <m/>
    <m/>
    <n v="136.24"/>
    <m/>
    <x v="0"/>
    <m/>
    <m/>
    <x v="117"/>
    <m/>
    <x v="2"/>
    <x v="3"/>
    <x v="2"/>
  </r>
  <r>
    <x v="781"/>
    <x v="4"/>
    <x v="0"/>
    <s v="指名：ドルチェグスト（170816-170916）"/>
    <n v="1139"/>
    <m/>
    <m/>
    <m/>
    <m/>
    <n v="9698"/>
    <m/>
    <x v="0"/>
    <m/>
    <m/>
    <x v="117"/>
    <m/>
    <x v="2"/>
    <x v="3"/>
    <x v="2"/>
  </r>
  <r>
    <x v="781"/>
    <x v="4"/>
    <x v="0"/>
    <s v="指名：ドルチェグスト（170816-170916）"/>
    <n v="37"/>
    <m/>
    <m/>
    <m/>
    <m/>
    <n v="228.8"/>
    <m/>
    <x v="0"/>
    <m/>
    <m/>
    <x v="117"/>
    <m/>
    <x v="2"/>
    <x v="3"/>
    <x v="2"/>
  </r>
  <r>
    <x v="781"/>
    <x v="4"/>
    <x v="0"/>
    <s v="指名：ドルチェグスト（170816-170916）"/>
    <n v="104"/>
    <m/>
    <m/>
    <m/>
    <m/>
    <n v="629.20000000000005"/>
    <m/>
    <x v="0"/>
    <m/>
    <m/>
    <x v="117"/>
    <m/>
    <x v="2"/>
    <x v="3"/>
    <x v="2"/>
  </r>
  <r>
    <x v="781"/>
    <x v="4"/>
    <x v="0"/>
    <s v="指名：ドルチェグスト（170816-170916）"/>
    <n v="31"/>
    <m/>
    <m/>
    <m/>
    <m/>
    <n v="62.4"/>
    <m/>
    <x v="0"/>
    <m/>
    <m/>
    <x v="117"/>
    <m/>
    <x v="2"/>
    <x v="3"/>
    <x v="2"/>
  </r>
  <r>
    <x v="781"/>
    <x v="4"/>
    <x v="0"/>
    <s v="指名：ドルチェグスト（170816-170916）"/>
    <n v="26"/>
    <m/>
    <m/>
    <m/>
    <m/>
    <n v="184.07999999999998"/>
    <m/>
    <x v="0"/>
    <m/>
    <m/>
    <x v="117"/>
    <m/>
    <x v="2"/>
    <x v="3"/>
    <x v="2"/>
  </r>
  <r>
    <x v="781"/>
    <x v="4"/>
    <x v="0"/>
    <s v="指名：ドルチェグスト（170816-170916）"/>
    <n v="7"/>
    <m/>
    <m/>
    <m/>
    <m/>
    <n v="90.48"/>
    <m/>
    <x v="0"/>
    <m/>
    <m/>
    <x v="117"/>
    <m/>
    <x v="2"/>
    <x v="3"/>
    <x v="2"/>
  </r>
  <r>
    <x v="781"/>
    <x v="4"/>
    <x v="0"/>
    <s v="指名：ドルチェグスト（170816-170916）"/>
    <n v="27"/>
    <m/>
    <m/>
    <m/>
    <m/>
    <n v="172.64"/>
    <m/>
    <x v="0"/>
    <m/>
    <m/>
    <x v="117"/>
    <m/>
    <x v="2"/>
    <x v="3"/>
    <x v="2"/>
  </r>
  <r>
    <x v="781"/>
    <x v="4"/>
    <x v="0"/>
    <s v="指名：ドルチェグスト（170816-170916）"/>
    <n v="18"/>
    <m/>
    <m/>
    <m/>
    <m/>
    <n v="102.96"/>
    <m/>
    <x v="0"/>
    <m/>
    <m/>
    <x v="117"/>
    <m/>
    <x v="2"/>
    <x v="3"/>
    <x v="2"/>
  </r>
  <r>
    <x v="782"/>
    <x v="4"/>
    <x v="0"/>
    <s v="指名：ドルチェグスト（170816-170916）"/>
    <n v="35"/>
    <m/>
    <m/>
    <m/>
    <m/>
    <n v="252.72"/>
    <m/>
    <x v="0"/>
    <m/>
    <m/>
    <x v="117"/>
    <m/>
    <x v="2"/>
    <x v="3"/>
    <x v="2"/>
  </r>
  <r>
    <x v="782"/>
    <x v="4"/>
    <x v="0"/>
    <s v="指名：ドルチェグスト（170816-170916）"/>
    <n v="1161"/>
    <m/>
    <m/>
    <m/>
    <m/>
    <n v="3102.32"/>
    <m/>
    <x v="0"/>
    <m/>
    <m/>
    <x v="117"/>
    <m/>
    <x v="2"/>
    <x v="3"/>
    <x v="2"/>
  </r>
  <r>
    <x v="782"/>
    <x v="4"/>
    <x v="0"/>
    <s v="指名：ドルチェグスト（170816-170916）"/>
    <n v="12"/>
    <m/>
    <m/>
    <m/>
    <m/>
    <n v="0"/>
    <m/>
    <x v="0"/>
    <m/>
    <m/>
    <x v="117"/>
    <m/>
    <x v="2"/>
    <x v="3"/>
    <x v="2"/>
  </r>
  <r>
    <x v="782"/>
    <x v="4"/>
    <x v="0"/>
    <s v="指名：ドルチェグスト（170816-170916）"/>
    <n v="12"/>
    <m/>
    <m/>
    <m/>
    <m/>
    <n v="42.64"/>
    <m/>
    <x v="0"/>
    <m/>
    <m/>
    <x v="117"/>
    <m/>
    <x v="2"/>
    <x v="3"/>
    <x v="2"/>
  </r>
  <r>
    <x v="782"/>
    <x v="4"/>
    <x v="0"/>
    <s v="指名：ドルチェグスト（170816-170916）"/>
    <n v="31"/>
    <m/>
    <m/>
    <m/>
    <m/>
    <n v="53.04"/>
    <m/>
    <x v="0"/>
    <m/>
    <m/>
    <x v="117"/>
    <m/>
    <x v="2"/>
    <x v="3"/>
    <x v="2"/>
  </r>
  <r>
    <x v="782"/>
    <x v="4"/>
    <x v="0"/>
    <s v="指名：ドルチェグスト（170816-170916）"/>
    <n v="725"/>
    <m/>
    <m/>
    <m/>
    <m/>
    <n v="1271.92"/>
    <m/>
    <x v="0"/>
    <m/>
    <m/>
    <x v="117"/>
    <m/>
    <x v="2"/>
    <x v="3"/>
    <x v="2"/>
  </r>
  <r>
    <x v="782"/>
    <x v="4"/>
    <x v="0"/>
    <s v="指名：ドルチェグスト（170816-170916）"/>
    <n v="18"/>
    <m/>
    <m/>
    <m/>
    <m/>
    <n v="56.16"/>
    <m/>
    <x v="0"/>
    <m/>
    <m/>
    <x v="117"/>
    <m/>
    <x v="2"/>
    <x v="3"/>
    <x v="2"/>
  </r>
  <r>
    <x v="782"/>
    <x v="4"/>
    <x v="0"/>
    <s v="指名：ドルチェグスト（170816-170916）"/>
    <n v="15"/>
    <m/>
    <m/>
    <m/>
    <m/>
    <n v="12.48"/>
    <m/>
    <x v="0"/>
    <m/>
    <m/>
    <x v="117"/>
    <m/>
    <x v="2"/>
    <x v="3"/>
    <x v="2"/>
  </r>
  <r>
    <x v="782"/>
    <x v="4"/>
    <x v="0"/>
    <s v="指名：ドルチェグスト（170816-170916）"/>
    <n v="96"/>
    <m/>
    <m/>
    <m/>
    <m/>
    <n v="585.52"/>
    <m/>
    <x v="0"/>
    <m/>
    <m/>
    <x v="117"/>
    <m/>
    <x v="2"/>
    <x v="3"/>
    <x v="2"/>
  </r>
  <r>
    <x v="782"/>
    <x v="4"/>
    <x v="0"/>
    <s v="指名：ドルチェグスト（170816-170916）"/>
    <n v="2081"/>
    <m/>
    <m/>
    <m/>
    <m/>
    <n v="19619.600000000002"/>
    <m/>
    <x v="0"/>
    <m/>
    <m/>
    <x v="117"/>
    <m/>
    <x v="2"/>
    <x v="3"/>
    <x v="2"/>
  </r>
  <r>
    <x v="782"/>
    <x v="4"/>
    <x v="0"/>
    <s v="指名：ドルチェグスト（170816-170916）"/>
    <n v="706"/>
    <m/>
    <m/>
    <m/>
    <m/>
    <n v="1743.04"/>
    <m/>
    <x v="0"/>
    <m/>
    <m/>
    <x v="117"/>
    <m/>
    <x v="2"/>
    <x v="3"/>
    <x v="2"/>
  </r>
  <r>
    <x v="782"/>
    <x v="4"/>
    <x v="0"/>
    <s v="指名：ドルチェグスト（170816-170916）"/>
    <n v="70"/>
    <m/>
    <m/>
    <m/>
    <m/>
    <n v="488.79999999999995"/>
    <m/>
    <x v="0"/>
    <m/>
    <m/>
    <x v="117"/>
    <m/>
    <x v="2"/>
    <x v="3"/>
    <x v="2"/>
  </r>
  <r>
    <x v="782"/>
    <x v="4"/>
    <x v="0"/>
    <s v="指名：ドルチェグスト（170816-170916）"/>
    <n v="19"/>
    <m/>
    <m/>
    <m/>
    <m/>
    <n v="61.36"/>
    <m/>
    <x v="0"/>
    <m/>
    <m/>
    <x v="117"/>
    <m/>
    <x v="2"/>
    <x v="3"/>
    <x v="2"/>
  </r>
  <r>
    <x v="782"/>
    <x v="4"/>
    <x v="0"/>
    <s v="指名：ドルチェグスト（170816-170916）"/>
    <n v="2286"/>
    <m/>
    <m/>
    <m/>
    <m/>
    <n v="19949.280000000002"/>
    <m/>
    <x v="0"/>
    <m/>
    <m/>
    <x v="117"/>
    <m/>
    <x v="2"/>
    <x v="3"/>
    <x v="2"/>
  </r>
  <r>
    <x v="783"/>
    <x v="4"/>
    <x v="0"/>
    <s v="指名：ドルチェグスト（170816-170916）"/>
    <n v="2758"/>
    <m/>
    <m/>
    <m/>
    <m/>
    <n v="26471.120000000003"/>
    <m/>
    <x v="0"/>
    <m/>
    <m/>
    <x v="117"/>
    <m/>
    <x v="2"/>
    <x v="3"/>
    <x v="2"/>
  </r>
  <r>
    <x v="783"/>
    <x v="4"/>
    <x v="0"/>
    <s v="指名：ドルチェグスト（170816-170916）"/>
    <n v="13"/>
    <m/>
    <m/>
    <m/>
    <m/>
    <n v="90.48"/>
    <m/>
    <x v="0"/>
    <m/>
    <m/>
    <x v="117"/>
    <m/>
    <x v="2"/>
    <x v="3"/>
    <x v="2"/>
  </r>
  <r>
    <x v="783"/>
    <x v="4"/>
    <x v="0"/>
    <s v="指名：ドルチェグスト（170816-170916）"/>
    <n v="857"/>
    <m/>
    <m/>
    <m/>
    <m/>
    <n v="2150.7199999999998"/>
    <m/>
    <x v="0"/>
    <m/>
    <m/>
    <x v="117"/>
    <m/>
    <x v="2"/>
    <x v="3"/>
    <x v="2"/>
  </r>
  <r>
    <x v="783"/>
    <x v="4"/>
    <x v="0"/>
    <s v="指名：ドルチェグスト（170816-170916）"/>
    <n v="1476"/>
    <m/>
    <m/>
    <m/>
    <m/>
    <n v="5479.76"/>
    <m/>
    <x v="0"/>
    <m/>
    <m/>
    <x v="117"/>
    <m/>
    <x v="2"/>
    <x v="3"/>
    <x v="2"/>
  </r>
  <r>
    <x v="783"/>
    <x v="4"/>
    <x v="0"/>
    <s v="指名：ドルチェグスト（170816-170916）"/>
    <n v="13"/>
    <m/>
    <m/>
    <m/>
    <m/>
    <n v="270.39999999999998"/>
    <m/>
    <x v="0"/>
    <m/>
    <m/>
    <x v="117"/>
    <m/>
    <x v="2"/>
    <x v="3"/>
    <x v="2"/>
  </r>
  <r>
    <x v="783"/>
    <x v="4"/>
    <x v="0"/>
    <s v="指名：ドルチェグスト（170816-170916）"/>
    <n v="111"/>
    <m/>
    <m/>
    <m/>
    <m/>
    <n v="1060.8000000000002"/>
    <m/>
    <x v="0"/>
    <m/>
    <m/>
    <x v="117"/>
    <m/>
    <x v="2"/>
    <x v="3"/>
    <x v="2"/>
  </r>
  <r>
    <x v="783"/>
    <x v="4"/>
    <x v="0"/>
    <s v="指名：ドルチェグスト（170816-170916）"/>
    <n v="15"/>
    <m/>
    <m/>
    <m/>
    <m/>
    <n v="135.19999999999999"/>
    <m/>
    <x v="0"/>
    <m/>
    <m/>
    <x v="117"/>
    <m/>
    <x v="2"/>
    <x v="3"/>
    <x v="2"/>
  </r>
  <r>
    <x v="783"/>
    <x v="4"/>
    <x v="0"/>
    <s v="指名：ドルチェグスト（170816-170916）"/>
    <n v="874"/>
    <m/>
    <m/>
    <m/>
    <m/>
    <n v="1570.4"/>
    <m/>
    <x v="0"/>
    <m/>
    <m/>
    <x v="117"/>
    <m/>
    <x v="2"/>
    <x v="3"/>
    <x v="2"/>
  </r>
  <r>
    <x v="783"/>
    <x v="4"/>
    <x v="0"/>
    <s v="指名：ドルチェグスト（170816-170916）"/>
    <n v="43"/>
    <m/>
    <m/>
    <m/>
    <m/>
    <n v="332.79999999999995"/>
    <m/>
    <x v="0"/>
    <m/>
    <m/>
    <x v="117"/>
    <m/>
    <x v="2"/>
    <x v="3"/>
    <x v="2"/>
  </r>
  <r>
    <x v="783"/>
    <x v="4"/>
    <x v="0"/>
    <s v="指名：ドルチェグスト（170816-170916）"/>
    <n v="29"/>
    <m/>
    <m/>
    <m/>
    <m/>
    <n v="258.95999999999998"/>
    <m/>
    <x v="0"/>
    <m/>
    <m/>
    <x v="117"/>
    <m/>
    <x v="2"/>
    <x v="3"/>
    <x v="2"/>
  </r>
  <r>
    <x v="783"/>
    <x v="4"/>
    <x v="0"/>
    <s v="指名：ドルチェグスト（170816-170916）"/>
    <n v="16"/>
    <m/>
    <m/>
    <m/>
    <m/>
    <n v="8.32"/>
    <m/>
    <x v="0"/>
    <m/>
    <m/>
    <x v="117"/>
    <m/>
    <x v="2"/>
    <x v="3"/>
    <x v="2"/>
  </r>
  <r>
    <x v="783"/>
    <x v="4"/>
    <x v="0"/>
    <s v="指名：ドルチェグスト（170816-170916）"/>
    <n v="141"/>
    <m/>
    <m/>
    <m/>
    <m/>
    <n v="1281.28"/>
    <m/>
    <x v="0"/>
    <m/>
    <m/>
    <x v="117"/>
    <m/>
    <x v="2"/>
    <x v="3"/>
    <x v="2"/>
  </r>
  <r>
    <x v="783"/>
    <x v="4"/>
    <x v="0"/>
    <s v="指名：ドルチェグスト（170816-170916）"/>
    <n v="3061"/>
    <m/>
    <m/>
    <m/>
    <m/>
    <n v="25675.52"/>
    <m/>
    <x v="0"/>
    <m/>
    <m/>
    <x v="117"/>
    <m/>
    <x v="2"/>
    <x v="3"/>
    <x v="2"/>
  </r>
  <r>
    <x v="783"/>
    <x v="4"/>
    <x v="0"/>
    <s v="指名：ドルチェグスト（170816-170916）"/>
    <n v="17"/>
    <m/>
    <m/>
    <m/>
    <m/>
    <n v="0"/>
    <m/>
    <x v="0"/>
    <m/>
    <m/>
    <x v="117"/>
    <m/>
    <x v="2"/>
    <x v="3"/>
    <x v="2"/>
  </r>
  <r>
    <x v="784"/>
    <x v="4"/>
    <x v="0"/>
    <s v="指名：ドルチェグスト（170816-170916）"/>
    <n v="6"/>
    <m/>
    <m/>
    <m/>
    <m/>
    <n v="80.08"/>
    <m/>
    <x v="0"/>
    <m/>
    <m/>
    <x v="117"/>
    <m/>
    <x v="2"/>
    <x v="3"/>
    <x v="2"/>
  </r>
  <r>
    <x v="784"/>
    <x v="4"/>
    <x v="0"/>
    <s v="指名：ドルチェグスト（170816-170916）"/>
    <n v="135"/>
    <m/>
    <m/>
    <m/>
    <m/>
    <n v="815.36"/>
    <m/>
    <x v="0"/>
    <m/>
    <m/>
    <x v="117"/>
    <m/>
    <x v="2"/>
    <x v="3"/>
    <x v="2"/>
  </r>
  <r>
    <x v="784"/>
    <x v="4"/>
    <x v="0"/>
    <s v="指名：ドルチェグスト（170816-170916）"/>
    <n v="27"/>
    <m/>
    <m/>
    <m/>
    <m/>
    <n v="62.4"/>
    <m/>
    <x v="0"/>
    <m/>
    <m/>
    <x v="117"/>
    <m/>
    <x v="2"/>
    <x v="3"/>
    <x v="2"/>
  </r>
  <r>
    <x v="784"/>
    <x v="4"/>
    <x v="0"/>
    <s v="指名：ドルチェグスト（170816-170916）"/>
    <n v="47"/>
    <m/>
    <m/>
    <m/>
    <m/>
    <n v="208"/>
    <m/>
    <x v="0"/>
    <m/>
    <m/>
    <x v="117"/>
    <m/>
    <x v="2"/>
    <x v="3"/>
    <x v="2"/>
  </r>
  <r>
    <x v="784"/>
    <x v="4"/>
    <x v="0"/>
    <s v="指名：ドルチェグスト（170816-170916）"/>
    <n v="1272"/>
    <m/>
    <m/>
    <m/>
    <m/>
    <n v="4247.3599999999997"/>
    <m/>
    <x v="0"/>
    <m/>
    <m/>
    <x v="117"/>
    <m/>
    <x v="2"/>
    <x v="3"/>
    <x v="2"/>
  </r>
  <r>
    <x v="784"/>
    <x v="4"/>
    <x v="0"/>
    <s v="指名：ドルチェグスト（170816-170916）"/>
    <n v="925"/>
    <m/>
    <m/>
    <m/>
    <m/>
    <n v="4302.4799999999996"/>
    <m/>
    <x v="0"/>
    <m/>
    <m/>
    <x v="117"/>
    <m/>
    <x v="2"/>
    <x v="3"/>
    <x v="2"/>
  </r>
  <r>
    <x v="784"/>
    <x v="4"/>
    <x v="0"/>
    <s v="指名：ドルチェグスト（170816-170916）"/>
    <n v="174"/>
    <m/>
    <m/>
    <m/>
    <m/>
    <n v="2010.3200000000002"/>
    <m/>
    <x v="0"/>
    <m/>
    <m/>
    <x v="117"/>
    <m/>
    <x v="2"/>
    <x v="3"/>
    <x v="2"/>
  </r>
  <r>
    <x v="784"/>
    <x v="4"/>
    <x v="0"/>
    <s v="指名：ドルチェグスト（170816-170916）"/>
    <n v="4743"/>
    <m/>
    <m/>
    <m/>
    <m/>
    <n v="46469.279999999999"/>
    <m/>
    <x v="0"/>
    <m/>
    <m/>
    <x v="117"/>
    <m/>
    <x v="2"/>
    <x v="3"/>
    <x v="2"/>
  </r>
  <r>
    <x v="784"/>
    <x v="4"/>
    <x v="0"/>
    <s v="指名：ドルチェグスト（170816-170916）"/>
    <n v="3843"/>
    <m/>
    <m/>
    <m/>
    <m/>
    <n v="33542.080000000002"/>
    <m/>
    <x v="0"/>
    <m/>
    <m/>
    <x v="117"/>
    <m/>
    <x v="2"/>
    <x v="3"/>
    <x v="2"/>
  </r>
  <r>
    <x v="784"/>
    <x v="4"/>
    <x v="0"/>
    <s v="指名：ドルチェグスト（170816-170916）"/>
    <n v="13"/>
    <m/>
    <m/>
    <m/>
    <m/>
    <n v="14.56"/>
    <m/>
    <x v="0"/>
    <m/>
    <m/>
    <x v="117"/>
    <m/>
    <x v="2"/>
    <x v="3"/>
    <x v="2"/>
  </r>
  <r>
    <x v="784"/>
    <x v="4"/>
    <x v="0"/>
    <s v="指名：ドルチェグスト（170816-170916）"/>
    <n v="64"/>
    <m/>
    <m/>
    <m/>
    <m/>
    <n v="866.32"/>
    <m/>
    <x v="0"/>
    <m/>
    <m/>
    <x v="117"/>
    <m/>
    <x v="2"/>
    <x v="3"/>
    <x v="2"/>
  </r>
  <r>
    <x v="784"/>
    <x v="4"/>
    <x v="0"/>
    <s v="指名：ドルチェグスト（170816-170916）"/>
    <n v="40"/>
    <m/>
    <m/>
    <m/>
    <m/>
    <n v="262.08"/>
    <m/>
    <x v="0"/>
    <m/>
    <m/>
    <x v="117"/>
    <m/>
    <x v="2"/>
    <x v="3"/>
    <x v="2"/>
  </r>
  <r>
    <x v="784"/>
    <x v="4"/>
    <x v="0"/>
    <s v="指名：ドルチェグスト（170816-170916）"/>
    <n v="924"/>
    <m/>
    <m/>
    <m/>
    <m/>
    <n v="2206.8799999999997"/>
    <m/>
    <x v="0"/>
    <m/>
    <m/>
    <x v="117"/>
    <m/>
    <x v="2"/>
    <x v="3"/>
    <x v="2"/>
  </r>
  <r>
    <x v="784"/>
    <x v="4"/>
    <x v="0"/>
    <s v="指名：ドルチェグスト（170816-170916）"/>
    <n v="15"/>
    <m/>
    <m/>
    <m/>
    <m/>
    <n v="458.64"/>
    <m/>
    <x v="0"/>
    <m/>
    <m/>
    <x v="117"/>
    <m/>
    <x v="2"/>
    <x v="3"/>
    <x v="2"/>
  </r>
  <r>
    <x v="785"/>
    <x v="4"/>
    <x v="0"/>
    <s v="指名：ドルチェグスト（170816-170916）"/>
    <n v="1085"/>
    <m/>
    <m/>
    <m/>
    <m/>
    <n v="6067.36"/>
    <m/>
    <x v="0"/>
    <m/>
    <m/>
    <x v="117"/>
    <m/>
    <x v="2"/>
    <x v="3"/>
    <x v="2"/>
  </r>
  <r>
    <x v="785"/>
    <x v="4"/>
    <x v="0"/>
    <s v="指名：ドルチェグスト（170816-170916）"/>
    <n v="47"/>
    <m/>
    <m/>
    <m/>
    <m/>
    <n v="216.32"/>
    <m/>
    <x v="0"/>
    <m/>
    <m/>
    <x v="117"/>
    <m/>
    <x v="2"/>
    <x v="3"/>
    <x v="2"/>
  </r>
  <r>
    <x v="785"/>
    <x v="4"/>
    <x v="0"/>
    <s v="指名：ドルチェグスト（170816-170916）"/>
    <n v="108"/>
    <m/>
    <m/>
    <m/>
    <m/>
    <n v="1072.24"/>
    <m/>
    <x v="0"/>
    <m/>
    <m/>
    <x v="117"/>
    <m/>
    <x v="2"/>
    <x v="3"/>
    <x v="2"/>
  </r>
  <r>
    <x v="785"/>
    <x v="4"/>
    <x v="0"/>
    <s v="指名：ドルチェグスト（170816-170916）"/>
    <n v="13"/>
    <m/>
    <m/>
    <m/>
    <m/>
    <n v="4.16"/>
    <m/>
    <x v="0"/>
    <m/>
    <m/>
    <x v="117"/>
    <m/>
    <x v="2"/>
    <x v="3"/>
    <x v="2"/>
  </r>
  <r>
    <x v="785"/>
    <x v="4"/>
    <x v="0"/>
    <s v="指名：ドルチェグスト（170816-170916）"/>
    <n v="811"/>
    <m/>
    <m/>
    <m/>
    <m/>
    <n v="3750.24"/>
    <m/>
    <x v="0"/>
    <m/>
    <m/>
    <x v="117"/>
    <m/>
    <x v="2"/>
    <x v="3"/>
    <x v="2"/>
  </r>
  <r>
    <x v="785"/>
    <x v="4"/>
    <x v="0"/>
    <s v="指名：ドルチェグスト（170816-170916）"/>
    <n v="26"/>
    <m/>
    <m/>
    <m/>
    <m/>
    <n v="8.32"/>
    <m/>
    <x v="0"/>
    <m/>
    <m/>
    <x v="117"/>
    <m/>
    <x v="2"/>
    <x v="3"/>
    <x v="2"/>
  </r>
  <r>
    <x v="785"/>
    <x v="4"/>
    <x v="0"/>
    <s v="指名：ドルチェグスト（170816-170916）"/>
    <n v="152"/>
    <m/>
    <m/>
    <m/>
    <m/>
    <n v="1032.72"/>
    <m/>
    <x v="0"/>
    <m/>
    <m/>
    <x v="117"/>
    <m/>
    <x v="2"/>
    <x v="3"/>
    <x v="2"/>
  </r>
  <r>
    <x v="785"/>
    <x v="4"/>
    <x v="0"/>
    <s v="指名：ドルチェグスト（170816-170916）"/>
    <n v="3066"/>
    <m/>
    <m/>
    <m/>
    <m/>
    <n v="28390.959999999999"/>
    <m/>
    <x v="0"/>
    <m/>
    <m/>
    <x v="117"/>
    <m/>
    <x v="2"/>
    <x v="3"/>
    <x v="2"/>
  </r>
  <r>
    <x v="785"/>
    <x v="4"/>
    <x v="0"/>
    <s v="指名：ドルチェグスト（170816-170916）"/>
    <n v="10"/>
    <m/>
    <m/>
    <m/>
    <m/>
    <n v="0"/>
    <m/>
    <x v="0"/>
    <m/>
    <m/>
    <x v="117"/>
    <m/>
    <x v="2"/>
    <x v="3"/>
    <x v="2"/>
  </r>
  <r>
    <x v="785"/>
    <x v="4"/>
    <x v="0"/>
    <s v="指名：ドルチェグスト（170816-170916）"/>
    <n v="5338"/>
    <m/>
    <m/>
    <m/>
    <m/>
    <n v="56921.279999999999"/>
    <m/>
    <x v="0"/>
    <m/>
    <m/>
    <x v="117"/>
    <m/>
    <x v="2"/>
    <x v="3"/>
    <x v="2"/>
  </r>
  <r>
    <x v="785"/>
    <x v="4"/>
    <x v="0"/>
    <s v="指名：ドルチェグスト（170816-170916）"/>
    <n v="54"/>
    <m/>
    <m/>
    <m/>
    <m/>
    <n v="1053.52"/>
    <m/>
    <x v="0"/>
    <m/>
    <m/>
    <x v="117"/>
    <m/>
    <x v="2"/>
    <x v="3"/>
    <x v="2"/>
  </r>
  <r>
    <x v="785"/>
    <x v="4"/>
    <x v="0"/>
    <s v="指名：ドルチェグスト（170816-170916）"/>
    <n v="839"/>
    <m/>
    <m/>
    <m/>
    <m/>
    <n v="3722.16"/>
    <m/>
    <x v="0"/>
    <m/>
    <m/>
    <x v="117"/>
    <m/>
    <x v="2"/>
    <x v="3"/>
    <x v="2"/>
  </r>
  <r>
    <x v="785"/>
    <x v="4"/>
    <x v="0"/>
    <s v="指名：ドルチェグスト（170816-170916）"/>
    <n v="40"/>
    <m/>
    <m/>
    <m/>
    <m/>
    <n v="177.84"/>
    <m/>
    <x v="0"/>
    <m/>
    <m/>
    <x v="117"/>
    <m/>
    <x v="2"/>
    <x v="3"/>
    <x v="2"/>
  </r>
  <r>
    <x v="785"/>
    <x v="4"/>
    <x v="0"/>
    <s v="指名：ドルチェグスト（170816-170916）"/>
    <n v="9"/>
    <m/>
    <m/>
    <m/>
    <m/>
    <n v="21.84"/>
    <m/>
    <x v="0"/>
    <m/>
    <m/>
    <x v="117"/>
    <m/>
    <x v="2"/>
    <x v="3"/>
    <x v="2"/>
  </r>
  <r>
    <x v="786"/>
    <x v="4"/>
    <x v="0"/>
    <s v="指名：ドルチェグスト（170816-170916）"/>
    <n v="61"/>
    <m/>
    <m/>
    <m/>
    <m/>
    <n v="297.44"/>
    <m/>
    <x v="0"/>
    <m/>
    <m/>
    <x v="118"/>
    <m/>
    <x v="2"/>
    <x v="3"/>
    <x v="2"/>
  </r>
  <r>
    <x v="786"/>
    <x v="4"/>
    <x v="0"/>
    <s v="指名：ドルチェグスト（170816-170916）"/>
    <n v="41"/>
    <m/>
    <m/>
    <m/>
    <m/>
    <n v="501.28"/>
    <m/>
    <x v="0"/>
    <m/>
    <m/>
    <x v="118"/>
    <m/>
    <x v="2"/>
    <x v="3"/>
    <x v="2"/>
  </r>
  <r>
    <x v="786"/>
    <x v="4"/>
    <x v="0"/>
    <s v="指名：ドルチェグスト（170816-170916）"/>
    <n v="899"/>
    <m/>
    <m/>
    <m/>
    <m/>
    <n v="4443.92"/>
    <m/>
    <x v="0"/>
    <m/>
    <m/>
    <x v="118"/>
    <m/>
    <x v="2"/>
    <x v="3"/>
    <x v="2"/>
  </r>
  <r>
    <x v="786"/>
    <x v="4"/>
    <x v="0"/>
    <s v="指名：ドルチェグスト（170816-170916）"/>
    <n v="11"/>
    <m/>
    <m/>
    <m/>
    <m/>
    <n v="36.4"/>
    <m/>
    <x v="0"/>
    <m/>
    <m/>
    <x v="118"/>
    <m/>
    <x v="2"/>
    <x v="3"/>
    <x v="2"/>
  </r>
  <r>
    <x v="786"/>
    <x v="4"/>
    <x v="0"/>
    <s v="指名：ドルチェグスト（170816-170916）"/>
    <n v="122"/>
    <m/>
    <m/>
    <m/>
    <m/>
    <n v="648.96"/>
    <m/>
    <x v="0"/>
    <m/>
    <m/>
    <x v="118"/>
    <m/>
    <x v="2"/>
    <x v="3"/>
    <x v="2"/>
  </r>
  <r>
    <x v="786"/>
    <x v="4"/>
    <x v="0"/>
    <s v="指名：ドルチェグスト（170816-170916）"/>
    <n v="61"/>
    <m/>
    <m/>
    <m/>
    <m/>
    <n v="482.56"/>
    <m/>
    <x v="0"/>
    <m/>
    <m/>
    <x v="118"/>
    <m/>
    <x v="2"/>
    <x v="3"/>
    <x v="2"/>
  </r>
  <r>
    <x v="786"/>
    <x v="4"/>
    <x v="0"/>
    <s v="指名：ドルチェグスト（170816-170916）"/>
    <n v="1187"/>
    <m/>
    <m/>
    <m/>
    <m/>
    <n v="3764.8"/>
    <m/>
    <x v="0"/>
    <m/>
    <m/>
    <x v="118"/>
    <m/>
    <x v="2"/>
    <x v="3"/>
    <x v="2"/>
  </r>
  <r>
    <x v="786"/>
    <x v="4"/>
    <x v="0"/>
    <s v="指名：ドルチェグスト（170816-170916）"/>
    <n v="923"/>
    <m/>
    <m/>
    <m/>
    <m/>
    <n v="2785.1200000000003"/>
    <m/>
    <x v="0"/>
    <m/>
    <m/>
    <x v="118"/>
    <m/>
    <x v="2"/>
    <x v="3"/>
    <x v="2"/>
  </r>
  <r>
    <x v="786"/>
    <x v="4"/>
    <x v="0"/>
    <s v="指名：ドルチェグスト（170816-170916）"/>
    <n v="25"/>
    <m/>
    <m/>
    <m/>
    <m/>
    <n v="450.32"/>
    <m/>
    <x v="0"/>
    <m/>
    <m/>
    <x v="118"/>
    <m/>
    <x v="2"/>
    <x v="3"/>
    <x v="2"/>
  </r>
  <r>
    <x v="786"/>
    <x v="4"/>
    <x v="0"/>
    <s v="指名：ドルチェグスト（170816-170916）"/>
    <n v="14"/>
    <m/>
    <m/>
    <m/>
    <m/>
    <n v="52"/>
    <m/>
    <x v="0"/>
    <m/>
    <m/>
    <x v="118"/>
    <m/>
    <x v="2"/>
    <x v="3"/>
    <x v="2"/>
  </r>
  <r>
    <x v="786"/>
    <x v="4"/>
    <x v="0"/>
    <s v="指名：ドルチェグスト（170816-170916）"/>
    <n v="27"/>
    <m/>
    <m/>
    <m/>
    <m/>
    <n v="45.76"/>
    <m/>
    <x v="0"/>
    <m/>
    <m/>
    <x v="118"/>
    <m/>
    <x v="2"/>
    <x v="3"/>
    <x v="2"/>
  </r>
  <r>
    <x v="786"/>
    <x v="4"/>
    <x v="0"/>
    <s v="指名：ドルチェグスト（170816-170916）"/>
    <n v="12"/>
    <m/>
    <m/>
    <m/>
    <m/>
    <n v="2.08"/>
    <m/>
    <x v="0"/>
    <m/>
    <m/>
    <x v="118"/>
    <m/>
    <x v="2"/>
    <x v="3"/>
    <x v="2"/>
  </r>
  <r>
    <x v="786"/>
    <x v="4"/>
    <x v="0"/>
    <s v="指名：ドルチェグスト（170816-170916）"/>
    <n v="5703"/>
    <m/>
    <m/>
    <m/>
    <m/>
    <n v="54124.72"/>
    <m/>
    <x v="0"/>
    <m/>
    <m/>
    <x v="118"/>
    <m/>
    <x v="2"/>
    <x v="3"/>
    <x v="2"/>
  </r>
  <r>
    <x v="786"/>
    <x v="4"/>
    <x v="0"/>
    <s v="指名：ドルチェグスト（170816-170916）"/>
    <n v="2238"/>
    <m/>
    <m/>
    <m/>
    <m/>
    <n v="19326.32"/>
    <m/>
    <x v="0"/>
    <m/>
    <m/>
    <x v="118"/>
    <m/>
    <x v="2"/>
    <x v="3"/>
    <x v="2"/>
  </r>
  <r>
    <x v="787"/>
    <x v="4"/>
    <x v="0"/>
    <s v="指名：ドルチェグスト（170816-170916）"/>
    <n v="40"/>
    <m/>
    <m/>
    <m/>
    <m/>
    <n v="263.12"/>
    <m/>
    <x v="0"/>
    <m/>
    <m/>
    <x v="118"/>
    <m/>
    <x v="2"/>
    <x v="3"/>
    <x v="2"/>
  </r>
  <r>
    <x v="787"/>
    <x v="4"/>
    <x v="0"/>
    <s v="指名：ドルチェグスト（170816-170916）"/>
    <n v="30"/>
    <m/>
    <m/>
    <m/>
    <m/>
    <n v="260"/>
    <m/>
    <x v="0"/>
    <m/>
    <m/>
    <x v="118"/>
    <m/>
    <x v="2"/>
    <x v="3"/>
    <x v="2"/>
  </r>
  <r>
    <x v="787"/>
    <x v="4"/>
    <x v="0"/>
    <s v="指名：ドルチェグスト（170816-170916）"/>
    <n v="17"/>
    <m/>
    <m/>
    <m/>
    <m/>
    <n v="26"/>
    <m/>
    <x v="0"/>
    <m/>
    <m/>
    <x v="118"/>
    <m/>
    <x v="2"/>
    <x v="3"/>
    <x v="2"/>
  </r>
  <r>
    <x v="787"/>
    <x v="4"/>
    <x v="0"/>
    <s v="指名：ドルチェグスト（170816-170916）"/>
    <n v="1130"/>
    <m/>
    <m/>
    <m/>
    <m/>
    <n v="4141.28"/>
    <m/>
    <x v="0"/>
    <m/>
    <m/>
    <x v="118"/>
    <m/>
    <x v="2"/>
    <x v="3"/>
    <x v="2"/>
  </r>
  <r>
    <x v="787"/>
    <x v="4"/>
    <x v="0"/>
    <s v="指名：ドルチェグスト（170816-170916）"/>
    <n v="1802"/>
    <m/>
    <m/>
    <m/>
    <m/>
    <n v="18817.760000000002"/>
    <m/>
    <x v="0"/>
    <m/>
    <m/>
    <x v="118"/>
    <m/>
    <x v="2"/>
    <x v="3"/>
    <x v="2"/>
  </r>
  <r>
    <x v="787"/>
    <x v="4"/>
    <x v="0"/>
    <s v="指名：ドルチェグスト（170816-170916）"/>
    <n v="13"/>
    <m/>
    <m/>
    <m/>
    <m/>
    <n v="146.63999999999999"/>
    <m/>
    <x v="0"/>
    <m/>
    <m/>
    <x v="118"/>
    <m/>
    <x v="2"/>
    <x v="3"/>
    <x v="2"/>
  </r>
  <r>
    <x v="787"/>
    <x v="4"/>
    <x v="0"/>
    <s v="指名：ドルチェグスト（170816-170916）"/>
    <n v="1141"/>
    <m/>
    <m/>
    <m/>
    <m/>
    <n v="4012.32"/>
    <m/>
    <x v="0"/>
    <m/>
    <m/>
    <x v="118"/>
    <m/>
    <x v="2"/>
    <x v="3"/>
    <x v="2"/>
  </r>
  <r>
    <x v="787"/>
    <x v="4"/>
    <x v="0"/>
    <s v="指名：ドルチェグスト（170816-170916）"/>
    <n v="131"/>
    <m/>
    <m/>
    <m/>
    <m/>
    <n v="1031.68"/>
    <m/>
    <x v="0"/>
    <m/>
    <m/>
    <x v="118"/>
    <m/>
    <x v="2"/>
    <x v="3"/>
    <x v="2"/>
  </r>
  <r>
    <x v="787"/>
    <x v="4"/>
    <x v="0"/>
    <s v="指名：ドルチェグスト（170816-170916）"/>
    <n v="12"/>
    <m/>
    <m/>
    <m/>
    <m/>
    <n v="60.32"/>
    <m/>
    <x v="0"/>
    <m/>
    <m/>
    <x v="118"/>
    <m/>
    <x v="2"/>
    <x v="3"/>
    <x v="2"/>
  </r>
  <r>
    <x v="787"/>
    <x v="4"/>
    <x v="0"/>
    <s v="指名：ドルチェグスト（170816-170916）"/>
    <n v="56"/>
    <m/>
    <m/>
    <m/>
    <m/>
    <n v="215.28"/>
    <m/>
    <x v="0"/>
    <m/>
    <m/>
    <x v="118"/>
    <m/>
    <x v="2"/>
    <x v="3"/>
    <x v="2"/>
  </r>
  <r>
    <x v="787"/>
    <x v="4"/>
    <x v="0"/>
    <s v="指名：ドルチェグスト（170816-170916）"/>
    <n v="1271"/>
    <m/>
    <m/>
    <m/>
    <m/>
    <n v="4692.4799999999996"/>
    <m/>
    <x v="0"/>
    <m/>
    <m/>
    <x v="118"/>
    <m/>
    <x v="2"/>
    <x v="3"/>
    <x v="2"/>
  </r>
  <r>
    <x v="787"/>
    <x v="4"/>
    <x v="0"/>
    <s v="指名：ドルチェグスト（170816-170916）"/>
    <n v="36"/>
    <m/>
    <m/>
    <m/>
    <m/>
    <n v="371.28"/>
    <m/>
    <x v="0"/>
    <m/>
    <m/>
    <x v="118"/>
    <m/>
    <x v="2"/>
    <x v="3"/>
    <x v="2"/>
  </r>
  <r>
    <x v="787"/>
    <x v="4"/>
    <x v="0"/>
    <s v="指名：ドルチェグスト（170816-170916）"/>
    <n v="4737"/>
    <m/>
    <m/>
    <m/>
    <m/>
    <n v="45992.960000000006"/>
    <m/>
    <x v="0"/>
    <m/>
    <m/>
    <x v="118"/>
    <m/>
    <x v="2"/>
    <x v="3"/>
    <x v="2"/>
  </r>
  <r>
    <x v="787"/>
    <x v="4"/>
    <x v="0"/>
    <s v="指名：ドルチェグスト（170816-170916）"/>
    <n v="14"/>
    <m/>
    <m/>
    <m/>
    <m/>
    <n v="43.68"/>
    <m/>
    <x v="0"/>
    <m/>
    <m/>
    <x v="118"/>
    <m/>
    <x v="2"/>
    <x v="3"/>
    <x v="2"/>
  </r>
  <r>
    <x v="788"/>
    <x v="4"/>
    <x v="0"/>
    <s v="指名：ドルチェグスト（170816-170916）"/>
    <n v="4388"/>
    <m/>
    <m/>
    <m/>
    <m/>
    <n v="39861.119999999995"/>
    <m/>
    <x v="0"/>
    <m/>
    <m/>
    <x v="118"/>
    <m/>
    <x v="2"/>
    <x v="3"/>
    <x v="2"/>
  </r>
  <r>
    <x v="788"/>
    <x v="4"/>
    <x v="0"/>
    <s v="指名：ドルチェグスト（170816-170916）"/>
    <n v="2297"/>
    <m/>
    <m/>
    <m/>
    <m/>
    <n v="19925.36"/>
    <m/>
    <x v="0"/>
    <m/>
    <m/>
    <x v="118"/>
    <m/>
    <x v="2"/>
    <x v="3"/>
    <x v="2"/>
  </r>
  <r>
    <x v="788"/>
    <x v="4"/>
    <x v="0"/>
    <s v="指名：ドルチェグスト（170816-170916）"/>
    <n v="44"/>
    <m/>
    <m/>
    <m/>
    <m/>
    <n v="184.08"/>
    <m/>
    <x v="0"/>
    <m/>
    <m/>
    <x v="118"/>
    <m/>
    <x v="2"/>
    <x v="3"/>
    <x v="2"/>
  </r>
  <r>
    <x v="788"/>
    <x v="4"/>
    <x v="0"/>
    <s v="指名：ドルチェグスト（170816-170916）"/>
    <n v="123"/>
    <m/>
    <m/>
    <m/>
    <m/>
    <n v="440.96000000000004"/>
    <m/>
    <x v="0"/>
    <m/>
    <m/>
    <x v="118"/>
    <m/>
    <x v="2"/>
    <x v="3"/>
    <x v="2"/>
  </r>
  <r>
    <x v="788"/>
    <x v="4"/>
    <x v="0"/>
    <s v="指名：ドルチェグスト（170816-170916）"/>
    <n v="1518"/>
    <m/>
    <m/>
    <m/>
    <m/>
    <n v="5106.3999999999996"/>
    <m/>
    <x v="0"/>
    <m/>
    <m/>
    <x v="118"/>
    <m/>
    <x v="2"/>
    <x v="3"/>
    <x v="2"/>
  </r>
  <r>
    <x v="788"/>
    <x v="4"/>
    <x v="0"/>
    <s v="指名：ドルチェグスト（170816-170916）"/>
    <n v="17"/>
    <m/>
    <m/>
    <m/>
    <m/>
    <n v="2.08"/>
    <m/>
    <x v="0"/>
    <m/>
    <m/>
    <x v="118"/>
    <m/>
    <x v="2"/>
    <x v="3"/>
    <x v="2"/>
  </r>
  <r>
    <x v="788"/>
    <x v="4"/>
    <x v="0"/>
    <s v="指名：ドルチェグスト（170816-170916）"/>
    <n v="1182"/>
    <m/>
    <m/>
    <m/>
    <m/>
    <n v="3621.28"/>
    <m/>
    <x v="0"/>
    <m/>
    <m/>
    <x v="118"/>
    <m/>
    <x v="2"/>
    <x v="3"/>
    <x v="2"/>
  </r>
  <r>
    <x v="788"/>
    <x v="4"/>
    <x v="0"/>
    <s v="指名：ドルチェグスト（170816-170916）"/>
    <n v="18"/>
    <m/>
    <m/>
    <m/>
    <m/>
    <n v="2.08"/>
    <m/>
    <x v="0"/>
    <m/>
    <m/>
    <x v="118"/>
    <m/>
    <x v="2"/>
    <x v="3"/>
    <x v="2"/>
  </r>
  <r>
    <x v="788"/>
    <x v="4"/>
    <x v="0"/>
    <s v="指名：ドルチェグスト（170816-170916）"/>
    <n v="1219"/>
    <m/>
    <m/>
    <m/>
    <m/>
    <n v="3911.44"/>
    <m/>
    <x v="0"/>
    <m/>
    <m/>
    <x v="118"/>
    <m/>
    <x v="2"/>
    <x v="3"/>
    <x v="2"/>
  </r>
  <r>
    <x v="788"/>
    <x v="4"/>
    <x v="0"/>
    <s v="指名：ドルチェグスト（170816-170916）"/>
    <n v="13"/>
    <m/>
    <m/>
    <m/>
    <m/>
    <n v="50.96"/>
    <m/>
    <x v="0"/>
    <m/>
    <m/>
    <x v="118"/>
    <m/>
    <x v="2"/>
    <x v="3"/>
    <x v="2"/>
  </r>
  <r>
    <x v="788"/>
    <x v="4"/>
    <x v="0"/>
    <s v="指名：ドルチェグスト（170816-170916）"/>
    <n v="16"/>
    <m/>
    <m/>
    <m/>
    <m/>
    <n v="110.24"/>
    <m/>
    <x v="0"/>
    <m/>
    <m/>
    <x v="118"/>
    <m/>
    <x v="2"/>
    <x v="3"/>
    <x v="2"/>
  </r>
  <r>
    <x v="788"/>
    <x v="4"/>
    <x v="0"/>
    <s v="指名：ドルチェグスト（170816-170916）"/>
    <n v="57"/>
    <m/>
    <m/>
    <m/>
    <m/>
    <n v="647.91999999999996"/>
    <m/>
    <x v="0"/>
    <m/>
    <m/>
    <x v="118"/>
    <m/>
    <x v="2"/>
    <x v="3"/>
    <x v="2"/>
  </r>
  <r>
    <x v="788"/>
    <x v="4"/>
    <x v="0"/>
    <s v="指名：ドルチェグスト（170816-170916）"/>
    <n v="23"/>
    <m/>
    <m/>
    <m/>
    <m/>
    <n v="158.08000000000001"/>
    <m/>
    <x v="0"/>
    <m/>
    <m/>
    <x v="118"/>
    <m/>
    <x v="2"/>
    <x v="3"/>
    <x v="2"/>
  </r>
  <r>
    <x v="788"/>
    <x v="4"/>
    <x v="0"/>
    <s v="指名：ドルチェグスト（170816-170916）"/>
    <n v="98"/>
    <m/>
    <m/>
    <m/>
    <m/>
    <n v="990.08"/>
    <m/>
    <x v="0"/>
    <m/>
    <m/>
    <x v="118"/>
    <m/>
    <x v="2"/>
    <x v="3"/>
    <x v="2"/>
  </r>
  <r>
    <x v="789"/>
    <x v="4"/>
    <x v="0"/>
    <s v="指名：ドルチェグスト（170816-170916）"/>
    <n v="113"/>
    <m/>
    <m/>
    <m/>
    <m/>
    <n v="407.68"/>
    <m/>
    <x v="0"/>
    <m/>
    <m/>
    <x v="118"/>
    <m/>
    <x v="2"/>
    <x v="3"/>
    <x v="2"/>
  </r>
  <r>
    <x v="789"/>
    <x v="4"/>
    <x v="0"/>
    <s v="指名：ドルチェグスト（170816-170916）"/>
    <n v="20"/>
    <m/>
    <m/>
    <m/>
    <m/>
    <n v="33.28"/>
    <m/>
    <x v="0"/>
    <m/>
    <m/>
    <x v="118"/>
    <m/>
    <x v="2"/>
    <x v="3"/>
    <x v="2"/>
  </r>
  <r>
    <x v="789"/>
    <x v="4"/>
    <x v="0"/>
    <s v="指名：ドルチェグスト（170816-170916）"/>
    <n v="1129"/>
    <m/>
    <m/>
    <m/>
    <m/>
    <n v="2442.96"/>
    <m/>
    <x v="0"/>
    <m/>
    <m/>
    <x v="118"/>
    <m/>
    <x v="2"/>
    <x v="3"/>
    <x v="2"/>
  </r>
  <r>
    <x v="789"/>
    <x v="4"/>
    <x v="0"/>
    <s v="指名：ドルチェグスト（170816-170916）"/>
    <n v="27"/>
    <m/>
    <m/>
    <m/>
    <m/>
    <n v="191.36"/>
    <m/>
    <x v="0"/>
    <m/>
    <m/>
    <x v="118"/>
    <m/>
    <x v="2"/>
    <x v="3"/>
    <x v="2"/>
  </r>
  <r>
    <x v="789"/>
    <x v="4"/>
    <x v="0"/>
    <s v="指名：ドルチェグスト（170816-170916）"/>
    <n v="3739"/>
    <m/>
    <m/>
    <m/>
    <m/>
    <n v="29864.639999999999"/>
    <m/>
    <x v="0"/>
    <m/>
    <m/>
    <x v="118"/>
    <m/>
    <x v="2"/>
    <x v="3"/>
    <x v="2"/>
  </r>
  <r>
    <x v="789"/>
    <x v="4"/>
    <x v="0"/>
    <s v="指名：ドルチェグスト（170816-170916）"/>
    <n v="35"/>
    <m/>
    <m/>
    <m/>
    <m/>
    <n v="978.64"/>
    <m/>
    <x v="0"/>
    <m/>
    <m/>
    <x v="118"/>
    <m/>
    <x v="2"/>
    <x v="3"/>
    <x v="2"/>
  </r>
  <r>
    <x v="789"/>
    <x v="4"/>
    <x v="0"/>
    <s v="指名：ドルチェグスト（170816-170916）"/>
    <n v="18"/>
    <m/>
    <m/>
    <m/>
    <m/>
    <n v="37.44"/>
    <m/>
    <x v="0"/>
    <m/>
    <m/>
    <x v="118"/>
    <m/>
    <x v="2"/>
    <x v="3"/>
    <x v="2"/>
  </r>
  <r>
    <x v="789"/>
    <x v="4"/>
    <x v="0"/>
    <s v="指名：ドルチェグスト（170816-170916）"/>
    <n v="16"/>
    <m/>
    <m/>
    <m/>
    <m/>
    <n v="10.4"/>
    <m/>
    <x v="0"/>
    <m/>
    <m/>
    <x v="118"/>
    <m/>
    <x v="2"/>
    <x v="3"/>
    <x v="2"/>
  </r>
  <r>
    <x v="789"/>
    <x v="4"/>
    <x v="0"/>
    <s v="指名：ドルチェグスト（170816-170916）"/>
    <n v="1627"/>
    <m/>
    <m/>
    <m/>
    <m/>
    <n v="3350.88"/>
    <m/>
    <x v="0"/>
    <m/>
    <m/>
    <x v="118"/>
    <m/>
    <x v="2"/>
    <x v="3"/>
    <x v="2"/>
  </r>
  <r>
    <x v="789"/>
    <x v="4"/>
    <x v="0"/>
    <s v="指名：ドルチェグスト（170816-170916）"/>
    <n v="2593"/>
    <m/>
    <m/>
    <m/>
    <m/>
    <n v="28286.959999999999"/>
    <m/>
    <x v="0"/>
    <m/>
    <m/>
    <x v="118"/>
    <m/>
    <x v="2"/>
    <x v="3"/>
    <x v="2"/>
  </r>
  <r>
    <x v="789"/>
    <x v="4"/>
    <x v="0"/>
    <s v="指名：ドルチェグスト（170816-170916）"/>
    <n v="117"/>
    <m/>
    <m/>
    <m/>
    <m/>
    <n v="1258.4000000000001"/>
    <m/>
    <x v="0"/>
    <m/>
    <m/>
    <x v="118"/>
    <m/>
    <x v="2"/>
    <x v="3"/>
    <x v="2"/>
  </r>
  <r>
    <x v="789"/>
    <x v="4"/>
    <x v="0"/>
    <s v="指名：ドルチェグスト（170816-170916）"/>
    <n v="24"/>
    <m/>
    <m/>
    <m/>
    <m/>
    <n v="63.44"/>
    <m/>
    <x v="0"/>
    <m/>
    <m/>
    <x v="118"/>
    <m/>
    <x v="2"/>
    <x v="3"/>
    <x v="2"/>
  </r>
  <r>
    <x v="789"/>
    <x v="4"/>
    <x v="0"/>
    <s v="指名：ドルチェグスト（170816-170916）"/>
    <n v="17"/>
    <m/>
    <m/>
    <m/>
    <m/>
    <n v="290.15999999999997"/>
    <m/>
    <x v="0"/>
    <m/>
    <m/>
    <x v="118"/>
    <m/>
    <x v="2"/>
    <x v="3"/>
    <x v="2"/>
  </r>
  <r>
    <x v="789"/>
    <x v="4"/>
    <x v="0"/>
    <s v="指名：ドルチェグスト（170816-170916）"/>
    <n v="1053"/>
    <m/>
    <m/>
    <m/>
    <m/>
    <n v="2925.52"/>
    <m/>
    <x v="0"/>
    <m/>
    <m/>
    <x v="118"/>
    <m/>
    <x v="2"/>
    <x v="3"/>
    <x v="2"/>
  </r>
  <r>
    <x v="790"/>
    <x v="4"/>
    <x v="0"/>
    <s v="指名：ドルチェグスト（170816-170916）"/>
    <n v="12"/>
    <m/>
    <m/>
    <m/>
    <m/>
    <n v="10.4"/>
    <m/>
    <x v="0"/>
    <m/>
    <m/>
    <x v="118"/>
    <m/>
    <x v="2"/>
    <x v="3"/>
    <x v="2"/>
  </r>
  <r>
    <x v="790"/>
    <x v="4"/>
    <x v="0"/>
    <s v="指名：ドルチェグスト（170816-170916）"/>
    <n v="2814"/>
    <m/>
    <m/>
    <m/>
    <m/>
    <n v="23632.959999999999"/>
    <m/>
    <x v="0"/>
    <m/>
    <m/>
    <x v="118"/>
    <m/>
    <x v="2"/>
    <x v="3"/>
    <x v="2"/>
  </r>
  <r>
    <x v="790"/>
    <x v="4"/>
    <x v="0"/>
    <s v="指名：ドルチェグスト（170816-170916）"/>
    <n v="10"/>
    <m/>
    <m/>
    <m/>
    <m/>
    <n v="0"/>
    <m/>
    <x v="0"/>
    <m/>
    <m/>
    <x v="118"/>
    <m/>
    <x v="2"/>
    <x v="3"/>
    <x v="2"/>
  </r>
  <r>
    <x v="790"/>
    <x v="4"/>
    <x v="0"/>
    <s v="指名：ドルチェグスト（170816-170916）"/>
    <n v="981"/>
    <m/>
    <m/>
    <m/>
    <m/>
    <n v="1989.52"/>
    <m/>
    <x v="0"/>
    <m/>
    <m/>
    <x v="118"/>
    <m/>
    <x v="2"/>
    <x v="3"/>
    <x v="2"/>
  </r>
  <r>
    <x v="790"/>
    <x v="4"/>
    <x v="0"/>
    <s v="指名：ドルチェグスト（170816-170916）"/>
    <n v="1708"/>
    <m/>
    <m/>
    <m/>
    <m/>
    <n v="7139.6"/>
    <m/>
    <x v="0"/>
    <m/>
    <m/>
    <x v="118"/>
    <m/>
    <x v="2"/>
    <x v="3"/>
    <x v="2"/>
  </r>
  <r>
    <x v="790"/>
    <x v="4"/>
    <x v="0"/>
    <s v="指名：ドルチェグスト（170816-170916）"/>
    <n v="21"/>
    <m/>
    <m/>
    <m/>
    <m/>
    <n v="242.32"/>
    <m/>
    <x v="0"/>
    <m/>
    <m/>
    <x v="118"/>
    <m/>
    <x v="2"/>
    <x v="3"/>
    <x v="2"/>
  </r>
  <r>
    <x v="790"/>
    <x v="4"/>
    <x v="0"/>
    <s v="指名：ドルチェグスト（170816-170916）"/>
    <n v="123"/>
    <m/>
    <m/>
    <m/>
    <m/>
    <n v="278.72000000000003"/>
    <m/>
    <x v="0"/>
    <m/>
    <m/>
    <x v="118"/>
    <m/>
    <x v="2"/>
    <x v="3"/>
    <x v="2"/>
  </r>
  <r>
    <x v="790"/>
    <x v="4"/>
    <x v="0"/>
    <s v="指名：ドルチェグスト（170816-170916）"/>
    <n v="33"/>
    <m/>
    <m/>
    <m/>
    <m/>
    <n v="143.52000000000001"/>
    <m/>
    <x v="0"/>
    <m/>
    <m/>
    <x v="118"/>
    <m/>
    <x v="2"/>
    <x v="3"/>
    <x v="2"/>
  </r>
  <r>
    <x v="790"/>
    <x v="4"/>
    <x v="0"/>
    <s v="指名：ドルチェグスト（170816-170916）"/>
    <n v="15"/>
    <m/>
    <m/>
    <m/>
    <m/>
    <n v="4.16"/>
    <m/>
    <x v="0"/>
    <m/>
    <m/>
    <x v="118"/>
    <m/>
    <x v="2"/>
    <x v="3"/>
    <x v="2"/>
  </r>
  <r>
    <x v="790"/>
    <x v="4"/>
    <x v="0"/>
    <s v="指名：ドルチェグスト（170816-170916）"/>
    <n v="947"/>
    <m/>
    <m/>
    <m/>
    <m/>
    <n v="1680.6399999999999"/>
    <m/>
    <x v="0"/>
    <m/>
    <m/>
    <x v="118"/>
    <m/>
    <x v="2"/>
    <x v="3"/>
    <x v="2"/>
  </r>
  <r>
    <x v="790"/>
    <x v="4"/>
    <x v="0"/>
    <s v="指名：ドルチェグスト（170816-170916）"/>
    <n v="2860"/>
    <m/>
    <m/>
    <m/>
    <m/>
    <n v="25730.639999999999"/>
    <m/>
    <x v="0"/>
    <m/>
    <m/>
    <x v="118"/>
    <m/>
    <x v="2"/>
    <x v="3"/>
    <x v="2"/>
  </r>
  <r>
    <x v="790"/>
    <x v="4"/>
    <x v="0"/>
    <s v="指名：ドルチェグスト（170816-170916）"/>
    <n v="25"/>
    <m/>
    <m/>
    <m/>
    <m/>
    <n v="85.28"/>
    <m/>
    <x v="0"/>
    <m/>
    <m/>
    <x v="118"/>
    <m/>
    <x v="2"/>
    <x v="3"/>
    <x v="2"/>
  </r>
  <r>
    <x v="790"/>
    <x v="4"/>
    <x v="0"/>
    <s v="指名：ドルチェグスト（170816-170916）"/>
    <n v="47"/>
    <m/>
    <m/>
    <m/>
    <m/>
    <n v="214.24"/>
    <m/>
    <x v="0"/>
    <m/>
    <m/>
    <x v="118"/>
    <m/>
    <x v="2"/>
    <x v="3"/>
    <x v="2"/>
  </r>
  <r>
    <x v="790"/>
    <x v="4"/>
    <x v="0"/>
    <s v="指名：ドルチェグスト（170816-170916）"/>
    <n v="105"/>
    <m/>
    <m/>
    <m/>
    <m/>
    <n v="793.5200000000001"/>
    <m/>
    <x v="0"/>
    <m/>
    <m/>
    <x v="118"/>
    <m/>
    <x v="2"/>
    <x v="3"/>
    <x v="2"/>
  </r>
  <r>
    <x v="791"/>
    <x v="4"/>
    <x v="0"/>
    <s v="指名：ドルチェグスト（170816-170916）"/>
    <n v="202"/>
    <m/>
    <m/>
    <m/>
    <m/>
    <n v="1277.1199999999999"/>
    <m/>
    <x v="0"/>
    <m/>
    <m/>
    <x v="118"/>
    <m/>
    <x v="2"/>
    <x v="3"/>
    <x v="2"/>
  </r>
  <r>
    <x v="791"/>
    <x v="4"/>
    <x v="0"/>
    <s v="指名：ドルチェグスト（170816-170916）"/>
    <n v="4598"/>
    <m/>
    <m/>
    <m/>
    <m/>
    <n v="40343.68"/>
    <m/>
    <x v="0"/>
    <m/>
    <m/>
    <x v="118"/>
    <m/>
    <x v="2"/>
    <x v="3"/>
    <x v="2"/>
  </r>
  <r>
    <x v="791"/>
    <x v="4"/>
    <x v="0"/>
    <s v="指名：ドルチェグスト（170816-170916）"/>
    <n v="1023"/>
    <m/>
    <m/>
    <m/>
    <m/>
    <n v="2092.48"/>
    <m/>
    <x v="0"/>
    <m/>
    <m/>
    <x v="118"/>
    <m/>
    <x v="2"/>
    <x v="3"/>
    <x v="2"/>
  </r>
  <r>
    <x v="791"/>
    <x v="4"/>
    <x v="0"/>
    <s v="指名：ドルチェグスト（170816-170916）"/>
    <n v="41"/>
    <m/>
    <m/>
    <m/>
    <m/>
    <n v="419.12"/>
    <m/>
    <x v="0"/>
    <m/>
    <m/>
    <x v="118"/>
    <m/>
    <x v="2"/>
    <x v="3"/>
    <x v="2"/>
  </r>
  <r>
    <x v="791"/>
    <x v="4"/>
    <x v="0"/>
    <s v="指名：ドルチェグスト（170816-170916）"/>
    <n v="20"/>
    <m/>
    <m/>
    <m/>
    <m/>
    <n v="60.32"/>
    <m/>
    <x v="0"/>
    <m/>
    <m/>
    <x v="118"/>
    <m/>
    <x v="2"/>
    <x v="3"/>
    <x v="2"/>
  </r>
  <r>
    <x v="791"/>
    <x v="4"/>
    <x v="0"/>
    <s v="指名：ドルチェグスト（170816-170916）"/>
    <n v="22"/>
    <m/>
    <m/>
    <m/>
    <m/>
    <n v="48.879999999999995"/>
    <m/>
    <x v="0"/>
    <m/>
    <m/>
    <x v="118"/>
    <m/>
    <x v="2"/>
    <x v="3"/>
    <x v="2"/>
  </r>
  <r>
    <x v="791"/>
    <x v="4"/>
    <x v="0"/>
    <s v="指名：ドルチェグスト（170816-170916）"/>
    <n v="45"/>
    <m/>
    <m/>
    <m/>
    <m/>
    <n v="248.56"/>
    <m/>
    <x v="0"/>
    <m/>
    <m/>
    <x v="118"/>
    <m/>
    <x v="2"/>
    <x v="3"/>
    <x v="2"/>
  </r>
  <r>
    <x v="791"/>
    <x v="4"/>
    <x v="0"/>
    <s v="指名：ドルチェグスト（170816-170916）"/>
    <n v="56"/>
    <m/>
    <m/>
    <m/>
    <m/>
    <n v="369.20000000000005"/>
    <m/>
    <x v="0"/>
    <m/>
    <m/>
    <x v="118"/>
    <m/>
    <x v="2"/>
    <x v="3"/>
    <x v="2"/>
  </r>
  <r>
    <x v="791"/>
    <x v="4"/>
    <x v="0"/>
    <s v="指名：ドルチェグスト（170816-170916）"/>
    <n v="3315"/>
    <m/>
    <m/>
    <m/>
    <m/>
    <n v="27189.759999999998"/>
    <m/>
    <x v="0"/>
    <m/>
    <m/>
    <x v="118"/>
    <m/>
    <x v="2"/>
    <x v="3"/>
    <x v="2"/>
  </r>
  <r>
    <x v="791"/>
    <x v="4"/>
    <x v="0"/>
    <s v="指名：ドルチェグスト（170816-170916）"/>
    <n v="136"/>
    <m/>
    <m/>
    <m/>
    <m/>
    <n v="197.6"/>
    <m/>
    <x v="0"/>
    <m/>
    <m/>
    <x v="118"/>
    <m/>
    <x v="2"/>
    <x v="3"/>
    <x v="2"/>
  </r>
  <r>
    <x v="791"/>
    <x v="4"/>
    <x v="0"/>
    <s v="指名：ドルチェグスト（170816-170916）"/>
    <n v="13"/>
    <m/>
    <m/>
    <m/>
    <m/>
    <n v="4.16"/>
    <m/>
    <x v="0"/>
    <m/>
    <m/>
    <x v="118"/>
    <m/>
    <x v="2"/>
    <x v="3"/>
    <x v="2"/>
  </r>
  <r>
    <x v="791"/>
    <x v="4"/>
    <x v="0"/>
    <s v="指名：ドルチェグスト（170816-170916）"/>
    <n v="1447"/>
    <m/>
    <m/>
    <m/>
    <m/>
    <n v="5296.72"/>
    <m/>
    <x v="0"/>
    <m/>
    <m/>
    <x v="118"/>
    <m/>
    <x v="2"/>
    <x v="3"/>
    <x v="2"/>
  </r>
  <r>
    <x v="791"/>
    <x v="4"/>
    <x v="0"/>
    <s v="指名：ドルチェグスト（170816-170916）"/>
    <n v="11"/>
    <m/>
    <m/>
    <m/>
    <m/>
    <n v="23.92"/>
    <m/>
    <x v="0"/>
    <m/>
    <m/>
    <x v="118"/>
    <m/>
    <x v="2"/>
    <x v="3"/>
    <x v="2"/>
  </r>
  <r>
    <x v="791"/>
    <x v="4"/>
    <x v="0"/>
    <s v="指名：ドルチェグスト（170816-170916）"/>
    <n v="993"/>
    <m/>
    <m/>
    <m/>
    <m/>
    <n v="2294.2399999999998"/>
    <m/>
    <x v="0"/>
    <m/>
    <m/>
    <x v="118"/>
    <m/>
    <x v="2"/>
    <x v="3"/>
    <x v="2"/>
  </r>
  <r>
    <x v="792"/>
    <x v="4"/>
    <x v="0"/>
    <s v="指名：ドルチェグスト（170816-170916）"/>
    <n v="12"/>
    <m/>
    <m/>
    <m/>
    <m/>
    <n v="2.08"/>
    <m/>
    <x v="0"/>
    <m/>
    <m/>
    <x v="118"/>
    <m/>
    <x v="2"/>
    <x v="3"/>
    <x v="2"/>
  </r>
  <r>
    <x v="792"/>
    <x v="4"/>
    <x v="0"/>
    <s v="指名：ドルチェグスト（170816-170916）"/>
    <n v="14"/>
    <m/>
    <m/>
    <m/>
    <m/>
    <n v="22.880000000000003"/>
    <m/>
    <x v="0"/>
    <m/>
    <m/>
    <x v="118"/>
    <m/>
    <x v="2"/>
    <x v="3"/>
    <x v="2"/>
  </r>
  <r>
    <x v="792"/>
    <x v="4"/>
    <x v="0"/>
    <s v="指名：ドルチェグスト（170816-170916）"/>
    <n v="41"/>
    <m/>
    <m/>
    <m/>
    <m/>
    <n v="292.24"/>
    <m/>
    <x v="0"/>
    <m/>
    <m/>
    <x v="118"/>
    <m/>
    <x v="2"/>
    <x v="3"/>
    <x v="2"/>
  </r>
  <r>
    <x v="792"/>
    <x v="4"/>
    <x v="0"/>
    <s v="指名：ドルチェグスト（170816-170916）"/>
    <n v="896"/>
    <m/>
    <m/>
    <m/>
    <m/>
    <n v="2348.3199999999997"/>
    <m/>
    <x v="0"/>
    <m/>
    <m/>
    <x v="118"/>
    <m/>
    <x v="2"/>
    <x v="3"/>
    <x v="2"/>
  </r>
  <r>
    <x v="792"/>
    <x v="4"/>
    <x v="0"/>
    <s v="指名：ドルチェグスト（170816-170916）"/>
    <n v="11"/>
    <m/>
    <m/>
    <m/>
    <m/>
    <n v="35.36"/>
    <m/>
    <x v="0"/>
    <m/>
    <m/>
    <x v="118"/>
    <m/>
    <x v="2"/>
    <x v="3"/>
    <x v="2"/>
  </r>
  <r>
    <x v="792"/>
    <x v="4"/>
    <x v="0"/>
    <s v="指名：ドルチェグスト（170816-170916）"/>
    <n v="39"/>
    <m/>
    <m/>
    <m/>
    <m/>
    <n v="199.68"/>
    <m/>
    <x v="0"/>
    <m/>
    <m/>
    <x v="118"/>
    <m/>
    <x v="2"/>
    <x v="3"/>
    <x v="2"/>
  </r>
  <r>
    <x v="792"/>
    <x v="4"/>
    <x v="0"/>
    <s v="指名：ドルチェグスト（170816-170916）"/>
    <n v="108"/>
    <m/>
    <m/>
    <m/>
    <m/>
    <n v="568.88"/>
    <m/>
    <x v="0"/>
    <m/>
    <m/>
    <x v="118"/>
    <m/>
    <x v="2"/>
    <x v="3"/>
    <x v="2"/>
  </r>
  <r>
    <x v="792"/>
    <x v="4"/>
    <x v="0"/>
    <s v="指名：ドルチェグスト（170816-170916）"/>
    <n v="5060"/>
    <m/>
    <m/>
    <m/>
    <m/>
    <n v="44232.240000000005"/>
    <m/>
    <x v="0"/>
    <m/>
    <m/>
    <x v="118"/>
    <m/>
    <x v="2"/>
    <x v="3"/>
    <x v="2"/>
  </r>
  <r>
    <x v="792"/>
    <x v="4"/>
    <x v="0"/>
    <s v="指名：ドルチェグスト（170816-170916）"/>
    <n v="46"/>
    <m/>
    <m/>
    <m/>
    <m/>
    <n v="239.2"/>
    <m/>
    <x v="0"/>
    <m/>
    <m/>
    <x v="118"/>
    <m/>
    <x v="2"/>
    <x v="3"/>
    <x v="2"/>
  </r>
  <r>
    <x v="792"/>
    <x v="4"/>
    <x v="0"/>
    <s v="指名：ドルチェグスト（170816-170916）"/>
    <n v="20"/>
    <m/>
    <m/>
    <m/>
    <m/>
    <n v="48.879999999999995"/>
    <m/>
    <x v="0"/>
    <m/>
    <m/>
    <x v="118"/>
    <m/>
    <x v="2"/>
    <x v="3"/>
    <x v="2"/>
  </r>
  <r>
    <x v="792"/>
    <x v="4"/>
    <x v="0"/>
    <s v="指名：ドルチェグスト（170816-170916）"/>
    <n v="2567"/>
    <m/>
    <m/>
    <m/>
    <m/>
    <n v="20856.16"/>
    <m/>
    <x v="0"/>
    <m/>
    <m/>
    <x v="118"/>
    <m/>
    <x v="2"/>
    <x v="3"/>
    <x v="2"/>
  </r>
  <r>
    <x v="792"/>
    <x v="4"/>
    <x v="0"/>
    <s v="指名：ドルチェグスト（170816-170916）"/>
    <n v="75"/>
    <m/>
    <m/>
    <m/>
    <m/>
    <n v="676"/>
    <m/>
    <x v="0"/>
    <m/>
    <m/>
    <x v="118"/>
    <m/>
    <x v="2"/>
    <x v="3"/>
    <x v="2"/>
  </r>
  <r>
    <x v="792"/>
    <x v="4"/>
    <x v="0"/>
    <s v="指名：ドルチェグスト（170816-170916）"/>
    <n v="1303"/>
    <m/>
    <m/>
    <m/>
    <m/>
    <n v="5731.4400000000005"/>
    <m/>
    <x v="0"/>
    <m/>
    <m/>
    <x v="118"/>
    <m/>
    <x v="2"/>
    <x v="3"/>
    <x v="2"/>
  </r>
  <r>
    <x v="792"/>
    <x v="4"/>
    <x v="0"/>
    <s v="指名：ドルチェグスト（170816-170916）"/>
    <n v="898"/>
    <m/>
    <m/>
    <m/>
    <m/>
    <n v="1596.4"/>
    <m/>
    <x v="0"/>
    <m/>
    <m/>
    <x v="118"/>
    <m/>
    <x v="2"/>
    <x v="3"/>
    <x v="2"/>
  </r>
  <r>
    <x v="793"/>
    <x v="4"/>
    <x v="0"/>
    <s v="指名：ドルチェグスト（170816-170916）"/>
    <n v="24"/>
    <m/>
    <m/>
    <m/>
    <m/>
    <n v="359.84"/>
    <m/>
    <x v="0"/>
    <m/>
    <m/>
    <x v="119"/>
    <m/>
    <x v="2"/>
    <x v="3"/>
    <x v="2"/>
  </r>
  <r>
    <x v="793"/>
    <x v="4"/>
    <x v="0"/>
    <s v="指名：ドルチェグスト（170816-170916）"/>
    <n v="45"/>
    <m/>
    <m/>
    <m/>
    <m/>
    <n v="117.52"/>
    <m/>
    <x v="0"/>
    <m/>
    <m/>
    <x v="119"/>
    <m/>
    <x v="2"/>
    <x v="3"/>
    <x v="2"/>
  </r>
  <r>
    <x v="793"/>
    <x v="4"/>
    <x v="0"/>
    <s v="指名：ドルチェグスト（170816-170916）"/>
    <n v="26"/>
    <m/>
    <m/>
    <m/>
    <m/>
    <n v="232.96"/>
    <m/>
    <x v="0"/>
    <m/>
    <m/>
    <x v="119"/>
    <m/>
    <x v="2"/>
    <x v="3"/>
    <x v="2"/>
  </r>
  <r>
    <x v="793"/>
    <x v="4"/>
    <x v="0"/>
    <s v="指名：ドルチェグスト（170816-170916）"/>
    <n v="40"/>
    <m/>
    <m/>
    <m/>
    <m/>
    <n v="72.8"/>
    <m/>
    <x v="0"/>
    <m/>
    <m/>
    <x v="119"/>
    <m/>
    <x v="2"/>
    <x v="3"/>
    <x v="2"/>
  </r>
  <r>
    <x v="793"/>
    <x v="4"/>
    <x v="0"/>
    <s v="指名：ドルチェグスト（170816-170916）"/>
    <n v="29"/>
    <m/>
    <m/>
    <m/>
    <m/>
    <n v="55.12"/>
    <m/>
    <x v="0"/>
    <m/>
    <m/>
    <x v="119"/>
    <m/>
    <x v="2"/>
    <x v="3"/>
    <x v="2"/>
  </r>
  <r>
    <x v="793"/>
    <x v="4"/>
    <x v="0"/>
    <s v="指名：ドルチェグスト（170816-170916）"/>
    <n v="1386"/>
    <m/>
    <m/>
    <m/>
    <m/>
    <n v="3007.68"/>
    <m/>
    <x v="0"/>
    <m/>
    <m/>
    <x v="119"/>
    <m/>
    <x v="2"/>
    <x v="3"/>
    <x v="2"/>
  </r>
  <r>
    <x v="793"/>
    <x v="4"/>
    <x v="0"/>
    <s v="指名：ドルチェグスト（170816-170916）"/>
    <n v="107"/>
    <m/>
    <m/>
    <m/>
    <m/>
    <n v="668.72"/>
    <m/>
    <x v="0"/>
    <m/>
    <m/>
    <x v="119"/>
    <m/>
    <x v="2"/>
    <x v="3"/>
    <x v="2"/>
  </r>
  <r>
    <x v="793"/>
    <x v="4"/>
    <x v="0"/>
    <s v="指名：ドルチェグスト（170816-170916）"/>
    <n v="3510"/>
    <m/>
    <m/>
    <m/>
    <m/>
    <n v="32870.239999999998"/>
    <m/>
    <x v="0"/>
    <m/>
    <m/>
    <x v="119"/>
    <m/>
    <x v="2"/>
    <x v="3"/>
    <x v="2"/>
  </r>
  <r>
    <x v="793"/>
    <x v="4"/>
    <x v="0"/>
    <s v="指名：ドルチェグスト（170816-170916）"/>
    <n v="1441"/>
    <m/>
    <m/>
    <m/>
    <m/>
    <n v="2110.1600000000003"/>
    <m/>
    <x v="0"/>
    <m/>
    <m/>
    <x v="119"/>
    <m/>
    <x v="2"/>
    <x v="3"/>
    <x v="2"/>
  </r>
  <r>
    <x v="793"/>
    <x v="4"/>
    <x v="0"/>
    <s v="指名：ドルチェグスト（170816-170916）"/>
    <n v="36"/>
    <m/>
    <m/>
    <m/>
    <m/>
    <n v="338"/>
    <m/>
    <x v="0"/>
    <m/>
    <m/>
    <x v="119"/>
    <m/>
    <x v="2"/>
    <x v="3"/>
    <x v="2"/>
  </r>
  <r>
    <x v="793"/>
    <x v="4"/>
    <x v="0"/>
    <s v="指名：ドルチェグスト（170816-170916）"/>
    <n v="1919"/>
    <m/>
    <m/>
    <m/>
    <m/>
    <n v="17291.04"/>
    <m/>
    <x v="0"/>
    <m/>
    <m/>
    <x v="119"/>
    <m/>
    <x v="2"/>
    <x v="3"/>
    <x v="2"/>
  </r>
  <r>
    <x v="793"/>
    <x v="4"/>
    <x v="0"/>
    <s v="指名：ドルチェグスト（170816-170916）"/>
    <n v="3234"/>
    <m/>
    <m/>
    <m/>
    <m/>
    <n v="10616.32"/>
    <m/>
    <x v="0"/>
    <m/>
    <m/>
    <x v="119"/>
    <m/>
    <x v="2"/>
    <x v="3"/>
    <x v="2"/>
  </r>
  <r>
    <x v="793"/>
    <x v="4"/>
    <x v="0"/>
    <s v="指名：ドルチェグスト（170816-170916）"/>
    <n v="167"/>
    <m/>
    <m/>
    <m/>
    <m/>
    <n v="267.27999999999997"/>
    <m/>
    <x v="0"/>
    <m/>
    <m/>
    <x v="119"/>
    <m/>
    <x v="2"/>
    <x v="3"/>
    <x v="2"/>
  </r>
  <r>
    <x v="793"/>
    <x v="4"/>
    <x v="0"/>
    <s v="指名：ドルチェグスト（170816-170916）"/>
    <n v="28"/>
    <m/>
    <m/>
    <m/>
    <m/>
    <n v="65.52000000000001"/>
    <m/>
    <x v="0"/>
    <m/>
    <m/>
    <x v="119"/>
    <m/>
    <x v="2"/>
    <x v="3"/>
    <x v="2"/>
  </r>
  <r>
    <x v="794"/>
    <x v="4"/>
    <x v="0"/>
    <s v="指名：ドルチェグスト（170816-170916）"/>
    <n v="41"/>
    <m/>
    <m/>
    <m/>
    <m/>
    <n v="141.44"/>
    <m/>
    <x v="0"/>
    <m/>
    <m/>
    <x v="119"/>
    <m/>
    <x v="2"/>
    <x v="3"/>
    <x v="2"/>
  </r>
  <r>
    <x v="794"/>
    <x v="4"/>
    <x v="0"/>
    <s v="指名：ドルチェグスト（170816-170916）"/>
    <n v="21"/>
    <m/>
    <m/>
    <m/>
    <m/>
    <n v="48.879999999999995"/>
    <m/>
    <x v="0"/>
    <m/>
    <m/>
    <x v="119"/>
    <m/>
    <x v="2"/>
    <x v="3"/>
    <x v="2"/>
  </r>
  <r>
    <x v="794"/>
    <x v="4"/>
    <x v="0"/>
    <s v="指名：ドルチェグスト（170816-170916）"/>
    <n v="2613"/>
    <m/>
    <m/>
    <m/>
    <m/>
    <n v="23314.720000000001"/>
    <m/>
    <x v="0"/>
    <m/>
    <m/>
    <x v="119"/>
    <m/>
    <x v="2"/>
    <x v="3"/>
    <x v="2"/>
  </r>
  <r>
    <x v="794"/>
    <x v="4"/>
    <x v="0"/>
    <s v="指名：ドルチェグスト（170816-170916）"/>
    <n v="1202"/>
    <m/>
    <m/>
    <m/>
    <m/>
    <n v="2228.7200000000003"/>
    <m/>
    <x v="0"/>
    <m/>
    <m/>
    <x v="119"/>
    <m/>
    <x v="2"/>
    <x v="3"/>
    <x v="2"/>
  </r>
  <r>
    <x v="794"/>
    <x v="4"/>
    <x v="0"/>
    <s v="指名：ドルチェグスト（170816-170916）"/>
    <n v="36"/>
    <m/>
    <m/>
    <m/>
    <m/>
    <n v="43.680000000000007"/>
    <m/>
    <x v="0"/>
    <m/>
    <m/>
    <x v="119"/>
    <m/>
    <x v="2"/>
    <x v="3"/>
    <x v="2"/>
  </r>
  <r>
    <x v="794"/>
    <x v="4"/>
    <x v="0"/>
    <s v="指名：ドルチェグスト（170816-170916）"/>
    <n v="17"/>
    <m/>
    <m/>
    <m/>
    <m/>
    <n v="22.880000000000003"/>
    <m/>
    <x v="0"/>
    <m/>
    <m/>
    <x v="119"/>
    <m/>
    <x v="2"/>
    <x v="3"/>
    <x v="2"/>
  </r>
  <r>
    <x v="794"/>
    <x v="4"/>
    <x v="0"/>
    <s v="指名：ドルチェグスト（170816-170916）"/>
    <n v="1180"/>
    <m/>
    <m/>
    <m/>
    <m/>
    <n v="1656.72"/>
    <m/>
    <x v="0"/>
    <m/>
    <m/>
    <x v="119"/>
    <m/>
    <x v="2"/>
    <x v="3"/>
    <x v="2"/>
  </r>
  <r>
    <x v="794"/>
    <x v="4"/>
    <x v="0"/>
    <s v="指名：ドルチェグスト（170816-170916）"/>
    <n v="32"/>
    <m/>
    <m/>
    <m/>
    <m/>
    <n v="216.32"/>
    <m/>
    <x v="0"/>
    <m/>
    <m/>
    <x v="119"/>
    <m/>
    <x v="2"/>
    <x v="3"/>
    <x v="2"/>
  </r>
  <r>
    <x v="794"/>
    <x v="4"/>
    <x v="0"/>
    <s v="指名：ドルチェグスト（170816-170916）"/>
    <n v="42"/>
    <m/>
    <m/>
    <m/>
    <m/>
    <n v="442"/>
    <m/>
    <x v="0"/>
    <m/>
    <m/>
    <x v="119"/>
    <m/>
    <x v="2"/>
    <x v="3"/>
    <x v="2"/>
  </r>
  <r>
    <x v="794"/>
    <x v="4"/>
    <x v="0"/>
    <s v="指名：ドルチェグスト（170816-170916）"/>
    <n v="1904"/>
    <m/>
    <m/>
    <m/>
    <m/>
    <n v="4028.96"/>
    <m/>
    <x v="0"/>
    <m/>
    <m/>
    <x v="119"/>
    <m/>
    <x v="2"/>
    <x v="3"/>
    <x v="2"/>
  </r>
  <r>
    <x v="794"/>
    <x v="4"/>
    <x v="0"/>
    <s v="指名：ドルチェグスト（170816-170916）"/>
    <n v="29"/>
    <m/>
    <m/>
    <m/>
    <m/>
    <n v="119.6"/>
    <m/>
    <x v="0"/>
    <m/>
    <m/>
    <x v="119"/>
    <m/>
    <x v="2"/>
    <x v="3"/>
    <x v="2"/>
  </r>
  <r>
    <x v="794"/>
    <x v="4"/>
    <x v="0"/>
    <s v="指名：ドルチェグスト（170816-170916）"/>
    <n v="3344"/>
    <m/>
    <m/>
    <m/>
    <m/>
    <n v="25043.200000000001"/>
    <m/>
    <x v="0"/>
    <m/>
    <m/>
    <x v="119"/>
    <m/>
    <x v="2"/>
    <x v="3"/>
    <x v="2"/>
  </r>
  <r>
    <x v="794"/>
    <x v="4"/>
    <x v="0"/>
    <s v="指名：ドルチェグスト（170816-170916）"/>
    <n v="143"/>
    <m/>
    <m/>
    <m/>
    <m/>
    <n v="547.04"/>
    <m/>
    <x v="0"/>
    <m/>
    <m/>
    <x v="119"/>
    <m/>
    <x v="2"/>
    <x v="3"/>
    <x v="2"/>
  </r>
  <r>
    <x v="794"/>
    <x v="4"/>
    <x v="0"/>
    <s v="指名：ドルチェグスト（170816-170916）"/>
    <n v="108"/>
    <m/>
    <m/>
    <m/>
    <m/>
    <n v="145.6"/>
    <m/>
    <x v="0"/>
    <m/>
    <m/>
    <x v="119"/>
    <m/>
    <x v="2"/>
    <x v="3"/>
    <x v="2"/>
  </r>
  <r>
    <x v="795"/>
    <x v="4"/>
    <x v="0"/>
    <s v="指名：ドルチェグスト（170816-170916）"/>
    <n v="41"/>
    <m/>
    <m/>
    <m/>
    <m/>
    <n v="223.6"/>
    <m/>
    <x v="0"/>
    <m/>
    <m/>
    <x v="119"/>
    <m/>
    <x v="2"/>
    <x v="3"/>
    <x v="2"/>
  </r>
  <r>
    <x v="795"/>
    <x v="4"/>
    <x v="0"/>
    <s v="指名：ドルチェグスト（170816-170916）"/>
    <n v="78"/>
    <m/>
    <m/>
    <m/>
    <m/>
    <n v="138.32"/>
    <m/>
    <x v="0"/>
    <m/>
    <m/>
    <x v="119"/>
    <m/>
    <x v="2"/>
    <x v="3"/>
    <x v="2"/>
  </r>
  <r>
    <x v="795"/>
    <x v="4"/>
    <x v="0"/>
    <s v="指名：ドルチェグスト（170816-170916）"/>
    <n v="33"/>
    <m/>
    <m/>
    <m/>
    <m/>
    <n v="354.64"/>
    <m/>
    <x v="0"/>
    <m/>
    <m/>
    <x v="119"/>
    <m/>
    <x v="2"/>
    <x v="3"/>
    <x v="2"/>
  </r>
  <r>
    <x v="795"/>
    <x v="4"/>
    <x v="0"/>
    <s v="指名：ドルチェグスト（170816-170916）"/>
    <n v="17"/>
    <m/>
    <m/>
    <m/>
    <m/>
    <n v="16.64"/>
    <m/>
    <x v="0"/>
    <m/>
    <m/>
    <x v="119"/>
    <m/>
    <x v="2"/>
    <x v="3"/>
    <x v="2"/>
  </r>
  <r>
    <x v="795"/>
    <x v="4"/>
    <x v="0"/>
    <s v="指名：ドルチェグスト（170816-170916）"/>
    <n v="1532"/>
    <m/>
    <m/>
    <m/>
    <m/>
    <n v="4171.4400000000005"/>
    <m/>
    <x v="0"/>
    <m/>
    <m/>
    <x v="119"/>
    <m/>
    <x v="2"/>
    <x v="3"/>
    <x v="2"/>
  </r>
  <r>
    <x v="795"/>
    <x v="4"/>
    <x v="0"/>
    <s v="指名：ドルチェグスト（170816-170916）"/>
    <n v="112"/>
    <m/>
    <m/>
    <m/>
    <m/>
    <n v="1034.8000000000002"/>
    <m/>
    <x v="0"/>
    <m/>
    <m/>
    <x v="119"/>
    <m/>
    <x v="2"/>
    <x v="3"/>
    <x v="2"/>
  </r>
  <r>
    <x v="795"/>
    <x v="4"/>
    <x v="0"/>
    <s v="指名：ドルチェグスト（170816-170916）"/>
    <n v="2439"/>
    <m/>
    <m/>
    <m/>
    <m/>
    <n v="20875.919999999998"/>
    <m/>
    <x v="0"/>
    <m/>
    <m/>
    <x v="119"/>
    <m/>
    <x v="2"/>
    <x v="3"/>
    <x v="2"/>
  </r>
  <r>
    <x v="795"/>
    <x v="4"/>
    <x v="0"/>
    <s v="指名：ドルチェグスト（170816-170916）"/>
    <n v="1194"/>
    <m/>
    <m/>
    <m/>
    <m/>
    <n v="3014.96"/>
    <m/>
    <x v="0"/>
    <m/>
    <m/>
    <x v="119"/>
    <m/>
    <x v="2"/>
    <x v="3"/>
    <x v="2"/>
  </r>
  <r>
    <x v="795"/>
    <x v="4"/>
    <x v="0"/>
    <s v="指名：ドルチェグスト（170816-170916）"/>
    <n v="1194"/>
    <m/>
    <m/>
    <m/>
    <m/>
    <n v="2296.3200000000002"/>
    <m/>
    <x v="0"/>
    <m/>
    <m/>
    <x v="119"/>
    <m/>
    <x v="2"/>
    <x v="3"/>
    <x v="2"/>
  </r>
  <r>
    <x v="795"/>
    <x v="4"/>
    <x v="0"/>
    <s v="指名：ドルチェグスト（170816-170916）"/>
    <n v="3445"/>
    <m/>
    <m/>
    <m/>
    <m/>
    <n v="28527.200000000004"/>
    <m/>
    <x v="0"/>
    <m/>
    <m/>
    <x v="119"/>
    <m/>
    <x v="2"/>
    <x v="3"/>
    <x v="2"/>
  </r>
  <r>
    <x v="795"/>
    <x v="4"/>
    <x v="0"/>
    <s v="指名：ドルチェグスト（170816-170916）"/>
    <n v="28"/>
    <m/>
    <m/>
    <m/>
    <m/>
    <n v="106.08"/>
    <m/>
    <x v="0"/>
    <m/>
    <m/>
    <x v="119"/>
    <m/>
    <x v="2"/>
    <x v="3"/>
    <x v="2"/>
  </r>
  <r>
    <x v="795"/>
    <x v="4"/>
    <x v="0"/>
    <s v="指名：ドルチェグスト（170816-170916）"/>
    <n v="28"/>
    <m/>
    <m/>
    <m/>
    <m/>
    <n v="249.6"/>
    <m/>
    <x v="0"/>
    <m/>
    <m/>
    <x v="119"/>
    <m/>
    <x v="2"/>
    <x v="3"/>
    <x v="2"/>
  </r>
  <r>
    <x v="795"/>
    <x v="4"/>
    <x v="0"/>
    <s v="指名：ドルチェグスト（170816-170916）"/>
    <n v="39"/>
    <m/>
    <m/>
    <m/>
    <m/>
    <n v="190.32000000000002"/>
    <m/>
    <x v="0"/>
    <m/>
    <m/>
    <x v="119"/>
    <m/>
    <x v="2"/>
    <x v="3"/>
    <x v="2"/>
  </r>
  <r>
    <x v="795"/>
    <x v="4"/>
    <x v="0"/>
    <s v="指名：ドルチェグスト（170816-170916）"/>
    <n v="15"/>
    <m/>
    <m/>
    <m/>
    <m/>
    <n v="44.720000000000006"/>
    <m/>
    <x v="0"/>
    <m/>
    <m/>
    <x v="119"/>
    <m/>
    <x v="2"/>
    <x v="3"/>
    <x v="2"/>
  </r>
  <r>
    <x v="796"/>
    <x v="4"/>
    <x v="0"/>
    <s v="指名：ドルチェグスト（170816-170916）"/>
    <n v="3220"/>
    <m/>
    <m/>
    <m/>
    <m/>
    <n v="27877.200000000001"/>
    <m/>
    <x v="0"/>
    <m/>
    <m/>
    <x v="119"/>
    <m/>
    <x v="2"/>
    <x v="3"/>
    <x v="2"/>
  </r>
  <r>
    <x v="796"/>
    <x v="4"/>
    <x v="0"/>
    <s v="指名：ドルチェグスト（170816-170916）"/>
    <n v="36"/>
    <m/>
    <m/>
    <m/>
    <m/>
    <n v="164.32"/>
    <m/>
    <x v="0"/>
    <m/>
    <m/>
    <x v="119"/>
    <m/>
    <x v="2"/>
    <x v="3"/>
    <x v="2"/>
  </r>
  <r>
    <x v="796"/>
    <x v="4"/>
    <x v="0"/>
    <s v="指名：ドルチェグスト（170816-170916）"/>
    <n v="1565"/>
    <m/>
    <m/>
    <m/>
    <m/>
    <n v="6474"/>
    <m/>
    <x v="0"/>
    <m/>
    <m/>
    <x v="119"/>
    <m/>
    <x v="2"/>
    <x v="3"/>
    <x v="2"/>
  </r>
  <r>
    <x v="796"/>
    <x v="4"/>
    <x v="0"/>
    <s v="指名：ドルチェグスト（170816-170916）"/>
    <n v="30"/>
    <m/>
    <m/>
    <m/>
    <m/>
    <n v="416"/>
    <m/>
    <x v="0"/>
    <m/>
    <m/>
    <x v="119"/>
    <m/>
    <x v="2"/>
    <x v="3"/>
    <x v="2"/>
  </r>
  <r>
    <x v="796"/>
    <x v="4"/>
    <x v="0"/>
    <s v="指名：ドルチェグスト（170816-170916）"/>
    <n v="1147"/>
    <m/>
    <m/>
    <m/>
    <m/>
    <n v="1772.1599999999999"/>
    <m/>
    <x v="0"/>
    <m/>
    <m/>
    <x v="119"/>
    <m/>
    <x v="2"/>
    <x v="3"/>
    <x v="2"/>
  </r>
  <r>
    <x v="796"/>
    <x v="4"/>
    <x v="0"/>
    <s v="指名：ドルチェグスト（170816-170916）"/>
    <n v="21"/>
    <m/>
    <m/>
    <m/>
    <m/>
    <n v="168.48"/>
    <m/>
    <x v="0"/>
    <m/>
    <m/>
    <x v="119"/>
    <m/>
    <x v="2"/>
    <x v="3"/>
    <x v="2"/>
  </r>
  <r>
    <x v="796"/>
    <x v="4"/>
    <x v="0"/>
    <s v="指名：ドルチェグスト（170816-170916）"/>
    <n v="1147"/>
    <m/>
    <m/>
    <m/>
    <m/>
    <n v="2510.56"/>
    <m/>
    <x v="0"/>
    <m/>
    <m/>
    <x v="119"/>
    <m/>
    <x v="2"/>
    <x v="3"/>
    <x v="2"/>
  </r>
  <r>
    <x v="796"/>
    <x v="4"/>
    <x v="0"/>
    <s v="指名：ドルチェグスト（170816-170916）"/>
    <n v="24"/>
    <m/>
    <m/>
    <m/>
    <m/>
    <n v="242.32"/>
    <m/>
    <x v="0"/>
    <m/>
    <m/>
    <x v="119"/>
    <m/>
    <x v="2"/>
    <x v="3"/>
    <x v="2"/>
  </r>
  <r>
    <x v="796"/>
    <x v="4"/>
    <x v="0"/>
    <s v="指名：ドルチェグスト（170816-170916）"/>
    <n v="156"/>
    <m/>
    <m/>
    <m/>
    <m/>
    <n v="1197.04"/>
    <m/>
    <x v="0"/>
    <m/>
    <m/>
    <x v="119"/>
    <m/>
    <x v="2"/>
    <x v="3"/>
    <x v="2"/>
  </r>
  <r>
    <x v="796"/>
    <x v="4"/>
    <x v="0"/>
    <s v="指名：ドルチェグスト（170816-170916）"/>
    <n v="129"/>
    <m/>
    <m/>
    <m/>
    <m/>
    <n v="884"/>
    <m/>
    <x v="0"/>
    <m/>
    <m/>
    <x v="119"/>
    <m/>
    <x v="2"/>
    <x v="3"/>
    <x v="2"/>
  </r>
  <r>
    <x v="796"/>
    <x v="4"/>
    <x v="0"/>
    <s v="指名：ドルチェグスト（170816-170916）"/>
    <n v="2797"/>
    <m/>
    <m/>
    <m/>
    <m/>
    <n v="23629.84"/>
    <m/>
    <x v="0"/>
    <m/>
    <m/>
    <x v="119"/>
    <m/>
    <x v="2"/>
    <x v="3"/>
    <x v="2"/>
  </r>
  <r>
    <x v="796"/>
    <x v="4"/>
    <x v="0"/>
    <s v="指名：ドルチェグスト（170816-170916）"/>
    <n v="45"/>
    <m/>
    <m/>
    <m/>
    <m/>
    <n v="112.32000000000001"/>
    <m/>
    <x v="0"/>
    <m/>
    <m/>
    <x v="119"/>
    <m/>
    <x v="2"/>
    <x v="3"/>
    <x v="2"/>
  </r>
  <r>
    <x v="796"/>
    <x v="4"/>
    <x v="0"/>
    <s v="指名：ドルチェグスト（170816-170916）"/>
    <n v="30"/>
    <m/>
    <m/>
    <m/>
    <m/>
    <n v="39.520000000000003"/>
    <m/>
    <x v="0"/>
    <m/>
    <m/>
    <x v="119"/>
    <m/>
    <x v="2"/>
    <x v="3"/>
    <x v="2"/>
  </r>
  <r>
    <x v="796"/>
    <x v="4"/>
    <x v="0"/>
    <s v="指名：ドルチェグスト（170816-170916）"/>
    <n v="20"/>
    <m/>
    <m/>
    <m/>
    <m/>
    <n v="134.16"/>
    <m/>
    <x v="0"/>
    <m/>
    <m/>
    <x v="119"/>
    <m/>
    <x v="2"/>
    <x v="3"/>
    <x v="2"/>
  </r>
  <r>
    <x v="797"/>
    <x v="4"/>
    <x v="0"/>
    <s v="指名：ドルチェグスト（170816-170916）"/>
    <n v="23"/>
    <m/>
    <m/>
    <m/>
    <m/>
    <n v="6.24"/>
    <m/>
    <x v="0"/>
    <m/>
    <m/>
    <x v="119"/>
    <m/>
    <x v="2"/>
    <x v="3"/>
    <x v="2"/>
  </r>
  <r>
    <x v="797"/>
    <x v="4"/>
    <x v="0"/>
    <s v="指名：ドルチェグスト（170816-170916）"/>
    <n v="36"/>
    <m/>
    <m/>
    <m/>
    <m/>
    <n v="213.2"/>
    <m/>
    <x v="0"/>
    <m/>
    <m/>
    <x v="119"/>
    <m/>
    <x v="2"/>
    <x v="3"/>
    <x v="2"/>
  </r>
  <r>
    <x v="797"/>
    <x v="4"/>
    <x v="0"/>
    <s v="指名：ドルチェグスト（170816-170916）"/>
    <n v="3236"/>
    <m/>
    <m/>
    <m/>
    <m/>
    <n v="26041.599999999999"/>
    <m/>
    <x v="0"/>
    <m/>
    <m/>
    <x v="119"/>
    <m/>
    <x v="2"/>
    <x v="3"/>
    <x v="2"/>
  </r>
  <r>
    <x v="797"/>
    <x v="4"/>
    <x v="0"/>
    <s v="指名：ドルチェグスト（170816-170916）"/>
    <n v="2861"/>
    <m/>
    <m/>
    <m/>
    <m/>
    <n v="21314.799999999999"/>
    <m/>
    <x v="0"/>
    <m/>
    <m/>
    <x v="119"/>
    <m/>
    <x v="2"/>
    <x v="3"/>
    <x v="2"/>
  </r>
  <r>
    <x v="797"/>
    <x v="4"/>
    <x v="0"/>
    <s v="指名：ドルチェグスト（170816-170916）"/>
    <n v="1076"/>
    <m/>
    <m/>
    <m/>
    <m/>
    <n v="2767.44"/>
    <m/>
    <x v="0"/>
    <m/>
    <m/>
    <x v="119"/>
    <m/>
    <x v="2"/>
    <x v="3"/>
    <x v="2"/>
  </r>
  <r>
    <x v="797"/>
    <x v="4"/>
    <x v="0"/>
    <s v="指名：ドルチェグスト（170816-170916）"/>
    <n v="33"/>
    <m/>
    <m/>
    <m/>
    <m/>
    <n v="230.88"/>
    <m/>
    <x v="0"/>
    <m/>
    <m/>
    <x v="119"/>
    <m/>
    <x v="2"/>
    <x v="3"/>
    <x v="2"/>
  </r>
  <r>
    <x v="797"/>
    <x v="4"/>
    <x v="0"/>
    <s v="指名：ドルチェグスト（170816-170916）"/>
    <n v="1527"/>
    <m/>
    <m/>
    <m/>
    <m/>
    <n v="5818.8"/>
    <m/>
    <x v="0"/>
    <m/>
    <m/>
    <x v="119"/>
    <m/>
    <x v="2"/>
    <x v="3"/>
    <x v="2"/>
  </r>
  <r>
    <x v="797"/>
    <x v="4"/>
    <x v="0"/>
    <s v="指名：ドルチェグスト（170816-170916）"/>
    <n v="1126"/>
    <m/>
    <m/>
    <m/>
    <m/>
    <n v="2535.52"/>
    <m/>
    <x v="0"/>
    <m/>
    <m/>
    <x v="119"/>
    <m/>
    <x v="2"/>
    <x v="3"/>
    <x v="2"/>
  </r>
  <r>
    <x v="797"/>
    <x v="4"/>
    <x v="0"/>
    <s v="指名：ドルチェグスト（170816-170916）"/>
    <n v="15"/>
    <m/>
    <m/>
    <m/>
    <m/>
    <n v="178.88"/>
    <m/>
    <x v="0"/>
    <m/>
    <m/>
    <x v="119"/>
    <m/>
    <x v="2"/>
    <x v="3"/>
    <x v="2"/>
  </r>
  <r>
    <x v="797"/>
    <x v="4"/>
    <x v="0"/>
    <s v="指名：ドルチェグスト（170816-170916）"/>
    <n v="20"/>
    <m/>
    <m/>
    <m/>
    <m/>
    <n v="135.19999999999999"/>
    <m/>
    <x v="0"/>
    <m/>
    <m/>
    <x v="119"/>
    <m/>
    <x v="2"/>
    <x v="3"/>
    <x v="2"/>
  </r>
  <r>
    <x v="797"/>
    <x v="4"/>
    <x v="0"/>
    <s v="指名：ドルチェグスト（170816-170916）"/>
    <n v="36"/>
    <m/>
    <m/>
    <m/>
    <m/>
    <n v="116.48"/>
    <m/>
    <x v="0"/>
    <m/>
    <m/>
    <x v="119"/>
    <m/>
    <x v="2"/>
    <x v="3"/>
    <x v="2"/>
  </r>
  <r>
    <x v="797"/>
    <x v="4"/>
    <x v="0"/>
    <s v="指名：ドルチェグスト（170816-170916）"/>
    <n v="31"/>
    <m/>
    <m/>
    <m/>
    <m/>
    <n v="86.32"/>
    <m/>
    <x v="0"/>
    <m/>
    <m/>
    <x v="119"/>
    <m/>
    <x v="2"/>
    <x v="3"/>
    <x v="2"/>
  </r>
  <r>
    <x v="797"/>
    <x v="4"/>
    <x v="0"/>
    <s v="指名：ドルチェグスト（170816-170916）"/>
    <n v="138"/>
    <m/>
    <m/>
    <m/>
    <m/>
    <n v="739.44"/>
    <m/>
    <x v="0"/>
    <m/>
    <m/>
    <x v="119"/>
    <m/>
    <x v="2"/>
    <x v="3"/>
    <x v="2"/>
  </r>
  <r>
    <x v="797"/>
    <x v="4"/>
    <x v="0"/>
    <s v="指名：ドルチェグスト（170816-170916）"/>
    <n v="133"/>
    <m/>
    <m/>
    <m/>
    <m/>
    <n v="570.96"/>
    <m/>
    <x v="0"/>
    <m/>
    <m/>
    <x v="119"/>
    <m/>
    <x v="2"/>
    <x v="3"/>
    <x v="2"/>
  </r>
  <r>
    <x v="798"/>
    <x v="4"/>
    <x v="0"/>
    <s v="指名：ドルチェグスト（170816-170916）"/>
    <n v="117"/>
    <m/>
    <m/>
    <m/>
    <m/>
    <n v="440.96000000000004"/>
    <m/>
    <x v="0"/>
    <m/>
    <m/>
    <x v="119"/>
    <m/>
    <x v="2"/>
    <x v="3"/>
    <x v="2"/>
  </r>
  <r>
    <x v="798"/>
    <x v="4"/>
    <x v="0"/>
    <s v="指名：ドルチェグスト（170816-170916）"/>
    <n v="42"/>
    <m/>
    <m/>
    <m/>
    <m/>
    <n v="825.75999999999988"/>
    <m/>
    <x v="0"/>
    <m/>
    <m/>
    <x v="119"/>
    <m/>
    <x v="2"/>
    <x v="3"/>
    <x v="2"/>
  </r>
  <r>
    <x v="798"/>
    <x v="4"/>
    <x v="0"/>
    <s v="指名：ドルチェグスト（170816-170916）"/>
    <n v="16"/>
    <m/>
    <m/>
    <m/>
    <m/>
    <n v="17.68"/>
    <m/>
    <x v="0"/>
    <m/>
    <m/>
    <x v="119"/>
    <m/>
    <x v="2"/>
    <x v="3"/>
    <x v="2"/>
  </r>
  <r>
    <x v="798"/>
    <x v="4"/>
    <x v="0"/>
    <s v="指名：ドルチェグスト（170816-170916）"/>
    <n v="1254"/>
    <m/>
    <m/>
    <m/>
    <m/>
    <n v="4420"/>
    <m/>
    <x v="0"/>
    <m/>
    <m/>
    <x v="119"/>
    <m/>
    <x v="2"/>
    <x v="3"/>
    <x v="2"/>
  </r>
  <r>
    <x v="798"/>
    <x v="4"/>
    <x v="0"/>
    <s v="指名：ドルチェグスト（170816-170916）"/>
    <n v="938"/>
    <m/>
    <m/>
    <m/>
    <m/>
    <n v="2344.16"/>
    <m/>
    <x v="0"/>
    <m/>
    <m/>
    <x v="119"/>
    <m/>
    <x v="2"/>
    <x v="3"/>
    <x v="2"/>
  </r>
  <r>
    <x v="798"/>
    <x v="4"/>
    <x v="0"/>
    <s v="指名：ドルチェグスト（170816-170916）"/>
    <n v="4320"/>
    <m/>
    <m/>
    <m/>
    <m/>
    <n v="36173.279999999999"/>
    <m/>
    <x v="0"/>
    <m/>
    <m/>
    <x v="119"/>
    <m/>
    <x v="2"/>
    <x v="3"/>
    <x v="2"/>
  </r>
  <r>
    <x v="798"/>
    <x v="4"/>
    <x v="0"/>
    <s v="指名：ドルチェグスト（170816-170916）"/>
    <n v="53"/>
    <m/>
    <m/>
    <m/>
    <m/>
    <n v="303.68"/>
    <m/>
    <x v="0"/>
    <m/>
    <m/>
    <x v="119"/>
    <m/>
    <x v="2"/>
    <x v="3"/>
    <x v="2"/>
  </r>
  <r>
    <x v="798"/>
    <x v="4"/>
    <x v="0"/>
    <s v="指名：ドルチェグスト（170816-170916）"/>
    <n v="43"/>
    <m/>
    <m/>
    <m/>
    <m/>
    <n v="750.88"/>
    <m/>
    <x v="0"/>
    <m/>
    <m/>
    <x v="119"/>
    <m/>
    <x v="2"/>
    <x v="3"/>
    <x v="2"/>
  </r>
  <r>
    <x v="798"/>
    <x v="4"/>
    <x v="0"/>
    <s v="指名：ドルチェグスト（170816-170916）"/>
    <n v="26"/>
    <m/>
    <m/>
    <m/>
    <m/>
    <n v="0"/>
    <m/>
    <x v="0"/>
    <m/>
    <m/>
    <x v="119"/>
    <m/>
    <x v="2"/>
    <x v="3"/>
    <x v="2"/>
  </r>
  <r>
    <x v="798"/>
    <x v="4"/>
    <x v="0"/>
    <s v="指名：ドルチェグスト（170816-170916）"/>
    <n v="129"/>
    <m/>
    <m/>
    <m/>
    <m/>
    <n v="959.92"/>
    <m/>
    <x v="0"/>
    <m/>
    <m/>
    <x v="119"/>
    <m/>
    <x v="2"/>
    <x v="3"/>
    <x v="2"/>
  </r>
  <r>
    <x v="798"/>
    <x v="4"/>
    <x v="0"/>
    <s v="指名：ドルチェグスト（170816-170916）"/>
    <n v="2804"/>
    <m/>
    <m/>
    <m/>
    <m/>
    <n v="20861.36"/>
    <m/>
    <x v="0"/>
    <m/>
    <m/>
    <x v="119"/>
    <m/>
    <x v="2"/>
    <x v="3"/>
    <x v="2"/>
  </r>
  <r>
    <x v="798"/>
    <x v="4"/>
    <x v="0"/>
    <s v="指名：ドルチェグスト（170816-170916）"/>
    <n v="896"/>
    <m/>
    <m/>
    <m/>
    <m/>
    <n v="2057.12"/>
    <m/>
    <x v="0"/>
    <m/>
    <m/>
    <x v="119"/>
    <m/>
    <x v="2"/>
    <x v="3"/>
    <x v="2"/>
  </r>
  <r>
    <x v="798"/>
    <x v="4"/>
    <x v="0"/>
    <s v="指名：ドルチェグスト（170816-170916）"/>
    <n v="24"/>
    <m/>
    <m/>
    <m/>
    <m/>
    <n v="38.479999999999997"/>
    <m/>
    <x v="0"/>
    <m/>
    <m/>
    <x v="119"/>
    <m/>
    <x v="2"/>
    <x v="3"/>
    <x v="2"/>
  </r>
  <r>
    <x v="798"/>
    <x v="4"/>
    <x v="0"/>
    <s v="指名：ドルチェグスト（170816-170916）"/>
    <n v="17"/>
    <m/>
    <m/>
    <m/>
    <m/>
    <n v="43.68"/>
    <m/>
    <x v="0"/>
    <m/>
    <m/>
    <x v="119"/>
    <m/>
    <x v="2"/>
    <x v="3"/>
    <x v="2"/>
  </r>
  <r>
    <x v="799"/>
    <x v="4"/>
    <x v="0"/>
    <s v="指名：ドルチェグスト（170816-170916）"/>
    <n v="36"/>
    <m/>
    <m/>
    <m/>
    <m/>
    <n v="228.8"/>
    <m/>
    <x v="0"/>
    <m/>
    <m/>
    <x v="119"/>
    <m/>
    <x v="2"/>
    <x v="3"/>
    <x v="2"/>
  </r>
  <r>
    <x v="799"/>
    <x v="4"/>
    <x v="0"/>
    <s v="指名：ドルチェグスト（170816-170916）"/>
    <n v="875"/>
    <m/>
    <m/>
    <m/>
    <m/>
    <n v="2038.4"/>
    <m/>
    <x v="0"/>
    <m/>
    <m/>
    <x v="119"/>
    <m/>
    <x v="2"/>
    <x v="3"/>
    <x v="2"/>
  </r>
  <r>
    <x v="799"/>
    <x v="4"/>
    <x v="0"/>
    <s v="指名：ドルチェグスト（170816-170916）"/>
    <n v="43"/>
    <m/>
    <m/>
    <m/>
    <m/>
    <n v="298.48"/>
    <m/>
    <x v="0"/>
    <m/>
    <m/>
    <x v="119"/>
    <m/>
    <x v="2"/>
    <x v="3"/>
    <x v="2"/>
  </r>
  <r>
    <x v="799"/>
    <x v="4"/>
    <x v="0"/>
    <s v="指名：ドルチェグスト（170816-170916）"/>
    <n v="4950"/>
    <m/>
    <m/>
    <m/>
    <m/>
    <n v="38737.919999999998"/>
    <m/>
    <x v="0"/>
    <m/>
    <m/>
    <x v="119"/>
    <m/>
    <x v="2"/>
    <x v="3"/>
    <x v="2"/>
  </r>
  <r>
    <x v="799"/>
    <x v="4"/>
    <x v="0"/>
    <s v="指名：ドルチェグスト（170816-170916）"/>
    <n v="36"/>
    <m/>
    <m/>
    <m/>
    <m/>
    <n v="715.52"/>
    <m/>
    <x v="0"/>
    <m/>
    <m/>
    <x v="119"/>
    <m/>
    <x v="2"/>
    <x v="3"/>
    <x v="2"/>
  </r>
  <r>
    <x v="799"/>
    <x v="4"/>
    <x v="0"/>
    <s v="指名：ドルチェグスト（170816-170916）"/>
    <n v="14"/>
    <m/>
    <m/>
    <m/>
    <m/>
    <n v="131.04"/>
    <m/>
    <x v="0"/>
    <m/>
    <m/>
    <x v="119"/>
    <m/>
    <x v="2"/>
    <x v="3"/>
    <x v="2"/>
  </r>
  <r>
    <x v="799"/>
    <x v="4"/>
    <x v="0"/>
    <s v="指名：ドルチェグスト（170816-170916）"/>
    <n v="111"/>
    <m/>
    <m/>
    <m/>
    <m/>
    <n v="811.2"/>
    <m/>
    <x v="0"/>
    <m/>
    <m/>
    <x v="119"/>
    <m/>
    <x v="2"/>
    <x v="3"/>
    <x v="2"/>
  </r>
  <r>
    <x v="799"/>
    <x v="4"/>
    <x v="0"/>
    <s v="指名：ドルチェグスト（170816-170916）"/>
    <n v="88"/>
    <m/>
    <m/>
    <m/>
    <m/>
    <n v="521.04"/>
    <m/>
    <x v="0"/>
    <m/>
    <m/>
    <x v="119"/>
    <m/>
    <x v="2"/>
    <x v="3"/>
    <x v="2"/>
  </r>
  <r>
    <x v="799"/>
    <x v="4"/>
    <x v="0"/>
    <s v="指名：ドルチェグスト（170816-170916）"/>
    <n v="2437"/>
    <m/>
    <m/>
    <m/>
    <m/>
    <n v="20685.599999999999"/>
    <m/>
    <x v="0"/>
    <m/>
    <m/>
    <x v="119"/>
    <m/>
    <x v="2"/>
    <x v="3"/>
    <x v="2"/>
  </r>
  <r>
    <x v="799"/>
    <x v="4"/>
    <x v="0"/>
    <s v="指名：ドルチェグスト（170816-170916）"/>
    <n v="21"/>
    <m/>
    <m/>
    <m/>
    <m/>
    <n v="90.48"/>
    <m/>
    <x v="0"/>
    <m/>
    <m/>
    <x v="119"/>
    <m/>
    <x v="2"/>
    <x v="3"/>
    <x v="2"/>
  </r>
  <r>
    <x v="799"/>
    <x v="4"/>
    <x v="0"/>
    <s v="指名：ドルチェグスト（170816-170916）"/>
    <n v="1217"/>
    <m/>
    <m/>
    <m/>
    <m/>
    <n v="3345.68"/>
    <m/>
    <x v="0"/>
    <m/>
    <m/>
    <x v="119"/>
    <m/>
    <x v="2"/>
    <x v="3"/>
    <x v="2"/>
  </r>
  <r>
    <x v="799"/>
    <x v="4"/>
    <x v="0"/>
    <s v="指名：ドルチェグスト（170816-170916）"/>
    <n v="22"/>
    <m/>
    <m/>
    <m/>
    <m/>
    <n v="163.28"/>
    <m/>
    <x v="0"/>
    <m/>
    <m/>
    <x v="119"/>
    <m/>
    <x v="2"/>
    <x v="3"/>
    <x v="2"/>
  </r>
  <r>
    <x v="799"/>
    <x v="4"/>
    <x v="0"/>
    <s v="指名：ドルチェグスト（170816-170916）"/>
    <n v="14"/>
    <m/>
    <m/>
    <m/>
    <m/>
    <n v="156"/>
    <m/>
    <x v="0"/>
    <m/>
    <m/>
    <x v="119"/>
    <m/>
    <x v="2"/>
    <x v="3"/>
    <x v="2"/>
  </r>
  <r>
    <x v="799"/>
    <x v="4"/>
    <x v="0"/>
    <s v="指名：ドルチェグスト（170816-170916）"/>
    <n v="860"/>
    <m/>
    <m/>
    <m/>
    <m/>
    <n v="2000.96"/>
    <m/>
    <x v="0"/>
    <m/>
    <m/>
    <x v="119"/>
    <m/>
    <x v="2"/>
    <x v="3"/>
    <x v="2"/>
  </r>
  <r>
    <x v="800"/>
    <x v="4"/>
    <x v="0"/>
    <s v="指名：ドルチェグスト（170816-170916）"/>
    <n v="30"/>
    <m/>
    <m/>
    <m/>
    <m/>
    <n v="252.72"/>
    <m/>
    <x v="0"/>
    <m/>
    <m/>
    <x v="120"/>
    <m/>
    <x v="2"/>
    <x v="3"/>
    <x v="2"/>
  </r>
  <r>
    <x v="800"/>
    <x v="4"/>
    <x v="0"/>
    <s v="指名：ドルチェグスト（170816-170916）"/>
    <n v="1625"/>
    <m/>
    <m/>
    <m/>
    <m/>
    <n v="6433.44"/>
    <m/>
    <x v="0"/>
    <m/>
    <m/>
    <x v="120"/>
    <m/>
    <x v="2"/>
    <x v="3"/>
    <x v="2"/>
  </r>
  <r>
    <x v="800"/>
    <x v="4"/>
    <x v="0"/>
    <s v="指名：ドルチェグスト（170816-170916）"/>
    <n v="59"/>
    <m/>
    <m/>
    <m/>
    <m/>
    <n v="391.04"/>
    <m/>
    <x v="0"/>
    <m/>
    <m/>
    <x v="120"/>
    <m/>
    <x v="2"/>
    <x v="3"/>
    <x v="2"/>
  </r>
  <r>
    <x v="800"/>
    <x v="4"/>
    <x v="0"/>
    <s v="指名：ドルチェグスト（170816-170916）"/>
    <n v="2769"/>
    <m/>
    <m/>
    <m/>
    <m/>
    <n v="23010"/>
    <m/>
    <x v="0"/>
    <m/>
    <m/>
    <x v="120"/>
    <m/>
    <x v="2"/>
    <x v="3"/>
    <x v="2"/>
  </r>
  <r>
    <x v="800"/>
    <x v="4"/>
    <x v="0"/>
    <s v="指名：ドルチェグスト（170816-170916）"/>
    <n v="1048"/>
    <m/>
    <m/>
    <m/>
    <m/>
    <n v="2234.96"/>
    <m/>
    <x v="0"/>
    <m/>
    <m/>
    <x v="120"/>
    <m/>
    <x v="2"/>
    <x v="3"/>
    <x v="2"/>
  </r>
  <r>
    <x v="800"/>
    <x v="4"/>
    <x v="0"/>
    <s v="指名：ドルチェグスト（170816-170916）"/>
    <n v="20"/>
    <m/>
    <m/>
    <m/>
    <m/>
    <n v="38.479999999999997"/>
    <m/>
    <x v="0"/>
    <m/>
    <m/>
    <x v="120"/>
    <m/>
    <x v="2"/>
    <x v="3"/>
    <x v="2"/>
  </r>
  <r>
    <x v="800"/>
    <x v="4"/>
    <x v="0"/>
    <s v="指名：ドルチェグスト（170816-170916）"/>
    <n v="1041"/>
    <m/>
    <m/>
    <m/>
    <m/>
    <n v="3079.44"/>
    <m/>
    <x v="0"/>
    <m/>
    <m/>
    <x v="120"/>
    <m/>
    <x v="2"/>
    <x v="3"/>
    <x v="2"/>
  </r>
  <r>
    <x v="800"/>
    <x v="4"/>
    <x v="0"/>
    <s v="指名：ドルチェグスト（170816-170916）"/>
    <n v="32"/>
    <m/>
    <m/>
    <m/>
    <m/>
    <n v="188.24"/>
    <m/>
    <x v="0"/>
    <m/>
    <m/>
    <x v="120"/>
    <m/>
    <x v="2"/>
    <x v="3"/>
    <x v="2"/>
  </r>
  <r>
    <x v="800"/>
    <x v="4"/>
    <x v="0"/>
    <s v="指名：ドルチェグスト（170816-170916）"/>
    <n v="105"/>
    <m/>
    <m/>
    <m/>
    <m/>
    <n v="1110.72"/>
    <m/>
    <x v="0"/>
    <m/>
    <m/>
    <x v="120"/>
    <m/>
    <x v="2"/>
    <x v="3"/>
    <x v="2"/>
  </r>
  <r>
    <x v="800"/>
    <x v="4"/>
    <x v="0"/>
    <s v="指名：ドルチェグスト（170816-170916）"/>
    <n v="3346"/>
    <m/>
    <m/>
    <m/>
    <m/>
    <n v="25892.880000000001"/>
    <m/>
    <x v="0"/>
    <m/>
    <m/>
    <x v="120"/>
    <m/>
    <x v="2"/>
    <x v="3"/>
    <x v="2"/>
  </r>
  <r>
    <x v="800"/>
    <x v="4"/>
    <x v="0"/>
    <s v="指名：ドルチェグスト（170816-170916）"/>
    <n v="26"/>
    <m/>
    <m/>
    <m/>
    <m/>
    <n v="2.08"/>
    <m/>
    <x v="0"/>
    <m/>
    <m/>
    <x v="120"/>
    <m/>
    <x v="2"/>
    <x v="3"/>
    <x v="2"/>
  </r>
  <r>
    <x v="800"/>
    <x v="4"/>
    <x v="0"/>
    <s v="指名：ドルチェグスト（170816-170916）"/>
    <n v="18"/>
    <m/>
    <m/>
    <m/>
    <m/>
    <n v="23.92"/>
    <m/>
    <x v="0"/>
    <m/>
    <m/>
    <x v="120"/>
    <m/>
    <x v="2"/>
    <x v="3"/>
    <x v="2"/>
  </r>
  <r>
    <x v="800"/>
    <x v="4"/>
    <x v="0"/>
    <s v="指名：ドルチェグスト（170816-170916）"/>
    <n v="135"/>
    <m/>
    <m/>
    <m/>
    <m/>
    <n v="434.71999999999997"/>
    <m/>
    <x v="0"/>
    <m/>
    <m/>
    <x v="120"/>
    <m/>
    <x v="2"/>
    <x v="3"/>
    <x v="2"/>
  </r>
  <r>
    <x v="800"/>
    <x v="4"/>
    <x v="0"/>
    <s v="指名：ドルチェグスト（170816-170916）"/>
    <n v="29"/>
    <m/>
    <m/>
    <m/>
    <m/>
    <n v="197.6"/>
    <m/>
    <x v="0"/>
    <m/>
    <m/>
    <x v="120"/>
    <m/>
    <x v="2"/>
    <x v="3"/>
    <x v="2"/>
  </r>
  <r>
    <x v="801"/>
    <x v="4"/>
    <x v="0"/>
    <s v="指名：ドルチェグスト（170816-170916）"/>
    <n v="20"/>
    <m/>
    <m/>
    <m/>
    <m/>
    <n v="102.96000000000001"/>
    <m/>
    <x v="0"/>
    <m/>
    <m/>
    <x v="120"/>
    <m/>
    <x v="2"/>
    <x v="3"/>
    <x v="2"/>
  </r>
  <r>
    <x v="801"/>
    <x v="4"/>
    <x v="0"/>
    <s v="指名：ドルチェグスト（170816-170916）"/>
    <n v="11"/>
    <m/>
    <m/>
    <m/>
    <m/>
    <n v="2.08"/>
    <m/>
    <x v="0"/>
    <m/>
    <m/>
    <x v="120"/>
    <m/>
    <x v="2"/>
    <x v="3"/>
    <x v="2"/>
  </r>
  <r>
    <x v="801"/>
    <x v="4"/>
    <x v="0"/>
    <s v="指名：ドルチェグスト（170816-170916）"/>
    <n v="102"/>
    <m/>
    <m/>
    <m/>
    <m/>
    <n v="295.36"/>
    <m/>
    <x v="0"/>
    <m/>
    <m/>
    <x v="120"/>
    <m/>
    <x v="2"/>
    <x v="3"/>
    <x v="2"/>
  </r>
  <r>
    <x v="801"/>
    <x v="4"/>
    <x v="0"/>
    <s v="指名：ドルチェグスト（170816-170916）"/>
    <n v="113"/>
    <m/>
    <m/>
    <m/>
    <m/>
    <n v="739.44"/>
    <m/>
    <x v="0"/>
    <m/>
    <m/>
    <x v="120"/>
    <m/>
    <x v="2"/>
    <x v="3"/>
    <x v="2"/>
  </r>
  <r>
    <x v="801"/>
    <x v="4"/>
    <x v="0"/>
    <s v="指名：ドルチェグスト（170816-170916）"/>
    <n v="39"/>
    <m/>
    <m/>
    <m/>
    <m/>
    <n v="525.20000000000005"/>
    <m/>
    <x v="0"/>
    <m/>
    <m/>
    <x v="120"/>
    <m/>
    <x v="2"/>
    <x v="3"/>
    <x v="2"/>
  </r>
  <r>
    <x v="801"/>
    <x v="4"/>
    <x v="0"/>
    <s v="指名：ドルチェグスト（170816-170916）"/>
    <n v="32"/>
    <m/>
    <m/>
    <m/>
    <m/>
    <n v="17.68"/>
    <m/>
    <x v="0"/>
    <m/>
    <m/>
    <x v="120"/>
    <m/>
    <x v="2"/>
    <x v="3"/>
    <x v="2"/>
  </r>
  <r>
    <x v="801"/>
    <x v="4"/>
    <x v="0"/>
    <s v="指名：ドルチェグスト（170816-170916）"/>
    <n v="28"/>
    <m/>
    <m/>
    <m/>
    <m/>
    <n v="21.84"/>
    <m/>
    <x v="0"/>
    <m/>
    <m/>
    <x v="120"/>
    <m/>
    <x v="2"/>
    <x v="3"/>
    <x v="2"/>
  </r>
  <r>
    <x v="801"/>
    <x v="4"/>
    <x v="0"/>
    <s v="指名：ドルチェグスト（170816-170916）"/>
    <n v="2949"/>
    <m/>
    <m/>
    <m/>
    <m/>
    <n v="20590.96"/>
    <m/>
    <x v="0"/>
    <m/>
    <m/>
    <x v="120"/>
    <m/>
    <x v="2"/>
    <x v="3"/>
    <x v="2"/>
  </r>
  <r>
    <x v="801"/>
    <x v="4"/>
    <x v="0"/>
    <s v="指名：ドルチェグスト（170816-170916）"/>
    <n v="1488"/>
    <m/>
    <m/>
    <m/>
    <m/>
    <n v="3935.36"/>
    <m/>
    <x v="0"/>
    <m/>
    <m/>
    <x v="120"/>
    <m/>
    <x v="2"/>
    <x v="3"/>
    <x v="2"/>
  </r>
  <r>
    <x v="801"/>
    <x v="4"/>
    <x v="0"/>
    <s v="指名：ドルチェグスト（170816-170916）"/>
    <n v="2910"/>
    <m/>
    <m/>
    <m/>
    <m/>
    <n v="25002.639999999999"/>
    <m/>
    <x v="0"/>
    <m/>
    <m/>
    <x v="120"/>
    <m/>
    <x v="2"/>
    <x v="3"/>
    <x v="2"/>
  </r>
  <r>
    <x v="801"/>
    <x v="4"/>
    <x v="0"/>
    <s v="指名：ドルチェグスト（170816-170916）"/>
    <n v="984"/>
    <m/>
    <m/>
    <m/>
    <m/>
    <n v="2904.7200000000003"/>
    <m/>
    <x v="0"/>
    <m/>
    <m/>
    <x v="120"/>
    <m/>
    <x v="2"/>
    <x v="3"/>
    <x v="2"/>
  </r>
  <r>
    <x v="801"/>
    <x v="4"/>
    <x v="0"/>
    <s v="指名：ドルチェグスト（170816-170916）"/>
    <n v="998"/>
    <m/>
    <m/>
    <m/>
    <m/>
    <n v="1858.48"/>
    <m/>
    <x v="0"/>
    <m/>
    <m/>
    <x v="120"/>
    <m/>
    <x v="2"/>
    <x v="3"/>
    <x v="2"/>
  </r>
  <r>
    <x v="801"/>
    <x v="4"/>
    <x v="0"/>
    <s v="指名：ドルチェグスト（170816-170916）"/>
    <n v="27"/>
    <m/>
    <m/>
    <m/>
    <m/>
    <n v="44.72"/>
    <m/>
    <x v="0"/>
    <m/>
    <m/>
    <x v="120"/>
    <m/>
    <x v="2"/>
    <x v="3"/>
    <x v="2"/>
  </r>
  <r>
    <x v="801"/>
    <x v="4"/>
    <x v="0"/>
    <s v="指名：ドルチェグスト（170816-170916）"/>
    <n v="19"/>
    <m/>
    <m/>
    <m/>
    <m/>
    <n v="310.96000000000004"/>
    <m/>
    <x v="0"/>
    <m/>
    <m/>
    <x v="120"/>
    <m/>
    <x v="2"/>
    <x v="3"/>
    <x v="2"/>
  </r>
  <r>
    <x v="802"/>
    <x v="4"/>
    <x v="0"/>
    <s v="指名：ドルチェグスト（170816-170916）"/>
    <n v="48"/>
    <m/>
    <m/>
    <m/>
    <m/>
    <n v="262.08"/>
    <m/>
    <x v="0"/>
    <m/>
    <m/>
    <x v="120"/>
    <m/>
    <x v="2"/>
    <x v="3"/>
    <x v="2"/>
  </r>
  <r>
    <x v="802"/>
    <x v="4"/>
    <x v="0"/>
    <s v="指名：ドルチェグスト（170816-170916）"/>
    <n v="169"/>
    <m/>
    <m/>
    <m/>
    <m/>
    <n v="1132.56"/>
    <m/>
    <x v="0"/>
    <m/>
    <m/>
    <x v="120"/>
    <m/>
    <x v="2"/>
    <x v="3"/>
    <x v="2"/>
  </r>
  <r>
    <x v="802"/>
    <x v="4"/>
    <x v="0"/>
    <s v="指名：ドルチェグスト（170816-170916）"/>
    <n v="17"/>
    <m/>
    <m/>
    <m/>
    <m/>
    <n v="4.16"/>
    <m/>
    <x v="0"/>
    <m/>
    <m/>
    <x v="120"/>
    <m/>
    <x v="2"/>
    <x v="3"/>
    <x v="2"/>
  </r>
  <r>
    <x v="802"/>
    <x v="4"/>
    <x v="0"/>
    <s v="指名：ドルチェグスト（170816-170916）"/>
    <n v="1485"/>
    <m/>
    <m/>
    <m/>
    <m/>
    <n v="3051.36"/>
    <m/>
    <x v="0"/>
    <m/>
    <m/>
    <x v="120"/>
    <m/>
    <x v="2"/>
    <x v="3"/>
    <x v="2"/>
  </r>
  <r>
    <x v="802"/>
    <x v="4"/>
    <x v="0"/>
    <s v="指名：ドルチェグスト（170816-170916）"/>
    <n v="17"/>
    <m/>
    <m/>
    <m/>
    <m/>
    <n v="52"/>
    <m/>
    <x v="0"/>
    <m/>
    <m/>
    <x v="120"/>
    <m/>
    <x v="2"/>
    <x v="3"/>
    <x v="2"/>
  </r>
  <r>
    <x v="802"/>
    <x v="4"/>
    <x v="0"/>
    <s v="指名：ドルチェグスト（170816-170916）"/>
    <n v="120"/>
    <m/>
    <m/>
    <m/>
    <m/>
    <n v="234"/>
    <m/>
    <x v="0"/>
    <m/>
    <m/>
    <x v="120"/>
    <m/>
    <x v="2"/>
    <x v="3"/>
    <x v="2"/>
  </r>
  <r>
    <x v="802"/>
    <x v="4"/>
    <x v="0"/>
    <s v="指名：ドルチェグスト（170816-170916）"/>
    <n v="983"/>
    <m/>
    <m/>
    <m/>
    <m/>
    <n v="1786.7199999999998"/>
    <m/>
    <x v="0"/>
    <m/>
    <m/>
    <x v="120"/>
    <m/>
    <x v="2"/>
    <x v="3"/>
    <x v="2"/>
  </r>
  <r>
    <x v="802"/>
    <x v="4"/>
    <x v="0"/>
    <s v="指名：ドルチェグスト（170816-170916）"/>
    <n v="1000"/>
    <m/>
    <m/>
    <m/>
    <m/>
    <n v="1514.24"/>
    <m/>
    <x v="0"/>
    <m/>
    <m/>
    <x v="120"/>
    <m/>
    <x v="2"/>
    <x v="3"/>
    <x v="2"/>
  </r>
  <r>
    <x v="802"/>
    <x v="4"/>
    <x v="0"/>
    <s v="指名：ドルチェグスト（170816-170916）"/>
    <n v="42"/>
    <m/>
    <m/>
    <m/>
    <m/>
    <n v="304.72000000000003"/>
    <m/>
    <x v="0"/>
    <m/>
    <m/>
    <x v="120"/>
    <m/>
    <x v="2"/>
    <x v="3"/>
    <x v="2"/>
  </r>
  <r>
    <x v="802"/>
    <x v="4"/>
    <x v="0"/>
    <s v="指名：ドルチェグスト（170816-170916）"/>
    <n v="2979"/>
    <m/>
    <m/>
    <m/>
    <m/>
    <n v="29767.919999999998"/>
    <m/>
    <x v="0"/>
    <m/>
    <m/>
    <x v="120"/>
    <m/>
    <x v="2"/>
    <x v="3"/>
    <x v="2"/>
  </r>
  <r>
    <x v="802"/>
    <x v="4"/>
    <x v="0"/>
    <s v="指名：ドルチェグスト（170816-170916）"/>
    <n v="19"/>
    <m/>
    <m/>
    <m/>
    <m/>
    <n v="4.16"/>
    <m/>
    <x v="0"/>
    <m/>
    <m/>
    <x v="120"/>
    <m/>
    <x v="2"/>
    <x v="3"/>
    <x v="2"/>
  </r>
  <r>
    <x v="802"/>
    <x v="4"/>
    <x v="0"/>
    <s v="指名：ドルチェグスト（170816-170916）"/>
    <n v="25"/>
    <m/>
    <m/>
    <m/>
    <m/>
    <n v="358.79999999999995"/>
    <m/>
    <x v="0"/>
    <m/>
    <m/>
    <x v="120"/>
    <m/>
    <x v="2"/>
    <x v="3"/>
    <x v="2"/>
  </r>
  <r>
    <x v="802"/>
    <x v="4"/>
    <x v="0"/>
    <s v="指名：ドルチェグスト（170816-170916）"/>
    <n v="2715"/>
    <m/>
    <m/>
    <m/>
    <m/>
    <n v="28310.879999999997"/>
    <m/>
    <x v="0"/>
    <m/>
    <m/>
    <x v="120"/>
    <m/>
    <x v="2"/>
    <x v="3"/>
    <x v="2"/>
  </r>
  <r>
    <x v="802"/>
    <x v="4"/>
    <x v="0"/>
    <s v="指名：ドルチェグスト（170816-170916）"/>
    <n v="36"/>
    <m/>
    <m/>
    <m/>
    <m/>
    <n v="356.72"/>
    <m/>
    <x v="0"/>
    <m/>
    <m/>
    <x v="120"/>
    <m/>
    <x v="2"/>
    <x v="3"/>
    <x v="2"/>
  </r>
  <r>
    <x v="803"/>
    <x v="4"/>
    <x v="0"/>
    <s v="指名：ドルチェグスト（170816-170916）"/>
    <n v="35"/>
    <m/>
    <m/>
    <m/>
    <m/>
    <n v="244.4"/>
    <m/>
    <x v="0"/>
    <m/>
    <m/>
    <x v="120"/>
    <m/>
    <x v="2"/>
    <x v="3"/>
    <x v="2"/>
  </r>
  <r>
    <x v="803"/>
    <x v="4"/>
    <x v="0"/>
    <s v="指名：ドルチェグスト（170816-170916）"/>
    <n v="3608"/>
    <m/>
    <m/>
    <m/>
    <m/>
    <n v="37095.760000000002"/>
    <m/>
    <x v="0"/>
    <m/>
    <m/>
    <x v="120"/>
    <m/>
    <x v="2"/>
    <x v="3"/>
    <x v="2"/>
  </r>
  <r>
    <x v="803"/>
    <x v="4"/>
    <x v="0"/>
    <s v="指名：ドルチェグスト（170816-170916）"/>
    <n v="52"/>
    <m/>
    <m/>
    <m/>
    <m/>
    <n v="364"/>
    <m/>
    <x v="0"/>
    <m/>
    <m/>
    <x v="120"/>
    <m/>
    <x v="2"/>
    <x v="3"/>
    <x v="2"/>
  </r>
  <r>
    <x v="803"/>
    <x v="4"/>
    <x v="0"/>
    <s v="指名：ドルチェグスト（170816-170916）"/>
    <n v="1044"/>
    <m/>
    <m/>
    <m/>
    <m/>
    <n v="1752.4"/>
    <m/>
    <x v="0"/>
    <m/>
    <m/>
    <x v="120"/>
    <m/>
    <x v="2"/>
    <x v="3"/>
    <x v="2"/>
  </r>
  <r>
    <x v="803"/>
    <x v="4"/>
    <x v="0"/>
    <s v="指名：ドルチェグスト（170816-170916）"/>
    <n v="36"/>
    <m/>
    <m/>
    <m/>
    <m/>
    <n v="223.60000000000002"/>
    <m/>
    <x v="0"/>
    <m/>
    <m/>
    <x v="120"/>
    <m/>
    <x v="2"/>
    <x v="3"/>
    <x v="2"/>
  </r>
  <r>
    <x v="803"/>
    <x v="4"/>
    <x v="0"/>
    <s v="指名：ドルチェグスト（170816-170916）"/>
    <n v="26"/>
    <m/>
    <m/>
    <m/>
    <m/>
    <n v="190.32"/>
    <m/>
    <x v="0"/>
    <m/>
    <m/>
    <x v="120"/>
    <m/>
    <x v="2"/>
    <x v="3"/>
    <x v="2"/>
  </r>
  <r>
    <x v="803"/>
    <x v="4"/>
    <x v="0"/>
    <s v="指名：ドルチェグスト（170816-170916）"/>
    <n v="9"/>
    <m/>
    <m/>
    <m/>
    <m/>
    <n v="15.6"/>
    <m/>
    <x v="0"/>
    <m/>
    <m/>
    <x v="120"/>
    <m/>
    <x v="2"/>
    <x v="3"/>
    <x v="2"/>
  </r>
  <r>
    <x v="803"/>
    <x v="4"/>
    <x v="0"/>
    <s v="指名：ドルチェグスト（170816-170916）"/>
    <n v="12"/>
    <m/>
    <m/>
    <m/>
    <m/>
    <n v="8.32"/>
    <m/>
    <x v="0"/>
    <m/>
    <m/>
    <x v="120"/>
    <m/>
    <x v="2"/>
    <x v="3"/>
    <x v="2"/>
  </r>
  <r>
    <x v="803"/>
    <x v="4"/>
    <x v="0"/>
    <s v="指名：ドルチェグスト（170816-170916）"/>
    <n v="125"/>
    <m/>
    <m/>
    <m/>
    <m/>
    <n v="633.36"/>
    <m/>
    <x v="0"/>
    <m/>
    <m/>
    <x v="120"/>
    <m/>
    <x v="2"/>
    <x v="3"/>
    <x v="2"/>
  </r>
  <r>
    <x v="803"/>
    <x v="4"/>
    <x v="0"/>
    <s v="指名：ドルチェグスト（170816-170916）"/>
    <n v="2002"/>
    <m/>
    <m/>
    <m/>
    <m/>
    <n v="19828.64"/>
    <m/>
    <x v="0"/>
    <m/>
    <m/>
    <x v="120"/>
    <m/>
    <x v="2"/>
    <x v="3"/>
    <x v="2"/>
  </r>
  <r>
    <x v="803"/>
    <x v="4"/>
    <x v="0"/>
    <s v="指名：ドルチェグスト（170816-170916）"/>
    <n v="968"/>
    <m/>
    <m/>
    <m/>
    <m/>
    <n v="1636.96"/>
    <m/>
    <x v="0"/>
    <m/>
    <m/>
    <x v="120"/>
    <m/>
    <x v="2"/>
    <x v="3"/>
    <x v="2"/>
  </r>
  <r>
    <x v="803"/>
    <x v="4"/>
    <x v="0"/>
    <s v="指名：ドルチェグスト（170816-170916）"/>
    <n v="1288"/>
    <m/>
    <m/>
    <m/>
    <m/>
    <n v="4181.84"/>
    <m/>
    <x v="0"/>
    <m/>
    <m/>
    <x v="120"/>
    <m/>
    <x v="2"/>
    <x v="3"/>
    <x v="2"/>
  </r>
  <r>
    <x v="803"/>
    <x v="4"/>
    <x v="0"/>
    <s v="指名：ドルチェグスト（170816-170916）"/>
    <n v="13"/>
    <m/>
    <m/>
    <m/>
    <m/>
    <n v="41.6"/>
    <m/>
    <x v="0"/>
    <m/>
    <m/>
    <x v="120"/>
    <m/>
    <x v="2"/>
    <x v="3"/>
    <x v="2"/>
  </r>
  <r>
    <x v="803"/>
    <x v="4"/>
    <x v="0"/>
    <s v="指名：ドルチェグスト（170816-170916）"/>
    <n v="16"/>
    <m/>
    <m/>
    <m/>
    <m/>
    <n v="0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24.96"/>
    <m/>
    <x v="0"/>
    <m/>
    <m/>
    <x v="120"/>
    <m/>
    <x v="2"/>
    <x v="3"/>
    <x v="2"/>
  </r>
  <r>
    <x v="804"/>
    <x v="4"/>
    <x v="0"/>
    <s v="指名：ドルチェグスト（170816-170916）"/>
    <n v="1246"/>
    <m/>
    <m/>
    <m/>
    <m/>
    <n v="6123.52"/>
    <m/>
    <x v="0"/>
    <m/>
    <m/>
    <x v="120"/>
    <m/>
    <x v="2"/>
    <x v="3"/>
    <x v="2"/>
  </r>
  <r>
    <x v="804"/>
    <x v="4"/>
    <x v="0"/>
    <s v="指名：ドルチェグスト（170816-170916）"/>
    <n v="750"/>
    <m/>
    <m/>
    <m/>
    <m/>
    <n v="1291.68"/>
    <m/>
    <x v="0"/>
    <m/>
    <m/>
    <x v="120"/>
    <m/>
    <x v="2"/>
    <x v="3"/>
    <x v="2"/>
  </r>
  <r>
    <x v="804"/>
    <x v="4"/>
    <x v="0"/>
    <s v="指名：ドルチェグスト（170816-170916）"/>
    <n v="2533"/>
    <m/>
    <m/>
    <m/>
    <m/>
    <n v="27685.839999999997"/>
    <m/>
    <x v="0"/>
    <m/>
    <m/>
    <x v="120"/>
    <m/>
    <x v="2"/>
    <x v="3"/>
    <x v="2"/>
  </r>
  <r>
    <x v="804"/>
    <x v="4"/>
    <x v="0"/>
    <s v="指名：ドルチェグスト（170816-170916）"/>
    <n v="1850"/>
    <m/>
    <m/>
    <m/>
    <m/>
    <n v="20913.36"/>
    <m/>
    <x v="0"/>
    <m/>
    <m/>
    <x v="120"/>
    <m/>
    <x v="2"/>
    <x v="3"/>
    <x v="2"/>
  </r>
  <r>
    <x v="804"/>
    <x v="4"/>
    <x v="0"/>
    <s v="指名：ドルチェグスト（170816-170916）"/>
    <n v="18"/>
    <m/>
    <m/>
    <m/>
    <m/>
    <n v="53.040000000000006"/>
    <m/>
    <x v="0"/>
    <m/>
    <m/>
    <x v="120"/>
    <m/>
    <x v="2"/>
    <x v="3"/>
    <x v="2"/>
  </r>
  <r>
    <x v="804"/>
    <x v="4"/>
    <x v="0"/>
    <s v="指名：ドルチェグスト（170816-170916）"/>
    <n v="9"/>
    <m/>
    <m/>
    <m/>
    <m/>
    <n v="33.28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31.2"/>
    <m/>
    <x v="0"/>
    <m/>
    <m/>
    <x v="120"/>
    <m/>
    <x v="2"/>
    <x v="3"/>
    <x v="2"/>
  </r>
  <r>
    <x v="804"/>
    <x v="4"/>
    <x v="0"/>
    <s v="指名：ドルチェグスト（170816-170916）"/>
    <n v="29"/>
    <m/>
    <m/>
    <m/>
    <m/>
    <n v="69.680000000000007"/>
    <m/>
    <x v="0"/>
    <m/>
    <m/>
    <x v="120"/>
    <m/>
    <x v="2"/>
    <x v="3"/>
    <x v="2"/>
  </r>
  <r>
    <x v="804"/>
    <x v="4"/>
    <x v="0"/>
    <s v="指名：ドルチェグスト（170816-170916）"/>
    <n v="814"/>
    <m/>
    <m/>
    <m/>
    <m/>
    <n v="1666.08"/>
    <m/>
    <x v="0"/>
    <m/>
    <m/>
    <x v="120"/>
    <m/>
    <x v="2"/>
    <x v="3"/>
    <x v="2"/>
  </r>
  <r>
    <x v="804"/>
    <x v="4"/>
    <x v="0"/>
    <s v="指名：ドルチェグスト（170816-170916）"/>
    <n v="104"/>
    <m/>
    <m/>
    <m/>
    <m/>
    <n v="728"/>
    <m/>
    <x v="0"/>
    <m/>
    <m/>
    <x v="120"/>
    <m/>
    <x v="2"/>
    <x v="3"/>
    <x v="2"/>
  </r>
  <r>
    <x v="804"/>
    <x v="4"/>
    <x v="0"/>
    <s v="指名：ドルチェグスト（170816-170916）"/>
    <n v="23"/>
    <m/>
    <m/>
    <m/>
    <m/>
    <n v="135.19999999999999"/>
    <m/>
    <x v="0"/>
    <m/>
    <m/>
    <x v="120"/>
    <m/>
    <x v="2"/>
    <x v="3"/>
    <x v="2"/>
  </r>
  <r>
    <x v="804"/>
    <x v="4"/>
    <x v="0"/>
    <s v="指名：ドルチェグスト（170816-170916）"/>
    <n v="14"/>
    <m/>
    <m/>
    <m/>
    <m/>
    <n v="24.96"/>
    <m/>
    <x v="0"/>
    <m/>
    <m/>
    <x v="120"/>
    <m/>
    <x v="2"/>
    <x v="3"/>
    <x v="2"/>
  </r>
  <r>
    <x v="804"/>
    <x v="4"/>
    <x v="0"/>
    <s v="指名：ドルチェグスト（170816-170916）"/>
    <n v="92"/>
    <m/>
    <m/>
    <m/>
    <m/>
    <n v="127.92"/>
    <m/>
    <x v="0"/>
    <m/>
    <m/>
    <x v="120"/>
    <m/>
    <x v="2"/>
    <x v="3"/>
    <x v="2"/>
  </r>
  <r>
    <x v="805"/>
    <x v="4"/>
    <x v="0"/>
    <s v="指名：ドルチェグスト（170816-170916）"/>
    <n v="12"/>
    <m/>
    <m/>
    <m/>
    <m/>
    <n v="5.2"/>
    <m/>
    <x v="0"/>
    <m/>
    <m/>
    <x v="120"/>
    <m/>
    <x v="2"/>
    <x v="3"/>
    <x v="2"/>
  </r>
  <r>
    <x v="805"/>
    <x v="4"/>
    <x v="0"/>
    <s v="指名：ドルチェグスト（170816-170916）"/>
    <n v="801"/>
    <m/>
    <m/>
    <m/>
    <m/>
    <n v="1418.5600000000002"/>
    <m/>
    <x v="0"/>
    <m/>
    <m/>
    <x v="120"/>
    <m/>
    <x v="2"/>
    <x v="3"/>
    <x v="2"/>
  </r>
  <r>
    <x v="805"/>
    <x v="4"/>
    <x v="0"/>
    <s v="指名：ドルチェグスト（170816-170916）"/>
    <n v="20"/>
    <m/>
    <m/>
    <m/>
    <m/>
    <n v="109.19999999999999"/>
    <m/>
    <x v="0"/>
    <m/>
    <m/>
    <x v="120"/>
    <m/>
    <x v="2"/>
    <x v="3"/>
    <x v="2"/>
  </r>
  <r>
    <x v="805"/>
    <x v="4"/>
    <x v="0"/>
    <s v="指名：ドルチェグスト（170816-170916）"/>
    <n v="32"/>
    <m/>
    <m/>
    <m/>
    <m/>
    <n v="536.64"/>
    <m/>
    <x v="0"/>
    <m/>
    <m/>
    <x v="120"/>
    <m/>
    <x v="2"/>
    <x v="3"/>
    <x v="2"/>
  </r>
  <r>
    <x v="805"/>
    <x v="4"/>
    <x v="0"/>
    <s v="指名：ドルチェグスト（170816-170916）"/>
    <n v="39"/>
    <m/>
    <m/>
    <m/>
    <m/>
    <n v="372.32000000000005"/>
    <m/>
    <x v="0"/>
    <m/>
    <m/>
    <x v="120"/>
    <m/>
    <x v="2"/>
    <x v="3"/>
    <x v="2"/>
  </r>
  <r>
    <x v="805"/>
    <x v="4"/>
    <x v="0"/>
    <s v="指名：ドルチェグスト（170816-170916）"/>
    <n v="88"/>
    <m/>
    <m/>
    <m/>
    <m/>
    <n v="430.56000000000006"/>
    <m/>
    <x v="0"/>
    <m/>
    <m/>
    <x v="120"/>
    <m/>
    <x v="2"/>
    <x v="3"/>
    <x v="2"/>
  </r>
  <r>
    <x v="805"/>
    <x v="4"/>
    <x v="0"/>
    <s v="指名：ドルチェグスト（170816-170916）"/>
    <n v="90"/>
    <m/>
    <m/>
    <m/>
    <m/>
    <n v="179.92000000000002"/>
    <m/>
    <x v="0"/>
    <m/>
    <m/>
    <x v="120"/>
    <m/>
    <x v="2"/>
    <x v="3"/>
    <x v="2"/>
  </r>
  <r>
    <x v="805"/>
    <x v="4"/>
    <x v="0"/>
    <s v="指名：ドルチェグスト（170816-170916）"/>
    <n v="867"/>
    <m/>
    <m/>
    <m/>
    <m/>
    <n v="1398.8"/>
    <m/>
    <x v="0"/>
    <m/>
    <m/>
    <x v="120"/>
    <m/>
    <x v="2"/>
    <x v="3"/>
    <x v="2"/>
  </r>
  <r>
    <x v="805"/>
    <x v="4"/>
    <x v="0"/>
    <s v="指名：ドルチェグスト（170816-170916）"/>
    <n v="1126"/>
    <m/>
    <m/>
    <m/>
    <m/>
    <n v="3843.84"/>
    <m/>
    <x v="0"/>
    <m/>
    <m/>
    <x v="120"/>
    <m/>
    <x v="2"/>
    <x v="3"/>
    <x v="2"/>
  </r>
  <r>
    <x v="805"/>
    <x v="4"/>
    <x v="0"/>
    <s v="指名：ドルチェグスト（170816-170916）"/>
    <n v="3715"/>
    <m/>
    <m/>
    <m/>
    <m/>
    <n v="28851.679999999997"/>
    <m/>
    <x v="0"/>
    <m/>
    <m/>
    <x v="120"/>
    <m/>
    <x v="2"/>
    <x v="3"/>
    <x v="2"/>
  </r>
  <r>
    <x v="805"/>
    <x v="4"/>
    <x v="0"/>
    <s v="指名：ドルチェグスト（170816-170916）"/>
    <n v="17"/>
    <m/>
    <m/>
    <m/>
    <m/>
    <n v="93.6"/>
    <m/>
    <x v="0"/>
    <m/>
    <m/>
    <x v="120"/>
    <m/>
    <x v="2"/>
    <x v="3"/>
    <x v="2"/>
  </r>
  <r>
    <x v="805"/>
    <x v="4"/>
    <x v="0"/>
    <s v="指名：ドルチェグスト（170816-170916）"/>
    <n v="9"/>
    <m/>
    <m/>
    <m/>
    <m/>
    <n v="28.08"/>
    <m/>
    <x v="0"/>
    <m/>
    <m/>
    <x v="120"/>
    <m/>
    <x v="2"/>
    <x v="3"/>
    <x v="2"/>
  </r>
  <r>
    <x v="805"/>
    <x v="4"/>
    <x v="0"/>
    <s v="指名：ドルチェグスト（170816-170916）"/>
    <n v="2436"/>
    <m/>
    <m/>
    <m/>
    <m/>
    <n v="19952.400000000001"/>
    <m/>
    <x v="0"/>
    <m/>
    <m/>
    <x v="120"/>
    <m/>
    <x v="2"/>
    <x v="3"/>
    <x v="2"/>
  </r>
  <r>
    <x v="805"/>
    <x v="4"/>
    <x v="0"/>
    <s v="指名：ドルチェグスト（170816-170916）"/>
    <n v="17"/>
    <m/>
    <m/>
    <m/>
    <m/>
    <n v="8.32"/>
    <m/>
    <x v="0"/>
    <m/>
    <m/>
    <x v="120"/>
    <m/>
    <x v="2"/>
    <x v="3"/>
    <x v="2"/>
  </r>
  <r>
    <x v="806"/>
    <x v="4"/>
    <x v="0"/>
    <s v="指名：ドルチェグスト（170816-170916）"/>
    <n v="13"/>
    <m/>
    <m/>
    <m/>
    <m/>
    <n v="24.96"/>
    <m/>
    <x v="0"/>
    <m/>
    <m/>
    <x v="120"/>
    <m/>
    <x v="2"/>
    <x v="3"/>
    <x v="2"/>
  </r>
  <r>
    <x v="806"/>
    <x v="4"/>
    <x v="0"/>
    <s v="指名：ドルチェグスト（170816-170916）"/>
    <n v="991"/>
    <m/>
    <m/>
    <m/>
    <m/>
    <n v="2837.12"/>
    <m/>
    <x v="0"/>
    <m/>
    <m/>
    <x v="120"/>
    <m/>
    <x v="2"/>
    <x v="3"/>
    <x v="2"/>
  </r>
  <r>
    <x v="806"/>
    <x v="4"/>
    <x v="0"/>
    <s v="指名：ドルチェグスト（170816-170916）"/>
    <n v="34"/>
    <m/>
    <m/>
    <m/>
    <m/>
    <n v="496.08"/>
    <m/>
    <x v="0"/>
    <m/>
    <m/>
    <x v="120"/>
    <m/>
    <x v="2"/>
    <x v="3"/>
    <x v="2"/>
  </r>
  <r>
    <x v="806"/>
    <x v="4"/>
    <x v="0"/>
    <s v="指名：ドルチェグスト（170816-170916）"/>
    <n v="111"/>
    <m/>
    <m/>
    <m/>
    <m/>
    <n v="584.48"/>
    <m/>
    <x v="0"/>
    <m/>
    <m/>
    <x v="120"/>
    <m/>
    <x v="2"/>
    <x v="3"/>
    <x v="2"/>
  </r>
  <r>
    <x v="806"/>
    <x v="4"/>
    <x v="0"/>
    <s v="指名：ドルチェグスト（170816-170916）"/>
    <n v="23"/>
    <m/>
    <m/>
    <m/>
    <m/>
    <n v="52"/>
    <m/>
    <x v="0"/>
    <m/>
    <m/>
    <x v="120"/>
    <m/>
    <x v="2"/>
    <x v="3"/>
    <x v="2"/>
  </r>
  <r>
    <x v="806"/>
    <x v="4"/>
    <x v="0"/>
    <s v="指名：ドルチェグスト（170816-170916）"/>
    <n v="91"/>
    <m/>
    <m/>
    <m/>
    <m/>
    <n v="269.36"/>
    <m/>
    <x v="0"/>
    <m/>
    <m/>
    <x v="120"/>
    <m/>
    <x v="2"/>
    <x v="3"/>
    <x v="2"/>
  </r>
  <r>
    <x v="806"/>
    <x v="4"/>
    <x v="0"/>
    <s v="指名：ドルチェグスト（170816-170916）"/>
    <n v="33"/>
    <m/>
    <m/>
    <m/>
    <m/>
    <n v="88.4"/>
    <m/>
    <x v="0"/>
    <m/>
    <m/>
    <x v="120"/>
    <m/>
    <x v="2"/>
    <x v="3"/>
    <x v="2"/>
  </r>
  <r>
    <x v="806"/>
    <x v="4"/>
    <x v="0"/>
    <s v="指名：ドルチェグスト（170816-170916）"/>
    <n v="3693"/>
    <m/>
    <m/>
    <m/>
    <m/>
    <n v="27043.119999999999"/>
    <m/>
    <x v="0"/>
    <m/>
    <m/>
    <x v="120"/>
    <m/>
    <x v="2"/>
    <x v="3"/>
    <x v="2"/>
  </r>
  <r>
    <x v="806"/>
    <x v="4"/>
    <x v="0"/>
    <s v="指名：ドルチェグスト（170816-170916）"/>
    <n v="852"/>
    <m/>
    <m/>
    <m/>
    <m/>
    <n v="1825.2"/>
    <m/>
    <x v="0"/>
    <m/>
    <m/>
    <x v="120"/>
    <m/>
    <x v="2"/>
    <x v="3"/>
    <x v="2"/>
  </r>
  <r>
    <x v="806"/>
    <x v="4"/>
    <x v="0"/>
    <s v="指名：ドルチェグスト（170816-170916）"/>
    <n v="11"/>
    <m/>
    <m/>
    <m/>
    <m/>
    <n v="38.480000000000004"/>
    <m/>
    <x v="0"/>
    <m/>
    <m/>
    <x v="120"/>
    <m/>
    <x v="2"/>
    <x v="3"/>
    <x v="2"/>
  </r>
  <r>
    <x v="806"/>
    <x v="4"/>
    <x v="0"/>
    <s v="指名：ドルチェグスト（170816-170916）"/>
    <n v="17"/>
    <m/>
    <m/>
    <m/>
    <m/>
    <n v="4.16"/>
    <m/>
    <x v="0"/>
    <m/>
    <m/>
    <x v="120"/>
    <m/>
    <x v="2"/>
    <x v="3"/>
    <x v="2"/>
  </r>
  <r>
    <x v="806"/>
    <x v="4"/>
    <x v="0"/>
    <s v="指名：ドルチェグスト（170816-170916）"/>
    <n v="863"/>
    <m/>
    <m/>
    <m/>
    <m/>
    <n v="1535.04"/>
    <m/>
    <x v="0"/>
    <m/>
    <m/>
    <x v="120"/>
    <m/>
    <x v="2"/>
    <x v="3"/>
    <x v="2"/>
  </r>
  <r>
    <x v="806"/>
    <x v="4"/>
    <x v="0"/>
    <s v="指名：ドルチェグスト（170816-170916）"/>
    <n v="39"/>
    <m/>
    <m/>
    <m/>
    <m/>
    <n v="246.48"/>
    <m/>
    <x v="0"/>
    <m/>
    <m/>
    <x v="120"/>
    <m/>
    <x v="2"/>
    <x v="3"/>
    <x v="2"/>
  </r>
  <r>
    <x v="806"/>
    <x v="4"/>
    <x v="0"/>
    <s v="指名：ドルチェグスト（170816-170916）"/>
    <n v="2419"/>
    <m/>
    <m/>
    <m/>
    <m/>
    <n v="21492.639999999999"/>
    <m/>
    <x v="0"/>
    <m/>
    <m/>
    <x v="120"/>
    <m/>
    <x v="2"/>
    <x v="3"/>
    <x v="2"/>
  </r>
  <r>
    <x v="807"/>
    <x v="4"/>
    <x v="0"/>
    <s v="指名：ドルチェグスト（170816-170916）"/>
    <n v="28"/>
    <m/>
    <m/>
    <m/>
    <m/>
    <n v="23.92"/>
    <m/>
    <x v="0"/>
    <m/>
    <m/>
    <x v="121"/>
    <m/>
    <x v="2"/>
    <x v="3"/>
    <x v="2"/>
  </r>
  <r>
    <x v="807"/>
    <x v="4"/>
    <x v="0"/>
    <s v="指名：ドルチェグスト（170816-170916）"/>
    <n v="22"/>
    <m/>
    <m/>
    <m/>
    <m/>
    <n v="74.88"/>
    <m/>
    <x v="0"/>
    <m/>
    <m/>
    <x v="121"/>
    <m/>
    <x v="2"/>
    <x v="3"/>
    <x v="2"/>
  </r>
  <r>
    <x v="807"/>
    <x v="4"/>
    <x v="0"/>
    <s v="指名：ドルチェグスト（170816-170916）"/>
    <n v="17"/>
    <m/>
    <m/>
    <m/>
    <m/>
    <n v="2.08"/>
    <m/>
    <x v="0"/>
    <m/>
    <m/>
    <x v="121"/>
    <m/>
    <x v="2"/>
    <x v="3"/>
    <x v="2"/>
  </r>
  <r>
    <x v="807"/>
    <x v="4"/>
    <x v="0"/>
    <s v="指名：ドルチェグスト（170816-170916）"/>
    <n v="1058"/>
    <m/>
    <m/>
    <m/>
    <m/>
    <n v="1671.28"/>
    <m/>
    <x v="0"/>
    <m/>
    <m/>
    <x v="121"/>
    <m/>
    <x v="2"/>
    <x v="3"/>
    <x v="2"/>
  </r>
  <r>
    <x v="807"/>
    <x v="4"/>
    <x v="0"/>
    <s v="指名：ドルチェグスト（170816-170916）"/>
    <n v="979"/>
    <m/>
    <m/>
    <m/>
    <m/>
    <n v="1719.12"/>
    <m/>
    <x v="0"/>
    <m/>
    <m/>
    <x v="121"/>
    <m/>
    <x v="2"/>
    <x v="3"/>
    <x v="2"/>
  </r>
  <r>
    <x v="807"/>
    <x v="4"/>
    <x v="0"/>
    <s v="指名：ドルチェグスト（170816-170916）"/>
    <n v="28"/>
    <m/>
    <m/>
    <m/>
    <m/>
    <n v="177.84"/>
    <m/>
    <x v="0"/>
    <m/>
    <m/>
    <x v="121"/>
    <m/>
    <x v="2"/>
    <x v="3"/>
    <x v="2"/>
  </r>
  <r>
    <x v="807"/>
    <x v="4"/>
    <x v="0"/>
    <s v="指名：ドルチェグスト（170816-170916）"/>
    <n v="3047"/>
    <m/>
    <m/>
    <m/>
    <m/>
    <n v="27789.840000000004"/>
    <m/>
    <x v="0"/>
    <m/>
    <m/>
    <x v="121"/>
    <m/>
    <x v="2"/>
    <x v="3"/>
    <x v="2"/>
  </r>
  <r>
    <x v="807"/>
    <x v="4"/>
    <x v="0"/>
    <s v="指名：ドルチェグスト（170816-170916）"/>
    <n v="108"/>
    <m/>
    <m/>
    <m/>
    <m/>
    <n v="1413.3600000000001"/>
    <m/>
    <x v="0"/>
    <m/>
    <m/>
    <x v="121"/>
    <m/>
    <x v="2"/>
    <x v="3"/>
    <x v="2"/>
  </r>
  <r>
    <x v="807"/>
    <x v="4"/>
    <x v="0"/>
    <s v="指名：ドルチェグスト（170816-170916）"/>
    <n v="33"/>
    <m/>
    <m/>
    <m/>
    <m/>
    <n v="283.91999999999996"/>
    <m/>
    <x v="0"/>
    <m/>
    <m/>
    <x v="121"/>
    <m/>
    <x v="2"/>
    <x v="3"/>
    <x v="2"/>
  </r>
  <r>
    <x v="807"/>
    <x v="4"/>
    <x v="0"/>
    <s v="指名：ドルチェグスト（170816-170916）"/>
    <n v="129"/>
    <m/>
    <m/>
    <m/>
    <m/>
    <n v="197.60000000000002"/>
    <m/>
    <x v="0"/>
    <m/>
    <m/>
    <x v="121"/>
    <m/>
    <x v="2"/>
    <x v="3"/>
    <x v="2"/>
  </r>
  <r>
    <x v="807"/>
    <x v="4"/>
    <x v="0"/>
    <s v="指名：ドルチェグスト（170816-170916）"/>
    <n v="2507"/>
    <m/>
    <m/>
    <m/>
    <m/>
    <n v="25581.919999999998"/>
    <m/>
    <x v="0"/>
    <m/>
    <m/>
    <x v="121"/>
    <m/>
    <x v="2"/>
    <x v="3"/>
    <x v="2"/>
  </r>
  <r>
    <x v="807"/>
    <x v="4"/>
    <x v="0"/>
    <s v="指名：ドルチェグスト（170816-170916）"/>
    <n v="39"/>
    <m/>
    <m/>
    <m/>
    <m/>
    <n v="526.24"/>
    <m/>
    <x v="0"/>
    <m/>
    <m/>
    <x v="121"/>
    <m/>
    <x v="2"/>
    <x v="3"/>
    <x v="2"/>
  </r>
  <r>
    <x v="807"/>
    <x v="4"/>
    <x v="0"/>
    <s v="指名：ドルチェグスト（170816-170916）"/>
    <n v="1168"/>
    <m/>
    <m/>
    <m/>
    <m/>
    <n v="3785.6"/>
    <m/>
    <x v="0"/>
    <m/>
    <m/>
    <x v="121"/>
    <m/>
    <x v="2"/>
    <x v="3"/>
    <x v="2"/>
  </r>
  <r>
    <x v="807"/>
    <x v="4"/>
    <x v="0"/>
    <s v="指名：ドルチェグスト（170816-170916）"/>
    <n v="17"/>
    <m/>
    <m/>
    <m/>
    <m/>
    <n v="39.520000000000003"/>
    <m/>
    <x v="0"/>
    <m/>
    <m/>
    <x v="121"/>
    <m/>
    <x v="2"/>
    <x v="3"/>
    <x v="2"/>
  </r>
  <r>
    <x v="808"/>
    <x v="4"/>
    <x v="0"/>
    <s v="指名：ドルチェグスト（170816-170916）"/>
    <n v="1039"/>
    <m/>
    <m/>
    <m/>
    <m/>
    <n v="2176.7199999999998"/>
    <m/>
    <x v="0"/>
    <m/>
    <m/>
    <x v="121"/>
    <m/>
    <x v="2"/>
    <x v="3"/>
    <x v="2"/>
  </r>
  <r>
    <x v="808"/>
    <x v="4"/>
    <x v="0"/>
    <s v="指名：ドルチェグスト（170816-170916）"/>
    <n v="15"/>
    <m/>
    <m/>
    <m/>
    <m/>
    <n v="10.4"/>
    <m/>
    <x v="0"/>
    <m/>
    <m/>
    <x v="121"/>
    <m/>
    <x v="2"/>
    <x v="3"/>
    <x v="2"/>
  </r>
  <r>
    <x v="808"/>
    <x v="4"/>
    <x v="0"/>
    <s v="指名：ドルチェグスト（170816-170916）"/>
    <n v="19"/>
    <m/>
    <m/>
    <m/>
    <m/>
    <n v="115.44"/>
    <m/>
    <x v="0"/>
    <m/>
    <m/>
    <x v="121"/>
    <m/>
    <x v="2"/>
    <x v="3"/>
    <x v="2"/>
  </r>
  <r>
    <x v="808"/>
    <x v="4"/>
    <x v="0"/>
    <s v="指名：ドルチェグスト（170816-170916）"/>
    <n v="1456"/>
    <m/>
    <m/>
    <m/>
    <m/>
    <n v="4515.68"/>
    <m/>
    <x v="0"/>
    <m/>
    <m/>
    <x v="121"/>
    <m/>
    <x v="2"/>
    <x v="3"/>
    <x v="2"/>
  </r>
  <r>
    <x v="808"/>
    <x v="4"/>
    <x v="0"/>
    <s v="指名：ドルチェグスト（170816-170916）"/>
    <n v="36"/>
    <m/>
    <m/>
    <m/>
    <m/>
    <n v="180.96"/>
    <m/>
    <x v="0"/>
    <m/>
    <m/>
    <x v="121"/>
    <m/>
    <x v="2"/>
    <x v="3"/>
    <x v="2"/>
  </r>
  <r>
    <x v="808"/>
    <x v="4"/>
    <x v="0"/>
    <s v="指名：ドルチェグスト（170816-170916）"/>
    <n v="2964"/>
    <m/>
    <m/>
    <m/>
    <m/>
    <n v="27025.439999999999"/>
    <m/>
    <x v="0"/>
    <m/>
    <m/>
    <x v="121"/>
    <m/>
    <x v="2"/>
    <x v="3"/>
    <x v="2"/>
  </r>
  <r>
    <x v="808"/>
    <x v="4"/>
    <x v="0"/>
    <s v="指名：ドルチェグスト（170816-170916）"/>
    <n v="25"/>
    <m/>
    <m/>
    <m/>
    <m/>
    <n v="392.08"/>
    <m/>
    <x v="0"/>
    <m/>
    <m/>
    <x v="121"/>
    <m/>
    <x v="2"/>
    <x v="3"/>
    <x v="2"/>
  </r>
  <r>
    <x v="808"/>
    <x v="4"/>
    <x v="0"/>
    <s v="指名：ドルチェグスト（170816-170916）"/>
    <n v="43"/>
    <m/>
    <m/>
    <m/>
    <m/>
    <n v="455.52"/>
    <m/>
    <x v="0"/>
    <m/>
    <m/>
    <x v="121"/>
    <m/>
    <x v="2"/>
    <x v="3"/>
    <x v="2"/>
  </r>
  <r>
    <x v="808"/>
    <x v="4"/>
    <x v="0"/>
    <s v="指名：ドルチェグスト（170816-170916）"/>
    <n v="2577"/>
    <m/>
    <m/>
    <m/>
    <m/>
    <n v="22890.400000000001"/>
    <m/>
    <x v="0"/>
    <m/>
    <m/>
    <x v="121"/>
    <m/>
    <x v="2"/>
    <x v="3"/>
    <x v="2"/>
  </r>
  <r>
    <x v="808"/>
    <x v="4"/>
    <x v="0"/>
    <s v="指名：ドルチェグスト（170816-170916）"/>
    <n v="132"/>
    <m/>
    <m/>
    <m/>
    <m/>
    <n v="616.72"/>
    <m/>
    <x v="0"/>
    <m/>
    <m/>
    <x v="121"/>
    <m/>
    <x v="2"/>
    <x v="3"/>
    <x v="2"/>
  </r>
  <r>
    <x v="808"/>
    <x v="4"/>
    <x v="0"/>
    <s v="指名：ドルチェグスト（170816-170916）"/>
    <n v="18"/>
    <m/>
    <m/>
    <m/>
    <m/>
    <n v="2.08"/>
    <m/>
    <x v="0"/>
    <m/>
    <m/>
    <x v="121"/>
    <m/>
    <x v="2"/>
    <x v="3"/>
    <x v="2"/>
  </r>
  <r>
    <x v="808"/>
    <x v="4"/>
    <x v="0"/>
    <s v="指名：ドルチェグスト（170816-170916）"/>
    <n v="16"/>
    <m/>
    <m/>
    <m/>
    <m/>
    <n v="55.120000000000005"/>
    <m/>
    <x v="0"/>
    <m/>
    <m/>
    <x v="121"/>
    <m/>
    <x v="2"/>
    <x v="3"/>
    <x v="2"/>
  </r>
  <r>
    <x v="808"/>
    <x v="4"/>
    <x v="0"/>
    <s v="指名：ドルチェグスト（170816-170916）"/>
    <n v="119"/>
    <m/>
    <m/>
    <m/>
    <m/>
    <n v="864.24"/>
    <m/>
    <x v="0"/>
    <m/>
    <m/>
    <x v="121"/>
    <m/>
    <x v="2"/>
    <x v="3"/>
    <x v="2"/>
  </r>
  <r>
    <x v="808"/>
    <x v="4"/>
    <x v="0"/>
    <s v="指名：ドルチェグスト（170816-170916）"/>
    <n v="1049"/>
    <m/>
    <m/>
    <m/>
    <m/>
    <n v="2590.64"/>
    <m/>
    <x v="0"/>
    <m/>
    <m/>
    <x v="121"/>
    <m/>
    <x v="2"/>
    <x v="3"/>
    <x v="2"/>
  </r>
  <r>
    <x v="809"/>
    <x v="4"/>
    <x v="0"/>
    <s v="指名：ドルチェグスト（170816-170916）"/>
    <n v="3666"/>
    <m/>
    <m/>
    <m/>
    <m/>
    <n v="38252.240000000005"/>
    <m/>
    <x v="0"/>
    <m/>
    <m/>
    <x v="121"/>
    <m/>
    <x v="2"/>
    <x v="3"/>
    <x v="2"/>
  </r>
  <r>
    <x v="809"/>
    <x v="4"/>
    <x v="0"/>
    <s v="指名：ドルチェグスト（170816-170916）"/>
    <n v="2791"/>
    <m/>
    <m/>
    <m/>
    <m/>
    <n v="28816.32"/>
    <m/>
    <x v="0"/>
    <m/>
    <m/>
    <x v="121"/>
    <m/>
    <x v="2"/>
    <x v="3"/>
    <x v="2"/>
  </r>
  <r>
    <x v="809"/>
    <x v="4"/>
    <x v="0"/>
    <s v="指名：ドルチェグスト（170816-170916）"/>
    <n v="23"/>
    <m/>
    <m/>
    <m/>
    <m/>
    <n v="204.88"/>
    <m/>
    <x v="0"/>
    <m/>
    <m/>
    <x v="121"/>
    <m/>
    <x v="2"/>
    <x v="3"/>
    <x v="2"/>
  </r>
  <r>
    <x v="809"/>
    <x v="4"/>
    <x v="0"/>
    <s v="指名：ドルチェグスト（170816-170916）"/>
    <n v="1211"/>
    <m/>
    <m/>
    <m/>
    <m/>
    <n v="2288"/>
    <m/>
    <x v="0"/>
    <m/>
    <m/>
    <x v="121"/>
    <m/>
    <x v="2"/>
    <x v="3"/>
    <x v="2"/>
  </r>
  <r>
    <x v="809"/>
    <x v="4"/>
    <x v="0"/>
    <s v="指名：ドルチェグスト（170816-170916）"/>
    <n v="1171"/>
    <m/>
    <m/>
    <m/>
    <m/>
    <n v="2358.7200000000003"/>
    <m/>
    <x v="0"/>
    <m/>
    <m/>
    <x v="121"/>
    <m/>
    <x v="2"/>
    <x v="3"/>
    <x v="2"/>
  </r>
  <r>
    <x v="809"/>
    <x v="4"/>
    <x v="0"/>
    <s v="指名：ドルチェグスト（170816-170916）"/>
    <n v="19"/>
    <m/>
    <m/>
    <m/>
    <m/>
    <n v="10.4"/>
    <m/>
    <x v="0"/>
    <m/>
    <m/>
    <x v="121"/>
    <m/>
    <x v="2"/>
    <x v="3"/>
    <x v="2"/>
  </r>
  <r>
    <x v="809"/>
    <x v="4"/>
    <x v="0"/>
    <s v="指名：ドルチェグスト（170816-170916）"/>
    <n v="139"/>
    <m/>
    <m/>
    <m/>
    <m/>
    <n v="498.16"/>
    <m/>
    <x v="0"/>
    <m/>
    <m/>
    <x v="121"/>
    <m/>
    <x v="2"/>
    <x v="3"/>
    <x v="2"/>
  </r>
  <r>
    <x v="809"/>
    <x v="4"/>
    <x v="0"/>
    <s v="指名：ドルチェグスト（170816-170916）"/>
    <n v="42"/>
    <m/>
    <m/>
    <m/>
    <m/>
    <n v="388.96"/>
    <m/>
    <x v="0"/>
    <m/>
    <m/>
    <x v="121"/>
    <m/>
    <x v="2"/>
    <x v="3"/>
    <x v="2"/>
  </r>
  <r>
    <x v="809"/>
    <x v="4"/>
    <x v="0"/>
    <s v="指名：ドルチェグスト（170816-170916）"/>
    <n v="23"/>
    <m/>
    <m/>
    <m/>
    <m/>
    <n v="27.04"/>
    <m/>
    <x v="0"/>
    <m/>
    <m/>
    <x v="121"/>
    <m/>
    <x v="2"/>
    <x v="3"/>
    <x v="2"/>
  </r>
  <r>
    <x v="809"/>
    <x v="4"/>
    <x v="0"/>
    <s v="指名：ドルチェグスト（170816-170916）"/>
    <n v="24"/>
    <m/>
    <m/>
    <m/>
    <m/>
    <n v="115.44"/>
    <m/>
    <x v="0"/>
    <m/>
    <m/>
    <x v="121"/>
    <m/>
    <x v="2"/>
    <x v="3"/>
    <x v="2"/>
  </r>
  <r>
    <x v="809"/>
    <x v="4"/>
    <x v="0"/>
    <s v="指名：ドルチェグスト（170816-170916）"/>
    <n v="33"/>
    <m/>
    <m/>
    <m/>
    <m/>
    <n v="237.12"/>
    <m/>
    <x v="0"/>
    <m/>
    <m/>
    <x v="121"/>
    <m/>
    <x v="2"/>
    <x v="3"/>
    <x v="2"/>
  </r>
  <r>
    <x v="809"/>
    <x v="4"/>
    <x v="0"/>
    <s v="指名：ドルチェグスト（170816-170916）"/>
    <n v="1627"/>
    <m/>
    <m/>
    <m/>
    <m/>
    <n v="6242.08"/>
    <m/>
    <x v="0"/>
    <m/>
    <m/>
    <x v="121"/>
    <m/>
    <x v="2"/>
    <x v="3"/>
    <x v="2"/>
  </r>
  <r>
    <x v="809"/>
    <x v="4"/>
    <x v="0"/>
    <s v="指名：ドルチェグスト（170816-170916）"/>
    <n v="115"/>
    <m/>
    <m/>
    <m/>
    <m/>
    <n v="931.84"/>
    <m/>
    <x v="0"/>
    <m/>
    <m/>
    <x v="121"/>
    <m/>
    <x v="2"/>
    <x v="3"/>
    <x v="2"/>
  </r>
  <r>
    <x v="809"/>
    <x v="4"/>
    <x v="0"/>
    <s v="指名：ドルチェグスト（170816-170916）"/>
    <n v="21"/>
    <m/>
    <m/>
    <m/>
    <m/>
    <n v="120.64"/>
    <m/>
    <x v="0"/>
    <m/>
    <m/>
    <x v="121"/>
    <m/>
    <x v="2"/>
    <x v="3"/>
    <x v="2"/>
  </r>
  <r>
    <x v="810"/>
    <x v="4"/>
    <x v="0"/>
    <s v="指名：ドルチェグスト（170816-170916）"/>
    <n v="24"/>
    <m/>
    <m/>
    <m/>
    <m/>
    <n v="14.559999999999999"/>
    <m/>
    <x v="0"/>
    <m/>
    <m/>
    <x v="121"/>
    <m/>
    <x v="2"/>
    <x v="3"/>
    <x v="2"/>
  </r>
  <r>
    <x v="810"/>
    <x v="4"/>
    <x v="0"/>
    <s v="指名：ドルチェグスト（170816-170916）"/>
    <n v="1227"/>
    <m/>
    <m/>
    <m/>
    <m/>
    <n v="2118.48"/>
    <m/>
    <x v="0"/>
    <m/>
    <m/>
    <x v="121"/>
    <m/>
    <x v="2"/>
    <x v="3"/>
    <x v="2"/>
  </r>
  <r>
    <x v="810"/>
    <x v="4"/>
    <x v="0"/>
    <s v="指名：ドルチェグスト（170816-170916）"/>
    <n v="119"/>
    <m/>
    <m/>
    <m/>
    <m/>
    <n v="170.56"/>
    <m/>
    <x v="0"/>
    <m/>
    <m/>
    <x v="121"/>
    <m/>
    <x v="2"/>
    <x v="3"/>
    <x v="2"/>
  </r>
  <r>
    <x v="810"/>
    <x v="4"/>
    <x v="0"/>
    <s v="指名：ドルチェグスト（170816-170916）"/>
    <n v="19"/>
    <m/>
    <m/>
    <m/>
    <m/>
    <n v="15.6"/>
    <m/>
    <x v="0"/>
    <m/>
    <m/>
    <x v="121"/>
    <m/>
    <x v="2"/>
    <x v="3"/>
    <x v="2"/>
  </r>
  <r>
    <x v="810"/>
    <x v="4"/>
    <x v="0"/>
    <s v="指名：ドルチェグスト（170816-170916）"/>
    <n v="27"/>
    <m/>
    <m/>
    <m/>
    <m/>
    <n v="183.04"/>
    <m/>
    <x v="0"/>
    <m/>
    <m/>
    <x v="121"/>
    <m/>
    <x v="2"/>
    <x v="3"/>
    <x v="2"/>
  </r>
  <r>
    <x v="810"/>
    <x v="4"/>
    <x v="0"/>
    <s v="指名：ドルチェグスト（170816-170916）"/>
    <n v="29"/>
    <m/>
    <m/>
    <m/>
    <m/>
    <n v="172.64"/>
    <m/>
    <x v="0"/>
    <m/>
    <m/>
    <x v="121"/>
    <m/>
    <x v="2"/>
    <x v="3"/>
    <x v="2"/>
  </r>
  <r>
    <x v="810"/>
    <x v="4"/>
    <x v="0"/>
    <s v="指名：ドルチェグスト（170816-170916）"/>
    <n v="29"/>
    <m/>
    <m/>
    <m/>
    <m/>
    <n v="110.24000000000001"/>
    <m/>
    <x v="0"/>
    <m/>
    <m/>
    <x v="121"/>
    <m/>
    <x v="2"/>
    <x v="3"/>
    <x v="2"/>
  </r>
  <r>
    <x v="810"/>
    <x v="4"/>
    <x v="0"/>
    <s v="指名：ドルチェグスト（170816-170916）"/>
    <n v="4331"/>
    <m/>
    <m/>
    <m/>
    <m/>
    <n v="38938.639999999999"/>
    <m/>
    <x v="0"/>
    <m/>
    <m/>
    <x v="121"/>
    <m/>
    <x v="2"/>
    <x v="3"/>
    <x v="2"/>
  </r>
  <r>
    <x v="810"/>
    <x v="4"/>
    <x v="0"/>
    <s v="指名：ドルチェグスト（170816-170916）"/>
    <n v="43"/>
    <m/>
    <m/>
    <m/>
    <m/>
    <n v="14.56"/>
    <m/>
    <x v="0"/>
    <m/>
    <m/>
    <x v="121"/>
    <m/>
    <x v="2"/>
    <x v="3"/>
    <x v="2"/>
  </r>
  <r>
    <x v="810"/>
    <x v="4"/>
    <x v="0"/>
    <s v="指名：ドルチェグスト（170816-170916）"/>
    <n v="15"/>
    <m/>
    <m/>
    <m/>
    <m/>
    <n v="50.959999999999994"/>
    <m/>
    <x v="0"/>
    <m/>
    <m/>
    <x v="121"/>
    <m/>
    <x v="2"/>
    <x v="3"/>
    <x v="2"/>
  </r>
  <r>
    <x v="810"/>
    <x v="4"/>
    <x v="0"/>
    <s v="指名：ドルチェグスト（170816-170916）"/>
    <n v="1229"/>
    <m/>
    <m/>
    <m/>
    <m/>
    <n v="2551.12"/>
    <m/>
    <x v="0"/>
    <m/>
    <m/>
    <x v="121"/>
    <m/>
    <x v="2"/>
    <x v="3"/>
    <x v="2"/>
  </r>
  <r>
    <x v="810"/>
    <x v="4"/>
    <x v="0"/>
    <s v="指名：ドルチェグスト（170816-170916）"/>
    <n v="2265"/>
    <m/>
    <m/>
    <m/>
    <m/>
    <n v="21485.360000000001"/>
    <m/>
    <x v="0"/>
    <m/>
    <m/>
    <x v="121"/>
    <m/>
    <x v="2"/>
    <x v="3"/>
    <x v="2"/>
  </r>
  <r>
    <x v="810"/>
    <x v="4"/>
    <x v="0"/>
    <s v="指名：ドルチェグスト（170816-170916）"/>
    <n v="69"/>
    <m/>
    <m/>
    <m/>
    <m/>
    <n v="453.44"/>
    <m/>
    <x v="0"/>
    <m/>
    <m/>
    <x v="121"/>
    <m/>
    <x v="2"/>
    <x v="3"/>
    <x v="2"/>
  </r>
  <r>
    <x v="810"/>
    <x v="4"/>
    <x v="0"/>
    <s v="指名：ドルチェグスト（170816-170916）"/>
    <n v="1533"/>
    <m/>
    <m/>
    <m/>
    <m/>
    <n v="5427.76"/>
    <m/>
    <x v="0"/>
    <m/>
    <m/>
    <x v="121"/>
    <m/>
    <x v="2"/>
    <x v="3"/>
    <x v="2"/>
  </r>
  <r>
    <x v="811"/>
    <x v="4"/>
    <x v="0"/>
    <s v="指名：ドルチェグスト（170816-170916）"/>
    <n v="809"/>
    <m/>
    <m/>
    <m/>
    <m/>
    <n v="1535.04"/>
    <m/>
    <x v="0"/>
    <m/>
    <m/>
    <x v="121"/>
    <m/>
    <x v="2"/>
    <x v="3"/>
    <x v="2"/>
  </r>
  <r>
    <x v="811"/>
    <x v="4"/>
    <x v="0"/>
    <s v="指名：ドルチェグスト（170816-170916）"/>
    <n v="900"/>
    <m/>
    <m/>
    <m/>
    <m/>
    <n v="1717.04"/>
    <m/>
    <x v="0"/>
    <m/>
    <m/>
    <x v="121"/>
    <m/>
    <x v="2"/>
    <x v="3"/>
    <x v="2"/>
  </r>
  <r>
    <x v="811"/>
    <x v="4"/>
    <x v="0"/>
    <s v="指名：ドルチェグスト（170816-170916）"/>
    <n v="85"/>
    <m/>
    <m/>
    <m/>
    <m/>
    <n v="876.72"/>
    <m/>
    <x v="0"/>
    <m/>
    <m/>
    <x v="121"/>
    <m/>
    <x v="2"/>
    <x v="3"/>
    <x v="2"/>
  </r>
  <r>
    <x v="811"/>
    <x v="4"/>
    <x v="0"/>
    <s v="指名：ドルチェグスト（170816-170916）"/>
    <n v="20"/>
    <m/>
    <m/>
    <m/>
    <m/>
    <n v="28.08"/>
    <m/>
    <x v="0"/>
    <m/>
    <m/>
    <x v="121"/>
    <m/>
    <x v="2"/>
    <x v="3"/>
    <x v="2"/>
  </r>
  <r>
    <x v="811"/>
    <x v="4"/>
    <x v="0"/>
    <s v="指名：ドルチェグスト（170816-170916）"/>
    <n v="14"/>
    <m/>
    <m/>
    <m/>
    <m/>
    <n v="13.52"/>
    <m/>
    <x v="0"/>
    <m/>
    <m/>
    <x v="121"/>
    <m/>
    <x v="2"/>
    <x v="3"/>
    <x v="2"/>
  </r>
  <r>
    <x v="811"/>
    <x v="4"/>
    <x v="0"/>
    <s v="指名：ドルチェグスト（170816-170916）"/>
    <n v="31"/>
    <m/>
    <m/>
    <m/>
    <m/>
    <n v="42.64"/>
    <m/>
    <x v="0"/>
    <m/>
    <m/>
    <x v="121"/>
    <m/>
    <x v="2"/>
    <x v="3"/>
    <x v="2"/>
  </r>
  <r>
    <x v="811"/>
    <x v="4"/>
    <x v="0"/>
    <s v="指名：ドルチェグスト（170816-170916）"/>
    <n v="58"/>
    <m/>
    <m/>
    <m/>
    <m/>
    <n v="513.76"/>
    <m/>
    <x v="0"/>
    <m/>
    <m/>
    <x v="121"/>
    <m/>
    <x v="2"/>
    <x v="3"/>
    <x v="2"/>
  </r>
  <r>
    <x v="811"/>
    <x v="4"/>
    <x v="0"/>
    <s v="指名：ドルチェグスト（170816-170916）"/>
    <n v="21"/>
    <m/>
    <m/>
    <m/>
    <m/>
    <n v="8.32"/>
    <m/>
    <x v="0"/>
    <m/>
    <m/>
    <x v="121"/>
    <m/>
    <x v="2"/>
    <x v="3"/>
    <x v="2"/>
  </r>
  <r>
    <x v="811"/>
    <x v="4"/>
    <x v="0"/>
    <s v="指名：ドルチェグスト（170816-170916）"/>
    <n v="4142"/>
    <m/>
    <m/>
    <m/>
    <m/>
    <n v="37838.32"/>
    <m/>
    <x v="0"/>
    <m/>
    <m/>
    <x v="121"/>
    <m/>
    <x v="2"/>
    <x v="3"/>
    <x v="2"/>
  </r>
  <r>
    <x v="811"/>
    <x v="4"/>
    <x v="0"/>
    <s v="指名：ドルチェグスト（170816-170916）"/>
    <n v="18"/>
    <m/>
    <m/>
    <m/>
    <m/>
    <n v="10.4"/>
    <m/>
    <x v="0"/>
    <m/>
    <m/>
    <x v="121"/>
    <m/>
    <x v="2"/>
    <x v="3"/>
    <x v="2"/>
  </r>
  <r>
    <x v="811"/>
    <x v="4"/>
    <x v="0"/>
    <s v="指名：ドルチェグスト（170816-170916）"/>
    <n v="37"/>
    <m/>
    <m/>
    <m/>
    <m/>
    <n v="336.96"/>
    <m/>
    <x v="0"/>
    <m/>
    <m/>
    <x v="121"/>
    <m/>
    <x v="2"/>
    <x v="3"/>
    <x v="2"/>
  </r>
  <r>
    <x v="811"/>
    <x v="4"/>
    <x v="0"/>
    <s v="指名：ドルチェグスト（170816-170916）"/>
    <n v="1873"/>
    <m/>
    <m/>
    <m/>
    <m/>
    <n v="17741.36"/>
    <m/>
    <x v="0"/>
    <m/>
    <m/>
    <x v="121"/>
    <m/>
    <x v="2"/>
    <x v="3"/>
    <x v="2"/>
  </r>
  <r>
    <x v="811"/>
    <x v="4"/>
    <x v="0"/>
    <s v="指名：ドルチェグスト（170816-170916）"/>
    <n v="37"/>
    <m/>
    <m/>
    <m/>
    <m/>
    <n v="529.36"/>
    <m/>
    <x v="0"/>
    <m/>
    <m/>
    <x v="121"/>
    <m/>
    <x v="2"/>
    <x v="3"/>
    <x v="2"/>
  </r>
  <r>
    <x v="811"/>
    <x v="4"/>
    <x v="0"/>
    <s v="指名：ドルチェグスト（170816-170916）"/>
    <n v="870"/>
    <m/>
    <m/>
    <m/>
    <m/>
    <n v="3829.28"/>
    <m/>
    <x v="0"/>
    <m/>
    <m/>
    <x v="121"/>
    <m/>
    <x v="2"/>
    <x v="3"/>
    <x v="2"/>
  </r>
  <r>
    <x v="812"/>
    <x v="4"/>
    <x v="0"/>
    <s v="指名：ドルチェグスト（170816-170916）"/>
    <n v="5157"/>
    <m/>
    <m/>
    <m/>
    <m/>
    <n v="56076.800000000003"/>
    <m/>
    <x v="0"/>
    <m/>
    <m/>
    <x v="121"/>
    <m/>
    <x v="2"/>
    <x v="3"/>
    <x v="2"/>
  </r>
  <r>
    <x v="812"/>
    <x v="4"/>
    <x v="0"/>
    <s v="指名：ドルチェグスト（170816-170916）"/>
    <n v="34"/>
    <m/>
    <m/>
    <m/>
    <m/>
    <n v="69.680000000000007"/>
    <m/>
    <x v="0"/>
    <m/>
    <m/>
    <x v="121"/>
    <m/>
    <x v="2"/>
    <x v="3"/>
    <x v="2"/>
  </r>
  <r>
    <x v="812"/>
    <x v="4"/>
    <x v="0"/>
    <s v="指名：ドルチェグスト（170816-170916）"/>
    <n v="28"/>
    <m/>
    <m/>
    <m/>
    <m/>
    <n v="122.72"/>
    <m/>
    <x v="0"/>
    <m/>
    <m/>
    <x v="121"/>
    <m/>
    <x v="2"/>
    <x v="3"/>
    <x v="2"/>
  </r>
  <r>
    <x v="812"/>
    <x v="4"/>
    <x v="0"/>
    <s v="指名：ドルチェグスト（170816-170916）"/>
    <n v="2066"/>
    <m/>
    <m/>
    <m/>
    <m/>
    <n v="31065.84"/>
    <m/>
    <x v="0"/>
    <m/>
    <m/>
    <x v="121"/>
    <m/>
    <x v="2"/>
    <x v="3"/>
    <x v="2"/>
  </r>
  <r>
    <x v="812"/>
    <x v="4"/>
    <x v="0"/>
    <s v="指名：ドルチェグスト（170816-170916）"/>
    <n v="83"/>
    <m/>
    <m/>
    <m/>
    <m/>
    <n v="463.84"/>
    <m/>
    <x v="0"/>
    <m/>
    <m/>
    <x v="121"/>
    <m/>
    <x v="2"/>
    <x v="3"/>
    <x v="2"/>
  </r>
  <r>
    <x v="812"/>
    <x v="4"/>
    <x v="0"/>
    <s v="指名：ドルチェグスト（170816-170916）"/>
    <n v="43"/>
    <m/>
    <m/>
    <m/>
    <m/>
    <n v="246.48"/>
    <m/>
    <x v="0"/>
    <m/>
    <m/>
    <x v="121"/>
    <m/>
    <x v="2"/>
    <x v="3"/>
    <x v="2"/>
  </r>
  <r>
    <x v="813"/>
    <x v="4"/>
    <x v="0"/>
    <s v="指名：ドルチェグスト（170816-170916）"/>
    <n v="2307"/>
    <m/>
    <m/>
    <m/>
    <m/>
    <n v="22947.599999999999"/>
    <m/>
    <x v="0"/>
    <m/>
    <m/>
    <x v="121"/>
    <m/>
    <x v="2"/>
    <x v="3"/>
    <x v="2"/>
  </r>
  <r>
    <x v="813"/>
    <x v="4"/>
    <x v="0"/>
    <s v="指名：ドルチェグスト（170816-170916）"/>
    <n v="29"/>
    <m/>
    <m/>
    <m/>
    <m/>
    <n v="472.15999999999997"/>
    <m/>
    <x v="0"/>
    <m/>
    <m/>
    <x v="121"/>
    <m/>
    <x v="2"/>
    <x v="3"/>
    <x v="2"/>
  </r>
  <r>
    <x v="813"/>
    <x v="4"/>
    <x v="0"/>
    <s v="指名：ドルチェグスト（170816-170916）"/>
    <n v="59"/>
    <m/>
    <m/>
    <m/>
    <m/>
    <n v="315.12"/>
    <m/>
    <x v="0"/>
    <m/>
    <m/>
    <x v="121"/>
    <m/>
    <x v="2"/>
    <x v="3"/>
    <x v="2"/>
  </r>
  <r>
    <x v="813"/>
    <x v="4"/>
    <x v="0"/>
    <s v="指名：ドルチェグスト（170816-170916）"/>
    <n v="5593"/>
    <m/>
    <m/>
    <m/>
    <m/>
    <n v="53349.919999999998"/>
    <m/>
    <x v="0"/>
    <m/>
    <m/>
    <x v="121"/>
    <m/>
    <x v="2"/>
    <x v="3"/>
    <x v="2"/>
  </r>
  <r>
    <x v="813"/>
    <x v="4"/>
    <x v="0"/>
    <s v="指名：ドルチェグスト（170816-170916）"/>
    <n v="46"/>
    <m/>
    <m/>
    <m/>
    <m/>
    <n v="267.27999999999997"/>
    <m/>
    <x v="0"/>
    <m/>
    <m/>
    <x v="121"/>
    <m/>
    <x v="2"/>
    <x v="3"/>
    <x v="2"/>
  </r>
  <r>
    <x v="813"/>
    <x v="4"/>
    <x v="0"/>
    <s v="指名：ドルチェグスト（170816-170916）"/>
    <n v="35"/>
    <m/>
    <m/>
    <m/>
    <m/>
    <n v="340.08"/>
    <m/>
    <x v="0"/>
    <m/>
    <m/>
    <x v="121"/>
    <m/>
    <x v="2"/>
    <x v="3"/>
    <x v="2"/>
  </r>
  <r>
    <x v="814"/>
    <x v="4"/>
    <x v="0"/>
    <s v="指名：ドルチェグスト（170816-170916）"/>
    <n v="41"/>
    <m/>
    <m/>
    <m/>
    <m/>
    <n v="224.64000000000001"/>
    <m/>
    <x v="0"/>
    <m/>
    <m/>
    <x v="79"/>
    <m/>
    <x v="2"/>
    <x v="3"/>
    <x v="2"/>
  </r>
  <r>
    <x v="814"/>
    <x v="4"/>
    <x v="0"/>
    <s v="指名：ドルチェグスト（170816-170916）"/>
    <n v="47"/>
    <m/>
    <m/>
    <m/>
    <m/>
    <n v="487.76"/>
    <m/>
    <x v="0"/>
    <m/>
    <m/>
    <x v="79"/>
    <m/>
    <x v="2"/>
    <x v="3"/>
    <x v="2"/>
  </r>
  <r>
    <x v="814"/>
    <x v="4"/>
    <x v="0"/>
    <s v="指名：ドルチェグスト（170816-170916）"/>
    <n v="3858"/>
    <m/>
    <m/>
    <m/>
    <m/>
    <n v="28252.639999999999"/>
    <m/>
    <x v="0"/>
    <m/>
    <m/>
    <x v="79"/>
    <m/>
    <x v="2"/>
    <x v="3"/>
    <x v="2"/>
  </r>
  <r>
    <x v="814"/>
    <x v="4"/>
    <x v="0"/>
    <s v="指名：ドルチェグスト（170816-170916）"/>
    <n v="28"/>
    <m/>
    <m/>
    <m/>
    <m/>
    <n v="157.04"/>
    <m/>
    <x v="0"/>
    <m/>
    <m/>
    <x v="79"/>
    <m/>
    <x v="2"/>
    <x v="3"/>
    <x v="2"/>
  </r>
  <r>
    <x v="814"/>
    <x v="4"/>
    <x v="0"/>
    <s v="指名：ドルチェグスト（170816-170916）"/>
    <n v="2030"/>
    <m/>
    <m/>
    <m/>
    <m/>
    <n v="17650.879999999997"/>
    <m/>
    <x v="0"/>
    <m/>
    <m/>
    <x v="79"/>
    <m/>
    <x v="2"/>
    <x v="3"/>
    <x v="2"/>
  </r>
  <r>
    <x v="814"/>
    <x v="4"/>
    <x v="0"/>
    <s v="指名：ドルチェグスト（170816-170916）"/>
    <n v="35"/>
    <m/>
    <m/>
    <m/>
    <m/>
    <n v="716.56000000000006"/>
    <m/>
    <x v="0"/>
    <m/>
    <m/>
    <x v="79"/>
    <m/>
    <x v="2"/>
    <x v="3"/>
    <x v="2"/>
  </r>
  <r>
    <x v="815"/>
    <x v="4"/>
    <x v="0"/>
    <s v="指名：ドルチェグスト（170816-170916）"/>
    <n v="61"/>
    <m/>
    <m/>
    <m/>
    <m/>
    <n v="533.52"/>
    <m/>
    <x v="0"/>
    <m/>
    <m/>
    <x v="79"/>
    <m/>
    <x v="2"/>
    <x v="3"/>
    <x v="2"/>
  </r>
  <r>
    <x v="815"/>
    <x v="4"/>
    <x v="0"/>
    <s v="指名：ドルチェグスト（170816-170916）"/>
    <n v="2081"/>
    <m/>
    <m/>
    <m/>
    <m/>
    <n v="24780.080000000002"/>
    <m/>
    <x v="0"/>
    <m/>
    <m/>
    <x v="79"/>
    <m/>
    <x v="2"/>
    <x v="3"/>
    <x v="2"/>
  </r>
  <r>
    <x v="815"/>
    <x v="4"/>
    <x v="0"/>
    <s v="指名：ドルチェグスト（170816-170916）"/>
    <n v="41"/>
    <m/>
    <m/>
    <m/>
    <m/>
    <n v="186.16"/>
    <m/>
    <x v="0"/>
    <m/>
    <m/>
    <x v="79"/>
    <m/>
    <x v="2"/>
    <x v="3"/>
    <x v="2"/>
  </r>
  <r>
    <x v="815"/>
    <x v="4"/>
    <x v="0"/>
    <s v="指名：ドルチェグスト（170816-170916）"/>
    <n v="30"/>
    <m/>
    <m/>
    <m/>
    <m/>
    <n v="352.56"/>
    <m/>
    <x v="0"/>
    <m/>
    <m/>
    <x v="79"/>
    <m/>
    <x v="2"/>
    <x v="3"/>
    <x v="2"/>
  </r>
  <r>
    <x v="815"/>
    <x v="4"/>
    <x v="0"/>
    <s v="指名：ドルチェグスト（170816-170916）"/>
    <n v="27"/>
    <m/>
    <m/>
    <m/>
    <m/>
    <n v="250.64"/>
    <m/>
    <x v="0"/>
    <m/>
    <m/>
    <x v="79"/>
    <m/>
    <x v="2"/>
    <x v="3"/>
    <x v="2"/>
  </r>
  <r>
    <x v="815"/>
    <x v="4"/>
    <x v="0"/>
    <s v="指名：ドルチェグスト（170816-170916）"/>
    <n v="4025"/>
    <m/>
    <m/>
    <m/>
    <m/>
    <n v="32834.879999999997"/>
    <m/>
    <x v="0"/>
    <m/>
    <m/>
    <x v="79"/>
    <m/>
    <x v="2"/>
    <x v="3"/>
    <x v="2"/>
  </r>
  <r>
    <x v="547"/>
    <x v="4"/>
    <x v="0"/>
    <s v="指名：ドルチェグスト（170816-170916）"/>
    <n v="131"/>
    <m/>
    <m/>
    <m/>
    <m/>
    <n v="2292.16"/>
    <m/>
    <x v="0"/>
    <m/>
    <m/>
    <x v="79"/>
    <m/>
    <x v="2"/>
    <x v="3"/>
    <x v="2"/>
  </r>
  <r>
    <x v="547"/>
    <x v="4"/>
    <x v="0"/>
    <s v="指名：ドルチェグスト（170816-170916）"/>
    <n v="2627"/>
    <m/>
    <m/>
    <m/>
    <m/>
    <n v="27448.720000000001"/>
    <m/>
    <x v="0"/>
    <m/>
    <m/>
    <x v="79"/>
    <m/>
    <x v="2"/>
    <x v="3"/>
    <x v="2"/>
  </r>
  <r>
    <x v="547"/>
    <x v="4"/>
    <x v="0"/>
    <s v="指名：ドルチェグスト（170816-170916）"/>
    <n v="67"/>
    <m/>
    <m/>
    <m/>
    <m/>
    <n v="878.8"/>
    <m/>
    <x v="0"/>
    <m/>
    <m/>
    <x v="79"/>
    <m/>
    <x v="2"/>
    <x v="3"/>
    <x v="2"/>
  </r>
  <r>
    <x v="547"/>
    <x v="4"/>
    <x v="0"/>
    <s v="指名：ドルチェグスト（170816-170916）"/>
    <n v="4177"/>
    <m/>
    <m/>
    <m/>
    <m/>
    <n v="48165.520000000004"/>
    <m/>
    <x v="0"/>
    <m/>
    <m/>
    <x v="79"/>
    <m/>
    <x v="2"/>
    <x v="3"/>
    <x v="2"/>
  </r>
  <r>
    <x v="547"/>
    <x v="4"/>
    <x v="0"/>
    <s v="指名：ドルチェグスト（170816-170916）"/>
    <n v="32"/>
    <m/>
    <m/>
    <m/>
    <m/>
    <n v="330.71999999999997"/>
    <m/>
    <x v="0"/>
    <m/>
    <m/>
    <x v="79"/>
    <m/>
    <x v="2"/>
    <x v="3"/>
    <x v="2"/>
  </r>
  <r>
    <x v="547"/>
    <x v="4"/>
    <x v="0"/>
    <s v="指名：ドルチェグスト（170816-170916）"/>
    <n v="42"/>
    <m/>
    <m/>
    <m/>
    <m/>
    <n v="160.16"/>
    <m/>
    <x v="0"/>
    <m/>
    <m/>
    <x v="79"/>
    <m/>
    <x v="2"/>
    <x v="3"/>
    <x v="2"/>
  </r>
  <r>
    <x v="547"/>
    <x v="5"/>
    <x v="0"/>
    <s v="GDN_Direct_AT_DolceGusto_2102"/>
    <n v="2239"/>
    <m/>
    <m/>
    <m/>
    <m/>
    <n v="167.635713065"/>
    <m/>
    <x v="0"/>
    <m/>
    <m/>
    <x v="79"/>
    <m/>
    <x v="2"/>
    <x v="3"/>
    <x v="0"/>
  </r>
  <r>
    <x v="547"/>
    <x v="5"/>
    <x v="0"/>
    <s v="GDN_Direct_AT_DolceGusto_2102"/>
    <n v="36751"/>
    <m/>
    <m/>
    <m/>
    <m/>
    <n v="4074.2016676049998"/>
    <m/>
    <x v="0"/>
    <m/>
    <m/>
    <x v="79"/>
    <m/>
    <x v="2"/>
    <x v="3"/>
    <x v="0"/>
  </r>
  <r>
    <x v="547"/>
    <x v="5"/>
    <x v="0"/>
    <s v="GDN_Direct_AT_Coffee_2102"/>
    <n v="8254"/>
    <m/>
    <m/>
    <m/>
    <m/>
    <n v="771.19398142499995"/>
    <m/>
    <x v="0"/>
    <m/>
    <m/>
    <x v="79"/>
    <m/>
    <x v="2"/>
    <x v="3"/>
    <x v="0"/>
  </r>
  <r>
    <x v="547"/>
    <x v="5"/>
    <x v="0"/>
    <s v="GDN_Direct_AT_Coffee_2102"/>
    <n v="1958"/>
    <m/>
    <m/>
    <m/>
    <m/>
    <n v="161.08075629000001"/>
    <m/>
    <x v="0"/>
    <m/>
    <m/>
    <x v="79"/>
    <m/>
    <x v="2"/>
    <x v="3"/>
    <x v="0"/>
  </r>
  <r>
    <x v="547"/>
    <x v="5"/>
    <x v="0"/>
    <s v="GDN_Direct_AT_DolceGusto_2102"/>
    <n v="1384"/>
    <m/>
    <m/>
    <m/>
    <m/>
    <n v="177.16365009"/>
    <m/>
    <x v="0"/>
    <m/>
    <m/>
    <x v="79"/>
    <m/>
    <x v="2"/>
    <x v="3"/>
    <x v="0"/>
  </r>
  <r>
    <x v="547"/>
    <x v="5"/>
    <x v="0"/>
    <s v="GDN_Direct_RT_2102"/>
    <n v="2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8937"/>
    <m/>
    <m/>
    <m/>
    <m/>
    <n v="1293.9166943450002"/>
    <m/>
    <x v="0"/>
    <m/>
    <m/>
    <x v="79"/>
    <m/>
    <x v="2"/>
    <x v="3"/>
    <x v="0"/>
  </r>
  <r>
    <x v="547"/>
    <x v="5"/>
    <x v="0"/>
    <s v="GDN_Direct_AT_Coffee_2102"/>
    <n v="2176"/>
    <m/>
    <m/>
    <m/>
    <m/>
    <n v="159.88892386999999"/>
    <m/>
    <x v="0"/>
    <m/>
    <m/>
    <x v="79"/>
    <m/>
    <x v="2"/>
    <x v="3"/>
    <x v="0"/>
  </r>
  <r>
    <x v="547"/>
    <x v="5"/>
    <x v="0"/>
    <s v="GDN_Direct_AT_Coffee_2102"/>
    <n v="10441"/>
    <m/>
    <m/>
    <m/>
    <m/>
    <n v="1153.607982195"/>
    <m/>
    <x v="0"/>
    <m/>
    <m/>
    <x v="79"/>
    <m/>
    <x v="2"/>
    <x v="3"/>
    <x v="0"/>
  </r>
  <r>
    <x v="547"/>
    <x v="5"/>
    <x v="0"/>
    <s v="GDN_Direct_AT_Coffee_2102"/>
    <n v="28778"/>
    <m/>
    <m/>
    <m/>
    <m/>
    <n v="2870.2008523199997"/>
    <m/>
    <x v="0"/>
    <m/>
    <m/>
    <x v="79"/>
    <m/>
    <x v="2"/>
    <x v="3"/>
    <x v="0"/>
  </r>
  <r>
    <x v="547"/>
    <x v="5"/>
    <x v="0"/>
    <s v="GDN_Direct_RT_2102"/>
    <n v="12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RT_2102"/>
    <n v="8"/>
    <m/>
    <m/>
    <m/>
    <m/>
    <n v="0"/>
    <m/>
    <x v="0"/>
    <m/>
    <m/>
    <x v="79"/>
    <m/>
    <x v="2"/>
    <x v="3"/>
    <x v="0"/>
  </r>
  <r>
    <x v="547"/>
    <x v="5"/>
    <x v="0"/>
    <s v="GDN_Direct_RT_2102"/>
    <n v="14"/>
    <m/>
    <m/>
    <m/>
    <m/>
    <n v="52.861080715"/>
    <m/>
    <x v="0"/>
    <m/>
    <m/>
    <x v="79"/>
    <m/>
    <x v="2"/>
    <x v="3"/>
    <x v="0"/>
  </r>
  <r>
    <x v="547"/>
    <x v="5"/>
    <x v="0"/>
    <s v="GDN_Direct_RT_2102"/>
    <n v="7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11544"/>
    <m/>
    <m/>
    <m/>
    <m/>
    <n v="757.432571145"/>
    <m/>
    <x v="0"/>
    <m/>
    <m/>
    <x v="79"/>
    <m/>
    <x v="2"/>
    <x v="3"/>
    <x v="0"/>
  </r>
  <r>
    <x v="547"/>
    <x v="5"/>
    <x v="0"/>
    <s v="GDN_Direct_AT_Coffee_2102"/>
    <n v="9754"/>
    <m/>
    <m/>
    <m/>
    <m/>
    <n v="1158.5441786250001"/>
    <m/>
    <x v="0"/>
    <m/>
    <m/>
    <x v="79"/>
    <m/>
    <x v="2"/>
    <x v="3"/>
    <x v="0"/>
  </r>
  <r>
    <x v="547"/>
    <x v="5"/>
    <x v="0"/>
    <s v="GDN_Direct_AT_Coffee_2102"/>
    <n v="19319"/>
    <m/>
    <m/>
    <m/>
    <m/>
    <n v="1779.9772706650001"/>
    <m/>
    <x v="0"/>
    <m/>
    <m/>
    <x v="79"/>
    <m/>
    <x v="2"/>
    <x v="3"/>
    <x v="0"/>
  </r>
  <r>
    <x v="547"/>
    <x v="5"/>
    <x v="0"/>
    <s v="GDN_Direct_AT_Coffee_2102"/>
    <n v="18716"/>
    <m/>
    <m/>
    <m/>
    <m/>
    <n v="2685.0494258550002"/>
    <m/>
    <x v="0"/>
    <m/>
    <m/>
    <x v="79"/>
    <m/>
    <x v="2"/>
    <x v="3"/>
    <x v="0"/>
  </r>
  <r>
    <x v="547"/>
    <x v="5"/>
    <x v="0"/>
    <s v="GDN_Direct_RT_2102"/>
    <n v="17"/>
    <m/>
    <m/>
    <m/>
    <m/>
    <n v="3.2251475350000001"/>
    <m/>
    <x v="0"/>
    <m/>
    <m/>
    <x v="79"/>
    <m/>
    <x v="2"/>
    <x v="3"/>
    <x v="0"/>
  </r>
  <r>
    <x v="547"/>
    <x v="5"/>
    <x v="0"/>
    <s v="GDN_Direct_AT_DolceGusto_2102"/>
    <n v="8097"/>
    <m/>
    <m/>
    <m/>
    <m/>
    <n v="735.09229065499994"/>
    <m/>
    <x v="0"/>
    <m/>
    <m/>
    <x v="79"/>
    <m/>
    <x v="2"/>
    <x v="3"/>
    <x v="0"/>
  </r>
  <r>
    <x v="547"/>
    <x v="5"/>
    <x v="0"/>
    <s v="GDN_Direct_RT_2102"/>
    <n v="2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69500"/>
    <m/>
    <m/>
    <m/>
    <m/>
    <n v="10146.98628049"/>
    <m/>
    <x v="0"/>
    <m/>
    <m/>
    <x v="79"/>
    <m/>
    <x v="2"/>
    <x v="3"/>
    <x v="0"/>
  </r>
  <r>
    <x v="547"/>
    <x v="5"/>
    <x v="0"/>
    <s v="GDN_Direct_AT_Coffee_2102"/>
    <n v="105160"/>
    <m/>
    <m/>
    <m/>
    <m/>
    <n v="12924.920672074999"/>
    <m/>
    <x v="0"/>
    <m/>
    <m/>
    <x v="79"/>
    <m/>
    <x v="2"/>
    <x v="3"/>
    <x v="0"/>
  </r>
  <r>
    <x v="547"/>
    <x v="5"/>
    <x v="0"/>
    <s v="GDN_Direct_RT_2102"/>
    <n v="4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94960"/>
    <m/>
    <m/>
    <m/>
    <m/>
    <n v="14886.495227539999"/>
    <m/>
    <x v="0"/>
    <m/>
    <m/>
    <x v="79"/>
    <m/>
    <x v="2"/>
    <x v="3"/>
    <x v="0"/>
  </r>
  <r>
    <x v="547"/>
    <x v="5"/>
    <x v="0"/>
    <s v="GDN_Direct_AT_Coffee_2102"/>
    <n v="78159"/>
    <m/>
    <m/>
    <m/>
    <m/>
    <n v="11916.437824045001"/>
    <m/>
    <x v="0"/>
    <m/>
    <m/>
    <x v="79"/>
    <m/>
    <x v="2"/>
    <x v="3"/>
    <x v="0"/>
  </r>
  <r>
    <x v="547"/>
    <x v="5"/>
    <x v="0"/>
    <s v="GDN_Direct_RT_2102"/>
    <n v="38"/>
    <m/>
    <m/>
    <m/>
    <m/>
    <n v="12.315802744999999"/>
    <m/>
    <x v="0"/>
    <m/>
    <m/>
    <x v="79"/>
    <m/>
    <x v="2"/>
    <x v="3"/>
    <x v="0"/>
  </r>
  <r>
    <x v="547"/>
    <x v="5"/>
    <x v="0"/>
    <s v="GDN_Direct_RT_2102"/>
    <n v="5"/>
    <m/>
    <m/>
    <m/>
    <m/>
    <n v="0"/>
    <m/>
    <x v="0"/>
    <m/>
    <m/>
    <x v="79"/>
    <m/>
    <x v="2"/>
    <x v="3"/>
    <x v="0"/>
  </r>
  <r>
    <x v="547"/>
    <x v="5"/>
    <x v="0"/>
    <s v="GDN_Direct_AT_DolceGusto_2102"/>
    <n v="14082"/>
    <m/>
    <m/>
    <m/>
    <m/>
    <n v="1751.0866907550001"/>
    <m/>
    <x v="0"/>
    <m/>
    <m/>
    <x v="79"/>
    <m/>
    <x v="2"/>
    <x v="3"/>
    <x v="0"/>
  </r>
  <r>
    <x v="547"/>
    <x v="5"/>
    <x v="0"/>
    <s v="GDN_Direct_AT_DolceGusto_2102"/>
    <n v="17142"/>
    <m/>
    <m/>
    <m/>
    <m/>
    <n v="2421.8596043099997"/>
    <m/>
    <x v="0"/>
    <m/>
    <m/>
    <x v="79"/>
    <m/>
    <x v="2"/>
    <x v="3"/>
    <x v="0"/>
  </r>
  <r>
    <x v="548"/>
    <x v="4"/>
    <x v="0"/>
    <s v="指名：ドルチェグスト（170816-170916）"/>
    <n v="3229"/>
    <m/>
    <m/>
    <m/>
    <m/>
    <n v="32702.800000000003"/>
    <m/>
    <x v="0"/>
    <m/>
    <m/>
    <x v="79"/>
    <m/>
    <x v="2"/>
    <x v="3"/>
    <x v="2"/>
  </r>
  <r>
    <x v="548"/>
    <x v="4"/>
    <x v="0"/>
    <s v="指名：ドルチェグスト（170816-170916）"/>
    <n v="75"/>
    <m/>
    <m/>
    <m/>
    <m/>
    <n v="1284.4000000000001"/>
    <m/>
    <x v="0"/>
    <m/>
    <m/>
    <x v="79"/>
    <m/>
    <x v="2"/>
    <x v="3"/>
    <x v="2"/>
  </r>
  <r>
    <x v="548"/>
    <x v="4"/>
    <x v="0"/>
    <s v="指名：ドルチェグスト（170816-170916）"/>
    <n v="50"/>
    <m/>
    <m/>
    <m/>
    <m/>
    <n v="227.76"/>
    <m/>
    <x v="0"/>
    <m/>
    <m/>
    <x v="79"/>
    <m/>
    <x v="2"/>
    <x v="3"/>
    <x v="2"/>
  </r>
  <r>
    <x v="548"/>
    <x v="4"/>
    <x v="0"/>
    <s v="指名：ドルチェグスト（170816-170916）"/>
    <n v="118"/>
    <m/>
    <m/>
    <m/>
    <m/>
    <n v="775.84"/>
    <m/>
    <x v="0"/>
    <m/>
    <m/>
    <x v="79"/>
    <m/>
    <x v="2"/>
    <x v="3"/>
    <x v="2"/>
  </r>
  <r>
    <x v="548"/>
    <x v="4"/>
    <x v="0"/>
    <s v="指名：ドルチェグスト（170816-170916）"/>
    <n v="6291"/>
    <m/>
    <m/>
    <m/>
    <m/>
    <n v="62671.44"/>
    <m/>
    <x v="0"/>
    <m/>
    <m/>
    <x v="79"/>
    <m/>
    <x v="2"/>
    <x v="3"/>
    <x v="2"/>
  </r>
  <r>
    <x v="548"/>
    <x v="4"/>
    <x v="0"/>
    <s v="指名：ドルチェグスト（170816-170916）"/>
    <n v="57"/>
    <m/>
    <m/>
    <m/>
    <m/>
    <n v="365.04"/>
    <m/>
    <x v="0"/>
    <m/>
    <m/>
    <x v="79"/>
    <m/>
    <x v="2"/>
    <x v="3"/>
    <x v="2"/>
  </r>
  <r>
    <x v="548"/>
    <x v="5"/>
    <x v="0"/>
    <s v="GDN_Direct_RT_2102"/>
    <n v="97"/>
    <m/>
    <m/>
    <m/>
    <m/>
    <n v="0"/>
    <m/>
    <x v="0"/>
    <m/>
    <m/>
    <x v="79"/>
    <m/>
    <x v="2"/>
    <x v="3"/>
    <x v="0"/>
  </r>
  <r>
    <x v="548"/>
    <x v="5"/>
    <x v="0"/>
    <s v="GDN_Direct_RT_2102"/>
    <n v="163"/>
    <m/>
    <m/>
    <m/>
    <m/>
    <n v="0"/>
    <m/>
    <x v="0"/>
    <m/>
    <m/>
    <x v="79"/>
    <m/>
    <x v="2"/>
    <x v="3"/>
    <x v="0"/>
  </r>
  <r>
    <x v="548"/>
    <x v="5"/>
    <x v="0"/>
    <s v="GDN_Direct_AT_Coffee_2102"/>
    <n v="214"/>
    <m/>
    <m/>
    <m/>
    <m/>
    <n v="34.54011766"/>
    <m/>
    <x v="0"/>
    <m/>
    <m/>
    <x v="79"/>
    <m/>
    <x v="2"/>
    <x v="3"/>
    <x v="0"/>
  </r>
  <r>
    <x v="548"/>
    <x v="5"/>
    <x v="0"/>
    <s v="GDN_Direct_AT_Coffee_2102"/>
    <n v="720"/>
    <m/>
    <m/>
    <m/>
    <m/>
    <n v="85.572007424999995"/>
    <m/>
    <x v="0"/>
    <m/>
    <m/>
    <x v="79"/>
    <m/>
    <x v="2"/>
    <x v="3"/>
    <x v="0"/>
  </r>
  <r>
    <x v="548"/>
    <x v="5"/>
    <x v="0"/>
    <s v="GDN_Direct_AT_Coffee_2102"/>
    <n v="1332"/>
    <m/>
    <m/>
    <m/>
    <m/>
    <n v="202.829376825"/>
    <m/>
    <x v="0"/>
    <m/>
    <m/>
    <x v="79"/>
    <m/>
    <x v="2"/>
    <x v="3"/>
    <x v="0"/>
  </r>
  <r>
    <x v="548"/>
    <x v="5"/>
    <x v="0"/>
    <s v="GDN_Direct_RT_2102"/>
    <n v="70"/>
    <m/>
    <m/>
    <m/>
    <m/>
    <n v="0"/>
    <m/>
    <x v="0"/>
    <m/>
    <m/>
    <x v="79"/>
    <m/>
    <x v="2"/>
    <x v="3"/>
    <x v="0"/>
  </r>
  <r>
    <x v="548"/>
    <x v="5"/>
    <x v="0"/>
    <s v="GDN_Direct_RT_2102"/>
    <n v="8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318"/>
    <m/>
    <m/>
    <m/>
    <m/>
    <n v="18.80836858"/>
    <m/>
    <x v="0"/>
    <m/>
    <m/>
    <x v="79"/>
    <m/>
    <x v="2"/>
    <x v="3"/>
    <x v="0"/>
  </r>
  <r>
    <x v="548"/>
    <x v="5"/>
    <x v="0"/>
    <s v="GDN_Direct_RT_2102"/>
    <n v="95"/>
    <m/>
    <m/>
    <m/>
    <m/>
    <n v="0"/>
    <m/>
    <x v="0"/>
    <m/>
    <m/>
    <x v="79"/>
    <m/>
    <x v="2"/>
    <x v="3"/>
    <x v="0"/>
  </r>
  <r>
    <x v="548"/>
    <x v="5"/>
    <x v="0"/>
    <s v="GDN_Direct_RT_2102"/>
    <n v="117"/>
    <m/>
    <m/>
    <m/>
    <m/>
    <n v="0"/>
    <m/>
    <x v="0"/>
    <m/>
    <m/>
    <x v="79"/>
    <m/>
    <x v="2"/>
    <x v="3"/>
    <x v="0"/>
  </r>
  <r>
    <x v="548"/>
    <x v="5"/>
    <x v="0"/>
    <s v="GDN_Direct_RT_2102"/>
    <n v="57"/>
    <m/>
    <m/>
    <m/>
    <m/>
    <n v="0"/>
    <m/>
    <x v="0"/>
    <m/>
    <m/>
    <x v="79"/>
    <m/>
    <x v="2"/>
    <x v="3"/>
    <x v="0"/>
  </r>
  <r>
    <x v="548"/>
    <x v="5"/>
    <x v="0"/>
    <s v="GDN_Direct_RT_2102"/>
    <n v="309"/>
    <m/>
    <m/>
    <m/>
    <m/>
    <n v="73.268441804999995"/>
    <m/>
    <x v="0"/>
    <m/>
    <m/>
    <x v="79"/>
    <m/>
    <x v="2"/>
    <x v="3"/>
    <x v="0"/>
  </r>
  <r>
    <x v="548"/>
    <x v="5"/>
    <x v="0"/>
    <s v="GDN_Direct_RT_2102"/>
    <n v="14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2120"/>
    <m/>
    <m/>
    <m/>
    <m/>
    <n v="220.09491767499998"/>
    <m/>
    <x v="0"/>
    <m/>
    <m/>
    <x v="79"/>
    <m/>
    <x v="2"/>
    <x v="3"/>
    <x v="0"/>
  </r>
  <r>
    <x v="548"/>
    <x v="5"/>
    <x v="0"/>
    <s v="GDN_Direct_AT_DolceGusto_2102"/>
    <n v="25991"/>
    <m/>
    <m/>
    <m/>
    <m/>
    <n v="1989.2347518300001"/>
    <m/>
    <x v="0"/>
    <m/>
    <m/>
    <x v="79"/>
    <m/>
    <x v="2"/>
    <x v="3"/>
    <x v="0"/>
  </r>
  <r>
    <x v="548"/>
    <x v="5"/>
    <x v="0"/>
    <s v="GDN_Direct_AT_DolceGusto_2102"/>
    <n v="1780"/>
    <m/>
    <m/>
    <m/>
    <m/>
    <n v="164.35801558"/>
    <m/>
    <x v="0"/>
    <m/>
    <m/>
    <x v="79"/>
    <m/>
    <x v="2"/>
    <x v="3"/>
    <x v="0"/>
  </r>
  <r>
    <x v="548"/>
    <x v="5"/>
    <x v="0"/>
    <s v="GDN_Direct_AT_DolceGusto_2102"/>
    <n v="214"/>
    <m/>
    <m/>
    <m/>
    <m/>
    <n v="0"/>
    <m/>
    <x v="0"/>
    <m/>
    <m/>
    <x v="79"/>
    <m/>
    <x v="2"/>
    <x v="3"/>
    <x v="0"/>
  </r>
  <r>
    <x v="548"/>
    <x v="5"/>
    <x v="0"/>
    <s v="GDN_Direct_AT_Coffee_2102"/>
    <n v="161"/>
    <m/>
    <m/>
    <m/>
    <m/>
    <n v="0"/>
    <m/>
    <x v="0"/>
    <m/>
    <m/>
    <x v="79"/>
    <m/>
    <x v="2"/>
    <x v="3"/>
    <x v="0"/>
  </r>
  <r>
    <x v="548"/>
    <x v="5"/>
    <x v="0"/>
    <s v="GDN_Direct_AT_DolceGusto_2102"/>
    <n v="533"/>
    <m/>
    <m/>
    <m/>
    <m/>
    <n v="24.065389535000001"/>
    <m/>
    <x v="0"/>
    <m/>
    <m/>
    <x v="79"/>
    <m/>
    <x v="2"/>
    <x v="3"/>
    <x v="0"/>
  </r>
  <r>
    <x v="548"/>
    <x v="5"/>
    <x v="0"/>
    <s v="GDN_Direct_RT_2102"/>
    <n v="10"/>
    <m/>
    <m/>
    <m/>
    <m/>
    <n v="0"/>
    <m/>
    <x v="0"/>
    <m/>
    <m/>
    <x v="79"/>
    <m/>
    <x v="2"/>
    <x v="3"/>
    <x v="0"/>
  </r>
  <r>
    <x v="548"/>
    <x v="5"/>
    <x v="0"/>
    <s v="GDN_Direct_RT_2102"/>
    <n v="115"/>
    <m/>
    <m/>
    <m/>
    <m/>
    <n v="44.975652420000003"/>
    <m/>
    <x v="0"/>
    <m/>
    <m/>
    <x v="79"/>
    <m/>
    <x v="2"/>
    <x v="3"/>
    <x v="0"/>
  </r>
  <r>
    <x v="548"/>
    <x v="5"/>
    <x v="0"/>
    <s v="GDN_Direct_AT_Coffee_2102"/>
    <n v="517"/>
    <m/>
    <m/>
    <m/>
    <m/>
    <n v="0"/>
    <m/>
    <x v="0"/>
    <m/>
    <m/>
    <x v="79"/>
    <m/>
    <x v="2"/>
    <x v="3"/>
    <x v="0"/>
  </r>
  <r>
    <x v="548"/>
    <x v="5"/>
    <x v="0"/>
    <s v="GDN_Direct_AT_Coffee_2102"/>
    <n v="22745"/>
    <m/>
    <m/>
    <m/>
    <m/>
    <n v="2100.1844569599998"/>
    <m/>
    <x v="0"/>
    <m/>
    <m/>
    <x v="79"/>
    <m/>
    <x v="2"/>
    <x v="3"/>
    <x v="0"/>
  </r>
  <r>
    <x v="548"/>
    <x v="5"/>
    <x v="0"/>
    <s v="GDN_Direct_AT_Coffee_2102"/>
    <n v="345"/>
    <m/>
    <m/>
    <m/>
    <m/>
    <n v="49.06"/>
    <m/>
    <x v="0"/>
    <m/>
    <m/>
    <x v="79"/>
    <m/>
    <x v="2"/>
    <x v="3"/>
    <x v="0"/>
  </r>
  <r>
    <x v="548"/>
    <x v="5"/>
    <x v="0"/>
    <s v="GDN_Direct_RT_2102"/>
    <n v="36"/>
    <m/>
    <m/>
    <m/>
    <m/>
    <n v="0"/>
    <m/>
    <x v="0"/>
    <m/>
    <m/>
    <x v="79"/>
    <m/>
    <x v="2"/>
    <x v="3"/>
    <x v="0"/>
  </r>
  <r>
    <x v="548"/>
    <x v="5"/>
    <x v="0"/>
    <s v="GDN_Direct_AT_Coffee_2102"/>
    <n v="313"/>
    <m/>
    <m/>
    <m/>
    <m/>
    <n v="45.882642480000001"/>
    <m/>
    <x v="0"/>
    <m/>
    <m/>
    <x v="79"/>
    <m/>
    <x v="2"/>
    <x v="3"/>
    <x v="0"/>
  </r>
  <r>
    <x v="548"/>
    <x v="5"/>
    <x v="0"/>
    <s v="GDN_Direct_RT_2102"/>
    <n v="133"/>
    <m/>
    <m/>
    <m/>
    <m/>
    <n v="0"/>
    <m/>
    <x v="0"/>
    <m/>
    <m/>
    <x v="79"/>
    <m/>
    <x v="2"/>
    <x v="3"/>
    <x v="0"/>
  </r>
  <r>
    <x v="548"/>
    <x v="5"/>
    <x v="0"/>
    <s v="GDN_Direct_RT_2102"/>
    <n v="118"/>
    <m/>
    <m/>
    <m/>
    <m/>
    <n v="25.979398535000001"/>
    <m/>
    <x v="0"/>
    <m/>
    <m/>
    <x v="79"/>
    <m/>
    <x v="2"/>
    <x v="3"/>
    <x v="0"/>
  </r>
  <r>
    <x v="548"/>
    <x v="5"/>
    <x v="0"/>
    <s v="GDN_Direct_RT_2102"/>
    <n v="98"/>
    <m/>
    <m/>
    <m/>
    <m/>
    <n v="9.9737820399999997"/>
    <m/>
    <x v="0"/>
    <m/>
    <m/>
    <x v="79"/>
    <m/>
    <x v="2"/>
    <x v="3"/>
    <x v="0"/>
  </r>
  <r>
    <x v="548"/>
    <x v="5"/>
    <x v="0"/>
    <s v="GDN_Direct_AT_DolceGusto_2102"/>
    <n v="470"/>
    <m/>
    <m/>
    <m/>
    <m/>
    <n v="38.099837669999999"/>
    <m/>
    <x v="0"/>
    <m/>
    <m/>
    <x v="79"/>
    <m/>
    <x v="2"/>
    <x v="3"/>
    <x v="0"/>
  </r>
  <r>
    <x v="548"/>
    <x v="5"/>
    <x v="0"/>
    <s v="GDN_Direct_AT_DolceGusto_2102"/>
    <n v="1070"/>
    <m/>
    <m/>
    <m/>
    <m/>
    <n v="100.59509260999999"/>
    <m/>
    <x v="0"/>
    <m/>
    <m/>
    <x v="79"/>
    <m/>
    <x v="2"/>
    <x v="3"/>
    <x v="0"/>
  </r>
  <r>
    <x v="548"/>
    <x v="5"/>
    <x v="0"/>
    <s v="GDN_Direct_RT_2102"/>
    <n v="73"/>
    <m/>
    <m/>
    <m/>
    <m/>
    <n v="0"/>
    <m/>
    <x v="0"/>
    <m/>
    <m/>
    <x v="79"/>
    <m/>
    <x v="2"/>
    <x v="3"/>
    <x v="0"/>
  </r>
  <r>
    <x v="548"/>
    <x v="5"/>
    <x v="0"/>
    <s v="GDN_Direct_AT_Coffee_2102"/>
    <n v="1043"/>
    <m/>
    <m/>
    <m/>
    <m/>
    <n v="62.287094475000004"/>
    <m/>
    <x v="0"/>
    <m/>
    <m/>
    <x v="79"/>
    <m/>
    <x v="2"/>
    <x v="3"/>
    <x v="0"/>
  </r>
  <r>
    <x v="548"/>
    <x v="5"/>
    <x v="0"/>
    <s v="GDN_Direct_AT_Coffee_2102"/>
    <n v="30585"/>
    <m/>
    <m/>
    <m/>
    <m/>
    <n v="2014.3197140899999"/>
    <m/>
    <x v="0"/>
    <m/>
    <m/>
    <x v="79"/>
    <m/>
    <x v="2"/>
    <x v="3"/>
    <x v="0"/>
  </r>
  <r>
    <x v="548"/>
    <x v="5"/>
    <x v="0"/>
    <s v="GDN_Direct_AT_DolceGusto_2102"/>
    <n v="49128"/>
    <m/>
    <m/>
    <m/>
    <m/>
    <n v="4381.2932605399992"/>
    <m/>
    <x v="0"/>
    <m/>
    <m/>
    <x v="79"/>
    <m/>
    <x v="2"/>
    <x v="3"/>
    <x v="0"/>
  </r>
  <r>
    <x v="548"/>
    <x v="5"/>
    <x v="0"/>
    <s v="GDN_Direct_AT_DolceGusto_2102"/>
    <n v="715"/>
    <m/>
    <m/>
    <m/>
    <m/>
    <n v="109.03574295999999"/>
    <m/>
    <x v="0"/>
    <m/>
    <m/>
    <x v="79"/>
    <m/>
    <x v="2"/>
    <x v="3"/>
    <x v="0"/>
  </r>
  <r>
    <x v="549"/>
    <x v="4"/>
    <x v="0"/>
    <s v="指名：ドルチェグスト（170816-170916）"/>
    <n v="30"/>
    <m/>
    <m/>
    <m/>
    <m/>
    <n v="398.32000000000005"/>
    <m/>
    <x v="0"/>
    <m/>
    <m/>
    <x v="79"/>
    <m/>
    <x v="2"/>
    <x v="3"/>
    <x v="2"/>
  </r>
  <r>
    <x v="549"/>
    <x v="4"/>
    <x v="0"/>
    <s v="指名：ドルチェグスト（170816-170916）"/>
    <n v="58"/>
    <m/>
    <m/>
    <m/>
    <m/>
    <n v="517.91999999999996"/>
    <m/>
    <x v="0"/>
    <m/>
    <m/>
    <x v="79"/>
    <m/>
    <x v="2"/>
    <x v="3"/>
    <x v="2"/>
  </r>
  <r>
    <x v="549"/>
    <x v="4"/>
    <x v="0"/>
    <s v="指名：ドルチェグスト（170816-170916）"/>
    <n v="69"/>
    <m/>
    <m/>
    <m/>
    <m/>
    <n v="464.88"/>
    <m/>
    <x v="0"/>
    <m/>
    <m/>
    <x v="79"/>
    <m/>
    <x v="2"/>
    <x v="3"/>
    <x v="2"/>
  </r>
  <r>
    <x v="549"/>
    <x v="4"/>
    <x v="0"/>
    <s v="指名：ドルチェグスト（170816-170916）"/>
    <n v="2323"/>
    <m/>
    <m/>
    <m/>
    <m/>
    <n v="27138.800000000003"/>
    <m/>
    <x v="0"/>
    <m/>
    <m/>
    <x v="79"/>
    <m/>
    <x v="2"/>
    <x v="3"/>
    <x v="2"/>
  </r>
  <r>
    <x v="549"/>
    <x v="4"/>
    <x v="0"/>
    <s v="指名：ドルチェグスト（170816-170916）"/>
    <n v="105"/>
    <m/>
    <m/>
    <m/>
    <m/>
    <n v="743.6"/>
    <m/>
    <x v="0"/>
    <m/>
    <m/>
    <x v="79"/>
    <m/>
    <x v="2"/>
    <x v="3"/>
    <x v="2"/>
  </r>
  <r>
    <x v="549"/>
    <x v="4"/>
    <x v="0"/>
    <s v="指名：ドルチェグスト（170816-170916）"/>
    <n v="4425"/>
    <m/>
    <m/>
    <m/>
    <m/>
    <n v="42222.96"/>
    <m/>
    <x v="0"/>
    <m/>
    <m/>
    <x v="79"/>
    <m/>
    <x v="2"/>
    <x v="3"/>
    <x v="2"/>
  </r>
  <r>
    <x v="549"/>
    <x v="5"/>
    <x v="0"/>
    <s v="GDN_Direct_RT_2102"/>
    <n v="1741"/>
    <m/>
    <m/>
    <m/>
    <m/>
    <n v="311.65672071"/>
    <m/>
    <x v="0"/>
    <m/>
    <m/>
    <x v="79"/>
    <m/>
    <x v="2"/>
    <x v="3"/>
    <x v="0"/>
  </r>
  <r>
    <x v="549"/>
    <x v="5"/>
    <x v="0"/>
    <s v="GDN_Direct_RT_2102"/>
    <n v="503"/>
    <m/>
    <m/>
    <m/>
    <m/>
    <n v="0"/>
    <m/>
    <x v="0"/>
    <m/>
    <m/>
    <x v="79"/>
    <m/>
    <x v="2"/>
    <x v="3"/>
    <x v="0"/>
  </r>
  <r>
    <x v="549"/>
    <x v="5"/>
    <x v="0"/>
    <s v="GDN_Direct_RT_2102"/>
    <n v="1250"/>
    <m/>
    <m/>
    <m/>
    <m/>
    <n v="59.431977529999998"/>
    <m/>
    <x v="0"/>
    <m/>
    <m/>
    <x v="79"/>
    <m/>
    <x v="2"/>
    <x v="3"/>
    <x v="0"/>
  </r>
  <r>
    <x v="549"/>
    <x v="5"/>
    <x v="0"/>
    <s v="GDN_Direct_RT_2102"/>
    <n v="3160"/>
    <m/>
    <m/>
    <m/>
    <m/>
    <n v="1774.31180068"/>
    <m/>
    <x v="0"/>
    <m/>
    <m/>
    <x v="79"/>
    <m/>
    <x v="2"/>
    <x v="3"/>
    <x v="0"/>
  </r>
  <r>
    <x v="549"/>
    <x v="5"/>
    <x v="0"/>
    <s v="GDN_Direct_AT_DolceGusto_2102"/>
    <n v="3765"/>
    <m/>
    <m/>
    <m/>
    <m/>
    <n v="279.14782530999997"/>
    <m/>
    <x v="0"/>
    <m/>
    <m/>
    <x v="79"/>
    <m/>
    <x v="2"/>
    <x v="3"/>
    <x v="0"/>
  </r>
  <r>
    <x v="549"/>
    <x v="5"/>
    <x v="0"/>
    <s v="GDN_Direct_RT_2102"/>
    <n v="318"/>
    <m/>
    <m/>
    <m/>
    <m/>
    <n v="11.765273725"/>
    <m/>
    <x v="0"/>
    <m/>
    <m/>
    <x v="79"/>
    <m/>
    <x v="2"/>
    <x v="3"/>
    <x v="0"/>
  </r>
  <r>
    <x v="549"/>
    <x v="5"/>
    <x v="0"/>
    <s v="GDN_Direct_RT_2102"/>
    <n v="969"/>
    <m/>
    <m/>
    <m/>
    <m/>
    <n v="680.76748142500003"/>
    <m/>
    <x v="0"/>
    <m/>
    <m/>
    <x v="79"/>
    <m/>
    <x v="2"/>
    <x v="3"/>
    <x v="0"/>
  </r>
  <r>
    <x v="549"/>
    <x v="5"/>
    <x v="0"/>
    <s v="GDN_Direct_RT_2102"/>
    <n v="896"/>
    <m/>
    <m/>
    <m/>
    <m/>
    <n v="187.0699055"/>
    <m/>
    <x v="0"/>
    <m/>
    <m/>
    <x v="79"/>
    <m/>
    <x v="2"/>
    <x v="3"/>
    <x v="0"/>
  </r>
  <r>
    <x v="549"/>
    <x v="5"/>
    <x v="0"/>
    <s v="GDN_Direct_RT_2102"/>
    <n v="3098"/>
    <m/>
    <m/>
    <m/>
    <m/>
    <n v="0"/>
    <m/>
    <x v="0"/>
    <m/>
    <m/>
    <x v="79"/>
    <m/>
    <x v="2"/>
    <x v="3"/>
    <x v="0"/>
  </r>
  <r>
    <x v="549"/>
    <x v="5"/>
    <x v="0"/>
    <s v="GDN_Direct_RT_2102"/>
    <n v="351"/>
    <m/>
    <m/>
    <m/>
    <m/>
    <n v="64.180438065000004"/>
    <m/>
    <x v="0"/>
    <m/>
    <m/>
    <x v="79"/>
    <m/>
    <x v="2"/>
    <x v="3"/>
    <x v="0"/>
  </r>
  <r>
    <x v="549"/>
    <x v="5"/>
    <x v="0"/>
    <s v="GDN_Direct_AT_Coffee_2102"/>
    <n v="378"/>
    <m/>
    <m/>
    <m/>
    <m/>
    <n v="46.448332155000003"/>
    <m/>
    <x v="0"/>
    <m/>
    <m/>
    <x v="79"/>
    <m/>
    <x v="2"/>
    <x v="3"/>
    <x v="0"/>
  </r>
  <r>
    <x v="549"/>
    <x v="5"/>
    <x v="0"/>
    <s v="GDN_Direct_AT_Coffee_2102"/>
    <n v="2842"/>
    <m/>
    <m/>
    <m/>
    <m/>
    <n v="290.25996659999998"/>
    <m/>
    <x v="0"/>
    <m/>
    <m/>
    <x v="79"/>
    <m/>
    <x v="2"/>
    <x v="3"/>
    <x v="0"/>
  </r>
  <r>
    <x v="549"/>
    <x v="5"/>
    <x v="0"/>
    <s v="GDN_Direct_RT_2102"/>
    <n v="2543"/>
    <m/>
    <m/>
    <m/>
    <m/>
    <n v="127.63570466"/>
    <m/>
    <x v="0"/>
    <m/>
    <m/>
    <x v="79"/>
    <m/>
    <x v="2"/>
    <x v="3"/>
    <x v="0"/>
  </r>
  <r>
    <x v="549"/>
    <x v="5"/>
    <x v="0"/>
    <s v="GDN_Direct_AT_DolceGusto_2102"/>
    <n v="3552"/>
    <m/>
    <m/>
    <m/>
    <m/>
    <n v="388.06246477500002"/>
    <m/>
    <x v="0"/>
    <m/>
    <m/>
    <x v="79"/>
    <m/>
    <x v="2"/>
    <x v="3"/>
    <x v="0"/>
  </r>
  <r>
    <x v="549"/>
    <x v="5"/>
    <x v="0"/>
    <s v="GDN_Direct_AT_Coffee_2102"/>
    <n v="57759"/>
    <m/>
    <m/>
    <m/>
    <m/>
    <n v="3667.198023255"/>
    <m/>
    <x v="0"/>
    <m/>
    <m/>
    <x v="79"/>
    <m/>
    <x v="2"/>
    <x v="3"/>
    <x v="0"/>
  </r>
  <r>
    <x v="549"/>
    <x v="5"/>
    <x v="0"/>
    <s v="GDN_Direct_AT_DolceGusto_2102"/>
    <n v="761"/>
    <m/>
    <m/>
    <m/>
    <m/>
    <n v="234.09506729500001"/>
    <m/>
    <x v="0"/>
    <m/>
    <m/>
    <x v="79"/>
    <m/>
    <x v="2"/>
    <x v="3"/>
    <x v="0"/>
  </r>
  <r>
    <x v="549"/>
    <x v="5"/>
    <x v="0"/>
    <s v="GDN_Direct_AT_DolceGusto_2102"/>
    <n v="24821"/>
    <m/>
    <m/>
    <m/>
    <m/>
    <n v="1594.793659725"/>
    <m/>
    <x v="0"/>
    <m/>
    <m/>
    <x v="79"/>
    <m/>
    <x v="2"/>
    <x v="3"/>
    <x v="0"/>
  </r>
  <r>
    <x v="549"/>
    <x v="5"/>
    <x v="0"/>
    <s v="GDN_Direct_AT_DolceGusto_2102"/>
    <n v="1187"/>
    <m/>
    <m/>
    <m/>
    <m/>
    <n v="87.70576174"/>
    <m/>
    <x v="0"/>
    <m/>
    <m/>
    <x v="79"/>
    <m/>
    <x v="2"/>
    <x v="3"/>
    <x v="0"/>
  </r>
  <r>
    <x v="549"/>
    <x v="5"/>
    <x v="0"/>
    <s v="GDN_Direct_AT_DolceGusto_2102"/>
    <n v="1774"/>
    <m/>
    <m/>
    <m/>
    <m/>
    <n v="173.36453957999998"/>
    <m/>
    <x v="0"/>
    <m/>
    <m/>
    <x v="79"/>
    <m/>
    <x v="2"/>
    <x v="3"/>
    <x v="0"/>
  </r>
  <r>
    <x v="549"/>
    <x v="5"/>
    <x v="0"/>
    <s v="GDN_Direct_RT_2102"/>
    <n v="1689"/>
    <m/>
    <m/>
    <m/>
    <m/>
    <n v="0"/>
    <m/>
    <x v="0"/>
    <m/>
    <m/>
    <x v="79"/>
    <m/>
    <x v="2"/>
    <x v="3"/>
    <x v="0"/>
  </r>
  <r>
    <x v="549"/>
    <x v="5"/>
    <x v="0"/>
    <s v="GDN_Direct_AT_Coffee_2102"/>
    <n v="1704"/>
    <m/>
    <m/>
    <m/>
    <m/>
    <n v="170.188262495"/>
    <m/>
    <x v="0"/>
    <m/>
    <m/>
    <x v="79"/>
    <m/>
    <x v="2"/>
    <x v="3"/>
    <x v="0"/>
  </r>
  <r>
    <x v="549"/>
    <x v="5"/>
    <x v="0"/>
    <s v="GDN_Direct_AT_Coffee_2102"/>
    <n v="502"/>
    <m/>
    <m/>
    <m/>
    <m/>
    <n v="0"/>
    <m/>
    <x v="0"/>
    <m/>
    <m/>
    <x v="79"/>
    <m/>
    <x v="2"/>
    <x v="3"/>
    <x v="0"/>
  </r>
  <r>
    <x v="549"/>
    <x v="5"/>
    <x v="0"/>
    <s v="GDN_Direct_AT_DolceGusto_2102"/>
    <n v="247"/>
    <m/>
    <m/>
    <m/>
    <m/>
    <n v="0"/>
    <m/>
    <x v="0"/>
    <m/>
    <m/>
    <x v="79"/>
    <m/>
    <x v="2"/>
    <x v="3"/>
    <x v="0"/>
  </r>
  <r>
    <x v="549"/>
    <x v="5"/>
    <x v="0"/>
    <s v="GDN_Direct_AT_Coffee_2102"/>
    <n v="2305"/>
    <m/>
    <m/>
    <m/>
    <m/>
    <n v="217.58922835000001"/>
    <m/>
    <x v="0"/>
    <m/>
    <m/>
    <x v="79"/>
    <m/>
    <x v="2"/>
    <x v="3"/>
    <x v="0"/>
  </r>
  <r>
    <x v="549"/>
    <x v="5"/>
    <x v="0"/>
    <s v="GDN_Direct_AT_Coffee_2102"/>
    <n v="3370"/>
    <m/>
    <m/>
    <m/>
    <m/>
    <n v="327.23025129000001"/>
    <m/>
    <x v="0"/>
    <m/>
    <m/>
    <x v="79"/>
    <m/>
    <x v="2"/>
    <x v="3"/>
    <x v="0"/>
  </r>
  <r>
    <x v="549"/>
    <x v="5"/>
    <x v="0"/>
    <s v="GDN_Direct_AT_DolceGusto_2102"/>
    <n v="322"/>
    <m/>
    <m/>
    <m/>
    <m/>
    <n v="14.274522129999999"/>
    <m/>
    <x v="0"/>
    <m/>
    <m/>
    <x v="79"/>
    <m/>
    <x v="2"/>
    <x v="3"/>
    <x v="0"/>
  </r>
  <r>
    <x v="549"/>
    <x v="5"/>
    <x v="0"/>
    <s v="GDN_Direct_AT_Coffee_2102"/>
    <n v="1290"/>
    <m/>
    <m/>
    <m/>
    <m/>
    <n v="59.470238754999997"/>
    <m/>
    <x v="0"/>
    <m/>
    <m/>
    <x v="79"/>
    <m/>
    <x v="2"/>
    <x v="3"/>
    <x v="0"/>
  </r>
  <r>
    <x v="549"/>
    <x v="5"/>
    <x v="0"/>
    <s v="GDN_Direct_AT_Coffee_2102"/>
    <n v="3392"/>
    <m/>
    <m/>
    <m/>
    <m/>
    <n v="182.84506346000001"/>
    <m/>
    <x v="0"/>
    <m/>
    <m/>
    <x v="79"/>
    <m/>
    <x v="2"/>
    <x v="3"/>
    <x v="0"/>
  </r>
  <r>
    <x v="549"/>
    <x v="5"/>
    <x v="0"/>
    <s v="GDN_Direct_AT_DolceGusto_2102"/>
    <n v="66289"/>
    <m/>
    <m/>
    <m/>
    <m/>
    <n v="4982.4210686249999"/>
    <m/>
    <x v="0"/>
    <m/>
    <m/>
    <x v="79"/>
    <m/>
    <x v="2"/>
    <x v="3"/>
    <x v="0"/>
  </r>
  <r>
    <x v="549"/>
    <x v="5"/>
    <x v="0"/>
    <s v="GDN_Direct_AT_DolceGusto_2102"/>
    <n v="754"/>
    <m/>
    <m/>
    <m/>
    <m/>
    <n v="21.102820040000001"/>
    <m/>
    <x v="0"/>
    <m/>
    <m/>
    <x v="79"/>
    <m/>
    <x v="2"/>
    <x v="3"/>
    <x v="0"/>
  </r>
  <r>
    <x v="549"/>
    <x v="5"/>
    <x v="0"/>
    <s v="GDN_Direct_RT_2102"/>
    <n v="445"/>
    <m/>
    <m/>
    <m/>
    <m/>
    <n v="0"/>
    <m/>
    <x v="0"/>
    <m/>
    <m/>
    <x v="79"/>
    <m/>
    <x v="2"/>
    <x v="3"/>
    <x v="0"/>
  </r>
  <r>
    <x v="549"/>
    <x v="5"/>
    <x v="0"/>
    <s v="GDN_Direct_AT_Coffee_2102"/>
    <n v="56331"/>
    <m/>
    <m/>
    <m/>
    <m/>
    <n v="4976.4395518900001"/>
    <m/>
    <x v="0"/>
    <m/>
    <m/>
    <x v="79"/>
    <m/>
    <x v="2"/>
    <x v="3"/>
    <x v="0"/>
  </r>
  <r>
    <x v="549"/>
    <x v="5"/>
    <x v="0"/>
    <s v="GDN_Direct_RT_2102"/>
    <n v="563"/>
    <m/>
    <m/>
    <m/>
    <m/>
    <n v="73.263240330000002"/>
    <m/>
    <x v="0"/>
    <m/>
    <m/>
    <x v="79"/>
    <m/>
    <x v="2"/>
    <x v="3"/>
    <x v="0"/>
  </r>
  <r>
    <x v="549"/>
    <x v="5"/>
    <x v="0"/>
    <s v="GDN_Direct_RT_2102"/>
    <n v="823"/>
    <m/>
    <m/>
    <m/>
    <m/>
    <n v="228.92525941"/>
    <m/>
    <x v="0"/>
    <m/>
    <m/>
    <x v="79"/>
    <m/>
    <x v="2"/>
    <x v="3"/>
    <x v="0"/>
  </r>
  <r>
    <x v="549"/>
    <x v="5"/>
    <x v="0"/>
    <s v="GDN_Direct_RT_2102"/>
    <n v="2867"/>
    <m/>
    <m/>
    <m/>
    <m/>
    <n v="888.46150512999998"/>
    <m/>
    <x v="0"/>
    <m/>
    <m/>
    <x v="79"/>
    <m/>
    <x v="2"/>
    <x v="3"/>
    <x v="0"/>
  </r>
  <r>
    <x v="549"/>
    <x v="5"/>
    <x v="0"/>
    <s v="GDN_Direct_RT_2102"/>
    <n v="660"/>
    <m/>
    <m/>
    <m/>
    <m/>
    <n v="75.832173569999995"/>
    <m/>
    <x v="0"/>
    <m/>
    <m/>
    <x v="79"/>
    <m/>
    <x v="2"/>
    <x v="3"/>
    <x v="0"/>
  </r>
  <r>
    <x v="550"/>
    <x v="4"/>
    <x v="0"/>
    <s v="指名：ドルチェグスト（170816-170916）"/>
    <n v="5268"/>
    <m/>
    <m/>
    <m/>
    <m/>
    <n v="50280.880000000005"/>
    <m/>
    <x v="0"/>
    <m/>
    <m/>
    <x v="79"/>
    <m/>
    <x v="2"/>
    <x v="3"/>
    <x v="2"/>
  </r>
  <r>
    <x v="550"/>
    <x v="4"/>
    <x v="0"/>
    <s v="指名：ドルチェグスト（170816-170916）"/>
    <n v="130"/>
    <m/>
    <m/>
    <m/>
    <m/>
    <n v="2062.3200000000002"/>
    <m/>
    <x v="0"/>
    <m/>
    <m/>
    <x v="79"/>
    <m/>
    <x v="2"/>
    <x v="3"/>
    <x v="2"/>
  </r>
  <r>
    <x v="550"/>
    <x v="4"/>
    <x v="0"/>
    <s v="指名：ドルチェグスト（170816-170916）"/>
    <n v="55"/>
    <m/>
    <m/>
    <m/>
    <m/>
    <n v="325.52"/>
    <m/>
    <x v="0"/>
    <m/>
    <m/>
    <x v="79"/>
    <m/>
    <x v="2"/>
    <x v="3"/>
    <x v="2"/>
  </r>
  <r>
    <x v="550"/>
    <x v="4"/>
    <x v="0"/>
    <s v="指名：ドルチェグスト（170816-170916）"/>
    <n v="32"/>
    <m/>
    <m/>
    <m/>
    <m/>
    <n v="590.71999999999991"/>
    <m/>
    <x v="0"/>
    <m/>
    <m/>
    <x v="79"/>
    <m/>
    <x v="2"/>
    <x v="3"/>
    <x v="2"/>
  </r>
  <r>
    <x v="550"/>
    <x v="4"/>
    <x v="0"/>
    <s v="指名：ドルチェグスト（170816-170916）"/>
    <n v="57"/>
    <m/>
    <m/>
    <m/>
    <m/>
    <n v="770.64"/>
    <m/>
    <x v="0"/>
    <m/>
    <m/>
    <x v="79"/>
    <m/>
    <x v="2"/>
    <x v="3"/>
    <x v="2"/>
  </r>
  <r>
    <x v="550"/>
    <x v="4"/>
    <x v="0"/>
    <s v="指名：ドルチェグスト（170816-170916）"/>
    <n v="2779"/>
    <m/>
    <m/>
    <m/>
    <m/>
    <n v="29279.120000000003"/>
    <m/>
    <x v="0"/>
    <m/>
    <m/>
    <x v="79"/>
    <m/>
    <x v="2"/>
    <x v="3"/>
    <x v="2"/>
  </r>
  <r>
    <x v="550"/>
    <x v="5"/>
    <x v="0"/>
    <s v="GDN_Direct_AT_DolceGusto_2102"/>
    <n v="648"/>
    <m/>
    <m/>
    <m/>
    <m/>
    <n v="26.113366899999999"/>
    <m/>
    <x v="0"/>
    <m/>
    <m/>
    <x v="79"/>
    <m/>
    <x v="2"/>
    <x v="3"/>
    <x v="0"/>
  </r>
  <r>
    <x v="550"/>
    <x v="5"/>
    <x v="0"/>
    <s v="GDN_Direct_RT_2102"/>
    <n v="1323"/>
    <m/>
    <m/>
    <m/>
    <m/>
    <n v="768.93254288499998"/>
    <m/>
    <x v="0"/>
    <m/>
    <m/>
    <x v="79"/>
    <m/>
    <x v="2"/>
    <x v="3"/>
    <x v="0"/>
  </r>
  <r>
    <x v="550"/>
    <x v="5"/>
    <x v="0"/>
    <s v="GDN_Direct_RT_2102"/>
    <n v="389"/>
    <m/>
    <m/>
    <m/>
    <m/>
    <n v="1087.028451035"/>
    <m/>
    <x v="0"/>
    <m/>
    <m/>
    <x v="79"/>
    <m/>
    <x v="2"/>
    <x v="3"/>
    <x v="0"/>
  </r>
  <r>
    <x v="550"/>
    <x v="5"/>
    <x v="0"/>
    <s v="GDN_Direct_RT_2102"/>
    <n v="6787"/>
    <m/>
    <m/>
    <m/>
    <m/>
    <n v="2930.1919677850001"/>
    <m/>
    <x v="0"/>
    <m/>
    <m/>
    <x v="79"/>
    <m/>
    <x v="2"/>
    <x v="3"/>
    <x v="0"/>
  </r>
  <r>
    <x v="550"/>
    <x v="5"/>
    <x v="0"/>
    <s v="GDN_Direct_RT_2102"/>
    <n v="491"/>
    <m/>
    <m/>
    <m/>
    <m/>
    <n v="227.76312390000001"/>
    <m/>
    <x v="0"/>
    <m/>
    <m/>
    <x v="79"/>
    <m/>
    <x v="2"/>
    <x v="3"/>
    <x v="0"/>
  </r>
  <r>
    <x v="550"/>
    <x v="5"/>
    <x v="0"/>
    <s v="GDN_Direct_AT_Coffee_2102"/>
    <n v="4529"/>
    <m/>
    <m/>
    <m/>
    <m/>
    <n v="334.564778155"/>
    <m/>
    <x v="0"/>
    <m/>
    <m/>
    <x v="79"/>
    <m/>
    <x v="2"/>
    <x v="3"/>
    <x v="0"/>
  </r>
  <r>
    <x v="550"/>
    <x v="5"/>
    <x v="0"/>
    <s v="GDN_Direct_AT_Coffee_2102"/>
    <n v="944"/>
    <m/>
    <m/>
    <m/>
    <m/>
    <n v="32.116254840000003"/>
    <m/>
    <x v="0"/>
    <m/>
    <m/>
    <x v="79"/>
    <m/>
    <x v="2"/>
    <x v="3"/>
    <x v="0"/>
  </r>
  <r>
    <x v="550"/>
    <x v="5"/>
    <x v="0"/>
    <s v="GDN_Direct_RT_2102"/>
    <n v="4036"/>
    <m/>
    <m/>
    <m/>
    <m/>
    <n v="1064.3930378499999"/>
    <m/>
    <x v="0"/>
    <m/>
    <m/>
    <x v="79"/>
    <m/>
    <x v="2"/>
    <x v="3"/>
    <x v="0"/>
  </r>
  <r>
    <x v="550"/>
    <x v="5"/>
    <x v="0"/>
    <s v="GDN_Direct_AT_DolceGusto_2102"/>
    <n v="1137"/>
    <m/>
    <m/>
    <m/>
    <m/>
    <n v="0"/>
    <m/>
    <x v="0"/>
    <m/>
    <m/>
    <x v="79"/>
    <m/>
    <x v="2"/>
    <x v="3"/>
    <x v="0"/>
  </r>
  <r>
    <x v="550"/>
    <x v="5"/>
    <x v="0"/>
    <s v="GDN_Direct_AT_Coffee_2102"/>
    <n v="6033"/>
    <m/>
    <m/>
    <m/>
    <m/>
    <n v="881.31184526499999"/>
    <m/>
    <x v="0"/>
    <m/>
    <m/>
    <x v="79"/>
    <m/>
    <x v="2"/>
    <x v="3"/>
    <x v="0"/>
  </r>
  <r>
    <x v="550"/>
    <x v="5"/>
    <x v="0"/>
    <s v="GDN_Direct_AT_Coffee_2102"/>
    <n v="11561"/>
    <m/>
    <m/>
    <m/>
    <m/>
    <n v="738.16139616999999"/>
    <m/>
    <x v="0"/>
    <m/>
    <m/>
    <x v="79"/>
    <m/>
    <x v="2"/>
    <x v="3"/>
    <x v="0"/>
  </r>
  <r>
    <x v="550"/>
    <x v="5"/>
    <x v="0"/>
    <s v="GDN_Direct_AT_Coffee_2102"/>
    <n v="113619"/>
    <m/>
    <m/>
    <m/>
    <m/>
    <n v="11842.869220895"/>
    <m/>
    <x v="0"/>
    <m/>
    <m/>
    <x v="79"/>
    <m/>
    <x v="2"/>
    <x v="3"/>
    <x v="0"/>
  </r>
  <r>
    <x v="550"/>
    <x v="5"/>
    <x v="0"/>
    <s v="GDN_Direct_AT_Coffee_2102"/>
    <n v="6231"/>
    <m/>
    <m/>
    <m/>
    <m/>
    <n v="1086.4248714299999"/>
    <m/>
    <x v="0"/>
    <m/>
    <m/>
    <x v="79"/>
    <m/>
    <x v="2"/>
    <x v="3"/>
    <x v="0"/>
  </r>
  <r>
    <x v="550"/>
    <x v="5"/>
    <x v="0"/>
    <s v="GDN_Direct_RT_2102"/>
    <n v="1019"/>
    <m/>
    <m/>
    <m/>
    <m/>
    <n v="187.938556285"/>
    <m/>
    <x v="0"/>
    <m/>
    <m/>
    <x v="79"/>
    <m/>
    <x v="2"/>
    <x v="3"/>
    <x v="0"/>
  </r>
  <r>
    <x v="550"/>
    <x v="5"/>
    <x v="0"/>
    <s v="GDN_Direct_RT_2102"/>
    <n v="1975"/>
    <m/>
    <m/>
    <m/>
    <m/>
    <n v="255.11915830000001"/>
    <m/>
    <x v="0"/>
    <m/>
    <m/>
    <x v="79"/>
    <m/>
    <x v="2"/>
    <x v="3"/>
    <x v="0"/>
  </r>
  <r>
    <x v="550"/>
    <x v="5"/>
    <x v="0"/>
    <s v="GDN_Direct_RT_2102"/>
    <n v="782"/>
    <m/>
    <m/>
    <m/>
    <m/>
    <n v="200.141178725"/>
    <m/>
    <x v="0"/>
    <m/>
    <m/>
    <x v="79"/>
    <m/>
    <x v="2"/>
    <x v="3"/>
    <x v="0"/>
  </r>
  <r>
    <x v="550"/>
    <x v="5"/>
    <x v="0"/>
    <s v="GDN_Direct_AT_DolceGusto_2102"/>
    <n v="174243"/>
    <m/>
    <m/>
    <m/>
    <m/>
    <n v="15849.624729165"/>
    <m/>
    <x v="0"/>
    <m/>
    <m/>
    <x v="79"/>
    <m/>
    <x v="2"/>
    <x v="3"/>
    <x v="0"/>
  </r>
  <r>
    <x v="550"/>
    <x v="5"/>
    <x v="0"/>
    <s v="GDN_Direct_AT_DolceGusto_2102"/>
    <n v="3970"/>
    <m/>
    <m/>
    <m/>
    <m/>
    <n v="452.76307040999995"/>
    <m/>
    <x v="0"/>
    <m/>
    <m/>
    <x v="79"/>
    <m/>
    <x v="2"/>
    <x v="3"/>
    <x v="0"/>
  </r>
  <r>
    <x v="550"/>
    <x v="5"/>
    <x v="0"/>
    <s v="GDN_Direct_AT_DolceGusto_2102"/>
    <n v="4936"/>
    <m/>
    <m/>
    <m/>
    <m/>
    <n v="351.11709253000004"/>
    <m/>
    <x v="0"/>
    <m/>
    <m/>
    <x v="79"/>
    <m/>
    <x v="2"/>
    <x v="3"/>
    <x v="0"/>
  </r>
  <r>
    <x v="550"/>
    <x v="5"/>
    <x v="0"/>
    <s v="GDN_Direct_AT_DolceGusto_2102"/>
    <n v="66936"/>
    <m/>
    <m/>
    <m/>
    <m/>
    <n v="6160.3508714"/>
    <m/>
    <x v="0"/>
    <m/>
    <m/>
    <x v="79"/>
    <m/>
    <x v="2"/>
    <x v="3"/>
    <x v="0"/>
  </r>
  <r>
    <x v="550"/>
    <x v="5"/>
    <x v="0"/>
    <s v="GDN_Direct_AT_Coffee_2102"/>
    <n v="1064"/>
    <m/>
    <m/>
    <m/>
    <m/>
    <n v="68.262300310000001"/>
    <m/>
    <x v="0"/>
    <m/>
    <m/>
    <x v="79"/>
    <m/>
    <x v="2"/>
    <x v="3"/>
    <x v="0"/>
  </r>
  <r>
    <x v="550"/>
    <x v="5"/>
    <x v="0"/>
    <s v="GDN_Direct_AT_DolceGusto_2102"/>
    <n v="7384"/>
    <m/>
    <m/>
    <m/>
    <m/>
    <n v="1490.6757346499999"/>
    <m/>
    <x v="0"/>
    <m/>
    <m/>
    <x v="79"/>
    <m/>
    <x v="2"/>
    <x v="3"/>
    <x v="0"/>
  </r>
  <r>
    <x v="550"/>
    <x v="5"/>
    <x v="0"/>
    <s v="GDN_Direct_AT_DolceGusto_2102"/>
    <n v="7163"/>
    <m/>
    <m/>
    <m/>
    <m/>
    <n v="875.72152739499995"/>
    <m/>
    <x v="0"/>
    <m/>
    <m/>
    <x v="79"/>
    <m/>
    <x v="2"/>
    <x v="3"/>
    <x v="0"/>
  </r>
  <r>
    <x v="550"/>
    <x v="5"/>
    <x v="0"/>
    <s v="GDN_Direct_AT_Coffee_2102"/>
    <n v="113207"/>
    <m/>
    <m/>
    <m/>
    <m/>
    <n v="8528.3584220199991"/>
    <m/>
    <x v="0"/>
    <m/>
    <m/>
    <x v="79"/>
    <m/>
    <x v="2"/>
    <x v="3"/>
    <x v="0"/>
  </r>
  <r>
    <x v="550"/>
    <x v="5"/>
    <x v="0"/>
    <s v="GDN_Direct_AT_DolceGusto_2102"/>
    <n v="7908"/>
    <m/>
    <m/>
    <m/>
    <m/>
    <n v="616.23743845500007"/>
    <m/>
    <x v="0"/>
    <m/>
    <m/>
    <x v="79"/>
    <m/>
    <x v="2"/>
    <x v="3"/>
    <x v="0"/>
  </r>
  <r>
    <x v="550"/>
    <x v="5"/>
    <x v="0"/>
    <s v="GDN_Direct_RT_2102"/>
    <n v="2410"/>
    <m/>
    <m/>
    <m/>
    <m/>
    <n v="820.18636893999997"/>
    <m/>
    <x v="0"/>
    <m/>
    <m/>
    <x v="79"/>
    <m/>
    <x v="2"/>
    <x v="3"/>
    <x v="0"/>
  </r>
  <r>
    <x v="550"/>
    <x v="5"/>
    <x v="0"/>
    <s v="GDN_Direct_RT_2102"/>
    <n v="695"/>
    <m/>
    <m/>
    <m/>
    <m/>
    <n v="1602.3332462400001"/>
    <m/>
    <x v="0"/>
    <m/>
    <m/>
    <x v="79"/>
    <m/>
    <x v="2"/>
    <x v="3"/>
    <x v="0"/>
  </r>
  <r>
    <x v="550"/>
    <x v="5"/>
    <x v="0"/>
    <s v="GDN_Direct_RT_2102"/>
    <n v="1174"/>
    <m/>
    <m/>
    <m/>
    <m/>
    <n v="386.13604471000002"/>
    <m/>
    <x v="0"/>
    <m/>
    <m/>
    <x v="79"/>
    <m/>
    <x v="2"/>
    <x v="3"/>
    <x v="0"/>
  </r>
  <r>
    <x v="550"/>
    <x v="5"/>
    <x v="0"/>
    <s v="GDN_Direct_RT_2102"/>
    <n v="6436"/>
    <m/>
    <m/>
    <m/>
    <m/>
    <n v="1681.9208067100001"/>
    <m/>
    <x v="0"/>
    <m/>
    <m/>
    <x v="79"/>
    <m/>
    <x v="2"/>
    <x v="3"/>
    <x v="0"/>
  </r>
  <r>
    <x v="550"/>
    <x v="5"/>
    <x v="0"/>
    <s v="GDN_Direct_RT_2102"/>
    <n v="4846"/>
    <m/>
    <m/>
    <m/>
    <m/>
    <n v="1270.0309692200001"/>
    <m/>
    <x v="0"/>
    <m/>
    <m/>
    <x v="79"/>
    <m/>
    <x v="2"/>
    <x v="3"/>
    <x v="0"/>
  </r>
  <r>
    <x v="550"/>
    <x v="5"/>
    <x v="0"/>
    <s v="GDN_Direct_AT_Coffee_2102"/>
    <n v="6536"/>
    <m/>
    <m/>
    <m/>
    <m/>
    <n v="474.03727821500001"/>
    <m/>
    <x v="0"/>
    <m/>
    <m/>
    <x v="79"/>
    <m/>
    <x v="2"/>
    <x v="3"/>
    <x v="0"/>
  </r>
  <r>
    <x v="550"/>
    <x v="5"/>
    <x v="0"/>
    <s v="GDN_Direct_AT_DolceGusto_2102"/>
    <n v="10646"/>
    <m/>
    <m/>
    <m/>
    <m/>
    <n v="475.54146450500002"/>
    <m/>
    <x v="0"/>
    <m/>
    <m/>
    <x v="79"/>
    <m/>
    <x v="2"/>
    <x v="3"/>
    <x v="0"/>
  </r>
  <r>
    <x v="550"/>
    <x v="5"/>
    <x v="0"/>
    <s v="GDN_Direct_RT_2102"/>
    <n v="5771"/>
    <m/>
    <m/>
    <m/>
    <m/>
    <n v="1013.3913099499999"/>
    <m/>
    <x v="0"/>
    <m/>
    <m/>
    <x v="79"/>
    <m/>
    <x v="2"/>
    <x v="3"/>
    <x v="0"/>
  </r>
  <r>
    <x v="550"/>
    <x v="5"/>
    <x v="0"/>
    <s v="GDN_Direct_RT_2102"/>
    <n v="7512"/>
    <m/>
    <m/>
    <m/>
    <m/>
    <n v="3751.9655637549999"/>
    <m/>
    <x v="0"/>
    <m/>
    <m/>
    <x v="79"/>
    <m/>
    <x v="2"/>
    <x v="3"/>
    <x v="0"/>
  </r>
  <r>
    <x v="550"/>
    <x v="5"/>
    <x v="0"/>
    <s v="GDN_Direct_RT_2102"/>
    <n v="569"/>
    <m/>
    <m/>
    <m/>
    <m/>
    <n v="43.743288634999999"/>
    <m/>
    <x v="0"/>
    <m/>
    <m/>
    <x v="79"/>
    <m/>
    <x v="2"/>
    <x v="3"/>
    <x v="0"/>
  </r>
  <r>
    <x v="550"/>
    <x v="5"/>
    <x v="0"/>
    <s v="GDN_Direct_AT_Coffee_2102"/>
    <n v="4528"/>
    <m/>
    <m/>
    <m/>
    <m/>
    <n v="257.64123701"/>
    <m/>
    <x v="0"/>
    <m/>
    <m/>
    <x v="79"/>
    <m/>
    <x v="2"/>
    <x v="3"/>
    <x v="0"/>
  </r>
  <r>
    <x v="551"/>
    <x v="4"/>
    <x v="0"/>
    <s v="指名：ドルチェグスト（170816-170916）"/>
    <n v="37"/>
    <m/>
    <m/>
    <m/>
    <m/>
    <n v="567.83999999999992"/>
    <m/>
    <x v="0"/>
    <m/>
    <m/>
    <x v="79"/>
    <m/>
    <x v="2"/>
    <x v="3"/>
    <x v="2"/>
  </r>
  <r>
    <x v="551"/>
    <x v="4"/>
    <x v="0"/>
    <s v="指名：ドルチェグスト（170816-170916）"/>
    <n v="51"/>
    <m/>
    <m/>
    <m/>
    <m/>
    <n v="738.4"/>
    <m/>
    <x v="0"/>
    <m/>
    <m/>
    <x v="79"/>
    <m/>
    <x v="2"/>
    <x v="3"/>
    <x v="2"/>
  </r>
  <r>
    <x v="551"/>
    <x v="4"/>
    <x v="0"/>
    <s v="指名：ドルチェグスト（170816-170916）"/>
    <n v="112"/>
    <m/>
    <m/>
    <m/>
    <m/>
    <n v="914.16"/>
    <m/>
    <x v="0"/>
    <m/>
    <m/>
    <x v="79"/>
    <m/>
    <x v="2"/>
    <x v="3"/>
    <x v="2"/>
  </r>
  <r>
    <x v="551"/>
    <x v="4"/>
    <x v="0"/>
    <s v="指名：ドルチェグスト（170816-170916）"/>
    <n v="64"/>
    <m/>
    <m/>
    <m/>
    <m/>
    <n v="712.4"/>
    <m/>
    <x v="0"/>
    <m/>
    <m/>
    <x v="79"/>
    <m/>
    <x v="2"/>
    <x v="3"/>
    <x v="2"/>
  </r>
  <r>
    <x v="551"/>
    <x v="4"/>
    <x v="0"/>
    <s v="指名：ドルチェグスト（170816-170916）"/>
    <n v="5633"/>
    <m/>
    <m/>
    <m/>
    <m/>
    <n v="53956.24"/>
    <m/>
    <x v="0"/>
    <m/>
    <m/>
    <x v="79"/>
    <m/>
    <x v="2"/>
    <x v="3"/>
    <x v="2"/>
  </r>
  <r>
    <x v="551"/>
    <x v="4"/>
    <x v="0"/>
    <s v="指名：ドルチェグスト（170816-170916）"/>
    <n v="2906"/>
    <m/>
    <m/>
    <m/>
    <m/>
    <n v="27831.439999999999"/>
    <m/>
    <x v="0"/>
    <m/>
    <m/>
    <x v="79"/>
    <m/>
    <x v="2"/>
    <x v="3"/>
    <x v="2"/>
  </r>
  <r>
    <x v="551"/>
    <x v="5"/>
    <x v="0"/>
    <s v="GDN_Direct_AT_DolceGusto_2102"/>
    <n v="1155"/>
    <m/>
    <m/>
    <m/>
    <m/>
    <n v="0"/>
    <m/>
    <x v="0"/>
    <m/>
    <m/>
    <x v="79"/>
    <m/>
    <x v="2"/>
    <x v="3"/>
    <x v="0"/>
  </r>
  <r>
    <x v="551"/>
    <x v="5"/>
    <x v="0"/>
    <s v="GDN_Direct_AT_Coffee_2102"/>
    <n v="867"/>
    <m/>
    <m/>
    <m/>
    <m/>
    <n v="34.144495589999998"/>
    <m/>
    <x v="0"/>
    <m/>
    <m/>
    <x v="79"/>
    <m/>
    <x v="2"/>
    <x v="3"/>
    <x v="0"/>
  </r>
  <r>
    <x v="551"/>
    <x v="5"/>
    <x v="0"/>
    <s v="GDN_Direct_AT_DolceGusto_2102"/>
    <n v="5354"/>
    <m/>
    <m/>
    <m/>
    <m/>
    <n v="374.76944035000002"/>
    <m/>
    <x v="0"/>
    <m/>
    <m/>
    <x v="79"/>
    <m/>
    <x v="2"/>
    <x v="3"/>
    <x v="0"/>
  </r>
  <r>
    <x v="551"/>
    <x v="5"/>
    <x v="0"/>
    <s v="GDN_Direct_RT_2102"/>
    <n v="565"/>
    <m/>
    <m/>
    <m/>
    <m/>
    <n v="0"/>
    <m/>
    <x v="0"/>
    <m/>
    <m/>
    <x v="79"/>
    <m/>
    <x v="2"/>
    <x v="3"/>
    <x v="0"/>
  </r>
  <r>
    <x v="551"/>
    <x v="5"/>
    <x v="0"/>
    <s v="GDN_Direct_RT_2102"/>
    <n v="7438"/>
    <m/>
    <m/>
    <m/>
    <m/>
    <n v="4381.2745452649997"/>
    <m/>
    <x v="0"/>
    <m/>
    <m/>
    <x v="79"/>
    <m/>
    <x v="2"/>
    <x v="3"/>
    <x v="0"/>
  </r>
  <r>
    <x v="551"/>
    <x v="5"/>
    <x v="0"/>
    <s v="GDN_Direct_RT_2102"/>
    <n v="775"/>
    <m/>
    <m/>
    <m/>
    <m/>
    <n v="2235.3238529400001"/>
    <m/>
    <x v="0"/>
    <m/>
    <m/>
    <x v="79"/>
    <m/>
    <x v="2"/>
    <x v="3"/>
    <x v="0"/>
  </r>
  <r>
    <x v="551"/>
    <x v="5"/>
    <x v="0"/>
    <s v="GDN_Direct_RT_2102"/>
    <n v="5534"/>
    <m/>
    <m/>
    <m/>
    <m/>
    <n v="625.33232843500002"/>
    <m/>
    <x v="0"/>
    <m/>
    <m/>
    <x v="79"/>
    <m/>
    <x v="2"/>
    <x v="3"/>
    <x v="0"/>
  </r>
  <r>
    <x v="551"/>
    <x v="5"/>
    <x v="0"/>
    <s v="GDN_Direct_AT_DolceGusto_2102"/>
    <n v="8615"/>
    <m/>
    <m/>
    <m/>
    <m/>
    <n v="627.46696583000005"/>
    <m/>
    <x v="0"/>
    <m/>
    <m/>
    <x v="79"/>
    <m/>
    <x v="2"/>
    <x v="3"/>
    <x v="0"/>
  </r>
  <r>
    <x v="551"/>
    <x v="5"/>
    <x v="0"/>
    <s v="GDN_Direct_AT_Coffee_2102"/>
    <n v="96672"/>
    <m/>
    <m/>
    <m/>
    <m/>
    <n v="5811.2562316550002"/>
    <m/>
    <x v="0"/>
    <m/>
    <m/>
    <x v="79"/>
    <m/>
    <x v="2"/>
    <x v="3"/>
    <x v="0"/>
  </r>
  <r>
    <x v="551"/>
    <x v="5"/>
    <x v="0"/>
    <s v="GDN_Direct_AT_Coffee_2102"/>
    <n v="11258"/>
    <m/>
    <m/>
    <m/>
    <m/>
    <n v="773.14324561000001"/>
    <m/>
    <x v="0"/>
    <m/>
    <m/>
    <x v="79"/>
    <m/>
    <x v="2"/>
    <x v="3"/>
    <x v="0"/>
  </r>
  <r>
    <x v="551"/>
    <x v="5"/>
    <x v="0"/>
    <s v="GDN_Direct_RT_2102"/>
    <n v="490"/>
    <m/>
    <m/>
    <m/>
    <m/>
    <n v="0"/>
    <m/>
    <x v="0"/>
    <m/>
    <m/>
    <x v="79"/>
    <m/>
    <x v="2"/>
    <x v="3"/>
    <x v="0"/>
  </r>
  <r>
    <x v="551"/>
    <x v="5"/>
    <x v="0"/>
    <s v="GDN_Direct_RT_2102"/>
    <n v="899"/>
    <m/>
    <m/>
    <m/>
    <m/>
    <n v="0"/>
    <m/>
    <x v="0"/>
    <m/>
    <m/>
    <x v="79"/>
    <m/>
    <x v="2"/>
    <x v="3"/>
    <x v="0"/>
  </r>
  <r>
    <x v="551"/>
    <x v="5"/>
    <x v="0"/>
    <s v="GDN_Direct_AT_Coffee_2102"/>
    <n v="6528"/>
    <m/>
    <m/>
    <m/>
    <m/>
    <n v="869.56954946000008"/>
    <m/>
    <x v="0"/>
    <m/>
    <m/>
    <x v="79"/>
    <m/>
    <x v="2"/>
    <x v="3"/>
    <x v="0"/>
  </r>
  <r>
    <x v="551"/>
    <x v="5"/>
    <x v="0"/>
    <s v="GDN_Direct_AT_Coffee_2102"/>
    <n v="4070"/>
    <m/>
    <m/>
    <m/>
    <m/>
    <n v="331.75492574999998"/>
    <m/>
    <x v="0"/>
    <m/>
    <m/>
    <x v="79"/>
    <m/>
    <x v="2"/>
    <x v="3"/>
    <x v="0"/>
  </r>
  <r>
    <x v="551"/>
    <x v="5"/>
    <x v="0"/>
    <s v="GDN_Direct_RT_2102"/>
    <n v="332"/>
    <m/>
    <m/>
    <m/>
    <m/>
    <n v="337.08402030499997"/>
    <m/>
    <x v="0"/>
    <m/>
    <m/>
    <x v="79"/>
    <m/>
    <x v="2"/>
    <x v="3"/>
    <x v="0"/>
  </r>
  <r>
    <x v="551"/>
    <x v="5"/>
    <x v="0"/>
    <s v="GDN_Direct_RT_2102"/>
    <n v="959"/>
    <m/>
    <m/>
    <m/>
    <m/>
    <n v="748.977651025"/>
    <m/>
    <x v="0"/>
    <m/>
    <m/>
    <x v="79"/>
    <m/>
    <x v="2"/>
    <x v="3"/>
    <x v="0"/>
  </r>
  <r>
    <x v="551"/>
    <x v="5"/>
    <x v="0"/>
    <s v="GDN_Direct_RT_2102"/>
    <n v="5000"/>
    <m/>
    <m/>
    <m/>
    <m/>
    <n v="1418.1462323350001"/>
    <m/>
    <x v="0"/>
    <m/>
    <m/>
    <x v="79"/>
    <m/>
    <x v="2"/>
    <x v="3"/>
    <x v="0"/>
  </r>
  <r>
    <x v="551"/>
    <x v="5"/>
    <x v="0"/>
    <s v="GDN_Direct_AT_DolceGusto_2102"/>
    <n v="7583"/>
    <m/>
    <m/>
    <m/>
    <m/>
    <n v="518.84294331000001"/>
    <m/>
    <x v="0"/>
    <m/>
    <m/>
    <x v="79"/>
    <m/>
    <x v="2"/>
    <x v="3"/>
    <x v="0"/>
  </r>
  <r>
    <x v="551"/>
    <x v="5"/>
    <x v="0"/>
    <s v="GDN_Direct_AT_Coffee_2102"/>
    <n v="7235"/>
    <m/>
    <m/>
    <m/>
    <m/>
    <n v="1115.89215833"/>
    <m/>
    <x v="0"/>
    <m/>
    <m/>
    <x v="79"/>
    <m/>
    <x v="2"/>
    <x v="3"/>
    <x v="0"/>
  </r>
  <r>
    <x v="551"/>
    <x v="5"/>
    <x v="0"/>
    <s v="GDN_Direct_RT_2102"/>
    <n v="3366"/>
    <m/>
    <m/>
    <m/>
    <m/>
    <n v="1391.8705481950001"/>
    <m/>
    <x v="0"/>
    <m/>
    <m/>
    <x v="79"/>
    <m/>
    <x v="2"/>
    <x v="3"/>
    <x v="0"/>
  </r>
  <r>
    <x v="551"/>
    <x v="5"/>
    <x v="0"/>
    <s v="GDN_Direct_AT_DolceGusto_2102"/>
    <n v="186924"/>
    <m/>
    <m/>
    <m/>
    <m/>
    <n v="15540.086321135001"/>
    <m/>
    <x v="0"/>
    <m/>
    <m/>
    <x v="79"/>
    <m/>
    <x v="2"/>
    <x v="3"/>
    <x v="0"/>
  </r>
  <r>
    <x v="551"/>
    <x v="5"/>
    <x v="0"/>
    <s v="GDN_Direct_AT_DolceGusto_2102"/>
    <n v="724"/>
    <m/>
    <m/>
    <m/>
    <m/>
    <n v="32.691159990000003"/>
    <m/>
    <x v="0"/>
    <m/>
    <m/>
    <x v="79"/>
    <m/>
    <x v="2"/>
    <x v="3"/>
    <x v="0"/>
  </r>
  <r>
    <x v="551"/>
    <x v="5"/>
    <x v="0"/>
    <s v="GDN_Direct_AT_Coffee_2102"/>
    <n v="4357"/>
    <m/>
    <m/>
    <m/>
    <m/>
    <n v="459.60132415499999"/>
    <m/>
    <x v="0"/>
    <m/>
    <m/>
    <x v="79"/>
    <m/>
    <x v="2"/>
    <x v="3"/>
    <x v="0"/>
  </r>
  <r>
    <x v="551"/>
    <x v="5"/>
    <x v="0"/>
    <s v="GDN_Direct_AT_Coffee_2102"/>
    <n v="6185"/>
    <m/>
    <m/>
    <m/>
    <m/>
    <n v="430.98803471000002"/>
    <m/>
    <x v="0"/>
    <m/>
    <m/>
    <x v="79"/>
    <m/>
    <x v="2"/>
    <x v="3"/>
    <x v="0"/>
  </r>
  <r>
    <x v="551"/>
    <x v="5"/>
    <x v="0"/>
    <s v="GDN_Direct_RT_2102"/>
    <n v="9198"/>
    <m/>
    <m/>
    <m/>
    <m/>
    <n v="2499.7152140950002"/>
    <m/>
    <x v="0"/>
    <m/>
    <m/>
    <x v="79"/>
    <m/>
    <x v="2"/>
    <x v="3"/>
    <x v="0"/>
  </r>
  <r>
    <x v="551"/>
    <x v="5"/>
    <x v="0"/>
    <s v="GDN_Direct_RT_2102"/>
    <n v="6528"/>
    <m/>
    <m/>
    <m/>
    <m/>
    <n v="4152.6832484249999"/>
    <m/>
    <x v="0"/>
    <m/>
    <m/>
    <x v="79"/>
    <m/>
    <x v="2"/>
    <x v="3"/>
    <x v="0"/>
  </r>
  <r>
    <x v="551"/>
    <x v="5"/>
    <x v="0"/>
    <s v="GDN_Direct_AT_DolceGusto_2102"/>
    <n v="82358"/>
    <m/>
    <m/>
    <m/>
    <m/>
    <n v="7106.8066318050005"/>
    <m/>
    <x v="0"/>
    <m/>
    <m/>
    <x v="79"/>
    <m/>
    <x v="2"/>
    <x v="3"/>
    <x v="0"/>
  </r>
  <r>
    <x v="551"/>
    <x v="5"/>
    <x v="0"/>
    <s v="GDN_Direct_AT_DolceGusto_2102"/>
    <n v="10031"/>
    <m/>
    <m/>
    <m/>
    <m/>
    <n v="1464.252659775"/>
    <m/>
    <x v="0"/>
    <m/>
    <m/>
    <x v="79"/>
    <m/>
    <x v="2"/>
    <x v="3"/>
    <x v="0"/>
  </r>
  <r>
    <x v="551"/>
    <x v="5"/>
    <x v="0"/>
    <s v="GDN_Direct_AT_Coffee_2102"/>
    <n v="1033"/>
    <m/>
    <m/>
    <m/>
    <m/>
    <n v="0"/>
    <m/>
    <x v="0"/>
    <m/>
    <m/>
    <x v="79"/>
    <m/>
    <x v="2"/>
    <x v="3"/>
    <x v="0"/>
  </r>
  <r>
    <x v="551"/>
    <x v="5"/>
    <x v="0"/>
    <s v="GDN_Direct_AT_Coffee_2102"/>
    <n v="138547"/>
    <m/>
    <m/>
    <m/>
    <m/>
    <n v="13715.68672349"/>
    <m/>
    <x v="0"/>
    <m/>
    <m/>
    <x v="79"/>
    <m/>
    <x v="2"/>
    <x v="3"/>
    <x v="0"/>
  </r>
  <r>
    <x v="551"/>
    <x v="5"/>
    <x v="0"/>
    <s v="GDN_Direct_AT_DolceGusto_2102"/>
    <n v="3720"/>
    <m/>
    <m/>
    <m/>
    <m/>
    <n v="387.62420845000003"/>
    <m/>
    <x v="0"/>
    <m/>
    <m/>
    <x v="79"/>
    <m/>
    <x v="2"/>
    <x v="3"/>
    <x v="0"/>
  </r>
  <r>
    <x v="551"/>
    <x v="5"/>
    <x v="0"/>
    <s v="GDN_Direct_AT_DolceGusto_2102"/>
    <n v="10269"/>
    <m/>
    <m/>
    <m/>
    <m/>
    <n v="934.13088713499997"/>
    <m/>
    <x v="0"/>
    <m/>
    <m/>
    <x v="79"/>
    <m/>
    <x v="2"/>
    <x v="3"/>
    <x v="0"/>
  </r>
  <r>
    <x v="551"/>
    <x v="5"/>
    <x v="0"/>
    <s v="GDN_Direct_RT_2102"/>
    <n v="4432"/>
    <m/>
    <m/>
    <m/>
    <m/>
    <n v="598.60420628499992"/>
    <m/>
    <x v="0"/>
    <m/>
    <m/>
    <x v="79"/>
    <m/>
    <x v="2"/>
    <x v="3"/>
    <x v="0"/>
  </r>
  <r>
    <x v="551"/>
    <x v="5"/>
    <x v="0"/>
    <s v="GDN_Direct_RT_2102"/>
    <n v="1986"/>
    <m/>
    <m/>
    <m/>
    <m/>
    <n v="17.340318324999998"/>
    <m/>
    <x v="0"/>
    <m/>
    <m/>
    <x v="79"/>
    <m/>
    <x v="2"/>
    <x v="3"/>
    <x v="0"/>
  </r>
  <r>
    <x v="551"/>
    <x v="5"/>
    <x v="0"/>
    <s v="GDN_Direct_RT_2102"/>
    <n v="1427"/>
    <m/>
    <m/>
    <m/>
    <m/>
    <n v="978.22746352000001"/>
    <m/>
    <x v="0"/>
    <m/>
    <m/>
    <x v="79"/>
    <m/>
    <x v="2"/>
    <x v="3"/>
    <x v="0"/>
  </r>
  <r>
    <x v="551"/>
    <x v="5"/>
    <x v="0"/>
    <s v="GDN_Direct_RT_2102"/>
    <n v="1321"/>
    <m/>
    <m/>
    <m/>
    <m/>
    <n v="235.45664843"/>
    <m/>
    <x v="0"/>
    <m/>
    <m/>
    <x v="79"/>
    <m/>
    <x v="2"/>
    <x v="3"/>
    <x v="0"/>
  </r>
  <r>
    <x v="552"/>
    <x v="4"/>
    <x v="0"/>
    <s v="指名：ドルチェグスト（170816-170916）"/>
    <n v="2860"/>
    <m/>
    <m/>
    <m/>
    <m/>
    <n v="26581.360000000001"/>
    <m/>
    <x v="0"/>
    <m/>
    <m/>
    <x v="80"/>
    <m/>
    <x v="2"/>
    <x v="3"/>
    <x v="2"/>
  </r>
  <r>
    <x v="552"/>
    <x v="4"/>
    <x v="0"/>
    <s v="指名：ドルチェグスト（170816-170916）"/>
    <n v="139"/>
    <m/>
    <m/>
    <m/>
    <m/>
    <n v="685.36"/>
    <m/>
    <x v="0"/>
    <m/>
    <m/>
    <x v="80"/>
    <m/>
    <x v="2"/>
    <x v="3"/>
    <x v="2"/>
  </r>
  <r>
    <x v="552"/>
    <x v="4"/>
    <x v="0"/>
    <s v="指名：ドルチェグスト（170816-170916）"/>
    <n v="35"/>
    <m/>
    <m/>
    <m/>
    <m/>
    <n v="862.16"/>
    <m/>
    <x v="0"/>
    <m/>
    <m/>
    <x v="80"/>
    <m/>
    <x v="2"/>
    <x v="3"/>
    <x v="2"/>
  </r>
  <r>
    <x v="552"/>
    <x v="4"/>
    <x v="0"/>
    <s v="指名：ドルチェグスト（170816-170916）"/>
    <n v="39"/>
    <m/>
    <m/>
    <m/>
    <m/>
    <n v="341.12"/>
    <m/>
    <x v="0"/>
    <m/>
    <m/>
    <x v="80"/>
    <m/>
    <x v="2"/>
    <x v="3"/>
    <x v="2"/>
  </r>
  <r>
    <x v="552"/>
    <x v="4"/>
    <x v="0"/>
    <s v="指名：ドルチェグスト（170816-170916）"/>
    <n v="40"/>
    <m/>
    <m/>
    <m/>
    <m/>
    <n v="193.44"/>
    <m/>
    <x v="0"/>
    <m/>
    <m/>
    <x v="80"/>
    <m/>
    <x v="2"/>
    <x v="3"/>
    <x v="2"/>
  </r>
  <r>
    <x v="552"/>
    <x v="4"/>
    <x v="0"/>
    <s v="指名：ドルチェグスト（170816-170916）"/>
    <n v="4660"/>
    <m/>
    <m/>
    <m/>
    <m/>
    <n v="46259.199999999997"/>
    <m/>
    <x v="0"/>
    <m/>
    <m/>
    <x v="80"/>
    <m/>
    <x v="2"/>
    <x v="3"/>
    <x v="2"/>
  </r>
  <r>
    <x v="552"/>
    <x v="5"/>
    <x v="0"/>
    <s v="GDN_Direct_RT_2102"/>
    <n v="881"/>
    <m/>
    <m/>
    <m/>
    <m/>
    <n v="143.03700565"/>
    <m/>
    <x v="0"/>
    <m/>
    <m/>
    <x v="80"/>
    <m/>
    <x v="2"/>
    <x v="3"/>
    <x v="0"/>
  </r>
  <r>
    <x v="552"/>
    <x v="5"/>
    <x v="0"/>
    <s v="GDN_Direct_AT_Coffee_2102"/>
    <n v="853"/>
    <m/>
    <m/>
    <m/>
    <m/>
    <n v="27.923418874999999"/>
    <m/>
    <x v="0"/>
    <m/>
    <m/>
    <x v="80"/>
    <m/>
    <x v="2"/>
    <x v="3"/>
    <x v="0"/>
  </r>
  <r>
    <x v="552"/>
    <x v="5"/>
    <x v="0"/>
    <s v="GDN_Direct_AT_DolceGusto_2102"/>
    <n v="157898"/>
    <m/>
    <m/>
    <m/>
    <m/>
    <n v="13504.37240294"/>
    <m/>
    <x v="0"/>
    <m/>
    <m/>
    <x v="80"/>
    <m/>
    <x v="2"/>
    <x v="3"/>
    <x v="0"/>
  </r>
  <r>
    <x v="552"/>
    <x v="5"/>
    <x v="0"/>
    <s v="GDN_Direct_AT_DolceGusto_2102"/>
    <n v="1091"/>
    <m/>
    <m/>
    <m/>
    <m/>
    <n v="46.266883745000001"/>
    <m/>
    <x v="0"/>
    <m/>
    <m/>
    <x v="80"/>
    <m/>
    <x v="2"/>
    <x v="3"/>
    <x v="0"/>
  </r>
  <r>
    <x v="552"/>
    <x v="5"/>
    <x v="0"/>
    <s v="GDN_Direct_RT_2102"/>
    <n v="8292"/>
    <m/>
    <m/>
    <m/>
    <m/>
    <n v="1544.255341435"/>
    <m/>
    <x v="0"/>
    <m/>
    <m/>
    <x v="80"/>
    <m/>
    <x v="2"/>
    <x v="3"/>
    <x v="0"/>
  </r>
  <r>
    <x v="552"/>
    <x v="5"/>
    <x v="0"/>
    <s v="GDN_Direct_RT_2102"/>
    <n v="749"/>
    <m/>
    <m/>
    <m/>
    <m/>
    <n v="21.61368628"/>
    <m/>
    <x v="0"/>
    <m/>
    <m/>
    <x v="80"/>
    <m/>
    <x v="2"/>
    <x v="3"/>
    <x v="0"/>
  </r>
  <r>
    <x v="552"/>
    <x v="5"/>
    <x v="0"/>
    <s v="GDN_Direct_AT_DolceGusto_2102"/>
    <n v="111307"/>
    <m/>
    <m/>
    <m/>
    <m/>
    <n v="10477.257684245"/>
    <m/>
    <x v="0"/>
    <m/>
    <m/>
    <x v="80"/>
    <m/>
    <x v="2"/>
    <x v="3"/>
    <x v="0"/>
  </r>
  <r>
    <x v="552"/>
    <x v="5"/>
    <x v="0"/>
    <s v="GDN_Direct_AT_DolceGusto_2102"/>
    <n v="4058"/>
    <m/>
    <m/>
    <m/>
    <m/>
    <n v="681.48498838499995"/>
    <m/>
    <x v="0"/>
    <m/>
    <m/>
    <x v="80"/>
    <m/>
    <x v="2"/>
    <x v="3"/>
    <x v="0"/>
  </r>
  <r>
    <x v="552"/>
    <x v="5"/>
    <x v="0"/>
    <s v="GDN_Direct_AT_DolceGusto_2102"/>
    <n v="8357"/>
    <m/>
    <m/>
    <m/>
    <m/>
    <n v="556.79153792"/>
    <m/>
    <x v="0"/>
    <m/>
    <m/>
    <x v="80"/>
    <m/>
    <x v="2"/>
    <x v="3"/>
    <x v="0"/>
  </r>
  <r>
    <x v="552"/>
    <x v="5"/>
    <x v="0"/>
    <s v="GDN_Direct_RT_2102"/>
    <n v="8396"/>
    <m/>
    <m/>
    <m/>
    <m/>
    <n v="1915.4850291949999"/>
    <m/>
    <x v="0"/>
    <m/>
    <m/>
    <x v="80"/>
    <m/>
    <x v="2"/>
    <x v="3"/>
    <x v="0"/>
  </r>
  <r>
    <x v="552"/>
    <x v="5"/>
    <x v="0"/>
    <s v="GDN_Direct_AT_Coffee_2102"/>
    <n v="3875"/>
    <m/>
    <m/>
    <m/>
    <m/>
    <n v="494.22090786500002"/>
    <m/>
    <x v="0"/>
    <m/>
    <m/>
    <x v="80"/>
    <m/>
    <x v="2"/>
    <x v="3"/>
    <x v="0"/>
  </r>
  <r>
    <x v="552"/>
    <x v="5"/>
    <x v="0"/>
    <s v="GDN_Direct_RT_2102"/>
    <n v="2714"/>
    <m/>
    <m/>
    <m/>
    <m/>
    <n v="258.25843857000001"/>
    <m/>
    <x v="0"/>
    <m/>
    <m/>
    <x v="80"/>
    <m/>
    <x v="2"/>
    <x v="3"/>
    <x v="0"/>
  </r>
  <r>
    <x v="552"/>
    <x v="5"/>
    <x v="0"/>
    <s v="GDN_Direct_RT_2102"/>
    <n v="6725"/>
    <m/>
    <m/>
    <m/>
    <m/>
    <n v="3456.0748036700002"/>
    <m/>
    <x v="0"/>
    <m/>
    <m/>
    <x v="80"/>
    <m/>
    <x v="2"/>
    <x v="3"/>
    <x v="0"/>
  </r>
  <r>
    <x v="552"/>
    <x v="5"/>
    <x v="0"/>
    <s v="GDN_Direct_AT_DolceGusto_2102"/>
    <n v="7422"/>
    <m/>
    <m/>
    <m/>
    <m/>
    <n v="655.07868311000004"/>
    <m/>
    <x v="0"/>
    <m/>
    <m/>
    <x v="80"/>
    <m/>
    <x v="2"/>
    <x v="3"/>
    <x v="0"/>
  </r>
  <r>
    <x v="552"/>
    <x v="5"/>
    <x v="0"/>
    <s v="GDN_Direct_AT_DolceGusto_2102"/>
    <n v="9573"/>
    <m/>
    <m/>
    <m/>
    <m/>
    <n v="1175.79111347"/>
    <m/>
    <x v="0"/>
    <m/>
    <m/>
    <x v="80"/>
    <m/>
    <x v="2"/>
    <x v="3"/>
    <x v="0"/>
  </r>
  <r>
    <x v="552"/>
    <x v="5"/>
    <x v="0"/>
    <s v="GDN_Direct_RT_2102"/>
    <n v="1632"/>
    <m/>
    <m/>
    <m/>
    <m/>
    <n v="402.39479184999999"/>
    <m/>
    <x v="0"/>
    <m/>
    <m/>
    <x v="80"/>
    <m/>
    <x v="2"/>
    <x v="3"/>
    <x v="0"/>
  </r>
  <r>
    <x v="552"/>
    <x v="5"/>
    <x v="0"/>
    <s v="GDN_Direct_RT_2102"/>
    <n v="1030"/>
    <m/>
    <m/>
    <m/>
    <m/>
    <n v="2365.5385079999996"/>
    <m/>
    <x v="0"/>
    <m/>
    <m/>
    <x v="80"/>
    <m/>
    <x v="2"/>
    <x v="3"/>
    <x v="0"/>
  </r>
  <r>
    <x v="552"/>
    <x v="5"/>
    <x v="0"/>
    <s v="GDN_Direct_RT_2102"/>
    <n v="2074"/>
    <m/>
    <m/>
    <m/>
    <m/>
    <n v="581.56530033499996"/>
    <m/>
    <x v="0"/>
    <m/>
    <m/>
    <x v="80"/>
    <m/>
    <x v="2"/>
    <x v="3"/>
    <x v="0"/>
  </r>
  <r>
    <x v="552"/>
    <x v="5"/>
    <x v="0"/>
    <s v="GDN_Direct_RT_2102"/>
    <n v="12148"/>
    <m/>
    <m/>
    <m/>
    <m/>
    <n v="6007.2791333499999"/>
    <m/>
    <x v="0"/>
    <m/>
    <m/>
    <x v="80"/>
    <m/>
    <x v="2"/>
    <x v="3"/>
    <x v="0"/>
  </r>
  <r>
    <x v="552"/>
    <x v="5"/>
    <x v="0"/>
    <s v="GDN_Direct_AT_DolceGusto_2102"/>
    <n v="4788"/>
    <m/>
    <m/>
    <m/>
    <m/>
    <n v="447.11987700999998"/>
    <m/>
    <x v="0"/>
    <m/>
    <m/>
    <x v="80"/>
    <m/>
    <x v="2"/>
    <x v="3"/>
    <x v="0"/>
  </r>
  <r>
    <x v="552"/>
    <x v="5"/>
    <x v="0"/>
    <s v="GDN_Direct_AT_DolceGusto_2102"/>
    <n v="6777"/>
    <m/>
    <m/>
    <m/>
    <m/>
    <n v="573.61692248500003"/>
    <m/>
    <x v="0"/>
    <m/>
    <m/>
    <x v="80"/>
    <m/>
    <x v="2"/>
    <x v="3"/>
    <x v="0"/>
  </r>
  <r>
    <x v="552"/>
    <x v="5"/>
    <x v="0"/>
    <s v="GDN_Direct_AT_Coffee_2102"/>
    <n v="5747"/>
    <m/>
    <m/>
    <m/>
    <m/>
    <n v="538.93661476"/>
    <m/>
    <x v="0"/>
    <m/>
    <m/>
    <x v="80"/>
    <m/>
    <x v="2"/>
    <x v="3"/>
    <x v="0"/>
  </r>
  <r>
    <x v="552"/>
    <x v="5"/>
    <x v="0"/>
    <s v="GDN_Direct_AT_Coffee_2102"/>
    <n v="6133"/>
    <m/>
    <m/>
    <m/>
    <m/>
    <n v="606.07743134499992"/>
    <m/>
    <x v="0"/>
    <m/>
    <m/>
    <x v="80"/>
    <m/>
    <x v="2"/>
    <x v="3"/>
    <x v="0"/>
  </r>
  <r>
    <x v="552"/>
    <x v="5"/>
    <x v="0"/>
    <s v="GDN_Direct_AT_DolceGusto_2102"/>
    <n v="854"/>
    <m/>
    <m/>
    <m/>
    <m/>
    <n v="50.651868774999997"/>
    <m/>
    <x v="0"/>
    <m/>
    <m/>
    <x v="80"/>
    <m/>
    <x v="2"/>
    <x v="3"/>
    <x v="0"/>
  </r>
  <r>
    <x v="552"/>
    <x v="5"/>
    <x v="0"/>
    <s v="GDN_Direct_RT_2102"/>
    <n v="2001"/>
    <m/>
    <m/>
    <m/>
    <m/>
    <n v="880.889973865"/>
    <m/>
    <x v="0"/>
    <m/>
    <m/>
    <x v="80"/>
    <m/>
    <x v="2"/>
    <x v="3"/>
    <x v="0"/>
  </r>
  <r>
    <x v="552"/>
    <x v="5"/>
    <x v="0"/>
    <s v="GDN_Direct_RT_2102"/>
    <n v="12195"/>
    <m/>
    <m/>
    <m/>
    <m/>
    <n v="2548.4352427899998"/>
    <m/>
    <x v="0"/>
    <m/>
    <m/>
    <x v="80"/>
    <m/>
    <x v="2"/>
    <x v="3"/>
    <x v="0"/>
  </r>
  <r>
    <x v="552"/>
    <x v="5"/>
    <x v="0"/>
    <s v="GDN_Direct_RT_2102"/>
    <n v="1375"/>
    <m/>
    <m/>
    <m/>
    <m/>
    <n v="512.40079889000003"/>
    <m/>
    <x v="0"/>
    <m/>
    <m/>
    <x v="80"/>
    <m/>
    <x v="2"/>
    <x v="3"/>
    <x v="0"/>
  </r>
  <r>
    <x v="552"/>
    <x v="5"/>
    <x v="0"/>
    <s v="GDN_Direct_RT_2102"/>
    <n v="1354"/>
    <m/>
    <m/>
    <m/>
    <m/>
    <n v="303.58824063499998"/>
    <m/>
    <x v="0"/>
    <m/>
    <m/>
    <x v="80"/>
    <m/>
    <x v="2"/>
    <x v="3"/>
    <x v="0"/>
  </r>
  <r>
    <x v="552"/>
    <x v="5"/>
    <x v="0"/>
    <s v="GDN_Direct_AT_Coffee_2102"/>
    <n v="82094"/>
    <m/>
    <m/>
    <m/>
    <m/>
    <n v="5752.4643287950003"/>
    <m/>
    <x v="0"/>
    <m/>
    <m/>
    <x v="80"/>
    <m/>
    <x v="2"/>
    <x v="3"/>
    <x v="0"/>
  </r>
  <r>
    <x v="552"/>
    <x v="5"/>
    <x v="0"/>
    <s v="GDN_Direct_RT_2102"/>
    <n v="8945"/>
    <m/>
    <m/>
    <m/>
    <m/>
    <n v="1269.3353876200001"/>
    <m/>
    <x v="0"/>
    <m/>
    <m/>
    <x v="80"/>
    <m/>
    <x v="2"/>
    <x v="3"/>
    <x v="0"/>
  </r>
  <r>
    <x v="552"/>
    <x v="5"/>
    <x v="0"/>
    <s v="GDN_Direct_AT_Coffee_2102"/>
    <n v="131831"/>
    <m/>
    <m/>
    <m/>
    <m/>
    <n v="13489.537353585001"/>
    <m/>
    <x v="0"/>
    <m/>
    <m/>
    <x v="80"/>
    <m/>
    <x v="2"/>
    <x v="3"/>
    <x v="0"/>
  </r>
  <r>
    <x v="552"/>
    <x v="5"/>
    <x v="0"/>
    <s v="GDN_Direct_AT_Coffee_2102"/>
    <n v="6397"/>
    <m/>
    <m/>
    <m/>
    <m/>
    <n v="659.54761983499998"/>
    <m/>
    <x v="0"/>
    <m/>
    <m/>
    <x v="80"/>
    <m/>
    <x v="2"/>
    <x v="3"/>
    <x v="0"/>
  </r>
  <r>
    <x v="552"/>
    <x v="5"/>
    <x v="0"/>
    <s v="GDN_Direct_RT_2102"/>
    <n v="11613"/>
    <m/>
    <m/>
    <m/>
    <m/>
    <n v="2028.067033"/>
    <m/>
    <x v="0"/>
    <m/>
    <m/>
    <x v="80"/>
    <m/>
    <x v="2"/>
    <x v="3"/>
    <x v="0"/>
  </r>
  <r>
    <x v="552"/>
    <x v="5"/>
    <x v="0"/>
    <s v="GDN_Direct_AT_Coffee_2102"/>
    <n v="1139"/>
    <m/>
    <m/>
    <m/>
    <m/>
    <n v="9.8989019850000002"/>
    <m/>
    <x v="0"/>
    <m/>
    <m/>
    <x v="80"/>
    <m/>
    <x v="2"/>
    <x v="3"/>
    <x v="0"/>
  </r>
  <r>
    <x v="552"/>
    <x v="5"/>
    <x v="0"/>
    <s v="GDN_Direct_AT_Coffee_2102"/>
    <n v="9266"/>
    <m/>
    <m/>
    <m/>
    <m/>
    <n v="737.16906624000001"/>
    <m/>
    <x v="0"/>
    <m/>
    <m/>
    <x v="80"/>
    <m/>
    <x v="2"/>
    <x v="3"/>
    <x v="0"/>
  </r>
  <r>
    <x v="552"/>
    <x v="5"/>
    <x v="0"/>
    <s v="GDN_Direct_AT_Coffee_2102"/>
    <n v="3354"/>
    <m/>
    <m/>
    <m/>
    <m/>
    <n v="424.82844689999996"/>
    <m/>
    <x v="0"/>
    <m/>
    <m/>
    <x v="80"/>
    <m/>
    <x v="2"/>
    <x v="3"/>
    <x v="0"/>
  </r>
  <r>
    <x v="553"/>
    <x v="4"/>
    <x v="0"/>
    <s v="指名：ドルチェグスト（170816-170916）"/>
    <n v="41"/>
    <m/>
    <m/>
    <m/>
    <m/>
    <n v="664.56"/>
    <m/>
    <x v="0"/>
    <m/>
    <m/>
    <x v="80"/>
    <m/>
    <x v="2"/>
    <x v="3"/>
    <x v="2"/>
  </r>
  <r>
    <x v="553"/>
    <x v="4"/>
    <x v="0"/>
    <s v="指名：ドルチェグスト（170816-170916）"/>
    <n v="2853"/>
    <m/>
    <m/>
    <m/>
    <m/>
    <n v="30515.680000000004"/>
    <m/>
    <x v="0"/>
    <m/>
    <m/>
    <x v="80"/>
    <m/>
    <x v="2"/>
    <x v="3"/>
    <x v="2"/>
  </r>
  <r>
    <x v="553"/>
    <x v="4"/>
    <x v="0"/>
    <s v="指名：ドルチェグスト（170816-170916）"/>
    <n v="4352"/>
    <m/>
    <m/>
    <m/>
    <m/>
    <n v="48765.599999999999"/>
    <m/>
    <x v="0"/>
    <m/>
    <m/>
    <x v="80"/>
    <m/>
    <x v="2"/>
    <x v="3"/>
    <x v="2"/>
  </r>
  <r>
    <x v="553"/>
    <x v="4"/>
    <x v="0"/>
    <s v="指名：ドルチェグスト（170816-170916）"/>
    <n v="95"/>
    <m/>
    <m/>
    <m/>
    <m/>
    <n v="585.52"/>
    <m/>
    <x v="0"/>
    <m/>
    <m/>
    <x v="80"/>
    <m/>
    <x v="2"/>
    <x v="3"/>
    <x v="2"/>
  </r>
  <r>
    <x v="553"/>
    <x v="4"/>
    <x v="0"/>
    <s v="指名：ドルチェグスト（170816-170916）"/>
    <n v="64"/>
    <m/>
    <m/>
    <m/>
    <m/>
    <n v="240.24"/>
    <m/>
    <x v="0"/>
    <m/>
    <m/>
    <x v="80"/>
    <m/>
    <x v="2"/>
    <x v="3"/>
    <x v="2"/>
  </r>
  <r>
    <x v="553"/>
    <x v="4"/>
    <x v="0"/>
    <s v="指名：ドルチェグスト（170816-170916）"/>
    <n v="53"/>
    <m/>
    <m/>
    <m/>
    <m/>
    <n v="693.68"/>
    <m/>
    <x v="0"/>
    <m/>
    <m/>
    <x v="80"/>
    <m/>
    <x v="2"/>
    <x v="3"/>
    <x v="2"/>
  </r>
  <r>
    <x v="553"/>
    <x v="5"/>
    <x v="0"/>
    <s v="GDN_Direct_RT_2102"/>
    <n v="7377"/>
    <m/>
    <m/>
    <m/>
    <m/>
    <n v="1742.4218986449998"/>
    <m/>
    <x v="0"/>
    <m/>
    <m/>
    <x v="80"/>
    <m/>
    <x v="2"/>
    <x v="3"/>
    <x v="0"/>
  </r>
  <r>
    <x v="553"/>
    <x v="5"/>
    <x v="0"/>
    <s v="GDN_Direct_AT_DolceGusto_2102"/>
    <n v="89215"/>
    <m/>
    <m/>
    <m/>
    <m/>
    <n v="7659.9442154899998"/>
    <m/>
    <x v="0"/>
    <m/>
    <m/>
    <x v="80"/>
    <m/>
    <x v="2"/>
    <x v="3"/>
    <x v="0"/>
  </r>
  <r>
    <x v="553"/>
    <x v="5"/>
    <x v="0"/>
    <s v="GDN_Direct_AT_DolceGusto_2102"/>
    <n v="2307"/>
    <m/>
    <m/>
    <m/>
    <m/>
    <n v="264.28470248500003"/>
    <m/>
    <x v="0"/>
    <m/>
    <m/>
    <x v="80"/>
    <m/>
    <x v="2"/>
    <x v="3"/>
    <x v="0"/>
  </r>
  <r>
    <x v="553"/>
    <x v="5"/>
    <x v="0"/>
    <s v="GDN_Direct_AT_Coffee_2102"/>
    <n v="66129"/>
    <m/>
    <m/>
    <m/>
    <m/>
    <n v="4415.0814478450002"/>
    <m/>
    <x v="0"/>
    <m/>
    <m/>
    <x v="80"/>
    <m/>
    <x v="2"/>
    <x v="3"/>
    <x v="0"/>
  </r>
  <r>
    <x v="553"/>
    <x v="5"/>
    <x v="0"/>
    <s v="GDN_Direct_AT_Coffee_2102"/>
    <n v="107785"/>
    <m/>
    <m/>
    <m/>
    <m/>
    <n v="10528.546060805"/>
    <m/>
    <x v="0"/>
    <m/>
    <m/>
    <x v="80"/>
    <m/>
    <x v="2"/>
    <x v="3"/>
    <x v="0"/>
  </r>
  <r>
    <x v="553"/>
    <x v="5"/>
    <x v="0"/>
    <s v="GDN_Direct_RT_2102"/>
    <n v="9140"/>
    <m/>
    <m/>
    <m/>
    <m/>
    <n v="2564.8813645649998"/>
    <m/>
    <x v="0"/>
    <m/>
    <m/>
    <x v="80"/>
    <m/>
    <x v="2"/>
    <x v="3"/>
    <x v="0"/>
  </r>
  <r>
    <x v="553"/>
    <x v="5"/>
    <x v="0"/>
    <s v="GDN_Direct_RT_2102"/>
    <n v="10339"/>
    <m/>
    <m/>
    <m/>
    <m/>
    <n v="2199.4037376900001"/>
    <m/>
    <x v="0"/>
    <m/>
    <m/>
    <x v="80"/>
    <m/>
    <x v="2"/>
    <x v="3"/>
    <x v="0"/>
  </r>
  <r>
    <x v="553"/>
    <x v="5"/>
    <x v="0"/>
    <s v="GDN_Direct_RT_2102"/>
    <n v="1852"/>
    <m/>
    <m/>
    <m/>
    <m/>
    <n v="1612.2309206099999"/>
    <m/>
    <x v="0"/>
    <m/>
    <m/>
    <x v="80"/>
    <m/>
    <x v="2"/>
    <x v="3"/>
    <x v="0"/>
  </r>
  <r>
    <x v="553"/>
    <x v="5"/>
    <x v="0"/>
    <s v="GDN_Direct_RT_2102"/>
    <n v="3648"/>
    <m/>
    <m/>
    <m/>
    <m/>
    <n v="1448.71593869"/>
    <m/>
    <x v="0"/>
    <m/>
    <m/>
    <x v="80"/>
    <m/>
    <x v="2"/>
    <x v="3"/>
    <x v="0"/>
  </r>
  <r>
    <x v="553"/>
    <x v="5"/>
    <x v="0"/>
    <s v="GDN_Direct_RT_2102"/>
    <n v="14462"/>
    <m/>
    <m/>
    <m/>
    <m/>
    <n v="4354.0818951600004"/>
    <m/>
    <x v="0"/>
    <m/>
    <m/>
    <x v="80"/>
    <m/>
    <x v="2"/>
    <x v="3"/>
    <x v="0"/>
  </r>
  <r>
    <x v="553"/>
    <x v="5"/>
    <x v="0"/>
    <s v="GDN_Direct_AT_DolceGusto_2102"/>
    <n v="6819"/>
    <m/>
    <m/>
    <m/>
    <m/>
    <n v="713.55262699499997"/>
    <m/>
    <x v="0"/>
    <m/>
    <m/>
    <x v="80"/>
    <m/>
    <x v="2"/>
    <x v="3"/>
    <x v="0"/>
  </r>
  <r>
    <x v="553"/>
    <x v="5"/>
    <x v="0"/>
    <s v="GDN_Direct_AT_Coffee_2102"/>
    <n v="3334"/>
    <m/>
    <m/>
    <m/>
    <m/>
    <n v="662.83499552000001"/>
    <m/>
    <x v="0"/>
    <m/>
    <m/>
    <x v="80"/>
    <m/>
    <x v="2"/>
    <x v="3"/>
    <x v="0"/>
  </r>
  <r>
    <x v="553"/>
    <x v="5"/>
    <x v="0"/>
    <s v="GDN_Direct_AT_Coffee_2102"/>
    <n v="4471"/>
    <m/>
    <m/>
    <m/>
    <m/>
    <n v="456.46719630000001"/>
    <m/>
    <x v="0"/>
    <m/>
    <m/>
    <x v="80"/>
    <m/>
    <x v="2"/>
    <x v="3"/>
    <x v="0"/>
  </r>
  <r>
    <x v="553"/>
    <x v="5"/>
    <x v="0"/>
    <s v="GDN_Direct_AT_DolceGusto_2102"/>
    <n v="1875"/>
    <m/>
    <m/>
    <m/>
    <m/>
    <n v="167.50493137000001"/>
    <m/>
    <x v="0"/>
    <m/>
    <m/>
    <x v="80"/>
    <m/>
    <x v="2"/>
    <x v="3"/>
    <x v="0"/>
  </r>
  <r>
    <x v="553"/>
    <x v="5"/>
    <x v="0"/>
    <s v="GDN_Direct_AT_DolceGusto_2102"/>
    <n v="1165"/>
    <m/>
    <m/>
    <m/>
    <m/>
    <n v="21.71591617"/>
    <m/>
    <x v="0"/>
    <m/>
    <m/>
    <x v="80"/>
    <m/>
    <x v="2"/>
    <x v="3"/>
    <x v="0"/>
  </r>
  <r>
    <x v="553"/>
    <x v="5"/>
    <x v="0"/>
    <s v="GDN_Direct_RT_2102"/>
    <n v="4573"/>
    <m/>
    <m/>
    <m/>
    <m/>
    <n v="885.8225811100001"/>
    <m/>
    <x v="0"/>
    <m/>
    <m/>
    <x v="80"/>
    <m/>
    <x v="2"/>
    <x v="3"/>
    <x v="0"/>
  </r>
  <r>
    <x v="553"/>
    <x v="5"/>
    <x v="0"/>
    <s v="GDN_Direct_RT_2102"/>
    <n v="13376"/>
    <m/>
    <m/>
    <m/>
    <m/>
    <n v="6739.856104425"/>
    <m/>
    <x v="0"/>
    <m/>
    <m/>
    <x v="80"/>
    <m/>
    <x v="2"/>
    <x v="3"/>
    <x v="0"/>
  </r>
  <r>
    <x v="553"/>
    <x v="5"/>
    <x v="0"/>
    <s v="GDN_Direct_RT_2102"/>
    <n v="2267"/>
    <m/>
    <m/>
    <m/>
    <m/>
    <n v="221.236231675"/>
    <m/>
    <x v="0"/>
    <m/>
    <m/>
    <x v="80"/>
    <m/>
    <x v="2"/>
    <x v="3"/>
    <x v="0"/>
  </r>
  <r>
    <x v="553"/>
    <x v="5"/>
    <x v="0"/>
    <s v="GDN_Direct_RT_2102"/>
    <n v="6791"/>
    <m/>
    <m/>
    <m/>
    <m/>
    <n v="1656.1543140799999"/>
    <m/>
    <x v="0"/>
    <m/>
    <m/>
    <x v="80"/>
    <m/>
    <x v="2"/>
    <x v="3"/>
    <x v="0"/>
  </r>
  <r>
    <x v="553"/>
    <x v="5"/>
    <x v="0"/>
    <s v="GDN_Direct_RT_2102"/>
    <n v="5122"/>
    <m/>
    <m/>
    <m/>
    <m/>
    <n v="577.88023091000002"/>
    <m/>
    <x v="0"/>
    <m/>
    <m/>
    <x v="80"/>
    <m/>
    <x v="2"/>
    <x v="3"/>
    <x v="0"/>
  </r>
  <r>
    <x v="553"/>
    <x v="5"/>
    <x v="0"/>
    <s v="GDN_Direct_AT_Coffee_2102"/>
    <n v="3609"/>
    <m/>
    <m/>
    <m/>
    <m/>
    <n v="199.7099915"/>
    <m/>
    <x v="0"/>
    <m/>
    <m/>
    <x v="80"/>
    <m/>
    <x v="2"/>
    <x v="3"/>
    <x v="0"/>
  </r>
  <r>
    <x v="553"/>
    <x v="5"/>
    <x v="0"/>
    <s v="GDN_Direct_RT_2102"/>
    <n v="15136"/>
    <m/>
    <m/>
    <m/>
    <m/>
    <n v="5291.6460155900004"/>
    <m/>
    <x v="0"/>
    <m/>
    <m/>
    <x v="80"/>
    <m/>
    <x v="2"/>
    <x v="3"/>
    <x v="0"/>
  </r>
  <r>
    <x v="553"/>
    <x v="5"/>
    <x v="0"/>
    <s v="GDN_Direct_RT_2102"/>
    <n v="5329"/>
    <m/>
    <m/>
    <m/>
    <m/>
    <n v="846.64941098999998"/>
    <m/>
    <x v="0"/>
    <m/>
    <m/>
    <x v="80"/>
    <m/>
    <x v="2"/>
    <x v="3"/>
    <x v="0"/>
  </r>
  <r>
    <x v="553"/>
    <x v="5"/>
    <x v="0"/>
    <s v="GDN_Direct_RT_2102"/>
    <n v="4328"/>
    <m/>
    <m/>
    <m/>
    <m/>
    <n v="995.31681541499995"/>
    <m/>
    <x v="0"/>
    <m/>
    <m/>
    <x v="80"/>
    <m/>
    <x v="2"/>
    <x v="3"/>
    <x v="0"/>
  </r>
  <r>
    <x v="553"/>
    <x v="5"/>
    <x v="0"/>
    <s v="GDN_Direct_AT_DolceGusto_2102"/>
    <n v="1542"/>
    <m/>
    <m/>
    <m/>
    <m/>
    <n v="227.50330437"/>
    <m/>
    <x v="0"/>
    <m/>
    <m/>
    <x v="80"/>
    <m/>
    <x v="2"/>
    <x v="3"/>
    <x v="0"/>
  </r>
  <r>
    <x v="553"/>
    <x v="5"/>
    <x v="0"/>
    <s v="GDN_Direct_AT_DolceGusto_2102"/>
    <n v="309"/>
    <m/>
    <m/>
    <m/>
    <m/>
    <n v="25.729997565000001"/>
    <m/>
    <x v="0"/>
    <m/>
    <m/>
    <x v="80"/>
    <m/>
    <x v="2"/>
    <x v="3"/>
    <x v="0"/>
  </r>
  <r>
    <x v="553"/>
    <x v="5"/>
    <x v="0"/>
    <s v="GDN_Direct_AT_Coffee_2102"/>
    <n v="419"/>
    <m/>
    <m/>
    <m/>
    <m/>
    <n v="0"/>
    <m/>
    <x v="0"/>
    <m/>
    <m/>
    <x v="80"/>
    <m/>
    <x v="2"/>
    <x v="3"/>
    <x v="0"/>
  </r>
  <r>
    <x v="553"/>
    <x v="5"/>
    <x v="0"/>
    <s v="GDN_Direct_AT_Coffee_2102"/>
    <n v="1372"/>
    <m/>
    <m/>
    <m/>
    <m/>
    <n v="270.33575619499999"/>
    <m/>
    <x v="0"/>
    <m/>
    <m/>
    <x v="80"/>
    <m/>
    <x v="2"/>
    <x v="3"/>
    <x v="0"/>
  </r>
  <r>
    <x v="553"/>
    <x v="5"/>
    <x v="0"/>
    <s v="GDN_Direct_RT_2102"/>
    <n v="3502"/>
    <m/>
    <m/>
    <m/>
    <m/>
    <n v="780.49999331000004"/>
    <m/>
    <x v="0"/>
    <m/>
    <m/>
    <x v="80"/>
    <m/>
    <x v="2"/>
    <x v="3"/>
    <x v="0"/>
  </r>
  <r>
    <x v="553"/>
    <x v="5"/>
    <x v="0"/>
    <s v="GDN_Direct_RT_2102"/>
    <n v="15578"/>
    <m/>
    <m/>
    <m/>
    <m/>
    <n v="8399.067110725"/>
    <m/>
    <x v="0"/>
    <m/>
    <m/>
    <x v="80"/>
    <m/>
    <x v="2"/>
    <x v="3"/>
    <x v="0"/>
  </r>
  <r>
    <x v="553"/>
    <x v="5"/>
    <x v="0"/>
    <s v="GDN_Direct_AT_Coffee_2102"/>
    <n v="1248"/>
    <m/>
    <m/>
    <m/>
    <m/>
    <n v="33.065410855000003"/>
    <m/>
    <x v="0"/>
    <m/>
    <m/>
    <x v="80"/>
    <m/>
    <x v="2"/>
    <x v="3"/>
    <x v="0"/>
  </r>
  <r>
    <x v="553"/>
    <x v="5"/>
    <x v="0"/>
    <s v="GDN_Direct_AT_Coffee_2102"/>
    <n v="2720"/>
    <m/>
    <m/>
    <m/>
    <m/>
    <n v="567.20338673499998"/>
    <m/>
    <x v="0"/>
    <m/>
    <m/>
    <x v="80"/>
    <m/>
    <x v="2"/>
    <x v="3"/>
    <x v="0"/>
  </r>
  <r>
    <x v="553"/>
    <x v="5"/>
    <x v="0"/>
    <s v="GDN_Direct_AT_Coffee_2102"/>
    <n v="523"/>
    <m/>
    <m/>
    <m/>
    <m/>
    <n v="82.625237479999996"/>
    <m/>
    <x v="0"/>
    <m/>
    <m/>
    <x v="80"/>
    <m/>
    <x v="2"/>
    <x v="3"/>
    <x v="0"/>
  </r>
  <r>
    <x v="553"/>
    <x v="5"/>
    <x v="0"/>
    <s v="GDN_Direct_AT_DolceGusto_2102"/>
    <n v="108731"/>
    <m/>
    <m/>
    <m/>
    <m/>
    <n v="9383.5767585350004"/>
    <m/>
    <x v="0"/>
    <m/>
    <m/>
    <x v="80"/>
    <m/>
    <x v="2"/>
    <x v="3"/>
    <x v="0"/>
  </r>
  <r>
    <x v="553"/>
    <x v="5"/>
    <x v="0"/>
    <s v="GDN_Direct_AT_DolceGusto_2102"/>
    <n v="427"/>
    <m/>
    <m/>
    <m/>
    <m/>
    <n v="0"/>
    <m/>
    <x v="0"/>
    <m/>
    <m/>
    <x v="80"/>
    <m/>
    <x v="2"/>
    <x v="3"/>
    <x v="0"/>
  </r>
  <r>
    <x v="553"/>
    <x v="5"/>
    <x v="0"/>
    <s v="GDN_Direct_AT_DolceGusto_2102"/>
    <n v="4484"/>
    <m/>
    <m/>
    <m/>
    <m/>
    <n v="482.91996697000002"/>
    <m/>
    <x v="0"/>
    <m/>
    <m/>
    <x v="80"/>
    <m/>
    <x v="2"/>
    <x v="3"/>
    <x v="0"/>
  </r>
  <r>
    <x v="554"/>
    <x v="4"/>
    <x v="0"/>
    <s v="指名：ドルチェグスト（170816-170916）"/>
    <n v="22"/>
    <m/>
    <m/>
    <m/>
    <m/>
    <n v="173.68"/>
    <m/>
    <x v="0"/>
    <m/>
    <m/>
    <x v="80"/>
    <m/>
    <x v="2"/>
    <x v="3"/>
    <x v="2"/>
  </r>
  <r>
    <x v="554"/>
    <x v="4"/>
    <x v="0"/>
    <s v="指名：ドルチェグスト（170816-170916）"/>
    <n v="32"/>
    <m/>
    <m/>
    <m/>
    <m/>
    <n v="374.4"/>
    <m/>
    <x v="0"/>
    <m/>
    <m/>
    <x v="80"/>
    <m/>
    <x v="2"/>
    <x v="3"/>
    <x v="2"/>
  </r>
  <r>
    <x v="554"/>
    <x v="4"/>
    <x v="0"/>
    <s v="指名：ドルチェグスト（170816-170916）"/>
    <n v="69"/>
    <m/>
    <m/>
    <m/>
    <m/>
    <n v="1795.04"/>
    <m/>
    <x v="0"/>
    <m/>
    <m/>
    <x v="80"/>
    <m/>
    <x v="2"/>
    <x v="3"/>
    <x v="2"/>
  </r>
  <r>
    <x v="554"/>
    <x v="4"/>
    <x v="0"/>
    <s v="指名：ドルチェグスト（170816-170916）"/>
    <n v="4670"/>
    <m/>
    <m/>
    <m/>
    <m/>
    <n v="60194.16"/>
    <m/>
    <x v="0"/>
    <m/>
    <m/>
    <x v="80"/>
    <m/>
    <x v="2"/>
    <x v="3"/>
    <x v="2"/>
  </r>
  <r>
    <x v="554"/>
    <x v="4"/>
    <x v="0"/>
    <s v="指名：ドルチェグスト（170816-170916）"/>
    <n v="1679"/>
    <m/>
    <m/>
    <m/>
    <m/>
    <n v="15037.359999999999"/>
    <m/>
    <x v="0"/>
    <m/>
    <m/>
    <x v="80"/>
    <m/>
    <x v="2"/>
    <x v="3"/>
    <x v="2"/>
  </r>
  <r>
    <x v="554"/>
    <x v="4"/>
    <x v="0"/>
    <s v="指名：ドルチェグスト（170816-170916）"/>
    <n v="29"/>
    <m/>
    <m/>
    <m/>
    <m/>
    <n v="168.48000000000002"/>
    <m/>
    <x v="0"/>
    <m/>
    <m/>
    <x v="80"/>
    <m/>
    <x v="2"/>
    <x v="3"/>
    <x v="2"/>
  </r>
  <r>
    <x v="554"/>
    <x v="5"/>
    <x v="0"/>
    <s v="GDN_Direct_AT_DolceGusto_2102"/>
    <n v="3164"/>
    <m/>
    <m/>
    <m/>
    <m/>
    <n v="389.54627443999999"/>
    <m/>
    <x v="0"/>
    <m/>
    <m/>
    <x v="80"/>
    <m/>
    <x v="2"/>
    <x v="3"/>
    <x v="0"/>
  </r>
  <r>
    <x v="554"/>
    <x v="5"/>
    <x v="0"/>
    <s v="GDN_Direct_AT_DolceGusto_2102"/>
    <n v="6925"/>
    <m/>
    <m/>
    <m/>
    <m/>
    <n v="907.08382369499998"/>
    <m/>
    <x v="0"/>
    <m/>
    <m/>
    <x v="80"/>
    <m/>
    <x v="2"/>
    <x v="3"/>
    <x v="0"/>
  </r>
  <r>
    <x v="554"/>
    <x v="5"/>
    <x v="0"/>
    <s v="GDN_Direct_AT_Coffee_2102"/>
    <n v="4875"/>
    <m/>
    <m/>
    <m/>
    <m/>
    <n v="633.51917133500001"/>
    <m/>
    <x v="0"/>
    <m/>
    <m/>
    <x v="80"/>
    <m/>
    <x v="2"/>
    <x v="3"/>
    <x v="0"/>
  </r>
  <r>
    <x v="554"/>
    <x v="5"/>
    <x v="0"/>
    <s v="GDN_Direct_AT_Coffee_2102"/>
    <n v="5378"/>
    <m/>
    <m/>
    <m/>
    <m/>
    <n v="923.10248791999993"/>
    <m/>
    <x v="0"/>
    <m/>
    <m/>
    <x v="80"/>
    <m/>
    <x v="2"/>
    <x v="3"/>
    <x v="0"/>
  </r>
  <r>
    <x v="554"/>
    <x v="5"/>
    <x v="0"/>
    <s v="GDN_Direct_RT_2102"/>
    <n v="5576"/>
    <m/>
    <m/>
    <m/>
    <m/>
    <n v="654.92039102000001"/>
    <m/>
    <x v="0"/>
    <m/>
    <m/>
    <x v="80"/>
    <m/>
    <x v="2"/>
    <x v="3"/>
    <x v="0"/>
  </r>
  <r>
    <x v="554"/>
    <x v="5"/>
    <x v="0"/>
    <s v="GDN_Direct_RT_2102"/>
    <n v="3438"/>
    <m/>
    <m/>
    <m/>
    <m/>
    <n v="1473.9748264550001"/>
    <m/>
    <x v="0"/>
    <m/>
    <m/>
    <x v="80"/>
    <m/>
    <x v="2"/>
    <x v="3"/>
    <x v="0"/>
  </r>
  <r>
    <x v="554"/>
    <x v="5"/>
    <x v="0"/>
    <s v="GDN_Direct_RT_2102"/>
    <n v="4547"/>
    <m/>
    <m/>
    <m/>
    <m/>
    <n v="1068.359736205"/>
    <m/>
    <x v="0"/>
    <m/>
    <m/>
    <x v="80"/>
    <m/>
    <x v="2"/>
    <x v="3"/>
    <x v="0"/>
  </r>
  <r>
    <x v="554"/>
    <x v="5"/>
    <x v="0"/>
    <s v="GDN_Direct_AT_DolceGusto_2102"/>
    <n v="3559"/>
    <m/>
    <m/>
    <m/>
    <m/>
    <n v="202.046486265"/>
    <m/>
    <x v="0"/>
    <m/>
    <m/>
    <x v="80"/>
    <m/>
    <x v="2"/>
    <x v="3"/>
    <x v="0"/>
  </r>
  <r>
    <x v="554"/>
    <x v="5"/>
    <x v="0"/>
    <s v="GDN_Direct_AT_DolceGusto_2102"/>
    <n v="103925"/>
    <m/>
    <m/>
    <m/>
    <m/>
    <n v="8402.9875990199998"/>
    <m/>
    <x v="0"/>
    <m/>
    <m/>
    <x v="80"/>
    <m/>
    <x v="2"/>
    <x v="3"/>
    <x v="0"/>
  </r>
  <r>
    <x v="554"/>
    <x v="5"/>
    <x v="0"/>
    <s v="GDN_Direct_AT_Coffee_2102"/>
    <n v="97753"/>
    <m/>
    <m/>
    <m/>
    <m/>
    <n v="10049.212306245001"/>
    <m/>
    <x v="0"/>
    <m/>
    <m/>
    <x v="80"/>
    <m/>
    <x v="2"/>
    <x v="3"/>
    <x v="0"/>
  </r>
  <r>
    <x v="554"/>
    <x v="5"/>
    <x v="0"/>
    <s v="GDN_Direct_RT_2102"/>
    <n v="2977"/>
    <m/>
    <m/>
    <m/>
    <m/>
    <n v="1317.2168069750001"/>
    <m/>
    <x v="0"/>
    <m/>
    <m/>
    <x v="80"/>
    <m/>
    <x v="2"/>
    <x v="3"/>
    <x v="0"/>
  </r>
  <r>
    <x v="554"/>
    <x v="5"/>
    <x v="0"/>
    <s v="GDN_Direct_RT_2102"/>
    <n v="844"/>
    <m/>
    <m/>
    <m/>
    <m/>
    <n v="1308.1872905600001"/>
    <m/>
    <x v="0"/>
    <m/>
    <m/>
    <x v="80"/>
    <m/>
    <x v="2"/>
    <x v="3"/>
    <x v="0"/>
  </r>
  <r>
    <x v="554"/>
    <x v="5"/>
    <x v="0"/>
    <s v="GDN_Direct_RT_2102"/>
    <n v="871"/>
    <m/>
    <m/>
    <m/>
    <m/>
    <n v="232.91587228500001"/>
    <m/>
    <x v="0"/>
    <m/>
    <m/>
    <x v="80"/>
    <m/>
    <x v="2"/>
    <x v="3"/>
    <x v="0"/>
  </r>
  <r>
    <x v="554"/>
    <x v="5"/>
    <x v="0"/>
    <s v="GDN_Direct_RT_2102"/>
    <n v="1641"/>
    <m/>
    <m/>
    <m/>
    <m/>
    <n v="788.46011991499995"/>
    <m/>
    <x v="0"/>
    <m/>
    <m/>
    <x v="80"/>
    <m/>
    <x v="2"/>
    <x v="3"/>
    <x v="0"/>
  </r>
  <r>
    <x v="554"/>
    <x v="5"/>
    <x v="0"/>
    <s v="GDN_Direct_AT_DolceGusto_2102"/>
    <n v="85886"/>
    <m/>
    <m/>
    <m/>
    <m/>
    <n v="7787.1406881999992"/>
    <m/>
    <x v="0"/>
    <m/>
    <m/>
    <x v="80"/>
    <m/>
    <x v="2"/>
    <x v="3"/>
    <x v="0"/>
  </r>
  <r>
    <x v="554"/>
    <x v="5"/>
    <x v="0"/>
    <s v="GDN_Direct_AT_Coffee_2102"/>
    <n v="3306"/>
    <m/>
    <m/>
    <m/>
    <m/>
    <n v="650.05041109499996"/>
    <m/>
    <x v="0"/>
    <m/>
    <m/>
    <x v="80"/>
    <m/>
    <x v="2"/>
    <x v="3"/>
    <x v="0"/>
  </r>
  <r>
    <x v="554"/>
    <x v="5"/>
    <x v="0"/>
    <s v="GDN_Direct_RT_2102"/>
    <n v="2171"/>
    <m/>
    <m/>
    <m/>
    <m/>
    <n v="492.13011673000005"/>
    <m/>
    <x v="0"/>
    <m/>
    <m/>
    <x v="80"/>
    <m/>
    <x v="2"/>
    <x v="3"/>
    <x v="0"/>
  </r>
  <r>
    <x v="554"/>
    <x v="5"/>
    <x v="0"/>
    <s v="GDN_Direct_RT_2102"/>
    <n v="4163"/>
    <m/>
    <m/>
    <m/>
    <m/>
    <n v="1204.8371790149999"/>
    <m/>
    <x v="0"/>
    <m/>
    <m/>
    <x v="80"/>
    <m/>
    <x v="2"/>
    <x v="3"/>
    <x v="0"/>
  </r>
  <r>
    <x v="554"/>
    <x v="5"/>
    <x v="0"/>
    <s v="GDN_Direct_RT_2102"/>
    <n v="830"/>
    <m/>
    <m/>
    <m/>
    <m/>
    <n v="247.935430725"/>
    <m/>
    <x v="0"/>
    <m/>
    <m/>
    <x v="80"/>
    <m/>
    <x v="2"/>
    <x v="3"/>
    <x v="0"/>
  </r>
  <r>
    <x v="554"/>
    <x v="5"/>
    <x v="0"/>
    <s v="GDN_Direct_AT_Coffee_2102"/>
    <n v="84315"/>
    <m/>
    <m/>
    <m/>
    <m/>
    <n v="7026.6846217299999"/>
    <m/>
    <x v="0"/>
    <m/>
    <m/>
    <x v="80"/>
    <m/>
    <x v="2"/>
    <x v="3"/>
    <x v="0"/>
  </r>
  <r>
    <x v="554"/>
    <x v="5"/>
    <x v="0"/>
    <s v="GDN_Direct_AT_Coffee_2102"/>
    <n v="5480"/>
    <m/>
    <m/>
    <m/>
    <m/>
    <n v="571.63014635500008"/>
    <m/>
    <x v="0"/>
    <m/>
    <m/>
    <x v="80"/>
    <m/>
    <x v="2"/>
    <x v="3"/>
    <x v="0"/>
  </r>
  <r>
    <x v="554"/>
    <x v="5"/>
    <x v="0"/>
    <s v="GDN_Direct_AT_DolceGusto_2102"/>
    <n v="5461"/>
    <m/>
    <m/>
    <m/>
    <m/>
    <n v="744.28004564000003"/>
    <m/>
    <x v="0"/>
    <m/>
    <m/>
    <x v="80"/>
    <m/>
    <x v="2"/>
    <x v="3"/>
    <x v="0"/>
  </r>
  <r>
    <x v="554"/>
    <x v="5"/>
    <x v="0"/>
    <s v="GDN_Direct_RT_2102"/>
    <n v="1515"/>
    <m/>
    <m/>
    <m/>
    <m/>
    <n v="1361.2413242550001"/>
    <m/>
    <x v="0"/>
    <m/>
    <m/>
    <x v="80"/>
    <m/>
    <x v="2"/>
    <x v="3"/>
    <x v="0"/>
  </r>
  <r>
    <x v="554"/>
    <x v="5"/>
    <x v="0"/>
    <s v="GDN_Direct_RT_2102"/>
    <n v="11344"/>
    <m/>
    <m/>
    <m/>
    <m/>
    <n v="4714.098606605"/>
    <m/>
    <x v="0"/>
    <m/>
    <m/>
    <x v="80"/>
    <m/>
    <x v="2"/>
    <x v="3"/>
    <x v="0"/>
  </r>
  <r>
    <x v="554"/>
    <x v="5"/>
    <x v="0"/>
    <s v="GDN_Direct_RT_2102"/>
    <n v="5145"/>
    <m/>
    <m/>
    <m/>
    <m/>
    <n v="501.83828570000003"/>
    <m/>
    <x v="0"/>
    <m/>
    <m/>
    <x v="80"/>
    <m/>
    <x v="2"/>
    <x v="3"/>
    <x v="0"/>
  </r>
  <r>
    <x v="554"/>
    <x v="5"/>
    <x v="0"/>
    <s v="GDN_Direct_RT_2102"/>
    <n v="7229"/>
    <m/>
    <m/>
    <m/>
    <m/>
    <n v="635.44862085500006"/>
    <m/>
    <x v="0"/>
    <m/>
    <m/>
    <x v="80"/>
    <m/>
    <x v="2"/>
    <x v="3"/>
    <x v="0"/>
  </r>
  <r>
    <x v="554"/>
    <x v="5"/>
    <x v="0"/>
    <s v="GDN_Direct_AT_Coffee_2102"/>
    <n v="2342"/>
    <m/>
    <m/>
    <m/>
    <m/>
    <n v="277.88532530499998"/>
    <m/>
    <x v="0"/>
    <m/>
    <m/>
    <x v="80"/>
    <m/>
    <x v="2"/>
    <x v="3"/>
    <x v="0"/>
  </r>
  <r>
    <x v="554"/>
    <x v="5"/>
    <x v="0"/>
    <s v="GDN_Direct_RT_2102"/>
    <n v="13670"/>
    <m/>
    <m/>
    <m/>
    <m/>
    <n v="6907.9410978200003"/>
    <m/>
    <x v="0"/>
    <m/>
    <m/>
    <x v="80"/>
    <m/>
    <x v="2"/>
    <x v="3"/>
    <x v="0"/>
  </r>
  <r>
    <x v="554"/>
    <x v="5"/>
    <x v="0"/>
    <s v="GDN_Direct_AT_DolceGusto_2102"/>
    <n v="2298"/>
    <m/>
    <m/>
    <m/>
    <m/>
    <n v="212.08740356999999"/>
    <m/>
    <x v="0"/>
    <m/>
    <m/>
    <x v="80"/>
    <m/>
    <x v="2"/>
    <x v="3"/>
    <x v="0"/>
  </r>
  <r>
    <x v="554"/>
    <x v="5"/>
    <x v="0"/>
    <s v="GDN_Direct_AT_Coffee_2102"/>
    <n v="10311"/>
    <m/>
    <m/>
    <m/>
    <m/>
    <n v="464.95386158500003"/>
    <m/>
    <x v="0"/>
    <m/>
    <m/>
    <x v="80"/>
    <m/>
    <x v="2"/>
    <x v="3"/>
    <x v="0"/>
  </r>
  <r>
    <x v="554"/>
    <x v="5"/>
    <x v="0"/>
    <s v="GDN_Direct_AT_Coffee_2102"/>
    <n v="590"/>
    <m/>
    <m/>
    <m/>
    <m/>
    <n v="53.140619020000003"/>
    <m/>
    <x v="0"/>
    <m/>
    <m/>
    <x v="80"/>
    <m/>
    <x v="2"/>
    <x v="3"/>
    <x v="0"/>
  </r>
  <r>
    <x v="554"/>
    <x v="5"/>
    <x v="0"/>
    <s v="GDN_Direct_RT_2102"/>
    <n v="3649"/>
    <m/>
    <m/>
    <m/>
    <m/>
    <n v="1119.7062867750001"/>
    <m/>
    <x v="0"/>
    <m/>
    <m/>
    <x v="80"/>
    <m/>
    <x v="2"/>
    <x v="3"/>
    <x v="0"/>
  </r>
  <r>
    <x v="554"/>
    <x v="5"/>
    <x v="0"/>
    <s v="GDN_Direct_AT_DolceGusto_2102"/>
    <n v="492"/>
    <m/>
    <m/>
    <m/>
    <m/>
    <n v="0"/>
    <m/>
    <x v="0"/>
    <m/>
    <m/>
    <x v="80"/>
    <m/>
    <x v="2"/>
    <x v="3"/>
    <x v="0"/>
  </r>
  <r>
    <x v="554"/>
    <x v="5"/>
    <x v="0"/>
    <s v="GDN_Direct_AT_DolceGusto_2102"/>
    <n v="2224"/>
    <m/>
    <m/>
    <m/>
    <m/>
    <n v="370.95272621999999"/>
    <m/>
    <x v="0"/>
    <m/>
    <m/>
    <x v="80"/>
    <m/>
    <x v="2"/>
    <x v="3"/>
    <x v="0"/>
  </r>
  <r>
    <x v="554"/>
    <x v="5"/>
    <x v="0"/>
    <s v="GDN_Direct_AT_DolceGusto_2102"/>
    <n v="369"/>
    <m/>
    <m/>
    <m/>
    <m/>
    <n v="0"/>
    <m/>
    <x v="0"/>
    <m/>
    <m/>
    <x v="80"/>
    <m/>
    <x v="2"/>
    <x v="3"/>
    <x v="0"/>
  </r>
  <r>
    <x v="554"/>
    <x v="5"/>
    <x v="0"/>
    <s v="GDN_Direct_AT_Coffee_2102"/>
    <n v="798"/>
    <m/>
    <m/>
    <m/>
    <m/>
    <n v="24.998153935000001"/>
    <m/>
    <x v="0"/>
    <m/>
    <m/>
    <x v="80"/>
    <m/>
    <x v="2"/>
    <x v="3"/>
    <x v="0"/>
  </r>
  <r>
    <x v="555"/>
    <x v="4"/>
    <x v="0"/>
    <s v="指名：ドルチェグスト（170816-170916）"/>
    <n v="66"/>
    <m/>
    <m/>
    <m/>
    <m/>
    <n v="556.4"/>
    <m/>
    <x v="0"/>
    <m/>
    <m/>
    <x v="80"/>
    <m/>
    <x v="2"/>
    <x v="3"/>
    <x v="2"/>
  </r>
  <r>
    <x v="555"/>
    <x v="4"/>
    <x v="0"/>
    <s v="指名：ドルチェグスト（170816-170916）"/>
    <n v="22"/>
    <m/>
    <m/>
    <m/>
    <m/>
    <n v="265.2"/>
    <m/>
    <x v="0"/>
    <m/>
    <m/>
    <x v="80"/>
    <m/>
    <x v="2"/>
    <x v="3"/>
    <x v="2"/>
  </r>
  <r>
    <x v="555"/>
    <x v="4"/>
    <x v="0"/>
    <s v="指名：ドルチェグスト（170816-170916）"/>
    <n v="1618"/>
    <m/>
    <m/>
    <m/>
    <m/>
    <n v="17900.48"/>
    <m/>
    <x v="0"/>
    <m/>
    <m/>
    <x v="80"/>
    <m/>
    <x v="2"/>
    <x v="3"/>
    <x v="2"/>
  </r>
  <r>
    <x v="555"/>
    <x v="4"/>
    <x v="0"/>
    <s v="指名：ドルチェグスト（170816-170916）"/>
    <n v="23"/>
    <m/>
    <m/>
    <m/>
    <m/>
    <n v="62.4"/>
    <m/>
    <x v="0"/>
    <m/>
    <m/>
    <x v="80"/>
    <m/>
    <x v="2"/>
    <x v="3"/>
    <x v="2"/>
  </r>
  <r>
    <x v="555"/>
    <x v="4"/>
    <x v="0"/>
    <s v="指名：ドルチェグスト（170816-170916）"/>
    <n v="4369"/>
    <m/>
    <m/>
    <m/>
    <m/>
    <n v="53428.959999999999"/>
    <m/>
    <x v="0"/>
    <m/>
    <m/>
    <x v="80"/>
    <m/>
    <x v="2"/>
    <x v="3"/>
    <x v="2"/>
  </r>
  <r>
    <x v="555"/>
    <x v="4"/>
    <x v="0"/>
    <s v="指名：ドルチェグスト（170816-170916）"/>
    <n v="26"/>
    <m/>
    <m/>
    <m/>
    <m/>
    <n v="176.8"/>
    <m/>
    <x v="0"/>
    <m/>
    <m/>
    <x v="80"/>
    <m/>
    <x v="2"/>
    <x v="3"/>
    <x v="2"/>
  </r>
  <r>
    <x v="555"/>
    <x v="5"/>
    <x v="0"/>
    <s v="GDN_Direct_AT_Coffee_2102"/>
    <n v="3397"/>
    <m/>
    <m/>
    <m/>
    <m/>
    <n v="539.11428108999996"/>
    <m/>
    <x v="0"/>
    <m/>
    <m/>
    <x v="80"/>
    <m/>
    <x v="2"/>
    <x v="3"/>
    <x v="0"/>
  </r>
  <r>
    <x v="555"/>
    <x v="5"/>
    <x v="0"/>
    <s v="GDN_Direct_AT_Coffee_2102"/>
    <n v="100760"/>
    <m/>
    <m/>
    <m/>
    <m/>
    <n v="12008.963637125"/>
    <m/>
    <x v="0"/>
    <m/>
    <m/>
    <x v="80"/>
    <m/>
    <x v="2"/>
    <x v="3"/>
    <x v="0"/>
  </r>
  <r>
    <x v="555"/>
    <x v="5"/>
    <x v="0"/>
    <s v="GDN_Direct_AT_DolceGusto_2102"/>
    <n v="3397"/>
    <m/>
    <m/>
    <m/>
    <m/>
    <n v="483.33667034500002"/>
    <m/>
    <x v="0"/>
    <m/>
    <m/>
    <x v="80"/>
    <m/>
    <x v="2"/>
    <x v="3"/>
    <x v="0"/>
  </r>
  <r>
    <x v="555"/>
    <x v="5"/>
    <x v="0"/>
    <s v="GDN_Direct_RT_2102"/>
    <n v="6150"/>
    <m/>
    <m/>
    <m/>
    <m/>
    <n v="1510.92855674"/>
    <m/>
    <x v="0"/>
    <m/>
    <m/>
    <x v="80"/>
    <m/>
    <x v="2"/>
    <x v="3"/>
    <x v="0"/>
  </r>
  <r>
    <x v="555"/>
    <x v="5"/>
    <x v="0"/>
    <s v="GDN_Direct_RT_2102"/>
    <n v="6174"/>
    <m/>
    <m/>
    <m/>
    <m/>
    <n v="888.76211470500004"/>
    <m/>
    <x v="0"/>
    <m/>
    <m/>
    <x v="80"/>
    <m/>
    <x v="2"/>
    <x v="3"/>
    <x v="0"/>
  </r>
  <r>
    <x v="555"/>
    <x v="5"/>
    <x v="0"/>
    <s v="GDN_Direct_RT_2102"/>
    <n v="14115"/>
    <m/>
    <m/>
    <m/>
    <m/>
    <n v="6755.5844728250004"/>
    <m/>
    <x v="0"/>
    <m/>
    <m/>
    <x v="80"/>
    <m/>
    <x v="2"/>
    <x v="3"/>
    <x v="0"/>
  </r>
  <r>
    <x v="555"/>
    <x v="5"/>
    <x v="0"/>
    <s v="GDN_Direct_RT_2102"/>
    <n v="2435"/>
    <m/>
    <m/>
    <m/>
    <m/>
    <n v="456.81959427999999"/>
    <m/>
    <x v="0"/>
    <m/>
    <m/>
    <x v="80"/>
    <m/>
    <x v="2"/>
    <x v="3"/>
    <x v="0"/>
  </r>
  <r>
    <x v="555"/>
    <x v="5"/>
    <x v="0"/>
    <s v="GDN_Direct_RT_2102"/>
    <n v="2161"/>
    <m/>
    <m/>
    <m/>
    <m/>
    <n v="887.35742098000003"/>
    <m/>
    <x v="0"/>
    <m/>
    <m/>
    <x v="80"/>
    <m/>
    <x v="2"/>
    <x v="3"/>
    <x v="0"/>
  </r>
  <r>
    <x v="555"/>
    <x v="5"/>
    <x v="0"/>
    <s v="GDN_Direct_RT_2102"/>
    <n v="13389"/>
    <m/>
    <m/>
    <m/>
    <m/>
    <n v="4323.5204074699996"/>
    <m/>
    <x v="0"/>
    <m/>
    <m/>
    <x v="80"/>
    <m/>
    <x v="2"/>
    <x v="3"/>
    <x v="0"/>
  </r>
  <r>
    <x v="555"/>
    <x v="5"/>
    <x v="0"/>
    <s v="GDN_Direct_RT_2102"/>
    <n v="11024"/>
    <m/>
    <m/>
    <m/>
    <m/>
    <n v="2513.9964061549999"/>
    <m/>
    <x v="0"/>
    <m/>
    <m/>
    <x v="80"/>
    <m/>
    <x v="2"/>
    <x v="3"/>
    <x v="0"/>
  </r>
  <r>
    <x v="555"/>
    <x v="5"/>
    <x v="0"/>
    <s v="GDN_Direct_RT_2102"/>
    <n v="12889"/>
    <m/>
    <m/>
    <m/>
    <m/>
    <n v="2290.1530045449999"/>
    <m/>
    <x v="0"/>
    <m/>
    <m/>
    <x v="80"/>
    <m/>
    <x v="2"/>
    <x v="3"/>
    <x v="0"/>
  </r>
  <r>
    <x v="555"/>
    <x v="5"/>
    <x v="0"/>
    <s v="GDN_Direct_RT_2102"/>
    <n v="3258"/>
    <m/>
    <m/>
    <m/>
    <m/>
    <n v="742.04981149000002"/>
    <m/>
    <x v="0"/>
    <m/>
    <m/>
    <x v="80"/>
    <m/>
    <x v="2"/>
    <x v="3"/>
    <x v="0"/>
  </r>
  <r>
    <x v="555"/>
    <x v="5"/>
    <x v="0"/>
    <s v="GDN_Direct_RT_2102"/>
    <n v="3086"/>
    <m/>
    <m/>
    <m/>
    <m/>
    <n v="1052.2236401800001"/>
    <m/>
    <x v="0"/>
    <m/>
    <m/>
    <x v="80"/>
    <m/>
    <x v="2"/>
    <x v="3"/>
    <x v="0"/>
  </r>
  <r>
    <x v="555"/>
    <x v="5"/>
    <x v="0"/>
    <s v="GDN_Direct_AT_Coffee_2102"/>
    <n v="716"/>
    <m/>
    <m/>
    <m/>
    <m/>
    <n v="0"/>
    <m/>
    <x v="0"/>
    <m/>
    <m/>
    <x v="80"/>
    <m/>
    <x v="2"/>
    <x v="3"/>
    <x v="0"/>
  </r>
  <r>
    <x v="555"/>
    <x v="5"/>
    <x v="0"/>
    <s v="GDN_Direct_RT_2102"/>
    <n v="8955"/>
    <m/>
    <m/>
    <m/>
    <m/>
    <n v="949.54322662499999"/>
    <m/>
    <x v="0"/>
    <m/>
    <m/>
    <x v="80"/>
    <m/>
    <x v="2"/>
    <x v="3"/>
    <x v="0"/>
  </r>
  <r>
    <x v="555"/>
    <x v="5"/>
    <x v="0"/>
    <s v="GDN_Direct_AT_DolceGusto_2102"/>
    <n v="6751"/>
    <m/>
    <m/>
    <m/>
    <m/>
    <n v="912.40757294000002"/>
    <m/>
    <x v="0"/>
    <m/>
    <m/>
    <x v="80"/>
    <m/>
    <x v="2"/>
    <x v="3"/>
    <x v="0"/>
  </r>
  <r>
    <x v="555"/>
    <x v="5"/>
    <x v="0"/>
    <s v="GDN_Direct_AT_Coffee_2102"/>
    <n v="3316"/>
    <m/>
    <m/>
    <m/>
    <m/>
    <n v="223.79988761999999"/>
    <m/>
    <x v="0"/>
    <m/>
    <m/>
    <x v="80"/>
    <m/>
    <x v="2"/>
    <x v="3"/>
    <x v="0"/>
  </r>
  <r>
    <x v="555"/>
    <x v="5"/>
    <x v="0"/>
    <s v="GDN_Direct_AT_Coffee_2102"/>
    <n v="97289"/>
    <m/>
    <m/>
    <m/>
    <m/>
    <n v="7725.1051878999997"/>
    <m/>
    <x v="0"/>
    <m/>
    <m/>
    <x v="80"/>
    <m/>
    <x v="2"/>
    <x v="3"/>
    <x v="0"/>
  </r>
  <r>
    <x v="555"/>
    <x v="5"/>
    <x v="0"/>
    <s v="GDN_Direct_AT_Coffee_2102"/>
    <n v="6488"/>
    <m/>
    <m/>
    <m/>
    <m/>
    <n v="1088.91026887"/>
    <m/>
    <x v="0"/>
    <m/>
    <m/>
    <x v="80"/>
    <m/>
    <x v="2"/>
    <x v="3"/>
    <x v="0"/>
  </r>
  <r>
    <x v="555"/>
    <x v="5"/>
    <x v="0"/>
    <s v="GDN_Direct_AT_DolceGusto_2102"/>
    <n v="6425"/>
    <m/>
    <m/>
    <m/>
    <m/>
    <n v="708.56108530999995"/>
    <m/>
    <x v="0"/>
    <m/>
    <m/>
    <x v="80"/>
    <m/>
    <x v="2"/>
    <x v="3"/>
    <x v="0"/>
  </r>
  <r>
    <x v="555"/>
    <x v="5"/>
    <x v="0"/>
    <s v="GDN_Direct_AT_Coffee_2102"/>
    <n v="5121"/>
    <m/>
    <m/>
    <m/>
    <m/>
    <n v="885.67754190999995"/>
    <m/>
    <x v="0"/>
    <m/>
    <m/>
    <x v="80"/>
    <m/>
    <x v="2"/>
    <x v="3"/>
    <x v="0"/>
  </r>
  <r>
    <x v="555"/>
    <x v="5"/>
    <x v="0"/>
    <s v="GDN_Direct_RT_2102"/>
    <n v="4254"/>
    <m/>
    <m/>
    <m/>
    <m/>
    <n v="1533.65314205"/>
    <m/>
    <x v="0"/>
    <m/>
    <m/>
    <x v="80"/>
    <m/>
    <x v="2"/>
    <x v="3"/>
    <x v="0"/>
  </r>
  <r>
    <x v="555"/>
    <x v="5"/>
    <x v="0"/>
    <s v="GDN_Direct_AT_DolceGusto_2102"/>
    <n v="104676"/>
    <m/>
    <m/>
    <m/>
    <m/>
    <n v="9540.9778709900002"/>
    <m/>
    <x v="0"/>
    <m/>
    <m/>
    <x v="80"/>
    <m/>
    <x v="2"/>
    <x v="3"/>
    <x v="0"/>
  </r>
  <r>
    <x v="555"/>
    <x v="5"/>
    <x v="0"/>
    <s v="GDN_Direct_AT_Coffee_2102"/>
    <n v="14877"/>
    <m/>
    <m/>
    <m/>
    <m/>
    <n v="443.13015613499999"/>
    <m/>
    <x v="0"/>
    <m/>
    <m/>
    <x v="80"/>
    <m/>
    <x v="2"/>
    <x v="3"/>
    <x v="0"/>
  </r>
  <r>
    <x v="555"/>
    <x v="5"/>
    <x v="0"/>
    <s v="GDN_Direct_AT_DolceGusto_2102"/>
    <n v="545"/>
    <m/>
    <m/>
    <m/>
    <m/>
    <n v="0"/>
    <m/>
    <x v="0"/>
    <m/>
    <m/>
    <x v="80"/>
    <m/>
    <x v="2"/>
    <x v="3"/>
    <x v="0"/>
  </r>
  <r>
    <x v="555"/>
    <x v="5"/>
    <x v="0"/>
    <s v="GDN_Direct_RT_2102"/>
    <n v="3952"/>
    <m/>
    <m/>
    <m/>
    <m/>
    <n v="880.31777593499999"/>
    <m/>
    <x v="0"/>
    <m/>
    <m/>
    <x v="80"/>
    <m/>
    <x v="2"/>
    <x v="3"/>
    <x v="0"/>
  </r>
  <r>
    <x v="555"/>
    <x v="5"/>
    <x v="0"/>
    <s v="GDN_Direct_RT_2102"/>
    <n v="13699"/>
    <m/>
    <m/>
    <m/>
    <m/>
    <n v="6656.0192510799998"/>
    <m/>
    <x v="0"/>
    <m/>
    <m/>
    <x v="80"/>
    <m/>
    <x v="2"/>
    <x v="3"/>
    <x v="0"/>
  </r>
  <r>
    <x v="555"/>
    <x v="5"/>
    <x v="0"/>
    <s v="GDN_Direct_RT_2102"/>
    <n v="6309"/>
    <m/>
    <m/>
    <m/>
    <m/>
    <n v="1539.9128891949999"/>
    <m/>
    <x v="0"/>
    <m/>
    <m/>
    <x v="80"/>
    <m/>
    <x v="2"/>
    <x v="3"/>
    <x v="0"/>
  </r>
  <r>
    <x v="555"/>
    <x v="5"/>
    <x v="0"/>
    <s v="GDN_Direct_AT_DolceGusto_2102"/>
    <n v="3861"/>
    <m/>
    <m/>
    <m/>
    <m/>
    <n v="876.30320059499991"/>
    <m/>
    <x v="0"/>
    <m/>
    <m/>
    <x v="80"/>
    <m/>
    <x v="2"/>
    <x v="3"/>
    <x v="0"/>
  </r>
  <r>
    <x v="555"/>
    <x v="5"/>
    <x v="0"/>
    <s v="GDN_Direct_AT_Coffee_2102"/>
    <n v="4892"/>
    <m/>
    <m/>
    <m/>
    <m/>
    <n v="873.46890961999998"/>
    <m/>
    <x v="0"/>
    <m/>
    <m/>
    <x v="80"/>
    <m/>
    <x v="2"/>
    <x v="3"/>
    <x v="0"/>
  </r>
  <r>
    <x v="555"/>
    <x v="5"/>
    <x v="0"/>
    <s v="GDN_Direct_AT_DolceGusto_2102"/>
    <n v="5934"/>
    <m/>
    <m/>
    <m/>
    <m/>
    <n v="452.87822203500002"/>
    <m/>
    <x v="0"/>
    <m/>
    <m/>
    <x v="80"/>
    <m/>
    <x v="2"/>
    <x v="3"/>
    <x v="0"/>
  </r>
  <r>
    <x v="555"/>
    <x v="5"/>
    <x v="0"/>
    <s v="GDN_Direct_AT_Coffee_2102"/>
    <n v="616"/>
    <m/>
    <m/>
    <m/>
    <m/>
    <n v="24.442281834999999"/>
    <m/>
    <x v="0"/>
    <m/>
    <m/>
    <x v="80"/>
    <m/>
    <x v="2"/>
    <x v="3"/>
    <x v="0"/>
  </r>
  <r>
    <x v="555"/>
    <x v="5"/>
    <x v="0"/>
    <s v="GDN_Direct_AT_DolceGusto_2102"/>
    <n v="350"/>
    <m/>
    <m/>
    <m/>
    <m/>
    <n v="0"/>
    <m/>
    <x v="0"/>
    <m/>
    <m/>
    <x v="80"/>
    <m/>
    <x v="2"/>
    <x v="3"/>
    <x v="0"/>
  </r>
  <r>
    <x v="555"/>
    <x v="5"/>
    <x v="0"/>
    <s v="GDN_Direct_AT_DolceGusto_2102"/>
    <n v="114728"/>
    <m/>
    <m/>
    <m/>
    <m/>
    <n v="9333.4062854349995"/>
    <m/>
    <x v="0"/>
    <m/>
    <m/>
    <x v="80"/>
    <m/>
    <x v="2"/>
    <x v="3"/>
    <x v="0"/>
  </r>
  <r>
    <x v="555"/>
    <x v="5"/>
    <x v="0"/>
    <s v="GDN_Direct_AT_DolceGusto_2102"/>
    <n v="3320"/>
    <m/>
    <m/>
    <m/>
    <m/>
    <n v="300.34170294"/>
    <m/>
    <x v="0"/>
    <m/>
    <m/>
    <x v="80"/>
    <m/>
    <x v="2"/>
    <x v="3"/>
    <x v="0"/>
  </r>
  <r>
    <x v="555"/>
    <x v="5"/>
    <x v="0"/>
    <s v="GDN_Direct_RT_2102"/>
    <n v="12579"/>
    <m/>
    <m/>
    <m/>
    <m/>
    <n v="5611.9785490699996"/>
    <m/>
    <x v="0"/>
    <m/>
    <m/>
    <x v="80"/>
    <m/>
    <x v="2"/>
    <x v="3"/>
    <x v="0"/>
  </r>
  <r>
    <x v="556"/>
    <x v="4"/>
    <x v="0"/>
    <s v="指名：ドルチェグスト（170816-170916）"/>
    <n v="2286"/>
    <m/>
    <m/>
    <m/>
    <m/>
    <n v="21707.919999999998"/>
    <m/>
    <x v="0"/>
    <m/>
    <m/>
    <x v="80"/>
    <m/>
    <x v="2"/>
    <x v="3"/>
    <x v="2"/>
  </r>
  <r>
    <x v="556"/>
    <x v="4"/>
    <x v="0"/>
    <s v="指名：ドルチェグスト（170816-170916）"/>
    <n v="121"/>
    <m/>
    <m/>
    <m/>
    <m/>
    <n v="899.6"/>
    <m/>
    <x v="0"/>
    <m/>
    <m/>
    <x v="80"/>
    <m/>
    <x v="2"/>
    <x v="3"/>
    <x v="2"/>
  </r>
  <r>
    <x v="556"/>
    <x v="4"/>
    <x v="0"/>
    <s v="指名：ドルチェグスト（170816-170916）"/>
    <n v="33"/>
    <m/>
    <m/>
    <m/>
    <m/>
    <n v="196.56"/>
    <m/>
    <x v="0"/>
    <m/>
    <m/>
    <x v="80"/>
    <m/>
    <x v="2"/>
    <x v="3"/>
    <x v="2"/>
  </r>
  <r>
    <x v="556"/>
    <x v="4"/>
    <x v="0"/>
    <s v="指名：ドルチェグスト（170816-170916）"/>
    <n v="33"/>
    <m/>
    <m/>
    <m/>
    <m/>
    <n v="198.64"/>
    <m/>
    <x v="0"/>
    <m/>
    <m/>
    <x v="80"/>
    <m/>
    <x v="2"/>
    <x v="3"/>
    <x v="2"/>
  </r>
  <r>
    <x v="556"/>
    <x v="4"/>
    <x v="0"/>
    <s v="指名：ドルチェグスト（170816-170916）"/>
    <n v="4298"/>
    <m/>
    <m/>
    <m/>
    <m/>
    <n v="44759.520000000004"/>
    <m/>
    <x v="0"/>
    <m/>
    <m/>
    <x v="80"/>
    <m/>
    <x v="2"/>
    <x v="3"/>
    <x v="2"/>
  </r>
  <r>
    <x v="556"/>
    <x v="4"/>
    <x v="0"/>
    <s v="指名：ドルチェグスト（170816-170916）"/>
    <n v="39"/>
    <m/>
    <m/>
    <m/>
    <m/>
    <n v="488.80000000000007"/>
    <m/>
    <x v="0"/>
    <m/>
    <m/>
    <x v="80"/>
    <m/>
    <x v="2"/>
    <x v="3"/>
    <x v="2"/>
  </r>
  <r>
    <x v="556"/>
    <x v="5"/>
    <x v="0"/>
    <s v="GDN_Direct_AT_Coffee_2102"/>
    <n v="87546"/>
    <m/>
    <m/>
    <m/>
    <m/>
    <n v="8395.3184060200001"/>
    <m/>
    <x v="0"/>
    <m/>
    <m/>
    <x v="80"/>
    <m/>
    <x v="2"/>
    <x v="3"/>
    <x v="0"/>
  </r>
  <r>
    <x v="556"/>
    <x v="5"/>
    <x v="0"/>
    <s v="GDN_Direct_AT_Coffee_2102"/>
    <n v="659"/>
    <m/>
    <m/>
    <m/>
    <m/>
    <n v="78.206581679999999"/>
    <m/>
    <x v="0"/>
    <m/>
    <m/>
    <x v="80"/>
    <m/>
    <x v="2"/>
    <x v="3"/>
    <x v="0"/>
  </r>
  <r>
    <x v="556"/>
    <x v="5"/>
    <x v="0"/>
    <s v="GDN_Direct_AT_Coffee_2102"/>
    <n v="574"/>
    <m/>
    <m/>
    <m/>
    <m/>
    <n v="0"/>
    <m/>
    <x v="0"/>
    <m/>
    <m/>
    <x v="80"/>
    <m/>
    <x v="2"/>
    <x v="3"/>
    <x v="0"/>
  </r>
  <r>
    <x v="556"/>
    <x v="5"/>
    <x v="0"/>
    <s v="GDN_Direct_AT_DolceGusto_2102"/>
    <n v="3218"/>
    <m/>
    <m/>
    <m/>
    <m/>
    <n v="416.91781291500001"/>
    <m/>
    <x v="0"/>
    <m/>
    <m/>
    <x v="80"/>
    <m/>
    <x v="2"/>
    <x v="3"/>
    <x v="0"/>
  </r>
  <r>
    <x v="556"/>
    <x v="5"/>
    <x v="0"/>
    <s v="GDN_Direct_RT_2102"/>
    <n v="17327"/>
    <m/>
    <m/>
    <m/>
    <m/>
    <n v="9909.0389361399994"/>
    <m/>
    <x v="0"/>
    <m/>
    <m/>
    <x v="80"/>
    <m/>
    <x v="2"/>
    <x v="3"/>
    <x v="0"/>
  </r>
  <r>
    <x v="556"/>
    <x v="5"/>
    <x v="0"/>
    <s v="GDN_Direct_RT_2102"/>
    <n v="2826"/>
    <m/>
    <m/>
    <m/>
    <m/>
    <n v="428.523928195"/>
    <m/>
    <x v="0"/>
    <m/>
    <m/>
    <x v="80"/>
    <m/>
    <x v="2"/>
    <x v="3"/>
    <x v="0"/>
  </r>
  <r>
    <x v="556"/>
    <x v="5"/>
    <x v="0"/>
    <s v="GDN_Direct_RT_2102"/>
    <n v="7471"/>
    <m/>
    <m/>
    <m/>
    <m/>
    <n v="2197.77067747"/>
    <m/>
    <x v="0"/>
    <m/>
    <m/>
    <x v="80"/>
    <m/>
    <x v="2"/>
    <x v="3"/>
    <x v="0"/>
  </r>
  <r>
    <x v="556"/>
    <x v="5"/>
    <x v="0"/>
    <s v="GDN_Direct_RT_2102"/>
    <n v="14848"/>
    <m/>
    <m/>
    <m/>
    <m/>
    <n v="8276.8658781550002"/>
    <m/>
    <x v="0"/>
    <m/>
    <m/>
    <x v="80"/>
    <m/>
    <x v="2"/>
    <x v="3"/>
    <x v="0"/>
  </r>
  <r>
    <x v="556"/>
    <x v="5"/>
    <x v="0"/>
    <s v="GDN_Direct_AT_DolceGusto_2102"/>
    <n v="6115"/>
    <m/>
    <m/>
    <m/>
    <m/>
    <n v="486.62809459499999"/>
    <m/>
    <x v="0"/>
    <m/>
    <m/>
    <x v="80"/>
    <m/>
    <x v="2"/>
    <x v="3"/>
    <x v="0"/>
  </r>
  <r>
    <x v="556"/>
    <x v="5"/>
    <x v="0"/>
    <s v="GDN_Direct_AT_DolceGusto_2102"/>
    <n v="103818"/>
    <m/>
    <m/>
    <m/>
    <m/>
    <n v="11083.97911729"/>
    <m/>
    <x v="0"/>
    <m/>
    <m/>
    <x v="80"/>
    <m/>
    <x v="2"/>
    <x v="3"/>
    <x v="0"/>
  </r>
  <r>
    <x v="556"/>
    <x v="5"/>
    <x v="0"/>
    <s v="GDN_Direct_AT_Coffee_2102"/>
    <n v="5514"/>
    <m/>
    <m/>
    <m/>
    <m/>
    <n v="694.97622747499997"/>
    <m/>
    <x v="0"/>
    <m/>
    <m/>
    <x v="80"/>
    <m/>
    <x v="2"/>
    <x v="3"/>
    <x v="0"/>
  </r>
  <r>
    <x v="556"/>
    <x v="5"/>
    <x v="0"/>
    <s v="GDN_Direct_AT_Coffee_2102"/>
    <n v="126863"/>
    <m/>
    <m/>
    <m/>
    <m/>
    <n v="13839.942266624999"/>
    <m/>
    <x v="0"/>
    <m/>
    <m/>
    <x v="80"/>
    <m/>
    <x v="2"/>
    <x v="3"/>
    <x v="0"/>
  </r>
  <r>
    <x v="556"/>
    <x v="5"/>
    <x v="0"/>
    <s v="GDN_Direct_AT_Coffee_2102"/>
    <n v="9877"/>
    <m/>
    <m/>
    <m/>
    <m/>
    <n v="776.62644985999998"/>
    <m/>
    <x v="0"/>
    <m/>
    <m/>
    <x v="80"/>
    <m/>
    <x v="2"/>
    <x v="3"/>
    <x v="0"/>
  </r>
  <r>
    <x v="556"/>
    <x v="5"/>
    <x v="0"/>
    <s v="GDN_Direct_AT_Coffee_2102"/>
    <n v="5091"/>
    <m/>
    <m/>
    <m/>
    <m/>
    <n v="468.47176686500001"/>
    <m/>
    <x v="0"/>
    <m/>
    <m/>
    <x v="80"/>
    <m/>
    <x v="2"/>
    <x v="3"/>
    <x v="0"/>
  </r>
  <r>
    <x v="556"/>
    <x v="5"/>
    <x v="0"/>
    <s v="GDN_Direct_RT_2102"/>
    <n v="6212"/>
    <m/>
    <m/>
    <m/>
    <m/>
    <n v="1517.7393881749999"/>
    <m/>
    <x v="0"/>
    <m/>
    <m/>
    <x v="80"/>
    <m/>
    <x v="2"/>
    <x v="3"/>
    <x v="0"/>
  </r>
  <r>
    <x v="556"/>
    <x v="5"/>
    <x v="0"/>
    <s v="GDN_Direct_AT_Coffee_2102"/>
    <n v="5718"/>
    <m/>
    <m/>
    <m/>
    <m/>
    <n v="1024.1212236649999"/>
    <m/>
    <x v="0"/>
    <m/>
    <m/>
    <x v="80"/>
    <m/>
    <x v="2"/>
    <x v="3"/>
    <x v="0"/>
  </r>
  <r>
    <x v="556"/>
    <x v="5"/>
    <x v="0"/>
    <s v="GDN_Direct_AT_Coffee_2102"/>
    <n v="3147"/>
    <m/>
    <m/>
    <m/>
    <m/>
    <n v="415.77332116500003"/>
    <m/>
    <x v="0"/>
    <m/>
    <m/>
    <x v="80"/>
    <m/>
    <x v="2"/>
    <x v="3"/>
    <x v="0"/>
  </r>
  <r>
    <x v="556"/>
    <x v="5"/>
    <x v="0"/>
    <s v="GDN_Direct_AT_DolceGusto_2102"/>
    <n v="362"/>
    <m/>
    <m/>
    <m/>
    <m/>
    <n v="0"/>
    <m/>
    <x v="0"/>
    <m/>
    <m/>
    <x v="80"/>
    <m/>
    <x v="2"/>
    <x v="3"/>
    <x v="0"/>
  </r>
  <r>
    <x v="556"/>
    <x v="5"/>
    <x v="0"/>
    <s v="GDN_Direct_RT_2102"/>
    <n v="12873"/>
    <m/>
    <m/>
    <m/>
    <m/>
    <n v="4394.7821625900006"/>
    <m/>
    <x v="0"/>
    <m/>
    <m/>
    <x v="80"/>
    <m/>
    <x v="2"/>
    <x v="3"/>
    <x v="0"/>
  </r>
  <r>
    <x v="556"/>
    <x v="5"/>
    <x v="0"/>
    <s v="GDN_Direct_RT_2102"/>
    <n v="14961"/>
    <m/>
    <m/>
    <m/>
    <m/>
    <n v="5627.2157700050002"/>
    <m/>
    <x v="0"/>
    <m/>
    <m/>
    <x v="80"/>
    <m/>
    <x v="2"/>
    <x v="3"/>
    <x v="0"/>
  </r>
  <r>
    <x v="556"/>
    <x v="5"/>
    <x v="0"/>
    <s v="GDN_Direct_RT_2102"/>
    <n v="5430"/>
    <m/>
    <m/>
    <m/>
    <m/>
    <n v="888.41247635000002"/>
    <m/>
    <x v="0"/>
    <m/>
    <m/>
    <x v="80"/>
    <m/>
    <x v="2"/>
    <x v="3"/>
    <x v="0"/>
  </r>
  <r>
    <x v="556"/>
    <x v="5"/>
    <x v="0"/>
    <s v="GDN_Direct_AT_Coffee_2102"/>
    <n v="2901"/>
    <m/>
    <m/>
    <m/>
    <m/>
    <n v="731.69362904999991"/>
    <m/>
    <x v="0"/>
    <m/>
    <m/>
    <x v="80"/>
    <m/>
    <x v="2"/>
    <x v="3"/>
    <x v="0"/>
  </r>
  <r>
    <x v="556"/>
    <x v="5"/>
    <x v="0"/>
    <s v="GDN_Direct_AT_DolceGusto_2102"/>
    <n v="120192"/>
    <m/>
    <m/>
    <m/>
    <m/>
    <n v="13715.776828870001"/>
    <m/>
    <x v="0"/>
    <m/>
    <m/>
    <x v="80"/>
    <m/>
    <x v="2"/>
    <x v="3"/>
    <x v="0"/>
  </r>
  <r>
    <x v="556"/>
    <x v="5"/>
    <x v="0"/>
    <s v="GDN_Direct_AT_DolceGusto_2102"/>
    <n v="539"/>
    <m/>
    <m/>
    <m/>
    <m/>
    <n v="0"/>
    <m/>
    <x v="0"/>
    <m/>
    <m/>
    <x v="80"/>
    <m/>
    <x v="2"/>
    <x v="3"/>
    <x v="0"/>
  </r>
  <r>
    <x v="556"/>
    <x v="5"/>
    <x v="0"/>
    <s v="GDN_Direct_AT_DolceGusto_2102"/>
    <n v="3954"/>
    <m/>
    <m/>
    <m/>
    <m/>
    <n v="901.46906614"/>
    <m/>
    <x v="0"/>
    <m/>
    <m/>
    <x v="80"/>
    <m/>
    <x v="2"/>
    <x v="3"/>
    <x v="0"/>
  </r>
  <r>
    <x v="556"/>
    <x v="5"/>
    <x v="0"/>
    <s v="GDN_Direct_AT_DolceGusto_2102"/>
    <n v="2959"/>
    <m/>
    <m/>
    <m/>
    <m/>
    <n v="132.05321535499999"/>
    <m/>
    <x v="0"/>
    <m/>
    <m/>
    <x v="80"/>
    <m/>
    <x v="2"/>
    <x v="3"/>
    <x v="0"/>
  </r>
  <r>
    <x v="556"/>
    <x v="5"/>
    <x v="0"/>
    <s v="GDN_Direct_RT_2102"/>
    <n v="7443"/>
    <m/>
    <m/>
    <m/>
    <m/>
    <n v="2281.8716063000002"/>
    <m/>
    <x v="0"/>
    <m/>
    <m/>
    <x v="80"/>
    <m/>
    <x v="2"/>
    <x v="3"/>
    <x v="0"/>
  </r>
  <r>
    <x v="556"/>
    <x v="5"/>
    <x v="0"/>
    <s v="GDN_Direct_RT_2102"/>
    <n v="6403"/>
    <m/>
    <m/>
    <m/>
    <m/>
    <n v="157.397517695"/>
    <m/>
    <x v="0"/>
    <m/>
    <m/>
    <x v="80"/>
    <m/>
    <x v="2"/>
    <x v="3"/>
    <x v="0"/>
  </r>
  <r>
    <x v="556"/>
    <x v="5"/>
    <x v="0"/>
    <s v="GDN_Direct_RT_2102"/>
    <n v="2627"/>
    <m/>
    <m/>
    <m/>
    <m/>
    <n v="1471.55132155"/>
    <m/>
    <x v="0"/>
    <m/>
    <m/>
    <x v="80"/>
    <m/>
    <x v="2"/>
    <x v="3"/>
    <x v="0"/>
  </r>
  <r>
    <x v="556"/>
    <x v="5"/>
    <x v="0"/>
    <s v="GDN_Direct_RT_2102"/>
    <n v="4586"/>
    <m/>
    <m/>
    <m/>
    <m/>
    <n v="628.82319273500002"/>
    <m/>
    <x v="0"/>
    <m/>
    <m/>
    <x v="80"/>
    <m/>
    <x v="2"/>
    <x v="3"/>
    <x v="0"/>
  </r>
  <r>
    <x v="556"/>
    <x v="5"/>
    <x v="0"/>
    <s v="GDN_Direct_RT_2102"/>
    <n v="16087"/>
    <m/>
    <m/>
    <m/>
    <m/>
    <n v="7882.5295860149999"/>
    <m/>
    <x v="0"/>
    <m/>
    <m/>
    <x v="80"/>
    <m/>
    <x v="2"/>
    <x v="3"/>
    <x v="0"/>
  </r>
  <r>
    <x v="556"/>
    <x v="5"/>
    <x v="0"/>
    <s v="GDN_Direct_RT_2102"/>
    <n v="15414"/>
    <m/>
    <m/>
    <m/>
    <m/>
    <n v="2240.1543763599998"/>
    <m/>
    <x v="0"/>
    <m/>
    <m/>
    <x v="80"/>
    <m/>
    <x v="2"/>
    <x v="3"/>
    <x v="0"/>
  </r>
  <r>
    <x v="556"/>
    <x v="5"/>
    <x v="0"/>
    <s v="GDN_Direct_AT_DolceGusto_2102"/>
    <n v="4637"/>
    <m/>
    <m/>
    <m/>
    <m/>
    <n v="536.96822051999993"/>
    <m/>
    <x v="0"/>
    <m/>
    <m/>
    <x v="80"/>
    <m/>
    <x v="2"/>
    <x v="3"/>
    <x v="0"/>
  </r>
  <r>
    <x v="556"/>
    <x v="5"/>
    <x v="0"/>
    <s v="GDN_Direct_RT_2102"/>
    <n v="3942"/>
    <m/>
    <m/>
    <m/>
    <m/>
    <n v="983.689082515"/>
    <m/>
    <x v="0"/>
    <m/>
    <m/>
    <x v="80"/>
    <m/>
    <x v="2"/>
    <x v="3"/>
    <x v="0"/>
  </r>
  <r>
    <x v="556"/>
    <x v="5"/>
    <x v="0"/>
    <s v="GDN_Direct_RT_2102"/>
    <n v="11016"/>
    <m/>
    <m/>
    <m/>
    <m/>
    <n v="2474.7259835049999"/>
    <m/>
    <x v="0"/>
    <m/>
    <m/>
    <x v="80"/>
    <m/>
    <x v="2"/>
    <x v="3"/>
    <x v="0"/>
  </r>
  <r>
    <x v="556"/>
    <x v="5"/>
    <x v="0"/>
    <s v="GDN_Direct_AT_DolceGusto_2102"/>
    <n v="7252"/>
    <m/>
    <m/>
    <m/>
    <m/>
    <n v="952.06203392499992"/>
    <m/>
    <x v="0"/>
    <m/>
    <m/>
    <x v="80"/>
    <m/>
    <x v="2"/>
    <x v="3"/>
    <x v="0"/>
  </r>
  <r>
    <x v="557"/>
    <x v="4"/>
    <x v="0"/>
    <s v="指名：ドルチェグスト（170816-170916）"/>
    <n v="92"/>
    <m/>
    <m/>
    <m/>
    <m/>
    <n v="365.04"/>
    <m/>
    <x v="0"/>
    <m/>
    <m/>
    <x v="80"/>
    <m/>
    <x v="2"/>
    <x v="3"/>
    <x v="2"/>
  </r>
  <r>
    <x v="557"/>
    <x v="4"/>
    <x v="0"/>
    <s v="指名：ドルチェグスト（170816-170916）"/>
    <n v="50"/>
    <m/>
    <m/>
    <m/>
    <m/>
    <n v="676"/>
    <m/>
    <x v="0"/>
    <m/>
    <m/>
    <x v="80"/>
    <m/>
    <x v="2"/>
    <x v="3"/>
    <x v="2"/>
  </r>
  <r>
    <x v="557"/>
    <x v="4"/>
    <x v="0"/>
    <s v="指名：ドルチェグスト（170816-170916）"/>
    <n v="206"/>
    <m/>
    <m/>
    <m/>
    <m/>
    <n v="2646.7999999999997"/>
    <m/>
    <x v="0"/>
    <m/>
    <m/>
    <x v="80"/>
    <m/>
    <x v="2"/>
    <x v="3"/>
    <x v="2"/>
  </r>
  <r>
    <x v="557"/>
    <x v="4"/>
    <x v="0"/>
    <s v="指名：ドルチェグスト（170816-170916）"/>
    <n v="5309"/>
    <m/>
    <m/>
    <m/>
    <m/>
    <n v="53130.48"/>
    <m/>
    <x v="0"/>
    <m/>
    <m/>
    <x v="80"/>
    <m/>
    <x v="2"/>
    <x v="3"/>
    <x v="2"/>
  </r>
  <r>
    <x v="557"/>
    <x v="4"/>
    <x v="0"/>
    <s v="指名：ドルチェグスト（170816-170916）"/>
    <n v="3400"/>
    <m/>
    <m/>
    <m/>
    <m/>
    <n v="32851.519999999997"/>
    <m/>
    <x v="0"/>
    <m/>
    <m/>
    <x v="80"/>
    <m/>
    <x v="2"/>
    <x v="3"/>
    <x v="2"/>
  </r>
  <r>
    <x v="557"/>
    <x v="4"/>
    <x v="0"/>
    <s v="指名：ドルチェグスト（170816-170916）"/>
    <n v="41"/>
    <m/>
    <m/>
    <m/>
    <m/>
    <n v="185.11999999999998"/>
    <m/>
    <x v="0"/>
    <m/>
    <m/>
    <x v="80"/>
    <m/>
    <x v="2"/>
    <x v="3"/>
    <x v="2"/>
  </r>
  <r>
    <x v="557"/>
    <x v="5"/>
    <x v="0"/>
    <s v="GDN_Direct_RT_2102"/>
    <n v="18070"/>
    <m/>
    <m/>
    <m/>
    <m/>
    <n v="4594.4158535249999"/>
    <m/>
    <x v="0"/>
    <m/>
    <m/>
    <x v="80"/>
    <m/>
    <x v="2"/>
    <x v="3"/>
    <x v="0"/>
  </r>
  <r>
    <x v="557"/>
    <x v="5"/>
    <x v="0"/>
    <s v="GDN_Direct_AT_DolceGusto_2102"/>
    <n v="2972"/>
    <m/>
    <m/>
    <m/>
    <m/>
    <n v="455.10379325500003"/>
    <m/>
    <x v="0"/>
    <m/>
    <m/>
    <x v="80"/>
    <m/>
    <x v="2"/>
    <x v="3"/>
    <x v="0"/>
  </r>
  <r>
    <x v="557"/>
    <x v="5"/>
    <x v="0"/>
    <s v="GDN_Direct_AT_Coffee_2102"/>
    <n v="5976"/>
    <m/>
    <m/>
    <m/>
    <m/>
    <n v="780.27111614499995"/>
    <m/>
    <x v="0"/>
    <m/>
    <m/>
    <x v="80"/>
    <m/>
    <x v="2"/>
    <x v="3"/>
    <x v="0"/>
  </r>
  <r>
    <x v="557"/>
    <x v="5"/>
    <x v="0"/>
    <s v="GDN_Direct_RT_2102"/>
    <n v="3100"/>
    <m/>
    <m/>
    <m/>
    <m/>
    <n v="1397.4517509399998"/>
    <m/>
    <x v="0"/>
    <m/>
    <m/>
    <x v="80"/>
    <m/>
    <x v="2"/>
    <x v="3"/>
    <x v="0"/>
  </r>
  <r>
    <x v="557"/>
    <x v="5"/>
    <x v="0"/>
    <s v="GDN_Direct_RT_2102"/>
    <n v="1562"/>
    <m/>
    <m/>
    <m/>
    <m/>
    <n v="1461.0148045849999"/>
    <m/>
    <x v="0"/>
    <m/>
    <m/>
    <x v="80"/>
    <m/>
    <x v="2"/>
    <x v="3"/>
    <x v="0"/>
  </r>
  <r>
    <x v="557"/>
    <x v="5"/>
    <x v="0"/>
    <s v="GDN_Direct_RT_2102"/>
    <n v="15903"/>
    <m/>
    <m/>
    <m/>
    <m/>
    <n v="9473.0051261450008"/>
    <m/>
    <x v="0"/>
    <m/>
    <m/>
    <x v="80"/>
    <m/>
    <x v="2"/>
    <x v="3"/>
    <x v="0"/>
  </r>
  <r>
    <x v="557"/>
    <x v="5"/>
    <x v="0"/>
    <s v="GDN_Direct_RT_2102"/>
    <n v="180228"/>
    <m/>
    <m/>
    <m/>
    <m/>
    <n v="60333.800377834996"/>
    <m/>
    <x v="0"/>
    <m/>
    <m/>
    <x v="80"/>
    <m/>
    <x v="2"/>
    <x v="3"/>
    <x v="0"/>
  </r>
  <r>
    <x v="557"/>
    <x v="5"/>
    <x v="0"/>
    <s v="GDN_Direct_RT_2102"/>
    <n v="23114"/>
    <m/>
    <m/>
    <m/>
    <m/>
    <n v="5372.608305275"/>
    <m/>
    <x v="0"/>
    <m/>
    <m/>
    <x v="80"/>
    <m/>
    <x v="2"/>
    <x v="3"/>
    <x v="0"/>
  </r>
  <r>
    <x v="557"/>
    <x v="5"/>
    <x v="0"/>
    <s v="GDN_Direct_RT_2102"/>
    <n v="5257"/>
    <m/>
    <m/>
    <m/>
    <m/>
    <n v="1073.74929275"/>
    <m/>
    <x v="0"/>
    <m/>
    <m/>
    <x v="80"/>
    <m/>
    <x v="2"/>
    <x v="3"/>
    <x v="0"/>
  </r>
  <r>
    <x v="557"/>
    <x v="5"/>
    <x v="0"/>
    <s v="GDN_Direct_AT_Coffee_2102"/>
    <n v="7497"/>
    <m/>
    <m/>
    <m/>
    <m/>
    <n v="1266.8659045750003"/>
    <m/>
    <x v="0"/>
    <m/>
    <m/>
    <x v="80"/>
    <m/>
    <x v="2"/>
    <x v="3"/>
    <x v="0"/>
  </r>
  <r>
    <x v="557"/>
    <x v="5"/>
    <x v="0"/>
    <s v="GDN_Direct_RT_2102"/>
    <n v="1776"/>
    <m/>
    <m/>
    <m/>
    <m/>
    <n v="504.31793642999997"/>
    <m/>
    <x v="0"/>
    <m/>
    <m/>
    <x v="80"/>
    <m/>
    <x v="2"/>
    <x v="3"/>
    <x v="0"/>
  </r>
  <r>
    <x v="557"/>
    <x v="5"/>
    <x v="0"/>
    <s v="GDN_Direct_AT_Coffee_2102"/>
    <n v="147197"/>
    <m/>
    <m/>
    <m/>
    <m/>
    <n v="17055.130976195003"/>
    <m/>
    <x v="0"/>
    <m/>
    <m/>
    <x v="80"/>
    <m/>
    <x v="2"/>
    <x v="3"/>
    <x v="0"/>
  </r>
  <r>
    <x v="557"/>
    <x v="5"/>
    <x v="0"/>
    <s v="GDN_Direct_AT_Coffee_2102"/>
    <n v="3269"/>
    <m/>
    <m/>
    <m/>
    <m/>
    <n v="649.333022325"/>
    <m/>
    <x v="0"/>
    <m/>
    <m/>
    <x v="80"/>
    <m/>
    <x v="2"/>
    <x v="3"/>
    <x v="0"/>
  </r>
  <r>
    <x v="557"/>
    <x v="5"/>
    <x v="0"/>
    <s v="GDN_Direct_AT_Coffee_2102"/>
    <n v="87766"/>
    <m/>
    <m/>
    <m/>
    <m/>
    <n v="7888.6367877799994"/>
    <m/>
    <x v="0"/>
    <m/>
    <m/>
    <x v="80"/>
    <m/>
    <x v="2"/>
    <x v="3"/>
    <x v="0"/>
  </r>
  <r>
    <x v="557"/>
    <x v="5"/>
    <x v="0"/>
    <s v="GDN_Direct_AT_Coffee_2102"/>
    <n v="9710"/>
    <m/>
    <m/>
    <m/>
    <m/>
    <n v="274.60535210500001"/>
    <m/>
    <x v="0"/>
    <m/>
    <m/>
    <x v="80"/>
    <m/>
    <x v="2"/>
    <x v="3"/>
    <x v="0"/>
  </r>
  <r>
    <x v="557"/>
    <x v="5"/>
    <x v="0"/>
    <s v="GDN_Direct_AT_DolceGusto_2102"/>
    <n v="239"/>
    <m/>
    <m/>
    <m/>
    <m/>
    <n v="0"/>
    <m/>
    <x v="0"/>
    <m/>
    <m/>
    <x v="80"/>
    <m/>
    <x v="2"/>
    <x v="3"/>
    <x v="0"/>
  </r>
  <r>
    <x v="557"/>
    <x v="5"/>
    <x v="0"/>
    <s v="GDN_Direct_AT_DolceGusto_2102"/>
    <n v="121829"/>
    <m/>
    <m/>
    <m/>
    <m/>
    <n v="12109.689412195001"/>
    <m/>
    <x v="0"/>
    <m/>
    <m/>
    <x v="80"/>
    <m/>
    <x v="2"/>
    <x v="3"/>
    <x v="0"/>
  </r>
  <r>
    <x v="557"/>
    <x v="5"/>
    <x v="0"/>
    <s v="GDN_Direct_AT_DolceGusto_2102"/>
    <n v="3623"/>
    <m/>
    <m/>
    <m/>
    <m/>
    <n v="311.70713432000002"/>
    <m/>
    <x v="0"/>
    <m/>
    <m/>
    <x v="80"/>
    <m/>
    <x v="2"/>
    <x v="3"/>
    <x v="0"/>
  </r>
  <r>
    <x v="557"/>
    <x v="5"/>
    <x v="0"/>
    <s v="GDN_Direct_AT_DolceGusto_2102"/>
    <n v="5375"/>
    <m/>
    <m/>
    <m/>
    <m/>
    <n v="1170.8983362549998"/>
    <m/>
    <x v="0"/>
    <m/>
    <m/>
    <x v="80"/>
    <m/>
    <x v="2"/>
    <x v="3"/>
    <x v="0"/>
  </r>
  <r>
    <x v="557"/>
    <x v="5"/>
    <x v="0"/>
    <s v="GDN_Direct_AT_Coffee_2102"/>
    <n v="2976"/>
    <m/>
    <m/>
    <m/>
    <m/>
    <n v="358.50864160999998"/>
    <m/>
    <x v="0"/>
    <m/>
    <m/>
    <x v="80"/>
    <m/>
    <x v="2"/>
    <x v="3"/>
    <x v="0"/>
  </r>
  <r>
    <x v="557"/>
    <x v="5"/>
    <x v="0"/>
    <s v="GDN_Direct_RT_2102"/>
    <n v="12908"/>
    <m/>
    <m/>
    <m/>
    <m/>
    <n v="7223.3248409449998"/>
    <m/>
    <x v="0"/>
    <m/>
    <m/>
    <x v="80"/>
    <m/>
    <x v="2"/>
    <x v="3"/>
    <x v="0"/>
  </r>
  <r>
    <x v="557"/>
    <x v="5"/>
    <x v="0"/>
    <s v="GDN_Direct_RT_2102"/>
    <n v="184757"/>
    <m/>
    <m/>
    <m/>
    <m/>
    <n v="75501.859624534991"/>
    <m/>
    <x v="0"/>
    <m/>
    <m/>
    <x v="80"/>
    <m/>
    <x v="2"/>
    <x v="3"/>
    <x v="0"/>
  </r>
  <r>
    <x v="557"/>
    <x v="5"/>
    <x v="0"/>
    <s v="GDN_Direct_AT_Coffee_2102"/>
    <n v="5653"/>
    <m/>
    <m/>
    <m/>
    <m/>
    <n v="714.52864893499998"/>
    <m/>
    <x v="0"/>
    <m/>
    <m/>
    <x v="80"/>
    <m/>
    <x v="2"/>
    <x v="3"/>
    <x v="0"/>
  </r>
  <r>
    <x v="557"/>
    <x v="5"/>
    <x v="0"/>
    <s v="GDN_Direct_AT_DolceGusto_2102"/>
    <n v="4462"/>
    <m/>
    <m/>
    <m/>
    <m/>
    <n v="491.10220157499998"/>
    <m/>
    <x v="0"/>
    <m/>
    <m/>
    <x v="80"/>
    <m/>
    <x v="2"/>
    <x v="3"/>
    <x v="0"/>
  </r>
  <r>
    <x v="557"/>
    <x v="5"/>
    <x v="0"/>
    <s v="GDN_Direct_AT_DolceGusto_2102"/>
    <n v="64806"/>
    <m/>
    <m/>
    <m/>
    <m/>
    <n v="7380.0535325800001"/>
    <m/>
    <x v="0"/>
    <m/>
    <m/>
    <x v="80"/>
    <m/>
    <x v="2"/>
    <x v="3"/>
    <x v="0"/>
  </r>
  <r>
    <x v="557"/>
    <x v="5"/>
    <x v="0"/>
    <s v="GDN_Direct_RT_2102"/>
    <n v="42066"/>
    <m/>
    <m/>
    <m/>
    <m/>
    <n v="9944.3914249600002"/>
    <m/>
    <x v="0"/>
    <m/>
    <m/>
    <x v="80"/>
    <m/>
    <x v="2"/>
    <x v="3"/>
    <x v="0"/>
  </r>
  <r>
    <x v="557"/>
    <x v="5"/>
    <x v="0"/>
    <s v="GDN_Direct_RT_2102"/>
    <n v="57193"/>
    <m/>
    <m/>
    <m/>
    <m/>
    <n v="16685.644923205"/>
    <m/>
    <x v="0"/>
    <m/>
    <m/>
    <x v="80"/>
    <m/>
    <x v="2"/>
    <x v="3"/>
    <x v="0"/>
  </r>
  <r>
    <x v="557"/>
    <x v="5"/>
    <x v="0"/>
    <s v="GDN_Direct_AT_Coffee_2102"/>
    <n v="587"/>
    <m/>
    <m/>
    <m/>
    <m/>
    <n v="34.05605379"/>
    <m/>
    <x v="0"/>
    <m/>
    <m/>
    <x v="80"/>
    <m/>
    <x v="2"/>
    <x v="3"/>
    <x v="0"/>
  </r>
  <r>
    <x v="557"/>
    <x v="5"/>
    <x v="0"/>
    <s v="GDN_Direct_AT_Coffee_2102"/>
    <n v="551"/>
    <m/>
    <m/>
    <m/>
    <m/>
    <n v="0"/>
    <m/>
    <x v="0"/>
    <m/>
    <m/>
    <x v="80"/>
    <m/>
    <x v="2"/>
    <x v="3"/>
    <x v="0"/>
  </r>
  <r>
    <x v="557"/>
    <x v="5"/>
    <x v="0"/>
    <s v="GDN_Direct_AT_DolceGusto_2102"/>
    <n v="2211"/>
    <m/>
    <m/>
    <m/>
    <m/>
    <n v="598.09244916"/>
    <m/>
    <x v="0"/>
    <m/>
    <m/>
    <x v="80"/>
    <m/>
    <x v="2"/>
    <x v="3"/>
    <x v="0"/>
  </r>
  <r>
    <x v="557"/>
    <x v="5"/>
    <x v="0"/>
    <s v="GDN_Direct_AT_DolceGusto_2102"/>
    <n v="403"/>
    <m/>
    <m/>
    <m/>
    <m/>
    <n v="38.252629464999998"/>
    <m/>
    <x v="0"/>
    <m/>
    <m/>
    <x v="80"/>
    <m/>
    <x v="2"/>
    <x v="3"/>
    <x v="0"/>
  </r>
  <r>
    <x v="557"/>
    <x v="5"/>
    <x v="0"/>
    <s v="GDN_Direct_AT_DolceGusto_2102"/>
    <n v="2595"/>
    <m/>
    <m/>
    <m/>
    <m/>
    <n v="104.39665723500001"/>
    <m/>
    <x v="0"/>
    <m/>
    <m/>
    <x v="80"/>
    <m/>
    <x v="2"/>
    <x v="3"/>
    <x v="0"/>
  </r>
  <r>
    <x v="557"/>
    <x v="5"/>
    <x v="0"/>
    <s v="GDN_Direct_RT_2102"/>
    <n v="20669"/>
    <m/>
    <m/>
    <m/>
    <m/>
    <n v="39742.518053135005"/>
    <m/>
    <x v="0"/>
    <m/>
    <m/>
    <x v="80"/>
    <m/>
    <x v="2"/>
    <x v="3"/>
    <x v="0"/>
  </r>
  <r>
    <x v="557"/>
    <x v="5"/>
    <x v="0"/>
    <s v="GDN_Direct_RT_2102"/>
    <n v="4573"/>
    <m/>
    <m/>
    <m/>
    <m/>
    <n v="1911.6252559949999"/>
    <m/>
    <x v="0"/>
    <m/>
    <m/>
    <x v="80"/>
    <m/>
    <x v="2"/>
    <x v="3"/>
    <x v="0"/>
  </r>
  <r>
    <x v="557"/>
    <x v="5"/>
    <x v="0"/>
    <s v="GDN_Direct_RT_2102"/>
    <n v="21552"/>
    <m/>
    <m/>
    <m/>
    <m/>
    <n v="8552.4086386350009"/>
    <m/>
    <x v="0"/>
    <m/>
    <m/>
    <x v="80"/>
    <m/>
    <x v="2"/>
    <x v="3"/>
    <x v="0"/>
  </r>
  <r>
    <x v="557"/>
    <x v="5"/>
    <x v="0"/>
    <s v="GDN_Direct_RT_2102"/>
    <n v="8588"/>
    <m/>
    <m/>
    <m/>
    <m/>
    <n v="2290.70713836"/>
    <m/>
    <x v="0"/>
    <m/>
    <m/>
    <x v="80"/>
    <m/>
    <x v="2"/>
    <x v="3"/>
    <x v="0"/>
  </r>
  <r>
    <x v="558"/>
    <x v="4"/>
    <x v="0"/>
    <s v="指名：ドルチェグスト（170816-170916）"/>
    <n v="48"/>
    <m/>
    <m/>
    <m/>
    <m/>
    <n v="242.32"/>
    <m/>
    <x v="0"/>
    <m/>
    <m/>
    <x v="80"/>
    <m/>
    <x v="2"/>
    <x v="3"/>
    <x v="2"/>
  </r>
  <r>
    <x v="558"/>
    <x v="4"/>
    <x v="0"/>
    <s v="指名：ドルチェグスト（170816-170916）"/>
    <n v="42"/>
    <m/>
    <m/>
    <m/>
    <m/>
    <n v="320.32"/>
    <m/>
    <x v="0"/>
    <m/>
    <m/>
    <x v="80"/>
    <m/>
    <x v="2"/>
    <x v="3"/>
    <x v="2"/>
  </r>
  <r>
    <x v="558"/>
    <x v="4"/>
    <x v="0"/>
    <s v="指名：ドルチェグスト（170816-170916）"/>
    <n v="34"/>
    <m/>
    <m/>
    <m/>
    <m/>
    <n v="245.44"/>
    <m/>
    <x v="0"/>
    <m/>
    <m/>
    <x v="80"/>
    <m/>
    <x v="2"/>
    <x v="3"/>
    <x v="2"/>
  </r>
  <r>
    <x v="558"/>
    <x v="4"/>
    <x v="0"/>
    <s v="指名：ドルチェグスト（170816-170916）"/>
    <n v="151"/>
    <m/>
    <m/>
    <m/>
    <m/>
    <n v="1064.9599999999998"/>
    <m/>
    <x v="0"/>
    <m/>
    <m/>
    <x v="80"/>
    <m/>
    <x v="2"/>
    <x v="3"/>
    <x v="2"/>
  </r>
  <r>
    <x v="558"/>
    <x v="4"/>
    <x v="0"/>
    <s v="指名：ドルチェグスト（170816-170916）"/>
    <n v="3222"/>
    <m/>
    <m/>
    <m/>
    <m/>
    <n v="27774.239999999998"/>
    <m/>
    <x v="0"/>
    <m/>
    <m/>
    <x v="80"/>
    <m/>
    <x v="2"/>
    <x v="3"/>
    <x v="2"/>
  </r>
  <r>
    <x v="558"/>
    <x v="4"/>
    <x v="0"/>
    <s v="指名：ドルチェグスト（170816-170916）"/>
    <n v="5501"/>
    <m/>
    <m/>
    <m/>
    <m/>
    <n v="57450.64"/>
    <m/>
    <x v="0"/>
    <m/>
    <m/>
    <x v="80"/>
    <m/>
    <x v="2"/>
    <x v="3"/>
    <x v="2"/>
  </r>
  <r>
    <x v="558"/>
    <x v="5"/>
    <x v="0"/>
    <s v="GDN_Direct_AT_Coffee_2102"/>
    <n v="601"/>
    <m/>
    <m/>
    <m/>
    <m/>
    <n v="159.01518645499999"/>
    <m/>
    <x v="0"/>
    <m/>
    <m/>
    <x v="80"/>
    <m/>
    <x v="2"/>
    <x v="3"/>
    <x v="0"/>
  </r>
  <r>
    <x v="558"/>
    <x v="5"/>
    <x v="0"/>
    <s v="GDN_Direct_AT_DolceGusto_2102"/>
    <n v="4001"/>
    <m/>
    <m/>
    <m/>
    <m/>
    <n v="763.94064886000001"/>
    <m/>
    <x v="0"/>
    <m/>
    <m/>
    <x v="80"/>
    <m/>
    <x v="2"/>
    <x v="3"/>
    <x v="0"/>
  </r>
  <r>
    <x v="558"/>
    <x v="5"/>
    <x v="0"/>
    <s v="GDN_Direct_RT_2102"/>
    <n v="64504"/>
    <m/>
    <m/>
    <m/>
    <m/>
    <n v="14648.28347878"/>
    <m/>
    <x v="0"/>
    <m/>
    <m/>
    <x v="80"/>
    <m/>
    <x v="2"/>
    <x v="3"/>
    <x v="0"/>
  </r>
  <r>
    <x v="558"/>
    <x v="5"/>
    <x v="0"/>
    <s v="GDN_Direct_RT_2102"/>
    <n v="7713"/>
    <m/>
    <m/>
    <m/>
    <m/>
    <n v="5046.2576440350003"/>
    <m/>
    <x v="0"/>
    <m/>
    <m/>
    <x v="80"/>
    <m/>
    <x v="2"/>
    <x v="3"/>
    <x v="0"/>
  </r>
  <r>
    <x v="558"/>
    <x v="5"/>
    <x v="0"/>
    <s v="GDN_Direct_RT_2102"/>
    <n v="9343"/>
    <m/>
    <m/>
    <m/>
    <m/>
    <n v="4756.8608156600003"/>
    <m/>
    <x v="0"/>
    <m/>
    <m/>
    <x v="80"/>
    <m/>
    <x v="2"/>
    <x v="3"/>
    <x v="0"/>
  </r>
  <r>
    <x v="558"/>
    <x v="5"/>
    <x v="0"/>
    <s v="GDN_Direct_AT_Coffee_2102"/>
    <n v="65346"/>
    <m/>
    <m/>
    <m/>
    <m/>
    <n v="5074.2432185850002"/>
    <m/>
    <x v="0"/>
    <m/>
    <m/>
    <x v="80"/>
    <m/>
    <x v="2"/>
    <x v="3"/>
    <x v="0"/>
  </r>
  <r>
    <x v="558"/>
    <x v="5"/>
    <x v="0"/>
    <s v="GDN_Direct_RT_2102"/>
    <n v="1182"/>
    <m/>
    <m/>
    <m/>
    <m/>
    <n v="185.16896764500001"/>
    <m/>
    <x v="0"/>
    <m/>
    <m/>
    <x v="80"/>
    <m/>
    <x v="2"/>
    <x v="3"/>
    <x v="0"/>
  </r>
  <r>
    <x v="558"/>
    <x v="5"/>
    <x v="0"/>
    <s v="GDN_Direct_RT_2102"/>
    <n v="24934"/>
    <m/>
    <m/>
    <m/>
    <m/>
    <n v="6753.6647817849998"/>
    <m/>
    <x v="0"/>
    <m/>
    <m/>
    <x v="80"/>
    <m/>
    <x v="2"/>
    <x v="3"/>
    <x v="0"/>
  </r>
  <r>
    <x v="558"/>
    <x v="5"/>
    <x v="0"/>
    <s v="GDN_Direct_AT_Coffee_2102"/>
    <n v="4761"/>
    <m/>
    <m/>
    <m/>
    <m/>
    <n v="787.14112954999996"/>
    <m/>
    <x v="0"/>
    <m/>
    <m/>
    <x v="80"/>
    <m/>
    <x v="2"/>
    <x v="3"/>
    <x v="0"/>
  </r>
  <r>
    <x v="558"/>
    <x v="5"/>
    <x v="0"/>
    <s v="GDN_Direct_RT_2102"/>
    <n v="872"/>
    <m/>
    <m/>
    <m/>
    <m/>
    <n v="280.115766845"/>
    <m/>
    <x v="0"/>
    <m/>
    <m/>
    <x v="80"/>
    <m/>
    <x v="2"/>
    <x v="3"/>
    <x v="0"/>
  </r>
  <r>
    <x v="558"/>
    <x v="5"/>
    <x v="0"/>
    <s v="GDN_Direct_RT_2102"/>
    <n v="176835"/>
    <m/>
    <m/>
    <m/>
    <m/>
    <n v="52589.526375305002"/>
    <m/>
    <x v="0"/>
    <m/>
    <m/>
    <x v="80"/>
    <m/>
    <x v="2"/>
    <x v="3"/>
    <x v="0"/>
  </r>
  <r>
    <x v="558"/>
    <x v="5"/>
    <x v="0"/>
    <s v="GDN_Direct_AT_DolceGusto_2102"/>
    <n v="554"/>
    <m/>
    <m/>
    <m/>
    <m/>
    <n v="0"/>
    <m/>
    <x v="0"/>
    <m/>
    <m/>
    <x v="80"/>
    <m/>
    <x v="2"/>
    <x v="3"/>
    <x v="0"/>
  </r>
  <r>
    <x v="558"/>
    <x v="5"/>
    <x v="0"/>
    <s v="GDN_Direct_AT_DolceGusto_2102"/>
    <n v="5982"/>
    <m/>
    <m/>
    <m/>
    <m/>
    <n v="1166.8043048999998"/>
    <m/>
    <x v="0"/>
    <m/>
    <m/>
    <x v="80"/>
    <m/>
    <x v="2"/>
    <x v="3"/>
    <x v="0"/>
  </r>
  <r>
    <x v="558"/>
    <x v="5"/>
    <x v="0"/>
    <s v="GDN_Direct_AT_DolceGusto_2102"/>
    <n v="7797"/>
    <m/>
    <m/>
    <m/>
    <m/>
    <n v="695.67328422000003"/>
    <m/>
    <x v="0"/>
    <m/>
    <m/>
    <x v="80"/>
    <m/>
    <x v="2"/>
    <x v="3"/>
    <x v="0"/>
  </r>
  <r>
    <x v="558"/>
    <x v="5"/>
    <x v="0"/>
    <s v="GDN_Direct_AT_DolceGusto_2102"/>
    <n v="3173"/>
    <m/>
    <m/>
    <m/>
    <m/>
    <n v="338.37429384500001"/>
    <m/>
    <x v="0"/>
    <m/>
    <m/>
    <x v="80"/>
    <m/>
    <x v="2"/>
    <x v="3"/>
    <x v="0"/>
  </r>
  <r>
    <x v="558"/>
    <x v="5"/>
    <x v="0"/>
    <s v="GDN_Direct_AT_Coffee_2102"/>
    <n v="3052"/>
    <m/>
    <m/>
    <m/>
    <m/>
    <n v="460.24568599999998"/>
    <m/>
    <x v="0"/>
    <m/>
    <m/>
    <x v="80"/>
    <m/>
    <x v="2"/>
    <x v="3"/>
    <x v="0"/>
  </r>
  <r>
    <x v="558"/>
    <x v="5"/>
    <x v="0"/>
    <s v="GDN_Direct_RT_2102"/>
    <n v="2194"/>
    <m/>
    <m/>
    <m/>
    <m/>
    <n v="505.40277902499997"/>
    <m/>
    <x v="0"/>
    <m/>
    <m/>
    <x v="80"/>
    <m/>
    <x v="2"/>
    <x v="3"/>
    <x v="0"/>
  </r>
  <r>
    <x v="558"/>
    <x v="5"/>
    <x v="0"/>
    <s v="GDN_Direct_RT_2102"/>
    <n v="52387"/>
    <m/>
    <m/>
    <m/>
    <m/>
    <n v="8907.5466921100015"/>
    <m/>
    <x v="0"/>
    <m/>
    <m/>
    <x v="80"/>
    <m/>
    <x v="2"/>
    <x v="3"/>
    <x v="0"/>
  </r>
  <r>
    <x v="558"/>
    <x v="5"/>
    <x v="0"/>
    <s v="GDN_Direct_RT_2102"/>
    <n v="148822"/>
    <m/>
    <m/>
    <m/>
    <m/>
    <n v="42072.393999735003"/>
    <m/>
    <x v="0"/>
    <m/>
    <m/>
    <x v="80"/>
    <m/>
    <x v="2"/>
    <x v="3"/>
    <x v="0"/>
  </r>
  <r>
    <x v="558"/>
    <x v="5"/>
    <x v="0"/>
    <s v="GDN_Direct_AT_DolceGusto_2102"/>
    <n v="4101"/>
    <m/>
    <m/>
    <m/>
    <m/>
    <n v="325.35062331500001"/>
    <m/>
    <x v="0"/>
    <m/>
    <m/>
    <x v="80"/>
    <m/>
    <x v="2"/>
    <x v="3"/>
    <x v="0"/>
  </r>
  <r>
    <x v="558"/>
    <x v="5"/>
    <x v="0"/>
    <s v="GDN_Direct_AT_Coffee_2102"/>
    <n v="161971"/>
    <m/>
    <m/>
    <m/>
    <m/>
    <n v="16351.206007364999"/>
    <m/>
    <x v="0"/>
    <m/>
    <m/>
    <x v="80"/>
    <m/>
    <x v="2"/>
    <x v="3"/>
    <x v="0"/>
  </r>
  <r>
    <x v="558"/>
    <x v="5"/>
    <x v="0"/>
    <s v="GDN_Direct_AT_Coffee_2102"/>
    <n v="5030"/>
    <m/>
    <m/>
    <m/>
    <m/>
    <n v="743.7202933399999"/>
    <m/>
    <x v="0"/>
    <m/>
    <m/>
    <x v="80"/>
    <m/>
    <x v="2"/>
    <x v="3"/>
    <x v="0"/>
  </r>
  <r>
    <x v="558"/>
    <x v="5"/>
    <x v="0"/>
    <s v="GDN_Direct_AT_Coffee_2102"/>
    <n v="7717"/>
    <m/>
    <m/>
    <m/>
    <m/>
    <n v="596.473503725"/>
    <m/>
    <x v="0"/>
    <m/>
    <m/>
    <x v="80"/>
    <m/>
    <x v="2"/>
    <x v="3"/>
    <x v="0"/>
  </r>
  <r>
    <x v="558"/>
    <x v="5"/>
    <x v="0"/>
    <s v="GDN_Direct_AT_Coffee_2102"/>
    <n v="7267"/>
    <m/>
    <m/>
    <m/>
    <m/>
    <n v="1125.9725098399999"/>
    <m/>
    <x v="0"/>
    <m/>
    <m/>
    <x v="80"/>
    <m/>
    <x v="2"/>
    <x v="3"/>
    <x v="0"/>
  </r>
  <r>
    <x v="558"/>
    <x v="5"/>
    <x v="0"/>
    <s v="GDN_Direct_AT_DolceGusto_2102"/>
    <n v="339"/>
    <m/>
    <m/>
    <m/>
    <m/>
    <n v="0"/>
    <m/>
    <x v="0"/>
    <m/>
    <m/>
    <x v="80"/>
    <m/>
    <x v="2"/>
    <x v="3"/>
    <x v="0"/>
  </r>
  <r>
    <x v="558"/>
    <x v="5"/>
    <x v="0"/>
    <s v="GDN_Direct_AT_DolceGusto_2102"/>
    <n v="65389"/>
    <m/>
    <m/>
    <m/>
    <m/>
    <n v="6263.4605376549998"/>
    <m/>
    <x v="0"/>
    <m/>
    <m/>
    <x v="80"/>
    <m/>
    <x v="2"/>
    <x v="3"/>
    <x v="0"/>
  </r>
  <r>
    <x v="558"/>
    <x v="5"/>
    <x v="0"/>
    <s v="GDN_Direct_AT_DolceGusto_2102"/>
    <n v="137672"/>
    <m/>
    <m/>
    <m/>
    <m/>
    <n v="13340.765846069999"/>
    <m/>
    <x v="0"/>
    <m/>
    <m/>
    <x v="80"/>
    <m/>
    <x v="2"/>
    <x v="3"/>
    <x v="0"/>
  </r>
  <r>
    <x v="558"/>
    <x v="5"/>
    <x v="0"/>
    <s v="GDN_Direct_RT_2102"/>
    <n v="20919"/>
    <m/>
    <m/>
    <m/>
    <m/>
    <n v="2483.5780075300004"/>
    <m/>
    <x v="0"/>
    <m/>
    <m/>
    <x v="80"/>
    <m/>
    <x v="2"/>
    <x v="3"/>
    <x v="0"/>
  </r>
  <r>
    <x v="558"/>
    <x v="5"/>
    <x v="0"/>
    <s v="GDN_Direct_RT_2102"/>
    <n v="1931"/>
    <m/>
    <m/>
    <m/>
    <m/>
    <n v="707.13423765000005"/>
    <m/>
    <x v="0"/>
    <m/>
    <m/>
    <x v="80"/>
    <m/>
    <x v="2"/>
    <x v="3"/>
    <x v="0"/>
  </r>
  <r>
    <x v="558"/>
    <x v="5"/>
    <x v="0"/>
    <s v="GDN_Direct_RT_2102"/>
    <n v="605"/>
    <m/>
    <m/>
    <m/>
    <m/>
    <n v="872.08578445500007"/>
    <m/>
    <x v="0"/>
    <m/>
    <m/>
    <x v="80"/>
    <m/>
    <x v="2"/>
    <x v="3"/>
    <x v="0"/>
  </r>
  <r>
    <x v="558"/>
    <x v="5"/>
    <x v="0"/>
    <s v="GDN_Direct_RT_2102"/>
    <n v="3594"/>
    <m/>
    <m/>
    <m/>
    <m/>
    <n v="856.68704462000005"/>
    <m/>
    <x v="0"/>
    <m/>
    <m/>
    <x v="80"/>
    <m/>
    <x v="2"/>
    <x v="3"/>
    <x v="0"/>
  </r>
  <r>
    <x v="558"/>
    <x v="5"/>
    <x v="0"/>
    <s v="GDN_Direct_RT_2102"/>
    <n v="24913"/>
    <m/>
    <m/>
    <m/>
    <m/>
    <n v="17003.577923164998"/>
    <m/>
    <x v="0"/>
    <m/>
    <m/>
    <x v="80"/>
    <m/>
    <x v="2"/>
    <x v="3"/>
    <x v="0"/>
  </r>
  <r>
    <x v="558"/>
    <x v="5"/>
    <x v="0"/>
    <s v="GDN_Direct_RT_2102"/>
    <n v="45712"/>
    <m/>
    <m/>
    <m/>
    <m/>
    <n v="6155.8578060749996"/>
    <m/>
    <x v="0"/>
    <m/>
    <m/>
    <x v="80"/>
    <m/>
    <x v="2"/>
    <x v="3"/>
    <x v="0"/>
  </r>
  <r>
    <x v="558"/>
    <x v="5"/>
    <x v="0"/>
    <s v="GDN_Direct_AT_DolceGusto_2102"/>
    <n v="4987"/>
    <m/>
    <m/>
    <m/>
    <m/>
    <n v="580.91184789499994"/>
    <m/>
    <x v="0"/>
    <m/>
    <m/>
    <x v="80"/>
    <m/>
    <x v="2"/>
    <x v="3"/>
    <x v="0"/>
  </r>
  <r>
    <x v="558"/>
    <x v="5"/>
    <x v="0"/>
    <s v="GDN_Direct_AT_Coffee_2102"/>
    <n v="2595"/>
    <m/>
    <m/>
    <m/>
    <m/>
    <n v="370.85792111500001"/>
    <m/>
    <x v="0"/>
    <m/>
    <m/>
    <x v="80"/>
    <m/>
    <x v="2"/>
    <x v="3"/>
    <x v="0"/>
  </r>
  <r>
    <x v="558"/>
    <x v="5"/>
    <x v="0"/>
    <s v="GDN_Direct_AT_Coffee_2102"/>
    <n v="610"/>
    <m/>
    <m/>
    <m/>
    <m/>
    <n v="59.34793775"/>
    <m/>
    <x v="0"/>
    <m/>
    <m/>
    <x v="80"/>
    <m/>
    <x v="2"/>
    <x v="3"/>
    <x v="0"/>
  </r>
  <r>
    <x v="559"/>
    <x v="4"/>
    <x v="0"/>
    <s v="指名：ドルチェグスト（170816-170916）"/>
    <n v="2509"/>
    <m/>
    <m/>
    <m/>
    <m/>
    <n v="26612.559999999998"/>
    <m/>
    <x v="0"/>
    <m/>
    <m/>
    <x v="81"/>
    <m/>
    <x v="2"/>
    <x v="3"/>
    <x v="2"/>
  </r>
  <r>
    <x v="559"/>
    <x v="4"/>
    <x v="0"/>
    <s v="指名：ドルチェグスト（170816-170916）"/>
    <n v="38"/>
    <m/>
    <m/>
    <m/>
    <m/>
    <n v="104"/>
    <m/>
    <x v="0"/>
    <m/>
    <m/>
    <x v="81"/>
    <m/>
    <x v="2"/>
    <x v="3"/>
    <x v="2"/>
  </r>
  <r>
    <x v="559"/>
    <x v="4"/>
    <x v="0"/>
    <s v="指名：ドルチェグスト（170816-170916）"/>
    <n v="55"/>
    <m/>
    <m/>
    <m/>
    <m/>
    <n v="625.04"/>
    <m/>
    <x v="0"/>
    <m/>
    <m/>
    <x v="81"/>
    <m/>
    <x v="2"/>
    <x v="3"/>
    <x v="2"/>
  </r>
  <r>
    <x v="559"/>
    <x v="4"/>
    <x v="0"/>
    <s v="指名：ドルチェグスト（170816-170916）"/>
    <n v="126"/>
    <m/>
    <m/>
    <m/>
    <m/>
    <n v="1302.08"/>
    <m/>
    <x v="0"/>
    <m/>
    <m/>
    <x v="81"/>
    <m/>
    <x v="2"/>
    <x v="3"/>
    <x v="2"/>
  </r>
  <r>
    <x v="559"/>
    <x v="4"/>
    <x v="0"/>
    <s v="指名：ドルチェグスト（170816-170916）"/>
    <n v="21"/>
    <m/>
    <m/>
    <m/>
    <m/>
    <n v="4.16"/>
    <m/>
    <x v="0"/>
    <m/>
    <m/>
    <x v="81"/>
    <m/>
    <x v="2"/>
    <x v="3"/>
    <x v="2"/>
  </r>
  <r>
    <x v="559"/>
    <x v="4"/>
    <x v="0"/>
    <s v="指名：ドルチェグスト（170816-170916）"/>
    <n v="4347"/>
    <m/>
    <m/>
    <m/>
    <m/>
    <n v="54305.68"/>
    <m/>
    <x v="0"/>
    <m/>
    <m/>
    <x v="81"/>
    <m/>
    <x v="2"/>
    <x v="3"/>
    <x v="2"/>
  </r>
  <r>
    <x v="559"/>
    <x v="5"/>
    <x v="0"/>
    <s v="GDN_Direct_AT_Coffee_2102"/>
    <n v="1702"/>
    <m/>
    <m/>
    <m/>
    <m/>
    <n v="215.74592261500001"/>
    <m/>
    <x v="0"/>
    <m/>
    <m/>
    <x v="81"/>
    <m/>
    <x v="2"/>
    <x v="3"/>
    <x v="0"/>
  </r>
  <r>
    <x v="559"/>
    <x v="5"/>
    <x v="0"/>
    <s v="GDN_Direct_AT_DolceGusto_2102"/>
    <n v="1204"/>
    <m/>
    <m/>
    <m/>
    <m/>
    <n v="131.52909510999999"/>
    <m/>
    <x v="0"/>
    <m/>
    <m/>
    <x v="81"/>
    <m/>
    <x v="2"/>
    <x v="3"/>
    <x v="0"/>
  </r>
  <r>
    <x v="559"/>
    <x v="5"/>
    <x v="0"/>
    <s v="GDN_Direct_RT_2102"/>
    <n v="14185"/>
    <m/>
    <m/>
    <m/>
    <m/>
    <n v="5593.4986684100004"/>
    <m/>
    <x v="0"/>
    <m/>
    <m/>
    <x v="81"/>
    <m/>
    <x v="2"/>
    <x v="3"/>
    <x v="0"/>
  </r>
  <r>
    <x v="559"/>
    <x v="5"/>
    <x v="0"/>
    <s v="GDN_Direct_RT_2102"/>
    <n v="146486"/>
    <m/>
    <m/>
    <m/>
    <m/>
    <n v="56159.041603439997"/>
    <m/>
    <x v="0"/>
    <m/>
    <m/>
    <x v="81"/>
    <m/>
    <x v="2"/>
    <x v="3"/>
    <x v="0"/>
  </r>
  <r>
    <x v="559"/>
    <x v="5"/>
    <x v="0"/>
    <s v="GDN_Direct_RT_2102"/>
    <n v="278"/>
    <m/>
    <m/>
    <m/>
    <m/>
    <n v="182.80442617"/>
    <m/>
    <x v="0"/>
    <m/>
    <m/>
    <x v="81"/>
    <m/>
    <x v="2"/>
    <x v="3"/>
    <x v="0"/>
  </r>
  <r>
    <x v="559"/>
    <x v="5"/>
    <x v="0"/>
    <s v="GDN_Direct_RT_2102"/>
    <n v="5423"/>
    <m/>
    <m/>
    <m/>
    <m/>
    <n v="3272.922634645"/>
    <m/>
    <x v="0"/>
    <m/>
    <m/>
    <x v="81"/>
    <m/>
    <x v="2"/>
    <x v="3"/>
    <x v="0"/>
  </r>
  <r>
    <x v="559"/>
    <x v="5"/>
    <x v="0"/>
    <s v="GDN_Direct_AT_Coffee_2102"/>
    <n v="3398"/>
    <m/>
    <m/>
    <m/>
    <m/>
    <n v="134.69105225000001"/>
    <m/>
    <x v="0"/>
    <m/>
    <m/>
    <x v="81"/>
    <m/>
    <x v="2"/>
    <x v="3"/>
    <x v="0"/>
  </r>
  <r>
    <x v="559"/>
    <x v="5"/>
    <x v="0"/>
    <s v="GDN_Direct_AT_DolceGusto_2102"/>
    <n v="149"/>
    <m/>
    <m/>
    <m/>
    <m/>
    <n v="0"/>
    <m/>
    <x v="0"/>
    <m/>
    <m/>
    <x v="81"/>
    <m/>
    <x v="2"/>
    <x v="3"/>
    <x v="0"/>
  </r>
  <r>
    <x v="559"/>
    <x v="5"/>
    <x v="0"/>
    <s v="GDN_Direct_AT_DolceGusto_2102"/>
    <n v="2562"/>
    <m/>
    <m/>
    <m/>
    <m/>
    <n v="331.69012083500002"/>
    <m/>
    <x v="0"/>
    <m/>
    <m/>
    <x v="81"/>
    <m/>
    <x v="2"/>
    <x v="3"/>
    <x v="0"/>
  </r>
  <r>
    <x v="559"/>
    <x v="5"/>
    <x v="0"/>
    <s v="GDN_Direct_AT_DolceGusto_2102"/>
    <n v="1842"/>
    <m/>
    <m/>
    <m/>
    <m/>
    <n v="534.93533691000005"/>
    <m/>
    <x v="0"/>
    <m/>
    <m/>
    <x v="81"/>
    <m/>
    <x v="2"/>
    <x v="3"/>
    <x v="0"/>
  </r>
  <r>
    <x v="559"/>
    <x v="5"/>
    <x v="0"/>
    <s v="GDN_Direct_RT_2102"/>
    <n v="446"/>
    <m/>
    <m/>
    <m/>
    <m/>
    <n v="0"/>
    <m/>
    <x v="0"/>
    <m/>
    <m/>
    <x v="81"/>
    <m/>
    <x v="2"/>
    <x v="3"/>
    <x v="0"/>
  </r>
  <r>
    <x v="559"/>
    <x v="5"/>
    <x v="0"/>
    <s v="GDN_Direct_RT_2102"/>
    <n v="5295"/>
    <m/>
    <m/>
    <m/>
    <m/>
    <n v="2505.0516263949999"/>
    <m/>
    <x v="0"/>
    <m/>
    <m/>
    <x v="81"/>
    <m/>
    <x v="2"/>
    <x v="3"/>
    <x v="0"/>
  </r>
  <r>
    <x v="559"/>
    <x v="5"/>
    <x v="0"/>
    <s v="GDN_Direct_AT_DolceGusto_2102"/>
    <n v="94209"/>
    <m/>
    <m/>
    <m/>
    <m/>
    <n v="9187.0494598299993"/>
    <m/>
    <x v="0"/>
    <m/>
    <m/>
    <x v="81"/>
    <m/>
    <x v="2"/>
    <x v="3"/>
    <x v="0"/>
  </r>
  <r>
    <x v="559"/>
    <x v="5"/>
    <x v="0"/>
    <s v="GDN_Direct_AT_Coffee_2102"/>
    <n v="2507"/>
    <m/>
    <m/>
    <m/>
    <m/>
    <n v="248.54640501"/>
    <m/>
    <x v="0"/>
    <m/>
    <m/>
    <x v="81"/>
    <m/>
    <x v="2"/>
    <x v="3"/>
    <x v="0"/>
  </r>
  <r>
    <x v="559"/>
    <x v="5"/>
    <x v="0"/>
    <s v="GDN_Direct_AT_DolceGusto_2102"/>
    <n v="41589"/>
    <m/>
    <m/>
    <m/>
    <m/>
    <n v="4222.0680292699999"/>
    <m/>
    <x v="0"/>
    <m/>
    <m/>
    <x v="81"/>
    <m/>
    <x v="2"/>
    <x v="3"/>
    <x v="0"/>
  </r>
  <r>
    <x v="559"/>
    <x v="5"/>
    <x v="0"/>
    <s v="GDN_Direct_RT_2102"/>
    <n v="13407"/>
    <m/>
    <m/>
    <m/>
    <m/>
    <n v="1167.480821115"/>
    <m/>
    <x v="0"/>
    <m/>
    <m/>
    <x v="81"/>
    <m/>
    <x v="2"/>
    <x v="3"/>
    <x v="0"/>
  </r>
  <r>
    <x v="559"/>
    <x v="5"/>
    <x v="0"/>
    <s v="GDN_Direct_AT_Coffee_2102"/>
    <n v="323"/>
    <m/>
    <m/>
    <m/>
    <m/>
    <n v="30.587705799999998"/>
    <m/>
    <x v="0"/>
    <m/>
    <m/>
    <x v="81"/>
    <m/>
    <x v="2"/>
    <x v="3"/>
    <x v="0"/>
  </r>
  <r>
    <x v="559"/>
    <x v="5"/>
    <x v="0"/>
    <s v="GDN_Direct_AT_DolceGusto_2102"/>
    <n v="1153"/>
    <m/>
    <m/>
    <m/>
    <m/>
    <n v="287.01249007500002"/>
    <m/>
    <x v="0"/>
    <m/>
    <m/>
    <x v="81"/>
    <m/>
    <x v="2"/>
    <x v="3"/>
    <x v="0"/>
  </r>
  <r>
    <x v="559"/>
    <x v="5"/>
    <x v="0"/>
    <s v="GDN_Direct_AT_DolceGusto_2102"/>
    <n v="2551"/>
    <m/>
    <m/>
    <m/>
    <m/>
    <n v="466.56817084999994"/>
    <m/>
    <x v="0"/>
    <m/>
    <m/>
    <x v="81"/>
    <m/>
    <x v="2"/>
    <x v="3"/>
    <x v="0"/>
  </r>
  <r>
    <x v="559"/>
    <x v="5"/>
    <x v="0"/>
    <s v="GDN_Direct_RT_2102"/>
    <n v="56675"/>
    <m/>
    <m/>
    <m/>
    <m/>
    <n v="12800.393500445"/>
    <m/>
    <x v="0"/>
    <m/>
    <m/>
    <x v="81"/>
    <m/>
    <x v="2"/>
    <x v="3"/>
    <x v="0"/>
  </r>
  <r>
    <x v="559"/>
    <x v="5"/>
    <x v="0"/>
    <s v="GDN_Direct_AT_Coffee_2102"/>
    <n v="4174"/>
    <m/>
    <m/>
    <m/>
    <m/>
    <n v="559.98122288000002"/>
    <m/>
    <x v="0"/>
    <m/>
    <m/>
    <x v="81"/>
    <m/>
    <x v="2"/>
    <x v="3"/>
    <x v="0"/>
  </r>
  <r>
    <x v="559"/>
    <x v="5"/>
    <x v="0"/>
    <s v="GDN_Direct_RT_2102"/>
    <n v="28814"/>
    <m/>
    <m/>
    <m/>
    <m/>
    <n v="3915.3066703449999"/>
    <m/>
    <x v="0"/>
    <m/>
    <m/>
    <x v="81"/>
    <m/>
    <x v="2"/>
    <x v="3"/>
    <x v="0"/>
  </r>
  <r>
    <x v="559"/>
    <x v="5"/>
    <x v="0"/>
    <s v="GDN_Direct_RT_2102"/>
    <n v="101537"/>
    <m/>
    <m/>
    <m/>
    <m/>
    <n v="28980.179636384997"/>
    <m/>
    <x v="0"/>
    <m/>
    <m/>
    <x v="81"/>
    <m/>
    <x v="2"/>
    <x v="3"/>
    <x v="0"/>
  </r>
  <r>
    <x v="559"/>
    <x v="5"/>
    <x v="0"/>
    <s v="GDN_Direct_RT_2102"/>
    <n v="376"/>
    <m/>
    <m/>
    <m/>
    <m/>
    <n v="139.84815025"/>
    <m/>
    <x v="0"/>
    <m/>
    <m/>
    <x v="81"/>
    <m/>
    <x v="2"/>
    <x v="3"/>
    <x v="0"/>
  </r>
  <r>
    <x v="559"/>
    <x v="5"/>
    <x v="0"/>
    <s v="GDN_Direct_RT_2102"/>
    <n v="176"/>
    <m/>
    <m/>
    <m/>
    <m/>
    <n v="65.321317214999993"/>
    <m/>
    <x v="0"/>
    <m/>
    <m/>
    <x v="81"/>
    <m/>
    <x v="2"/>
    <x v="3"/>
    <x v="0"/>
  </r>
  <r>
    <x v="559"/>
    <x v="5"/>
    <x v="0"/>
    <s v="GDN_Direct_AT_Coffee_2102"/>
    <n v="1351"/>
    <m/>
    <m/>
    <m/>
    <m/>
    <n v="459.07313861999995"/>
    <m/>
    <x v="0"/>
    <m/>
    <m/>
    <x v="81"/>
    <m/>
    <x v="2"/>
    <x v="3"/>
    <x v="0"/>
  </r>
  <r>
    <x v="559"/>
    <x v="5"/>
    <x v="0"/>
    <s v="GDN_Direct_RT_2102"/>
    <n v="12795"/>
    <m/>
    <m/>
    <m/>
    <m/>
    <n v="2751.5162617349997"/>
    <m/>
    <x v="0"/>
    <m/>
    <m/>
    <x v="81"/>
    <m/>
    <x v="2"/>
    <x v="3"/>
    <x v="0"/>
  </r>
  <r>
    <x v="559"/>
    <x v="5"/>
    <x v="0"/>
    <s v="GDN_Direct_RT_2102"/>
    <n v="36771"/>
    <m/>
    <m/>
    <m/>
    <m/>
    <n v="5116.7944239249991"/>
    <m/>
    <x v="0"/>
    <m/>
    <m/>
    <x v="81"/>
    <m/>
    <x v="2"/>
    <x v="3"/>
    <x v="0"/>
  </r>
  <r>
    <x v="559"/>
    <x v="5"/>
    <x v="0"/>
    <s v="GDN_Direct_AT_DolceGusto_2102"/>
    <n v="260"/>
    <m/>
    <m/>
    <m/>
    <m/>
    <n v="0"/>
    <m/>
    <x v="0"/>
    <m/>
    <m/>
    <x v="81"/>
    <m/>
    <x v="2"/>
    <x v="3"/>
    <x v="0"/>
  </r>
  <r>
    <x v="559"/>
    <x v="5"/>
    <x v="0"/>
    <s v="GDN_Direct_AT_DolceGusto_2102"/>
    <n v="3356"/>
    <m/>
    <m/>
    <m/>
    <m/>
    <n v="656.99618206000002"/>
    <m/>
    <x v="0"/>
    <m/>
    <m/>
    <x v="81"/>
    <m/>
    <x v="2"/>
    <x v="3"/>
    <x v="0"/>
  </r>
  <r>
    <x v="559"/>
    <x v="5"/>
    <x v="0"/>
    <s v="GDN_Direct_AT_Coffee_2102"/>
    <n v="373"/>
    <m/>
    <m/>
    <m/>
    <m/>
    <n v="0"/>
    <m/>
    <x v="0"/>
    <m/>
    <m/>
    <x v="81"/>
    <m/>
    <x v="2"/>
    <x v="3"/>
    <x v="0"/>
  </r>
  <r>
    <x v="559"/>
    <x v="5"/>
    <x v="0"/>
    <s v="GDN_Direct_RT_2102"/>
    <n v="282"/>
    <m/>
    <m/>
    <m/>
    <m/>
    <n v="185.58468313"/>
    <m/>
    <x v="0"/>
    <m/>
    <m/>
    <x v="81"/>
    <m/>
    <x v="2"/>
    <x v="3"/>
    <x v="0"/>
  </r>
  <r>
    <x v="559"/>
    <x v="5"/>
    <x v="0"/>
    <s v="GDN_Direct_RT_2102"/>
    <n v="949"/>
    <m/>
    <m/>
    <m/>
    <m/>
    <n v="221.564724055"/>
    <m/>
    <x v="0"/>
    <m/>
    <m/>
    <x v="81"/>
    <m/>
    <x v="2"/>
    <x v="3"/>
    <x v="0"/>
  </r>
  <r>
    <x v="559"/>
    <x v="5"/>
    <x v="0"/>
    <s v="GDN_Direct_AT_Coffee_2102"/>
    <n v="37073"/>
    <m/>
    <m/>
    <m/>
    <m/>
    <n v="2323.7080654199999"/>
    <m/>
    <x v="0"/>
    <m/>
    <m/>
    <x v="81"/>
    <m/>
    <x v="2"/>
    <x v="3"/>
    <x v="0"/>
  </r>
  <r>
    <x v="559"/>
    <x v="5"/>
    <x v="0"/>
    <s v="GDN_Direct_AT_Coffee_2102"/>
    <n v="119316"/>
    <m/>
    <m/>
    <m/>
    <m/>
    <n v="11738.01050989"/>
    <m/>
    <x v="0"/>
    <m/>
    <m/>
    <x v="81"/>
    <m/>
    <x v="2"/>
    <x v="3"/>
    <x v="0"/>
  </r>
  <r>
    <x v="559"/>
    <x v="5"/>
    <x v="0"/>
    <s v="GDN_Direct_AT_Coffee_2102"/>
    <n v="2932"/>
    <m/>
    <m/>
    <m/>
    <m/>
    <n v="599.12139346000004"/>
    <m/>
    <x v="0"/>
    <m/>
    <m/>
    <x v="81"/>
    <m/>
    <x v="2"/>
    <x v="3"/>
    <x v="0"/>
  </r>
  <r>
    <x v="560"/>
    <x v="4"/>
    <x v="0"/>
    <s v="指名：ドルチェグスト（170816-170916）"/>
    <n v="6000"/>
    <m/>
    <m/>
    <m/>
    <m/>
    <n v="65148.72"/>
    <m/>
    <x v="0"/>
    <m/>
    <m/>
    <x v="81"/>
    <m/>
    <x v="2"/>
    <x v="3"/>
    <x v="2"/>
  </r>
  <r>
    <x v="560"/>
    <x v="4"/>
    <x v="0"/>
    <s v="指名：ドルチェグスト（170816-170916）"/>
    <n v="174"/>
    <m/>
    <m/>
    <m/>
    <m/>
    <n v="840.31999999999994"/>
    <m/>
    <x v="0"/>
    <m/>
    <m/>
    <x v="81"/>
    <m/>
    <x v="2"/>
    <x v="3"/>
    <x v="2"/>
  </r>
  <r>
    <x v="560"/>
    <x v="4"/>
    <x v="0"/>
    <s v="指名：ドルチェグスト（170816-170916）"/>
    <n v="3273"/>
    <m/>
    <m/>
    <m/>
    <m/>
    <n v="29252.079999999998"/>
    <m/>
    <x v="0"/>
    <m/>
    <m/>
    <x v="81"/>
    <m/>
    <x v="2"/>
    <x v="3"/>
    <x v="2"/>
  </r>
  <r>
    <x v="560"/>
    <x v="4"/>
    <x v="0"/>
    <s v="指名：ドルチェグスト（170816-170916）"/>
    <n v="38"/>
    <m/>
    <m/>
    <m/>
    <m/>
    <n v="428.48"/>
    <m/>
    <x v="0"/>
    <m/>
    <m/>
    <x v="81"/>
    <m/>
    <x v="2"/>
    <x v="3"/>
    <x v="2"/>
  </r>
  <r>
    <x v="560"/>
    <x v="4"/>
    <x v="0"/>
    <s v="指名：ドルチェグスト（170816-170916）"/>
    <n v="73"/>
    <m/>
    <m/>
    <m/>
    <m/>
    <n v="341.12"/>
    <m/>
    <x v="0"/>
    <m/>
    <m/>
    <x v="81"/>
    <m/>
    <x v="2"/>
    <x v="3"/>
    <x v="2"/>
  </r>
  <r>
    <x v="560"/>
    <x v="4"/>
    <x v="0"/>
    <s v="指名：ドルチェグスト（170816-170916）"/>
    <n v="46"/>
    <m/>
    <m/>
    <m/>
    <m/>
    <n v="158.07999999999998"/>
    <m/>
    <x v="0"/>
    <m/>
    <m/>
    <x v="81"/>
    <m/>
    <x v="2"/>
    <x v="3"/>
    <x v="2"/>
  </r>
  <r>
    <x v="560"/>
    <x v="5"/>
    <x v="0"/>
    <s v="GDN_Direct_AT_DolceGusto_2102"/>
    <n v="4598"/>
    <m/>
    <m/>
    <m/>
    <m/>
    <n v="674.17469716000005"/>
    <m/>
    <x v="0"/>
    <m/>
    <m/>
    <x v="81"/>
    <m/>
    <x v="2"/>
    <x v="3"/>
    <x v="0"/>
  </r>
  <r>
    <x v="560"/>
    <x v="5"/>
    <x v="0"/>
    <s v="GDN_Direct_RT_2102"/>
    <n v="4894"/>
    <m/>
    <m/>
    <m/>
    <m/>
    <n v="2684.8388982450001"/>
    <m/>
    <x v="0"/>
    <m/>
    <m/>
    <x v="81"/>
    <m/>
    <x v="2"/>
    <x v="3"/>
    <x v="0"/>
  </r>
  <r>
    <x v="560"/>
    <x v="5"/>
    <x v="0"/>
    <s v="GDN_Direct_AT_DolceGusto_2102"/>
    <n v="4714"/>
    <m/>
    <m/>
    <m/>
    <m/>
    <n v="351.702390595"/>
    <m/>
    <x v="0"/>
    <m/>
    <m/>
    <x v="81"/>
    <m/>
    <x v="2"/>
    <x v="3"/>
    <x v="0"/>
  </r>
  <r>
    <x v="560"/>
    <x v="5"/>
    <x v="0"/>
    <s v="GDN_Direct_AT_Coffee_2102"/>
    <n v="6545"/>
    <m/>
    <m/>
    <m/>
    <m/>
    <n v="932.54344602499998"/>
    <m/>
    <x v="0"/>
    <m/>
    <m/>
    <x v="81"/>
    <m/>
    <x v="2"/>
    <x v="3"/>
    <x v="0"/>
  </r>
  <r>
    <x v="560"/>
    <x v="5"/>
    <x v="0"/>
    <s v="GDN_Direct_AT_Coffee_2102"/>
    <n v="201001"/>
    <m/>
    <m/>
    <m/>
    <m/>
    <n v="18571.639941799996"/>
    <m/>
    <x v="0"/>
    <m/>
    <m/>
    <x v="81"/>
    <m/>
    <x v="2"/>
    <x v="3"/>
    <x v="0"/>
  </r>
  <r>
    <x v="560"/>
    <x v="5"/>
    <x v="0"/>
    <s v="GDN_Direct_AT_Coffee_2102"/>
    <n v="4208"/>
    <m/>
    <m/>
    <m/>
    <m/>
    <n v="457.23662769500004"/>
    <m/>
    <x v="0"/>
    <m/>
    <m/>
    <x v="81"/>
    <m/>
    <x v="2"/>
    <x v="3"/>
    <x v="0"/>
  </r>
  <r>
    <x v="560"/>
    <x v="5"/>
    <x v="0"/>
    <s v="GDN_Direct_AT_Coffee_2102"/>
    <n v="7015"/>
    <m/>
    <m/>
    <m/>
    <m/>
    <n v="826.61304719500004"/>
    <m/>
    <x v="0"/>
    <m/>
    <m/>
    <x v="81"/>
    <m/>
    <x v="2"/>
    <x v="3"/>
    <x v="0"/>
  </r>
  <r>
    <x v="560"/>
    <x v="5"/>
    <x v="0"/>
    <s v="GDN_Direct_AT_DolceGusto_2102"/>
    <n v="271"/>
    <m/>
    <m/>
    <m/>
    <m/>
    <n v="0"/>
    <m/>
    <x v="0"/>
    <m/>
    <m/>
    <x v="81"/>
    <m/>
    <x v="2"/>
    <x v="3"/>
    <x v="0"/>
  </r>
  <r>
    <x v="560"/>
    <x v="5"/>
    <x v="0"/>
    <s v="GDN_Direct_RT_2102"/>
    <n v="24768"/>
    <m/>
    <m/>
    <m/>
    <m/>
    <n v="3676.476874855"/>
    <m/>
    <x v="0"/>
    <m/>
    <m/>
    <x v="81"/>
    <m/>
    <x v="2"/>
    <x v="3"/>
    <x v="0"/>
  </r>
  <r>
    <x v="560"/>
    <x v="5"/>
    <x v="0"/>
    <s v="GDN_Direct_RT_2102"/>
    <n v="10086"/>
    <m/>
    <m/>
    <m/>
    <m/>
    <n v="2236.7251737899996"/>
    <m/>
    <x v="0"/>
    <m/>
    <m/>
    <x v="81"/>
    <m/>
    <x v="2"/>
    <x v="3"/>
    <x v="0"/>
  </r>
  <r>
    <x v="560"/>
    <x v="5"/>
    <x v="0"/>
    <s v="GDN_Direct_RT_2102"/>
    <n v="4487"/>
    <m/>
    <m/>
    <m/>
    <m/>
    <n v="1408.1357054699999"/>
    <m/>
    <x v="0"/>
    <m/>
    <m/>
    <x v="81"/>
    <m/>
    <x v="2"/>
    <x v="3"/>
    <x v="0"/>
  </r>
  <r>
    <x v="560"/>
    <x v="5"/>
    <x v="0"/>
    <s v="GDN_Direct_RT_2102"/>
    <n v="144"/>
    <m/>
    <m/>
    <m/>
    <m/>
    <n v="41.121889070000002"/>
    <m/>
    <x v="0"/>
    <m/>
    <m/>
    <x v="81"/>
    <m/>
    <x v="2"/>
    <x v="3"/>
    <x v="0"/>
  </r>
  <r>
    <x v="560"/>
    <x v="5"/>
    <x v="0"/>
    <s v="GDN_Direct_RT_2102"/>
    <n v="165401"/>
    <m/>
    <m/>
    <m/>
    <m/>
    <n v="39115.632204119996"/>
    <m/>
    <x v="0"/>
    <m/>
    <m/>
    <x v="81"/>
    <m/>
    <x v="2"/>
    <x v="3"/>
    <x v="0"/>
  </r>
  <r>
    <x v="560"/>
    <x v="5"/>
    <x v="0"/>
    <s v="GDN_Direct_AT_DolceGusto_2102"/>
    <n v="72758"/>
    <m/>
    <m/>
    <m/>
    <m/>
    <n v="7232.2382434900001"/>
    <m/>
    <x v="0"/>
    <m/>
    <m/>
    <x v="81"/>
    <m/>
    <x v="2"/>
    <x v="3"/>
    <x v="0"/>
  </r>
  <r>
    <x v="560"/>
    <x v="5"/>
    <x v="0"/>
    <s v="GDN_Direct_AT_Coffee_2102"/>
    <n v="54139"/>
    <m/>
    <m/>
    <m/>
    <m/>
    <n v="5050.9887194900002"/>
    <m/>
    <x v="0"/>
    <m/>
    <m/>
    <x v="81"/>
    <m/>
    <x v="2"/>
    <x v="3"/>
    <x v="0"/>
  </r>
  <r>
    <x v="560"/>
    <x v="5"/>
    <x v="0"/>
    <s v="GDN_Direct_AT_Coffee_2102"/>
    <n v="705"/>
    <m/>
    <m/>
    <m/>
    <m/>
    <n v="106.73571204000001"/>
    <m/>
    <x v="0"/>
    <m/>
    <m/>
    <x v="81"/>
    <m/>
    <x v="2"/>
    <x v="3"/>
    <x v="0"/>
  </r>
  <r>
    <x v="560"/>
    <x v="5"/>
    <x v="0"/>
    <s v="GDN_Direct_AT_DolceGusto_2102"/>
    <n v="6227"/>
    <m/>
    <m/>
    <m/>
    <m/>
    <n v="1142.2785552800001"/>
    <m/>
    <x v="0"/>
    <m/>
    <m/>
    <x v="81"/>
    <m/>
    <x v="2"/>
    <x v="3"/>
    <x v="0"/>
  </r>
  <r>
    <x v="560"/>
    <x v="5"/>
    <x v="0"/>
    <s v="GDN_Direct_AT_DolceGusto_2102"/>
    <n v="5758"/>
    <m/>
    <m/>
    <m/>
    <m/>
    <n v="524.05847065499995"/>
    <m/>
    <x v="0"/>
    <m/>
    <m/>
    <x v="81"/>
    <m/>
    <x v="2"/>
    <x v="3"/>
    <x v="0"/>
  </r>
  <r>
    <x v="560"/>
    <x v="5"/>
    <x v="0"/>
    <s v="GDN_Direct_RT_2102"/>
    <n v="9425"/>
    <m/>
    <m/>
    <m/>
    <m/>
    <n v="1044.741946695"/>
    <m/>
    <x v="0"/>
    <m/>
    <m/>
    <x v="81"/>
    <m/>
    <x v="2"/>
    <x v="3"/>
    <x v="0"/>
  </r>
  <r>
    <x v="560"/>
    <x v="5"/>
    <x v="0"/>
    <s v="GDN_Direct_RT_2102"/>
    <n v="196"/>
    <m/>
    <m/>
    <m/>
    <m/>
    <n v="61.324998884999999"/>
    <m/>
    <x v="0"/>
    <m/>
    <m/>
    <x v="81"/>
    <m/>
    <x v="2"/>
    <x v="3"/>
    <x v="0"/>
  </r>
  <r>
    <x v="560"/>
    <x v="5"/>
    <x v="0"/>
    <s v="GDN_Direct_RT_2102"/>
    <n v="261291"/>
    <m/>
    <m/>
    <m/>
    <m/>
    <n v="81330.786230124999"/>
    <m/>
    <x v="0"/>
    <m/>
    <m/>
    <x v="81"/>
    <m/>
    <x v="2"/>
    <x v="3"/>
    <x v="0"/>
  </r>
  <r>
    <x v="560"/>
    <x v="5"/>
    <x v="0"/>
    <s v="GDN_Direct_RT_2102"/>
    <n v="9698"/>
    <m/>
    <m/>
    <m/>
    <m/>
    <n v="5193.2134487550002"/>
    <m/>
    <x v="0"/>
    <m/>
    <m/>
    <x v="81"/>
    <m/>
    <x v="2"/>
    <x v="3"/>
    <x v="0"/>
  </r>
  <r>
    <x v="560"/>
    <x v="5"/>
    <x v="0"/>
    <s v="GDN_Direct_AT_DolceGusto_2102"/>
    <n v="9034"/>
    <m/>
    <m/>
    <m/>
    <m/>
    <n v="573.15581423499998"/>
    <m/>
    <x v="0"/>
    <m/>
    <m/>
    <x v="81"/>
    <m/>
    <x v="2"/>
    <x v="3"/>
    <x v="0"/>
  </r>
  <r>
    <x v="560"/>
    <x v="5"/>
    <x v="0"/>
    <s v="GDN_Direct_AT_Coffee_2102"/>
    <n v="704"/>
    <m/>
    <m/>
    <m/>
    <m/>
    <n v="22.136029215000001"/>
    <m/>
    <x v="0"/>
    <m/>
    <m/>
    <x v="81"/>
    <m/>
    <x v="2"/>
    <x v="3"/>
    <x v="0"/>
  </r>
  <r>
    <x v="560"/>
    <x v="5"/>
    <x v="0"/>
    <s v="GDN_Direct_RT_2102"/>
    <n v="282"/>
    <m/>
    <m/>
    <m/>
    <m/>
    <n v="242.45187075999999"/>
    <m/>
    <x v="0"/>
    <m/>
    <m/>
    <x v="81"/>
    <m/>
    <x v="2"/>
    <x v="3"/>
    <x v="0"/>
  </r>
  <r>
    <x v="560"/>
    <x v="5"/>
    <x v="0"/>
    <s v="GDN_Direct_RT_2102"/>
    <n v="350"/>
    <m/>
    <m/>
    <m/>
    <m/>
    <n v="0"/>
    <m/>
    <x v="0"/>
    <m/>
    <m/>
    <x v="81"/>
    <m/>
    <x v="2"/>
    <x v="3"/>
    <x v="0"/>
  </r>
  <r>
    <x v="560"/>
    <x v="5"/>
    <x v="0"/>
    <s v="GDN_Direct_RT_2102"/>
    <n v="162"/>
    <m/>
    <m/>
    <m/>
    <m/>
    <n v="44.599998884999998"/>
    <m/>
    <x v="0"/>
    <m/>
    <m/>
    <x v="81"/>
    <m/>
    <x v="2"/>
    <x v="3"/>
    <x v="0"/>
  </r>
  <r>
    <x v="560"/>
    <x v="5"/>
    <x v="0"/>
    <s v="GDN_Direct_RT_2102"/>
    <n v="171"/>
    <m/>
    <m/>
    <m/>
    <m/>
    <n v="0"/>
    <m/>
    <x v="0"/>
    <m/>
    <m/>
    <x v="81"/>
    <m/>
    <x v="2"/>
    <x v="3"/>
    <x v="0"/>
  </r>
  <r>
    <x v="560"/>
    <x v="5"/>
    <x v="0"/>
    <s v="GDN_Direct_RT_2102"/>
    <n v="26163"/>
    <m/>
    <m/>
    <m/>
    <m/>
    <n v="7775.5548090550001"/>
    <m/>
    <x v="0"/>
    <m/>
    <m/>
    <x v="81"/>
    <m/>
    <x v="2"/>
    <x v="3"/>
    <x v="0"/>
  </r>
  <r>
    <x v="560"/>
    <x v="5"/>
    <x v="0"/>
    <s v="GDN_Direct_RT_2102"/>
    <n v="10086"/>
    <m/>
    <m/>
    <m/>
    <m/>
    <n v="2052.6206107899998"/>
    <m/>
    <x v="0"/>
    <m/>
    <m/>
    <x v="81"/>
    <m/>
    <x v="2"/>
    <x v="3"/>
    <x v="0"/>
  </r>
  <r>
    <x v="560"/>
    <x v="5"/>
    <x v="0"/>
    <s v="GDN_Direct_AT_DolceGusto_2102"/>
    <n v="157054"/>
    <m/>
    <m/>
    <m/>
    <m/>
    <n v="14454.196879395"/>
    <m/>
    <x v="0"/>
    <m/>
    <m/>
    <x v="81"/>
    <m/>
    <x v="2"/>
    <x v="3"/>
    <x v="0"/>
  </r>
  <r>
    <x v="560"/>
    <x v="5"/>
    <x v="0"/>
    <s v="GDN_Direct_AT_DolceGusto_2102"/>
    <n v="3516"/>
    <m/>
    <m/>
    <m/>
    <m/>
    <n v="584.65596326000002"/>
    <m/>
    <x v="0"/>
    <m/>
    <m/>
    <x v="81"/>
    <m/>
    <x v="2"/>
    <x v="3"/>
    <x v="0"/>
  </r>
  <r>
    <x v="560"/>
    <x v="5"/>
    <x v="0"/>
    <s v="GDN_Direct_AT_Coffee_2102"/>
    <n v="13659"/>
    <m/>
    <m/>
    <m/>
    <m/>
    <n v="675.97728867000001"/>
    <m/>
    <x v="0"/>
    <m/>
    <m/>
    <x v="81"/>
    <m/>
    <x v="2"/>
    <x v="3"/>
    <x v="0"/>
  </r>
  <r>
    <x v="560"/>
    <x v="5"/>
    <x v="0"/>
    <s v="GDN_Direct_AT_Coffee_2102"/>
    <n v="6220"/>
    <m/>
    <m/>
    <m/>
    <m/>
    <n v="882.616747605"/>
    <m/>
    <x v="0"/>
    <m/>
    <m/>
    <x v="81"/>
    <m/>
    <x v="2"/>
    <x v="3"/>
    <x v="0"/>
  </r>
  <r>
    <x v="560"/>
    <x v="5"/>
    <x v="0"/>
    <s v="GDN_Direct_AT_Coffee_2102"/>
    <n v="4676"/>
    <m/>
    <m/>
    <m/>
    <m/>
    <n v="655.27851340999996"/>
    <m/>
    <x v="0"/>
    <m/>
    <m/>
    <x v="81"/>
    <m/>
    <x v="2"/>
    <x v="3"/>
    <x v="0"/>
  </r>
  <r>
    <x v="560"/>
    <x v="5"/>
    <x v="0"/>
    <s v="GDN_Direct_AT_DolceGusto_2102"/>
    <n v="525"/>
    <m/>
    <m/>
    <m/>
    <m/>
    <n v="0"/>
    <m/>
    <x v="0"/>
    <m/>
    <m/>
    <x v="81"/>
    <m/>
    <x v="2"/>
    <x v="3"/>
    <x v="0"/>
  </r>
  <r>
    <x v="561"/>
    <x v="4"/>
    <x v="0"/>
    <s v="指名：ドルチェグスト（170816-170916）"/>
    <n v="4722"/>
    <m/>
    <m/>
    <m/>
    <m/>
    <n v="54747.680000000008"/>
    <m/>
    <x v="0"/>
    <m/>
    <m/>
    <x v="81"/>
    <m/>
    <x v="2"/>
    <x v="3"/>
    <x v="2"/>
  </r>
  <r>
    <x v="561"/>
    <x v="4"/>
    <x v="0"/>
    <s v="指名：ドルチェグスト（170816-170916）"/>
    <n v="109"/>
    <m/>
    <m/>
    <m/>
    <m/>
    <n v="1836.64"/>
    <m/>
    <x v="0"/>
    <m/>
    <m/>
    <x v="81"/>
    <m/>
    <x v="2"/>
    <x v="3"/>
    <x v="2"/>
  </r>
  <r>
    <x v="561"/>
    <x v="4"/>
    <x v="0"/>
    <s v="指名：ドルチェグスト（170816-170916）"/>
    <n v="59"/>
    <m/>
    <m/>
    <m/>
    <m/>
    <n v="215.28"/>
    <m/>
    <x v="0"/>
    <m/>
    <m/>
    <x v="81"/>
    <m/>
    <x v="2"/>
    <x v="3"/>
    <x v="2"/>
  </r>
  <r>
    <x v="561"/>
    <x v="4"/>
    <x v="0"/>
    <s v="指名：ドルチェグスト（170816-170916）"/>
    <n v="37"/>
    <m/>
    <m/>
    <m/>
    <m/>
    <n v="315.12"/>
    <m/>
    <x v="0"/>
    <m/>
    <m/>
    <x v="81"/>
    <m/>
    <x v="2"/>
    <x v="3"/>
    <x v="2"/>
  </r>
  <r>
    <x v="561"/>
    <x v="4"/>
    <x v="0"/>
    <s v="指名：ドルチェグスト（170816-170916）"/>
    <n v="2463"/>
    <m/>
    <m/>
    <m/>
    <m/>
    <n v="25862.720000000001"/>
    <m/>
    <x v="0"/>
    <m/>
    <m/>
    <x v="81"/>
    <m/>
    <x v="2"/>
    <x v="3"/>
    <x v="2"/>
  </r>
  <r>
    <x v="561"/>
    <x v="4"/>
    <x v="0"/>
    <s v="指名：ドルチェグスト（170816-170916）"/>
    <n v="31"/>
    <m/>
    <m/>
    <m/>
    <m/>
    <n v="149.76"/>
    <m/>
    <x v="0"/>
    <m/>
    <m/>
    <x v="81"/>
    <m/>
    <x v="2"/>
    <x v="3"/>
    <x v="2"/>
  </r>
  <r>
    <x v="561"/>
    <x v="5"/>
    <x v="0"/>
    <s v="GDN_Direct_AT_Coffee_2102"/>
    <n v="2532"/>
    <m/>
    <m/>
    <m/>
    <m/>
    <n v="174.03699161999998"/>
    <m/>
    <x v="0"/>
    <m/>
    <m/>
    <x v="81"/>
    <m/>
    <x v="2"/>
    <x v="3"/>
    <x v="0"/>
  </r>
  <r>
    <x v="561"/>
    <x v="5"/>
    <x v="0"/>
    <s v="GDN_Direct_AT_Coffee_2102"/>
    <n v="46648"/>
    <m/>
    <m/>
    <m/>
    <m/>
    <n v="4021.3039914750002"/>
    <m/>
    <x v="0"/>
    <m/>
    <m/>
    <x v="81"/>
    <m/>
    <x v="2"/>
    <x v="3"/>
    <x v="0"/>
  </r>
  <r>
    <x v="561"/>
    <x v="5"/>
    <x v="0"/>
    <s v="GDN_Direct_RT_2102"/>
    <n v="156"/>
    <m/>
    <m/>
    <m/>
    <m/>
    <n v="34.469189165000003"/>
    <m/>
    <x v="0"/>
    <m/>
    <m/>
    <x v="81"/>
    <m/>
    <x v="2"/>
    <x v="3"/>
    <x v="0"/>
  </r>
  <r>
    <x v="561"/>
    <x v="5"/>
    <x v="0"/>
    <s v="GDN_Direct_RT_2102"/>
    <n v="220"/>
    <m/>
    <m/>
    <m/>
    <m/>
    <n v="0"/>
    <m/>
    <x v="0"/>
    <m/>
    <m/>
    <x v="81"/>
    <m/>
    <x v="2"/>
    <x v="3"/>
    <x v="0"/>
  </r>
  <r>
    <x v="561"/>
    <x v="5"/>
    <x v="0"/>
    <s v="GDN_Direct_RT_2102"/>
    <n v="433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664"/>
    <m/>
    <m/>
    <m/>
    <m/>
    <n v="99.840370295"/>
    <m/>
    <x v="0"/>
    <m/>
    <m/>
    <x v="81"/>
    <m/>
    <x v="2"/>
    <x v="3"/>
    <x v="0"/>
  </r>
  <r>
    <x v="561"/>
    <x v="5"/>
    <x v="0"/>
    <s v="GDN_Direct_AT_DolceGusto_2102"/>
    <n v="112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22903"/>
    <m/>
    <m/>
    <m/>
    <m/>
    <n v="2009.334735295"/>
    <m/>
    <x v="0"/>
    <m/>
    <m/>
    <x v="81"/>
    <m/>
    <x v="2"/>
    <x v="3"/>
    <x v="0"/>
  </r>
  <r>
    <x v="561"/>
    <x v="5"/>
    <x v="0"/>
    <s v="GDN_Direct_AT_Coffee_2102"/>
    <n v="1281"/>
    <m/>
    <m/>
    <m/>
    <m/>
    <n v="173.92621525499999"/>
    <m/>
    <x v="0"/>
    <m/>
    <m/>
    <x v="81"/>
    <m/>
    <x v="2"/>
    <x v="3"/>
    <x v="0"/>
  </r>
  <r>
    <x v="561"/>
    <x v="5"/>
    <x v="0"/>
    <s v="GDN_Direct_AT_Coffee_2102"/>
    <n v="4483"/>
    <m/>
    <m/>
    <m/>
    <m/>
    <n v="468.62947357999997"/>
    <m/>
    <x v="0"/>
    <m/>
    <m/>
    <x v="81"/>
    <m/>
    <x v="2"/>
    <x v="3"/>
    <x v="0"/>
  </r>
  <r>
    <x v="561"/>
    <x v="5"/>
    <x v="0"/>
    <s v="GDN_Direct_AT_Coffee_2102"/>
    <n v="2459"/>
    <m/>
    <m/>
    <m/>
    <m/>
    <n v="146.805688925"/>
    <m/>
    <x v="0"/>
    <m/>
    <m/>
    <x v="81"/>
    <m/>
    <x v="2"/>
    <x v="3"/>
    <x v="0"/>
  </r>
  <r>
    <x v="561"/>
    <x v="5"/>
    <x v="0"/>
    <s v="GDN_Direct_AT_Coffee_2102"/>
    <n v="1473"/>
    <m/>
    <m/>
    <m/>
    <m/>
    <n v="198.05697947000002"/>
    <m/>
    <x v="0"/>
    <m/>
    <m/>
    <x v="81"/>
    <m/>
    <x v="2"/>
    <x v="3"/>
    <x v="0"/>
  </r>
  <r>
    <x v="561"/>
    <x v="5"/>
    <x v="0"/>
    <s v="GDN_Direct_AT_Coffee_2102"/>
    <n v="22635"/>
    <m/>
    <m/>
    <m/>
    <m/>
    <n v="3060.6319654600002"/>
    <m/>
    <x v="0"/>
    <m/>
    <m/>
    <x v="81"/>
    <m/>
    <x v="2"/>
    <x v="3"/>
    <x v="0"/>
  </r>
  <r>
    <x v="561"/>
    <x v="5"/>
    <x v="0"/>
    <s v="GDN_Direct_AT_DolceGusto_2102"/>
    <n v="5261"/>
    <m/>
    <m/>
    <m/>
    <m/>
    <n v="609.56835028"/>
    <m/>
    <x v="0"/>
    <m/>
    <m/>
    <x v="81"/>
    <m/>
    <x v="2"/>
    <x v="3"/>
    <x v="0"/>
  </r>
  <r>
    <x v="561"/>
    <x v="5"/>
    <x v="0"/>
    <s v="GDN_Direct_RT_2102"/>
    <n v="6401"/>
    <m/>
    <m/>
    <m/>
    <m/>
    <n v="2456.3777832300002"/>
    <m/>
    <x v="0"/>
    <m/>
    <m/>
    <x v="81"/>
    <m/>
    <x v="2"/>
    <x v="3"/>
    <x v="0"/>
  </r>
  <r>
    <x v="561"/>
    <x v="5"/>
    <x v="0"/>
    <s v="GDN_Direct_AT_DolceGusto_2102"/>
    <n v="4068"/>
    <m/>
    <m/>
    <m/>
    <m/>
    <n v="566.56437912000001"/>
    <m/>
    <x v="0"/>
    <m/>
    <m/>
    <x v="81"/>
    <m/>
    <x v="2"/>
    <x v="3"/>
    <x v="0"/>
  </r>
  <r>
    <x v="561"/>
    <x v="5"/>
    <x v="0"/>
    <s v="GDN_Direct_AT_Coffee_2102"/>
    <n v="3926"/>
    <m/>
    <m/>
    <m/>
    <m/>
    <n v="779.59426988999996"/>
    <m/>
    <x v="0"/>
    <m/>
    <m/>
    <x v="81"/>
    <m/>
    <x v="2"/>
    <x v="3"/>
    <x v="0"/>
  </r>
  <r>
    <x v="561"/>
    <x v="5"/>
    <x v="0"/>
    <s v="GDN_Direct_AT_Coffee_2102"/>
    <n v="3161"/>
    <m/>
    <m/>
    <m/>
    <m/>
    <n v="393.18388612000001"/>
    <m/>
    <x v="0"/>
    <m/>
    <m/>
    <x v="81"/>
    <m/>
    <x v="2"/>
    <x v="3"/>
    <x v="0"/>
  </r>
  <r>
    <x v="561"/>
    <x v="5"/>
    <x v="0"/>
    <s v="GDN_Direct_AT_Coffee_2102"/>
    <n v="398"/>
    <m/>
    <m/>
    <m/>
    <m/>
    <n v="25.87408121"/>
    <m/>
    <x v="0"/>
    <m/>
    <m/>
    <x v="81"/>
    <m/>
    <x v="2"/>
    <x v="3"/>
    <x v="0"/>
  </r>
  <r>
    <x v="561"/>
    <x v="5"/>
    <x v="0"/>
    <s v="GDN_Direct_RT_2102"/>
    <n v="413"/>
    <m/>
    <m/>
    <m/>
    <m/>
    <n v="63.525141415000007"/>
    <m/>
    <x v="0"/>
    <m/>
    <m/>
    <x v="81"/>
    <m/>
    <x v="2"/>
    <x v="3"/>
    <x v="0"/>
  </r>
  <r>
    <x v="561"/>
    <x v="5"/>
    <x v="0"/>
    <s v="GDN_Direct_AT_DolceGusto_2102"/>
    <n v="178"/>
    <m/>
    <m/>
    <m/>
    <m/>
    <n v="0"/>
    <m/>
    <x v="0"/>
    <m/>
    <m/>
    <x v="81"/>
    <m/>
    <x v="2"/>
    <x v="3"/>
    <x v="0"/>
  </r>
  <r>
    <x v="561"/>
    <x v="5"/>
    <x v="0"/>
    <s v="GDN_Direct_AT_Coffee_2102"/>
    <n v="2576"/>
    <m/>
    <m/>
    <m/>
    <m/>
    <n v="521.94715905999999"/>
    <m/>
    <x v="0"/>
    <m/>
    <m/>
    <x v="81"/>
    <m/>
    <x v="2"/>
    <x v="3"/>
    <x v="0"/>
  </r>
  <r>
    <x v="561"/>
    <x v="5"/>
    <x v="0"/>
    <s v="GDN_Direct_RT_2102"/>
    <n v="171"/>
    <m/>
    <m/>
    <m/>
    <m/>
    <n v="31.108365084999999"/>
    <m/>
    <x v="0"/>
    <m/>
    <m/>
    <x v="81"/>
    <m/>
    <x v="2"/>
    <x v="3"/>
    <x v="0"/>
  </r>
  <r>
    <x v="561"/>
    <x v="5"/>
    <x v="0"/>
    <s v="GDN_Direct_RT_2102"/>
    <n v="136"/>
    <m/>
    <m/>
    <m/>
    <m/>
    <n v="21.668139535000002"/>
    <m/>
    <x v="0"/>
    <m/>
    <m/>
    <x v="81"/>
    <m/>
    <x v="2"/>
    <x v="3"/>
    <x v="0"/>
  </r>
  <r>
    <x v="561"/>
    <x v="5"/>
    <x v="0"/>
    <s v="GDN_Direct_RT_2102"/>
    <n v="134640"/>
    <m/>
    <m/>
    <m/>
    <m/>
    <n v="22282.687132974999"/>
    <m/>
    <x v="0"/>
    <m/>
    <m/>
    <x v="81"/>
    <m/>
    <x v="2"/>
    <x v="3"/>
    <x v="0"/>
  </r>
  <r>
    <x v="561"/>
    <x v="5"/>
    <x v="0"/>
    <s v="GDN_Direct_RT_2102"/>
    <n v="3741"/>
    <m/>
    <m/>
    <m/>
    <m/>
    <n v="491.79901190499999"/>
    <m/>
    <x v="0"/>
    <m/>
    <m/>
    <x v="81"/>
    <m/>
    <x v="2"/>
    <x v="3"/>
    <x v="0"/>
  </r>
  <r>
    <x v="561"/>
    <x v="5"/>
    <x v="0"/>
    <s v="GDN_Direct_RT_2102"/>
    <n v="351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2384"/>
    <m/>
    <m/>
    <m/>
    <m/>
    <n v="152.34431316499999"/>
    <m/>
    <x v="0"/>
    <m/>
    <m/>
    <x v="81"/>
    <m/>
    <x v="2"/>
    <x v="3"/>
    <x v="0"/>
  </r>
  <r>
    <x v="561"/>
    <x v="5"/>
    <x v="0"/>
    <s v="GDN_Direct_RT_2102"/>
    <n v="6307"/>
    <m/>
    <m/>
    <m/>
    <m/>
    <n v="1723.619415035"/>
    <m/>
    <x v="0"/>
    <m/>
    <m/>
    <x v="81"/>
    <m/>
    <x v="2"/>
    <x v="3"/>
    <x v="0"/>
  </r>
  <r>
    <x v="561"/>
    <x v="5"/>
    <x v="0"/>
    <s v="GDN_Direct_RT_2102"/>
    <n v="4556"/>
    <m/>
    <m/>
    <m/>
    <m/>
    <n v="686.26251585499995"/>
    <m/>
    <x v="0"/>
    <m/>
    <m/>
    <x v="81"/>
    <m/>
    <x v="2"/>
    <x v="3"/>
    <x v="0"/>
  </r>
  <r>
    <x v="561"/>
    <x v="5"/>
    <x v="0"/>
    <s v="GDN_Direct_AT_DolceGusto_2102"/>
    <n v="369"/>
    <m/>
    <m/>
    <m/>
    <m/>
    <n v="52.371894535000003"/>
    <m/>
    <x v="0"/>
    <m/>
    <m/>
    <x v="81"/>
    <m/>
    <x v="2"/>
    <x v="3"/>
    <x v="0"/>
  </r>
  <r>
    <x v="561"/>
    <x v="5"/>
    <x v="0"/>
    <s v="GDN_Direct_AT_DolceGusto_2102"/>
    <n v="121710"/>
    <m/>
    <m/>
    <m/>
    <m/>
    <n v="11400.482177694999"/>
    <m/>
    <x v="0"/>
    <m/>
    <m/>
    <x v="81"/>
    <m/>
    <x v="2"/>
    <x v="3"/>
    <x v="0"/>
  </r>
  <r>
    <x v="561"/>
    <x v="5"/>
    <x v="0"/>
    <s v="GDN_Direct_AT_Coffee_2102"/>
    <n v="233"/>
    <m/>
    <m/>
    <m/>
    <m/>
    <n v="0"/>
    <m/>
    <x v="0"/>
    <m/>
    <m/>
    <x v="81"/>
    <m/>
    <x v="2"/>
    <x v="3"/>
    <x v="0"/>
  </r>
  <r>
    <x v="561"/>
    <x v="5"/>
    <x v="0"/>
    <s v="GDN_Direct_RT_2102"/>
    <n v="19205"/>
    <m/>
    <m/>
    <m/>
    <m/>
    <n v="2929.6605431749999"/>
    <m/>
    <x v="0"/>
    <m/>
    <m/>
    <x v="81"/>
    <m/>
    <x v="2"/>
    <x v="3"/>
    <x v="0"/>
  </r>
  <r>
    <x v="561"/>
    <x v="5"/>
    <x v="0"/>
    <s v="GDN_Direct_RT_2102"/>
    <n v="304173"/>
    <m/>
    <m/>
    <m/>
    <m/>
    <n v="67973.222932470002"/>
    <m/>
    <x v="0"/>
    <m/>
    <m/>
    <x v="81"/>
    <m/>
    <x v="2"/>
    <x v="3"/>
    <x v="0"/>
  </r>
  <r>
    <x v="561"/>
    <x v="5"/>
    <x v="0"/>
    <s v="GDN_Direct_RT_2102"/>
    <n v="32489"/>
    <m/>
    <m/>
    <m/>
    <m/>
    <n v="4744.9171196349998"/>
    <m/>
    <x v="0"/>
    <m/>
    <m/>
    <x v="81"/>
    <m/>
    <x v="2"/>
    <x v="3"/>
    <x v="0"/>
  </r>
  <r>
    <x v="561"/>
    <x v="5"/>
    <x v="0"/>
    <s v="GDN_Direct_RT_2102"/>
    <n v="7848"/>
    <m/>
    <m/>
    <m/>
    <m/>
    <n v="1182.2774754449999"/>
    <m/>
    <x v="0"/>
    <m/>
    <m/>
    <x v="81"/>
    <m/>
    <x v="2"/>
    <x v="3"/>
    <x v="0"/>
  </r>
  <r>
    <x v="561"/>
    <x v="5"/>
    <x v="0"/>
    <s v="GDN_Direct_RT_2102"/>
    <n v="1637"/>
    <m/>
    <m/>
    <m/>
    <m/>
    <n v="159.011143465"/>
    <m/>
    <x v="0"/>
    <m/>
    <m/>
    <x v="81"/>
    <m/>
    <x v="2"/>
    <x v="3"/>
    <x v="0"/>
  </r>
  <r>
    <x v="561"/>
    <x v="5"/>
    <x v="0"/>
    <s v="GDN_Direct_RT_2102"/>
    <n v="59208"/>
    <m/>
    <m/>
    <m/>
    <m/>
    <n v="6427.6134043849997"/>
    <m/>
    <x v="0"/>
    <m/>
    <m/>
    <x v="81"/>
    <m/>
    <x v="2"/>
    <x v="3"/>
    <x v="0"/>
  </r>
  <r>
    <x v="561"/>
    <x v="5"/>
    <x v="0"/>
    <s v="GDN_Direct_AT_DolceGusto_2102"/>
    <n v="25742"/>
    <m/>
    <m/>
    <m/>
    <m/>
    <n v="3042.7483120950001"/>
    <m/>
    <x v="0"/>
    <m/>
    <m/>
    <x v="81"/>
    <m/>
    <x v="2"/>
    <x v="3"/>
    <x v="0"/>
  </r>
  <r>
    <x v="561"/>
    <x v="5"/>
    <x v="0"/>
    <s v="GDN_Direct_AT_DolceGusto_2102"/>
    <n v="2235"/>
    <m/>
    <m/>
    <m/>
    <m/>
    <n v="418.12874194000005"/>
    <m/>
    <x v="0"/>
    <m/>
    <m/>
    <x v="81"/>
    <m/>
    <x v="2"/>
    <x v="3"/>
    <x v="0"/>
  </r>
  <r>
    <x v="561"/>
    <x v="5"/>
    <x v="0"/>
    <s v="GDN_Direct_AT_DolceGusto_2102"/>
    <n v="1901"/>
    <m/>
    <m/>
    <m/>
    <m/>
    <n v="459.05414125000004"/>
    <m/>
    <x v="0"/>
    <m/>
    <m/>
    <x v="81"/>
    <m/>
    <x v="2"/>
    <x v="3"/>
    <x v="0"/>
  </r>
  <r>
    <x v="561"/>
    <x v="5"/>
    <x v="0"/>
    <s v="GDN_Direct_AT_DolceGusto_2102"/>
    <n v="221"/>
    <m/>
    <m/>
    <m/>
    <m/>
    <n v="0"/>
    <m/>
    <x v="0"/>
    <m/>
    <m/>
    <x v="81"/>
    <m/>
    <x v="2"/>
    <x v="3"/>
    <x v="0"/>
  </r>
  <r>
    <x v="561"/>
    <x v="5"/>
    <x v="0"/>
    <s v="GDN_Direct_AT_Coffee_2102"/>
    <n v="8175"/>
    <m/>
    <m/>
    <m/>
    <m/>
    <n v="402.78450107499998"/>
    <m/>
    <x v="0"/>
    <m/>
    <m/>
    <x v="81"/>
    <m/>
    <x v="2"/>
    <x v="3"/>
    <x v="0"/>
  </r>
  <r>
    <x v="561"/>
    <x v="5"/>
    <x v="0"/>
    <s v="GDN_Direct_AT_Coffee_2102"/>
    <n v="135669"/>
    <m/>
    <m/>
    <m/>
    <m/>
    <n v="12573.2127377"/>
    <m/>
    <x v="0"/>
    <m/>
    <m/>
    <x v="81"/>
    <m/>
    <x v="2"/>
    <x v="3"/>
    <x v="0"/>
  </r>
  <r>
    <x v="561"/>
    <x v="5"/>
    <x v="0"/>
    <s v="GDN_Direct_AT_Coffee_2102"/>
    <n v="483"/>
    <m/>
    <m/>
    <m/>
    <m/>
    <n v="0"/>
    <m/>
    <x v="0"/>
    <m/>
    <m/>
    <x v="81"/>
    <m/>
    <x v="2"/>
    <x v="3"/>
    <x v="0"/>
  </r>
  <r>
    <x v="561"/>
    <x v="5"/>
    <x v="0"/>
    <s v="GDN_Direct_RT_2102"/>
    <n v="366"/>
    <m/>
    <m/>
    <m/>
    <m/>
    <n v="204.50688317500001"/>
    <m/>
    <x v="0"/>
    <m/>
    <m/>
    <x v="81"/>
    <m/>
    <x v="2"/>
    <x v="3"/>
    <x v="0"/>
  </r>
  <r>
    <x v="561"/>
    <x v="5"/>
    <x v="0"/>
    <s v="GDN_Direct_RT_2102"/>
    <n v="1527"/>
    <m/>
    <m/>
    <m/>
    <m/>
    <n v="648.75123093499997"/>
    <m/>
    <x v="0"/>
    <m/>
    <m/>
    <x v="81"/>
    <m/>
    <x v="2"/>
    <x v="3"/>
    <x v="0"/>
  </r>
  <r>
    <x v="561"/>
    <x v="5"/>
    <x v="0"/>
    <s v="GDN_Direct_RT_2102"/>
    <n v="160"/>
    <m/>
    <m/>
    <m/>
    <m/>
    <n v="0"/>
    <m/>
    <x v="0"/>
    <m/>
    <m/>
    <x v="81"/>
    <m/>
    <x v="2"/>
    <x v="3"/>
    <x v="0"/>
  </r>
  <r>
    <x v="561"/>
    <x v="5"/>
    <x v="0"/>
    <s v="GDN_Direct_AT_DolceGusto_2102"/>
    <n v="1103"/>
    <m/>
    <m/>
    <m/>
    <m/>
    <n v="202.34892444000002"/>
    <m/>
    <x v="0"/>
    <m/>
    <m/>
    <x v="81"/>
    <m/>
    <x v="2"/>
    <x v="3"/>
    <x v="0"/>
  </r>
  <r>
    <x v="561"/>
    <x v="5"/>
    <x v="0"/>
    <s v="GDN_Direct_AT_DolceGusto_2102"/>
    <n v="2058"/>
    <m/>
    <m/>
    <m/>
    <m/>
    <n v="187.98786269999999"/>
    <m/>
    <x v="0"/>
    <m/>
    <m/>
    <x v="81"/>
    <m/>
    <x v="2"/>
    <x v="3"/>
    <x v="0"/>
  </r>
  <r>
    <x v="562"/>
    <x v="4"/>
    <x v="0"/>
    <s v="指名：ドルチェグスト（170816-170916）"/>
    <n v="34"/>
    <m/>
    <m/>
    <m/>
    <m/>
    <n v="410.8"/>
    <m/>
    <x v="0"/>
    <m/>
    <m/>
    <x v="81"/>
    <m/>
    <x v="2"/>
    <x v="3"/>
    <x v="2"/>
  </r>
  <r>
    <x v="562"/>
    <x v="4"/>
    <x v="0"/>
    <s v="指名：ドルチェグスト（170816-170916）"/>
    <n v="5002"/>
    <m/>
    <m/>
    <m/>
    <m/>
    <n v="60119.28"/>
    <m/>
    <x v="0"/>
    <m/>
    <m/>
    <x v="81"/>
    <m/>
    <x v="2"/>
    <x v="3"/>
    <x v="2"/>
  </r>
  <r>
    <x v="562"/>
    <x v="4"/>
    <x v="0"/>
    <s v="指名：ドルチェグスト（170816-170916）"/>
    <n v="99"/>
    <m/>
    <m/>
    <m/>
    <m/>
    <n v="1090.96"/>
    <m/>
    <x v="0"/>
    <m/>
    <m/>
    <x v="81"/>
    <m/>
    <x v="2"/>
    <x v="3"/>
    <x v="2"/>
  </r>
  <r>
    <x v="562"/>
    <x v="4"/>
    <x v="0"/>
    <s v="指名：ドルチェグスト（170816-170916）"/>
    <n v="29"/>
    <m/>
    <m/>
    <m/>
    <m/>
    <n v="1158.56"/>
    <m/>
    <x v="0"/>
    <m/>
    <m/>
    <x v="81"/>
    <m/>
    <x v="2"/>
    <x v="3"/>
    <x v="2"/>
  </r>
  <r>
    <x v="562"/>
    <x v="4"/>
    <x v="0"/>
    <s v="指名：ドルチェグスト（170816-170916）"/>
    <n v="36"/>
    <m/>
    <m/>
    <m/>
    <m/>
    <n v="113.36"/>
    <m/>
    <x v="0"/>
    <m/>
    <m/>
    <x v="81"/>
    <m/>
    <x v="2"/>
    <x v="3"/>
    <x v="2"/>
  </r>
  <r>
    <x v="562"/>
    <x v="4"/>
    <x v="0"/>
    <s v="指名：ドルチェグスト（170816-170916）"/>
    <n v="2495"/>
    <m/>
    <m/>
    <m/>
    <m/>
    <n v="21731.84"/>
    <m/>
    <x v="0"/>
    <m/>
    <m/>
    <x v="81"/>
    <m/>
    <x v="2"/>
    <x v="3"/>
    <x v="2"/>
  </r>
  <r>
    <x v="562"/>
    <x v="5"/>
    <x v="0"/>
    <s v="GDN_Direct_AT_DolceGusto_2102"/>
    <n v="176"/>
    <m/>
    <m/>
    <m/>
    <m/>
    <n v="33.602670259999996"/>
    <m/>
    <x v="0"/>
    <m/>
    <m/>
    <x v="81"/>
    <m/>
    <x v="2"/>
    <x v="3"/>
    <x v="0"/>
  </r>
  <r>
    <x v="562"/>
    <x v="5"/>
    <x v="0"/>
    <s v="GDN_Direct_AT_DolceGusto_2102"/>
    <n v="53637"/>
    <m/>
    <m/>
    <m/>
    <m/>
    <n v="5908.3947874699998"/>
    <m/>
    <x v="0"/>
    <m/>
    <m/>
    <x v="81"/>
    <m/>
    <x v="2"/>
    <x v="3"/>
    <x v="0"/>
  </r>
  <r>
    <x v="562"/>
    <x v="5"/>
    <x v="0"/>
    <s v="GDN_Direct_AT_Coffee_2102"/>
    <n v="3606"/>
    <m/>
    <m/>
    <m/>
    <m/>
    <n v="517.11739718499996"/>
    <m/>
    <x v="0"/>
    <m/>
    <m/>
    <x v="81"/>
    <m/>
    <x v="2"/>
    <x v="3"/>
    <x v="0"/>
  </r>
  <r>
    <x v="562"/>
    <x v="5"/>
    <x v="0"/>
    <s v="GDN_Direct_RT_2102"/>
    <n v="38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5249"/>
    <m/>
    <m/>
    <m/>
    <m/>
    <n v="473.71866027499999"/>
    <m/>
    <x v="0"/>
    <m/>
    <m/>
    <x v="81"/>
    <m/>
    <x v="2"/>
    <x v="3"/>
    <x v="0"/>
  </r>
  <r>
    <x v="562"/>
    <x v="5"/>
    <x v="0"/>
    <s v="GDN_Direct_AT_DolceGusto_2102"/>
    <n v="2252"/>
    <m/>
    <m/>
    <m/>
    <m/>
    <n v="498.03493038500005"/>
    <m/>
    <x v="0"/>
    <m/>
    <m/>
    <x v="81"/>
    <m/>
    <x v="2"/>
    <x v="3"/>
    <x v="0"/>
  </r>
  <r>
    <x v="562"/>
    <x v="5"/>
    <x v="0"/>
    <s v="GDN_Direct_AT_Coffee_2102"/>
    <n v="90038"/>
    <m/>
    <m/>
    <m/>
    <m/>
    <n v="10013.386381734999"/>
    <m/>
    <x v="0"/>
    <m/>
    <m/>
    <x v="81"/>
    <m/>
    <x v="2"/>
    <x v="3"/>
    <x v="0"/>
  </r>
  <r>
    <x v="562"/>
    <x v="5"/>
    <x v="0"/>
    <s v="GDN_Direct_RT_2102"/>
    <n v="246"/>
    <m/>
    <m/>
    <m/>
    <m/>
    <n v="29.344694879999999"/>
    <m/>
    <x v="0"/>
    <m/>
    <m/>
    <x v="81"/>
    <m/>
    <x v="2"/>
    <x v="3"/>
    <x v="0"/>
  </r>
  <r>
    <x v="562"/>
    <x v="5"/>
    <x v="0"/>
    <s v="GDN_Direct_AT_Coffee_2102"/>
    <n v="2446"/>
    <m/>
    <m/>
    <m/>
    <m/>
    <n v="875.83295715000008"/>
    <m/>
    <x v="0"/>
    <m/>
    <m/>
    <x v="81"/>
    <m/>
    <x v="2"/>
    <x v="3"/>
    <x v="0"/>
  </r>
  <r>
    <x v="562"/>
    <x v="5"/>
    <x v="0"/>
    <s v="GDN_Direct_AT_Coffee_2102"/>
    <n v="3554"/>
    <m/>
    <m/>
    <m/>
    <m/>
    <n v="488.40266727000005"/>
    <m/>
    <x v="0"/>
    <m/>
    <m/>
    <x v="81"/>
    <m/>
    <x v="2"/>
    <x v="3"/>
    <x v="0"/>
  </r>
  <r>
    <x v="562"/>
    <x v="5"/>
    <x v="0"/>
    <s v="GDN_Direct_AT_DolceGusto_2102"/>
    <n v="5434"/>
    <m/>
    <m/>
    <m/>
    <m/>
    <n v="895.44786767000005"/>
    <m/>
    <x v="0"/>
    <m/>
    <m/>
    <x v="81"/>
    <m/>
    <x v="2"/>
    <x v="3"/>
    <x v="0"/>
  </r>
  <r>
    <x v="562"/>
    <x v="5"/>
    <x v="0"/>
    <s v="GDN_Direct_RT_2102"/>
    <n v="77"/>
    <m/>
    <m/>
    <m/>
    <m/>
    <n v="0"/>
    <m/>
    <x v="0"/>
    <m/>
    <m/>
    <x v="81"/>
    <m/>
    <x v="2"/>
    <x v="3"/>
    <x v="0"/>
  </r>
  <r>
    <x v="562"/>
    <x v="5"/>
    <x v="0"/>
    <s v="GDN_Direct_RT_2102"/>
    <n v="704"/>
    <m/>
    <m/>
    <m/>
    <m/>
    <n v="0"/>
    <m/>
    <x v="0"/>
    <m/>
    <m/>
    <x v="81"/>
    <m/>
    <x v="2"/>
    <x v="3"/>
    <x v="0"/>
  </r>
  <r>
    <x v="562"/>
    <x v="5"/>
    <x v="0"/>
    <s v="GDN_Direct_AT_Coffee_2102"/>
    <n v="7812"/>
    <m/>
    <m/>
    <m/>
    <m/>
    <n v="432.84601272999998"/>
    <m/>
    <x v="0"/>
    <m/>
    <m/>
    <x v="81"/>
    <m/>
    <x v="2"/>
    <x v="3"/>
    <x v="0"/>
  </r>
  <r>
    <x v="562"/>
    <x v="5"/>
    <x v="0"/>
    <s v="GDN_Direct_AT_Coffee_2102"/>
    <n v="527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3627"/>
    <m/>
    <m/>
    <m/>
    <m/>
    <n v="620.14522578499998"/>
    <m/>
    <x v="0"/>
    <m/>
    <m/>
    <x v="81"/>
    <m/>
    <x v="2"/>
    <x v="3"/>
    <x v="0"/>
  </r>
  <r>
    <x v="562"/>
    <x v="5"/>
    <x v="0"/>
    <s v="GDN_Direct_AT_Coffee_2102"/>
    <n v="106225"/>
    <m/>
    <m/>
    <m/>
    <m/>
    <n v="10699.136765825"/>
    <m/>
    <x v="0"/>
    <m/>
    <m/>
    <x v="81"/>
    <m/>
    <x v="2"/>
    <x v="3"/>
    <x v="0"/>
  </r>
  <r>
    <x v="562"/>
    <x v="5"/>
    <x v="0"/>
    <s v="GDN_Direct_RT_2102"/>
    <n v="115"/>
    <m/>
    <m/>
    <m/>
    <m/>
    <n v="0"/>
    <m/>
    <x v="0"/>
    <m/>
    <m/>
    <x v="81"/>
    <m/>
    <x v="2"/>
    <x v="3"/>
    <x v="0"/>
  </r>
  <r>
    <x v="562"/>
    <x v="5"/>
    <x v="0"/>
    <s v="GDN_Direct_RT_2102"/>
    <n v="56"/>
    <m/>
    <m/>
    <m/>
    <m/>
    <n v="0"/>
    <m/>
    <x v="0"/>
    <m/>
    <m/>
    <x v="81"/>
    <m/>
    <x v="2"/>
    <x v="3"/>
    <x v="0"/>
  </r>
  <r>
    <x v="562"/>
    <x v="5"/>
    <x v="0"/>
    <s v="GDN_Direct_RT_2102"/>
    <n v="3882"/>
    <m/>
    <m/>
    <m/>
    <m/>
    <n v="1000.9525494649999"/>
    <m/>
    <x v="0"/>
    <m/>
    <m/>
    <x v="81"/>
    <m/>
    <x v="2"/>
    <x v="3"/>
    <x v="0"/>
  </r>
  <r>
    <x v="562"/>
    <x v="5"/>
    <x v="0"/>
    <s v="GDN_Direct_AT_Coffee_2102"/>
    <n v="6223"/>
    <m/>
    <m/>
    <m/>
    <m/>
    <n v="866.30316253499996"/>
    <m/>
    <x v="0"/>
    <m/>
    <m/>
    <x v="81"/>
    <m/>
    <x v="2"/>
    <x v="3"/>
    <x v="0"/>
  </r>
  <r>
    <x v="562"/>
    <x v="5"/>
    <x v="0"/>
    <s v="GDN_Direct_AT_Coffee_2102"/>
    <n v="453"/>
    <m/>
    <m/>
    <m/>
    <m/>
    <n v="0"/>
    <m/>
    <x v="0"/>
    <m/>
    <m/>
    <x v="81"/>
    <m/>
    <x v="2"/>
    <x v="3"/>
    <x v="0"/>
  </r>
  <r>
    <x v="562"/>
    <x v="5"/>
    <x v="0"/>
    <s v="GDN_Direct_AT_DolceGusto_2102"/>
    <n v="2467"/>
    <m/>
    <m/>
    <m/>
    <m/>
    <n v="352.35447604500001"/>
    <m/>
    <x v="0"/>
    <m/>
    <m/>
    <x v="81"/>
    <m/>
    <x v="2"/>
    <x v="3"/>
    <x v="0"/>
  </r>
  <r>
    <x v="562"/>
    <x v="5"/>
    <x v="0"/>
    <s v="GDN_Direct_RT_2102"/>
    <n v="7587"/>
    <m/>
    <m/>
    <m/>
    <m/>
    <n v="742.09375475499996"/>
    <m/>
    <x v="0"/>
    <m/>
    <m/>
    <x v="81"/>
    <m/>
    <x v="2"/>
    <x v="3"/>
    <x v="0"/>
  </r>
  <r>
    <x v="562"/>
    <x v="5"/>
    <x v="0"/>
    <s v="GDN_Direct_RT_2102"/>
    <n v="1766"/>
    <m/>
    <m/>
    <m/>
    <m/>
    <n v="160.66676570999999"/>
    <m/>
    <x v="0"/>
    <m/>
    <m/>
    <x v="81"/>
    <m/>
    <x v="2"/>
    <x v="3"/>
    <x v="0"/>
  </r>
  <r>
    <x v="562"/>
    <x v="5"/>
    <x v="0"/>
    <s v="GDN_Direct_RT_2102"/>
    <n v="108310"/>
    <m/>
    <m/>
    <m/>
    <m/>
    <n v="13189.295229064999"/>
    <m/>
    <x v="0"/>
    <m/>
    <m/>
    <x v="81"/>
    <m/>
    <x v="2"/>
    <x v="3"/>
    <x v="0"/>
  </r>
  <r>
    <x v="562"/>
    <x v="5"/>
    <x v="0"/>
    <s v="GDN_Direct_RT_2102"/>
    <n v="1286"/>
    <m/>
    <m/>
    <m/>
    <m/>
    <n v="116.64376371500001"/>
    <m/>
    <x v="0"/>
    <m/>
    <m/>
    <x v="81"/>
    <m/>
    <x v="2"/>
    <x v="3"/>
    <x v="0"/>
  </r>
  <r>
    <x v="562"/>
    <x v="5"/>
    <x v="0"/>
    <s v="GDN_Direct_RT_2102"/>
    <n v="5433"/>
    <m/>
    <m/>
    <m/>
    <m/>
    <n v="1044.0310706400001"/>
    <m/>
    <x v="0"/>
    <m/>
    <m/>
    <x v="81"/>
    <m/>
    <x v="2"/>
    <x v="3"/>
    <x v="0"/>
  </r>
  <r>
    <x v="562"/>
    <x v="5"/>
    <x v="0"/>
    <s v="GDN_Direct_RT_2102"/>
    <n v="6532"/>
    <m/>
    <m/>
    <m/>
    <m/>
    <n v="641.74664149"/>
    <m/>
    <x v="0"/>
    <m/>
    <m/>
    <x v="81"/>
    <m/>
    <x v="2"/>
    <x v="3"/>
    <x v="0"/>
  </r>
  <r>
    <x v="562"/>
    <x v="5"/>
    <x v="0"/>
    <s v="GDN_Direct_AT_DolceGusto_2102"/>
    <n v="119702"/>
    <m/>
    <m/>
    <m/>
    <m/>
    <n v="12238.743913100001"/>
    <m/>
    <x v="0"/>
    <m/>
    <m/>
    <x v="81"/>
    <m/>
    <x v="2"/>
    <x v="3"/>
    <x v="0"/>
  </r>
  <r>
    <x v="562"/>
    <x v="5"/>
    <x v="0"/>
    <s v="GDN_Direct_AT_DolceGusto_2102"/>
    <n v="345"/>
    <m/>
    <m/>
    <m/>
    <m/>
    <n v="0"/>
    <m/>
    <x v="0"/>
    <m/>
    <m/>
    <x v="81"/>
    <m/>
    <x v="2"/>
    <x v="3"/>
    <x v="0"/>
  </r>
  <r>
    <x v="562"/>
    <x v="5"/>
    <x v="0"/>
    <s v="GDN_Direct_AT_Coffee_2102"/>
    <n v="2365"/>
    <m/>
    <m/>
    <m/>
    <m/>
    <n v="128.28904560000001"/>
    <m/>
    <x v="0"/>
    <m/>
    <m/>
    <x v="81"/>
    <m/>
    <x v="2"/>
    <x v="3"/>
    <x v="0"/>
  </r>
  <r>
    <x v="562"/>
    <x v="5"/>
    <x v="0"/>
    <s v="GDN_Direct_RT_2102"/>
    <n v="62"/>
    <m/>
    <m/>
    <m/>
    <m/>
    <n v="0"/>
    <m/>
    <x v="0"/>
    <m/>
    <m/>
    <x v="81"/>
    <m/>
    <x v="2"/>
    <x v="3"/>
    <x v="0"/>
  </r>
  <r>
    <x v="562"/>
    <x v="5"/>
    <x v="0"/>
    <s v="GDN_Direct_RT_2102"/>
    <n v="13811"/>
    <m/>
    <m/>
    <m/>
    <m/>
    <n v="1762.8616660950001"/>
    <m/>
    <x v="0"/>
    <m/>
    <m/>
    <x v="81"/>
    <m/>
    <x v="2"/>
    <x v="3"/>
    <x v="0"/>
  </r>
  <r>
    <x v="562"/>
    <x v="5"/>
    <x v="0"/>
    <s v="GDN_Direct_RT_2102"/>
    <n v="357"/>
    <m/>
    <m/>
    <m/>
    <m/>
    <n v="54.378595715000003"/>
    <m/>
    <x v="0"/>
    <m/>
    <m/>
    <x v="81"/>
    <m/>
    <x v="2"/>
    <x v="3"/>
    <x v="0"/>
  </r>
  <r>
    <x v="562"/>
    <x v="5"/>
    <x v="0"/>
    <s v="GDN_Direct_RT_2102"/>
    <n v="48"/>
    <m/>
    <m/>
    <m/>
    <m/>
    <n v="0"/>
    <m/>
    <x v="0"/>
    <m/>
    <m/>
    <x v="81"/>
    <m/>
    <x v="2"/>
    <x v="3"/>
    <x v="0"/>
  </r>
  <r>
    <x v="562"/>
    <x v="5"/>
    <x v="0"/>
    <s v="GDN_Direct_RT_2102"/>
    <n v="4024"/>
    <m/>
    <m/>
    <m/>
    <m/>
    <n v="1114.3403894149999"/>
    <m/>
    <x v="0"/>
    <m/>
    <m/>
    <x v="81"/>
    <m/>
    <x v="2"/>
    <x v="3"/>
    <x v="0"/>
  </r>
  <r>
    <x v="562"/>
    <x v="5"/>
    <x v="0"/>
    <s v="GDN_Direct_RT_2102"/>
    <n v="1430"/>
    <m/>
    <m/>
    <m/>
    <m/>
    <n v="180.08509727000001"/>
    <m/>
    <x v="0"/>
    <m/>
    <m/>
    <x v="81"/>
    <m/>
    <x v="2"/>
    <x v="3"/>
    <x v="0"/>
  </r>
  <r>
    <x v="562"/>
    <x v="5"/>
    <x v="0"/>
    <s v="GDN_Direct_AT_DolceGusto_2102"/>
    <n v="3196"/>
    <m/>
    <m/>
    <m/>
    <m/>
    <n v="317.24844794000001"/>
    <m/>
    <x v="0"/>
    <m/>
    <m/>
    <x v="81"/>
    <m/>
    <x v="2"/>
    <x v="3"/>
    <x v="0"/>
  </r>
  <r>
    <x v="562"/>
    <x v="5"/>
    <x v="0"/>
    <s v="GDN_Direct_RT_2102"/>
    <n v="184250"/>
    <m/>
    <m/>
    <m/>
    <m/>
    <n v="31610.465247405002"/>
    <m/>
    <x v="0"/>
    <m/>
    <m/>
    <x v="81"/>
    <m/>
    <x v="2"/>
    <x v="3"/>
    <x v="0"/>
  </r>
  <r>
    <x v="562"/>
    <x v="5"/>
    <x v="0"/>
    <s v="GDN_Direct_RT_2102"/>
    <n v="1602"/>
    <m/>
    <m/>
    <m/>
    <m/>
    <n v="229.50899313000002"/>
    <m/>
    <x v="0"/>
    <m/>
    <m/>
    <x v="81"/>
    <m/>
    <x v="2"/>
    <x v="3"/>
    <x v="0"/>
  </r>
  <r>
    <x v="563"/>
    <x v="4"/>
    <x v="0"/>
    <s v="指名：ドルチェグスト（170816-170916）"/>
    <n v="62"/>
    <m/>
    <m/>
    <m/>
    <m/>
    <n v="1336.4"/>
    <m/>
    <x v="0"/>
    <m/>
    <m/>
    <x v="81"/>
    <m/>
    <x v="2"/>
    <x v="3"/>
    <x v="2"/>
  </r>
  <r>
    <x v="563"/>
    <x v="4"/>
    <x v="0"/>
    <s v="指名：ドルチェグスト（170816-170916）"/>
    <n v="31"/>
    <m/>
    <m/>
    <m/>
    <m/>
    <n v="738.4"/>
    <m/>
    <x v="0"/>
    <m/>
    <m/>
    <x v="81"/>
    <m/>
    <x v="2"/>
    <x v="3"/>
    <x v="2"/>
  </r>
  <r>
    <x v="563"/>
    <x v="4"/>
    <x v="0"/>
    <s v="指名：ドルチェグスト（170816-170916）"/>
    <n v="96"/>
    <m/>
    <m/>
    <m/>
    <m/>
    <n v="1268.8"/>
    <m/>
    <x v="0"/>
    <m/>
    <m/>
    <x v="81"/>
    <m/>
    <x v="2"/>
    <x v="3"/>
    <x v="2"/>
  </r>
  <r>
    <x v="563"/>
    <x v="4"/>
    <x v="0"/>
    <s v="指名：ドルチェグスト（170816-170916）"/>
    <n v="2421"/>
    <m/>
    <m/>
    <m/>
    <m/>
    <n v="28725.840000000004"/>
    <m/>
    <x v="0"/>
    <m/>
    <m/>
    <x v="81"/>
    <m/>
    <x v="2"/>
    <x v="3"/>
    <x v="2"/>
  </r>
  <r>
    <x v="563"/>
    <x v="4"/>
    <x v="0"/>
    <s v="指名：ドルチェグスト（170816-170916）"/>
    <n v="29"/>
    <m/>
    <m/>
    <m/>
    <m/>
    <n v="204.88"/>
    <m/>
    <x v="0"/>
    <m/>
    <m/>
    <x v="81"/>
    <m/>
    <x v="2"/>
    <x v="3"/>
    <x v="2"/>
  </r>
  <r>
    <x v="563"/>
    <x v="4"/>
    <x v="0"/>
    <s v="指名：ドルチェグスト（170816-170916）"/>
    <n v="5385"/>
    <m/>
    <m/>
    <m/>
    <m/>
    <n v="77183.600000000006"/>
    <m/>
    <x v="0"/>
    <m/>
    <m/>
    <x v="81"/>
    <m/>
    <x v="2"/>
    <x v="3"/>
    <x v="2"/>
  </r>
  <r>
    <x v="563"/>
    <x v="5"/>
    <x v="0"/>
    <s v="GDN_Direct_AT_DolceGusto_2102"/>
    <n v="124988"/>
    <m/>
    <m/>
    <m/>
    <m/>
    <n v="16127.08180973"/>
    <m/>
    <x v="0"/>
    <m/>
    <m/>
    <x v="81"/>
    <m/>
    <x v="2"/>
    <x v="3"/>
    <x v="0"/>
  </r>
  <r>
    <x v="563"/>
    <x v="5"/>
    <x v="0"/>
    <s v="GDN_Direct_RT_2102"/>
    <n v="562"/>
    <m/>
    <m/>
    <m/>
    <m/>
    <n v="21.87447809"/>
    <m/>
    <x v="0"/>
    <m/>
    <m/>
    <x v="81"/>
    <m/>
    <x v="2"/>
    <x v="3"/>
    <x v="0"/>
  </r>
  <r>
    <x v="563"/>
    <x v="5"/>
    <x v="0"/>
    <s v="GDN_Direct_RT_2102"/>
    <n v="159527"/>
    <m/>
    <m/>
    <m/>
    <m/>
    <n v="27477.086162345"/>
    <m/>
    <x v="0"/>
    <m/>
    <m/>
    <x v="81"/>
    <m/>
    <x v="2"/>
    <x v="3"/>
    <x v="0"/>
  </r>
  <r>
    <x v="563"/>
    <x v="5"/>
    <x v="0"/>
    <s v="GDN_Direct_AT_Coffee_2102"/>
    <n v="96009"/>
    <m/>
    <m/>
    <m/>
    <m/>
    <n v="14754.1370162"/>
    <m/>
    <x v="0"/>
    <m/>
    <m/>
    <x v="81"/>
    <m/>
    <x v="2"/>
    <x v="3"/>
    <x v="0"/>
  </r>
  <r>
    <x v="563"/>
    <x v="5"/>
    <x v="0"/>
    <s v="GDN_Direct_AT_DolceGusto_2102"/>
    <n v="401"/>
    <m/>
    <m/>
    <m/>
    <m/>
    <n v="33.060473635000001"/>
    <m/>
    <x v="0"/>
    <m/>
    <m/>
    <x v="81"/>
    <m/>
    <x v="2"/>
    <x v="3"/>
    <x v="0"/>
  </r>
  <r>
    <x v="563"/>
    <x v="5"/>
    <x v="0"/>
    <s v="GDN_Direct_RT_2102"/>
    <n v="9421"/>
    <m/>
    <m/>
    <m/>
    <m/>
    <n v="1337.947123355"/>
    <m/>
    <x v="0"/>
    <m/>
    <m/>
    <x v="81"/>
    <m/>
    <x v="2"/>
    <x v="3"/>
    <x v="0"/>
  </r>
  <r>
    <x v="563"/>
    <x v="5"/>
    <x v="0"/>
    <s v="GDN_Direct_RT_2102"/>
    <n v="86104"/>
    <m/>
    <m/>
    <m/>
    <m/>
    <n v="10988.019132084999"/>
    <m/>
    <x v="0"/>
    <m/>
    <m/>
    <x v="81"/>
    <m/>
    <x v="2"/>
    <x v="3"/>
    <x v="0"/>
  </r>
  <r>
    <x v="563"/>
    <x v="5"/>
    <x v="0"/>
    <s v="GDN_Direct_RT_2102"/>
    <n v="1172"/>
    <m/>
    <m/>
    <m/>
    <m/>
    <n v="144.81695374"/>
    <m/>
    <x v="0"/>
    <m/>
    <m/>
    <x v="81"/>
    <m/>
    <x v="2"/>
    <x v="3"/>
    <x v="0"/>
  </r>
  <r>
    <x v="563"/>
    <x v="5"/>
    <x v="0"/>
    <s v="GDN_Direct_AT_DolceGusto_2102"/>
    <n v="66462"/>
    <m/>
    <m/>
    <m/>
    <m/>
    <n v="9026.9919568799996"/>
    <m/>
    <x v="0"/>
    <m/>
    <m/>
    <x v="81"/>
    <m/>
    <x v="2"/>
    <x v="3"/>
    <x v="0"/>
  </r>
  <r>
    <x v="563"/>
    <x v="5"/>
    <x v="0"/>
    <s v="GDN_Direct_AT_DolceGusto_2102"/>
    <n v="3498"/>
    <m/>
    <m/>
    <m/>
    <m/>
    <n v="360.84106216499998"/>
    <m/>
    <x v="0"/>
    <m/>
    <m/>
    <x v="81"/>
    <m/>
    <x v="2"/>
    <x v="3"/>
    <x v="0"/>
  </r>
  <r>
    <x v="563"/>
    <x v="5"/>
    <x v="0"/>
    <s v="GDN_Direct_RT_2102"/>
    <n v="48"/>
    <m/>
    <m/>
    <m/>
    <m/>
    <n v="0"/>
    <m/>
    <x v="0"/>
    <m/>
    <m/>
    <x v="81"/>
    <m/>
    <x v="2"/>
    <x v="3"/>
    <x v="0"/>
  </r>
  <r>
    <x v="563"/>
    <x v="5"/>
    <x v="0"/>
    <s v="GDN_Direct_RT_2102"/>
    <n v="52"/>
    <m/>
    <m/>
    <m/>
    <m/>
    <n v="0"/>
    <m/>
    <x v="0"/>
    <m/>
    <m/>
    <x v="81"/>
    <m/>
    <x v="2"/>
    <x v="3"/>
    <x v="0"/>
  </r>
  <r>
    <x v="563"/>
    <x v="5"/>
    <x v="0"/>
    <s v="GDN_Direct_RT_2102"/>
    <n v="31084"/>
    <m/>
    <m/>
    <m/>
    <m/>
    <n v="4326.7040959599999"/>
    <m/>
    <x v="0"/>
    <m/>
    <m/>
    <x v="81"/>
    <m/>
    <x v="2"/>
    <x v="3"/>
    <x v="0"/>
  </r>
  <r>
    <x v="563"/>
    <x v="5"/>
    <x v="0"/>
    <s v="GDN_Direct_AT_Coffee_2102"/>
    <n v="84099"/>
    <m/>
    <m/>
    <m/>
    <m/>
    <n v="10002.466289159998"/>
    <m/>
    <x v="0"/>
    <m/>
    <m/>
    <x v="81"/>
    <m/>
    <x v="2"/>
    <x v="3"/>
    <x v="0"/>
  </r>
  <r>
    <x v="563"/>
    <x v="5"/>
    <x v="0"/>
    <s v="GDN_Direct_AT_Coffee_2102"/>
    <n v="5631"/>
    <m/>
    <m/>
    <m/>
    <m/>
    <n v="859.73999824500004"/>
    <m/>
    <x v="0"/>
    <m/>
    <m/>
    <x v="81"/>
    <m/>
    <x v="2"/>
    <x v="3"/>
    <x v="0"/>
  </r>
  <r>
    <x v="563"/>
    <x v="5"/>
    <x v="0"/>
    <s v="GDN_Direct_AT_DolceGusto_2102"/>
    <n v="5679"/>
    <m/>
    <m/>
    <m/>
    <m/>
    <n v="514.58577742"/>
    <m/>
    <x v="0"/>
    <m/>
    <m/>
    <x v="81"/>
    <m/>
    <x v="2"/>
    <x v="3"/>
    <x v="0"/>
  </r>
  <r>
    <x v="563"/>
    <x v="5"/>
    <x v="0"/>
    <s v="GDN_Direct_RT_2102"/>
    <n v="693"/>
    <m/>
    <m/>
    <m/>
    <m/>
    <n v="23.166788735000001"/>
    <m/>
    <x v="0"/>
    <m/>
    <m/>
    <x v="81"/>
    <m/>
    <x v="2"/>
    <x v="3"/>
    <x v="0"/>
  </r>
  <r>
    <x v="563"/>
    <x v="5"/>
    <x v="0"/>
    <s v="GDN_Direct_AT_Coffee_2102"/>
    <n v="5168"/>
    <m/>
    <m/>
    <m/>
    <m/>
    <n v="837.19778122000002"/>
    <m/>
    <x v="0"/>
    <m/>
    <m/>
    <x v="81"/>
    <m/>
    <x v="2"/>
    <x v="3"/>
    <x v="0"/>
  </r>
  <r>
    <x v="563"/>
    <x v="5"/>
    <x v="0"/>
    <s v="GDN_Direct_AT_Coffee_2102"/>
    <n v="493"/>
    <m/>
    <m/>
    <m/>
    <m/>
    <n v="57.810889064999998"/>
    <m/>
    <x v="0"/>
    <m/>
    <m/>
    <x v="81"/>
    <m/>
    <x v="2"/>
    <x v="3"/>
    <x v="0"/>
  </r>
  <r>
    <x v="563"/>
    <x v="5"/>
    <x v="0"/>
    <s v="GDN_Direct_AT_DolceGusto_2102"/>
    <n v="4207"/>
    <m/>
    <m/>
    <m/>
    <m/>
    <n v="507.12049896499997"/>
    <m/>
    <x v="0"/>
    <m/>
    <m/>
    <x v="81"/>
    <m/>
    <x v="2"/>
    <x v="3"/>
    <x v="0"/>
  </r>
  <r>
    <x v="563"/>
    <x v="5"/>
    <x v="0"/>
    <s v="GDN_Direct_AT_DolceGusto_2102"/>
    <n v="258"/>
    <m/>
    <m/>
    <m/>
    <m/>
    <n v="0"/>
    <m/>
    <x v="0"/>
    <m/>
    <m/>
    <x v="81"/>
    <m/>
    <x v="2"/>
    <x v="3"/>
    <x v="0"/>
  </r>
  <r>
    <x v="563"/>
    <x v="5"/>
    <x v="0"/>
    <s v="GDN_Direct_AT_DolceGusto_2102"/>
    <n v="5782"/>
    <m/>
    <m/>
    <m/>
    <m/>
    <n v="990.92004706499995"/>
    <m/>
    <x v="0"/>
    <m/>
    <m/>
    <x v="81"/>
    <m/>
    <x v="2"/>
    <x v="3"/>
    <x v="0"/>
  </r>
  <r>
    <x v="563"/>
    <x v="5"/>
    <x v="0"/>
    <s v="GDN_Direct_RT_2102"/>
    <n v="1172"/>
    <m/>
    <m/>
    <m/>
    <m/>
    <n v="96.760323284999998"/>
    <m/>
    <x v="0"/>
    <m/>
    <m/>
    <x v="81"/>
    <m/>
    <x v="2"/>
    <x v="3"/>
    <x v="0"/>
  </r>
  <r>
    <x v="563"/>
    <x v="5"/>
    <x v="0"/>
    <s v="GDN_Direct_RT_2102"/>
    <n v="21556"/>
    <m/>
    <m/>
    <m/>
    <m/>
    <n v="2340.04289793"/>
    <m/>
    <x v="0"/>
    <m/>
    <m/>
    <x v="81"/>
    <m/>
    <x v="2"/>
    <x v="3"/>
    <x v="0"/>
  </r>
  <r>
    <x v="563"/>
    <x v="5"/>
    <x v="0"/>
    <s v="GDN_Direct_RT_2102"/>
    <n v="1093"/>
    <m/>
    <m/>
    <m/>
    <m/>
    <n v="113.76678162"/>
    <m/>
    <x v="0"/>
    <m/>
    <m/>
    <x v="81"/>
    <m/>
    <x v="2"/>
    <x v="3"/>
    <x v="0"/>
  </r>
  <r>
    <x v="563"/>
    <x v="5"/>
    <x v="0"/>
    <s v="GDN_Direct_AT_Coffee_2102"/>
    <n v="1655"/>
    <m/>
    <m/>
    <m/>
    <m/>
    <n v="209.12727480999999"/>
    <m/>
    <x v="0"/>
    <m/>
    <m/>
    <x v="81"/>
    <m/>
    <x v="2"/>
    <x v="3"/>
    <x v="0"/>
  </r>
  <r>
    <x v="563"/>
    <x v="5"/>
    <x v="0"/>
    <s v="GDN_Direct_AT_Coffee_2102"/>
    <n v="3877"/>
    <m/>
    <m/>
    <m/>
    <m/>
    <n v="557.84539020500006"/>
    <m/>
    <x v="0"/>
    <m/>
    <m/>
    <x v="81"/>
    <m/>
    <x v="2"/>
    <x v="3"/>
    <x v="0"/>
  </r>
  <r>
    <x v="563"/>
    <x v="5"/>
    <x v="0"/>
    <s v="GDN_Direct_AT_DolceGusto_2102"/>
    <n v="2644"/>
    <m/>
    <m/>
    <m/>
    <m/>
    <n v="457.27704532999996"/>
    <m/>
    <x v="0"/>
    <m/>
    <m/>
    <x v="81"/>
    <m/>
    <x v="2"/>
    <x v="3"/>
    <x v="0"/>
  </r>
  <r>
    <x v="563"/>
    <x v="5"/>
    <x v="0"/>
    <s v="GDN_Direct_AT_DolceGusto_2102"/>
    <n v="3018"/>
    <m/>
    <m/>
    <m/>
    <m/>
    <n v="179.16546088000001"/>
    <m/>
    <x v="0"/>
    <m/>
    <m/>
    <x v="81"/>
    <m/>
    <x v="2"/>
    <x v="3"/>
    <x v="0"/>
  </r>
  <r>
    <x v="563"/>
    <x v="5"/>
    <x v="0"/>
    <s v="GDN_Direct_RT_2102"/>
    <n v="229"/>
    <m/>
    <m/>
    <m/>
    <m/>
    <n v="81.361922410000005"/>
    <m/>
    <x v="0"/>
    <m/>
    <m/>
    <x v="81"/>
    <m/>
    <x v="2"/>
    <x v="3"/>
    <x v="0"/>
  </r>
  <r>
    <x v="563"/>
    <x v="5"/>
    <x v="0"/>
    <s v="GDN_Direct_RT_2102"/>
    <n v="734"/>
    <m/>
    <m/>
    <m/>
    <m/>
    <n v="0"/>
    <m/>
    <x v="0"/>
    <m/>
    <m/>
    <x v="81"/>
    <m/>
    <x v="2"/>
    <x v="3"/>
    <x v="0"/>
  </r>
  <r>
    <x v="563"/>
    <x v="5"/>
    <x v="0"/>
    <s v="GDN_Direct_RT_2102"/>
    <n v="12533"/>
    <m/>
    <m/>
    <m/>
    <m/>
    <n v="1452.213728255"/>
    <m/>
    <x v="0"/>
    <m/>
    <m/>
    <x v="81"/>
    <m/>
    <x v="2"/>
    <x v="3"/>
    <x v="0"/>
  </r>
  <r>
    <x v="563"/>
    <x v="5"/>
    <x v="0"/>
    <s v="GDN_Direct_RT_2102"/>
    <n v="4534"/>
    <m/>
    <m/>
    <m/>
    <m/>
    <n v="490.78312090999998"/>
    <m/>
    <x v="0"/>
    <m/>
    <m/>
    <x v="81"/>
    <m/>
    <x v="2"/>
    <x v="3"/>
    <x v="0"/>
  </r>
  <r>
    <x v="563"/>
    <x v="5"/>
    <x v="0"/>
    <s v="GDN_Direct_RT_2102"/>
    <n v="9177"/>
    <m/>
    <m/>
    <m/>
    <m/>
    <n v="764.50853842999993"/>
    <m/>
    <x v="0"/>
    <m/>
    <m/>
    <x v="81"/>
    <m/>
    <x v="2"/>
    <x v="3"/>
    <x v="0"/>
  </r>
  <r>
    <x v="563"/>
    <x v="5"/>
    <x v="0"/>
    <s v="GDN_Direct_RT_2102"/>
    <n v="175"/>
    <m/>
    <m/>
    <m/>
    <m/>
    <n v="21.563008414999999"/>
    <m/>
    <x v="0"/>
    <m/>
    <m/>
    <x v="81"/>
    <m/>
    <x v="2"/>
    <x v="3"/>
    <x v="0"/>
  </r>
  <r>
    <x v="563"/>
    <x v="5"/>
    <x v="0"/>
    <s v="GDN_Direct_RT_2102"/>
    <n v="156"/>
    <m/>
    <m/>
    <m/>
    <m/>
    <n v="48.920220255000004"/>
    <m/>
    <x v="0"/>
    <m/>
    <m/>
    <x v="81"/>
    <m/>
    <x v="2"/>
    <x v="3"/>
    <x v="0"/>
  </r>
  <r>
    <x v="563"/>
    <x v="5"/>
    <x v="0"/>
    <s v="GDN_Direct_RT_2102"/>
    <n v="599"/>
    <m/>
    <m/>
    <m/>
    <m/>
    <n v="229.46178068500001"/>
    <m/>
    <x v="0"/>
    <m/>
    <m/>
    <x v="81"/>
    <m/>
    <x v="2"/>
    <x v="3"/>
    <x v="0"/>
  </r>
  <r>
    <x v="563"/>
    <x v="5"/>
    <x v="0"/>
    <s v="GDN_Direct_RT_2102"/>
    <n v="1989"/>
    <m/>
    <m/>
    <m/>
    <m/>
    <n v="288.03965148999998"/>
    <m/>
    <x v="0"/>
    <m/>
    <m/>
    <x v="81"/>
    <m/>
    <x v="2"/>
    <x v="3"/>
    <x v="0"/>
  </r>
  <r>
    <x v="563"/>
    <x v="5"/>
    <x v="0"/>
    <s v="GDN_Direct_AT_Coffee_2102"/>
    <n v="475"/>
    <m/>
    <m/>
    <m/>
    <m/>
    <n v="0"/>
    <m/>
    <x v="0"/>
    <m/>
    <m/>
    <x v="81"/>
    <m/>
    <x v="2"/>
    <x v="3"/>
    <x v="0"/>
  </r>
  <r>
    <x v="563"/>
    <x v="5"/>
    <x v="0"/>
    <s v="GDN_Direct_AT_Coffee_2102"/>
    <n v="3532"/>
    <m/>
    <m/>
    <m/>
    <m/>
    <n v="430.11772034500001"/>
    <m/>
    <x v="0"/>
    <m/>
    <m/>
    <x v="81"/>
    <m/>
    <x v="2"/>
    <x v="3"/>
    <x v="0"/>
  </r>
  <r>
    <x v="563"/>
    <x v="5"/>
    <x v="0"/>
    <s v="GDN_Direct_AT_Coffee_2102"/>
    <n v="2363"/>
    <m/>
    <m/>
    <m/>
    <m/>
    <n v="694.55460583499996"/>
    <m/>
    <x v="0"/>
    <m/>
    <m/>
    <x v="81"/>
    <m/>
    <x v="2"/>
    <x v="3"/>
    <x v="0"/>
  </r>
  <r>
    <x v="564"/>
    <x v="4"/>
    <x v="0"/>
    <s v="指名：ドルチェグスト（170816-170916）"/>
    <n v="112"/>
    <m/>
    <m/>
    <m/>
    <m/>
    <n v="483.6"/>
    <m/>
    <x v="0"/>
    <m/>
    <m/>
    <x v="81"/>
    <m/>
    <x v="2"/>
    <x v="3"/>
    <x v="2"/>
  </r>
  <r>
    <x v="564"/>
    <x v="4"/>
    <x v="0"/>
    <s v="指名：ドルチェグスト（170816-170916）"/>
    <n v="2776"/>
    <m/>
    <m/>
    <m/>
    <m/>
    <n v="34245.120000000003"/>
    <m/>
    <x v="0"/>
    <m/>
    <m/>
    <x v="81"/>
    <m/>
    <x v="2"/>
    <x v="3"/>
    <x v="2"/>
  </r>
  <r>
    <x v="564"/>
    <x v="4"/>
    <x v="0"/>
    <s v="指名：ドルチェグスト（170816-170916）"/>
    <n v="7167"/>
    <m/>
    <m/>
    <m/>
    <m/>
    <n v="92064.960000000006"/>
    <m/>
    <x v="0"/>
    <m/>
    <m/>
    <x v="81"/>
    <m/>
    <x v="2"/>
    <x v="3"/>
    <x v="2"/>
  </r>
  <r>
    <x v="564"/>
    <x v="4"/>
    <x v="0"/>
    <s v="指名：ドルチェグスト（170816-170916）"/>
    <n v="55"/>
    <m/>
    <m/>
    <m/>
    <m/>
    <n v="163.28"/>
    <m/>
    <x v="0"/>
    <m/>
    <m/>
    <x v="81"/>
    <m/>
    <x v="2"/>
    <x v="3"/>
    <x v="2"/>
  </r>
  <r>
    <x v="564"/>
    <x v="4"/>
    <x v="0"/>
    <s v="指名：ドルチェグスト（170816-170916）"/>
    <n v="48"/>
    <m/>
    <m/>
    <m/>
    <m/>
    <n v="267.27999999999997"/>
    <m/>
    <x v="0"/>
    <m/>
    <m/>
    <x v="81"/>
    <m/>
    <x v="2"/>
    <x v="3"/>
    <x v="2"/>
  </r>
  <r>
    <x v="564"/>
    <x v="4"/>
    <x v="0"/>
    <s v="指名：ドルチェグスト（170816-170916）"/>
    <n v="87"/>
    <m/>
    <m/>
    <m/>
    <m/>
    <n v="449.28"/>
    <m/>
    <x v="0"/>
    <m/>
    <m/>
    <x v="81"/>
    <m/>
    <x v="2"/>
    <x v="3"/>
    <x v="2"/>
  </r>
  <r>
    <x v="564"/>
    <x v="5"/>
    <x v="0"/>
    <s v="GDN_Direct_AT_DolceGusto_2102"/>
    <n v="4483"/>
    <m/>
    <m/>
    <m/>
    <m/>
    <n v="926.10735940000006"/>
    <m/>
    <x v="0"/>
    <m/>
    <m/>
    <x v="81"/>
    <m/>
    <x v="2"/>
    <x v="3"/>
    <x v="0"/>
  </r>
  <r>
    <x v="564"/>
    <x v="5"/>
    <x v="0"/>
    <s v="GDN_Direct_RT_2102"/>
    <n v="12823"/>
    <m/>
    <m/>
    <m/>
    <m/>
    <n v="1433.8170132149999"/>
    <m/>
    <x v="0"/>
    <m/>
    <m/>
    <x v="81"/>
    <m/>
    <x v="2"/>
    <x v="3"/>
    <x v="0"/>
  </r>
  <r>
    <x v="564"/>
    <x v="5"/>
    <x v="0"/>
    <s v="GDN_Direct_AT_Coffee_2102"/>
    <n v="651"/>
    <m/>
    <m/>
    <m/>
    <m/>
    <n v="0"/>
    <m/>
    <x v="0"/>
    <m/>
    <m/>
    <x v="81"/>
    <m/>
    <x v="2"/>
    <x v="3"/>
    <x v="0"/>
  </r>
  <r>
    <x v="564"/>
    <x v="5"/>
    <x v="0"/>
    <s v="GDN_Direct_AT_Coffee_2102"/>
    <n v="89353"/>
    <m/>
    <m/>
    <m/>
    <m/>
    <n v="8255.2550228599994"/>
    <m/>
    <x v="0"/>
    <m/>
    <m/>
    <x v="81"/>
    <m/>
    <x v="2"/>
    <x v="3"/>
    <x v="0"/>
  </r>
  <r>
    <x v="564"/>
    <x v="5"/>
    <x v="0"/>
    <s v="GDN_Direct_AT_DolceGusto_2102"/>
    <n v="5023"/>
    <m/>
    <m/>
    <m/>
    <m/>
    <n v="849.49812672000007"/>
    <m/>
    <x v="0"/>
    <m/>
    <m/>
    <x v="81"/>
    <m/>
    <x v="2"/>
    <x v="3"/>
    <x v="0"/>
  </r>
  <r>
    <x v="564"/>
    <x v="5"/>
    <x v="0"/>
    <s v="GDN_Direct_AT_DolceGusto_2102"/>
    <n v="61031"/>
    <m/>
    <m/>
    <m/>
    <m/>
    <n v="6690.18340635"/>
    <m/>
    <x v="0"/>
    <m/>
    <m/>
    <x v="81"/>
    <m/>
    <x v="2"/>
    <x v="3"/>
    <x v="0"/>
  </r>
  <r>
    <x v="564"/>
    <x v="5"/>
    <x v="0"/>
    <s v="GDN_Direct_AT_DolceGusto_2102"/>
    <n v="467"/>
    <m/>
    <m/>
    <m/>
    <m/>
    <n v="15.21263184"/>
    <m/>
    <x v="0"/>
    <m/>
    <m/>
    <x v="81"/>
    <m/>
    <x v="2"/>
    <x v="3"/>
    <x v="0"/>
  </r>
  <r>
    <x v="564"/>
    <x v="5"/>
    <x v="0"/>
    <s v="GDN_Direct_AT_Coffee_2102"/>
    <n v="128628"/>
    <m/>
    <m/>
    <m/>
    <m/>
    <n v="13177.573937629999"/>
    <m/>
    <x v="0"/>
    <m/>
    <m/>
    <x v="81"/>
    <m/>
    <x v="2"/>
    <x v="3"/>
    <x v="0"/>
  </r>
  <r>
    <x v="564"/>
    <x v="5"/>
    <x v="0"/>
    <s v="GDN_Direct_AT_DolceGusto_2102"/>
    <n v="144353"/>
    <m/>
    <m/>
    <m/>
    <m/>
    <n v="15314.409561820001"/>
    <m/>
    <x v="0"/>
    <m/>
    <m/>
    <x v="81"/>
    <m/>
    <x v="2"/>
    <x v="3"/>
    <x v="0"/>
  </r>
  <r>
    <x v="564"/>
    <x v="5"/>
    <x v="0"/>
    <s v="GDN_Direct_AT_DolceGusto_2102"/>
    <n v="8493"/>
    <m/>
    <m/>
    <m/>
    <m/>
    <n v="908.98795044999997"/>
    <m/>
    <x v="0"/>
    <m/>
    <m/>
    <x v="81"/>
    <m/>
    <x v="2"/>
    <x v="3"/>
    <x v="0"/>
  </r>
  <r>
    <x v="564"/>
    <x v="5"/>
    <x v="0"/>
    <s v="GDN_Direct_RT_2102"/>
    <n v="365"/>
    <m/>
    <m/>
    <m/>
    <m/>
    <n v="15.701692025"/>
    <m/>
    <x v="0"/>
    <m/>
    <m/>
    <x v="81"/>
    <m/>
    <x v="2"/>
    <x v="3"/>
    <x v="0"/>
  </r>
  <r>
    <x v="564"/>
    <x v="5"/>
    <x v="0"/>
    <s v="GDN_Direct_AT_DolceGusto_2102"/>
    <n v="6770"/>
    <m/>
    <m/>
    <m/>
    <m/>
    <n v="1440.411986225"/>
    <m/>
    <x v="0"/>
    <m/>
    <m/>
    <x v="81"/>
    <m/>
    <x v="2"/>
    <x v="3"/>
    <x v="0"/>
  </r>
  <r>
    <x v="564"/>
    <x v="5"/>
    <x v="0"/>
    <s v="GDN_Direct_RT_2102"/>
    <n v="611"/>
    <m/>
    <m/>
    <m/>
    <m/>
    <n v="16.743141049999998"/>
    <m/>
    <x v="0"/>
    <m/>
    <m/>
    <x v="81"/>
    <m/>
    <x v="2"/>
    <x v="3"/>
    <x v="0"/>
  </r>
  <r>
    <x v="564"/>
    <x v="5"/>
    <x v="0"/>
    <s v="GDN_Direct_RT_2102"/>
    <n v="724"/>
    <m/>
    <m/>
    <m/>
    <m/>
    <n v="119.36712779999999"/>
    <m/>
    <x v="0"/>
    <m/>
    <m/>
    <x v="81"/>
    <m/>
    <x v="2"/>
    <x v="3"/>
    <x v="0"/>
  </r>
  <r>
    <x v="564"/>
    <x v="5"/>
    <x v="0"/>
    <s v="GDN_Direct_RT_2102"/>
    <n v="7692"/>
    <m/>
    <m/>
    <m/>
    <m/>
    <n v="721.45595550000007"/>
    <m/>
    <x v="0"/>
    <m/>
    <m/>
    <x v="81"/>
    <m/>
    <x v="2"/>
    <x v="3"/>
    <x v="0"/>
  </r>
  <r>
    <x v="564"/>
    <x v="5"/>
    <x v="0"/>
    <s v="GDN_Direct_RT_2102"/>
    <n v="238266"/>
    <m/>
    <m/>
    <m/>
    <m/>
    <n v="31529.04903007"/>
    <m/>
    <x v="0"/>
    <m/>
    <m/>
    <x v="81"/>
    <m/>
    <x v="2"/>
    <x v="3"/>
    <x v="0"/>
  </r>
  <r>
    <x v="564"/>
    <x v="5"/>
    <x v="0"/>
    <s v="GDN_Direct_AT_Coffee_2102"/>
    <n v="2397"/>
    <m/>
    <m/>
    <m/>
    <m/>
    <n v="416.19277747500001"/>
    <m/>
    <x v="0"/>
    <m/>
    <m/>
    <x v="81"/>
    <m/>
    <x v="2"/>
    <x v="3"/>
    <x v="0"/>
  </r>
  <r>
    <x v="564"/>
    <x v="5"/>
    <x v="0"/>
    <s v="GDN_Direct_AT_Coffee_2102"/>
    <n v="6722"/>
    <m/>
    <m/>
    <m/>
    <m/>
    <n v="1175.275074745"/>
    <m/>
    <x v="0"/>
    <m/>
    <m/>
    <x v="81"/>
    <m/>
    <x v="2"/>
    <x v="3"/>
    <x v="0"/>
  </r>
  <r>
    <x v="564"/>
    <x v="5"/>
    <x v="0"/>
    <s v="GDN_Direct_AT_Coffee_2102"/>
    <n v="3608"/>
    <m/>
    <m/>
    <m/>
    <m/>
    <n v="726.17520637999996"/>
    <m/>
    <x v="0"/>
    <m/>
    <m/>
    <x v="81"/>
    <m/>
    <x v="2"/>
    <x v="3"/>
    <x v="0"/>
  </r>
  <r>
    <x v="564"/>
    <x v="5"/>
    <x v="0"/>
    <s v="GDN_Direct_AT_DolceGusto_2102"/>
    <n v="3357"/>
    <m/>
    <m/>
    <m/>
    <m/>
    <n v="737.93390271999999"/>
    <m/>
    <x v="0"/>
    <m/>
    <m/>
    <x v="81"/>
    <m/>
    <x v="2"/>
    <x v="3"/>
    <x v="0"/>
  </r>
  <r>
    <x v="564"/>
    <x v="5"/>
    <x v="0"/>
    <s v="GDN_Direct_RT_2102"/>
    <n v="26125"/>
    <m/>
    <m/>
    <m/>
    <m/>
    <n v="2525.7479542300002"/>
    <m/>
    <x v="0"/>
    <m/>
    <m/>
    <x v="81"/>
    <m/>
    <x v="2"/>
    <x v="3"/>
    <x v="0"/>
  </r>
  <r>
    <x v="564"/>
    <x v="5"/>
    <x v="0"/>
    <s v="GDN_Direct_AT_Coffee_2102"/>
    <n v="5308"/>
    <m/>
    <m/>
    <m/>
    <m/>
    <n v="894.71838672500007"/>
    <m/>
    <x v="0"/>
    <m/>
    <m/>
    <x v="81"/>
    <m/>
    <x v="2"/>
    <x v="3"/>
    <x v="0"/>
  </r>
  <r>
    <x v="564"/>
    <x v="5"/>
    <x v="0"/>
    <s v="GDN_Direct_RT_2102"/>
    <n v="142"/>
    <m/>
    <m/>
    <m/>
    <m/>
    <n v="0"/>
    <m/>
    <x v="0"/>
    <m/>
    <m/>
    <x v="81"/>
    <m/>
    <x v="2"/>
    <x v="3"/>
    <x v="0"/>
  </r>
  <r>
    <x v="564"/>
    <x v="5"/>
    <x v="0"/>
    <s v="GDN_Direct_RT_2102"/>
    <n v="10641"/>
    <m/>
    <m/>
    <m/>
    <m/>
    <n v="779.99167484500003"/>
    <m/>
    <x v="0"/>
    <m/>
    <m/>
    <x v="81"/>
    <m/>
    <x v="2"/>
    <x v="3"/>
    <x v="0"/>
  </r>
  <r>
    <x v="564"/>
    <x v="5"/>
    <x v="0"/>
    <s v="GDN_Direct_AT_Coffee_2102"/>
    <n v="12549"/>
    <m/>
    <m/>
    <m/>
    <m/>
    <n v="739.49860675000002"/>
    <m/>
    <x v="0"/>
    <m/>
    <m/>
    <x v="81"/>
    <m/>
    <x v="2"/>
    <x v="3"/>
    <x v="0"/>
  </r>
  <r>
    <x v="564"/>
    <x v="5"/>
    <x v="0"/>
    <s v="GDN_Direct_AT_Coffee_2102"/>
    <n v="536"/>
    <m/>
    <m/>
    <m/>
    <m/>
    <n v="0"/>
    <m/>
    <x v="0"/>
    <m/>
    <m/>
    <x v="81"/>
    <m/>
    <x v="2"/>
    <x v="3"/>
    <x v="0"/>
  </r>
  <r>
    <x v="564"/>
    <x v="5"/>
    <x v="0"/>
    <s v="GDN_Direct_RT_2102"/>
    <n v="281"/>
    <m/>
    <m/>
    <m/>
    <m/>
    <n v="0"/>
    <m/>
    <x v="0"/>
    <m/>
    <m/>
    <x v="81"/>
    <m/>
    <x v="2"/>
    <x v="3"/>
    <x v="0"/>
  </r>
  <r>
    <x v="564"/>
    <x v="5"/>
    <x v="0"/>
    <s v="GDN_Direct_RT_2102"/>
    <n v="28"/>
    <m/>
    <m/>
    <m/>
    <m/>
    <n v="0"/>
    <m/>
    <x v="0"/>
    <m/>
    <m/>
    <x v="81"/>
    <m/>
    <x v="2"/>
    <x v="3"/>
    <x v="0"/>
  </r>
  <r>
    <x v="564"/>
    <x v="5"/>
    <x v="0"/>
    <s v="GDN_Direct_RT_2102"/>
    <n v="59922"/>
    <m/>
    <m/>
    <m/>
    <m/>
    <n v="7931.9941236249997"/>
    <m/>
    <x v="0"/>
    <m/>
    <m/>
    <x v="81"/>
    <m/>
    <x v="2"/>
    <x v="3"/>
    <x v="0"/>
  </r>
  <r>
    <x v="564"/>
    <x v="5"/>
    <x v="0"/>
    <s v="GDN_Direct_RT_2102"/>
    <n v="25"/>
    <m/>
    <m/>
    <m/>
    <m/>
    <n v="0"/>
    <m/>
    <x v="0"/>
    <m/>
    <m/>
    <x v="81"/>
    <m/>
    <x v="2"/>
    <x v="3"/>
    <x v="0"/>
  </r>
  <r>
    <x v="564"/>
    <x v="5"/>
    <x v="0"/>
    <s v="GDN_Direct_RT_2102"/>
    <n v="247"/>
    <m/>
    <m/>
    <m/>
    <m/>
    <n v="0"/>
    <m/>
    <x v="0"/>
    <m/>
    <m/>
    <x v="81"/>
    <m/>
    <x v="2"/>
    <x v="3"/>
    <x v="0"/>
  </r>
  <r>
    <x v="564"/>
    <x v="5"/>
    <x v="0"/>
    <s v="GDN_Direct_AT_DolceGusto_2102"/>
    <n v="236"/>
    <m/>
    <m/>
    <m/>
    <m/>
    <n v="0"/>
    <m/>
    <x v="0"/>
    <m/>
    <m/>
    <x v="81"/>
    <m/>
    <x v="2"/>
    <x v="3"/>
    <x v="0"/>
  </r>
  <r>
    <x v="564"/>
    <x v="5"/>
    <x v="0"/>
    <s v="GDN_Direct_AT_Coffee_2102"/>
    <n v="5668"/>
    <m/>
    <m/>
    <m/>
    <m/>
    <n v="950.09738274000006"/>
    <m/>
    <x v="0"/>
    <m/>
    <m/>
    <x v="81"/>
    <m/>
    <x v="2"/>
    <x v="3"/>
    <x v="0"/>
  </r>
  <r>
    <x v="564"/>
    <x v="5"/>
    <x v="0"/>
    <s v="GDN_Direct_RT_2102"/>
    <n v="196"/>
    <m/>
    <m/>
    <m/>
    <m/>
    <n v="24.637709000000001"/>
    <m/>
    <x v="0"/>
    <m/>
    <m/>
    <x v="81"/>
    <m/>
    <x v="2"/>
    <x v="3"/>
    <x v="0"/>
  </r>
  <r>
    <x v="564"/>
    <x v="5"/>
    <x v="0"/>
    <s v="GDN_Direct_AT_DolceGusto_2102"/>
    <n v="4465"/>
    <m/>
    <m/>
    <m/>
    <m/>
    <n v="291.46101003500002"/>
    <m/>
    <x v="0"/>
    <m/>
    <m/>
    <x v="81"/>
    <m/>
    <x v="2"/>
    <x v="3"/>
    <x v="0"/>
  </r>
  <r>
    <x v="564"/>
    <x v="5"/>
    <x v="0"/>
    <s v="GDN_Direct_RT_2102"/>
    <n v="5827"/>
    <m/>
    <m/>
    <m/>
    <m/>
    <n v="857.18429893999996"/>
    <m/>
    <x v="0"/>
    <m/>
    <m/>
    <x v="81"/>
    <m/>
    <x v="2"/>
    <x v="3"/>
    <x v="0"/>
  </r>
  <r>
    <x v="564"/>
    <x v="5"/>
    <x v="0"/>
    <s v="GDN_Direct_RT_2102"/>
    <n v="2387"/>
    <m/>
    <m/>
    <m/>
    <m/>
    <n v="484.48146537500003"/>
    <m/>
    <x v="0"/>
    <m/>
    <m/>
    <x v="81"/>
    <m/>
    <x v="2"/>
    <x v="3"/>
    <x v="0"/>
  </r>
  <r>
    <x v="564"/>
    <x v="5"/>
    <x v="0"/>
    <s v="GDN_Direct_RT_2102"/>
    <n v="1901"/>
    <m/>
    <m/>
    <m/>
    <m/>
    <n v="317.78915604000002"/>
    <m/>
    <x v="0"/>
    <m/>
    <m/>
    <x v="81"/>
    <m/>
    <x v="2"/>
    <x v="3"/>
    <x v="0"/>
  </r>
  <r>
    <x v="564"/>
    <x v="5"/>
    <x v="0"/>
    <s v="GDN_Direct_RT_2102"/>
    <n v="124436"/>
    <m/>
    <m/>
    <m/>
    <m/>
    <n v="14814.844435539999"/>
    <m/>
    <x v="0"/>
    <m/>
    <m/>
    <x v="81"/>
    <m/>
    <x v="2"/>
    <x v="3"/>
    <x v="0"/>
  </r>
  <r>
    <x v="564"/>
    <x v="5"/>
    <x v="0"/>
    <s v="GDN_Direct_RT_2102"/>
    <n v="106"/>
    <m/>
    <m/>
    <m/>
    <m/>
    <n v="0"/>
    <m/>
    <x v="0"/>
    <m/>
    <m/>
    <x v="81"/>
    <m/>
    <x v="2"/>
    <x v="3"/>
    <x v="0"/>
  </r>
  <r>
    <x v="564"/>
    <x v="5"/>
    <x v="0"/>
    <s v="GDN_Direct_RT_2102"/>
    <n v="4530"/>
    <m/>
    <m/>
    <m/>
    <m/>
    <n v="707.644328965"/>
    <m/>
    <x v="0"/>
    <m/>
    <m/>
    <x v="81"/>
    <m/>
    <x v="2"/>
    <x v="3"/>
    <x v="0"/>
  </r>
  <r>
    <x v="565"/>
    <x v="4"/>
    <x v="0"/>
    <s v="指名：ドルチェグスト（170816-170916）"/>
    <n v="55"/>
    <m/>
    <m/>
    <m/>
    <m/>
    <n v="828.88"/>
    <m/>
    <x v="0"/>
    <m/>
    <m/>
    <x v="81"/>
    <m/>
    <x v="2"/>
    <x v="3"/>
    <x v="2"/>
  </r>
  <r>
    <x v="565"/>
    <x v="4"/>
    <x v="0"/>
    <s v="指名：ドルチェグスト（170816-170916）"/>
    <n v="3223"/>
    <m/>
    <m/>
    <m/>
    <m/>
    <n v="37300.639999999999"/>
    <m/>
    <x v="0"/>
    <m/>
    <m/>
    <x v="81"/>
    <m/>
    <x v="2"/>
    <x v="3"/>
    <x v="2"/>
  </r>
  <r>
    <x v="565"/>
    <x v="4"/>
    <x v="0"/>
    <s v="指名：ドルチェグスト（170816-170916）"/>
    <n v="135"/>
    <m/>
    <m/>
    <m/>
    <m/>
    <n v="1836.64"/>
    <m/>
    <x v="0"/>
    <m/>
    <m/>
    <x v="81"/>
    <m/>
    <x v="2"/>
    <x v="3"/>
    <x v="2"/>
  </r>
  <r>
    <x v="565"/>
    <x v="4"/>
    <x v="0"/>
    <s v="指名：ドルチェグスト（170816-170916）"/>
    <n v="8538"/>
    <m/>
    <m/>
    <m/>
    <m/>
    <n v="111017.92"/>
    <m/>
    <x v="0"/>
    <m/>
    <m/>
    <x v="81"/>
    <m/>
    <x v="2"/>
    <x v="3"/>
    <x v="2"/>
  </r>
  <r>
    <x v="565"/>
    <x v="4"/>
    <x v="0"/>
    <s v="指名：ドルチェグスト（170816-170916）"/>
    <n v="88"/>
    <m/>
    <m/>
    <m/>
    <m/>
    <n v="1494.48"/>
    <m/>
    <x v="0"/>
    <m/>
    <m/>
    <x v="81"/>
    <m/>
    <x v="2"/>
    <x v="3"/>
    <x v="2"/>
  </r>
  <r>
    <x v="565"/>
    <x v="4"/>
    <x v="0"/>
    <s v="指名：ドルチェグスト（170816-170916）"/>
    <n v="65"/>
    <m/>
    <m/>
    <m/>
    <m/>
    <n v="117.52000000000001"/>
    <m/>
    <x v="0"/>
    <m/>
    <m/>
    <x v="81"/>
    <m/>
    <x v="2"/>
    <x v="3"/>
    <x v="2"/>
  </r>
  <r>
    <x v="565"/>
    <x v="5"/>
    <x v="0"/>
    <s v="GDN_Direct_RT_2102"/>
    <n v="11365"/>
    <m/>
    <m/>
    <m/>
    <m/>
    <n v="628.77511505000007"/>
    <m/>
    <x v="0"/>
    <m/>
    <m/>
    <x v="81"/>
    <m/>
    <x v="2"/>
    <x v="3"/>
    <x v="0"/>
  </r>
  <r>
    <x v="565"/>
    <x v="5"/>
    <x v="0"/>
    <s v="GDN_Direct_RT_2102"/>
    <n v="3654"/>
    <m/>
    <m/>
    <m/>
    <m/>
    <n v="326.15340213000002"/>
    <m/>
    <x v="0"/>
    <m/>
    <m/>
    <x v="81"/>
    <m/>
    <x v="2"/>
    <x v="3"/>
    <x v="0"/>
  </r>
  <r>
    <x v="565"/>
    <x v="5"/>
    <x v="0"/>
    <s v="GDN_Direct_RT_2102"/>
    <n v="483"/>
    <m/>
    <m/>
    <m/>
    <m/>
    <n v="102.157215415"/>
    <m/>
    <x v="0"/>
    <m/>
    <m/>
    <x v="81"/>
    <m/>
    <x v="2"/>
    <x v="3"/>
    <x v="0"/>
  </r>
  <r>
    <x v="565"/>
    <x v="5"/>
    <x v="0"/>
    <s v="GDN_Direct_RT_2102"/>
    <n v="679"/>
    <m/>
    <m/>
    <m/>
    <m/>
    <n v="224.76107783"/>
    <m/>
    <x v="0"/>
    <m/>
    <m/>
    <x v="81"/>
    <m/>
    <x v="2"/>
    <x v="3"/>
    <x v="0"/>
  </r>
  <r>
    <x v="565"/>
    <x v="5"/>
    <x v="0"/>
    <s v="GDN_Direct_RT_2102"/>
    <n v="847"/>
    <m/>
    <m/>
    <m/>
    <m/>
    <n v="83.788592800000004"/>
    <m/>
    <x v="0"/>
    <m/>
    <m/>
    <x v="81"/>
    <m/>
    <x v="2"/>
    <x v="3"/>
    <x v="0"/>
  </r>
  <r>
    <x v="565"/>
    <x v="5"/>
    <x v="0"/>
    <s v="GDN_Direct_RT_2102"/>
    <n v="6355"/>
    <m/>
    <m/>
    <m/>
    <m/>
    <n v="539.95041958999991"/>
    <m/>
    <x v="0"/>
    <m/>
    <m/>
    <x v="81"/>
    <m/>
    <x v="2"/>
    <x v="3"/>
    <x v="0"/>
  </r>
  <r>
    <x v="565"/>
    <x v="5"/>
    <x v="0"/>
    <s v="GDN_Direct_RT_2102"/>
    <n v="115792"/>
    <m/>
    <m/>
    <m/>
    <m/>
    <n v="8502.8063606150008"/>
    <m/>
    <x v="0"/>
    <m/>
    <m/>
    <x v="81"/>
    <m/>
    <x v="2"/>
    <x v="3"/>
    <x v="0"/>
  </r>
  <r>
    <x v="565"/>
    <x v="5"/>
    <x v="0"/>
    <s v="GDN_Direct_RT_2102"/>
    <n v="91"/>
    <m/>
    <m/>
    <m/>
    <m/>
    <n v="12.58385878"/>
    <m/>
    <x v="0"/>
    <m/>
    <m/>
    <x v="81"/>
    <m/>
    <x v="2"/>
    <x v="3"/>
    <x v="0"/>
  </r>
  <r>
    <x v="565"/>
    <x v="5"/>
    <x v="0"/>
    <s v="GDN_Direct_RT_2102"/>
    <n v="117"/>
    <m/>
    <m/>
    <m/>
    <m/>
    <n v="0"/>
    <m/>
    <x v="0"/>
    <m/>
    <m/>
    <x v="81"/>
    <m/>
    <x v="2"/>
    <x v="3"/>
    <x v="0"/>
  </r>
  <r>
    <x v="565"/>
    <x v="5"/>
    <x v="0"/>
    <s v="GDN_Direct_AT_Coffee_2102"/>
    <n v="10437"/>
    <m/>
    <m/>
    <m/>
    <m/>
    <n v="848.13720678000004"/>
    <m/>
    <x v="0"/>
    <m/>
    <m/>
    <x v="81"/>
    <m/>
    <x v="2"/>
    <x v="3"/>
    <x v="0"/>
  </r>
  <r>
    <x v="565"/>
    <x v="5"/>
    <x v="0"/>
    <s v="GDN_Direct_AT_DolceGusto_2102"/>
    <n v="190"/>
    <m/>
    <m/>
    <m/>
    <m/>
    <n v="0"/>
    <m/>
    <x v="0"/>
    <m/>
    <m/>
    <x v="81"/>
    <m/>
    <x v="2"/>
    <x v="3"/>
    <x v="0"/>
  </r>
  <r>
    <x v="565"/>
    <x v="5"/>
    <x v="0"/>
    <s v="GDN_Direct_AT_DolceGusto_2102"/>
    <n v="7711"/>
    <m/>
    <m/>
    <m/>
    <m/>
    <n v="635.53679839999995"/>
    <m/>
    <x v="0"/>
    <m/>
    <m/>
    <x v="81"/>
    <m/>
    <x v="2"/>
    <x v="3"/>
    <x v="0"/>
  </r>
  <r>
    <x v="565"/>
    <x v="5"/>
    <x v="0"/>
    <s v="GDN_Direct_AT_DolceGusto_2102"/>
    <n v="598"/>
    <m/>
    <m/>
    <m/>
    <m/>
    <n v="0"/>
    <m/>
    <x v="0"/>
    <m/>
    <m/>
    <x v="81"/>
    <m/>
    <x v="2"/>
    <x v="3"/>
    <x v="0"/>
  </r>
  <r>
    <x v="565"/>
    <x v="5"/>
    <x v="0"/>
    <s v="GDN_Direct_AT_Coffee_2102"/>
    <n v="4736"/>
    <m/>
    <m/>
    <m/>
    <m/>
    <n v="279.63998519500001"/>
    <m/>
    <x v="0"/>
    <m/>
    <m/>
    <x v="81"/>
    <m/>
    <x v="2"/>
    <x v="3"/>
    <x v="0"/>
  </r>
  <r>
    <x v="565"/>
    <x v="5"/>
    <x v="0"/>
    <s v="GDN_Direct_AT_Coffee_2102"/>
    <n v="2236"/>
    <m/>
    <m/>
    <m/>
    <m/>
    <n v="595.25048921500002"/>
    <m/>
    <x v="0"/>
    <m/>
    <m/>
    <x v="81"/>
    <m/>
    <x v="2"/>
    <x v="3"/>
    <x v="0"/>
  </r>
  <r>
    <x v="565"/>
    <x v="5"/>
    <x v="0"/>
    <s v="GDN_Direct_AT_DolceGusto_2102"/>
    <n v="120794"/>
    <m/>
    <m/>
    <m/>
    <m/>
    <n v="10183.850912239999"/>
    <m/>
    <x v="0"/>
    <m/>
    <m/>
    <x v="81"/>
    <m/>
    <x v="2"/>
    <x v="3"/>
    <x v="0"/>
  </r>
  <r>
    <x v="565"/>
    <x v="5"/>
    <x v="0"/>
    <s v="GDN_Direct_AT_DolceGusto_2102"/>
    <n v="5411"/>
    <m/>
    <m/>
    <m/>
    <m/>
    <n v="766.32481098999995"/>
    <m/>
    <x v="0"/>
    <m/>
    <m/>
    <x v="81"/>
    <m/>
    <x v="2"/>
    <x v="3"/>
    <x v="0"/>
  </r>
  <r>
    <x v="565"/>
    <x v="5"/>
    <x v="0"/>
    <s v="GDN_Direct_RT_2102"/>
    <n v="26005"/>
    <m/>
    <m/>
    <m/>
    <m/>
    <n v="2081.8975950650001"/>
    <m/>
    <x v="0"/>
    <m/>
    <m/>
    <x v="81"/>
    <m/>
    <x v="2"/>
    <x v="3"/>
    <x v="0"/>
  </r>
  <r>
    <x v="565"/>
    <x v="5"/>
    <x v="0"/>
    <s v="GDN_Direct_RT_2102"/>
    <n v="489"/>
    <m/>
    <m/>
    <m/>
    <m/>
    <n v="49.998320444999997"/>
    <m/>
    <x v="0"/>
    <m/>
    <m/>
    <x v="81"/>
    <m/>
    <x v="2"/>
    <x v="3"/>
    <x v="0"/>
  </r>
  <r>
    <x v="565"/>
    <x v="5"/>
    <x v="0"/>
    <s v="GDN_Direct_RT_2102"/>
    <n v="29"/>
    <m/>
    <m/>
    <m/>
    <m/>
    <n v="0"/>
    <m/>
    <x v="0"/>
    <m/>
    <m/>
    <x v="81"/>
    <m/>
    <x v="2"/>
    <x v="3"/>
    <x v="0"/>
  </r>
  <r>
    <x v="565"/>
    <x v="5"/>
    <x v="0"/>
    <s v="GDN_Direct_RT_2102"/>
    <n v="20112"/>
    <m/>
    <m/>
    <m/>
    <m/>
    <n v="1785.3132180100001"/>
    <m/>
    <x v="0"/>
    <m/>
    <m/>
    <x v="81"/>
    <m/>
    <x v="2"/>
    <x v="3"/>
    <x v="0"/>
  </r>
  <r>
    <x v="565"/>
    <x v="5"/>
    <x v="0"/>
    <s v="GDN_Direct_AT_Coffee_2102"/>
    <n v="121346"/>
    <m/>
    <m/>
    <m/>
    <m/>
    <n v="9837.6215359399994"/>
    <m/>
    <x v="0"/>
    <m/>
    <m/>
    <x v="81"/>
    <m/>
    <x v="2"/>
    <x v="3"/>
    <x v="0"/>
  </r>
  <r>
    <x v="565"/>
    <x v="5"/>
    <x v="0"/>
    <s v="GDN_Direct_RT_2102"/>
    <n v="4869"/>
    <m/>
    <m/>
    <m/>
    <m/>
    <n v="647.75830113500001"/>
    <m/>
    <x v="0"/>
    <m/>
    <m/>
    <x v="81"/>
    <m/>
    <x v="2"/>
    <x v="3"/>
    <x v="0"/>
  </r>
  <r>
    <x v="565"/>
    <x v="5"/>
    <x v="0"/>
    <s v="GDN_Direct_RT_2102"/>
    <n v="19"/>
    <m/>
    <m/>
    <m/>
    <m/>
    <n v="0"/>
    <m/>
    <x v="0"/>
    <m/>
    <m/>
    <x v="81"/>
    <m/>
    <x v="2"/>
    <x v="3"/>
    <x v="0"/>
  </r>
  <r>
    <x v="565"/>
    <x v="5"/>
    <x v="0"/>
    <s v="GDN_Direct_AT_Coffee_2102"/>
    <n v="596"/>
    <m/>
    <m/>
    <m/>
    <m/>
    <n v="34.248343345000002"/>
    <m/>
    <x v="0"/>
    <m/>
    <m/>
    <x v="81"/>
    <m/>
    <x v="2"/>
    <x v="3"/>
    <x v="0"/>
  </r>
  <r>
    <x v="565"/>
    <x v="5"/>
    <x v="0"/>
    <s v="GDN_Direct_AT_Coffee_2102"/>
    <n v="4187"/>
    <m/>
    <m/>
    <m/>
    <m/>
    <n v="557.52751374000002"/>
    <m/>
    <x v="0"/>
    <m/>
    <m/>
    <x v="81"/>
    <m/>
    <x v="2"/>
    <x v="3"/>
    <x v="0"/>
  </r>
  <r>
    <x v="565"/>
    <x v="5"/>
    <x v="0"/>
    <s v="GDN_Direct_AT_Coffee_2102"/>
    <n v="561"/>
    <m/>
    <m/>
    <m/>
    <m/>
    <n v="24.841507584999999"/>
    <m/>
    <x v="0"/>
    <m/>
    <m/>
    <x v="81"/>
    <m/>
    <x v="2"/>
    <x v="3"/>
    <x v="0"/>
  </r>
  <r>
    <x v="565"/>
    <x v="5"/>
    <x v="0"/>
    <s v="GDN_Direct_AT_Coffee_2102"/>
    <n v="5571"/>
    <m/>
    <m/>
    <m/>
    <m/>
    <n v="595.18604110000001"/>
    <m/>
    <x v="0"/>
    <m/>
    <m/>
    <x v="81"/>
    <m/>
    <x v="2"/>
    <x v="3"/>
    <x v="0"/>
  </r>
  <r>
    <x v="565"/>
    <x v="5"/>
    <x v="0"/>
    <s v="GDN_Direct_AT_DolceGusto_2102"/>
    <n v="2750"/>
    <m/>
    <m/>
    <m/>
    <m/>
    <n v="286.91451613999999"/>
    <m/>
    <x v="0"/>
    <m/>
    <m/>
    <x v="81"/>
    <m/>
    <x v="2"/>
    <x v="3"/>
    <x v="0"/>
  </r>
  <r>
    <x v="565"/>
    <x v="5"/>
    <x v="0"/>
    <s v="GDN_Direct_RT_2102"/>
    <n v="240"/>
    <m/>
    <m/>
    <m/>
    <m/>
    <n v="17.473228554999999"/>
    <m/>
    <x v="0"/>
    <m/>
    <m/>
    <x v="81"/>
    <m/>
    <x v="2"/>
    <x v="3"/>
    <x v="0"/>
  </r>
  <r>
    <x v="565"/>
    <x v="5"/>
    <x v="0"/>
    <s v="GDN_Direct_RT_2102"/>
    <n v="52630"/>
    <m/>
    <m/>
    <m/>
    <m/>
    <n v="4961.8693072300002"/>
    <m/>
    <x v="0"/>
    <m/>
    <m/>
    <x v="81"/>
    <m/>
    <x v="2"/>
    <x v="3"/>
    <x v="0"/>
  </r>
  <r>
    <x v="565"/>
    <x v="5"/>
    <x v="0"/>
    <s v="GDN_Direct_RT_2102"/>
    <n v="277699"/>
    <m/>
    <m/>
    <m/>
    <m/>
    <n v="24306.797162544997"/>
    <m/>
    <x v="0"/>
    <m/>
    <m/>
    <x v="81"/>
    <m/>
    <x v="2"/>
    <x v="3"/>
    <x v="0"/>
  </r>
  <r>
    <x v="565"/>
    <x v="5"/>
    <x v="0"/>
    <s v="GDN_Direct_AT_Coffee_2102"/>
    <n v="70721"/>
    <m/>
    <m/>
    <m/>
    <m/>
    <n v="5254.2601291450001"/>
    <m/>
    <x v="0"/>
    <m/>
    <m/>
    <x v="81"/>
    <m/>
    <x v="2"/>
    <x v="3"/>
    <x v="0"/>
  </r>
  <r>
    <x v="565"/>
    <x v="5"/>
    <x v="0"/>
    <s v="GDN_Direct_RT_2102"/>
    <n v="397"/>
    <m/>
    <m/>
    <m/>
    <m/>
    <n v="53.836419159999998"/>
    <m/>
    <x v="0"/>
    <m/>
    <m/>
    <x v="81"/>
    <m/>
    <x v="2"/>
    <x v="3"/>
    <x v="0"/>
  </r>
  <r>
    <x v="565"/>
    <x v="5"/>
    <x v="0"/>
    <s v="GDN_Direct_RT_2102"/>
    <n v="4785"/>
    <m/>
    <m/>
    <m/>
    <m/>
    <n v="702.57238797499997"/>
    <m/>
    <x v="0"/>
    <m/>
    <m/>
    <x v="81"/>
    <m/>
    <x v="2"/>
    <x v="3"/>
    <x v="0"/>
  </r>
  <r>
    <x v="565"/>
    <x v="5"/>
    <x v="0"/>
    <s v="GDN_Direct_RT_2102"/>
    <n v="198"/>
    <m/>
    <m/>
    <m/>
    <m/>
    <n v="0"/>
    <m/>
    <x v="0"/>
    <m/>
    <m/>
    <x v="81"/>
    <m/>
    <x v="2"/>
    <x v="3"/>
    <x v="0"/>
  </r>
  <r>
    <x v="565"/>
    <x v="5"/>
    <x v="0"/>
    <s v="GDN_Direct_AT_Coffee_2102"/>
    <n v="1836"/>
    <m/>
    <m/>
    <m/>
    <m/>
    <n v="170.91314740999999"/>
    <m/>
    <x v="0"/>
    <m/>
    <m/>
    <x v="81"/>
    <m/>
    <x v="2"/>
    <x v="3"/>
    <x v="0"/>
  </r>
  <r>
    <x v="565"/>
    <x v="5"/>
    <x v="0"/>
    <s v="GDN_Direct_AT_DolceGusto_2102"/>
    <n v="2387"/>
    <m/>
    <m/>
    <m/>
    <m/>
    <n v="591.61782256000004"/>
    <m/>
    <x v="0"/>
    <m/>
    <m/>
    <x v="81"/>
    <m/>
    <x v="2"/>
    <x v="3"/>
    <x v="0"/>
  </r>
  <r>
    <x v="565"/>
    <x v="5"/>
    <x v="0"/>
    <s v="GDN_Direct_AT_DolceGusto_2102"/>
    <n v="46064"/>
    <m/>
    <m/>
    <m/>
    <m/>
    <n v="4164.0770766249998"/>
    <m/>
    <x v="0"/>
    <m/>
    <m/>
    <x v="81"/>
    <m/>
    <x v="2"/>
    <x v="3"/>
    <x v="0"/>
  </r>
  <r>
    <x v="565"/>
    <x v="5"/>
    <x v="0"/>
    <s v="GDN_Direct_AT_DolceGusto_2102"/>
    <n v="3940"/>
    <m/>
    <m/>
    <m/>
    <m/>
    <n v="522.99986178000006"/>
    <m/>
    <x v="0"/>
    <m/>
    <m/>
    <x v="81"/>
    <m/>
    <x v="2"/>
    <x v="3"/>
    <x v="0"/>
  </r>
  <r>
    <x v="565"/>
    <x v="5"/>
    <x v="0"/>
    <s v="GDN_Direct_AT_DolceGusto_2102"/>
    <n v="3627"/>
    <m/>
    <m/>
    <m/>
    <m/>
    <n v="585.30736855999999"/>
    <m/>
    <x v="0"/>
    <m/>
    <m/>
    <x v="81"/>
    <m/>
    <x v="2"/>
    <x v="3"/>
    <x v="0"/>
  </r>
  <r>
    <x v="566"/>
    <x v="4"/>
    <x v="0"/>
    <s v="指名：ドルチェグスト（170816-170916）"/>
    <n v="20"/>
    <m/>
    <m/>
    <m/>
    <m/>
    <n v="0"/>
    <m/>
    <x v="0"/>
    <m/>
    <m/>
    <x v="82"/>
    <m/>
    <x v="2"/>
    <x v="3"/>
    <x v="2"/>
  </r>
  <r>
    <x v="566"/>
    <x v="4"/>
    <x v="0"/>
    <s v="指名：ドルチェグスト（170816-170916）"/>
    <n v="2949"/>
    <m/>
    <m/>
    <m/>
    <m/>
    <n v="49521.680000000008"/>
    <m/>
    <x v="0"/>
    <m/>
    <m/>
    <x v="82"/>
    <m/>
    <x v="2"/>
    <x v="3"/>
    <x v="2"/>
  </r>
  <r>
    <x v="566"/>
    <x v="4"/>
    <x v="0"/>
    <s v="指名：ドルチェグスト（170816-170916）"/>
    <n v="24"/>
    <m/>
    <m/>
    <m/>
    <m/>
    <n v="248.56"/>
    <m/>
    <x v="0"/>
    <m/>
    <m/>
    <x v="82"/>
    <m/>
    <x v="2"/>
    <x v="3"/>
    <x v="2"/>
  </r>
  <r>
    <x v="566"/>
    <x v="4"/>
    <x v="0"/>
    <s v="指名：ドルチェグスト（170816-170916）"/>
    <n v="20"/>
    <m/>
    <m/>
    <m/>
    <m/>
    <n v="41.6"/>
    <m/>
    <x v="0"/>
    <m/>
    <m/>
    <x v="82"/>
    <m/>
    <x v="2"/>
    <x v="3"/>
    <x v="2"/>
  </r>
  <r>
    <x v="566"/>
    <x v="4"/>
    <x v="0"/>
    <s v="指名：ドルチェグスト（170816-170916）"/>
    <n v="13"/>
    <m/>
    <m/>
    <m/>
    <m/>
    <n v="1557.92"/>
    <m/>
    <x v="0"/>
    <m/>
    <m/>
    <x v="82"/>
    <m/>
    <x v="2"/>
    <x v="3"/>
    <x v="2"/>
  </r>
  <r>
    <x v="566"/>
    <x v="4"/>
    <x v="0"/>
    <s v="指名：ドルチェグスト（170816-170916）"/>
    <n v="1009"/>
    <m/>
    <m/>
    <m/>
    <m/>
    <n v="12536.16"/>
    <m/>
    <x v="0"/>
    <m/>
    <m/>
    <x v="82"/>
    <m/>
    <x v="2"/>
    <x v="3"/>
    <x v="2"/>
  </r>
  <r>
    <x v="566"/>
    <x v="5"/>
    <x v="0"/>
    <s v="GDN_Direct_RT_2102"/>
    <n v="8"/>
    <m/>
    <m/>
    <m/>
    <m/>
    <n v="0"/>
    <m/>
    <x v="0"/>
    <m/>
    <m/>
    <x v="82"/>
    <m/>
    <x v="2"/>
    <x v="3"/>
    <x v="0"/>
  </r>
  <r>
    <x v="566"/>
    <x v="5"/>
    <x v="0"/>
    <s v="GDN_Direct_RT_2102"/>
    <n v="8453"/>
    <m/>
    <m/>
    <m/>
    <m/>
    <n v="1002.0606242"/>
    <m/>
    <x v="0"/>
    <m/>
    <m/>
    <x v="82"/>
    <m/>
    <x v="2"/>
    <x v="3"/>
    <x v="0"/>
  </r>
  <r>
    <x v="566"/>
    <x v="5"/>
    <x v="0"/>
    <s v="GDN_Direct_RT_2102"/>
    <n v="3493"/>
    <m/>
    <m/>
    <m/>
    <m/>
    <n v="273.04111414499999"/>
    <m/>
    <x v="0"/>
    <m/>
    <m/>
    <x v="82"/>
    <m/>
    <x v="2"/>
    <x v="3"/>
    <x v="0"/>
  </r>
  <r>
    <x v="566"/>
    <x v="5"/>
    <x v="0"/>
    <s v="GDN_Direct_RT_2102"/>
    <n v="34128"/>
    <m/>
    <m/>
    <m/>
    <m/>
    <n v="2352.0312931899998"/>
    <m/>
    <x v="0"/>
    <m/>
    <m/>
    <x v="82"/>
    <m/>
    <x v="2"/>
    <x v="3"/>
    <x v="0"/>
  </r>
  <r>
    <x v="566"/>
    <x v="5"/>
    <x v="0"/>
    <s v="GDN_Direct_AT_DolceGusto_2102"/>
    <n v="957"/>
    <m/>
    <m/>
    <m/>
    <m/>
    <n v="89.297272599999999"/>
    <m/>
    <x v="0"/>
    <m/>
    <m/>
    <x v="82"/>
    <m/>
    <x v="2"/>
    <x v="3"/>
    <x v="0"/>
  </r>
  <r>
    <x v="566"/>
    <x v="5"/>
    <x v="0"/>
    <s v="GDN_Direct_AT_DolceGusto_2102"/>
    <n v="260"/>
    <m/>
    <m/>
    <m/>
    <m/>
    <n v="88.273004610000001"/>
    <m/>
    <x v="0"/>
    <m/>
    <m/>
    <x v="82"/>
    <m/>
    <x v="2"/>
    <x v="3"/>
    <x v="0"/>
  </r>
  <r>
    <x v="566"/>
    <x v="5"/>
    <x v="0"/>
    <s v="GDN_Direct_AT_Coffee_2102"/>
    <n v="3588"/>
    <m/>
    <m/>
    <m/>
    <m/>
    <n v="304.26509469500002"/>
    <m/>
    <x v="0"/>
    <m/>
    <m/>
    <x v="82"/>
    <m/>
    <x v="2"/>
    <x v="3"/>
    <x v="0"/>
  </r>
  <r>
    <x v="566"/>
    <x v="5"/>
    <x v="0"/>
    <s v="GDN_Direct_AT_Coffee_2102"/>
    <n v="61160"/>
    <m/>
    <m/>
    <m/>
    <m/>
    <n v="3841.4113465500004"/>
    <m/>
    <x v="0"/>
    <m/>
    <m/>
    <x v="82"/>
    <m/>
    <x v="2"/>
    <x v="3"/>
    <x v="0"/>
  </r>
  <r>
    <x v="566"/>
    <x v="5"/>
    <x v="0"/>
    <s v="GDN_Direct_AT_Coffee_2102"/>
    <n v="423"/>
    <m/>
    <m/>
    <m/>
    <m/>
    <n v="185.745821815"/>
    <m/>
    <x v="0"/>
    <m/>
    <m/>
    <x v="82"/>
    <m/>
    <x v="2"/>
    <x v="3"/>
    <x v="0"/>
  </r>
  <r>
    <x v="566"/>
    <x v="5"/>
    <x v="0"/>
    <s v="GDN_Direct_AT_Coffee_2102"/>
    <n v="36249"/>
    <m/>
    <m/>
    <m/>
    <m/>
    <n v="3063.8509637699999"/>
    <m/>
    <x v="0"/>
    <m/>
    <m/>
    <x v="82"/>
    <m/>
    <x v="2"/>
    <x v="3"/>
    <x v="0"/>
  </r>
  <r>
    <x v="566"/>
    <x v="5"/>
    <x v="0"/>
    <s v="GDN_Direct_AT_Coffee_2102"/>
    <n v="265"/>
    <m/>
    <m/>
    <m/>
    <m/>
    <n v="67.205482125000003"/>
    <m/>
    <x v="0"/>
    <m/>
    <m/>
    <x v="82"/>
    <m/>
    <x v="2"/>
    <x v="3"/>
    <x v="0"/>
  </r>
  <r>
    <x v="566"/>
    <x v="5"/>
    <x v="0"/>
    <s v="GDN_Direct_AT_DolceGusto_2102"/>
    <n v="241"/>
    <m/>
    <m/>
    <m/>
    <m/>
    <n v="0"/>
    <m/>
    <x v="0"/>
    <m/>
    <m/>
    <x v="82"/>
    <m/>
    <x v="2"/>
    <x v="3"/>
    <x v="0"/>
  </r>
  <r>
    <x v="566"/>
    <x v="5"/>
    <x v="0"/>
    <s v="GDN_Direct_AT_DolceGusto_2102"/>
    <n v="591"/>
    <m/>
    <m/>
    <m/>
    <m/>
    <n v="101.17677473000001"/>
    <m/>
    <x v="0"/>
    <m/>
    <m/>
    <x v="82"/>
    <m/>
    <x v="2"/>
    <x v="3"/>
    <x v="0"/>
  </r>
  <r>
    <x v="566"/>
    <x v="5"/>
    <x v="0"/>
    <s v="GDN_Direct_RT_2102"/>
    <n v="9"/>
    <m/>
    <m/>
    <m/>
    <m/>
    <n v="0"/>
    <m/>
    <x v="0"/>
    <m/>
    <m/>
    <x v="82"/>
    <m/>
    <x v="2"/>
    <x v="3"/>
    <x v="0"/>
  </r>
  <r>
    <x v="566"/>
    <x v="5"/>
    <x v="0"/>
    <s v="GDN_Direct_RT_2102"/>
    <n v="116"/>
    <m/>
    <m/>
    <m/>
    <m/>
    <n v="0"/>
    <m/>
    <x v="0"/>
    <m/>
    <m/>
    <x v="82"/>
    <m/>
    <x v="2"/>
    <x v="3"/>
    <x v="0"/>
  </r>
  <r>
    <x v="566"/>
    <x v="5"/>
    <x v="0"/>
    <s v="GDN_Direct_RT_2102"/>
    <n v="2781"/>
    <m/>
    <m/>
    <m/>
    <m/>
    <n v="191.28718337999999"/>
    <m/>
    <x v="0"/>
    <m/>
    <m/>
    <x v="82"/>
    <m/>
    <x v="2"/>
    <x v="3"/>
    <x v="0"/>
  </r>
  <r>
    <x v="566"/>
    <x v="5"/>
    <x v="0"/>
    <s v="GDN_Direct_RT_2102"/>
    <n v="27"/>
    <m/>
    <m/>
    <m/>
    <m/>
    <n v="0"/>
    <m/>
    <x v="0"/>
    <m/>
    <m/>
    <x v="82"/>
    <m/>
    <x v="2"/>
    <x v="3"/>
    <x v="0"/>
  </r>
  <r>
    <x v="566"/>
    <x v="5"/>
    <x v="0"/>
    <s v="GDN_Direct_RT_2102"/>
    <n v="41"/>
    <m/>
    <m/>
    <m/>
    <m/>
    <n v="0"/>
    <m/>
    <x v="0"/>
    <m/>
    <m/>
    <x v="82"/>
    <m/>
    <x v="2"/>
    <x v="3"/>
    <x v="0"/>
  </r>
  <r>
    <x v="566"/>
    <x v="5"/>
    <x v="0"/>
    <s v="GDN_Direct_RT_2102"/>
    <n v="4042"/>
    <m/>
    <m/>
    <m/>
    <m/>
    <n v="180.127399255"/>
    <m/>
    <x v="0"/>
    <m/>
    <m/>
    <x v="82"/>
    <m/>
    <x v="2"/>
    <x v="3"/>
    <x v="0"/>
  </r>
  <r>
    <x v="566"/>
    <x v="5"/>
    <x v="0"/>
    <s v="GDN_Direct_RT_2102"/>
    <n v="4"/>
    <m/>
    <m/>
    <m/>
    <m/>
    <n v="0"/>
    <m/>
    <x v="0"/>
    <m/>
    <m/>
    <x v="82"/>
    <m/>
    <x v="2"/>
    <x v="3"/>
    <x v="0"/>
  </r>
  <r>
    <x v="566"/>
    <x v="5"/>
    <x v="0"/>
    <s v="GDN_Direct_RT_2102"/>
    <n v="236"/>
    <m/>
    <m/>
    <m/>
    <m/>
    <n v="53.574903714999998"/>
    <m/>
    <x v="0"/>
    <m/>
    <m/>
    <x v="82"/>
    <m/>
    <x v="2"/>
    <x v="3"/>
    <x v="0"/>
  </r>
  <r>
    <x v="566"/>
    <x v="5"/>
    <x v="0"/>
    <s v="GDN_Direct_AT_Coffee_2102"/>
    <n v="514"/>
    <m/>
    <m/>
    <m/>
    <m/>
    <n v="0"/>
    <m/>
    <x v="0"/>
    <m/>
    <m/>
    <x v="82"/>
    <m/>
    <x v="2"/>
    <x v="3"/>
    <x v="0"/>
  </r>
  <r>
    <x v="566"/>
    <x v="5"/>
    <x v="0"/>
    <s v="GDN_Direct_AT_Coffee_2102"/>
    <n v="3689"/>
    <m/>
    <m/>
    <m/>
    <m/>
    <n v="202.25205769999999"/>
    <m/>
    <x v="0"/>
    <m/>
    <m/>
    <x v="82"/>
    <m/>
    <x v="2"/>
    <x v="3"/>
    <x v="0"/>
  </r>
  <r>
    <x v="566"/>
    <x v="5"/>
    <x v="0"/>
    <s v="GDN_Direct_AT_Coffee_2102"/>
    <n v="16191"/>
    <m/>
    <m/>
    <m/>
    <m/>
    <n v="1315.9563384999999"/>
    <m/>
    <x v="0"/>
    <m/>
    <m/>
    <x v="82"/>
    <m/>
    <x v="2"/>
    <x v="3"/>
    <x v="0"/>
  </r>
  <r>
    <x v="566"/>
    <x v="5"/>
    <x v="0"/>
    <s v="GDN_Direct_AT_Coffee_2102"/>
    <n v="1083"/>
    <m/>
    <m/>
    <m/>
    <m/>
    <n v="199.74557784000001"/>
    <m/>
    <x v="0"/>
    <m/>
    <m/>
    <x v="82"/>
    <m/>
    <x v="2"/>
    <x v="3"/>
    <x v="0"/>
  </r>
  <r>
    <x v="566"/>
    <x v="5"/>
    <x v="0"/>
    <s v="GDN_Direct_AT_DolceGusto_2102"/>
    <n v="40"/>
    <m/>
    <m/>
    <m/>
    <m/>
    <n v="0"/>
    <m/>
    <x v="0"/>
    <m/>
    <m/>
    <x v="82"/>
    <m/>
    <x v="2"/>
    <x v="3"/>
    <x v="0"/>
  </r>
  <r>
    <x v="566"/>
    <x v="5"/>
    <x v="0"/>
    <s v="GDN_Direct_RT_2102"/>
    <n v="18906"/>
    <m/>
    <m/>
    <m/>
    <m/>
    <n v="1161.9449620749999"/>
    <m/>
    <x v="0"/>
    <m/>
    <m/>
    <x v="82"/>
    <m/>
    <x v="2"/>
    <x v="3"/>
    <x v="0"/>
  </r>
  <r>
    <x v="566"/>
    <x v="5"/>
    <x v="0"/>
    <s v="GDN_Direct_RT_2102"/>
    <n v="90"/>
    <m/>
    <m/>
    <m/>
    <m/>
    <n v="0"/>
    <m/>
    <x v="0"/>
    <m/>
    <m/>
    <x v="82"/>
    <m/>
    <x v="2"/>
    <x v="3"/>
    <x v="0"/>
  </r>
  <r>
    <x v="566"/>
    <x v="5"/>
    <x v="0"/>
    <s v="GDN_Direct_RT_2102"/>
    <n v="9"/>
    <m/>
    <m/>
    <m/>
    <m/>
    <n v="0"/>
    <m/>
    <x v="0"/>
    <m/>
    <m/>
    <x v="82"/>
    <m/>
    <x v="2"/>
    <x v="3"/>
    <x v="0"/>
  </r>
  <r>
    <x v="566"/>
    <x v="5"/>
    <x v="0"/>
    <s v="GDN_Direct_RT_2102"/>
    <n v="4"/>
    <m/>
    <m/>
    <m/>
    <m/>
    <n v="0"/>
    <m/>
    <x v="0"/>
    <m/>
    <m/>
    <x v="82"/>
    <m/>
    <x v="2"/>
    <x v="3"/>
    <x v="0"/>
  </r>
  <r>
    <x v="566"/>
    <x v="5"/>
    <x v="0"/>
    <s v="GDN_Direct_RT_2102"/>
    <n v="76"/>
    <m/>
    <m/>
    <m/>
    <m/>
    <n v="17.081525710000001"/>
    <m/>
    <x v="0"/>
    <m/>
    <m/>
    <x v="82"/>
    <m/>
    <x v="2"/>
    <x v="3"/>
    <x v="0"/>
  </r>
  <r>
    <x v="566"/>
    <x v="5"/>
    <x v="0"/>
    <s v="GDN_Direct_AT_DolceGusto_2102"/>
    <n v="113"/>
    <m/>
    <m/>
    <m/>
    <m/>
    <n v="0"/>
    <m/>
    <x v="0"/>
    <m/>
    <m/>
    <x v="82"/>
    <m/>
    <x v="2"/>
    <x v="3"/>
    <x v="0"/>
  </r>
  <r>
    <x v="566"/>
    <x v="5"/>
    <x v="0"/>
    <s v="GDN_Direct_AT_DolceGusto_2102"/>
    <n v="73273"/>
    <m/>
    <m/>
    <m/>
    <m/>
    <n v="8021.1223744899999"/>
    <m/>
    <x v="0"/>
    <m/>
    <m/>
    <x v="82"/>
    <m/>
    <x v="2"/>
    <x v="3"/>
    <x v="0"/>
  </r>
  <r>
    <x v="566"/>
    <x v="5"/>
    <x v="0"/>
    <s v="GDN_Direct_RT_2102"/>
    <n v="120"/>
    <m/>
    <m/>
    <m/>
    <m/>
    <n v="22.318732000000001"/>
    <m/>
    <x v="0"/>
    <m/>
    <m/>
    <x v="82"/>
    <m/>
    <x v="2"/>
    <x v="3"/>
    <x v="0"/>
  </r>
  <r>
    <x v="566"/>
    <x v="5"/>
    <x v="0"/>
    <s v="GDN_Direct_RT_2102"/>
    <n v="10956"/>
    <m/>
    <m/>
    <m/>
    <m/>
    <n v="727.02192511500004"/>
    <m/>
    <x v="0"/>
    <m/>
    <m/>
    <x v="82"/>
    <m/>
    <x v="2"/>
    <x v="3"/>
    <x v="0"/>
  </r>
  <r>
    <x v="566"/>
    <x v="5"/>
    <x v="0"/>
    <s v="GDN_Direct_RT_2102"/>
    <n v="52"/>
    <m/>
    <m/>
    <m/>
    <m/>
    <n v="0"/>
    <m/>
    <x v="0"/>
    <m/>
    <m/>
    <x v="82"/>
    <m/>
    <x v="2"/>
    <x v="3"/>
    <x v="0"/>
  </r>
  <r>
    <x v="566"/>
    <x v="5"/>
    <x v="0"/>
    <s v="GDN_Direct_RT_2102"/>
    <n v="488"/>
    <m/>
    <m/>
    <m/>
    <m/>
    <n v="49.564300005"/>
    <m/>
    <x v="0"/>
    <m/>
    <m/>
    <x v="82"/>
    <m/>
    <x v="2"/>
    <x v="3"/>
    <x v="0"/>
  </r>
  <r>
    <x v="566"/>
    <x v="5"/>
    <x v="0"/>
    <s v="GDN_Direct_RT_2102"/>
    <n v="31012"/>
    <m/>
    <m/>
    <m/>
    <m/>
    <n v="2929.6351746949999"/>
    <m/>
    <x v="0"/>
    <m/>
    <m/>
    <x v="82"/>
    <m/>
    <x v="2"/>
    <x v="3"/>
    <x v="0"/>
  </r>
  <r>
    <x v="566"/>
    <x v="5"/>
    <x v="0"/>
    <s v="GDN_Direct_RT_2102"/>
    <n v="1250"/>
    <m/>
    <m/>
    <m/>
    <m/>
    <n v="86.117072945000004"/>
    <m/>
    <x v="0"/>
    <m/>
    <m/>
    <x v="82"/>
    <m/>
    <x v="2"/>
    <x v="3"/>
    <x v="0"/>
  </r>
  <r>
    <x v="566"/>
    <x v="5"/>
    <x v="0"/>
    <s v="GDN_Direct_AT_DolceGusto_2102"/>
    <n v="37169"/>
    <m/>
    <m/>
    <m/>
    <m/>
    <n v="3220.6788480350001"/>
    <m/>
    <x v="0"/>
    <m/>
    <m/>
    <x v="82"/>
    <m/>
    <x v="2"/>
    <x v="3"/>
    <x v="0"/>
  </r>
  <r>
    <x v="566"/>
    <x v="5"/>
    <x v="0"/>
    <s v="GDN_Direct_AT_DolceGusto_2102"/>
    <n v="5977"/>
    <m/>
    <m/>
    <m/>
    <m/>
    <n v="1166.79920935"/>
    <m/>
    <x v="0"/>
    <m/>
    <m/>
    <x v="82"/>
    <m/>
    <x v="2"/>
    <x v="3"/>
    <x v="0"/>
  </r>
  <r>
    <x v="566"/>
    <x v="5"/>
    <x v="0"/>
    <s v="GDN_Direct_AT_DolceGusto_2102"/>
    <n v="13601"/>
    <m/>
    <m/>
    <m/>
    <m/>
    <n v="1446.7535119300001"/>
    <m/>
    <x v="0"/>
    <m/>
    <m/>
    <x v="82"/>
    <m/>
    <x v="2"/>
    <x v="3"/>
    <x v="0"/>
  </r>
  <r>
    <x v="566"/>
    <x v="5"/>
    <x v="0"/>
    <s v="GDN_Direct_AT_Coffee_2102"/>
    <n v="126"/>
    <m/>
    <m/>
    <m/>
    <m/>
    <n v="24.075698825"/>
    <m/>
    <x v="0"/>
    <m/>
    <m/>
    <x v="82"/>
    <m/>
    <x v="2"/>
    <x v="3"/>
    <x v="0"/>
  </r>
  <r>
    <x v="566"/>
    <x v="5"/>
    <x v="0"/>
    <s v="GDN_Direct_AT_Coffee_2102"/>
    <n v="1839"/>
    <m/>
    <m/>
    <m/>
    <m/>
    <n v="168.952659635"/>
    <m/>
    <x v="0"/>
    <m/>
    <m/>
    <x v="82"/>
    <m/>
    <x v="2"/>
    <x v="3"/>
    <x v="0"/>
  </r>
  <r>
    <x v="566"/>
    <x v="5"/>
    <x v="0"/>
    <s v="GDN_Direct_AT_Coffee_2102"/>
    <n v="3514"/>
    <m/>
    <m/>
    <m/>
    <m/>
    <n v="346.26006444500001"/>
    <m/>
    <x v="0"/>
    <m/>
    <m/>
    <x v="82"/>
    <m/>
    <x v="2"/>
    <x v="3"/>
    <x v="0"/>
  </r>
  <r>
    <x v="566"/>
    <x v="5"/>
    <x v="0"/>
    <s v="GDN_Direct_AT_Coffee_2102"/>
    <n v="835"/>
    <m/>
    <m/>
    <m/>
    <m/>
    <n v="36.67023373"/>
    <m/>
    <x v="0"/>
    <m/>
    <m/>
    <x v="82"/>
    <m/>
    <x v="2"/>
    <x v="3"/>
    <x v="0"/>
  </r>
  <r>
    <x v="566"/>
    <x v="5"/>
    <x v="0"/>
    <s v="GDN_Direct_AT_DolceGusto_2102"/>
    <n v="1226"/>
    <m/>
    <m/>
    <m/>
    <m/>
    <n v="79.681760130000001"/>
    <m/>
    <x v="0"/>
    <m/>
    <m/>
    <x v="82"/>
    <m/>
    <x v="2"/>
    <x v="3"/>
    <x v="0"/>
  </r>
  <r>
    <x v="566"/>
    <x v="5"/>
    <x v="0"/>
    <s v="GDN_Direct_AT_DolceGusto_2102"/>
    <n v="3113"/>
    <m/>
    <m/>
    <m/>
    <m/>
    <n v="628.97866387499994"/>
    <m/>
    <x v="0"/>
    <m/>
    <m/>
    <x v="82"/>
    <m/>
    <x v="2"/>
    <x v="3"/>
    <x v="0"/>
  </r>
  <r>
    <x v="566"/>
    <x v="5"/>
    <x v="0"/>
    <s v="GDN_Direct_AT_DolceGusto_2102"/>
    <n v="3651"/>
    <m/>
    <m/>
    <m/>
    <m/>
    <n v="375.30627047999997"/>
    <m/>
    <x v="0"/>
    <m/>
    <m/>
    <x v="82"/>
    <m/>
    <x v="2"/>
    <x v="3"/>
    <x v="0"/>
  </r>
  <r>
    <x v="566"/>
    <x v="5"/>
    <x v="0"/>
    <s v="GDN_Direct_RT_2102"/>
    <n v="3166"/>
    <m/>
    <m/>
    <m/>
    <m/>
    <n v="407.72763614999997"/>
    <m/>
    <x v="0"/>
    <m/>
    <m/>
    <x v="82"/>
    <m/>
    <x v="2"/>
    <x v="3"/>
    <x v="0"/>
  </r>
  <r>
    <x v="566"/>
    <x v="5"/>
    <x v="0"/>
    <s v="GDN_Direct_RT_2102"/>
    <n v="56"/>
    <m/>
    <m/>
    <m/>
    <m/>
    <n v="0"/>
    <m/>
    <x v="0"/>
    <m/>
    <m/>
    <x v="82"/>
    <m/>
    <x v="2"/>
    <x v="3"/>
    <x v="0"/>
  </r>
  <r>
    <x v="566"/>
    <x v="5"/>
    <x v="0"/>
    <s v="GDN_Direct_RT_2102"/>
    <n v="298"/>
    <m/>
    <m/>
    <m/>
    <m/>
    <n v="41.270711464999998"/>
    <m/>
    <x v="0"/>
    <m/>
    <m/>
    <x v="82"/>
    <m/>
    <x v="2"/>
    <x v="3"/>
    <x v="0"/>
  </r>
  <r>
    <x v="566"/>
    <x v="5"/>
    <x v="0"/>
    <s v="GDN_Direct_AT_Coffee_2102"/>
    <n v="98"/>
    <m/>
    <m/>
    <m/>
    <m/>
    <n v="0"/>
    <m/>
    <x v="0"/>
    <m/>
    <m/>
    <x v="82"/>
    <m/>
    <x v="2"/>
    <x v="3"/>
    <x v="0"/>
  </r>
  <r>
    <x v="566"/>
    <x v="5"/>
    <x v="0"/>
    <s v="GDN_Direct_AT_Coffee_2102"/>
    <n v="172"/>
    <m/>
    <m/>
    <m/>
    <m/>
    <n v="56.644661505000002"/>
    <m/>
    <x v="0"/>
    <m/>
    <m/>
    <x v="82"/>
    <m/>
    <x v="2"/>
    <x v="3"/>
    <x v="0"/>
  </r>
  <r>
    <x v="566"/>
    <x v="5"/>
    <x v="0"/>
    <s v="GDN_Direct_AT_DolceGusto_2102"/>
    <n v="467"/>
    <m/>
    <m/>
    <m/>
    <m/>
    <n v="98.680424644999988"/>
    <m/>
    <x v="0"/>
    <m/>
    <m/>
    <x v="82"/>
    <m/>
    <x v="2"/>
    <x v="3"/>
    <x v="0"/>
  </r>
  <r>
    <x v="566"/>
    <x v="5"/>
    <x v="0"/>
    <s v="GDN_Direct_AT_DolceGusto_2102"/>
    <n v="1892"/>
    <m/>
    <m/>
    <m/>
    <m/>
    <n v="155.93187026500001"/>
    <m/>
    <x v="0"/>
    <m/>
    <m/>
    <x v="82"/>
    <m/>
    <x v="2"/>
    <x v="3"/>
    <x v="0"/>
  </r>
  <r>
    <x v="567"/>
    <x v="4"/>
    <x v="0"/>
    <s v="指名：ドルチェグスト（170816-170916）"/>
    <n v="23"/>
    <m/>
    <m/>
    <m/>
    <m/>
    <n v="210.08"/>
    <m/>
    <x v="0"/>
    <m/>
    <m/>
    <x v="82"/>
    <m/>
    <x v="2"/>
    <x v="3"/>
    <x v="2"/>
  </r>
  <r>
    <x v="567"/>
    <x v="4"/>
    <x v="0"/>
    <s v="指名：ドルチェグスト（170816-170916）"/>
    <n v="4204"/>
    <m/>
    <m/>
    <m/>
    <m/>
    <n v="48173.84"/>
    <m/>
    <x v="0"/>
    <m/>
    <m/>
    <x v="82"/>
    <m/>
    <x v="2"/>
    <x v="3"/>
    <x v="2"/>
  </r>
  <r>
    <x v="567"/>
    <x v="4"/>
    <x v="0"/>
    <s v="指名：ドルチェグスト（170816-170916）"/>
    <n v="1259"/>
    <m/>
    <m/>
    <m/>
    <m/>
    <n v="13700.96"/>
    <m/>
    <x v="0"/>
    <m/>
    <m/>
    <x v="82"/>
    <m/>
    <x v="2"/>
    <x v="3"/>
    <x v="2"/>
  </r>
  <r>
    <x v="567"/>
    <x v="4"/>
    <x v="0"/>
    <s v="指名：ドルチェグスト（170816-170916）"/>
    <n v="39"/>
    <m/>
    <m/>
    <m/>
    <m/>
    <n v="357.76"/>
    <m/>
    <x v="0"/>
    <m/>
    <m/>
    <x v="82"/>
    <m/>
    <x v="2"/>
    <x v="3"/>
    <x v="2"/>
  </r>
  <r>
    <x v="567"/>
    <x v="4"/>
    <x v="0"/>
    <s v="指名：ドルチェグスト（170816-170916）"/>
    <n v="19"/>
    <m/>
    <m/>
    <m/>
    <m/>
    <n v="417.04"/>
    <m/>
    <x v="0"/>
    <m/>
    <m/>
    <x v="82"/>
    <m/>
    <x v="2"/>
    <x v="3"/>
    <x v="2"/>
  </r>
  <r>
    <x v="567"/>
    <x v="4"/>
    <x v="0"/>
    <s v="指名：ドルチェグスト（170816-170916）"/>
    <n v="21"/>
    <m/>
    <m/>
    <m/>
    <m/>
    <n v="60.32"/>
    <m/>
    <x v="0"/>
    <m/>
    <m/>
    <x v="82"/>
    <m/>
    <x v="2"/>
    <x v="3"/>
    <x v="2"/>
  </r>
  <r>
    <x v="567"/>
    <x v="5"/>
    <x v="0"/>
    <s v="GDN_Direct_AT_Coffee_2102"/>
    <n v="7681"/>
    <m/>
    <m/>
    <m/>
    <m/>
    <n v="522.96404909499995"/>
    <m/>
    <x v="0"/>
    <m/>
    <m/>
    <x v="82"/>
    <m/>
    <x v="2"/>
    <x v="3"/>
    <x v="0"/>
  </r>
  <r>
    <x v="567"/>
    <x v="5"/>
    <x v="0"/>
    <s v="GDN_Direct_RT_2102"/>
    <n v="287082"/>
    <m/>
    <m/>
    <m/>
    <m/>
    <n v="50555.720504205005"/>
    <m/>
    <x v="0"/>
    <m/>
    <m/>
    <x v="82"/>
    <m/>
    <x v="2"/>
    <x v="3"/>
    <x v="0"/>
  </r>
  <r>
    <x v="567"/>
    <x v="5"/>
    <x v="0"/>
    <s v="GDN_Direct_RT_2102"/>
    <n v="1050"/>
    <m/>
    <m/>
    <m/>
    <m/>
    <n v="324.84712388000003"/>
    <m/>
    <x v="0"/>
    <m/>
    <m/>
    <x v="82"/>
    <m/>
    <x v="2"/>
    <x v="3"/>
    <x v="0"/>
  </r>
  <r>
    <x v="567"/>
    <x v="5"/>
    <x v="0"/>
    <s v="GDN_Direct_RT_2102"/>
    <n v="642"/>
    <m/>
    <m/>
    <m/>
    <m/>
    <n v="72.434169815000004"/>
    <m/>
    <x v="0"/>
    <m/>
    <m/>
    <x v="82"/>
    <m/>
    <x v="2"/>
    <x v="3"/>
    <x v="0"/>
  </r>
  <r>
    <x v="567"/>
    <x v="5"/>
    <x v="0"/>
    <s v="GDN_Direct_RT_2102"/>
    <n v="143098"/>
    <m/>
    <m/>
    <m/>
    <m/>
    <n v="24877.753285825002"/>
    <m/>
    <x v="0"/>
    <m/>
    <m/>
    <x v="82"/>
    <m/>
    <x v="2"/>
    <x v="3"/>
    <x v="0"/>
  </r>
  <r>
    <x v="567"/>
    <x v="5"/>
    <x v="0"/>
    <s v="GDN_Direct_AT_DolceGusto_2102"/>
    <n v="1835"/>
    <m/>
    <m/>
    <m/>
    <m/>
    <n v="121.34045033999999"/>
    <m/>
    <x v="0"/>
    <m/>
    <m/>
    <x v="82"/>
    <m/>
    <x v="2"/>
    <x v="3"/>
    <x v="0"/>
  </r>
  <r>
    <x v="567"/>
    <x v="5"/>
    <x v="0"/>
    <s v="GDN_Direct_AT_Coffee_2102"/>
    <n v="950"/>
    <m/>
    <m/>
    <m/>
    <m/>
    <n v="33.618959295000003"/>
    <m/>
    <x v="0"/>
    <m/>
    <m/>
    <x v="82"/>
    <m/>
    <x v="2"/>
    <x v="3"/>
    <x v="0"/>
  </r>
  <r>
    <x v="567"/>
    <x v="5"/>
    <x v="0"/>
    <s v="GDN_Direct_RT_2102"/>
    <n v="2192"/>
    <m/>
    <m/>
    <m/>
    <m/>
    <n v="883.3644844449999"/>
    <m/>
    <x v="0"/>
    <m/>
    <m/>
    <x v="82"/>
    <m/>
    <x v="2"/>
    <x v="3"/>
    <x v="0"/>
  </r>
  <r>
    <x v="567"/>
    <x v="5"/>
    <x v="0"/>
    <s v="GDN_Direct_RT_2102"/>
    <n v="1373"/>
    <m/>
    <m/>
    <m/>
    <m/>
    <n v="270.64123832000001"/>
    <m/>
    <x v="0"/>
    <m/>
    <m/>
    <x v="82"/>
    <m/>
    <x v="2"/>
    <x v="3"/>
    <x v="0"/>
  </r>
  <r>
    <x v="567"/>
    <x v="5"/>
    <x v="0"/>
    <s v="GDN_Direct_RT_2102"/>
    <n v="133"/>
    <m/>
    <m/>
    <m/>
    <m/>
    <n v="39.024998885000002"/>
    <m/>
    <x v="0"/>
    <m/>
    <m/>
    <x v="82"/>
    <m/>
    <x v="2"/>
    <x v="3"/>
    <x v="0"/>
  </r>
  <r>
    <x v="567"/>
    <x v="5"/>
    <x v="0"/>
    <s v="GDN_Direct_RT_2102"/>
    <n v="165"/>
    <m/>
    <m/>
    <m/>
    <m/>
    <n v="0"/>
    <m/>
    <x v="0"/>
    <m/>
    <m/>
    <x v="82"/>
    <m/>
    <x v="2"/>
    <x v="3"/>
    <x v="0"/>
  </r>
  <r>
    <x v="567"/>
    <x v="5"/>
    <x v="0"/>
    <s v="GDN_Direct_AT_DolceGusto_2102"/>
    <n v="76001"/>
    <m/>
    <m/>
    <m/>
    <m/>
    <n v="4569.4338091099999"/>
    <m/>
    <x v="0"/>
    <m/>
    <m/>
    <x v="82"/>
    <m/>
    <x v="2"/>
    <x v="3"/>
    <x v="0"/>
  </r>
  <r>
    <x v="567"/>
    <x v="5"/>
    <x v="0"/>
    <s v="GDN_Direct_AT_Coffee_2102"/>
    <n v="8238"/>
    <m/>
    <m/>
    <m/>
    <m/>
    <n v="883.366895075"/>
    <m/>
    <x v="0"/>
    <m/>
    <m/>
    <x v="82"/>
    <m/>
    <x v="2"/>
    <x v="3"/>
    <x v="0"/>
  </r>
  <r>
    <x v="567"/>
    <x v="5"/>
    <x v="0"/>
    <s v="GDN_Direct_AT_Coffee_2102"/>
    <n v="10936"/>
    <m/>
    <m/>
    <m/>
    <m/>
    <n v="629.05783668000004"/>
    <m/>
    <x v="0"/>
    <m/>
    <m/>
    <x v="82"/>
    <m/>
    <x v="2"/>
    <x v="3"/>
    <x v="0"/>
  </r>
  <r>
    <x v="567"/>
    <x v="5"/>
    <x v="0"/>
    <s v="GDN_Direct_RT_2102"/>
    <n v="13756"/>
    <m/>
    <m/>
    <m/>
    <m/>
    <n v="1603.4173005299999"/>
    <m/>
    <x v="0"/>
    <m/>
    <m/>
    <x v="82"/>
    <m/>
    <x v="2"/>
    <x v="3"/>
    <x v="0"/>
  </r>
  <r>
    <x v="567"/>
    <x v="5"/>
    <x v="0"/>
    <s v="GDN_Direct_RT_2102"/>
    <n v="28263"/>
    <m/>
    <m/>
    <m/>
    <m/>
    <n v="4428.819240195"/>
    <m/>
    <x v="0"/>
    <m/>
    <m/>
    <x v="82"/>
    <m/>
    <x v="2"/>
    <x v="3"/>
    <x v="0"/>
  </r>
  <r>
    <x v="567"/>
    <x v="5"/>
    <x v="0"/>
    <s v="GDN_Direct_AT_DolceGusto_2102"/>
    <n v="5050"/>
    <m/>
    <m/>
    <m/>
    <m/>
    <n v="409.50284214499999"/>
    <m/>
    <x v="0"/>
    <m/>
    <m/>
    <x v="82"/>
    <m/>
    <x v="2"/>
    <x v="3"/>
    <x v="0"/>
  </r>
  <r>
    <x v="567"/>
    <x v="5"/>
    <x v="0"/>
    <s v="GDN_Direct_AT_Coffee_2102"/>
    <n v="133732"/>
    <m/>
    <m/>
    <m/>
    <m/>
    <n v="9352.2531170549992"/>
    <m/>
    <x v="0"/>
    <m/>
    <m/>
    <x v="82"/>
    <m/>
    <x v="2"/>
    <x v="3"/>
    <x v="0"/>
  </r>
  <r>
    <x v="567"/>
    <x v="5"/>
    <x v="0"/>
    <s v="GDN_Direct_AT_DolceGusto_2102"/>
    <n v="2438"/>
    <m/>
    <m/>
    <m/>
    <m/>
    <n v="229.16748870000001"/>
    <m/>
    <x v="0"/>
    <m/>
    <m/>
    <x v="82"/>
    <m/>
    <x v="2"/>
    <x v="3"/>
    <x v="0"/>
  </r>
  <r>
    <x v="567"/>
    <x v="5"/>
    <x v="0"/>
    <s v="GDN_Direct_AT_DolceGusto_2102"/>
    <n v="307"/>
    <m/>
    <m/>
    <m/>
    <m/>
    <n v="0"/>
    <m/>
    <x v="0"/>
    <m/>
    <m/>
    <x v="82"/>
    <m/>
    <x v="2"/>
    <x v="3"/>
    <x v="0"/>
  </r>
  <r>
    <x v="568"/>
    <x v="4"/>
    <x v="0"/>
    <s v="指名：ドルチェグスト（170816-170916）"/>
    <n v="21"/>
    <m/>
    <m/>
    <m/>
    <m/>
    <n v="113.36"/>
    <m/>
    <x v="0"/>
    <m/>
    <m/>
    <x v="82"/>
    <m/>
    <x v="2"/>
    <x v="3"/>
    <x v="2"/>
  </r>
  <r>
    <x v="568"/>
    <x v="4"/>
    <x v="0"/>
    <s v="指名：ドルチェグスト（170816-170916）"/>
    <n v="28"/>
    <m/>
    <m/>
    <m/>
    <m/>
    <n v="321.36"/>
    <m/>
    <x v="0"/>
    <m/>
    <m/>
    <x v="82"/>
    <m/>
    <x v="2"/>
    <x v="3"/>
    <x v="2"/>
  </r>
  <r>
    <x v="568"/>
    <x v="4"/>
    <x v="0"/>
    <s v="指名：ドルチェグスト（170816-170916）"/>
    <n v="25"/>
    <m/>
    <m/>
    <m/>
    <m/>
    <n v="112.32"/>
    <m/>
    <x v="0"/>
    <m/>
    <m/>
    <x v="82"/>
    <m/>
    <x v="2"/>
    <x v="3"/>
    <x v="2"/>
  </r>
  <r>
    <x v="568"/>
    <x v="4"/>
    <x v="0"/>
    <s v="指名：ドルチェグスト（170816-170916）"/>
    <n v="71"/>
    <m/>
    <m/>
    <m/>
    <m/>
    <n v="257.92"/>
    <m/>
    <x v="0"/>
    <m/>
    <m/>
    <x v="82"/>
    <m/>
    <x v="2"/>
    <x v="3"/>
    <x v="2"/>
  </r>
  <r>
    <x v="568"/>
    <x v="4"/>
    <x v="0"/>
    <s v="指名：ドルチェグスト（170816-170916）"/>
    <n v="1388"/>
    <m/>
    <m/>
    <m/>
    <m/>
    <n v="13791.44"/>
    <m/>
    <x v="0"/>
    <m/>
    <m/>
    <x v="82"/>
    <m/>
    <x v="2"/>
    <x v="3"/>
    <x v="2"/>
  </r>
  <r>
    <x v="568"/>
    <x v="4"/>
    <x v="0"/>
    <s v="指名：ドルチェグスト（170816-170916）"/>
    <n v="5181"/>
    <m/>
    <m/>
    <m/>
    <m/>
    <n v="48326.720000000001"/>
    <m/>
    <x v="0"/>
    <m/>
    <m/>
    <x v="82"/>
    <m/>
    <x v="2"/>
    <x v="3"/>
    <x v="2"/>
  </r>
  <r>
    <x v="568"/>
    <x v="5"/>
    <x v="0"/>
    <s v="GDN_Direct_RT_2102"/>
    <n v="3781"/>
    <m/>
    <m/>
    <m/>
    <m/>
    <n v="878.12275571500004"/>
    <m/>
    <x v="0"/>
    <m/>
    <m/>
    <x v="82"/>
    <m/>
    <x v="2"/>
    <x v="3"/>
    <x v="0"/>
  </r>
  <r>
    <x v="568"/>
    <x v="5"/>
    <x v="0"/>
    <s v="GDN_Direct_AT_Coffee_2102"/>
    <n v="7926"/>
    <m/>
    <m/>
    <m/>
    <m/>
    <n v="566.15930742499995"/>
    <m/>
    <x v="0"/>
    <m/>
    <m/>
    <x v="82"/>
    <m/>
    <x v="2"/>
    <x v="3"/>
    <x v="0"/>
  </r>
  <r>
    <x v="568"/>
    <x v="5"/>
    <x v="0"/>
    <s v="GDN_Direct_AT_Coffee_2102"/>
    <n v="1227"/>
    <m/>
    <m/>
    <m/>
    <m/>
    <n v="52.368805984999995"/>
    <m/>
    <x v="0"/>
    <m/>
    <m/>
    <x v="82"/>
    <m/>
    <x v="2"/>
    <x v="3"/>
    <x v="0"/>
  </r>
  <r>
    <x v="568"/>
    <x v="5"/>
    <x v="0"/>
    <s v="GDN_Direct_AT_Coffee_2102"/>
    <n v="10153"/>
    <m/>
    <m/>
    <m/>
    <m/>
    <n v="664.81589894500007"/>
    <m/>
    <x v="0"/>
    <m/>
    <m/>
    <x v="82"/>
    <m/>
    <x v="2"/>
    <x v="3"/>
    <x v="0"/>
  </r>
  <r>
    <x v="568"/>
    <x v="5"/>
    <x v="0"/>
    <s v="GDN_Direct_AT_DolceGusto_2102"/>
    <n v="15137"/>
    <m/>
    <m/>
    <m/>
    <m/>
    <n v="839.34640629"/>
    <m/>
    <x v="0"/>
    <m/>
    <m/>
    <x v="82"/>
    <m/>
    <x v="2"/>
    <x v="3"/>
    <x v="0"/>
  </r>
  <r>
    <x v="568"/>
    <x v="5"/>
    <x v="0"/>
    <s v="GDN_Direct_RT_2102"/>
    <n v="312"/>
    <m/>
    <m/>
    <m/>
    <m/>
    <n v="49.221020494999998"/>
    <m/>
    <x v="0"/>
    <m/>
    <m/>
    <x v="82"/>
    <m/>
    <x v="2"/>
    <x v="3"/>
    <x v="0"/>
  </r>
  <r>
    <x v="568"/>
    <x v="5"/>
    <x v="0"/>
    <s v="GDN_Direct_RT_2102"/>
    <n v="40"/>
    <m/>
    <m/>
    <m/>
    <m/>
    <n v="46.310100030000001"/>
    <m/>
    <x v="0"/>
    <m/>
    <m/>
    <x v="82"/>
    <m/>
    <x v="2"/>
    <x v="3"/>
    <x v="0"/>
  </r>
  <r>
    <x v="568"/>
    <x v="5"/>
    <x v="0"/>
    <s v="GDN_Direct_RT_2102"/>
    <n v="103261"/>
    <m/>
    <m/>
    <m/>
    <m/>
    <n v="10219.905822069999"/>
    <m/>
    <x v="0"/>
    <m/>
    <m/>
    <x v="82"/>
    <m/>
    <x v="2"/>
    <x v="3"/>
    <x v="0"/>
  </r>
  <r>
    <x v="568"/>
    <x v="5"/>
    <x v="0"/>
    <s v="GDN_Direct_AT_DolceGusto_2102"/>
    <n v="120022"/>
    <m/>
    <m/>
    <m/>
    <m/>
    <n v="11800.263034905"/>
    <m/>
    <x v="0"/>
    <m/>
    <m/>
    <x v="82"/>
    <m/>
    <x v="2"/>
    <x v="3"/>
    <x v="0"/>
  </r>
  <r>
    <x v="568"/>
    <x v="5"/>
    <x v="0"/>
    <s v="GDN_Direct_RT_2102"/>
    <n v="391"/>
    <m/>
    <m/>
    <m/>
    <m/>
    <n v="87.365583045000008"/>
    <m/>
    <x v="0"/>
    <m/>
    <m/>
    <x v="82"/>
    <m/>
    <x v="2"/>
    <x v="3"/>
    <x v="0"/>
  </r>
  <r>
    <x v="568"/>
    <x v="5"/>
    <x v="0"/>
    <s v="GDN_Direct_RT_2102"/>
    <n v="273"/>
    <m/>
    <m/>
    <m/>
    <m/>
    <n v="0"/>
    <m/>
    <x v="0"/>
    <m/>
    <m/>
    <x v="82"/>
    <m/>
    <x v="2"/>
    <x v="3"/>
    <x v="0"/>
  </r>
  <r>
    <x v="568"/>
    <x v="5"/>
    <x v="0"/>
    <s v="GDN_Direct_RT_2102"/>
    <n v="55"/>
    <m/>
    <m/>
    <m/>
    <m/>
    <n v="0"/>
    <m/>
    <x v="0"/>
    <m/>
    <m/>
    <x v="82"/>
    <m/>
    <x v="2"/>
    <x v="3"/>
    <x v="0"/>
  </r>
  <r>
    <x v="568"/>
    <x v="5"/>
    <x v="0"/>
    <s v="GDN_Direct_RT_2102"/>
    <n v="51"/>
    <m/>
    <m/>
    <m/>
    <m/>
    <n v="0"/>
    <m/>
    <x v="0"/>
    <m/>
    <m/>
    <x v="82"/>
    <m/>
    <x v="2"/>
    <x v="3"/>
    <x v="0"/>
  </r>
  <r>
    <x v="568"/>
    <x v="5"/>
    <x v="0"/>
    <s v="GDN_Direct_AT_Coffee_2102"/>
    <n v="128622"/>
    <m/>
    <m/>
    <m/>
    <m/>
    <n v="10966.94409004"/>
    <m/>
    <x v="0"/>
    <m/>
    <m/>
    <x v="82"/>
    <m/>
    <x v="2"/>
    <x v="3"/>
    <x v="0"/>
  </r>
  <r>
    <x v="568"/>
    <x v="5"/>
    <x v="0"/>
    <s v="GDN_Direct_RT_2102"/>
    <n v="88"/>
    <m/>
    <m/>
    <m/>
    <m/>
    <n v="0"/>
    <m/>
    <x v="0"/>
    <m/>
    <m/>
    <x v="82"/>
    <m/>
    <x v="2"/>
    <x v="3"/>
    <x v="0"/>
  </r>
  <r>
    <x v="568"/>
    <x v="5"/>
    <x v="0"/>
    <s v="GDN_Direct_RT_2102"/>
    <n v="9603"/>
    <m/>
    <m/>
    <m/>
    <m/>
    <n v="770.13133736500004"/>
    <m/>
    <x v="0"/>
    <m/>
    <m/>
    <x v="82"/>
    <m/>
    <x v="2"/>
    <x v="3"/>
    <x v="0"/>
  </r>
  <r>
    <x v="568"/>
    <x v="5"/>
    <x v="0"/>
    <s v="GDN_Direct_AT_DolceGusto_2102"/>
    <n v="15147"/>
    <m/>
    <m/>
    <m/>
    <m/>
    <n v="729.27413703000002"/>
    <m/>
    <x v="0"/>
    <m/>
    <m/>
    <x v="82"/>
    <m/>
    <x v="2"/>
    <x v="3"/>
    <x v="0"/>
  </r>
  <r>
    <x v="568"/>
    <x v="5"/>
    <x v="0"/>
    <s v="GDN_Direct_AT_DolceGusto_2102"/>
    <n v="1021"/>
    <m/>
    <m/>
    <m/>
    <m/>
    <n v="22.30351671"/>
    <m/>
    <x v="0"/>
    <m/>
    <m/>
    <x v="82"/>
    <m/>
    <x v="2"/>
    <x v="3"/>
    <x v="0"/>
  </r>
  <r>
    <x v="568"/>
    <x v="5"/>
    <x v="0"/>
    <s v="GDN_Direct_RT_2102"/>
    <n v="285"/>
    <m/>
    <m/>
    <m/>
    <m/>
    <n v="52.517974029999998"/>
    <m/>
    <x v="0"/>
    <m/>
    <m/>
    <x v="82"/>
    <m/>
    <x v="2"/>
    <x v="3"/>
    <x v="0"/>
  </r>
  <r>
    <x v="568"/>
    <x v="5"/>
    <x v="0"/>
    <s v="GDN_Direct_RT_2102"/>
    <n v="2682"/>
    <m/>
    <m/>
    <m/>
    <m/>
    <n v="471.68748819000001"/>
    <m/>
    <x v="0"/>
    <m/>
    <m/>
    <x v="82"/>
    <m/>
    <x v="2"/>
    <x v="3"/>
    <x v="0"/>
  </r>
  <r>
    <x v="568"/>
    <x v="5"/>
    <x v="0"/>
    <s v="GDN_Direct_RT_2102"/>
    <n v="45"/>
    <m/>
    <m/>
    <m/>
    <m/>
    <n v="19.898362474999999"/>
    <m/>
    <x v="0"/>
    <m/>
    <m/>
    <x v="82"/>
    <m/>
    <x v="2"/>
    <x v="3"/>
    <x v="0"/>
  </r>
  <r>
    <x v="568"/>
    <x v="5"/>
    <x v="0"/>
    <s v="GDN_Direct_RT_2102"/>
    <n v="958"/>
    <m/>
    <m/>
    <m/>
    <m/>
    <n v="216.217315625"/>
    <m/>
    <x v="0"/>
    <m/>
    <m/>
    <x v="82"/>
    <m/>
    <x v="2"/>
    <x v="3"/>
    <x v="0"/>
  </r>
  <r>
    <x v="568"/>
    <x v="5"/>
    <x v="0"/>
    <s v="GDN_Direct_RT_2102"/>
    <n v="539"/>
    <m/>
    <m/>
    <m/>
    <m/>
    <n v="18.886992804999998"/>
    <m/>
    <x v="0"/>
    <m/>
    <m/>
    <x v="82"/>
    <m/>
    <x v="2"/>
    <x v="3"/>
    <x v="0"/>
  </r>
  <r>
    <x v="568"/>
    <x v="5"/>
    <x v="0"/>
    <s v="GDN_Direct_AT_DolceGusto_2102"/>
    <n v="7322"/>
    <m/>
    <m/>
    <m/>
    <m/>
    <n v="1068.2410043150001"/>
    <m/>
    <x v="0"/>
    <m/>
    <m/>
    <x v="82"/>
    <m/>
    <x v="2"/>
    <x v="3"/>
    <x v="0"/>
  </r>
  <r>
    <x v="568"/>
    <x v="5"/>
    <x v="0"/>
    <s v="GDN_Direct_AT_Coffee_2102"/>
    <n v="19316"/>
    <m/>
    <m/>
    <m/>
    <m/>
    <n v="908.72577826999998"/>
    <m/>
    <x v="0"/>
    <m/>
    <m/>
    <x v="82"/>
    <m/>
    <x v="2"/>
    <x v="3"/>
    <x v="0"/>
  </r>
  <r>
    <x v="568"/>
    <x v="5"/>
    <x v="0"/>
    <s v="GDN_Direct_RT_2102"/>
    <n v="187683"/>
    <m/>
    <m/>
    <m/>
    <m/>
    <n v="18543.96887307"/>
    <m/>
    <x v="0"/>
    <m/>
    <m/>
    <x v="82"/>
    <m/>
    <x v="2"/>
    <x v="3"/>
    <x v="0"/>
  </r>
  <r>
    <x v="568"/>
    <x v="5"/>
    <x v="0"/>
    <s v="GDN_Direct_RT_2102"/>
    <n v="19699"/>
    <m/>
    <m/>
    <m/>
    <m/>
    <n v="2020.14543299"/>
    <m/>
    <x v="0"/>
    <m/>
    <m/>
    <x v="82"/>
    <m/>
    <x v="2"/>
    <x v="3"/>
    <x v="0"/>
  </r>
  <r>
    <x v="568"/>
    <x v="5"/>
    <x v="0"/>
    <s v="GDN_Direct_RT_2102"/>
    <n v="49"/>
    <m/>
    <m/>
    <m/>
    <m/>
    <n v="20.069998885"/>
    <m/>
    <x v="0"/>
    <m/>
    <m/>
    <x v="82"/>
    <m/>
    <x v="2"/>
    <x v="3"/>
    <x v="0"/>
  </r>
  <r>
    <x v="569"/>
    <x v="4"/>
    <x v="0"/>
    <s v="指名：ドルチェグスト（170816-170916）"/>
    <n v="51"/>
    <m/>
    <m/>
    <m/>
    <m/>
    <n v="350.48"/>
    <m/>
    <x v="0"/>
    <m/>
    <m/>
    <x v="82"/>
    <m/>
    <x v="2"/>
    <x v="3"/>
    <x v="2"/>
  </r>
  <r>
    <x v="569"/>
    <x v="4"/>
    <x v="0"/>
    <s v="指名：ドルチェグスト（170816-170916）"/>
    <n v="25"/>
    <m/>
    <m/>
    <m/>
    <m/>
    <n v="228.8"/>
    <m/>
    <x v="0"/>
    <m/>
    <m/>
    <x v="82"/>
    <m/>
    <x v="2"/>
    <x v="3"/>
    <x v="2"/>
  </r>
  <r>
    <x v="569"/>
    <x v="4"/>
    <x v="0"/>
    <s v="指名：ドルチェグスト（170816-170916）"/>
    <n v="1467"/>
    <m/>
    <m/>
    <m/>
    <m/>
    <n v="17265.04"/>
    <m/>
    <x v="0"/>
    <m/>
    <m/>
    <x v="82"/>
    <m/>
    <x v="2"/>
    <x v="3"/>
    <x v="2"/>
  </r>
  <r>
    <x v="569"/>
    <x v="4"/>
    <x v="0"/>
    <s v="指名：ドルチェグスト（170816-170916）"/>
    <n v="35"/>
    <m/>
    <m/>
    <m/>
    <m/>
    <n v="176.8"/>
    <m/>
    <x v="0"/>
    <m/>
    <m/>
    <x v="82"/>
    <m/>
    <x v="2"/>
    <x v="3"/>
    <x v="2"/>
  </r>
  <r>
    <x v="569"/>
    <x v="4"/>
    <x v="0"/>
    <s v="指名：ドルチェグスト（170816-170916）"/>
    <n v="20"/>
    <m/>
    <m/>
    <m/>
    <m/>
    <n v="270.39999999999998"/>
    <m/>
    <x v="0"/>
    <m/>
    <m/>
    <x v="82"/>
    <m/>
    <x v="2"/>
    <x v="3"/>
    <x v="2"/>
  </r>
  <r>
    <x v="569"/>
    <x v="4"/>
    <x v="0"/>
    <s v="指名：ドルチェグスト（170816-170916）"/>
    <n v="4850"/>
    <m/>
    <m/>
    <m/>
    <m/>
    <n v="44880.160000000003"/>
    <m/>
    <x v="0"/>
    <m/>
    <m/>
    <x v="82"/>
    <m/>
    <x v="2"/>
    <x v="3"/>
    <x v="2"/>
  </r>
  <r>
    <x v="569"/>
    <x v="5"/>
    <x v="0"/>
    <s v="GDN_Direct_RT_2102"/>
    <n v="153898"/>
    <m/>
    <m/>
    <m/>
    <m/>
    <n v="15991.22900999"/>
    <m/>
    <x v="0"/>
    <m/>
    <m/>
    <x v="82"/>
    <m/>
    <x v="2"/>
    <x v="3"/>
    <x v="0"/>
  </r>
  <r>
    <x v="569"/>
    <x v="5"/>
    <x v="0"/>
    <s v="GDN_Direct_RT_2102"/>
    <n v="15599"/>
    <m/>
    <m/>
    <m/>
    <m/>
    <n v="1408.923476385"/>
    <m/>
    <x v="0"/>
    <m/>
    <m/>
    <x v="82"/>
    <m/>
    <x v="2"/>
    <x v="3"/>
    <x v="0"/>
  </r>
  <r>
    <x v="569"/>
    <x v="5"/>
    <x v="0"/>
    <s v="GDN_Direct_RT_2102"/>
    <n v="231"/>
    <m/>
    <m/>
    <m/>
    <m/>
    <n v="0"/>
    <m/>
    <x v="0"/>
    <m/>
    <m/>
    <x v="82"/>
    <m/>
    <x v="2"/>
    <x v="3"/>
    <x v="0"/>
  </r>
  <r>
    <x v="569"/>
    <x v="5"/>
    <x v="0"/>
    <s v="GDN_Direct_RT_2102"/>
    <n v="57"/>
    <m/>
    <m/>
    <m/>
    <m/>
    <n v="0"/>
    <m/>
    <x v="0"/>
    <m/>
    <m/>
    <x v="82"/>
    <m/>
    <x v="2"/>
    <x v="3"/>
    <x v="0"/>
  </r>
  <r>
    <x v="569"/>
    <x v="5"/>
    <x v="0"/>
    <s v="GDN_Direct_AT_DolceGusto_2102"/>
    <n v="8110"/>
    <m/>
    <m/>
    <m/>
    <m/>
    <n v="892.01976783500004"/>
    <m/>
    <x v="0"/>
    <m/>
    <m/>
    <x v="82"/>
    <m/>
    <x v="2"/>
    <x v="3"/>
    <x v="0"/>
  </r>
  <r>
    <x v="569"/>
    <x v="5"/>
    <x v="0"/>
    <s v="GDN_Direct_RT_2102"/>
    <n v="50640"/>
    <m/>
    <m/>
    <m/>
    <m/>
    <n v="5171.0618061949999"/>
    <m/>
    <x v="0"/>
    <m/>
    <m/>
    <x v="82"/>
    <m/>
    <x v="2"/>
    <x v="3"/>
    <x v="0"/>
  </r>
  <r>
    <x v="569"/>
    <x v="5"/>
    <x v="0"/>
    <s v="GDN_Direct_RT_2102"/>
    <n v="144"/>
    <m/>
    <m/>
    <m/>
    <m/>
    <n v="36.131618484999997"/>
    <m/>
    <x v="0"/>
    <m/>
    <m/>
    <x v="82"/>
    <m/>
    <x v="2"/>
    <x v="3"/>
    <x v="0"/>
  </r>
  <r>
    <x v="569"/>
    <x v="5"/>
    <x v="0"/>
    <s v="GDN_Direct_AT_DolceGusto_2102"/>
    <n v="115266"/>
    <m/>
    <m/>
    <m/>
    <m/>
    <n v="11014.807450855"/>
    <m/>
    <x v="0"/>
    <m/>
    <m/>
    <x v="82"/>
    <m/>
    <x v="2"/>
    <x v="3"/>
    <x v="0"/>
  </r>
  <r>
    <x v="569"/>
    <x v="5"/>
    <x v="0"/>
    <s v="GDN_Direct_AT_Coffee_2102"/>
    <n v="145047"/>
    <m/>
    <m/>
    <m/>
    <m/>
    <n v="12098.562273040001"/>
    <m/>
    <x v="0"/>
    <m/>
    <m/>
    <x v="82"/>
    <m/>
    <x v="2"/>
    <x v="3"/>
    <x v="0"/>
  </r>
  <r>
    <x v="569"/>
    <x v="5"/>
    <x v="0"/>
    <s v="GDN_Direct_RT_2102"/>
    <n v="338"/>
    <m/>
    <m/>
    <m/>
    <m/>
    <n v="18.575307935000001"/>
    <m/>
    <x v="0"/>
    <m/>
    <m/>
    <x v="82"/>
    <m/>
    <x v="2"/>
    <x v="3"/>
    <x v="0"/>
  </r>
  <r>
    <x v="569"/>
    <x v="5"/>
    <x v="0"/>
    <s v="GDN_Direct_RT_2102"/>
    <n v="12463"/>
    <m/>
    <m/>
    <m/>
    <m/>
    <n v="846.35656961999996"/>
    <m/>
    <x v="0"/>
    <m/>
    <m/>
    <x v="82"/>
    <m/>
    <x v="2"/>
    <x v="3"/>
    <x v="0"/>
  </r>
  <r>
    <x v="569"/>
    <x v="5"/>
    <x v="0"/>
    <s v="GDN_Direct_AT_DolceGusto_2102"/>
    <n v="11792"/>
    <m/>
    <m/>
    <m/>
    <m/>
    <n v="620.37997231000008"/>
    <m/>
    <x v="0"/>
    <m/>
    <m/>
    <x v="82"/>
    <m/>
    <x v="2"/>
    <x v="3"/>
    <x v="0"/>
  </r>
  <r>
    <x v="569"/>
    <x v="5"/>
    <x v="0"/>
    <s v="GDN_Direct_RT_2102"/>
    <n v="303"/>
    <m/>
    <m/>
    <m/>
    <m/>
    <n v="17.839998885"/>
    <m/>
    <x v="0"/>
    <m/>
    <m/>
    <x v="82"/>
    <m/>
    <x v="2"/>
    <x v="3"/>
    <x v="0"/>
  </r>
  <r>
    <x v="569"/>
    <x v="5"/>
    <x v="0"/>
    <s v="GDN_Direct_RT_2102"/>
    <n v="281"/>
    <m/>
    <m/>
    <m/>
    <m/>
    <n v="60.490215110000001"/>
    <m/>
    <x v="0"/>
    <m/>
    <m/>
    <x v="82"/>
    <m/>
    <x v="2"/>
    <x v="3"/>
    <x v="0"/>
  </r>
  <r>
    <x v="569"/>
    <x v="5"/>
    <x v="0"/>
    <s v="GDN_Direct_RT_2102"/>
    <n v="413"/>
    <m/>
    <m/>
    <m/>
    <m/>
    <n v="91.181257994999996"/>
    <m/>
    <x v="0"/>
    <m/>
    <m/>
    <x v="82"/>
    <m/>
    <x v="2"/>
    <x v="3"/>
    <x v="0"/>
  </r>
  <r>
    <x v="569"/>
    <x v="5"/>
    <x v="0"/>
    <s v="GDN_Direct_AT_DolceGusto_2102"/>
    <n v="860"/>
    <m/>
    <m/>
    <m/>
    <m/>
    <n v="0"/>
    <m/>
    <x v="0"/>
    <m/>
    <m/>
    <x v="82"/>
    <m/>
    <x v="2"/>
    <x v="3"/>
    <x v="0"/>
  </r>
  <r>
    <x v="569"/>
    <x v="5"/>
    <x v="0"/>
    <s v="GDN_Direct_AT_Coffee_2102"/>
    <n v="20838"/>
    <m/>
    <m/>
    <m/>
    <m/>
    <n v="1174.0337864999999"/>
    <m/>
    <x v="0"/>
    <m/>
    <m/>
    <x v="82"/>
    <m/>
    <x v="2"/>
    <x v="3"/>
    <x v="0"/>
  </r>
  <r>
    <x v="569"/>
    <x v="5"/>
    <x v="0"/>
    <s v="GDN_Direct_AT_Coffee_2102"/>
    <n v="10328"/>
    <m/>
    <m/>
    <m/>
    <m/>
    <n v="668.32216808499993"/>
    <m/>
    <x v="0"/>
    <m/>
    <m/>
    <x v="82"/>
    <m/>
    <x v="2"/>
    <x v="3"/>
    <x v="0"/>
  </r>
  <r>
    <x v="569"/>
    <x v="5"/>
    <x v="0"/>
    <s v="GDN_Direct_AT_Coffee_2102"/>
    <n v="1369"/>
    <m/>
    <m/>
    <m/>
    <m/>
    <n v="89.644349800000001"/>
    <m/>
    <x v="0"/>
    <m/>
    <m/>
    <x v="82"/>
    <m/>
    <x v="2"/>
    <x v="3"/>
    <x v="0"/>
  </r>
  <r>
    <x v="569"/>
    <x v="5"/>
    <x v="0"/>
    <s v="GDN_Direct_RT_2102"/>
    <n v="29759"/>
    <m/>
    <m/>
    <m/>
    <m/>
    <n v="2733.3485509699999"/>
    <m/>
    <x v="0"/>
    <m/>
    <m/>
    <x v="82"/>
    <m/>
    <x v="2"/>
    <x v="3"/>
    <x v="0"/>
  </r>
  <r>
    <x v="569"/>
    <x v="5"/>
    <x v="0"/>
    <s v="GDN_Direct_RT_2102"/>
    <n v="77"/>
    <m/>
    <m/>
    <m/>
    <m/>
    <n v="0"/>
    <m/>
    <x v="0"/>
    <m/>
    <m/>
    <x v="82"/>
    <m/>
    <x v="2"/>
    <x v="3"/>
    <x v="0"/>
  </r>
  <r>
    <x v="569"/>
    <x v="5"/>
    <x v="0"/>
    <s v="GDN_Direct_RT_2102"/>
    <n v="172759"/>
    <m/>
    <m/>
    <m/>
    <m/>
    <n v="20272.810519945"/>
    <m/>
    <x v="0"/>
    <m/>
    <m/>
    <x v="82"/>
    <m/>
    <x v="2"/>
    <x v="3"/>
    <x v="0"/>
  </r>
  <r>
    <x v="569"/>
    <x v="5"/>
    <x v="0"/>
    <s v="GDN_Direct_RT_2102"/>
    <n v="46"/>
    <m/>
    <m/>
    <m/>
    <m/>
    <n v="0"/>
    <m/>
    <x v="0"/>
    <m/>
    <m/>
    <x v="82"/>
    <m/>
    <x v="2"/>
    <x v="3"/>
    <x v="0"/>
  </r>
  <r>
    <x v="569"/>
    <x v="5"/>
    <x v="0"/>
    <s v="GDN_Direct_RT_2102"/>
    <n v="237"/>
    <m/>
    <m/>
    <m/>
    <m/>
    <n v="0"/>
    <m/>
    <x v="0"/>
    <m/>
    <m/>
    <x v="82"/>
    <m/>
    <x v="2"/>
    <x v="3"/>
    <x v="0"/>
  </r>
  <r>
    <x v="569"/>
    <x v="5"/>
    <x v="0"/>
    <s v="GDN_Direct_RT_2102"/>
    <n v="31"/>
    <m/>
    <m/>
    <m/>
    <m/>
    <n v="0"/>
    <m/>
    <x v="0"/>
    <m/>
    <m/>
    <x v="82"/>
    <m/>
    <x v="2"/>
    <x v="3"/>
    <x v="0"/>
  </r>
  <r>
    <x v="569"/>
    <x v="5"/>
    <x v="0"/>
    <s v="GDN_Direct_RT_2102"/>
    <n v="15263"/>
    <m/>
    <m/>
    <m/>
    <m/>
    <n v="1564.9226803849999"/>
    <m/>
    <x v="0"/>
    <m/>
    <m/>
    <x v="82"/>
    <m/>
    <x v="2"/>
    <x v="3"/>
    <x v="0"/>
  </r>
  <r>
    <x v="569"/>
    <x v="5"/>
    <x v="0"/>
    <s v="GDN_Direct_RT_2102"/>
    <n v="264"/>
    <m/>
    <m/>
    <m/>
    <m/>
    <n v="0"/>
    <m/>
    <x v="0"/>
    <m/>
    <m/>
    <x v="82"/>
    <m/>
    <x v="2"/>
    <x v="3"/>
    <x v="0"/>
  </r>
  <r>
    <x v="569"/>
    <x v="5"/>
    <x v="0"/>
    <s v="GDN_Direct_AT_Coffee_2102"/>
    <n v="10697"/>
    <m/>
    <m/>
    <m/>
    <m/>
    <n v="1050.992130485"/>
    <m/>
    <x v="0"/>
    <m/>
    <m/>
    <x v="82"/>
    <m/>
    <x v="2"/>
    <x v="3"/>
    <x v="0"/>
  </r>
  <r>
    <x v="569"/>
    <x v="5"/>
    <x v="0"/>
    <s v="GDN_Direct_AT_DolceGusto_2102"/>
    <n v="9696"/>
    <m/>
    <m/>
    <m/>
    <m/>
    <n v="323.56525074999996"/>
    <m/>
    <x v="0"/>
    <m/>
    <m/>
    <x v="82"/>
    <m/>
    <x v="2"/>
    <x v="3"/>
    <x v="0"/>
  </r>
  <r>
    <x v="569"/>
    <x v="5"/>
    <x v="0"/>
    <s v="GDN_Direct_RT_2102"/>
    <n v="92087"/>
    <m/>
    <m/>
    <m/>
    <m/>
    <n v="10662.965669650001"/>
    <m/>
    <x v="0"/>
    <m/>
    <m/>
    <x v="82"/>
    <m/>
    <x v="2"/>
    <x v="3"/>
    <x v="0"/>
  </r>
  <r>
    <x v="570"/>
    <x v="4"/>
    <x v="0"/>
    <s v="指名：ドルチェグスト（170816-170916）"/>
    <n v="12"/>
    <m/>
    <m/>
    <m/>
    <m/>
    <n v="15.6"/>
    <m/>
    <x v="0"/>
    <m/>
    <m/>
    <x v="82"/>
    <m/>
    <x v="2"/>
    <x v="3"/>
    <x v="2"/>
  </r>
  <r>
    <x v="570"/>
    <x v="4"/>
    <x v="0"/>
    <s v="指名：ドルチェグスト（170816-170916）"/>
    <n v="16"/>
    <m/>
    <m/>
    <m/>
    <m/>
    <n v="59.28"/>
    <m/>
    <x v="0"/>
    <m/>
    <m/>
    <x v="82"/>
    <m/>
    <x v="2"/>
    <x v="3"/>
    <x v="2"/>
  </r>
  <r>
    <x v="570"/>
    <x v="4"/>
    <x v="0"/>
    <s v="指名：ドルチェグスト（170816-170916）"/>
    <n v="4713"/>
    <m/>
    <m/>
    <m/>
    <m/>
    <n v="51139.92"/>
    <m/>
    <x v="0"/>
    <m/>
    <m/>
    <x v="82"/>
    <m/>
    <x v="2"/>
    <x v="3"/>
    <x v="2"/>
  </r>
  <r>
    <x v="570"/>
    <x v="4"/>
    <x v="0"/>
    <s v="指名：ドルチェグスト（170816-170916）"/>
    <n v="1283"/>
    <m/>
    <m/>
    <m/>
    <m/>
    <n v="11295.44"/>
    <m/>
    <x v="0"/>
    <m/>
    <m/>
    <x v="82"/>
    <m/>
    <x v="2"/>
    <x v="3"/>
    <x v="2"/>
  </r>
  <r>
    <x v="570"/>
    <x v="4"/>
    <x v="0"/>
    <s v="指名：ドルチェグスト（170816-170916）"/>
    <n v="38"/>
    <m/>
    <m/>
    <m/>
    <m/>
    <n v="145.6"/>
    <m/>
    <x v="0"/>
    <m/>
    <m/>
    <x v="82"/>
    <m/>
    <x v="2"/>
    <x v="3"/>
    <x v="2"/>
  </r>
  <r>
    <x v="570"/>
    <x v="4"/>
    <x v="0"/>
    <s v="指名：ドルチェグスト（170816-170916）"/>
    <n v="36"/>
    <m/>
    <m/>
    <m/>
    <m/>
    <n v="242.32"/>
    <m/>
    <x v="0"/>
    <m/>
    <m/>
    <x v="82"/>
    <m/>
    <x v="2"/>
    <x v="3"/>
    <x v="2"/>
  </r>
  <r>
    <x v="570"/>
    <x v="5"/>
    <x v="0"/>
    <s v="GDN_Direct_AT_DolceGusto_2102"/>
    <n v="21726"/>
    <m/>
    <m/>
    <m/>
    <m/>
    <n v="1238.251329535"/>
    <m/>
    <x v="0"/>
    <m/>
    <m/>
    <x v="82"/>
    <m/>
    <x v="2"/>
    <x v="3"/>
    <x v="0"/>
  </r>
  <r>
    <x v="570"/>
    <x v="5"/>
    <x v="0"/>
    <s v="GDN_Direct_RT_2102"/>
    <n v="6480"/>
    <m/>
    <m/>
    <m/>
    <m/>
    <n v="526.46814175500003"/>
    <m/>
    <x v="0"/>
    <m/>
    <m/>
    <x v="82"/>
    <m/>
    <x v="2"/>
    <x v="3"/>
    <x v="0"/>
  </r>
  <r>
    <x v="570"/>
    <x v="5"/>
    <x v="0"/>
    <s v="GDN_Direct_AT_Coffee_2102"/>
    <n v="129411"/>
    <m/>
    <m/>
    <m/>
    <m/>
    <n v="11395.24074221"/>
    <m/>
    <x v="0"/>
    <m/>
    <m/>
    <x v="82"/>
    <m/>
    <x v="2"/>
    <x v="3"/>
    <x v="0"/>
  </r>
  <r>
    <x v="570"/>
    <x v="5"/>
    <x v="0"/>
    <s v="GDN_Direct_AT_Coffee_2102"/>
    <n v="1757"/>
    <m/>
    <m/>
    <m/>
    <m/>
    <n v="64.439394585000002"/>
    <m/>
    <x v="0"/>
    <m/>
    <m/>
    <x v="82"/>
    <m/>
    <x v="2"/>
    <x v="3"/>
    <x v="0"/>
  </r>
  <r>
    <x v="570"/>
    <x v="5"/>
    <x v="0"/>
    <s v="GDN_Direct_RT_2102"/>
    <n v="41"/>
    <m/>
    <m/>
    <m/>
    <m/>
    <n v="0"/>
    <m/>
    <x v="0"/>
    <m/>
    <m/>
    <x v="82"/>
    <m/>
    <x v="2"/>
    <x v="3"/>
    <x v="0"/>
  </r>
  <r>
    <x v="570"/>
    <x v="5"/>
    <x v="0"/>
    <s v="GDN_Direct_RT_2102"/>
    <n v="25696"/>
    <m/>
    <m/>
    <m/>
    <m/>
    <n v="2356.7085732400001"/>
    <m/>
    <x v="0"/>
    <m/>
    <m/>
    <x v="82"/>
    <m/>
    <x v="2"/>
    <x v="3"/>
    <x v="0"/>
  </r>
  <r>
    <x v="570"/>
    <x v="5"/>
    <x v="0"/>
    <s v="GDN_Direct_RT_2102"/>
    <n v="21"/>
    <m/>
    <m/>
    <m/>
    <m/>
    <n v="0"/>
    <m/>
    <x v="0"/>
    <m/>
    <m/>
    <x v="82"/>
    <m/>
    <x v="2"/>
    <x v="3"/>
    <x v="0"/>
  </r>
  <r>
    <x v="570"/>
    <x v="5"/>
    <x v="0"/>
    <s v="GDN_Direct_AT_DolceGusto_2102"/>
    <n v="8590"/>
    <m/>
    <m/>
    <m/>
    <m/>
    <n v="862.19580024000004"/>
    <m/>
    <x v="0"/>
    <m/>
    <m/>
    <x v="82"/>
    <m/>
    <x v="2"/>
    <x v="3"/>
    <x v="0"/>
  </r>
  <r>
    <x v="570"/>
    <x v="5"/>
    <x v="0"/>
    <s v="GDN_Direct_RT_2102"/>
    <n v="13"/>
    <m/>
    <m/>
    <m/>
    <m/>
    <n v="0"/>
    <m/>
    <x v="0"/>
    <m/>
    <m/>
    <x v="82"/>
    <m/>
    <x v="2"/>
    <x v="3"/>
    <x v="0"/>
  </r>
  <r>
    <x v="570"/>
    <x v="5"/>
    <x v="0"/>
    <s v="GDN_Direct_RT_2102"/>
    <n v="37848"/>
    <m/>
    <m/>
    <m/>
    <m/>
    <n v="4265.8800944499999"/>
    <m/>
    <x v="0"/>
    <m/>
    <m/>
    <x v="82"/>
    <m/>
    <x v="2"/>
    <x v="3"/>
    <x v="0"/>
  </r>
  <r>
    <x v="570"/>
    <x v="5"/>
    <x v="0"/>
    <s v="GDN_Direct_RT_2102"/>
    <n v="138"/>
    <m/>
    <m/>
    <m/>
    <m/>
    <n v="33.835794460000002"/>
    <m/>
    <x v="0"/>
    <m/>
    <m/>
    <x v="82"/>
    <m/>
    <x v="2"/>
    <x v="3"/>
    <x v="0"/>
  </r>
  <r>
    <x v="570"/>
    <x v="5"/>
    <x v="0"/>
    <s v="GDN_Direct_RT_2102"/>
    <n v="34654"/>
    <m/>
    <m/>
    <m/>
    <m/>
    <n v="3324.2403936850001"/>
    <m/>
    <x v="0"/>
    <m/>
    <m/>
    <x v="82"/>
    <m/>
    <x v="2"/>
    <x v="3"/>
    <x v="0"/>
  </r>
  <r>
    <x v="570"/>
    <x v="5"/>
    <x v="0"/>
    <s v="GDN_Direct_RT_2102"/>
    <n v="4280"/>
    <m/>
    <m/>
    <m/>
    <m/>
    <n v="350.67205589000002"/>
    <m/>
    <x v="0"/>
    <m/>
    <m/>
    <x v="82"/>
    <m/>
    <x v="2"/>
    <x v="3"/>
    <x v="0"/>
  </r>
  <r>
    <x v="570"/>
    <x v="5"/>
    <x v="0"/>
    <s v="GDN_Direct_AT_DolceGusto_2102"/>
    <n v="16470"/>
    <m/>
    <m/>
    <m/>
    <m/>
    <n v="1282.9098503099999"/>
    <m/>
    <x v="0"/>
    <m/>
    <m/>
    <x v="82"/>
    <m/>
    <x v="2"/>
    <x v="3"/>
    <x v="0"/>
  </r>
  <r>
    <x v="570"/>
    <x v="5"/>
    <x v="0"/>
    <s v="GDN_Direct_RT_2102"/>
    <n v="6517"/>
    <m/>
    <m/>
    <m/>
    <m/>
    <n v="578.09175978999997"/>
    <m/>
    <x v="0"/>
    <m/>
    <m/>
    <x v="82"/>
    <m/>
    <x v="2"/>
    <x v="3"/>
    <x v="0"/>
  </r>
  <r>
    <x v="570"/>
    <x v="5"/>
    <x v="0"/>
    <s v="GDN_Direct_RT_2102"/>
    <n v="87"/>
    <m/>
    <m/>
    <m/>
    <m/>
    <n v="0"/>
    <m/>
    <x v="0"/>
    <m/>
    <m/>
    <x v="82"/>
    <m/>
    <x v="2"/>
    <x v="3"/>
    <x v="0"/>
  </r>
  <r>
    <x v="570"/>
    <x v="5"/>
    <x v="0"/>
    <s v="GDN_Direct_RT_2102"/>
    <n v="8635"/>
    <m/>
    <m/>
    <m/>
    <m/>
    <n v="754.40803106500005"/>
    <m/>
    <x v="0"/>
    <m/>
    <m/>
    <x v="82"/>
    <m/>
    <x v="2"/>
    <x v="3"/>
    <x v="0"/>
  </r>
  <r>
    <x v="570"/>
    <x v="5"/>
    <x v="0"/>
    <s v="GDN_Direct_RT_2102"/>
    <n v="26"/>
    <m/>
    <m/>
    <m/>
    <m/>
    <n v="0"/>
    <m/>
    <x v="0"/>
    <m/>
    <m/>
    <x v="82"/>
    <m/>
    <x v="2"/>
    <x v="3"/>
    <x v="0"/>
  </r>
  <r>
    <x v="570"/>
    <x v="5"/>
    <x v="0"/>
    <s v="GDN_Direct_RT_2102"/>
    <n v="5"/>
    <m/>
    <m/>
    <m/>
    <m/>
    <n v="0"/>
    <m/>
    <x v="0"/>
    <m/>
    <m/>
    <x v="82"/>
    <m/>
    <x v="2"/>
    <x v="3"/>
    <x v="0"/>
  </r>
  <r>
    <x v="570"/>
    <x v="5"/>
    <x v="0"/>
    <s v="GDN_Direct_RT_2102"/>
    <n v="78"/>
    <m/>
    <m/>
    <m/>
    <m/>
    <n v="15.586124505000001"/>
    <m/>
    <x v="0"/>
    <m/>
    <m/>
    <x v="82"/>
    <m/>
    <x v="2"/>
    <x v="3"/>
    <x v="0"/>
  </r>
  <r>
    <x v="570"/>
    <x v="5"/>
    <x v="0"/>
    <s v="GDN_Direct_AT_Coffee_2102"/>
    <n v="22596"/>
    <m/>
    <m/>
    <m/>
    <m/>
    <n v="1476.7918527700001"/>
    <m/>
    <x v="0"/>
    <m/>
    <m/>
    <x v="82"/>
    <m/>
    <x v="2"/>
    <x v="3"/>
    <x v="0"/>
  </r>
  <r>
    <x v="570"/>
    <x v="5"/>
    <x v="0"/>
    <s v="GDN_Direct_AT_Coffee_2102"/>
    <n v="10276"/>
    <m/>
    <m/>
    <m/>
    <m/>
    <n v="839.86879828500003"/>
    <m/>
    <x v="0"/>
    <m/>
    <m/>
    <x v="82"/>
    <m/>
    <x v="2"/>
    <x v="3"/>
    <x v="0"/>
  </r>
  <r>
    <x v="570"/>
    <x v="5"/>
    <x v="0"/>
    <s v="GDN_Direct_RT_2102"/>
    <n v="3"/>
    <m/>
    <m/>
    <m/>
    <m/>
    <n v="0"/>
    <m/>
    <x v="0"/>
    <m/>
    <m/>
    <x v="82"/>
    <m/>
    <x v="2"/>
    <x v="3"/>
    <x v="0"/>
  </r>
  <r>
    <x v="570"/>
    <x v="5"/>
    <x v="0"/>
    <s v="GDN_Direct_AT_Coffee_2102"/>
    <n v="15116"/>
    <m/>
    <m/>
    <m/>
    <m/>
    <n v="1539.2983379900002"/>
    <m/>
    <x v="0"/>
    <m/>
    <m/>
    <x v="82"/>
    <m/>
    <x v="2"/>
    <x v="3"/>
    <x v="0"/>
  </r>
  <r>
    <x v="570"/>
    <x v="5"/>
    <x v="0"/>
    <s v="GDN_Direct_RT_2102"/>
    <n v="166"/>
    <m/>
    <m/>
    <m/>
    <m/>
    <n v="85.814555604999995"/>
    <m/>
    <x v="0"/>
    <m/>
    <m/>
    <x v="82"/>
    <m/>
    <x v="2"/>
    <x v="3"/>
    <x v="0"/>
  </r>
  <r>
    <x v="570"/>
    <x v="5"/>
    <x v="0"/>
    <s v="GDN_Direct_AT_DolceGusto_2102"/>
    <n v="127152"/>
    <m/>
    <m/>
    <m/>
    <m/>
    <n v="12131.031697439999"/>
    <m/>
    <x v="0"/>
    <m/>
    <m/>
    <x v="82"/>
    <m/>
    <x v="2"/>
    <x v="3"/>
    <x v="0"/>
  </r>
  <r>
    <x v="570"/>
    <x v="5"/>
    <x v="0"/>
    <s v="GDN_Direct_RT_2102"/>
    <n v="79003"/>
    <m/>
    <m/>
    <m/>
    <m/>
    <n v="7043.6949792199994"/>
    <m/>
    <x v="0"/>
    <m/>
    <m/>
    <x v="82"/>
    <m/>
    <x v="2"/>
    <x v="3"/>
    <x v="0"/>
  </r>
  <r>
    <x v="570"/>
    <x v="5"/>
    <x v="0"/>
    <s v="GDN_Direct_AT_DolceGusto_2102"/>
    <n v="1515"/>
    <m/>
    <m/>
    <m/>
    <m/>
    <n v="47.797948224999999"/>
    <m/>
    <x v="0"/>
    <m/>
    <m/>
    <x v="82"/>
    <m/>
    <x v="2"/>
    <x v="3"/>
    <x v="0"/>
  </r>
  <r>
    <x v="570"/>
    <x v="5"/>
    <x v="0"/>
    <s v="GDN_Direct_RT_2102"/>
    <n v="27"/>
    <m/>
    <m/>
    <m/>
    <m/>
    <n v="15.91996554"/>
    <m/>
    <x v="0"/>
    <m/>
    <m/>
    <x v="82"/>
    <m/>
    <x v="2"/>
    <x v="3"/>
    <x v="0"/>
  </r>
  <r>
    <x v="570"/>
    <x v="5"/>
    <x v="0"/>
    <s v="GDN_Direct_RT_2102"/>
    <n v="11"/>
    <m/>
    <m/>
    <m/>
    <m/>
    <n v="0"/>
    <m/>
    <x v="0"/>
    <m/>
    <m/>
    <x v="82"/>
    <m/>
    <x v="2"/>
    <x v="3"/>
    <x v="0"/>
  </r>
  <r>
    <x v="571"/>
    <x v="4"/>
    <x v="0"/>
    <s v="指名：ドルチェグスト（170816-170916）"/>
    <n v="35"/>
    <m/>
    <m/>
    <m/>
    <m/>
    <n v="690.56000000000006"/>
    <m/>
    <x v="0"/>
    <m/>
    <m/>
    <x v="82"/>
    <m/>
    <x v="2"/>
    <x v="3"/>
    <x v="2"/>
  </r>
  <r>
    <x v="571"/>
    <x v="4"/>
    <x v="0"/>
    <s v="指名：ドルチェグスト（170816-170916）"/>
    <n v="24"/>
    <m/>
    <m/>
    <m/>
    <m/>
    <n v="141.44"/>
    <m/>
    <x v="0"/>
    <m/>
    <m/>
    <x v="82"/>
    <m/>
    <x v="2"/>
    <x v="3"/>
    <x v="2"/>
  </r>
  <r>
    <x v="571"/>
    <x v="4"/>
    <x v="0"/>
    <s v="指名：ドルチェグスト（170816-170916）"/>
    <n v="36"/>
    <m/>
    <m/>
    <m/>
    <m/>
    <n v="445.12"/>
    <m/>
    <x v="0"/>
    <m/>
    <m/>
    <x v="82"/>
    <m/>
    <x v="2"/>
    <x v="3"/>
    <x v="2"/>
  </r>
  <r>
    <x v="571"/>
    <x v="4"/>
    <x v="0"/>
    <s v="指名：ドルチェグスト（170816-170916）"/>
    <n v="5512"/>
    <m/>
    <m/>
    <m/>
    <m/>
    <n v="48221.68"/>
    <m/>
    <x v="0"/>
    <m/>
    <m/>
    <x v="82"/>
    <m/>
    <x v="2"/>
    <x v="3"/>
    <x v="2"/>
  </r>
  <r>
    <x v="571"/>
    <x v="4"/>
    <x v="0"/>
    <s v="指名：ドルチェグスト（170816-170916）"/>
    <n v="1337"/>
    <m/>
    <m/>
    <m/>
    <m/>
    <n v="14873.04"/>
    <m/>
    <x v="0"/>
    <m/>
    <m/>
    <x v="82"/>
    <m/>
    <x v="2"/>
    <x v="3"/>
    <x v="2"/>
  </r>
  <r>
    <x v="571"/>
    <x v="4"/>
    <x v="0"/>
    <s v="指名：ドルチェグスト（170816-170916）"/>
    <n v="22"/>
    <m/>
    <m/>
    <m/>
    <m/>
    <n v="175.76"/>
    <m/>
    <x v="0"/>
    <m/>
    <m/>
    <x v="82"/>
    <m/>
    <x v="2"/>
    <x v="3"/>
    <x v="2"/>
  </r>
  <r>
    <x v="571"/>
    <x v="5"/>
    <x v="0"/>
    <s v="GDN_Direct_RT_2102"/>
    <n v="16761"/>
    <m/>
    <m/>
    <m/>
    <m/>
    <n v="1862.3256703699999"/>
    <m/>
    <x v="0"/>
    <m/>
    <m/>
    <x v="82"/>
    <m/>
    <x v="2"/>
    <x v="3"/>
    <x v="0"/>
  </r>
  <r>
    <x v="571"/>
    <x v="5"/>
    <x v="0"/>
    <s v="GDN_Direct_RT_2102"/>
    <n v="16035"/>
    <m/>
    <m/>
    <m/>
    <m/>
    <n v="1655.3035278249999"/>
    <m/>
    <x v="0"/>
    <m/>
    <m/>
    <x v="82"/>
    <m/>
    <x v="2"/>
    <x v="3"/>
    <x v="0"/>
  </r>
  <r>
    <x v="571"/>
    <x v="5"/>
    <x v="0"/>
    <s v="GDN_Direct_RT_2102"/>
    <n v="125"/>
    <m/>
    <m/>
    <m/>
    <m/>
    <n v="56.172878245"/>
    <m/>
    <x v="0"/>
    <m/>
    <m/>
    <x v="82"/>
    <m/>
    <x v="2"/>
    <x v="3"/>
    <x v="0"/>
  </r>
  <r>
    <x v="571"/>
    <x v="5"/>
    <x v="0"/>
    <s v="GDN_Direct_RT_2102"/>
    <n v="3"/>
    <m/>
    <m/>
    <m/>
    <m/>
    <n v="0"/>
    <m/>
    <x v="0"/>
    <m/>
    <m/>
    <x v="82"/>
    <m/>
    <x v="2"/>
    <x v="3"/>
    <x v="0"/>
  </r>
  <r>
    <x v="571"/>
    <x v="5"/>
    <x v="0"/>
    <s v="GDN_Direct_RT_2102"/>
    <n v="23385"/>
    <m/>
    <m/>
    <m/>
    <m/>
    <n v="2744.4319876999998"/>
    <m/>
    <x v="0"/>
    <m/>
    <m/>
    <x v="82"/>
    <m/>
    <x v="2"/>
    <x v="3"/>
    <x v="0"/>
  </r>
  <r>
    <x v="571"/>
    <x v="5"/>
    <x v="0"/>
    <s v="GDN_Direct_RT_2102"/>
    <n v="102"/>
    <m/>
    <m/>
    <m/>
    <m/>
    <n v="0"/>
    <m/>
    <x v="0"/>
    <m/>
    <m/>
    <x v="82"/>
    <m/>
    <x v="2"/>
    <x v="3"/>
    <x v="0"/>
  </r>
  <r>
    <x v="571"/>
    <x v="5"/>
    <x v="0"/>
    <s v="GDN_Direct_RT_2102"/>
    <n v="15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44249"/>
    <m/>
    <m/>
    <m/>
    <m/>
    <n v="2350.8371828250001"/>
    <m/>
    <x v="0"/>
    <m/>
    <m/>
    <x v="82"/>
    <m/>
    <x v="2"/>
    <x v="3"/>
    <x v="0"/>
  </r>
  <r>
    <x v="571"/>
    <x v="5"/>
    <x v="0"/>
    <s v="GDN_Direct_AT_DolceGusto_2102"/>
    <n v="12692"/>
    <m/>
    <m/>
    <m/>
    <m/>
    <n v="1313.4179830200001"/>
    <m/>
    <x v="0"/>
    <m/>
    <m/>
    <x v="82"/>
    <m/>
    <x v="2"/>
    <x v="3"/>
    <x v="0"/>
  </r>
  <r>
    <x v="571"/>
    <x v="5"/>
    <x v="0"/>
    <s v="GDN_Direct_RT_2102"/>
    <n v="99182"/>
    <m/>
    <m/>
    <m/>
    <m/>
    <n v="10757.025734995001"/>
    <m/>
    <x v="0"/>
    <m/>
    <m/>
    <x v="82"/>
    <m/>
    <x v="2"/>
    <x v="3"/>
    <x v="0"/>
  </r>
  <r>
    <x v="571"/>
    <x v="5"/>
    <x v="0"/>
    <s v="GDN_Direct_RT_2102"/>
    <n v="85813"/>
    <m/>
    <m/>
    <m/>
    <m/>
    <n v="8180.6528704600005"/>
    <m/>
    <x v="0"/>
    <m/>
    <m/>
    <x v="82"/>
    <m/>
    <x v="2"/>
    <x v="3"/>
    <x v="0"/>
  </r>
  <r>
    <x v="571"/>
    <x v="5"/>
    <x v="0"/>
    <s v="GDN_Direct_RT_2102"/>
    <n v="343"/>
    <m/>
    <m/>
    <m/>
    <m/>
    <n v="89.779143265000002"/>
    <m/>
    <x v="0"/>
    <m/>
    <m/>
    <x v="82"/>
    <m/>
    <x v="2"/>
    <x v="3"/>
    <x v="0"/>
  </r>
  <r>
    <x v="571"/>
    <x v="5"/>
    <x v="0"/>
    <s v="GDN_Direct_RT_2102"/>
    <n v="17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24086"/>
    <m/>
    <m/>
    <m/>
    <m/>
    <n v="2033.97602233"/>
    <m/>
    <x v="0"/>
    <m/>
    <m/>
    <x v="82"/>
    <m/>
    <x v="2"/>
    <x v="3"/>
    <x v="0"/>
  </r>
  <r>
    <x v="571"/>
    <x v="5"/>
    <x v="0"/>
    <s v="GDN_Direct_AT_Coffee_2102"/>
    <n v="27563"/>
    <m/>
    <m/>
    <m/>
    <m/>
    <n v="1896.98522237"/>
    <m/>
    <x v="0"/>
    <m/>
    <m/>
    <x v="82"/>
    <m/>
    <x v="2"/>
    <x v="3"/>
    <x v="0"/>
  </r>
  <r>
    <x v="571"/>
    <x v="5"/>
    <x v="0"/>
    <s v="GDN_Direct_RT_2102"/>
    <n v="141906"/>
    <m/>
    <m/>
    <m/>
    <m/>
    <n v="17908.015356799999"/>
    <m/>
    <x v="0"/>
    <m/>
    <m/>
    <x v="82"/>
    <m/>
    <x v="2"/>
    <x v="3"/>
    <x v="0"/>
  </r>
  <r>
    <x v="571"/>
    <x v="5"/>
    <x v="0"/>
    <s v="GDN_Direct_RT_2102"/>
    <n v="265"/>
    <m/>
    <m/>
    <m/>
    <m/>
    <n v="17.612353795000001"/>
    <m/>
    <x v="0"/>
    <m/>
    <m/>
    <x v="82"/>
    <m/>
    <x v="2"/>
    <x v="3"/>
    <x v="0"/>
  </r>
  <r>
    <x v="571"/>
    <x v="5"/>
    <x v="0"/>
    <s v="GDN_Direct_RT_2102"/>
    <n v="256"/>
    <m/>
    <m/>
    <m/>
    <m/>
    <n v="0"/>
    <m/>
    <x v="0"/>
    <m/>
    <m/>
    <x v="82"/>
    <m/>
    <x v="2"/>
    <x v="3"/>
    <x v="0"/>
  </r>
  <r>
    <x v="571"/>
    <x v="5"/>
    <x v="0"/>
    <s v="GDN_Direct_RT_2102"/>
    <n v="642"/>
    <m/>
    <m/>
    <m/>
    <m/>
    <n v="148.94534939499999"/>
    <m/>
    <x v="0"/>
    <m/>
    <m/>
    <x v="82"/>
    <m/>
    <x v="2"/>
    <x v="3"/>
    <x v="0"/>
  </r>
  <r>
    <x v="571"/>
    <x v="5"/>
    <x v="0"/>
    <s v="GDN_Direct_RT_2102"/>
    <n v="414"/>
    <m/>
    <m/>
    <m/>
    <m/>
    <n v="17.84"/>
    <m/>
    <x v="0"/>
    <m/>
    <m/>
    <x v="82"/>
    <m/>
    <x v="2"/>
    <x v="3"/>
    <x v="0"/>
  </r>
  <r>
    <x v="571"/>
    <x v="5"/>
    <x v="0"/>
    <s v="GDN_Direct_RT_2102"/>
    <n v="10808"/>
    <m/>
    <m/>
    <m/>
    <m/>
    <n v="1283.377196985"/>
    <m/>
    <x v="0"/>
    <m/>
    <m/>
    <x v="82"/>
    <m/>
    <x v="2"/>
    <x v="3"/>
    <x v="0"/>
  </r>
  <r>
    <x v="571"/>
    <x v="5"/>
    <x v="0"/>
    <s v="GDN_Direct_RT_2102"/>
    <n v="7"/>
    <m/>
    <m/>
    <m/>
    <m/>
    <n v="0"/>
    <m/>
    <x v="0"/>
    <m/>
    <m/>
    <x v="82"/>
    <m/>
    <x v="2"/>
    <x v="3"/>
    <x v="0"/>
  </r>
  <r>
    <x v="571"/>
    <x v="5"/>
    <x v="0"/>
    <s v="GDN_Direct_AT_DolceGusto_2102"/>
    <n v="1849"/>
    <m/>
    <m/>
    <m/>
    <m/>
    <n v="65.112763154999996"/>
    <m/>
    <x v="0"/>
    <m/>
    <m/>
    <x v="82"/>
    <m/>
    <x v="2"/>
    <x v="3"/>
    <x v="0"/>
  </r>
  <r>
    <x v="571"/>
    <x v="5"/>
    <x v="0"/>
    <s v="GDN_Direct_AT_Coffee_2102"/>
    <n v="2094"/>
    <m/>
    <m/>
    <m/>
    <m/>
    <n v="143.67377211499999"/>
    <m/>
    <x v="0"/>
    <m/>
    <m/>
    <x v="82"/>
    <m/>
    <x v="2"/>
    <x v="3"/>
    <x v="0"/>
  </r>
  <r>
    <x v="571"/>
    <x v="5"/>
    <x v="0"/>
    <s v="GDN_Direct_AT_Coffee_2102"/>
    <n v="30177"/>
    <m/>
    <m/>
    <m/>
    <m/>
    <n v="1944.7395774399999"/>
    <m/>
    <x v="0"/>
    <m/>
    <m/>
    <x v="82"/>
    <m/>
    <x v="2"/>
    <x v="3"/>
    <x v="0"/>
  </r>
  <r>
    <x v="571"/>
    <x v="5"/>
    <x v="0"/>
    <s v="GDN_Direct_RT_2102"/>
    <n v="91"/>
    <m/>
    <m/>
    <m/>
    <m/>
    <n v="0"/>
    <m/>
    <x v="0"/>
    <m/>
    <m/>
    <x v="82"/>
    <m/>
    <x v="2"/>
    <x v="3"/>
    <x v="0"/>
  </r>
  <r>
    <x v="571"/>
    <x v="5"/>
    <x v="0"/>
    <s v="GDN_Direct_RT_2102"/>
    <n v="244901"/>
    <m/>
    <m/>
    <m/>
    <m/>
    <n v="28403.359018964999"/>
    <m/>
    <x v="0"/>
    <m/>
    <m/>
    <x v="82"/>
    <m/>
    <x v="2"/>
    <x v="3"/>
    <x v="0"/>
  </r>
  <r>
    <x v="571"/>
    <x v="5"/>
    <x v="0"/>
    <s v="GDN_Direct_AT_DolceGusto_2102"/>
    <n v="177531"/>
    <m/>
    <m/>
    <m/>
    <m/>
    <n v="15811.109193850001"/>
    <m/>
    <x v="0"/>
    <m/>
    <m/>
    <x v="82"/>
    <m/>
    <x v="2"/>
    <x v="3"/>
    <x v="0"/>
  </r>
  <r>
    <x v="571"/>
    <x v="5"/>
    <x v="0"/>
    <s v="GDN_Direct_AT_Coffee_2102"/>
    <n v="14643"/>
    <m/>
    <m/>
    <m/>
    <m/>
    <n v="1579.8398227299999"/>
    <m/>
    <x v="0"/>
    <m/>
    <m/>
    <x v="82"/>
    <m/>
    <x v="2"/>
    <x v="3"/>
    <x v="0"/>
  </r>
  <r>
    <x v="571"/>
    <x v="5"/>
    <x v="0"/>
    <s v="GDN_Direct_AT_Coffee_2102"/>
    <n v="185049"/>
    <m/>
    <m/>
    <m/>
    <m/>
    <n v="15010.50522872"/>
    <m/>
    <x v="0"/>
    <m/>
    <m/>
    <x v="82"/>
    <m/>
    <x v="2"/>
    <x v="3"/>
    <x v="0"/>
  </r>
  <r>
    <x v="572"/>
    <x v="4"/>
    <x v="0"/>
    <s v="指名：ドルチェグスト（170816-170916）"/>
    <n v="6089"/>
    <m/>
    <m/>
    <m/>
    <m/>
    <n v="45330.479999999996"/>
    <m/>
    <x v="0"/>
    <m/>
    <m/>
    <x v="82"/>
    <m/>
    <x v="2"/>
    <x v="3"/>
    <x v="2"/>
  </r>
  <r>
    <x v="572"/>
    <x v="4"/>
    <x v="0"/>
    <s v="指名：ドルチェグスト（170816-170916）"/>
    <n v="31"/>
    <m/>
    <m/>
    <m/>
    <m/>
    <n v="38.479999999999997"/>
    <m/>
    <x v="0"/>
    <m/>
    <m/>
    <x v="82"/>
    <m/>
    <x v="2"/>
    <x v="3"/>
    <x v="2"/>
  </r>
  <r>
    <x v="572"/>
    <x v="4"/>
    <x v="0"/>
    <s v="指名：ドルチェグスト（170816-170916）"/>
    <n v="51"/>
    <m/>
    <m/>
    <m/>
    <m/>
    <n v="465.92"/>
    <m/>
    <x v="0"/>
    <m/>
    <m/>
    <x v="82"/>
    <m/>
    <x v="2"/>
    <x v="3"/>
    <x v="2"/>
  </r>
  <r>
    <x v="572"/>
    <x v="4"/>
    <x v="0"/>
    <s v="指名：ドルチェグスト（170816-170916）"/>
    <n v="38"/>
    <m/>
    <m/>
    <m/>
    <m/>
    <n v="174.72"/>
    <m/>
    <x v="0"/>
    <m/>
    <m/>
    <x v="82"/>
    <m/>
    <x v="2"/>
    <x v="3"/>
    <x v="2"/>
  </r>
  <r>
    <x v="572"/>
    <x v="4"/>
    <x v="0"/>
    <s v="指名：ドルチェグスト（170816-170916）"/>
    <n v="1696"/>
    <m/>
    <m/>
    <m/>
    <m/>
    <n v="15199.6"/>
    <m/>
    <x v="0"/>
    <m/>
    <m/>
    <x v="82"/>
    <m/>
    <x v="2"/>
    <x v="3"/>
    <x v="2"/>
  </r>
  <r>
    <x v="572"/>
    <x v="4"/>
    <x v="0"/>
    <s v="指名：ドルチェグスト（170816-170916）"/>
    <n v="35"/>
    <m/>
    <m/>
    <m/>
    <m/>
    <n v="226.72"/>
    <m/>
    <x v="0"/>
    <m/>
    <m/>
    <x v="82"/>
    <m/>
    <x v="2"/>
    <x v="3"/>
    <x v="2"/>
  </r>
  <r>
    <x v="572"/>
    <x v="5"/>
    <x v="0"/>
    <s v="GDN_Direct_AT_DolceGusto_2102"/>
    <n v="10908"/>
    <m/>
    <m/>
    <m/>
    <m/>
    <n v="1579.741485305"/>
    <m/>
    <x v="0"/>
    <m/>
    <m/>
    <x v="82"/>
    <m/>
    <x v="2"/>
    <x v="3"/>
    <x v="0"/>
  </r>
  <r>
    <x v="572"/>
    <x v="5"/>
    <x v="0"/>
    <s v="GDN_Direct_RT_2102"/>
    <n v="13705"/>
    <m/>
    <m/>
    <m/>
    <m/>
    <n v="1762.4588890699999"/>
    <m/>
    <x v="0"/>
    <m/>
    <m/>
    <x v="82"/>
    <m/>
    <x v="2"/>
    <x v="3"/>
    <x v="0"/>
  </r>
  <r>
    <x v="572"/>
    <x v="5"/>
    <x v="0"/>
    <s v="GDN_Direct_RT_2102"/>
    <n v="129"/>
    <m/>
    <m/>
    <m/>
    <m/>
    <n v="0"/>
    <m/>
    <x v="0"/>
    <m/>
    <m/>
    <x v="82"/>
    <m/>
    <x v="2"/>
    <x v="3"/>
    <x v="0"/>
  </r>
  <r>
    <x v="572"/>
    <x v="5"/>
    <x v="0"/>
    <s v="GDN_Direct_RT_2102"/>
    <n v="12397"/>
    <m/>
    <m/>
    <m/>
    <m/>
    <n v="1452.5067469099999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AT_Coffee_2102"/>
    <n v="13182"/>
    <m/>
    <m/>
    <m/>
    <m/>
    <n v="1678.29118066"/>
    <m/>
    <x v="0"/>
    <m/>
    <m/>
    <x v="82"/>
    <m/>
    <x v="2"/>
    <x v="3"/>
    <x v="0"/>
  </r>
  <r>
    <x v="572"/>
    <x v="5"/>
    <x v="0"/>
    <s v="GDN_Direct_AT_Coffee_2102"/>
    <n v="24264"/>
    <m/>
    <m/>
    <m/>
    <m/>
    <n v="1362.8244804200001"/>
    <m/>
    <x v="0"/>
    <m/>
    <m/>
    <x v="82"/>
    <m/>
    <x v="2"/>
    <x v="3"/>
    <x v="0"/>
  </r>
  <r>
    <x v="572"/>
    <x v="5"/>
    <x v="0"/>
    <s v="GDN_Direct_RT_2102"/>
    <n v="64"/>
    <m/>
    <m/>
    <m/>
    <m/>
    <n v="0"/>
    <m/>
    <x v="0"/>
    <m/>
    <m/>
    <x v="82"/>
    <m/>
    <x v="2"/>
    <x v="3"/>
    <x v="0"/>
  </r>
  <r>
    <x v="572"/>
    <x v="5"/>
    <x v="0"/>
    <s v="GDN_Direct_RT_2102"/>
    <n v="173"/>
    <m/>
    <m/>
    <m/>
    <m/>
    <n v="49.771558435000003"/>
    <m/>
    <x v="0"/>
    <m/>
    <m/>
    <x v="82"/>
    <m/>
    <x v="2"/>
    <x v="3"/>
    <x v="0"/>
  </r>
  <r>
    <x v="572"/>
    <x v="5"/>
    <x v="0"/>
    <s v="GDN_Direct_RT_2102"/>
    <n v="11127"/>
    <m/>
    <m/>
    <m/>
    <m/>
    <n v="1310.550886515"/>
    <m/>
    <x v="0"/>
    <m/>
    <m/>
    <x v="82"/>
    <m/>
    <x v="2"/>
    <x v="3"/>
    <x v="0"/>
  </r>
  <r>
    <x v="572"/>
    <x v="5"/>
    <x v="0"/>
    <s v="GDN_Direct_AT_Coffee_2102"/>
    <n v="1586"/>
    <m/>
    <m/>
    <m/>
    <m/>
    <n v="166.78293765000001"/>
    <m/>
    <x v="0"/>
    <m/>
    <m/>
    <x v="82"/>
    <m/>
    <x v="2"/>
    <x v="3"/>
    <x v="0"/>
  </r>
  <r>
    <x v="572"/>
    <x v="5"/>
    <x v="0"/>
    <s v="GDN_Direct_AT_Coffee_2102"/>
    <n v="159705"/>
    <m/>
    <m/>
    <m/>
    <m/>
    <n v="15128.862008190001"/>
    <m/>
    <x v="0"/>
    <m/>
    <m/>
    <x v="82"/>
    <m/>
    <x v="2"/>
    <x v="3"/>
    <x v="0"/>
  </r>
  <r>
    <x v="572"/>
    <x v="5"/>
    <x v="0"/>
    <s v="GDN_Direct_RT_2102"/>
    <n v="76567"/>
    <m/>
    <m/>
    <m/>
    <m/>
    <n v="6374.1899243600001"/>
    <m/>
    <x v="0"/>
    <m/>
    <m/>
    <x v="82"/>
    <m/>
    <x v="2"/>
    <x v="3"/>
    <x v="0"/>
  </r>
  <r>
    <x v="572"/>
    <x v="5"/>
    <x v="0"/>
    <s v="GDN_Direct_RT_2102"/>
    <n v="104"/>
    <m/>
    <m/>
    <m/>
    <m/>
    <n v="0"/>
    <m/>
    <x v="0"/>
    <m/>
    <m/>
    <x v="82"/>
    <m/>
    <x v="2"/>
    <x v="3"/>
    <x v="0"/>
  </r>
  <r>
    <x v="572"/>
    <x v="5"/>
    <x v="0"/>
    <s v="GDN_Direct_RT_2102"/>
    <n v="71"/>
    <m/>
    <m/>
    <m/>
    <m/>
    <n v="29.212345495000001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RT_2102"/>
    <n v="8527"/>
    <m/>
    <m/>
    <m/>
    <m/>
    <n v="706.56420616499997"/>
    <m/>
    <x v="0"/>
    <m/>
    <m/>
    <x v="82"/>
    <m/>
    <x v="2"/>
    <x v="3"/>
    <x v="0"/>
  </r>
  <r>
    <x v="572"/>
    <x v="5"/>
    <x v="0"/>
    <s v="GDN_Direct_RT_2102"/>
    <n v="70"/>
    <m/>
    <m/>
    <m/>
    <m/>
    <n v="17.348198029999999"/>
    <m/>
    <x v="0"/>
    <m/>
    <m/>
    <x v="82"/>
    <m/>
    <x v="2"/>
    <x v="3"/>
    <x v="0"/>
  </r>
  <r>
    <x v="572"/>
    <x v="5"/>
    <x v="0"/>
    <s v="GDN_Direct_RT_2102"/>
    <n v="77"/>
    <m/>
    <m/>
    <m/>
    <m/>
    <n v="17.839998885"/>
    <m/>
    <x v="0"/>
    <m/>
    <m/>
    <x v="82"/>
    <m/>
    <x v="2"/>
    <x v="3"/>
    <x v="0"/>
  </r>
  <r>
    <x v="572"/>
    <x v="5"/>
    <x v="0"/>
    <s v="GDN_Direct_RT_2102"/>
    <n v="3"/>
    <m/>
    <m/>
    <m/>
    <m/>
    <n v="0"/>
    <m/>
    <x v="0"/>
    <m/>
    <m/>
    <x v="82"/>
    <m/>
    <x v="2"/>
    <x v="3"/>
    <x v="0"/>
  </r>
  <r>
    <x v="572"/>
    <x v="5"/>
    <x v="0"/>
    <s v="GDN_Direct_RT_2102"/>
    <n v="44989"/>
    <m/>
    <m/>
    <m/>
    <m/>
    <n v="3151.0976833549998"/>
    <m/>
    <x v="0"/>
    <m/>
    <m/>
    <x v="82"/>
    <m/>
    <x v="2"/>
    <x v="3"/>
    <x v="0"/>
  </r>
  <r>
    <x v="572"/>
    <x v="5"/>
    <x v="0"/>
    <s v="GDN_Direct_RT_2102"/>
    <n v="2"/>
    <m/>
    <m/>
    <m/>
    <m/>
    <n v="0"/>
    <m/>
    <x v="0"/>
    <m/>
    <m/>
    <x v="82"/>
    <m/>
    <x v="2"/>
    <x v="3"/>
    <x v="0"/>
  </r>
  <r>
    <x v="572"/>
    <x v="5"/>
    <x v="0"/>
    <s v="GDN_Direct_AT_Coffee_2102"/>
    <n v="22718"/>
    <m/>
    <m/>
    <m/>
    <m/>
    <n v="1304.2523641299999"/>
    <m/>
    <x v="0"/>
    <m/>
    <m/>
    <x v="82"/>
    <m/>
    <x v="2"/>
    <x v="3"/>
    <x v="0"/>
  </r>
  <r>
    <x v="572"/>
    <x v="5"/>
    <x v="0"/>
    <s v="GDN_Direct_AT_DolceGusto_2102"/>
    <n v="33884"/>
    <m/>
    <m/>
    <m/>
    <m/>
    <n v="2310.1887093750001"/>
    <m/>
    <x v="0"/>
    <m/>
    <m/>
    <x v="82"/>
    <m/>
    <x v="2"/>
    <x v="3"/>
    <x v="0"/>
  </r>
  <r>
    <x v="572"/>
    <x v="5"/>
    <x v="0"/>
    <s v="GDN_Direct_RT_2102"/>
    <n v="64"/>
    <m/>
    <m/>
    <m/>
    <m/>
    <n v="15.61"/>
    <m/>
    <x v="0"/>
    <m/>
    <m/>
    <x v="82"/>
    <m/>
    <x v="2"/>
    <x v="3"/>
    <x v="0"/>
  </r>
  <r>
    <x v="572"/>
    <x v="5"/>
    <x v="0"/>
    <s v="GDN_Direct_AT_DolceGusto_2102"/>
    <n v="1332"/>
    <m/>
    <m/>
    <m/>
    <m/>
    <n v="64.025884570000002"/>
    <m/>
    <x v="0"/>
    <m/>
    <m/>
    <x v="82"/>
    <m/>
    <x v="2"/>
    <x v="3"/>
    <x v="0"/>
  </r>
  <r>
    <x v="572"/>
    <x v="5"/>
    <x v="0"/>
    <s v="GDN_Direct_RT_2102"/>
    <n v="141418"/>
    <m/>
    <m/>
    <m/>
    <m/>
    <n v="13721.965321939999"/>
    <m/>
    <x v="0"/>
    <m/>
    <m/>
    <x v="82"/>
    <m/>
    <x v="2"/>
    <x v="3"/>
    <x v="0"/>
  </r>
  <r>
    <x v="572"/>
    <x v="5"/>
    <x v="0"/>
    <s v="GDN_Direct_RT_2102"/>
    <n v="133404"/>
    <m/>
    <m/>
    <m/>
    <m/>
    <n v="12065.40870471"/>
    <m/>
    <x v="0"/>
    <m/>
    <m/>
    <x v="82"/>
    <m/>
    <x v="2"/>
    <x v="3"/>
    <x v="0"/>
  </r>
  <r>
    <x v="572"/>
    <x v="5"/>
    <x v="0"/>
    <s v="GDN_Direct_AT_DolceGusto_2102"/>
    <n v="145983"/>
    <m/>
    <m/>
    <m/>
    <m/>
    <n v="12494.689180475001"/>
    <m/>
    <x v="0"/>
    <m/>
    <m/>
    <x v="82"/>
    <m/>
    <x v="2"/>
    <x v="3"/>
    <x v="0"/>
  </r>
  <r>
    <x v="572"/>
    <x v="5"/>
    <x v="0"/>
    <s v="GDN_Direct_AT_DolceGusto_2102"/>
    <n v="25589"/>
    <m/>
    <m/>
    <m/>
    <m/>
    <n v="1995.6217371999999"/>
    <m/>
    <x v="0"/>
    <m/>
    <m/>
    <x v="82"/>
    <m/>
    <x v="2"/>
    <x v="3"/>
    <x v="0"/>
  </r>
  <r>
    <x v="573"/>
    <x v="4"/>
    <x v="0"/>
    <s v="指名：ドルチェグスト（170816-170916）"/>
    <n v="4857"/>
    <m/>
    <m/>
    <m/>
    <m/>
    <n v="43771.519999999997"/>
    <m/>
    <x v="0"/>
    <m/>
    <m/>
    <x v="83"/>
    <m/>
    <x v="2"/>
    <x v="3"/>
    <x v="2"/>
  </r>
  <r>
    <x v="573"/>
    <x v="4"/>
    <x v="0"/>
    <s v="指名：ドルチェグスト（170816-170916）"/>
    <n v="30"/>
    <m/>
    <m/>
    <m/>
    <m/>
    <n v="106.08"/>
    <m/>
    <x v="0"/>
    <m/>
    <m/>
    <x v="83"/>
    <m/>
    <x v="2"/>
    <x v="3"/>
    <x v="2"/>
  </r>
  <r>
    <x v="573"/>
    <x v="4"/>
    <x v="0"/>
    <s v="指名：ドルチェグスト（170816-170916）"/>
    <n v="1669"/>
    <m/>
    <m/>
    <m/>
    <m/>
    <n v="18978.96"/>
    <m/>
    <x v="0"/>
    <m/>
    <m/>
    <x v="83"/>
    <m/>
    <x v="2"/>
    <x v="3"/>
    <x v="2"/>
  </r>
  <r>
    <x v="573"/>
    <x v="4"/>
    <x v="0"/>
    <s v="指名：ドルチェグスト（170816-170916）"/>
    <n v="67"/>
    <m/>
    <m/>
    <m/>
    <m/>
    <n v="516.88"/>
    <m/>
    <x v="0"/>
    <m/>
    <m/>
    <x v="83"/>
    <m/>
    <x v="2"/>
    <x v="3"/>
    <x v="2"/>
  </r>
  <r>
    <x v="573"/>
    <x v="4"/>
    <x v="0"/>
    <s v="指名：ドルチェグスト（170816-170916）"/>
    <n v="42"/>
    <m/>
    <m/>
    <m/>
    <m/>
    <n v="2155.92"/>
    <m/>
    <x v="0"/>
    <m/>
    <m/>
    <x v="83"/>
    <m/>
    <x v="2"/>
    <x v="3"/>
    <x v="2"/>
  </r>
  <r>
    <x v="573"/>
    <x v="4"/>
    <x v="0"/>
    <s v="指名：ドルチェグスト（170816-170916）"/>
    <n v="22"/>
    <m/>
    <m/>
    <m/>
    <m/>
    <n v="13.52"/>
    <m/>
    <x v="0"/>
    <m/>
    <m/>
    <x v="83"/>
    <m/>
    <x v="2"/>
    <x v="3"/>
    <x v="2"/>
  </r>
  <r>
    <x v="573"/>
    <x v="5"/>
    <x v="0"/>
    <s v="GDN_Direct_RT_2102"/>
    <n v="12291"/>
    <m/>
    <m/>
    <m/>
    <m/>
    <n v="1257.7303483149999"/>
    <m/>
    <x v="0"/>
    <m/>
    <m/>
    <x v="83"/>
    <m/>
    <x v="2"/>
    <x v="3"/>
    <x v="0"/>
  </r>
  <r>
    <x v="573"/>
    <x v="5"/>
    <x v="0"/>
    <s v="GDN_Direct_AT_Coffee_2102"/>
    <n v="8460"/>
    <m/>
    <m/>
    <m/>
    <m/>
    <n v="894.49393276499995"/>
    <m/>
    <x v="0"/>
    <m/>
    <m/>
    <x v="83"/>
    <m/>
    <x v="2"/>
    <x v="3"/>
    <x v="0"/>
  </r>
  <r>
    <x v="573"/>
    <x v="5"/>
    <x v="0"/>
    <s v="GDN_Direct_RT_2102"/>
    <n v="54562"/>
    <m/>
    <m/>
    <m/>
    <m/>
    <n v="5107.3952526749999"/>
    <m/>
    <x v="0"/>
    <m/>
    <m/>
    <x v="83"/>
    <m/>
    <x v="2"/>
    <x v="3"/>
    <x v="0"/>
  </r>
  <r>
    <x v="573"/>
    <x v="5"/>
    <x v="0"/>
    <s v="GDN_Direct_AT_DolceGusto_2102"/>
    <n v="29847"/>
    <m/>
    <m/>
    <m/>
    <m/>
    <n v="901.72984568499999"/>
    <m/>
    <x v="0"/>
    <m/>
    <m/>
    <x v="83"/>
    <m/>
    <x v="2"/>
    <x v="3"/>
    <x v="0"/>
  </r>
  <r>
    <x v="573"/>
    <x v="5"/>
    <x v="0"/>
    <s v="GDN_Direct_RT_2102"/>
    <n v="107823"/>
    <m/>
    <m/>
    <m/>
    <m/>
    <n v="10688.11387917"/>
    <m/>
    <x v="0"/>
    <m/>
    <m/>
    <x v="83"/>
    <m/>
    <x v="2"/>
    <x v="3"/>
    <x v="0"/>
  </r>
  <r>
    <x v="573"/>
    <x v="5"/>
    <x v="0"/>
    <s v="GDN_Direct_RT_2102"/>
    <n v="7"/>
    <m/>
    <m/>
    <m/>
    <m/>
    <n v="0"/>
    <m/>
    <x v="0"/>
    <m/>
    <m/>
    <x v="83"/>
    <m/>
    <x v="2"/>
    <x v="3"/>
    <x v="0"/>
  </r>
  <r>
    <x v="573"/>
    <x v="5"/>
    <x v="0"/>
    <s v="GDN_Direct_RT_2102"/>
    <n v="148"/>
    <m/>
    <m/>
    <m/>
    <m/>
    <n v="35.668973764999997"/>
    <m/>
    <x v="0"/>
    <m/>
    <m/>
    <x v="83"/>
    <m/>
    <x v="2"/>
    <x v="3"/>
    <x v="0"/>
  </r>
  <r>
    <x v="573"/>
    <x v="5"/>
    <x v="0"/>
    <s v="GDN_Direct_RT_2102"/>
    <n v="23034"/>
    <m/>
    <m/>
    <m/>
    <m/>
    <n v="1770.17550525"/>
    <m/>
    <x v="0"/>
    <m/>
    <m/>
    <x v="83"/>
    <m/>
    <x v="2"/>
    <x v="3"/>
    <x v="0"/>
  </r>
  <r>
    <x v="573"/>
    <x v="5"/>
    <x v="0"/>
    <s v="GDN_Direct_RT_2102"/>
    <n v="270"/>
    <m/>
    <m/>
    <m/>
    <m/>
    <n v="0"/>
    <m/>
    <x v="0"/>
    <m/>
    <m/>
    <x v="83"/>
    <m/>
    <x v="2"/>
    <x v="3"/>
    <x v="0"/>
  </r>
  <r>
    <x v="573"/>
    <x v="5"/>
    <x v="0"/>
    <s v="GDN_Direct_AT_DolceGusto_2102"/>
    <n v="1135"/>
    <m/>
    <m/>
    <m/>
    <m/>
    <n v="0"/>
    <m/>
    <x v="0"/>
    <m/>
    <m/>
    <x v="83"/>
    <m/>
    <x v="2"/>
    <x v="3"/>
    <x v="0"/>
  </r>
  <r>
    <x v="573"/>
    <x v="5"/>
    <x v="0"/>
    <s v="GDN_Direct_RT_2102"/>
    <n v="7"/>
    <m/>
    <m/>
    <m/>
    <m/>
    <n v="0"/>
    <m/>
    <x v="0"/>
    <m/>
    <m/>
    <x v="83"/>
    <m/>
    <x v="2"/>
    <x v="3"/>
    <x v="0"/>
  </r>
  <r>
    <x v="573"/>
    <x v="5"/>
    <x v="0"/>
    <s v="GDN_Direct_RT_2102"/>
    <n v="436"/>
    <m/>
    <m/>
    <m/>
    <m/>
    <n v="0"/>
    <m/>
    <x v="0"/>
    <m/>
    <m/>
    <x v="83"/>
    <m/>
    <x v="2"/>
    <x v="3"/>
    <x v="0"/>
  </r>
  <r>
    <x v="573"/>
    <x v="5"/>
    <x v="0"/>
    <s v="GDN_Direct_RT_2102"/>
    <n v="101"/>
    <m/>
    <m/>
    <m/>
    <m/>
    <n v="0"/>
    <m/>
    <x v="0"/>
    <m/>
    <m/>
    <x v="83"/>
    <m/>
    <x v="2"/>
    <x v="3"/>
    <x v="0"/>
  </r>
  <r>
    <x v="573"/>
    <x v="5"/>
    <x v="0"/>
    <s v="GDN_Direct_RT_2102"/>
    <n v="77795"/>
    <m/>
    <m/>
    <m/>
    <m/>
    <n v="7678.0153639099999"/>
    <m/>
    <x v="0"/>
    <m/>
    <m/>
    <x v="83"/>
    <m/>
    <x v="2"/>
    <x v="3"/>
    <x v="0"/>
  </r>
  <r>
    <x v="573"/>
    <x v="5"/>
    <x v="0"/>
    <s v="GDN_Direct_RT_2102"/>
    <n v="10978"/>
    <m/>
    <m/>
    <m/>
    <m/>
    <n v="943.12876542499998"/>
    <m/>
    <x v="0"/>
    <m/>
    <m/>
    <x v="83"/>
    <m/>
    <x v="2"/>
    <x v="3"/>
    <x v="0"/>
  </r>
  <r>
    <x v="573"/>
    <x v="5"/>
    <x v="0"/>
    <s v="GDN_Direct_RT_2102"/>
    <n v="9263"/>
    <m/>
    <m/>
    <m/>
    <m/>
    <n v="837.43483467999999"/>
    <m/>
    <x v="0"/>
    <m/>
    <m/>
    <x v="83"/>
    <m/>
    <x v="2"/>
    <x v="3"/>
    <x v="0"/>
  </r>
  <r>
    <x v="573"/>
    <x v="5"/>
    <x v="0"/>
    <s v="GDN_Direct_AT_DolceGusto_2102"/>
    <n v="17514"/>
    <m/>
    <m/>
    <m/>
    <m/>
    <n v="1086.4959482199999"/>
    <m/>
    <x v="0"/>
    <m/>
    <m/>
    <x v="83"/>
    <m/>
    <x v="2"/>
    <x v="3"/>
    <x v="0"/>
  </r>
  <r>
    <x v="573"/>
    <x v="5"/>
    <x v="0"/>
    <s v="GDN_Direct_AT_DolceGusto_2102"/>
    <n v="8307"/>
    <m/>
    <m/>
    <m/>
    <m/>
    <n v="790.67369038999993"/>
    <m/>
    <x v="0"/>
    <m/>
    <m/>
    <x v="83"/>
    <m/>
    <x v="2"/>
    <x v="3"/>
    <x v="0"/>
  </r>
  <r>
    <x v="573"/>
    <x v="5"/>
    <x v="0"/>
    <s v="GDN_Direct_RT_2102"/>
    <n v="6"/>
    <m/>
    <m/>
    <m/>
    <m/>
    <n v="0"/>
    <m/>
    <x v="0"/>
    <m/>
    <m/>
    <x v="83"/>
    <m/>
    <x v="2"/>
    <x v="3"/>
    <x v="0"/>
  </r>
  <r>
    <x v="573"/>
    <x v="5"/>
    <x v="0"/>
    <s v="GDN_Direct_RT_2102"/>
    <n v="5393"/>
    <m/>
    <m/>
    <m/>
    <m/>
    <n v="548.70172232000004"/>
    <m/>
    <x v="0"/>
    <m/>
    <m/>
    <x v="83"/>
    <m/>
    <x v="2"/>
    <x v="3"/>
    <x v="0"/>
  </r>
  <r>
    <x v="573"/>
    <x v="5"/>
    <x v="0"/>
    <s v="GDN_Direct_RT_2102"/>
    <n v="172"/>
    <m/>
    <m/>
    <m/>
    <m/>
    <n v="0"/>
    <m/>
    <x v="0"/>
    <m/>
    <m/>
    <x v="83"/>
    <m/>
    <x v="2"/>
    <x v="3"/>
    <x v="0"/>
  </r>
  <r>
    <x v="573"/>
    <x v="5"/>
    <x v="0"/>
    <s v="GDN_Direct_RT_2102"/>
    <n v="230"/>
    <m/>
    <m/>
    <m/>
    <m/>
    <n v="0"/>
    <m/>
    <x v="0"/>
    <m/>
    <m/>
    <x v="83"/>
    <m/>
    <x v="2"/>
    <x v="3"/>
    <x v="0"/>
  </r>
  <r>
    <x v="573"/>
    <x v="5"/>
    <x v="0"/>
    <s v="GDN_Direct_AT_Coffee_2102"/>
    <n v="12810"/>
    <m/>
    <m/>
    <m/>
    <m/>
    <n v="513.86622332000002"/>
    <m/>
    <x v="0"/>
    <m/>
    <m/>
    <x v="83"/>
    <m/>
    <x v="2"/>
    <x v="3"/>
    <x v="0"/>
  </r>
  <r>
    <x v="573"/>
    <x v="5"/>
    <x v="0"/>
    <s v="GDN_Direct_AT_DolceGusto_2102"/>
    <n v="106995"/>
    <m/>
    <m/>
    <m/>
    <m/>
    <n v="9516.6039431150002"/>
    <m/>
    <x v="0"/>
    <m/>
    <m/>
    <x v="83"/>
    <m/>
    <x v="2"/>
    <x v="3"/>
    <x v="0"/>
  </r>
  <r>
    <x v="573"/>
    <x v="5"/>
    <x v="0"/>
    <s v="GDN_Direct_RT_2102"/>
    <n v="119"/>
    <m/>
    <m/>
    <m/>
    <m/>
    <n v="0"/>
    <m/>
    <x v="0"/>
    <m/>
    <m/>
    <x v="83"/>
    <m/>
    <x v="2"/>
    <x v="3"/>
    <x v="0"/>
  </r>
  <r>
    <x v="573"/>
    <x v="5"/>
    <x v="0"/>
    <s v="GDN_Direct_RT_2102"/>
    <n v="3"/>
    <m/>
    <m/>
    <m/>
    <m/>
    <n v="0"/>
    <m/>
    <x v="0"/>
    <m/>
    <m/>
    <x v="83"/>
    <m/>
    <x v="2"/>
    <x v="3"/>
    <x v="0"/>
  </r>
  <r>
    <x v="573"/>
    <x v="5"/>
    <x v="0"/>
    <s v="GDN_Direct_RT_2102"/>
    <n v="148"/>
    <m/>
    <m/>
    <m/>
    <m/>
    <n v="0"/>
    <m/>
    <x v="0"/>
    <m/>
    <m/>
    <x v="83"/>
    <m/>
    <x v="2"/>
    <x v="3"/>
    <x v="0"/>
  </r>
  <r>
    <x v="573"/>
    <x v="5"/>
    <x v="0"/>
    <s v="GDN_Direct_AT_Coffee_2102"/>
    <n v="12626"/>
    <m/>
    <m/>
    <m/>
    <m/>
    <n v="891.50562349500001"/>
    <m/>
    <x v="0"/>
    <m/>
    <m/>
    <x v="83"/>
    <m/>
    <x v="2"/>
    <x v="3"/>
    <x v="0"/>
  </r>
  <r>
    <x v="573"/>
    <x v="5"/>
    <x v="0"/>
    <s v="GDN_Direct_AT_Coffee_2102"/>
    <n v="96267"/>
    <m/>
    <m/>
    <m/>
    <m/>
    <n v="7553.0562078299999"/>
    <m/>
    <x v="0"/>
    <m/>
    <m/>
    <x v="83"/>
    <m/>
    <x v="2"/>
    <x v="3"/>
    <x v="0"/>
  </r>
  <r>
    <x v="573"/>
    <x v="5"/>
    <x v="0"/>
    <s v="GDN_Direct_AT_Coffee_2102"/>
    <n v="989"/>
    <m/>
    <m/>
    <m/>
    <m/>
    <n v="29.153873780000001"/>
    <m/>
    <x v="0"/>
    <m/>
    <m/>
    <x v="83"/>
    <m/>
    <x v="2"/>
    <x v="3"/>
    <x v="0"/>
  </r>
  <r>
    <x v="574"/>
    <x v="4"/>
    <x v="0"/>
    <s v="指名：ドルチェグスト（170816-170916）"/>
    <n v="5074"/>
    <m/>
    <m/>
    <m/>
    <m/>
    <n v="42898.96"/>
    <m/>
    <x v="0"/>
    <m/>
    <m/>
    <x v="83"/>
    <m/>
    <x v="2"/>
    <x v="3"/>
    <x v="2"/>
  </r>
  <r>
    <x v="574"/>
    <x v="4"/>
    <x v="0"/>
    <s v="指名：ドルチェグスト（170816-170916）"/>
    <n v="64"/>
    <m/>
    <m/>
    <m/>
    <m/>
    <n v="282.88"/>
    <m/>
    <x v="0"/>
    <m/>
    <m/>
    <x v="83"/>
    <m/>
    <x v="2"/>
    <x v="3"/>
    <x v="2"/>
  </r>
  <r>
    <x v="574"/>
    <x v="4"/>
    <x v="0"/>
    <s v="指名：ドルチェグスト（170816-170916）"/>
    <n v="34"/>
    <m/>
    <m/>
    <m/>
    <m/>
    <n v="819.52"/>
    <m/>
    <x v="0"/>
    <m/>
    <m/>
    <x v="83"/>
    <m/>
    <x v="2"/>
    <x v="3"/>
    <x v="2"/>
  </r>
  <r>
    <x v="574"/>
    <x v="4"/>
    <x v="0"/>
    <s v="指名：ドルチェグスト（170816-170916）"/>
    <n v="36"/>
    <m/>
    <m/>
    <m/>
    <m/>
    <n v="280.79999999999995"/>
    <m/>
    <x v="0"/>
    <m/>
    <m/>
    <x v="83"/>
    <m/>
    <x v="2"/>
    <x v="3"/>
    <x v="2"/>
  </r>
  <r>
    <x v="574"/>
    <x v="4"/>
    <x v="0"/>
    <s v="指名：ドルチェグスト（170816-170916）"/>
    <n v="43"/>
    <m/>
    <m/>
    <m/>
    <m/>
    <n v="217.36"/>
    <m/>
    <x v="0"/>
    <m/>
    <m/>
    <x v="83"/>
    <m/>
    <x v="2"/>
    <x v="3"/>
    <x v="2"/>
  </r>
  <r>
    <x v="574"/>
    <x v="4"/>
    <x v="0"/>
    <s v="指名：ドルチェグスト（170816-170916）"/>
    <n v="1564"/>
    <m/>
    <m/>
    <m/>
    <m/>
    <n v="16412.239999999998"/>
    <m/>
    <x v="0"/>
    <m/>
    <m/>
    <x v="83"/>
    <m/>
    <x v="2"/>
    <x v="3"/>
    <x v="2"/>
  </r>
  <r>
    <x v="574"/>
    <x v="5"/>
    <x v="0"/>
    <s v="GDN_Direct_AT_DolceGusto_2102"/>
    <n v="97691"/>
    <m/>
    <m/>
    <m/>
    <m/>
    <n v="8255.0558046949991"/>
    <m/>
    <x v="0"/>
    <m/>
    <m/>
    <x v="83"/>
    <m/>
    <x v="2"/>
    <x v="3"/>
    <x v="0"/>
  </r>
  <r>
    <x v="574"/>
    <x v="5"/>
    <x v="0"/>
    <s v="GDN_Direct_AT_DolceGusto_2102"/>
    <n v="6607"/>
    <m/>
    <m/>
    <m/>
    <m/>
    <n v="846.71235831499996"/>
    <m/>
    <x v="0"/>
    <m/>
    <m/>
    <x v="83"/>
    <m/>
    <x v="2"/>
    <x v="3"/>
    <x v="0"/>
  </r>
  <r>
    <x v="574"/>
    <x v="5"/>
    <x v="0"/>
    <s v="GDN_Direct_RT_2102"/>
    <n v="52041"/>
    <m/>
    <m/>
    <m/>
    <m/>
    <n v="4642.0639011499998"/>
    <m/>
    <x v="0"/>
    <m/>
    <m/>
    <x v="83"/>
    <m/>
    <x v="2"/>
    <x v="3"/>
    <x v="0"/>
  </r>
  <r>
    <x v="574"/>
    <x v="5"/>
    <x v="0"/>
    <s v="GDN_Direct_RT_2102"/>
    <n v="242"/>
    <m/>
    <m/>
    <m/>
    <m/>
    <n v="32.832930009999998"/>
    <m/>
    <x v="0"/>
    <m/>
    <m/>
    <x v="83"/>
    <m/>
    <x v="2"/>
    <x v="3"/>
    <x v="0"/>
  </r>
  <r>
    <x v="574"/>
    <x v="5"/>
    <x v="0"/>
    <s v="GDN_Direct_RT_2102"/>
    <n v="191"/>
    <m/>
    <m/>
    <m/>
    <m/>
    <n v="0"/>
    <m/>
    <x v="0"/>
    <m/>
    <m/>
    <x v="83"/>
    <m/>
    <x v="2"/>
    <x v="3"/>
    <x v="0"/>
  </r>
  <r>
    <x v="574"/>
    <x v="5"/>
    <x v="0"/>
    <s v="GDN_Direct_RT_2102"/>
    <n v="3002"/>
    <m/>
    <m/>
    <m/>
    <m/>
    <n v="283.38367462999997"/>
    <m/>
    <x v="0"/>
    <m/>
    <m/>
    <x v="83"/>
    <m/>
    <x v="2"/>
    <x v="3"/>
    <x v="0"/>
  </r>
  <r>
    <x v="574"/>
    <x v="5"/>
    <x v="0"/>
    <s v="GDN_Direct_AT_Coffee_2102"/>
    <n v="9457"/>
    <m/>
    <m/>
    <m/>
    <m/>
    <n v="995.20678944500003"/>
    <m/>
    <x v="0"/>
    <m/>
    <m/>
    <x v="83"/>
    <m/>
    <x v="2"/>
    <x v="3"/>
    <x v="0"/>
  </r>
  <r>
    <x v="574"/>
    <x v="5"/>
    <x v="0"/>
    <s v="GDN_Direct_AT_Coffee_2102"/>
    <n v="16018"/>
    <m/>
    <m/>
    <m/>
    <m/>
    <n v="1247.644308075"/>
    <m/>
    <x v="0"/>
    <m/>
    <m/>
    <x v="83"/>
    <m/>
    <x v="2"/>
    <x v="3"/>
    <x v="0"/>
  </r>
  <r>
    <x v="574"/>
    <x v="5"/>
    <x v="0"/>
    <s v="GDN_Direct_RT_2102"/>
    <n v="7"/>
    <m/>
    <m/>
    <m/>
    <m/>
    <n v="0"/>
    <m/>
    <x v="0"/>
    <m/>
    <m/>
    <x v="83"/>
    <m/>
    <x v="2"/>
    <x v="3"/>
    <x v="0"/>
  </r>
  <r>
    <x v="574"/>
    <x v="5"/>
    <x v="0"/>
    <s v="GDN_Direct_RT_2102"/>
    <n v="81"/>
    <m/>
    <m/>
    <m/>
    <m/>
    <n v="13.209624655000001"/>
    <m/>
    <x v="0"/>
    <m/>
    <m/>
    <x v="83"/>
    <m/>
    <x v="2"/>
    <x v="3"/>
    <x v="0"/>
  </r>
  <r>
    <x v="574"/>
    <x v="5"/>
    <x v="0"/>
    <s v="GDN_Direct_RT_2102"/>
    <n v="3"/>
    <m/>
    <m/>
    <m/>
    <m/>
    <n v="0"/>
    <m/>
    <x v="0"/>
    <m/>
    <m/>
    <x v="83"/>
    <m/>
    <x v="2"/>
    <x v="3"/>
    <x v="0"/>
  </r>
  <r>
    <x v="574"/>
    <x v="5"/>
    <x v="0"/>
    <s v="GDN_Direct_RT_2102"/>
    <n v="19645"/>
    <m/>
    <m/>
    <m/>
    <m/>
    <n v="1440.8546289599999"/>
    <m/>
    <x v="0"/>
    <m/>
    <m/>
    <x v="83"/>
    <m/>
    <x v="2"/>
    <x v="3"/>
    <x v="0"/>
  </r>
  <r>
    <x v="574"/>
    <x v="5"/>
    <x v="0"/>
    <s v="GDN_Direct_RT_2102"/>
    <n v="5089"/>
    <m/>
    <m/>
    <m/>
    <m/>
    <n v="496.74074988500001"/>
    <m/>
    <x v="0"/>
    <m/>
    <m/>
    <x v="83"/>
    <m/>
    <x v="2"/>
    <x v="3"/>
    <x v="0"/>
  </r>
  <r>
    <x v="574"/>
    <x v="5"/>
    <x v="0"/>
    <s v="GDN_Direct_AT_DolceGusto_2102"/>
    <n v="891"/>
    <m/>
    <m/>
    <m/>
    <m/>
    <n v="32.987407685000001"/>
    <m/>
    <x v="0"/>
    <m/>
    <m/>
    <x v="83"/>
    <m/>
    <x v="2"/>
    <x v="3"/>
    <x v="0"/>
  </r>
  <r>
    <x v="574"/>
    <x v="5"/>
    <x v="0"/>
    <s v="GDN_Direct_AT_DolceGusto_2102"/>
    <n v="11470"/>
    <m/>
    <m/>
    <m/>
    <m/>
    <n v="947.42124448000004"/>
    <m/>
    <x v="0"/>
    <m/>
    <m/>
    <x v="83"/>
    <m/>
    <x v="2"/>
    <x v="3"/>
    <x v="0"/>
  </r>
  <r>
    <x v="574"/>
    <x v="5"/>
    <x v="0"/>
    <s v="GDN_Direct_RT_2102"/>
    <n v="32"/>
    <m/>
    <m/>
    <m/>
    <m/>
    <n v="0"/>
    <m/>
    <x v="0"/>
    <m/>
    <m/>
    <x v="83"/>
    <m/>
    <x v="2"/>
    <x v="3"/>
    <x v="0"/>
  </r>
  <r>
    <x v="574"/>
    <x v="5"/>
    <x v="0"/>
    <s v="GDN_Direct_AT_Coffee_2102"/>
    <n v="1131"/>
    <m/>
    <m/>
    <m/>
    <m/>
    <n v="29.366039324999999"/>
    <m/>
    <x v="0"/>
    <m/>
    <m/>
    <x v="83"/>
    <m/>
    <x v="2"/>
    <x v="3"/>
    <x v="0"/>
  </r>
  <r>
    <x v="574"/>
    <x v="5"/>
    <x v="0"/>
    <s v="GDN_Direct_AT_DolceGusto_2102"/>
    <n v="22488"/>
    <m/>
    <m/>
    <m/>
    <m/>
    <n v="652.12378592999994"/>
    <m/>
    <x v="0"/>
    <m/>
    <m/>
    <x v="83"/>
    <m/>
    <x v="2"/>
    <x v="3"/>
    <x v="0"/>
  </r>
  <r>
    <x v="574"/>
    <x v="5"/>
    <x v="0"/>
    <s v="GDN_Direct_RT_2102"/>
    <n v="110"/>
    <m/>
    <m/>
    <m/>
    <m/>
    <n v="0"/>
    <m/>
    <x v="0"/>
    <m/>
    <m/>
    <x v="83"/>
    <m/>
    <x v="2"/>
    <x v="3"/>
    <x v="0"/>
  </r>
  <r>
    <x v="574"/>
    <x v="5"/>
    <x v="0"/>
    <s v="GDN_Direct_RT_2102"/>
    <n v="5026"/>
    <m/>
    <m/>
    <m/>
    <m/>
    <n v="473.24709667000002"/>
    <m/>
    <x v="0"/>
    <m/>
    <m/>
    <x v="83"/>
    <m/>
    <x v="2"/>
    <x v="3"/>
    <x v="0"/>
  </r>
  <r>
    <x v="574"/>
    <x v="5"/>
    <x v="0"/>
    <s v="GDN_Direct_RT_2102"/>
    <n v="3"/>
    <m/>
    <m/>
    <m/>
    <m/>
    <n v="0"/>
    <m/>
    <x v="0"/>
    <m/>
    <m/>
    <x v="83"/>
    <m/>
    <x v="2"/>
    <x v="3"/>
    <x v="0"/>
  </r>
  <r>
    <x v="574"/>
    <x v="5"/>
    <x v="0"/>
    <s v="GDN_Direct_RT_2102"/>
    <n v="172"/>
    <m/>
    <m/>
    <m/>
    <m/>
    <n v="15.61"/>
    <m/>
    <x v="0"/>
    <m/>
    <m/>
    <x v="83"/>
    <m/>
    <x v="2"/>
    <x v="3"/>
    <x v="0"/>
  </r>
  <r>
    <x v="574"/>
    <x v="5"/>
    <x v="0"/>
    <s v="GDN_Direct_RT_2102"/>
    <n v="5536"/>
    <m/>
    <m/>
    <m/>
    <m/>
    <n v="437.39887773499999"/>
    <m/>
    <x v="0"/>
    <m/>
    <m/>
    <x v="83"/>
    <m/>
    <x v="2"/>
    <x v="3"/>
    <x v="0"/>
  </r>
  <r>
    <x v="574"/>
    <x v="5"/>
    <x v="0"/>
    <s v="GDN_Direct_RT_2102"/>
    <n v="68"/>
    <m/>
    <m/>
    <m/>
    <m/>
    <n v="0"/>
    <m/>
    <x v="0"/>
    <m/>
    <m/>
    <x v="83"/>
    <m/>
    <x v="2"/>
    <x v="3"/>
    <x v="0"/>
  </r>
  <r>
    <x v="574"/>
    <x v="5"/>
    <x v="0"/>
    <s v="GDN_Direct_RT_2102"/>
    <n v="75146"/>
    <m/>
    <m/>
    <m/>
    <m/>
    <n v="8210.0860952250005"/>
    <m/>
    <x v="0"/>
    <m/>
    <m/>
    <x v="83"/>
    <m/>
    <x v="2"/>
    <x v="3"/>
    <x v="0"/>
  </r>
  <r>
    <x v="574"/>
    <x v="5"/>
    <x v="0"/>
    <s v="GDN_Direct_RT_2102"/>
    <n v="42329"/>
    <m/>
    <m/>
    <m/>
    <m/>
    <n v="4682.8302111449993"/>
    <m/>
    <x v="0"/>
    <m/>
    <m/>
    <x v="83"/>
    <m/>
    <x v="2"/>
    <x v="3"/>
    <x v="0"/>
  </r>
  <r>
    <x v="574"/>
    <x v="5"/>
    <x v="0"/>
    <s v="GDN_Direct_RT_2102"/>
    <n v="80"/>
    <m/>
    <m/>
    <m/>
    <m/>
    <n v="0"/>
    <m/>
    <x v="0"/>
    <m/>
    <m/>
    <x v="83"/>
    <m/>
    <x v="2"/>
    <x v="3"/>
    <x v="0"/>
  </r>
  <r>
    <x v="574"/>
    <x v="5"/>
    <x v="0"/>
    <s v="GDN_Direct_AT_Coffee_2102"/>
    <n v="12610"/>
    <m/>
    <m/>
    <m/>
    <m/>
    <n v="602.75323724500004"/>
    <m/>
    <x v="0"/>
    <m/>
    <m/>
    <x v="83"/>
    <m/>
    <x v="2"/>
    <x v="3"/>
    <x v="0"/>
  </r>
  <r>
    <x v="574"/>
    <x v="5"/>
    <x v="0"/>
    <s v="GDN_Direct_AT_Coffee_2102"/>
    <n v="116925"/>
    <m/>
    <m/>
    <m/>
    <m/>
    <n v="9914.4831176499993"/>
    <m/>
    <x v="0"/>
    <m/>
    <m/>
    <x v="83"/>
    <m/>
    <x v="2"/>
    <x v="3"/>
    <x v="0"/>
  </r>
  <r>
    <x v="575"/>
    <x v="4"/>
    <x v="0"/>
    <s v="指名：ドルチェグスト（170816-170916）"/>
    <n v="5313"/>
    <m/>
    <m/>
    <m/>
    <m/>
    <n v="46741.760000000002"/>
    <m/>
    <x v="0"/>
    <m/>
    <m/>
    <x v="83"/>
    <m/>
    <x v="2"/>
    <x v="3"/>
    <x v="2"/>
  </r>
  <r>
    <x v="575"/>
    <x v="4"/>
    <x v="0"/>
    <s v="指名：ドルチェグスト（170816-170916）"/>
    <n v="1565"/>
    <m/>
    <m/>
    <m/>
    <m/>
    <n v="13458.64"/>
    <m/>
    <x v="0"/>
    <m/>
    <m/>
    <x v="83"/>
    <m/>
    <x v="2"/>
    <x v="3"/>
    <x v="2"/>
  </r>
  <r>
    <x v="575"/>
    <x v="4"/>
    <x v="0"/>
    <s v="指名：ドルチェグスト（170816-170916）"/>
    <n v="22"/>
    <m/>
    <m/>
    <m/>
    <m/>
    <n v="269.36"/>
    <m/>
    <x v="0"/>
    <m/>
    <m/>
    <x v="83"/>
    <m/>
    <x v="2"/>
    <x v="3"/>
    <x v="2"/>
  </r>
  <r>
    <x v="575"/>
    <x v="4"/>
    <x v="0"/>
    <s v="指名：ドルチェグスト（170816-170916）"/>
    <n v="89"/>
    <m/>
    <m/>
    <m/>
    <m/>
    <n v="1593.2800000000002"/>
    <m/>
    <x v="0"/>
    <m/>
    <m/>
    <x v="83"/>
    <m/>
    <x v="2"/>
    <x v="3"/>
    <x v="2"/>
  </r>
  <r>
    <x v="575"/>
    <x v="4"/>
    <x v="0"/>
    <s v="指名：ドルチェグスト（170816-170916）"/>
    <n v="60"/>
    <m/>
    <m/>
    <m/>
    <m/>
    <n v="91.52"/>
    <m/>
    <x v="0"/>
    <m/>
    <m/>
    <x v="83"/>
    <m/>
    <x v="2"/>
    <x v="3"/>
    <x v="2"/>
  </r>
  <r>
    <x v="575"/>
    <x v="4"/>
    <x v="0"/>
    <s v="指名：ドルチェグスト（170816-170916）"/>
    <n v="23"/>
    <m/>
    <m/>
    <m/>
    <m/>
    <n v="522.07999999999993"/>
    <m/>
    <x v="0"/>
    <m/>
    <m/>
    <x v="83"/>
    <m/>
    <x v="2"/>
    <x v="3"/>
    <x v="2"/>
  </r>
  <r>
    <x v="575"/>
    <x v="5"/>
    <x v="0"/>
    <s v="GDN_Direct_RT_2102"/>
    <n v="58"/>
    <m/>
    <m/>
    <m/>
    <m/>
    <n v="0"/>
    <m/>
    <x v="0"/>
    <m/>
    <m/>
    <x v="83"/>
    <m/>
    <x v="2"/>
    <x v="3"/>
    <x v="0"/>
  </r>
  <r>
    <x v="575"/>
    <x v="5"/>
    <x v="0"/>
    <s v="GDN_Direct_RT_2102"/>
    <n v="205"/>
    <m/>
    <m/>
    <m/>
    <m/>
    <n v="54.285241225"/>
    <m/>
    <x v="0"/>
    <m/>
    <m/>
    <x v="83"/>
    <m/>
    <x v="2"/>
    <x v="3"/>
    <x v="0"/>
  </r>
  <r>
    <x v="575"/>
    <x v="5"/>
    <x v="0"/>
    <s v="GDN_Direct_AT_Coffee_2102"/>
    <n v="1086"/>
    <m/>
    <m/>
    <m/>
    <m/>
    <n v="0"/>
    <m/>
    <x v="0"/>
    <m/>
    <m/>
    <x v="83"/>
    <m/>
    <x v="2"/>
    <x v="3"/>
    <x v="0"/>
  </r>
  <r>
    <x v="575"/>
    <x v="5"/>
    <x v="0"/>
    <s v="GDN_Direct_AT_Coffee_2102"/>
    <n v="9738"/>
    <m/>
    <m/>
    <m/>
    <m/>
    <n v="649.70038471999999"/>
    <m/>
    <x v="0"/>
    <m/>
    <m/>
    <x v="83"/>
    <m/>
    <x v="2"/>
    <x v="3"/>
    <x v="0"/>
  </r>
  <r>
    <x v="575"/>
    <x v="5"/>
    <x v="0"/>
    <s v="GDN_Direct_AT_DolceGusto_2102"/>
    <n v="107646"/>
    <m/>
    <m/>
    <m/>
    <m/>
    <n v="9910.4861035600006"/>
    <m/>
    <x v="0"/>
    <m/>
    <m/>
    <x v="83"/>
    <m/>
    <x v="2"/>
    <x v="3"/>
    <x v="0"/>
  </r>
  <r>
    <x v="575"/>
    <x v="5"/>
    <x v="0"/>
    <s v="GDN_Direct_RT_2102"/>
    <n v="48"/>
    <m/>
    <m/>
    <m/>
    <m/>
    <n v="0"/>
    <m/>
    <x v="0"/>
    <m/>
    <m/>
    <x v="83"/>
    <m/>
    <x v="2"/>
    <x v="3"/>
    <x v="0"/>
  </r>
  <r>
    <x v="575"/>
    <x v="5"/>
    <x v="0"/>
    <s v="GDN_Direct_RT_2102"/>
    <n v="40636"/>
    <m/>
    <m/>
    <m/>
    <m/>
    <n v="3380.877559045"/>
    <m/>
    <x v="0"/>
    <m/>
    <m/>
    <x v="83"/>
    <m/>
    <x v="2"/>
    <x v="3"/>
    <x v="0"/>
  </r>
  <r>
    <x v="575"/>
    <x v="5"/>
    <x v="0"/>
    <s v="GDN_Direct_RT_2102"/>
    <n v="152702"/>
    <m/>
    <m/>
    <m/>
    <m/>
    <n v="14428.555828724999"/>
    <m/>
    <x v="0"/>
    <m/>
    <m/>
    <x v="83"/>
    <m/>
    <x v="2"/>
    <x v="3"/>
    <x v="0"/>
  </r>
  <r>
    <x v="575"/>
    <x v="5"/>
    <x v="0"/>
    <s v="GDN_Direct_RT_2102"/>
    <n v="42192"/>
    <m/>
    <m/>
    <m/>
    <m/>
    <n v="5218.1250039849992"/>
    <m/>
    <x v="0"/>
    <m/>
    <m/>
    <x v="83"/>
    <m/>
    <x v="2"/>
    <x v="3"/>
    <x v="0"/>
  </r>
  <r>
    <x v="575"/>
    <x v="5"/>
    <x v="0"/>
    <s v="GDN_Direct_RT_2102"/>
    <n v="63"/>
    <m/>
    <m/>
    <m/>
    <m/>
    <n v="0"/>
    <m/>
    <x v="0"/>
    <m/>
    <m/>
    <x v="83"/>
    <m/>
    <x v="2"/>
    <x v="3"/>
    <x v="0"/>
  </r>
  <r>
    <x v="575"/>
    <x v="5"/>
    <x v="0"/>
    <s v="GDN_Direct_RT_2102"/>
    <n v="41"/>
    <m/>
    <m/>
    <m/>
    <m/>
    <n v="55.495157829999997"/>
    <m/>
    <x v="0"/>
    <m/>
    <m/>
    <x v="83"/>
    <m/>
    <x v="2"/>
    <x v="3"/>
    <x v="0"/>
  </r>
  <r>
    <x v="575"/>
    <x v="5"/>
    <x v="0"/>
    <s v="GDN_Direct_RT_2102"/>
    <n v="14831"/>
    <m/>
    <m/>
    <m/>
    <m/>
    <n v="1196.88030598"/>
    <m/>
    <x v="0"/>
    <m/>
    <m/>
    <x v="83"/>
    <m/>
    <x v="2"/>
    <x v="3"/>
    <x v="0"/>
  </r>
  <r>
    <x v="575"/>
    <x v="5"/>
    <x v="0"/>
    <s v="GDN_Direct_RT_2102"/>
    <n v="20559"/>
    <m/>
    <m/>
    <m/>
    <m/>
    <n v="1381.4208194849998"/>
    <m/>
    <x v="0"/>
    <m/>
    <m/>
    <x v="83"/>
    <m/>
    <x v="2"/>
    <x v="3"/>
    <x v="0"/>
  </r>
  <r>
    <x v="575"/>
    <x v="5"/>
    <x v="0"/>
    <s v="GDN_Direct_RT_2102"/>
    <n v="336"/>
    <m/>
    <m/>
    <m/>
    <m/>
    <n v="46.747989519999997"/>
    <m/>
    <x v="0"/>
    <m/>
    <m/>
    <x v="83"/>
    <m/>
    <x v="2"/>
    <x v="3"/>
    <x v="0"/>
  </r>
  <r>
    <x v="575"/>
    <x v="5"/>
    <x v="0"/>
    <s v="GDN_Direct_RT_2102"/>
    <n v="29"/>
    <m/>
    <m/>
    <m/>
    <m/>
    <n v="0"/>
    <m/>
    <x v="0"/>
    <m/>
    <m/>
    <x v="83"/>
    <m/>
    <x v="2"/>
    <x v="3"/>
    <x v="0"/>
  </r>
  <r>
    <x v="575"/>
    <x v="5"/>
    <x v="0"/>
    <s v="GDN_Direct_RT_2102"/>
    <n v="15044"/>
    <m/>
    <m/>
    <m/>
    <m/>
    <n v="1061.36154463"/>
    <m/>
    <x v="0"/>
    <m/>
    <m/>
    <x v="83"/>
    <m/>
    <x v="2"/>
    <x v="3"/>
    <x v="0"/>
  </r>
  <r>
    <x v="575"/>
    <x v="5"/>
    <x v="0"/>
    <s v="GDN_Direct_RT_2102"/>
    <n v="6575"/>
    <m/>
    <m/>
    <m/>
    <m/>
    <n v="592.42150563999996"/>
    <m/>
    <x v="0"/>
    <m/>
    <m/>
    <x v="83"/>
    <m/>
    <x v="2"/>
    <x v="3"/>
    <x v="0"/>
  </r>
  <r>
    <x v="575"/>
    <x v="5"/>
    <x v="0"/>
    <s v="GDN_Direct_RT_2102"/>
    <n v="50259"/>
    <m/>
    <m/>
    <m/>
    <m/>
    <n v="5500.5875380899997"/>
    <m/>
    <x v="0"/>
    <m/>
    <m/>
    <x v="83"/>
    <m/>
    <x v="2"/>
    <x v="3"/>
    <x v="0"/>
  </r>
  <r>
    <x v="575"/>
    <x v="5"/>
    <x v="0"/>
    <s v="GDN_Direct_AT_DolceGusto_2102"/>
    <n v="8356"/>
    <m/>
    <m/>
    <m/>
    <m/>
    <n v="919.01510419500005"/>
    <m/>
    <x v="0"/>
    <m/>
    <m/>
    <x v="83"/>
    <m/>
    <x v="2"/>
    <x v="3"/>
    <x v="0"/>
  </r>
  <r>
    <x v="575"/>
    <x v="5"/>
    <x v="0"/>
    <s v="GDN_Direct_AT_Coffee_2102"/>
    <n v="9801"/>
    <m/>
    <m/>
    <m/>
    <m/>
    <n v="924.87953143499999"/>
    <m/>
    <x v="0"/>
    <m/>
    <m/>
    <x v="83"/>
    <m/>
    <x v="2"/>
    <x v="3"/>
    <x v="0"/>
  </r>
  <r>
    <x v="575"/>
    <x v="5"/>
    <x v="0"/>
    <s v="GDN_Direct_AT_Coffee_2102"/>
    <n v="15098"/>
    <m/>
    <m/>
    <m/>
    <m/>
    <n v="680.43677688499997"/>
    <m/>
    <x v="0"/>
    <m/>
    <m/>
    <x v="83"/>
    <m/>
    <x v="2"/>
    <x v="3"/>
    <x v="0"/>
  </r>
  <r>
    <x v="575"/>
    <x v="5"/>
    <x v="0"/>
    <s v="GDN_Direct_RT_2102"/>
    <n v="2"/>
    <m/>
    <m/>
    <m/>
    <m/>
    <n v="0"/>
    <m/>
    <x v="0"/>
    <m/>
    <m/>
    <x v="83"/>
    <m/>
    <x v="2"/>
    <x v="3"/>
    <x v="0"/>
  </r>
  <r>
    <x v="575"/>
    <x v="5"/>
    <x v="0"/>
    <s v="GDN_Direct_RT_2102"/>
    <n v="3"/>
    <m/>
    <m/>
    <m/>
    <m/>
    <n v="0"/>
    <m/>
    <x v="0"/>
    <m/>
    <m/>
    <x v="83"/>
    <m/>
    <x v="2"/>
    <x v="3"/>
    <x v="0"/>
  </r>
  <r>
    <x v="575"/>
    <x v="5"/>
    <x v="0"/>
    <s v="GDN_Direct_AT_DolceGusto_2102"/>
    <n v="14794"/>
    <m/>
    <m/>
    <m/>
    <m/>
    <n v="892.05944510999996"/>
    <m/>
    <x v="0"/>
    <m/>
    <m/>
    <x v="83"/>
    <m/>
    <x v="2"/>
    <x v="3"/>
    <x v="0"/>
  </r>
  <r>
    <x v="575"/>
    <x v="5"/>
    <x v="0"/>
    <s v="GDN_Direct_RT_2102"/>
    <n v="157"/>
    <m/>
    <m/>
    <m/>
    <m/>
    <n v="38.18811445"/>
    <m/>
    <x v="0"/>
    <m/>
    <m/>
    <x v="83"/>
    <m/>
    <x v="2"/>
    <x v="3"/>
    <x v="0"/>
  </r>
  <r>
    <x v="575"/>
    <x v="5"/>
    <x v="0"/>
    <s v="GDN_Direct_RT_2102"/>
    <n v="214"/>
    <m/>
    <m/>
    <m/>
    <m/>
    <n v="17.84"/>
    <m/>
    <x v="0"/>
    <m/>
    <m/>
    <x v="83"/>
    <m/>
    <x v="2"/>
    <x v="3"/>
    <x v="0"/>
  </r>
  <r>
    <x v="575"/>
    <x v="5"/>
    <x v="0"/>
    <s v="GDN_Direct_RT_2102"/>
    <n v="34"/>
    <m/>
    <m/>
    <m/>
    <m/>
    <n v="0"/>
    <m/>
    <x v="0"/>
    <m/>
    <m/>
    <x v="83"/>
    <m/>
    <x v="2"/>
    <x v="3"/>
    <x v="0"/>
  </r>
  <r>
    <x v="575"/>
    <x v="5"/>
    <x v="0"/>
    <s v="GDN_Direct_AT_Coffee_2102"/>
    <n v="113927"/>
    <m/>
    <m/>
    <m/>
    <m/>
    <n v="10218.74137405"/>
    <m/>
    <x v="0"/>
    <m/>
    <m/>
    <x v="83"/>
    <m/>
    <x v="2"/>
    <x v="3"/>
    <x v="0"/>
  </r>
  <r>
    <x v="575"/>
    <x v="5"/>
    <x v="0"/>
    <s v="GDN_Direct_AT_DolceGusto_2102"/>
    <n v="1115"/>
    <m/>
    <m/>
    <m/>
    <m/>
    <n v="105.988346495"/>
    <m/>
    <x v="0"/>
    <m/>
    <m/>
    <x v="83"/>
    <m/>
    <x v="2"/>
    <x v="3"/>
    <x v="0"/>
  </r>
  <r>
    <x v="575"/>
    <x v="5"/>
    <x v="0"/>
    <s v="GDN_Direct_AT_DolceGusto_2102"/>
    <n v="20554"/>
    <m/>
    <m/>
    <m/>
    <m/>
    <n v="1249.6181345949999"/>
    <m/>
    <x v="0"/>
    <m/>
    <m/>
    <x v="83"/>
    <m/>
    <x v="2"/>
    <x v="3"/>
    <x v="0"/>
  </r>
  <r>
    <x v="576"/>
    <x v="4"/>
    <x v="0"/>
    <s v="指名：ドルチェグスト（170816-170916）"/>
    <n v="1607"/>
    <m/>
    <m/>
    <m/>
    <m/>
    <n v="18092.879999999997"/>
    <m/>
    <x v="0"/>
    <m/>
    <m/>
    <x v="83"/>
    <m/>
    <x v="2"/>
    <x v="3"/>
    <x v="2"/>
  </r>
  <r>
    <x v="576"/>
    <x v="4"/>
    <x v="0"/>
    <s v="指名：ドルチェグスト（170816-170916）"/>
    <n v="23"/>
    <m/>
    <m/>
    <m/>
    <m/>
    <n v="41.6"/>
    <m/>
    <x v="0"/>
    <m/>
    <m/>
    <x v="83"/>
    <m/>
    <x v="2"/>
    <x v="3"/>
    <x v="2"/>
  </r>
  <r>
    <x v="576"/>
    <x v="4"/>
    <x v="0"/>
    <s v="指名：ドルチェグスト（170816-170916）"/>
    <n v="23"/>
    <m/>
    <m/>
    <m/>
    <m/>
    <n v="82.16"/>
    <m/>
    <x v="0"/>
    <m/>
    <m/>
    <x v="83"/>
    <m/>
    <x v="2"/>
    <x v="3"/>
    <x v="2"/>
  </r>
  <r>
    <x v="576"/>
    <x v="4"/>
    <x v="0"/>
    <s v="指名：ドルチェグスト（170816-170916）"/>
    <n v="69"/>
    <m/>
    <m/>
    <m/>
    <m/>
    <n v="592.79999999999995"/>
    <m/>
    <x v="0"/>
    <m/>
    <m/>
    <x v="83"/>
    <m/>
    <x v="2"/>
    <x v="3"/>
    <x v="2"/>
  </r>
  <r>
    <x v="576"/>
    <x v="4"/>
    <x v="0"/>
    <s v="指名：ドルチェグスト（170816-170916）"/>
    <n v="4438"/>
    <m/>
    <m/>
    <m/>
    <m/>
    <n v="40954.160000000003"/>
    <m/>
    <x v="0"/>
    <m/>
    <m/>
    <x v="83"/>
    <m/>
    <x v="2"/>
    <x v="3"/>
    <x v="2"/>
  </r>
  <r>
    <x v="576"/>
    <x v="4"/>
    <x v="0"/>
    <s v="指名：ドルチェグスト（170816-170916）"/>
    <n v="35"/>
    <m/>
    <m/>
    <m/>
    <m/>
    <n v="273.52"/>
    <m/>
    <x v="0"/>
    <m/>
    <m/>
    <x v="83"/>
    <m/>
    <x v="2"/>
    <x v="3"/>
    <x v="2"/>
  </r>
  <r>
    <x v="576"/>
    <x v="5"/>
    <x v="0"/>
    <s v="GDN_Direct_RT_2102"/>
    <n v="156"/>
    <m/>
    <m/>
    <m/>
    <m/>
    <n v="23.414998884999999"/>
    <m/>
    <x v="0"/>
    <m/>
    <m/>
    <x v="83"/>
    <m/>
    <x v="2"/>
    <x v="3"/>
    <x v="0"/>
  </r>
  <r>
    <x v="576"/>
    <x v="5"/>
    <x v="0"/>
    <s v="GDN_Direct_AT_Coffee_2102"/>
    <n v="148076"/>
    <m/>
    <m/>
    <m/>
    <m/>
    <n v="13941.212211870001"/>
    <m/>
    <x v="0"/>
    <m/>
    <m/>
    <x v="83"/>
    <m/>
    <x v="2"/>
    <x v="3"/>
    <x v="0"/>
  </r>
  <r>
    <x v="576"/>
    <x v="5"/>
    <x v="0"/>
    <s v="GDN_Direct_RT_2102"/>
    <n v="168261"/>
    <m/>
    <m/>
    <m/>
    <m/>
    <n v="18765.62553668"/>
    <m/>
    <x v="0"/>
    <m/>
    <m/>
    <x v="83"/>
    <m/>
    <x v="2"/>
    <x v="3"/>
    <x v="0"/>
  </r>
  <r>
    <x v="576"/>
    <x v="5"/>
    <x v="0"/>
    <s v="GDN_Direct_RT_2102"/>
    <n v="285"/>
    <m/>
    <m/>
    <m/>
    <m/>
    <n v="23.414998884999999"/>
    <m/>
    <x v="0"/>
    <m/>
    <m/>
    <x v="83"/>
    <m/>
    <x v="2"/>
    <x v="3"/>
    <x v="0"/>
  </r>
  <r>
    <x v="576"/>
    <x v="5"/>
    <x v="0"/>
    <s v="GDN_Direct_RT_2102"/>
    <n v="8108"/>
    <m/>
    <m/>
    <m/>
    <m/>
    <n v="910.45137680000005"/>
    <m/>
    <x v="0"/>
    <m/>
    <m/>
    <x v="83"/>
    <m/>
    <x v="2"/>
    <x v="3"/>
    <x v="0"/>
  </r>
  <r>
    <x v="576"/>
    <x v="5"/>
    <x v="0"/>
    <s v="GDN_Direct_RT_2102"/>
    <n v="131"/>
    <m/>
    <m/>
    <m/>
    <m/>
    <n v="22.633285765"/>
    <m/>
    <x v="0"/>
    <m/>
    <m/>
    <x v="83"/>
    <m/>
    <x v="2"/>
    <x v="3"/>
    <x v="0"/>
  </r>
  <r>
    <x v="576"/>
    <x v="5"/>
    <x v="0"/>
    <s v="GDN_Direct_RT_2102"/>
    <n v="34"/>
    <m/>
    <m/>
    <m/>
    <m/>
    <n v="0"/>
    <m/>
    <x v="0"/>
    <m/>
    <m/>
    <x v="83"/>
    <m/>
    <x v="2"/>
    <x v="3"/>
    <x v="0"/>
  </r>
  <r>
    <x v="576"/>
    <x v="5"/>
    <x v="0"/>
    <s v="GDN_Direct_AT_DolceGusto_2102"/>
    <n v="134895"/>
    <m/>
    <m/>
    <m/>
    <m/>
    <n v="14153.3501294"/>
    <m/>
    <x v="0"/>
    <m/>
    <m/>
    <x v="83"/>
    <m/>
    <x v="2"/>
    <x v="3"/>
    <x v="0"/>
  </r>
  <r>
    <x v="576"/>
    <x v="5"/>
    <x v="0"/>
    <s v="GDN_Direct_AT_Coffee_2102"/>
    <n v="13833"/>
    <m/>
    <m/>
    <m/>
    <m/>
    <n v="1344.9174276650001"/>
    <m/>
    <x v="0"/>
    <m/>
    <m/>
    <x v="83"/>
    <m/>
    <x v="2"/>
    <x v="3"/>
    <x v="0"/>
  </r>
  <r>
    <x v="576"/>
    <x v="5"/>
    <x v="0"/>
    <s v="GDN_Direct_AT_Coffee_2102"/>
    <n v="26462"/>
    <m/>
    <m/>
    <m/>
    <m/>
    <n v="1320.4179374099999"/>
    <m/>
    <x v="0"/>
    <m/>
    <m/>
    <x v="83"/>
    <m/>
    <x v="2"/>
    <x v="3"/>
    <x v="0"/>
  </r>
  <r>
    <x v="576"/>
    <x v="5"/>
    <x v="0"/>
    <s v="GDN_Direct_RT_2102"/>
    <n v="292"/>
    <m/>
    <m/>
    <m/>
    <m/>
    <n v="15.292228345"/>
    <m/>
    <x v="0"/>
    <m/>
    <m/>
    <x v="83"/>
    <m/>
    <x v="2"/>
    <x v="3"/>
    <x v="0"/>
  </r>
  <r>
    <x v="576"/>
    <x v="5"/>
    <x v="0"/>
    <s v="GDN_Direct_RT_2102"/>
    <n v="19"/>
    <m/>
    <m/>
    <m/>
    <m/>
    <n v="0"/>
    <m/>
    <x v="0"/>
    <m/>
    <m/>
    <x v="83"/>
    <m/>
    <x v="2"/>
    <x v="3"/>
    <x v="0"/>
  </r>
  <r>
    <x v="576"/>
    <x v="5"/>
    <x v="0"/>
    <s v="GDN_Direct_RT_2102"/>
    <n v="295"/>
    <m/>
    <m/>
    <m/>
    <m/>
    <n v="0"/>
    <m/>
    <x v="0"/>
    <m/>
    <m/>
    <x v="83"/>
    <m/>
    <x v="2"/>
    <x v="3"/>
    <x v="0"/>
  </r>
  <r>
    <x v="576"/>
    <x v="5"/>
    <x v="0"/>
    <s v="GDN_Direct_RT_2102"/>
    <n v="13545"/>
    <m/>
    <m/>
    <m/>
    <m/>
    <n v="1061.8679174199999"/>
    <m/>
    <x v="0"/>
    <m/>
    <m/>
    <x v="83"/>
    <m/>
    <x v="2"/>
    <x v="3"/>
    <x v="0"/>
  </r>
  <r>
    <x v="576"/>
    <x v="5"/>
    <x v="0"/>
    <s v="GDN_Direct_RT_2102"/>
    <n v="162"/>
    <m/>
    <m/>
    <m/>
    <m/>
    <n v="68.125439635000006"/>
    <m/>
    <x v="0"/>
    <m/>
    <m/>
    <x v="83"/>
    <m/>
    <x v="2"/>
    <x v="3"/>
    <x v="0"/>
  </r>
  <r>
    <x v="576"/>
    <x v="5"/>
    <x v="0"/>
    <s v="GDN_Direct_RT_2102"/>
    <n v="345"/>
    <m/>
    <m/>
    <m/>
    <m/>
    <n v="0"/>
    <m/>
    <x v="0"/>
    <m/>
    <m/>
    <x v="83"/>
    <m/>
    <x v="2"/>
    <x v="3"/>
    <x v="0"/>
  </r>
  <r>
    <x v="576"/>
    <x v="5"/>
    <x v="0"/>
    <s v="GDN_Direct_RT_2102"/>
    <n v="18"/>
    <m/>
    <m/>
    <m/>
    <m/>
    <n v="0"/>
    <m/>
    <x v="0"/>
    <m/>
    <m/>
    <x v="83"/>
    <m/>
    <x v="2"/>
    <x v="3"/>
    <x v="0"/>
  </r>
  <r>
    <x v="576"/>
    <x v="5"/>
    <x v="0"/>
    <s v="GDN_Direct_AT_DolceGusto_2102"/>
    <n v="10930"/>
    <m/>
    <m/>
    <m/>
    <m/>
    <n v="1840.5283815"/>
    <m/>
    <x v="0"/>
    <m/>
    <m/>
    <x v="83"/>
    <m/>
    <x v="2"/>
    <x v="3"/>
    <x v="0"/>
  </r>
  <r>
    <x v="576"/>
    <x v="5"/>
    <x v="0"/>
    <s v="GDN_Direct_AT_DolceGusto_2102"/>
    <n v="1579"/>
    <m/>
    <m/>
    <m/>
    <m/>
    <n v="124.26385099999999"/>
    <m/>
    <x v="0"/>
    <m/>
    <m/>
    <x v="83"/>
    <m/>
    <x v="2"/>
    <x v="3"/>
    <x v="0"/>
  </r>
  <r>
    <x v="576"/>
    <x v="5"/>
    <x v="0"/>
    <s v="GDN_Direct_RT_2102"/>
    <n v="44979"/>
    <m/>
    <m/>
    <m/>
    <m/>
    <n v="4257.8081489550004"/>
    <m/>
    <x v="0"/>
    <m/>
    <m/>
    <x v="83"/>
    <m/>
    <x v="2"/>
    <x v="3"/>
    <x v="0"/>
  </r>
  <r>
    <x v="576"/>
    <x v="5"/>
    <x v="0"/>
    <s v="GDN_Direct_AT_Coffee_2102"/>
    <n v="41472"/>
    <m/>
    <m/>
    <m/>
    <m/>
    <n v="2835.8483835849997"/>
    <m/>
    <x v="0"/>
    <m/>
    <m/>
    <x v="83"/>
    <m/>
    <x v="2"/>
    <x v="3"/>
    <x v="0"/>
  </r>
  <r>
    <x v="576"/>
    <x v="5"/>
    <x v="0"/>
    <s v="GDN_Direct_RT_2102"/>
    <n v="107556"/>
    <m/>
    <m/>
    <m/>
    <m/>
    <n v="13228.82975173"/>
    <m/>
    <x v="0"/>
    <m/>
    <m/>
    <x v="83"/>
    <m/>
    <x v="2"/>
    <x v="3"/>
    <x v="0"/>
  </r>
  <r>
    <x v="576"/>
    <x v="5"/>
    <x v="0"/>
    <s v="GDN_Direct_RT_2102"/>
    <n v="11312"/>
    <m/>
    <m/>
    <m/>
    <m/>
    <n v="1394.0053205049999"/>
    <m/>
    <x v="0"/>
    <m/>
    <m/>
    <x v="83"/>
    <m/>
    <x v="2"/>
    <x v="3"/>
    <x v="0"/>
  </r>
  <r>
    <x v="576"/>
    <x v="5"/>
    <x v="0"/>
    <s v="GDN_Direct_RT_2102"/>
    <n v="13685"/>
    <m/>
    <m/>
    <m/>
    <m/>
    <n v="1168.6462280349999"/>
    <m/>
    <x v="0"/>
    <m/>
    <m/>
    <x v="83"/>
    <m/>
    <x v="2"/>
    <x v="3"/>
    <x v="0"/>
  </r>
  <r>
    <x v="576"/>
    <x v="5"/>
    <x v="0"/>
    <s v="GDN_Direct_AT_DolceGusto_2102"/>
    <n v="34177"/>
    <m/>
    <m/>
    <m/>
    <m/>
    <n v="3397.50657873"/>
    <m/>
    <x v="0"/>
    <m/>
    <m/>
    <x v="83"/>
    <m/>
    <x v="2"/>
    <x v="3"/>
    <x v="0"/>
  </r>
  <r>
    <x v="576"/>
    <x v="5"/>
    <x v="0"/>
    <s v="GDN_Direct_AT_DolceGusto_2102"/>
    <n v="29974"/>
    <m/>
    <m/>
    <m/>
    <m/>
    <n v="1969.6144079149999"/>
    <m/>
    <x v="0"/>
    <m/>
    <m/>
    <x v="83"/>
    <m/>
    <x v="2"/>
    <x v="3"/>
    <x v="0"/>
  </r>
  <r>
    <x v="576"/>
    <x v="5"/>
    <x v="0"/>
    <s v="GDN_Direct_AT_Coffee_2102"/>
    <n v="1917"/>
    <m/>
    <m/>
    <m/>
    <m/>
    <n v="181.60356336499999"/>
    <m/>
    <x v="0"/>
    <m/>
    <m/>
    <x v="83"/>
    <m/>
    <x v="2"/>
    <x v="3"/>
    <x v="0"/>
  </r>
  <r>
    <x v="576"/>
    <x v="5"/>
    <x v="0"/>
    <s v="GDN_Direct_RT_2102"/>
    <n v="313"/>
    <m/>
    <m/>
    <m/>
    <m/>
    <n v="46.752136204999999"/>
    <m/>
    <x v="0"/>
    <m/>
    <m/>
    <x v="83"/>
    <m/>
    <x v="2"/>
    <x v="3"/>
    <x v="0"/>
  </r>
  <r>
    <x v="576"/>
    <x v="5"/>
    <x v="0"/>
    <s v="GDN_Direct_RT_2102"/>
    <n v="10"/>
    <m/>
    <m/>
    <m/>
    <m/>
    <n v="0"/>
    <m/>
    <x v="0"/>
    <m/>
    <m/>
    <x v="83"/>
    <m/>
    <x v="2"/>
    <x v="3"/>
    <x v="0"/>
  </r>
  <r>
    <x v="576"/>
    <x v="5"/>
    <x v="0"/>
    <s v="GDN_Direct_RT_2102"/>
    <n v="69528"/>
    <m/>
    <m/>
    <m/>
    <m/>
    <n v="8015.9831354449998"/>
    <m/>
    <x v="0"/>
    <m/>
    <m/>
    <x v="83"/>
    <m/>
    <x v="2"/>
    <x v="3"/>
    <x v="0"/>
  </r>
  <r>
    <x v="577"/>
    <x v="4"/>
    <x v="0"/>
    <s v="指名：ドルチェグスト（170816-170916）"/>
    <n v="33"/>
    <m/>
    <m/>
    <m/>
    <m/>
    <n v="247.51999999999998"/>
    <m/>
    <x v="0"/>
    <m/>
    <m/>
    <x v="83"/>
    <m/>
    <x v="2"/>
    <x v="3"/>
    <x v="2"/>
  </r>
  <r>
    <x v="577"/>
    <x v="4"/>
    <x v="0"/>
    <s v="指名：ドルチェグスト（170816-170916）"/>
    <n v="1726"/>
    <m/>
    <m/>
    <m/>
    <m/>
    <n v="14422.72"/>
    <m/>
    <x v="0"/>
    <m/>
    <m/>
    <x v="83"/>
    <m/>
    <x v="2"/>
    <x v="3"/>
    <x v="2"/>
  </r>
  <r>
    <x v="577"/>
    <x v="4"/>
    <x v="0"/>
    <s v="指名：ドルチェグスト（170816-170916）"/>
    <n v="23"/>
    <m/>
    <m/>
    <m/>
    <m/>
    <n v="36.4"/>
    <m/>
    <x v="0"/>
    <m/>
    <m/>
    <x v="83"/>
    <m/>
    <x v="2"/>
    <x v="3"/>
    <x v="2"/>
  </r>
  <r>
    <x v="577"/>
    <x v="4"/>
    <x v="0"/>
    <s v="指名：ドルチェグスト（170816-170916）"/>
    <n v="36"/>
    <m/>
    <m/>
    <m/>
    <m/>
    <n v="724.88"/>
    <m/>
    <x v="0"/>
    <m/>
    <m/>
    <x v="83"/>
    <m/>
    <x v="2"/>
    <x v="3"/>
    <x v="2"/>
  </r>
  <r>
    <x v="577"/>
    <x v="4"/>
    <x v="0"/>
    <s v="指名：ドルチェグスト（170816-170916）"/>
    <n v="4306"/>
    <m/>
    <m/>
    <m/>
    <m/>
    <n v="39445.120000000003"/>
    <m/>
    <x v="0"/>
    <m/>
    <m/>
    <x v="83"/>
    <m/>
    <x v="2"/>
    <x v="3"/>
    <x v="2"/>
  </r>
  <r>
    <x v="577"/>
    <x v="4"/>
    <x v="0"/>
    <s v="指名：ドルチェグスト（170816-170916）"/>
    <n v="78"/>
    <m/>
    <m/>
    <m/>
    <m/>
    <n v="1290.6399999999999"/>
    <m/>
    <x v="0"/>
    <m/>
    <m/>
    <x v="83"/>
    <m/>
    <x v="2"/>
    <x v="3"/>
    <x v="2"/>
  </r>
  <r>
    <x v="577"/>
    <x v="5"/>
    <x v="0"/>
    <s v="GDN_Direct_AT_DolceGusto_2102"/>
    <n v="1004"/>
    <m/>
    <m/>
    <m/>
    <m/>
    <n v="40.417566985000001"/>
    <m/>
    <x v="0"/>
    <m/>
    <m/>
    <x v="83"/>
    <m/>
    <x v="2"/>
    <x v="3"/>
    <x v="0"/>
  </r>
  <r>
    <x v="577"/>
    <x v="5"/>
    <x v="0"/>
    <s v="GDN_Direct_RT_2102"/>
    <n v="13"/>
    <m/>
    <m/>
    <m/>
    <m/>
    <n v="0"/>
    <m/>
    <x v="0"/>
    <m/>
    <m/>
    <x v="83"/>
    <m/>
    <x v="2"/>
    <x v="3"/>
    <x v="0"/>
  </r>
  <r>
    <x v="577"/>
    <x v="5"/>
    <x v="0"/>
    <s v="GDN_Direct_RT_2102"/>
    <n v="121"/>
    <m/>
    <m/>
    <m/>
    <m/>
    <n v="0"/>
    <m/>
    <x v="0"/>
    <m/>
    <m/>
    <x v="83"/>
    <m/>
    <x v="2"/>
    <x v="3"/>
    <x v="0"/>
  </r>
  <r>
    <x v="577"/>
    <x v="5"/>
    <x v="0"/>
    <s v="GDN_Direct_RT_2102"/>
    <n v="3973"/>
    <m/>
    <m/>
    <m/>
    <m/>
    <n v="723.00809571000002"/>
    <m/>
    <x v="0"/>
    <m/>
    <m/>
    <x v="83"/>
    <m/>
    <x v="2"/>
    <x v="3"/>
    <x v="0"/>
  </r>
  <r>
    <x v="577"/>
    <x v="5"/>
    <x v="0"/>
    <s v="GDN_Direct_RT_2102"/>
    <n v="5799"/>
    <m/>
    <m/>
    <m/>
    <m/>
    <n v="807.66201770999999"/>
    <m/>
    <x v="0"/>
    <m/>
    <m/>
    <x v="83"/>
    <m/>
    <x v="2"/>
    <x v="3"/>
    <x v="0"/>
  </r>
  <r>
    <x v="577"/>
    <x v="5"/>
    <x v="0"/>
    <s v="GDN_Direct_RT_2102"/>
    <n v="123"/>
    <m/>
    <m/>
    <m/>
    <m/>
    <n v="0"/>
    <m/>
    <x v="0"/>
    <m/>
    <m/>
    <x v="83"/>
    <m/>
    <x v="2"/>
    <x v="3"/>
    <x v="0"/>
  </r>
  <r>
    <x v="577"/>
    <x v="5"/>
    <x v="0"/>
    <s v="GDN_Direct_RT_2102"/>
    <n v="70"/>
    <m/>
    <m/>
    <m/>
    <m/>
    <n v="38.943250429999999"/>
    <m/>
    <x v="0"/>
    <m/>
    <m/>
    <x v="83"/>
    <m/>
    <x v="2"/>
    <x v="3"/>
    <x v="0"/>
  </r>
  <r>
    <x v="577"/>
    <x v="5"/>
    <x v="0"/>
    <s v="GDN_Direct_AT_Coffee_2102"/>
    <n v="145951"/>
    <m/>
    <m/>
    <m/>
    <m/>
    <n v="16074.215265515"/>
    <m/>
    <x v="0"/>
    <m/>
    <m/>
    <x v="83"/>
    <m/>
    <x v="2"/>
    <x v="3"/>
    <x v="0"/>
  </r>
  <r>
    <x v="577"/>
    <x v="5"/>
    <x v="0"/>
    <s v="GDN_Direct_RT_2102"/>
    <n v="160"/>
    <m/>
    <m/>
    <m/>
    <m/>
    <n v="0"/>
    <m/>
    <x v="0"/>
    <m/>
    <m/>
    <x v="83"/>
    <m/>
    <x v="2"/>
    <x v="3"/>
    <x v="0"/>
  </r>
  <r>
    <x v="577"/>
    <x v="5"/>
    <x v="0"/>
    <s v="GDN_Direct_RT_2102"/>
    <n v="40591"/>
    <m/>
    <m/>
    <m/>
    <m/>
    <n v="3244.0467325949999"/>
    <m/>
    <x v="0"/>
    <m/>
    <m/>
    <x v="83"/>
    <m/>
    <x v="2"/>
    <x v="3"/>
    <x v="0"/>
  </r>
  <r>
    <x v="577"/>
    <x v="5"/>
    <x v="0"/>
    <s v="GDN_Direct_AT_DolceGusto_2102"/>
    <n v="25381"/>
    <m/>
    <m/>
    <m/>
    <m/>
    <n v="950.08825423500002"/>
    <m/>
    <x v="0"/>
    <m/>
    <m/>
    <x v="83"/>
    <m/>
    <x v="2"/>
    <x v="3"/>
    <x v="0"/>
  </r>
  <r>
    <x v="577"/>
    <x v="5"/>
    <x v="0"/>
    <s v="GDN_Direct_AT_DolceGusto_2102"/>
    <n v="122675"/>
    <m/>
    <m/>
    <m/>
    <m/>
    <n v="15656.112520915"/>
    <m/>
    <x v="0"/>
    <m/>
    <m/>
    <x v="83"/>
    <m/>
    <x v="2"/>
    <x v="3"/>
    <x v="0"/>
  </r>
  <r>
    <x v="577"/>
    <x v="5"/>
    <x v="0"/>
    <s v="GDN_Direct_RT_2102"/>
    <n v="125"/>
    <m/>
    <m/>
    <m/>
    <m/>
    <n v="17.303449735000001"/>
    <m/>
    <x v="0"/>
    <m/>
    <m/>
    <x v="83"/>
    <m/>
    <x v="2"/>
    <x v="3"/>
    <x v="0"/>
  </r>
  <r>
    <x v="577"/>
    <x v="5"/>
    <x v="0"/>
    <s v="GDN_Direct_RT_2102"/>
    <n v="86108"/>
    <m/>
    <m/>
    <m/>
    <m/>
    <n v="7263.8023057299997"/>
    <m/>
    <x v="0"/>
    <m/>
    <m/>
    <x v="83"/>
    <m/>
    <x v="2"/>
    <x v="3"/>
    <x v="0"/>
  </r>
  <r>
    <x v="577"/>
    <x v="5"/>
    <x v="0"/>
    <s v="GDN_Direct_RT_2102"/>
    <n v="75"/>
    <m/>
    <m/>
    <m/>
    <m/>
    <n v="0"/>
    <m/>
    <x v="0"/>
    <m/>
    <m/>
    <x v="83"/>
    <m/>
    <x v="2"/>
    <x v="3"/>
    <x v="0"/>
  </r>
  <r>
    <x v="577"/>
    <x v="5"/>
    <x v="0"/>
    <s v="GDN_Direct_RT_2102"/>
    <n v="197"/>
    <m/>
    <m/>
    <m/>
    <m/>
    <n v="34.281374104999998"/>
    <m/>
    <x v="0"/>
    <m/>
    <m/>
    <x v="83"/>
    <m/>
    <x v="2"/>
    <x v="3"/>
    <x v="0"/>
  </r>
  <r>
    <x v="577"/>
    <x v="5"/>
    <x v="0"/>
    <s v="GDN_Direct_AT_DolceGusto_2102"/>
    <n v="9749"/>
    <m/>
    <m/>
    <m/>
    <m/>
    <n v="1241.41405491"/>
    <m/>
    <x v="0"/>
    <m/>
    <m/>
    <x v="83"/>
    <m/>
    <x v="2"/>
    <x v="3"/>
    <x v="0"/>
  </r>
  <r>
    <x v="577"/>
    <x v="5"/>
    <x v="0"/>
    <s v="GDN_Direct_AT_Coffee_2102"/>
    <n v="23628"/>
    <m/>
    <m/>
    <m/>
    <m/>
    <n v="1342.0334377949998"/>
    <m/>
    <x v="0"/>
    <m/>
    <m/>
    <x v="83"/>
    <m/>
    <x v="2"/>
    <x v="3"/>
    <x v="0"/>
  </r>
  <r>
    <x v="577"/>
    <x v="5"/>
    <x v="0"/>
    <s v="GDN_Direct_RT_2102"/>
    <n v="6"/>
    <m/>
    <m/>
    <m/>
    <m/>
    <n v="0"/>
    <m/>
    <x v="0"/>
    <m/>
    <m/>
    <x v="83"/>
    <m/>
    <x v="2"/>
    <x v="3"/>
    <x v="0"/>
  </r>
  <r>
    <x v="577"/>
    <x v="5"/>
    <x v="0"/>
    <s v="GDN_Direct_RT_2102"/>
    <n v="105551"/>
    <m/>
    <m/>
    <m/>
    <m/>
    <n v="9009.1325781800006"/>
    <m/>
    <x v="0"/>
    <m/>
    <m/>
    <x v="83"/>
    <m/>
    <x v="2"/>
    <x v="3"/>
    <x v="0"/>
  </r>
  <r>
    <x v="577"/>
    <x v="5"/>
    <x v="0"/>
    <s v="GDN_Direct_RT_2102"/>
    <n v="59696"/>
    <m/>
    <m/>
    <m/>
    <m/>
    <n v="6734.0247146350002"/>
    <m/>
    <x v="0"/>
    <m/>
    <m/>
    <x v="83"/>
    <m/>
    <x v="2"/>
    <x v="3"/>
    <x v="0"/>
  </r>
  <r>
    <x v="577"/>
    <x v="5"/>
    <x v="0"/>
    <s v="GDN_Direct_AT_Coffee_2102"/>
    <n v="1325"/>
    <m/>
    <m/>
    <m/>
    <m/>
    <n v="74.882481240000004"/>
    <m/>
    <x v="0"/>
    <m/>
    <m/>
    <x v="83"/>
    <m/>
    <x v="2"/>
    <x v="3"/>
    <x v="0"/>
  </r>
  <r>
    <x v="577"/>
    <x v="5"/>
    <x v="0"/>
    <s v="GDN_Direct_RT_2102"/>
    <n v="62"/>
    <m/>
    <m/>
    <m/>
    <m/>
    <n v="18.954999999999998"/>
    <m/>
    <x v="0"/>
    <m/>
    <m/>
    <x v="83"/>
    <m/>
    <x v="2"/>
    <x v="3"/>
    <x v="0"/>
  </r>
  <r>
    <x v="577"/>
    <x v="5"/>
    <x v="0"/>
    <s v="GDN_Direct_RT_2102"/>
    <n v="4925"/>
    <m/>
    <m/>
    <m/>
    <m/>
    <n v="412.062123945"/>
    <m/>
    <x v="0"/>
    <m/>
    <m/>
    <x v="83"/>
    <m/>
    <x v="2"/>
    <x v="3"/>
    <x v="0"/>
  </r>
  <r>
    <x v="577"/>
    <x v="5"/>
    <x v="0"/>
    <s v="GDN_Direct_AT_Coffee_2102"/>
    <n v="17327"/>
    <m/>
    <m/>
    <m/>
    <m/>
    <n v="841.650597275"/>
    <m/>
    <x v="0"/>
    <m/>
    <m/>
    <x v="83"/>
    <m/>
    <x v="2"/>
    <x v="3"/>
    <x v="0"/>
  </r>
  <r>
    <x v="577"/>
    <x v="5"/>
    <x v="0"/>
    <s v="GDN_Direct_RT_2102"/>
    <n v="4751"/>
    <m/>
    <m/>
    <m/>
    <m/>
    <n v="413.46859497999998"/>
    <m/>
    <x v="0"/>
    <m/>
    <m/>
    <x v="83"/>
    <m/>
    <x v="2"/>
    <x v="3"/>
    <x v="0"/>
  </r>
  <r>
    <x v="577"/>
    <x v="5"/>
    <x v="0"/>
    <s v="GDN_Direct_AT_Coffee_2102"/>
    <n v="11994"/>
    <m/>
    <m/>
    <m/>
    <m/>
    <n v="2002.4599742199998"/>
    <m/>
    <x v="0"/>
    <m/>
    <m/>
    <x v="83"/>
    <m/>
    <x v="2"/>
    <x v="3"/>
    <x v="0"/>
  </r>
  <r>
    <x v="577"/>
    <x v="5"/>
    <x v="0"/>
    <s v="GDN_Direct_AT_DolceGusto_2102"/>
    <n v="15157"/>
    <m/>
    <m/>
    <m/>
    <m/>
    <n v="1240.088833925"/>
    <m/>
    <x v="0"/>
    <m/>
    <m/>
    <x v="83"/>
    <m/>
    <x v="2"/>
    <x v="3"/>
    <x v="0"/>
  </r>
  <r>
    <x v="577"/>
    <x v="5"/>
    <x v="0"/>
    <s v="GDN_Direct_RT_2102"/>
    <n v="8"/>
    <m/>
    <m/>
    <m/>
    <m/>
    <n v="0"/>
    <m/>
    <x v="0"/>
    <m/>
    <m/>
    <x v="83"/>
    <m/>
    <x v="2"/>
    <x v="3"/>
    <x v="0"/>
  </r>
  <r>
    <x v="578"/>
    <x v="4"/>
    <x v="0"/>
    <s v="指名：ドルチェグスト（170816-170916）"/>
    <n v="5667"/>
    <m/>
    <m/>
    <m/>
    <m/>
    <n v="49072.4"/>
    <m/>
    <x v="0"/>
    <m/>
    <m/>
    <x v="83"/>
    <m/>
    <x v="2"/>
    <x v="3"/>
    <x v="2"/>
  </r>
  <r>
    <x v="578"/>
    <x v="4"/>
    <x v="0"/>
    <s v="指名：ドルチェグスト（170816-170916）"/>
    <n v="58"/>
    <m/>
    <m/>
    <m/>
    <m/>
    <n v="654.16000000000008"/>
    <m/>
    <x v="0"/>
    <m/>
    <m/>
    <x v="83"/>
    <m/>
    <x v="2"/>
    <x v="3"/>
    <x v="2"/>
  </r>
  <r>
    <x v="578"/>
    <x v="4"/>
    <x v="0"/>
    <s v="指名：ドルチェグスト（170816-170916）"/>
    <n v="36"/>
    <m/>
    <m/>
    <m/>
    <m/>
    <n v="367.12"/>
    <m/>
    <x v="0"/>
    <m/>
    <m/>
    <x v="83"/>
    <m/>
    <x v="2"/>
    <x v="3"/>
    <x v="2"/>
  </r>
  <r>
    <x v="578"/>
    <x v="4"/>
    <x v="0"/>
    <s v="指名：ドルチェグスト（170816-170916）"/>
    <n v="1879"/>
    <m/>
    <m/>
    <m/>
    <m/>
    <n v="20495.28"/>
    <m/>
    <x v="0"/>
    <m/>
    <m/>
    <x v="83"/>
    <m/>
    <x v="2"/>
    <x v="3"/>
    <x v="2"/>
  </r>
  <r>
    <x v="578"/>
    <x v="4"/>
    <x v="0"/>
    <s v="指名：ドルチェグスト（170816-170916）"/>
    <n v="105"/>
    <m/>
    <m/>
    <m/>
    <m/>
    <n v="1587.04"/>
    <m/>
    <x v="0"/>
    <m/>
    <m/>
    <x v="83"/>
    <m/>
    <x v="2"/>
    <x v="3"/>
    <x v="2"/>
  </r>
  <r>
    <x v="578"/>
    <x v="4"/>
    <x v="0"/>
    <s v="指名：ドルチェグスト（170816-170916）"/>
    <n v="35"/>
    <m/>
    <m/>
    <m/>
    <m/>
    <n v="417.04"/>
    <m/>
    <x v="0"/>
    <m/>
    <m/>
    <x v="83"/>
    <m/>
    <x v="2"/>
    <x v="3"/>
    <x v="2"/>
  </r>
  <r>
    <x v="578"/>
    <x v="5"/>
    <x v="0"/>
    <s v="GDN_Direct_AT_Coffee_2102"/>
    <n v="15147"/>
    <m/>
    <m/>
    <m/>
    <m/>
    <n v="1249.0118187800001"/>
    <m/>
    <x v="0"/>
    <m/>
    <m/>
    <x v="83"/>
    <m/>
    <x v="2"/>
    <x v="3"/>
    <x v="0"/>
  </r>
  <r>
    <x v="578"/>
    <x v="5"/>
    <x v="0"/>
    <s v="GDN_Direct_RT_2102"/>
    <n v="13"/>
    <m/>
    <m/>
    <m/>
    <m/>
    <n v="0"/>
    <m/>
    <x v="0"/>
    <m/>
    <m/>
    <x v="83"/>
    <m/>
    <x v="2"/>
    <x v="3"/>
    <x v="0"/>
  </r>
  <r>
    <x v="578"/>
    <x v="5"/>
    <x v="0"/>
    <s v="GDN_Direct_RT_2102"/>
    <n v="121380"/>
    <m/>
    <m/>
    <m/>
    <m/>
    <n v="11634.31910242"/>
    <m/>
    <x v="0"/>
    <m/>
    <m/>
    <x v="83"/>
    <m/>
    <x v="2"/>
    <x v="3"/>
    <x v="0"/>
  </r>
  <r>
    <x v="578"/>
    <x v="5"/>
    <x v="0"/>
    <s v="GDN_Direct_RT_2102"/>
    <n v="139"/>
    <m/>
    <m/>
    <m/>
    <m/>
    <n v="46.545387329999997"/>
    <m/>
    <x v="0"/>
    <m/>
    <m/>
    <x v="83"/>
    <m/>
    <x v="2"/>
    <x v="3"/>
    <x v="0"/>
  </r>
  <r>
    <x v="578"/>
    <x v="5"/>
    <x v="0"/>
    <s v="GDN_Direct_RT_2102"/>
    <n v="117"/>
    <m/>
    <m/>
    <m/>
    <m/>
    <n v="0"/>
    <m/>
    <x v="0"/>
    <m/>
    <m/>
    <x v="83"/>
    <m/>
    <x v="2"/>
    <x v="3"/>
    <x v="0"/>
  </r>
  <r>
    <x v="578"/>
    <x v="5"/>
    <x v="0"/>
    <s v="GDN_Direct_RT_2102"/>
    <n v="435"/>
    <m/>
    <m/>
    <m/>
    <m/>
    <n v="20.069998885"/>
    <m/>
    <x v="0"/>
    <m/>
    <m/>
    <x v="83"/>
    <m/>
    <x v="2"/>
    <x v="3"/>
    <x v="0"/>
  </r>
  <r>
    <x v="578"/>
    <x v="5"/>
    <x v="0"/>
    <s v="GDN_Direct_RT_2102"/>
    <n v="60520"/>
    <m/>
    <m/>
    <m/>
    <m/>
    <n v="4883.0183793149999"/>
    <m/>
    <x v="0"/>
    <m/>
    <m/>
    <x v="83"/>
    <m/>
    <x v="2"/>
    <x v="3"/>
    <x v="0"/>
  </r>
  <r>
    <x v="578"/>
    <x v="5"/>
    <x v="0"/>
    <s v="GDN_Direct_RT_2102"/>
    <n v="465"/>
    <m/>
    <m/>
    <m/>
    <m/>
    <n v="66.000363364999998"/>
    <m/>
    <x v="0"/>
    <m/>
    <m/>
    <x v="83"/>
    <m/>
    <x v="2"/>
    <x v="3"/>
    <x v="0"/>
  </r>
  <r>
    <x v="578"/>
    <x v="5"/>
    <x v="0"/>
    <s v="GDN_Direct_RT_2102"/>
    <n v="63"/>
    <m/>
    <m/>
    <m/>
    <m/>
    <n v="19.19852938"/>
    <m/>
    <x v="0"/>
    <m/>
    <m/>
    <x v="83"/>
    <m/>
    <x v="2"/>
    <x v="3"/>
    <x v="0"/>
  </r>
  <r>
    <x v="578"/>
    <x v="5"/>
    <x v="0"/>
    <s v="GDN_Direct_RT_2102"/>
    <n v="4"/>
    <m/>
    <m/>
    <m/>
    <m/>
    <n v="0"/>
    <m/>
    <x v="0"/>
    <m/>
    <m/>
    <x v="83"/>
    <m/>
    <x v="2"/>
    <x v="3"/>
    <x v="0"/>
  </r>
  <r>
    <x v="578"/>
    <x v="5"/>
    <x v="0"/>
    <s v="GDN_Direct_RT_2102"/>
    <n v="7894"/>
    <m/>
    <m/>
    <m/>
    <m/>
    <n v="1082.2588835500001"/>
    <m/>
    <x v="0"/>
    <m/>
    <m/>
    <x v="83"/>
    <m/>
    <x v="2"/>
    <x v="3"/>
    <x v="0"/>
  </r>
  <r>
    <x v="578"/>
    <x v="5"/>
    <x v="0"/>
    <s v="GDN_Direct_AT_Coffee_2102"/>
    <n v="13228"/>
    <m/>
    <m/>
    <m/>
    <m/>
    <n v="751.38266253999996"/>
    <m/>
    <x v="0"/>
    <m/>
    <m/>
    <x v="83"/>
    <m/>
    <x v="2"/>
    <x v="3"/>
    <x v="0"/>
  </r>
  <r>
    <x v="578"/>
    <x v="5"/>
    <x v="0"/>
    <s v="GDN_Direct_AT_DolceGusto_2102"/>
    <n v="9638"/>
    <m/>
    <m/>
    <m/>
    <m/>
    <n v="1464.9782214949998"/>
    <m/>
    <x v="0"/>
    <m/>
    <m/>
    <x v="83"/>
    <m/>
    <x v="2"/>
    <x v="3"/>
    <x v="0"/>
  </r>
  <r>
    <x v="578"/>
    <x v="5"/>
    <x v="0"/>
    <s v="GDN_Direct_AT_Coffee_2102"/>
    <n v="139323"/>
    <m/>
    <m/>
    <m/>
    <m/>
    <n v="14415.741670039999"/>
    <m/>
    <x v="0"/>
    <m/>
    <m/>
    <x v="83"/>
    <m/>
    <x v="2"/>
    <x v="3"/>
    <x v="0"/>
  </r>
  <r>
    <x v="578"/>
    <x v="5"/>
    <x v="0"/>
    <s v="GDN_Direct_RT_2102"/>
    <n v="12615"/>
    <m/>
    <m/>
    <m/>
    <m/>
    <n v="1870.0911603449999"/>
    <m/>
    <x v="0"/>
    <m/>
    <m/>
    <x v="83"/>
    <m/>
    <x v="2"/>
    <x v="3"/>
    <x v="0"/>
  </r>
  <r>
    <x v="578"/>
    <x v="5"/>
    <x v="0"/>
    <s v="GDN_Direct_AT_DolceGusto_2102"/>
    <n v="18441"/>
    <m/>
    <m/>
    <m/>
    <m/>
    <n v="1153.0361109600001"/>
    <m/>
    <x v="0"/>
    <m/>
    <m/>
    <x v="83"/>
    <m/>
    <x v="2"/>
    <x v="3"/>
    <x v="0"/>
  </r>
  <r>
    <x v="578"/>
    <x v="5"/>
    <x v="0"/>
    <s v="GDN_Direct_AT_Coffee_2102"/>
    <n v="957"/>
    <m/>
    <m/>
    <m/>
    <m/>
    <n v="40.112977975"/>
    <m/>
    <x v="0"/>
    <m/>
    <m/>
    <x v="83"/>
    <m/>
    <x v="2"/>
    <x v="3"/>
    <x v="0"/>
  </r>
  <r>
    <x v="578"/>
    <x v="5"/>
    <x v="0"/>
    <s v="GDN_Direct_RT_2102"/>
    <n v="300"/>
    <m/>
    <m/>
    <m/>
    <m/>
    <n v="58.24165928"/>
    <m/>
    <x v="0"/>
    <m/>
    <m/>
    <x v="83"/>
    <m/>
    <x v="2"/>
    <x v="3"/>
    <x v="0"/>
  </r>
  <r>
    <x v="578"/>
    <x v="5"/>
    <x v="0"/>
    <s v="GDN_Direct_RT_2102"/>
    <n v="346"/>
    <m/>
    <m/>
    <m/>
    <m/>
    <n v="15.162561650000001"/>
    <m/>
    <x v="0"/>
    <m/>
    <m/>
    <x v="83"/>
    <m/>
    <x v="2"/>
    <x v="3"/>
    <x v="0"/>
  </r>
  <r>
    <x v="578"/>
    <x v="5"/>
    <x v="0"/>
    <s v="GDN_Direct_RT_2102"/>
    <n v="8731"/>
    <m/>
    <m/>
    <m/>
    <m/>
    <n v="945.14888005499995"/>
    <m/>
    <x v="0"/>
    <m/>
    <m/>
    <x v="83"/>
    <m/>
    <x v="2"/>
    <x v="3"/>
    <x v="0"/>
  </r>
  <r>
    <x v="578"/>
    <x v="5"/>
    <x v="0"/>
    <s v="GDN_Direct_RT_2102"/>
    <n v="8486"/>
    <m/>
    <m/>
    <m/>
    <m/>
    <n v="948.05515765999996"/>
    <m/>
    <x v="0"/>
    <m/>
    <m/>
    <x v="83"/>
    <m/>
    <x v="2"/>
    <x v="3"/>
    <x v="0"/>
  </r>
  <r>
    <x v="578"/>
    <x v="5"/>
    <x v="0"/>
    <s v="GDN_Direct_RT_2102"/>
    <n v="98853"/>
    <m/>
    <m/>
    <m/>
    <m/>
    <n v="10550.776167029999"/>
    <m/>
    <x v="0"/>
    <m/>
    <m/>
    <x v="83"/>
    <m/>
    <x v="2"/>
    <x v="3"/>
    <x v="0"/>
  </r>
  <r>
    <x v="578"/>
    <x v="5"/>
    <x v="0"/>
    <s v="GDN_Direct_AT_DolceGusto_2102"/>
    <n v="877"/>
    <m/>
    <m/>
    <m/>
    <m/>
    <n v="102.269243925"/>
    <m/>
    <x v="0"/>
    <m/>
    <m/>
    <x v="83"/>
    <m/>
    <x v="2"/>
    <x v="3"/>
    <x v="0"/>
  </r>
  <r>
    <x v="578"/>
    <x v="5"/>
    <x v="0"/>
    <s v="GDN_Direct_AT_DolceGusto_2102"/>
    <n v="122819"/>
    <m/>
    <m/>
    <m/>
    <m/>
    <n v="15709.292731354999"/>
    <m/>
    <x v="0"/>
    <m/>
    <m/>
    <x v="83"/>
    <m/>
    <x v="2"/>
    <x v="3"/>
    <x v="0"/>
  </r>
  <r>
    <x v="578"/>
    <x v="5"/>
    <x v="0"/>
    <s v="GDN_Direct_RT_2102"/>
    <n v="221"/>
    <m/>
    <m/>
    <m/>
    <m/>
    <n v="17.234811449999999"/>
    <m/>
    <x v="0"/>
    <m/>
    <m/>
    <x v="83"/>
    <m/>
    <x v="2"/>
    <x v="3"/>
    <x v="0"/>
  </r>
  <r>
    <x v="578"/>
    <x v="5"/>
    <x v="0"/>
    <s v="GDN_Direct_RT_2102"/>
    <n v="7"/>
    <m/>
    <m/>
    <m/>
    <m/>
    <n v="0"/>
    <m/>
    <x v="0"/>
    <m/>
    <m/>
    <x v="83"/>
    <m/>
    <x v="2"/>
    <x v="3"/>
    <x v="0"/>
  </r>
  <r>
    <x v="578"/>
    <x v="5"/>
    <x v="0"/>
    <s v="GDN_Direct_RT_2102"/>
    <n v="5"/>
    <m/>
    <m/>
    <m/>
    <m/>
    <n v="0"/>
    <m/>
    <x v="0"/>
    <m/>
    <m/>
    <x v="83"/>
    <m/>
    <x v="2"/>
    <x v="3"/>
    <x v="0"/>
  </r>
  <r>
    <x v="578"/>
    <x v="5"/>
    <x v="0"/>
    <s v="GDN_Direct_RT_2102"/>
    <n v="157381"/>
    <m/>
    <m/>
    <m/>
    <m/>
    <n v="14950.08542809"/>
    <m/>
    <x v="0"/>
    <m/>
    <m/>
    <x v="83"/>
    <m/>
    <x v="2"/>
    <x v="3"/>
    <x v="0"/>
  </r>
  <r>
    <x v="578"/>
    <x v="5"/>
    <x v="0"/>
    <s v="GDN_Direct_AT_DolceGusto_2102"/>
    <n v="30292"/>
    <m/>
    <m/>
    <m/>
    <m/>
    <n v="904.22346178999999"/>
    <m/>
    <x v="0"/>
    <m/>
    <m/>
    <x v="83"/>
    <m/>
    <x v="2"/>
    <x v="3"/>
    <x v="0"/>
  </r>
  <r>
    <x v="578"/>
    <x v="5"/>
    <x v="0"/>
    <s v="GDN_Direct_AT_Coffee_2102"/>
    <n v="10639"/>
    <m/>
    <m/>
    <m/>
    <m/>
    <n v="1977.8655773949999"/>
    <m/>
    <x v="0"/>
    <m/>
    <m/>
    <x v="83"/>
    <m/>
    <x v="2"/>
    <x v="3"/>
    <x v="0"/>
  </r>
  <r>
    <x v="579"/>
    <x v="4"/>
    <x v="0"/>
    <s v="指名：ドルチェグスト（170816-170916）"/>
    <n v="2418"/>
    <m/>
    <m/>
    <m/>
    <m/>
    <n v="19608.16"/>
    <m/>
    <x v="0"/>
    <m/>
    <m/>
    <x v="83"/>
    <m/>
    <x v="2"/>
    <x v="3"/>
    <x v="2"/>
  </r>
  <r>
    <x v="579"/>
    <x v="4"/>
    <x v="0"/>
    <s v="指名：ドルチェグスト（170816-170916）"/>
    <n v="5183"/>
    <m/>
    <m/>
    <m/>
    <m/>
    <n v="43713.279999999999"/>
    <m/>
    <x v="0"/>
    <m/>
    <m/>
    <x v="83"/>
    <m/>
    <x v="2"/>
    <x v="3"/>
    <x v="2"/>
  </r>
  <r>
    <x v="579"/>
    <x v="4"/>
    <x v="0"/>
    <s v="指名：ドルチェグスト（170816-170916）"/>
    <n v="31"/>
    <m/>
    <m/>
    <m/>
    <m/>
    <n v="234"/>
    <m/>
    <x v="0"/>
    <m/>
    <m/>
    <x v="83"/>
    <m/>
    <x v="2"/>
    <x v="3"/>
    <x v="2"/>
  </r>
  <r>
    <x v="579"/>
    <x v="4"/>
    <x v="0"/>
    <s v="指名：ドルチェグスト（170816-170916）"/>
    <n v="22"/>
    <m/>
    <m/>
    <m/>
    <m/>
    <n v="32.24"/>
    <m/>
    <x v="0"/>
    <m/>
    <m/>
    <x v="83"/>
    <m/>
    <x v="2"/>
    <x v="3"/>
    <x v="2"/>
  </r>
  <r>
    <x v="579"/>
    <x v="4"/>
    <x v="0"/>
    <s v="指名：ドルチェグスト（170816-170916）"/>
    <n v="107"/>
    <m/>
    <m/>
    <m/>
    <m/>
    <n v="874.63999999999987"/>
    <m/>
    <x v="0"/>
    <m/>
    <m/>
    <x v="83"/>
    <m/>
    <x v="2"/>
    <x v="3"/>
    <x v="2"/>
  </r>
  <r>
    <x v="579"/>
    <x v="4"/>
    <x v="0"/>
    <s v="指名：ドルチェグスト（170816-170916）"/>
    <n v="67"/>
    <m/>
    <m/>
    <m/>
    <m/>
    <n v="793.52"/>
    <m/>
    <x v="0"/>
    <m/>
    <m/>
    <x v="83"/>
    <m/>
    <x v="2"/>
    <x v="3"/>
    <x v="2"/>
  </r>
  <r>
    <x v="579"/>
    <x v="5"/>
    <x v="0"/>
    <s v="GDN_Direct_RT_2102"/>
    <n v="25"/>
    <m/>
    <m/>
    <m/>
    <m/>
    <n v="0"/>
    <m/>
    <x v="0"/>
    <m/>
    <m/>
    <x v="83"/>
    <m/>
    <x v="2"/>
    <x v="3"/>
    <x v="0"/>
  </r>
  <r>
    <x v="579"/>
    <x v="5"/>
    <x v="0"/>
    <s v="GDN_Direct_RT_2102"/>
    <n v="86"/>
    <m/>
    <m/>
    <m/>
    <m/>
    <n v="0"/>
    <m/>
    <x v="0"/>
    <m/>
    <m/>
    <x v="83"/>
    <m/>
    <x v="2"/>
    <x v="3"/>
    <x v="0"/>
  </r>
  <r>
    <x v="579"/>
    <x v="5"/>
    <x v="0"/>
    <s v="GDN_Direct_RT_2102"/>
    <n v="81599"/>
    <m/>
    <m/>
    <m/>
    <m/>
    <n v="6834.1593735699998"/>
    <m/>
    <x v="0"/>
    <m/>
    <m/>
    <x v="83"/>
    <m/>
    <x v="2"/>
    <x v="3"/>
    <x v="0"/>
  </r>
  <r>
    <x v="579"/>
    <x v="5"/>
    <x v="0"/>
    <s v="GDN_Direct_AT_DolceGusto_2102"/>
    <n v="8494"/>
    <m/>
    <m/>
    <m/>
    <m/>
    <n v="1314.1771653349999"/>
    <m/>
    <x v="0"/>
    <m/>
    <m/>
    <x v="83"/>
    <m/>
    <x v="2"/>
    <x v="3"/>
    <x v="0"/>
  </r>
  <r>
    <x v="579"/>
    <x v="5"/>
    <x v="0"/>
    <s v="GDN_Direct_AT_Coffee_2102"/>
    <n v="11125"/>
    <m/>
    <m/>
    <m/>
    <m/>
    <n v="683.51507780500003"/>
    <m/>
    <x v="0"/>
    <m/>
    <m/>
    <x v="83"/>
    <m/>
    <x v="2"/>
    <x v="3"/>
    <x v="0"/>
  </r>
  <r>
    <x v="579"/>
    <x v="5"/>
    <x v="0"/>
    <s v="GDN_Direct_AT_DolceGusto_2102"/>
    <n v="636"/>
    <m/>
    <m/>
    <m/>
    <m/>
    <n v="67.247838744999996"/>
    <m/>
    <x v="0"/>
    <m/>
    <m/>
    <x v="83"/>
    <m/>
    <x v="2"/>
    <x v="3"/>
    <x v="0"/>
  </r>
  <r>
    <x v="579"/>
    <x v="5"/>
    <x v="0"/>
    <s v="GDN_Direct_RT_2102"/>
    <n v="67383"/>
    <m/>
    <m/>
    <m/>
    <m/>
    <n v="5461.6937936600007"/>
    <m/>
    <x v="0"/>
    <m/>
    <m/>
    <x v="83"/>
    <m/>
    <x v="2"/>
    <x v="3"/>
    <x v="0"/>
  </r>
  <r>
    <x v="579"/>
    <x v="5"/>
    <x v="0"/>
    <s v="GDN_Direct_RT_2102"/>
    <n v="70"/>
    <m/>
    <m/>
    <m/>
    <m/>
    <n v="0"/>
    <m/>
    <x v="0"/>
    <m/>
    <m/>
    <x v="83"/>
    <m/>
    <x v="2"/>
    <x v="3"/>
    <x v="0"/>
  </r>
  <r>
    <x v="579"/>
    <x v="5"/>
    <x v="0"/>
    <s v="GDN_Direct_RT_2102"/>
    <n v="27"/>
    <m/>
    <m/>
    <m/>
    <m/>
    <n v="0"/>
    <m/>
    <x v="0"/>
    <m/>
    <m/>
    <x v="83"/>
    <m/>
    <x v="2"/>
    <x v="3"/>
    <x v="0"/>
  </r>
  <r>
    <x v="579"/>
    <x v="5"/>
    <x v="0"/>
    <s v="GDN_Direct_RT_2102"/>
    <n v="6171"/>
    <m/>
    <m/>
    <m/>
    <m/>
    <n v="976.16919581999991"/>
    <m/>
    <x v="0"/>
    <m/>
    <m/>
    <x v="83"/>
    <m/>
    <x v="2"/>
    <x v="3"/>
    <x v="0"/>
  </r>
  <r>
    <x v="579"/>
    <x v="5"/>
    <x v="0"/>
    <s v="GDN_Direct_RT_2102"/>
    <n v="4"/>
    <m/>
    <m/>
    <m/>
    <m/>
    <n v="0"/>
    <m/>
    <x v="0"/>
    <m/>
    <m/>
    <x v="83"/>
    <m/>
    <x v="2"/>
    <x v="3"/>
    <x v="0"/>
  </r>
  <r>
    <x v="579"/>
    <x v="5"/>
    <x v="0"/>
    <s v="GDN_Direct_RT_2102"/>
    <n v="36"/>
    <m/>
    <m/>
    <m/>
    <m/>
    <n v="0"/>
    <m/>
    <x v="0"/>
    <m/>
    <m/>
    <x v="83"/>
    <m/>
    <x v="2"/>
    <x v="3"/>
    <x v="0"/>
  </r>
  <r>
    <x v="579"/>
    <x v="5"/>
    <x v="0"/>
    <s v="GDN_Direct_AT_Coffee_2102"/>
    <n v="10611"/>
    <m/>
    <m/>
    <m/>
    <m/>
    <n v="1971.2209244449998"/>
    <m/>
    <x v="0"/>
    <m/>
    <m/>
    <x v="83"/>
    <m/>
    <x v="2"/>
    <x v="3"/>
    <x v="0"/>
  </r>
  <r>
    <x v="579"/>
    <x v="5"/>
    <x v="0"/>
    <s v="GDN_Direct_AT_DolceGusto_2102"/>
    <n v="16477"/>
    <m/>
    <m/>
    <m/>
    <m/>
    <n v="990.66091437499995"/>
    <m/>
    <x v="0"/>
    <m/>
    <m/>
    <x v="83"/>
    <m/>
    <x v="2"/>
    <x v="3"/>
    <x v="0"/>
  </r>
  <r>
    <x v="579"/>
    <x v="5"/>
    <x v="0"/>
    <s v="GDN_Direct_RT_2102"/>
    <n v="6718"/>
    <m/>
    <m/>
    <m/>
    <m/>
    <n v="436.69744907500001"/>
    <m/>
    <x v="0"/>
    <m/>
    <m/>
    <x v="83"/>
    <m/>
    <x v="2"/>
    <x v="3"/>
    <x v="0"/>
  </r>
  <r>
    <x v="579"/>
    <x v="5"/>
    <x v="0"/>
    <s v="GDN_Direct_RT_2102"/>
    <n v="75"/>
    <m/>
    <m/>
    <m/>
    <m/>
    <n v="0"/>
    <m/>
    <x v="0"/>
    <m/>
    <m/>
    <x v="83"/>
    <m/>
    <x v="2"/>
    <x v="3"/>
    <x v="0"/>
  </r>
  <r>
    <x v="579"/>
    <x v="5"/>
    <x v="0"/>
    <s v="GDN_Direct_RT_2102"/>
    <n v="57616"/>
    <m/>
    <m/>
    <m/>
    <m/>
    <n v="3392.6833418350002"/>
    <m/>
    <x v="0"/>
    <m/>
    <m/>
    <x v="83"/>
    <m/>
    <x v="2"/>
    <x v="3"/>
    <x v="0"/>
  </r>
  <r>
    <x v="579"/>
    <x v="5"/>
    <x v="0"/>
    <s v="GDN_Direct_RT_2102"/>
    <n v="2"/>
    <m/>
    <m/>
    <m/>
    <m/>
    <n v="0"/>
    <m/>
    <x v="0"/>
    <m/>
    <m/>
    <x v="83"/>
    <m/>
    <x v="2"/>
    <x v="3"/>
    <x v="0"/>
  </r>
  <r>
    <x v="579"/>
    <x v="5"/>
    <x v="0"/>
    <s v="GDN_Direct_RT_2102"/>
    <n v="61"/>
    <m/>
    <m/>
    <m/>
    <m/>
    <n v="0"/>
    <m/>
    <x v="0"/>
    <m/>
    <m/>
    <x v="83"/>
    <m/>
    <x v="2"/>
    <x v="3"/>
    <x v="0"/>
  </r>
  <r>
    <x v="579"/>
    <x v="5"/>
    <x v="0"/>
    <s v="GDN_Direct_RT_2102"/>
    <n v="4"/>
    <m/>
    <m/>
    <m/>
    <m/>
    <n v="0"/>
    <m/>
    <x v="0"/>
    <m/>
    <m/>
    <x v="83"/>
    <m/>
    <x v="2"/>
    <x v="3"/>
    <x v="0"/>
  </r>
  <r>
    <x v="579"/>
    <x v="5"/>
    <x v="0"/>
    <s v="GDN_Direct_RT_2102"/>
    <n v="3999"/>
    <m/>
    <m/>
    <m/>
    <m/>
    <n v="461.05265944500002"/>
    <m/>
    <x v="0"/>
    <m/>
    <m/>
    <x v="83"/>
    <m/>
    <x v="2"/>
    <x v="3"/>
    <x v="0"/>
  </r>
  <r>
    <x v="579"/>
    <x v="5"/>
    <x v="0"/>
    <s v="GDN_Direct_RT_2102"/>
    <n v="3"/>
    <m/>
    <m/>
    <m/>
    <m/>
    <n v="0"/>
    <m/>
    <x v="0"/>
    <m/>
    <m/>
    <x v="83"/>
    <m/>
    <x v="2"/>
    <x v="3"/>
    <x v="0"/>
  </r>
  <r>
    <x v="579"/>
    <x v="5"/>
    <x v="0"/>
    <s v="GDN_Direct_AT_Coffee_2102"/>
    <n v="130127"/>
    <m/>
    <m/>
    <m/>
    <m/>
    <n v="12402.211524245"/>
    <m/>
    <x v="0"/>
    <m/>
    <m/>
    <x v="83"/>
    <m/>
    <x v="2"/>
    <x v="3"/>
    <x v="0"/>
  </r>
  <r>
    <x v="579"/>
    <x v="5"/>
    <x v="0"/>
    <s v="GDN_Direct_AT_Coffee_2102"/>
    <n v="696"/>
    <m/>
    <m/>
    <m/>
    <m/>
    <n v="28.538164089999999"/>
    <m/>
    <x v="0"/>
    <m/>
    <m/>
    <x v="83"/>
    <m/>
    <x v="2"/>
    <x v="3"/>
    <x v="0"/>
  </r>
  <r>
    <x v="579"/>
    <x v="5"/>
    <x v="0"/>
    <s v="GDN_Direct_AT_DolceGusto_2102"/>
    <n v="18096"/>
    <m/>
    <m/>
    <m/>
    <m/>
    <n v="824.15442201999997"/>
    <m/>
    <x v="0"/>
    <m/>
    <m/>
    <x v="83"/>
    <m/>
    <x v="2"/>
    <x v="3"/>
    <x v="0"/>
  </r>
  <r>
    <x v="579"/>
    <x v="5"/>
    <x v="0"/>
    <s v="GDN_Direct_RT_2102"/>
    <n v="82"/>
    <m/>
    <m/>
    <m/>
    <m/>
    <n v="46.78701452"/>
    <m/>
    <x v="0"/>
    <m/>
    <m/>
    <x v="83"/>
    <m/>
    <x v="2"/>
    <x v="3"/>
    <x v="0"/>
  </r>
  <r>
    <x v="579"/>
    <x v="5"/>
    <x v="0"/>
    <s v="GDN_Direct_AT_Coffee_2102"/>
    <n v="14416"/>
    <m/>
    <m/>
    <m/>
    <m/>
    <n v="856.18294643000002"/>
    <m/>
    <x v="0"/>
    <m/>
    <m/>
    <x v="83"/>
    <m/>
    <x v="2"/>
    <x v="3"/>
    <x v="0"/>
  </r>
  <r>
    <x v="579"/>
    <x v="5"/>
    <x v="0"/>
    <s v="GDN_Direct_AT_DolceGusto_2102"/>
    <n v="107863"/>
    <m/>
    <m/>
    <m/>
    <m/>
    <n v="11416.365912424999"/>
    <m/>
    <x v="0"/>
    <m/>
    <m/>
    <x v="83"/>
    <m/>
    <x v="2"/>
    <x v="3"/>
    <x v="0"/>
  </r>
  <r>
    <x v="579"/>
    <x v="5"/>
    <x v="0"/>
    <s v="GDN_Direct_RT_2102"/>
    <n v="5494"/>
    <m/>
    <m/>
    <m/>
    <m/>
    <n v="430.00956311499999"/>
    <m/>
    <x v="0"/>
    <m/>
    <m/>
    <x v="83"/>
    <m/>
    <x v="2"/>
    <x v="3"/>
    <x v="0"/>
  </r>
  <r>
    <x v="579"/>
    <x v="5"/>
    <x v="0"/>
    <s v="GDN_Direct_RT_2102"/>
    <n v="147625"/>
    <m/>
    <m/>
    <m/>
    <m/>
    <n v="10536.006592705"/>
    <m/>
    <x v="0"/>
    <m/>
    <m/>
    <x v="83"/>
    <m/>
    <x v="2"/>
    <x v="3"/>
    <x v="0"/>
  </r>
  <r>
    <x v="580"/>
    <x v="4"/>
    <x v="0"/>
    <s v="指名：ドルチェグスト（170816-170916）"/>
    <n v="23"/>
    <m/>
    <m/>
    <m/>
    <m/>
    <n v="226.72"/>
    <m/>
    <x v="0"/>
    <m/>
    <m/>
    <x v="84"/>
    <m/>
    <x v="2"/>
    <x v="3"/>
    <x v="2"/>
  </r>
  <r>
    <x v="580"/>
    <x v="4"/>
    <x v="0"/>
    <s v="指名：ドルチェグスト（170816-170916）"/>
    <n v="4137"/>
    <m/>
    <m/>
    <m/>
    <m/>
    <n v="36180.559999999998"/>
    <m/>
    <x v="0"/>
    <m/>
    <m/>
    <x v="84"/>
    <m/>
    <x v="2"/>
    <x v="3"/>
    <x v="2"/>
  </r>
  <r>
    <x v="580"/>
    <x v="4"/>
    <x v="0"/>
    <s v="指名：ドルチェグスト（170816-170916）"/>
    <n v="42"/>
    <m/>
    <m/>
    <m/>
    <m/>
    <n v="153.91999999999999"/>
    <m/>
    <x v="0"/>
    <m/>
    <m/>
    <x v="84"/>
    <m/>
    <x v="2"/>
    <x v="3"/>
    <x v="2"/>
  </r>
  <r>
    <x v="580"/>
    <x v="4"/>
    <x v="0"/>
    <s v="指名：ドルチェグスト（170816-170916）"/>
    <n v="1929"/>
    <m/>
    <m/>
    <m/>
    <m/>
    <n v="15580.24"/>
    <m/>
    <x v="0"/>
    <m/>
    <m/>
    <x v="84"/>
    <m/>
    <x v="2"/>
    <x v="3"/>
    <x v="2"/>
  </r>
  <r>
    <x v="580"/>
    <x v="4"/>
    <x v="0"/>
    <s v="指名：ドルチェグスト（170816-170916）"/>
    <n v="74"/>
    <m/>
    <m/>
    <m/>
    <m/>
    <n v="477.36"/>
    <m/>
    <x v="0"/>
    <m/>
    <m/>
    <x v="84"/>
    <m/>
    <x v="2"/>
    <x v="3"/>
    <x v="2"/>
  </r>
  <r>
    <x v="580"/>
    <x v="4"/>
    <x v="0"/>
    <s v="指名：ドルチェグスト（170816-170916）"/>
    <n v="20"/>
    <m/>
    <m/>
    <m/>
    <m/>
    <n v="6.24"/>
    <m/>
    <x v="0"/>
    <m/>
    <m/>
    <x v="84"/>
    <m/>
    <x v="2"/>
    <x v="3"/>
    <x v="2"/>
  </r>
  <r>
    <x v="580"/>
    <x v="5"/>
    <x v="0"/>
    <s v="GDN_Direct_RT_2102"/>
    <n v="15"/>
    <m/>
    <m/>
    <m/>
    <m/>
    <n v="0"/>
    <m/>
    <x v="0"/>
    <m/>
    <m/>
    <x v="84"/>
    <m/>
    <x v="2"/>
    <x v="3"/>
    <x v="0"/>
  </r>
  <r>
    <x v="580"/>
    <x v="5"/>
    <x v="0"/>
    <s v="GDN_Direct_RT_2102"/>
    <n v="2185"/>
    <m/>
    <m/>
    <m/>
    <m/>
    <n v="339.29690728499997"/>
    <m/>
    <x v="0"/>
    <m/>
    <m/>
    <x v="84"/>
    <m/>
    <x v="2"/>
    <x v="3"/>
    <x v="0"/>
  </r>
  <r>
    <x v="580"/>
    <x v="5"/>
    <x v="0"/>
    <s v="GDN_Direct_RT_2102"/>
    <n v="2"/>
    <m/>
    <m/>
    <m/>
    <m/>
    <n v="0"/>
    <m/>
    <x v="0"/>
    <m/>
    <m/>
    <x v="84"/>
    <m/>
    <x v="2"/>
    <x v="3"/>
    <x v="0"/>
  </r>
  <r>
    <x v="580"/>
    <x v="5"/>
    <x v="0"/>
    <s v="GDN_Direct_RT_2102"/>
    <n v="3093"/>
    <m/>
    <m/>
    <m/>
    <m/>
    <n v="513.47718086500004"/>
    <m/>
    <x v="0"/>
    <m/>
    <m/>
    <x v="84"/>
    <m/>
    <x v="2"/>
    <x v="3"/>
    <x v="0"/>
  </r>
  <r>
    <x v="580"/>
    <x v="5"/>
    <x v="0"/>
    <s v="GDN_Direct_RT_2102"/>
    <n v="8"/>
    <m/>
    <m/>
    <m/>
    <m/>
    <n v="0"/>
    <m/>
    <x v="0"/>
    <m/>
    <m/>
    <x v="84"/>
    <m/>
    <x v="2"/>
    <x v="3"/>
    <x v="0"/>
  </r>
  <r>
    <x v="580"/>
    <x v="5"/>
    <x v="0"/>
    <s v="GDN_Direct_AT_DolceGusto_2102"/>
    <n v="5704"/>
    <m/>
    <m/>
    <m/>
    <m/>
    <n v="1161.933386145"/>
    <m/>
    <x v="0"/>
    <m/>
    <m/>
    <x v="84"/>
    <m/>
    <x v="2"/>
    <x v="3"/>
    <x v="0"/>
  </r>
  <r>
    <x v="580"/>
    <x v="5"/>
    <x v="0"/>
    <s v="GDN_Direct_AT_Coffee_2102"/>
    <n v="7091"/>
    <m/>
    <m/>
    <m/>
    <m/>
    <n v="858.45301284000004"/>
    <m/>
    <x v="0"/>
    <m/>
    <m/>
    <x v="84"/>
    <m/>
    <x v="2"/>
    <x v="3"/>
    <x v="0"/>
  </r>
  <r>
    <x v="580"/>
    <x v="5"/>
    <x v="0"/>
    <s v="GDN_Direct_AT_Coffee_2102"/>
    <n v="542"/>
    <m/>
    <m/>
    <m/>
    <m/>
    <n v="36.795000000000002"/>
    <m/>
    <x v="0"/>
    <m/>
    <m/>
    <x v="84"/>
    <m/>
    <x v="2"/>
    <x v="3"/>
    <x v="0"/>
  </r>
  <r>
    <x v="580"/>
    <x v="5"/>
    <x v="0"/>
    <s v="GDN_Direct_RT_2102"/>
    <n v="108"/>
    <m/>
    <m/>
    <m/>
    <m/>
    <n v="0"/>
    <m/>
    <x v="0"/>
    <m/>
    <m/>
    <x v="84"/>
    <m/>
    <x v="2"/>
    <x v="3"/>
    <x v="0"/>
  </r>
  <r>
    <x v="580"/>
    <x v="5"/>
    <x v="0"/>
    <s v="GDN_Direct_RT_2102"/>
    <n v="55339"/>
    <m/>
    <m/>
    <m/>
    <m/>
    <n v="4309.6922956600001"/>
    <m/>
    <x v="0"/>
    <m/>
    <m/>
    <x v="84"/>
    <m/>
    <x v="2"/>
    <x v="3"/>
    <x v="0"/>
  </r>
  <r>
    <x v="580"/>
    <x v="5"/>
    <x v="0"/>
    <s v="GDN_Direct_AT_DolceGusto_2102"/>
    <n v="10926"/>
    <m/>
    <m/>
    <m/>
    <m/>
    <n v="576.16041923"/>
    <m/>
    <x v="0"/>
    <m/>
    <m/>
    <x v="84"/>
    <m/>
    <x v="2"/>
    <x v="3"/>
    <x v="0"/>
  </r>
  <r>
    <x v="580"/>
    <x v="5"/>
    <x v="0"/>
    <s v="GDN_Direct_AT_DolceGusto_2102"/>
    <n v="12309"/>
    <m/>
    <m/>
    <m/>
    <m/>
    <n v="202.01072263999998"/>
    <m/>
    <x v="0"/>
    <m/>
    <m/>
    <x v="84"/>
    <m/>
    <x v="2"/>
    <x v="3"/>
    <x v="0"/>
  </r>
  <r>
    <x v="580"/>
    <x v="5"/>
    <x v="0"/>
    <s v="GDN_Direct_RT_2102"/>
    <n v="2145"/>
    <m/>
    <m/>
    <m/>
    <m/>
    <n v="252.85595248499999"/>
    <m/>
    <x v="0"/>
    <m/>
    <m/>
    <x v="84"/>
    <m/>
    <x v="2"/>
    <x v="3"/>
    <x v="0"/>
  </r>
  <r>
    <x v="580"/>
    <x v="5"/>
    <x v="0"/>
    <s v="GDN_Direct_RT_2102"/>
    <n v="87267"/>
    <m/>
    <m/>
    <m/>
    <m/>
    <n v="6425.974006505"/>
    <m/>
    <x v="0"/>
    <m/>
    <m/>
    <x v="84"/>
    <m/>
    <x v="2"/>
    <x v="3"/>
    <x v="0"/>
  </r>
  <r>
    <x v="580"/>
    <x v="5"/>
    <x v="0"/>
    <s v="GDN_Direct_RT_2102"/>
    <n v="49"/>
    <m/>
    <m/>
    <m/>
    <m/>
    <n v="0"/>
    <m/>
    <x v="0"/>
    <m/>
    <m/>
    <x v="84"/>
    <m/>
    <x v="2"/>
    <x v="3"/>
    <x v="0"/>
  </r>
  <r>
    <x v="580"/>
    <x v="5"/>
    <x v="0"/>
    <s v="GDN_Direct_RT_2102"/>
    <n v="2515"/>
    <m/>
    <m/>
    <m/>
    <m/>
    <n v="264.43645733"/>
    <m/>
    <x v="0"/>
    <m/>
    <m/>
    <x v="84"/>
    <m/>
    <x v="2"/>
    <x v="3"/>
    <x v="0"/>
  </r>
  <r>
    <x v="580"/>
    <x v="5"/>
    <x v="0"/>
    <s v="GDN_Direct_AT_Coffee_2102"/>
    <n v="8437"/>
    <m/>
    <m/>
    <m/>
    <m/>
    <n v="247.75955508500002"/>
    <m/>
    <x v="0"/>
    <m/>
    <m/>
    <x v="84"/>
    <m/>
    <x v="2"/>
    <x v="3"/>
    <x v="0"/>
  </r>
  <r>
    <x v="580"/>
    <x v="5"/>
    <x v="0"/>
    <s v="GDN_Direct_RT_2102"/>
    <n v="36187"/>
    <m/>
    <m/>
    <m/>
    <m/>
    <n v="3906.0786214899999"/>
    <m/>
    <x v="0"/>
    <m/>
    <m/>
    <x v="84"/>
    <m/>
    <x v="2"/>
    <x v="3"/>
    <x v="0"/>
  </r>
  <r>
    <x v="580"/>
    <x v="5"/>
    <x v="0"/>
    <s v="GDN_Direct_RT_2102"/>
    <n v="165"/>
    <m/>
    <m/>
    <m/>
    <m/>
    <n v="79.764500935000001"/>
    <m/>
    <x v="0"/>
    <m/>
    <m/>
    <x v="84"/>
    <m/>
    <x v="2"/>
    <x v="3"/>
    <x v="0"/>
  </r>
  <r>
    <x v="580"/>
    <x v="5"/>
    <x v="0"/>
    <s v="GDN_Direct_RT_2102"/>
    <n v="28375"/>
    <m/>
    <m/>
    <m/>
    <m/>
    <n v="1757.5634369700001"/>
    <m/>
    <x v="0"/>
    <m/>
    <m/>
    <x v="84"/>
    <m/>
    <x v="2"/>
    <x v="3"/>
    <x v="0"/>
  </r>
  <r>
    <x v="580"/>
    <x v="5"/>
    <x v="0"/>
    <s v="GDN_Direct_AT_DolceGusto_2102"/>
    <n v="81428"/>
    <m/>
    <m/>
    <m/>
    <m/>
    <n v="8330.4919090799995"/>
    <m/>
    <x v="0"/>
    <m/>
    <m/>
    <x v="84"/>
    <m/>
    <x v="2"/>
    <x v="3"/>
    <x v="0"/>
  </r>
  <r>
    <x v="580"/>
    <x v="5"/>
    <x v="0"/>
    <s v="GDN_Direct_AT_Coffee_2102"/>
    <n v="96371"/>
    <m/>
    <m/>
    <m/>
    <m/>
    <n v="8565.8136536600014"/>
    <m/>
    <x v="0"/>
    <m/>
    <m/>
    <x v="84"/>
    <m/>
    <x v="2"/>
    <x v="3"/>
    <x v="0"/>
  </r>
  <r>
    <x v="580"/>
    <x v="5"/>
    <x v="0"/>
    <s v="GDN_Direct_RT_2102"/>
    <n v="37"/>
    <m/>
    <m/>
    <m/>
    <m/>
    <n v="0"/>
    <m/>
    <x v="0"/>
    <m/>
    <m/>
    <x v="84"/>
    <m/>
    <x v="2"/>
    <x v="3"/>
    <x v="0"/>
  </r>
  <r>
    <x v="580"/>
    <x v="5"/>
    <x v="0"/>
    <s v="GDN_Direct_AT_Coffee_2102"/>
    <n v="11788"/>
    <m/>
    <m/>
    <m/>
    <m/>
    <n v="632.26871555999992"/>
    <m/>
    <x v="0"/>
    <m/>
    <m/>
    <x v="84"/>
    <m/>
    <x v="2"/>
    <x v="3"/>
    <x v="0"/>
  </r>
  <r>
    <x v="580"/>
    <x v="5"/>
    <x v="0"/>
    <s v="GDN_Direct_AT_DolceGusto_2102"/>
    <n v="560"/>
    <m/>
    <m/>
    <m/>
    <m/>
    <n v="67.869802469999996"/>
    <m/>
    <x v="0"/>
    <m/>
    <m/>
    <x v="84"/>
    <m/>
    <x v="2"/>
    <x v="3"/>
    <x v="0"/>
  </r>
  <r>
    <x v="580"/>
    <x v="5"/>
    <x v="0"/>
    <s v="GDN_Direct_RT_2102"/>
    <n v="18"/>
    <m/>
    <m/>
    <m/>
    <m/>
    <n v="0"/>
    <m/>
    <x v="0"/>
    <m/>
    <m/>
    <x v="84"/>
    <m/>
    <x v="2"/>
    <x v="3"/>
    <x v="0"/>
  </r>
  <r>
    <x v="580"/>
    <x v="5"/>
    <x v="0"/>
    <s v="GDN_Direct_RT_2102"/>
    <n v="38"/>
    <m/>
    <m/>
    <m/>
    <m/>
    <n v="14.67783324"/>
    <m/>
    <x v="0"/>
    <m/>
    <m/>
    <x v="84"/>
    <m/>
    <x v="2"/>
    <x v="3"/>
    <x v="0"/>
  </r>
  <r>
    <x v="580"/>
    <x v="5"/>
    <x v="0"/>
    <s v="GDN_Direct_RT_2102"/>
    <n v="63"/>
    <m/>
    <m/>
    <m/>
    <m/>
    <n v="0"/>
    <m/>
    <x v="0"/>
    <m/>
    <m/>
    <x v="84"/>
    <m/>
    <x v="2"/>
    <x v="3"/>
    <x v="0"/>
  </r>
  <r>
    <x v="581"/>
    <x v="4"/>
    <x v="0"/>
    <s v="指名：ドルチェグスト（170816-170916）"/>
    <n v="21"/>
    <m/>
    <m/>
    <m/>
    <m/>
    <n v="94.64"/>
    <m/>
    <x v="0"/>
    <m/>
    <m/>
    <x v="84"/>
    <m/>
    <x v="2"/>
    <x v="3"/>
    <x v="2"/>
  </r>
  <r>
    <x v="581"/>
    <x v="4"/>
    <x v="0"/>
    <s v="指名：ドルチェグスト（170816-170916）"/>
    <n v="1732"/>
    <m/>
    <m/>
    <m/>
    <m/>
    <n v="16520.399999999998"/>
    <m/>
    <x v="0"/>
    <m/>
    <m/>
    <x v="84"/>
    <m/>
    <x v="2"/>
    <x v="3"/>
    <x v="2"/>
  </r>
  <r>
    <x v="581"/>
    <x v="4"/>
    <x v="0"/>
    <s v="指名：ドルチェグスト（170816-170916）"/>
    <n v="3671"/>
    <m/>
    <m/>
    <m/>
    <m/>
    <n v="30943.119999999999"/>
    <m/>
    <x v="0"/>
    <m/>
    <m/>
    <x v="84"/>
    <m/>
    <x v="2"/>
    <x v="3"/>
    <x v="2"/>
  </r>
  <r>
    <x v="581"/>
    <x v="4"/>
    <x v="0"/>
    <s v="指名：ドルチェグスト（170816-170916）"/>
    <n v="22"/>
    <m/>
    <m/>
    <m/>
    <m/>
    <n v="314.08"/>
    <m/>
    <x v="0"/>
    <m/>
    <m/>
    <x v="84"/>
    <m/>
    <x v="2"/>
    <x v="3"/>
    <x v="2"/>
  </r>
  <r>
    <x v="581"/>
    <x v="4"/>
    <x v="0"/>
    <s v="指名：ドルチェグスト（170816-170916）"/>
    <n v="40"/>
    <m/>
    <m/>
    <m/>
    <m/>
    <n v="429.52"/>
    <m/>
    <x v="0"/>
    <m/>
    <m/>
    <x v="84"/>
    <m/>
    <x v="2"/>
    <x v="3"/>
    <x v="2"/>
  </r>
  <r>
    <x v="581"/>
    <x v="4"/>
    <x v="0"/>
    <s v="指名：ドルチェグスト（170816-170916）"/>
    <n v="76"/>
    <m/>
    <m/>
    <m/>
    <m/>
    <n v="990.07999999999993"/>
    <m/>
    <x v="0"/>
    <m/>
    <m/>
    <x v="84"/>
    <m/>
    <x v="2"/>
    <x v="3"/>
    <x v="2"/>
  </r>
  <r>
    <x v="581"/>
    <x v="5"/>
    <x v="0"/>
    <s v="GDN_Direct_RT_2102"/>
    <n v="5077"/>
    <m/>
    <m/>
    <m/>
    <m/>
    <n v="628.32950864500003"/>
    <m/>
    <x v="0"/>
    <m/>
    <m/>
    <x v="84"/>
    <m/>
    <x v="2"/>
    <x v="3"/>
    <x v="0"/>
  </r>
  <r>
    <x v="581"/>
    <x v="5"/>
    <x v="0"/>
    <s v="GDN_Direct_RT_2102"/>
    <n v="6110"/>
    <m/>
    <m/>
    <m/>
    <m/>
    <n v="901.16030591499998"/>
    <m/>
    <x v="0"/>
    <m/>
    <m/>
    <x v="84"/>
    <m/>
    <x v="2"/>
    <x v="3"/>
    <x v="0"/>
  </r>
  <r>
    <x v="581"/>
    <x v="5"/>
    <x v="0"/>
    <s v="GDN_Direct_RT_2102"/>
    <n v="245"/>
    <m/>
    <m/>
    <m/>
    <m/>
    <n v="0"/>
    <m/>
    <x v="0"/>
    <m/>
    <m/>
    <x v="84"/>
    <m/>
    <x v="2"/>
    <x v="3"/>
    <x v="0"/>
  </r>
  <r>
    <x v="581"/>
    <x v="5"/>
    <x v="0"/>
    <s v="GDN_Direct_RT_2102"/>
    <n v="493"/>
    <m/>
    <m/>
    <m/>
    <m/>
    <n v="0"/>
    <m/>
    <x v="0"/>
    <m/>
    <m/>
    <x v="84"/>
    <m/>
    <x v="2"/>
    <x v="3"/>
    <x v="0"/>
  </r>
  <r>
    <x v="581"/>
    <x v="5"/>
    <x v="0"/>
    <s v="GDN_Direct_RT_2102"/>
    <n v="428"/>
    <m/>
    <m/>
    <m/>
    <m/>
    <n v="98.056322350000002"/>
    <m/>
    <x v="0"/>
    <m/>
    <m/>
    <x v="84"/>
    <m/>
    <x v="2"/>
    <x v="3"/>
    <x v="0"/>
  </r>
  <r>
    <x v="581"/>
    <x v="5"/>
    <x v="0"/>
    <s v="GDN_Direct_AT_DolceGusto_2102"/>
    <n v="926"/>
    <m/>
    <m/>
    <m/>
    <m/>
    <n v="0"/>
    <m/>
    <x v="0"/>
    <m/>
    <m/>
    <x v="84"/>
    <m/>
    <x v="2"/>
    <x v="3"/>
    <x v="0"/>
  </r>
  <r>
    <x v="581"/>
    <x v="5"/>
    <x v="0"/>
    <s v="GDN_Direct_RT_2102"/>
    <n v="29"/>
    <m/>
    <m/>
    <m/>
    <m/>
    <n v="0"/>
    <m/>
    <x v="0"/>
    <m/>
    <m/>
    <x v="84"/>
    <m/>
    <x v="2"/>
    <x v="3"/>
    <x v="0"/>
  </r>
  <r>
    <x v="581"/>
    <x v="5"/>
    <x v="0"/>
    <s v="GDN_Direct_RT_2102"/>
    <n v="456"/>
    <m/>
    <m/>
    <m/>
    <m/>
    <n v="99.585427774999999"/>
    <m/>
    <x v="0"/>
    <m/>
    <m/>
    <x v="84"/>
    <m/>
    <x v="2"/>
    <x v="3"/>
    <x v="0"/>
  </r>
  <r>
    <x v="581"/>
    <x v="5"/>
    <x v="0"/>
    <s v="GDN_Direct_RT_2102"/>
    <n v="182112"/>
    <m/>
    <m/>
    <m/>
    <m/>
    <n v="15469.473431345001"/>
    <m/>
    <x v="0"/>
    <m/>
    <m/>
    <x v="84"/>
    <m/>
    <x v="2"/>
    <x v="3"/>
    <x v="0"/>
  </r>
  <r>
    <x v="581"/>
    <x v="5"/>
    <x v="0"/>
    <s v="GDN_Direct_RT_2102"/>
    <n v="69924"/>
    <m/>
    <m/>
    <m/>
    <m/>
    <n v="5399.8840763999997"/>
    <m/>
    <x v="0"/>
    <m/>
    <m/>
    <x v="84"/>
    <m/>
    <x v="2"/>
    <x v="3"/>
    <x v="0"/>
  </r>
  <r>
    <x v="581"/>
    <x v="5"/>
    <x v="0"/>
    <s v="GDN_Direct_RT_2102"/>
    <n v="492"/>
    <m/>
    <m/>
    <m/>
    <m/>
    <n v="20.644366604999998"/>
    <m/>
    <x v="0"/>
    <m/>
    <m/>
    <x v="84"/>
    <m/>
    <x v="2"/>
    <x v="3"/>
    <x v="0"/>
  </r>
  <r>
    <x v="581"/>
    <x v="5"/>
    <x v="0"/>
    <s v="GDN_Direct_RT_2102"/>
    <n v="9034"/>
    <m/>
    <m/>
    <m/>
    <m/>
    <n v="751.99892750000004"/>
    <m/>
    <x v="0"/>
    <m/>
    <m/>
    <x v="84"/>
    <m/>
    <x v="2"/>
    <x v="3"/>
    <x v="0"/>
  </r>
  <r>
    <x v="581"/>
    <x v="5"/>
    <x v="0"/>
    <s v="GDN_Direct_RT_2102"/>
    <n v="59"/>
    <m/>
    <m/>
    <m/>
    <m/>
    <n v="0"/>
    <m/>
    <x v="0"/>
    <m/>
    <m/>
    <x v="84"/>
    <m/>
    <x v="2"/>
    <x v="3"/>
    <x v="0"/>
  </r>
  <r>
    <x v="581"/>
    <x v="5"/>
    <x v="0"/>
    <s v="GDN_Direct_RT_2102"/>
    <n v="16"/>
    <m/>
    <m/>
    <m/>
    <m/>
    <n v="0"/>
    <m/>
    <x v="0"/>
    <m/>
    <m/>
    <x v="84"/>
    <m/>
    <x v="2"/>
    <x v="3"/>
    <x v="0"/>
  </r>
  <r>
    <x v="581"/>
    <x v="5"/>
    <x v="0"/>
    <s v="GDN_Direct_AT_DolceGusto_2102"/>
    <n v="21742"/>
    <m/>
    <m/>
    <m/>
    <m/>
    <n v="826.08608592999997"/>
    <m/>
    <x v="0"/>
    <m/>
    <m/>
    <x v="84"/>
    <m/>
    <x v="2"/>
    <x v="3"/>
    <x v="0"/>
  </r>
  <r>
    <x v="581"/>
    <x v="5"/>
    <x v="0"/>
    <s v="GDN_Direct_RT_2102"/>
    <n v="197"/>
    <m/>
    <m/>
    <m/>
    <m/>
    <n v="0"/>
    <m/>
    <x v="0"/>
    <m/>
    <m/>
    <x v="84"/>
    <m/>
    <x v="2"/>
    <x v="3"/>
    <x v="0"/>
  </r>
  <r>
    <x v="581"/>
    <x v="5"/>
    <x v="0"/>
    <s v="GDN_Direct_RT_2102"/>
    <n v="472"/>
    <m/>
    <m/>
    <m/>
    <m/>
    <n v="12.000769529999999"/>
    <m/>
    <x v="0"/>
    <m/>
    <m/>
    <x v="84"/>
    <m/>
    <x v="2"/>
    <x v="3"/>
    <x v="0"/>
  </r>
  <r>
    <x v="581"/>
    <x v="5"/>
    <x v="0"/>
    <s v="GDN_Direct_RT_2102"/>
    <n v="490"/>
    <m/>
    <m/>
    <m/>
    <m/>
    <n v="56.351803410000002"/>
    <m/>
    <x v="0"/>
    <m/>
    <m/>
    <x v="84"/>
    <m/>
    <x v="2"/>
    <x v="3"/>
    <x v="0"/>
  </r>
  <r>
    <x v="581"/>
    <x v="5"/>
    <x v="0"/>
    <s v="GDN_Direct_RT_2102"/>
    <n v="94162"/>
    <m/>
    <m/>
    <m/>
    <m/>
    <n v="12318.442400459999"/>
    <m/>
    <x v="0"/>
    <m/>
    <m/>
    <x v="84"/>
    <m/>
    <x v="2"/>
    <x v="3"/>
    <x v="0"/>
  </r>
  <r>
    <x v="581"/>
    <x v="5"/>
    <x v="0"/>
    <s v="GDN_Direct_RT_2102"/>
    <n v="148084"/>
    <m/>
    <m/>
    <m/>
    <m/>
    <n v="11746.970191625001"/>
    <m/>
    <x v="0"/>
    <m/>
    <m/>
    <x v="84"/>
    <m/>
    <x v="2"/>
    <x v="3"/>
    <x v="0"/>
  </r>
  <r>
    <x v="581"/>
    <x v="5"/>
    <x v="0"/>
    <s v="GDN_Direct_AT_Coffee_2102"/>
    <n v="28281"/>
    <m/>
    <m/>
    <m/>
    <m/>
    <n v="1485.214492525"/>
    <m/>
    <x v="0"/>
    <m/>
    <m/>
    <x v="84"/>
    <m/>
    <x v="2"/>
    <x v="3"/>
    <x v="0"/>
  </r>
  <r>
    <x v="581"/>
    <x v="5"/>
    <x v="0"/>
    <s v="GDN_Direct_AT_Coffee_2102"/>
    <n v="32052"/>
    <m/>
    <m/>
    <m/>
    <m/>
    <n v="2015.9787337400001"/>
    <m/>
    <x v="0"/>
    <m/>
    <m/>
    <x v="84"/>
    <m/>
    <x v="2"/>
    <x v="3"/>
    <x v="0"/>
  </r>
  <r>
    <x v="581"/>
    <x v="5"/>
    <x v="0"/>
    <s v="GDN_Direct_RT_2102"/>
    <n v="11906"/>
    <m/>
    <m/>
    <m/>
    <m/>
    <n v="1383.2239417349999"/>
    <m/>
    <x v="0"/>
    <m/>
    <m/>
    <x v="84"/>
    <m/>
    <x v="2"/>
    <x v="3"/>
    <x v="0"/>
  </r>
  <r>
    <x v="581"/>
    <x v="5"/>
    <x v="0"/>
    <s v="GDN_Direct_AT_DolceGusto_2102"/>
    <n v="8815"/>
    <m/>
    <m/>
    <m/>
    <m/>
    <n v="1410.545959715"/>
    <m/>
    <x v="0"/>
    <m/>
    <m/>
    <x v="84"/>
    <m/>
    <x v="2"/>
    <x v="3"/>
    <x v="0"/>
  </r>
  <r>
    <x v="581"/>
    <x v="5"/>
    <x v="0"/>
    <s v="GDN_Direct_AT_DolceGusto_2102"/>
    <n v="126684"/>
    <m/>
    <m/>
    <m/>
    <m/>
    <n v="14747.839786099999"/>
    <m/>
    <x v="0"/>
    <m/>
    <m/>
    <x v="84"/>
    <m/>
    <x v="2"/>
    <x v="3"/>
    <x v="0"/>
  </r>
  <r>
    <x v="581"/>
    <x v="5"/>
    <x v="0"/>
    <s v="GDN_Direct_AT_DolceGusto_2102"/>
    <n v="19865"/>
    <m/>
    <m/>
    <m/>
    <m/>
    <n v="1271.9492352899999"/>
    <m/>
    <x v="0"/>
    <m/>
    <m/>
    <x v="84"/>
    <m/>
    <x v="2"/>
    <x v="3"/>
    <x v="0"/>
  </r>
  <r>
    <x v="581"/>
    <x v="5"/>
    <x v="0"/>
    <s v="GDN_Direct_RT_2102"/>
    <n v="57"/>
    <m/>
    <m/>
    <m/>
    <m/>
    <n v="0"/>
    <m/>
    <x v="0"/>
    <m/>
    <m/>
    <x v="84"/>
    <m/>
    <x v="2"/>
    <x v="3"/>
    <x v="0"/>
  </r>
  <r>
    <x v="581"/>
    <x v="5"/>
    <x v="0"/>
    <s v="GDN_Direct_AT_Coffee_2102"/>
    <n v="150373"/>
    <m/>
    <m/>
    <m/>
    <m/>
    <n v="13420.619834675001"/>
    <m/>
    <x v="0"/>
    <m/>
    <m/>
    <x v="84"/>
    <m/>
    <x v="2"/>
    <x v="3"/>
    <x v="0"/>
  </r>
  <r>
    <x v="581"/>
    <x v="5"/>
    <x v="0"/>
    <s v="GDN_Direct_AT_Coffee_2102"/>
    <n v="12041"/>
    <m/>
    <m/>
    <m/>
    <m/>
    <n v="1562.0480888500001"/>
    <m/>
    <x v="0"/>
    <m/>
    <m/>
    <x v="84"/>
    <m/>
    <x v="2"/>
    <x v="3"/>
    <x v="0"/>
  </r>
  <r>
    <x v="581"/>
    <x v="5"/>
    <x v="0"/>
    <s v="GDN_Direct_AT_Coffee_2102"/>
    <n v="1467"/>
    <m/>
    <m/>
    <m/>
    <m/>
    <n v="59.94349047"/>
    <m/>
    <x v="0"/>
    <m/>
    <m/>
    <x v="84"/>
    <m/>
    <x v="2"/>
    <x v="3"/>
    <x v="0"/>
  </r>
  <r>
    <x v="582"/>
    <x v="4"/>
    <x v="0"/>
    <s v="指名：ドルチェグスト（170816-170916）"/>
    <n v="1929"/>
    <m/>
    <m/>
    <m/>
    <m/>
    <n v="17120.48"/>
    <m/>
    <x v="0"/>
    <m/>
    <m/>
    <x v="84"/>
    <m/>
    <x v="2"/>
    <x v="3"/>
    <x v="2"/>
  </r>
  <r>
    <x v="582"/>
    <x v="4"/>
    <x v="0"/>
    <s v="指名：ドルチェグスト（170816-170916）"/>
    <n v="22"/>
    <m/>
    <m/>
    <m/>
    <m/>
    <n v="174.72"/>
    <m/>
    <x v="0"/>
    <m/>
    <m/>
    <x v="84"/>
    <m/>
    <x v="2"/>
    <x v="3"/>
    <x v="2"/>
  </r>
  <r>
    <x v="582"/>
    <x v="4"/>
    <x v="0"/>
    <s v="指名：ドルチェグスト（170816-170916）"/>
    <n v="4372"/>
    <m/>
    <m/>
    <m/>
    <m/>
    <n v="39569.919999999998"/>
    <m/>
    <x v="0"/>
    <m/>
    <m/>
    <x v="84"/>
    <m/>
    <x v="2"/>
    <x v="3"/>
    <x v="2"/>
  </r>
  <r>
    <x v="582"/>
    <x v="4"/>
    <x v="0"/>
    <s v="指名：ドルチェグスト（170816-170916）"/>
    <n v="20"/>
    <m/>
    <m/>
    <m/>
    <m/>
    <n v="150.80000000000001"/>
    <m/>
    <x v="0"/>
    <m/>
    <m/>
    <x v="84"/>
    <m/>
    <x v="2"/>
    <x v="3"/>
    <x v="2"/>
  </r>
  <r>
    <x v="582"/>
    <x v="4"/>
    <x v="0"/>
    <s v="指名：ドルチェグスト（170816-170916）"/>
    <n v="39"/>
    <m/>
    <m/>
    <m/>
    <m/>
    <n v="561.6"/>
    <m/>
    <x v="0"/>
    <m/>
    <m/>
    <x v="84"/>
    <m/>
    <x v="2"/>
    <x v="3"/>
    <x v="2"/>
  </r>
  <r>
    <x v="582"/>
    <x v="4"/>
    <x v="0"/>
    <s v="指名：ドルチェグスト（170816-170916）"/>
    <n v="70"/>
    <m/>
    <m/>
    <m/>
    <m/>
    <n v="460.72"/>
    <m/>
    <x v="0"/>
    <m/>
    <m/>
    <x v="84"/>
    <m/>
    <x v="2"/>
    <x v="3"/>
    <x v="2"/>
  </r>
  <r>
    <x v="582"/>
    <x v="5"/>
    <x v="0"/>
    <s v="GDN_Direct_AT_DolceGusto_2102"/>
    <n v="597"/>
    <m/>
    <m/>
    <m/>
    <m/>
    <n v="69.498266659999999"/>
    <m/>
    <x v="0"/>
    <m/>
    <m/>
    <x v="84"/>
    <m/>
    <x v="2"/>
    <x v="3"/>
    <x v="0"/>
  </r>
  <r>
    <x v="582"/>
    <x v="5"/>
    <x v="0"/>
    <s v="GDN_Direct_AT_Coffee_2102"/>
    <n v="21559"/>
    <m/>
    <m/>
    <m/>
    <m/>
    <n v="1020.3594199400001"/>
    <m/>
    <x v="0"/>
    <m/>
    <m/>
    <x v="84"/>
    <m/>
    <x v="2"/>
    <x v="3"/>
    <x v="0"/>
  </r>
  <r>
    <x v="582"/>
    <x v="5"/>
    <x v="0"/>
    <s v="GDN_Direct_RT_2102"/>
    <n v="46297"/>
    <m/>
    <m/>
    <m/>
    <m/>
    <n v="3403.8515297150002"/>
    <m/>
    <x v="0"/>
    <m/>
    <m/>
    <x v="84"/>
    <m/>
    <x v="2"/>
    <x v="3"/>
    <x v="0"/>
  </r>
  <r>
    <x v="582"/>
    <x v="5"/>
    <x v="0"/>
    <s v="GDN_Direct_RT_2102"/>
    <n v="1"/>
    <m/>
    <m/>
    <m/>
    <m/>
    <n v="0"/>
    <m/>
    <x v="0"/>
    <m/>
    <m/>
    <x v="84"/>
    <m/>
    <x v="2"/>
    <x v="3"/>
    <x v="0"/>
  </r>
  <r>
    <x v="582"/>
    <x v="5"/>
    <x v="0"/>
    <s v="GDN_Direct_RT_2102"/>
    <n v="119"/>
    <m/>
    <m/>
    <m/>
    <m/>
    <n v="0"/>
    <m/>
    <x v="0"/>
    <m/>
    <m/>
    <x v="84"/>
    <m/>
    <x v="2"/>
    <x v="3"/>
    <x v="0"/>
  </r>
  <r>
    <x v="582"/>
    <x v="5"/>
    <x v="0"/>
    <s v="GDN_Direct_RT_2102"/>
    <n v="34181"/>
    <m/>
    <m/>
    <m/>
    <m/>
    <n v="3900.9489636399999"/>
    <m/>
    <x v="0"/>
    <m/>
    <m/>
    <x v="84"/>
    <m/>
    <x v="2"/>
    <x v="3"/>
    <x v="0"/>
  </r>
  <r>
    <x v="582"/>
    <x v="5"/>
    <x v="0"/>
    <s v="GDN_Direct_RT_2102"/>
    <n v="165"/>
    <m/>
    <m/>
    <m/>
    <m/>
    <n v="0"/>
    <m/>
    <x v="0"/>
    <m/>
    <m/>
    <x v="84"/>
    <m/>
    <x v="2"/>
    <x v="3"/>
    <x v="0"/>
  </r>
  <r>
    <x v="582"/>
    <x v="5"/>
    <x v="0"/>
    <s v="GDN_Direct_RT_2102"/>
    <n v="2939"/>
    <m/>
    <m/>
    <m/>
    <m/>
    <n v="374.62804497000002"/>
    <m/>
    <x v="0"/>
    <m/>
    <m/>
    <x v="84"/>
    <m/>
    <x v="2"/>
    <x v="3"/>
    <x v="0"/>
  </r>
  <r>
    <x v="582"/>
    <x v="5"/>
    <x v="0"/>
    <s v="GDN_Direct_RT_2102"/>
    <n v="108"/>
    <m/>
    <m/>
    <m/>
    <m/>
    <n v="0"/>
    <m/>
    <x v="0"/>
    <m/>
    <m/>
    <x v="84"/>
    <m/>
    <x v="2"/>
    <x v="3"/>
    <x v="0"/>
  </r>
  <r>
    <x v="582"/>
    <x v="5"/>
    <x v="0"/>
    <s v="GDN_Direct_AT_DolceGusto_2102"/>
    <n v="11564"/>
    <m/>
    <m/>
    <m/>
    <m/>
    <n v="548.38812411000004"/>
    <m/>
    <x v="0"/>
    <m/>
    <m/>
    <x v="84"/>
    <m/>
    <x v="2"/>
    <x v="3"/>
    <x v="0"/>
  </r>
  <r>
    <x v="582"/>
    <x v="5"/>
    <x v="0"/>
    <s v="GDN_Direct_AT_Coffee_2102"/>
    <n v="8317"/>
    <m/>
    <m/>
    <m/>
    <m/>
    <n v="1278.470559205"/>
    <m/>
    <x v="0"/>
    <m/>
    <m/>
    <x v="84"/>
    <m/>
    <x v="2"/>
    <x v="3"/>
    <x v="0"/>
  </r>
  <r>
    <x v="582"/>
    <x v="5"/>
    <x v="0"/>
    <s v="GDN_Direct_RT_2102"/>
    <n v="79185"/>
    <m/>
    <m/>
    <m/>
    <m/>
    <n v="6320.8016348499996"/>
    <m/>
    <x v="0"/>
    <m/>
    <m/>
    <x v="84"/>
    <m/>
    <x v="2"/>
    <x v="3"/>
    <x v="0"/>
  </r>
  <r>
    <x v="582"/>
    <x v="5"/>
    <x v="0"/>
    <s v="GDN_Direct_RT_2102"/>
    <n v="82"/>
    <m/>
    <m/>
    <m/>
    <m/>
    <n v="18.660711360000001"/>
    <m/>
    <x v="0"/>
    <m/>
    <m/>
    <x v="84"/>
    <m/>
    <x v="2"/>
    <x v="3"/>
    <x v="0"/>
  </r>
  <r>
    <x v="582"/>
    <x v="5"/>
    <x v="0"/>
    <s v="GDN_Direct_RT_2102"/>
    <n v="121517"/>
    <m/>
    <m/>
    <m/>
    <m/>
    <n v="10008.054781775001"/>
    <m/>
    <x v="0"/>
    <m/>
    <m/>
    <x v="84"/>
    <m/>
    <x v="2"/>
    <x v="3"/>
    <x v="0"/>
  </r>
  <r>
    <x v="582"/>
    <x v="5"/>
    <x v="0"/>
    <s v="GDN_Direct_AT_DolceGusto_2102"/>
    <n v="98052"/>
    <m/>
    <m/>
    <m/>
    <m/>
    <n v="12393.318569685"/>
    <m/>
    <x v="0"/>
    <m/>
    <m/>
    <x v="84"/>
    <m/>
    <x v="2"/>
    <x v="3"/>
    <x v="0"/>
  </r>
  <r>
    <x v="582"/>
    <x v="5"/>
    <x v="0"/>
    <s v="GDN_Direct_AT_DolceGusto_2102"/>
    <n v="6651"/>
    <m/>
    <m/>
    <m/>
    <m/>
    <n v="1256.7206990899999"/>
    <m/>
    <x v="0"/>
    <m/>
    <m/>
    <x v="84"/>
    <m/>
    <x v="2"/>
    <x v="3"/>
    <x v="0"/>
  </r>
  <r>
    <x v="582"/>
    <x v="5"/>
    <x v="0"/>
    <s v="GDN_Direct_RT_2102"/>
    <n v="9"/>
    <m/>
    <m/>
    <m/>
    <m/>
    <n v="0"/>
    <m/>
    <x v="0"/>
    <m/>
    <m/>
    <x v="84"/>
    <m/>
    <x v="2"/>
    <x v="3"/>
    <x v="0"/>
  </r>
  <r>
    <x v="582"/>
    <x v="5"/>
    <x v="0"/>
    <s v="GDN_Direct_AT_DolceGusto_2102"/>
    <n v="16118"/>
    <m/>
    <m/>
    <m/>
    <m/>
    <n v="1073.7265880049999"/>
    <m/>
    <x v="0"/>
    <m/>
    <m/>
    <x v="84"/>
    <m/>
    <x v="2"/>
    <x v="3"/>
    <x v="0"/>
  </r>
  <r>
    <x v="582"/>
    <x v="5"/>
    <x v="0"/>
    <s v="GDN_Direct_RT_2102"/>
    <n v="3"/>
    <m/>
    <m/>
    <m/>
    <m/>
    <n v="0"/>
    <m/>
    <x v="0"/>
    <m/>
    <m/>
    <x v="84"/>
    <m/>
    <x v="2"/>
    <x v="3"/>
    <x v="0"/>
  </r>
  <r>
    <x v="582"/>
    <x v="5"/>
    <x v="0"/>
    <s v="GDN_Direct_RT_2102"/>
    <n v="143"/>
    <m/>
    <m/>
    <m/>
    <m/>
    <n v="0"/>
    <m/>
    <x v="0"/>
    <m/>
    <m/>
    <x v="84"/>
    <m/>
    <x v="2"/>
    <x v="3"/>
    <x v="0"/>
  </r>
  <r>
    <x v="582"/>
    <x v="5"/>
    <x v="0"/>
    <s v="GDN_Direct_RT_2102"/>
    <n v="98"/>
    <m/>
    <m/>
    <m/>
    <m/>
    <n v="0"/>
    <m/>
    <x v="0"/>
    <m/>
    <m/>
    <x v="84"/>
    <m/>
    <x v="2"/>
    <x v="3"/>
    <x v="0"/>
  </r>
  <r>
    <x v="582"/>
    <x v="5"/>
    <x v="0"/>
    <s v="GDN_Direct_RT_2102"/>
    <n v="3390"/>
    <m/>
    <m/>
    <m/>
    <m/>
    <n v="457.79211177500002"/>
    <m/>
    <x v="0"/>
    <m/>
    <m/>
    <x v="84"/>
    <m/>
    <x v="2"/>
    <x v="3"/>
    <x v="0"/>
  </r>
  <r>
    <x v="582"/>
    <x v="5"/>
    <x v="0"/>
    <s v="GDN_Direct_RT_2102"/>
    <n v="8247"/>
    <m/>
    <m/>
    <m/>
    <m/>
    <n v="1039.373199395"/>
    <m/>
    <x v="0"/>
    <m/>
    <m/>
    <x v="84"/>
    <m/>
    <x v="2"/>
    <x v="3"/>
    <x v="0"/>
  </r>
  <r>
    <x v="582"/>
    <x v="5"/>
    <x v="0"/>
    <s v="GDN_Direct_RT_2102"/>
    <n v="112"/>
    <m/>
    <m/>
    <m/>
    <m/>
    <n v="0"/>
    <m/>
    <x v="0"/>
    <m/>
    <m/>
    <x v="84"/>
    <m/>
    <x v="2"/>
    <x v="3"/>
    <x v="0"/>
  </r>
  <r>
    <x v="582"/>
    <x v="5"/>
    <x v="0"/>
    <s v="GDN_Direct_RT_2102"/>
    <n v="227"/>
    <m/>
    <m/>
    <m/>
    <m/>
    <n v="38.925528620000001"/>
    <m/>
    <x v="0"/>
    <m/>
    <m/>
    <x v="84"/>
    <m/>
    <x v="2"/>
    <x v="3"/>
    <x v="0"/>
  </r>
  <r>
    <x v="582"/>
    <x v="5"/>
    <x v="0"/>
    <s v="GDN_Direct_AT_Coffee_2102"/>
    <n v="107936"/>
    <m/>
    <m/>
    <m/>
    <m/>
    <n v="11640.107057385001"/>
    <m/>
    <x v="0"/>
    <m/>
    <m/>
    <x v="84"/>
    <m/>
    <x v="2"/>
    <x v="3"/>
    <x v="0"/>
  </r>
  <r>
    <x v="582"/>
    <x v="5"/>
    <x v="0"/>
    <s v="GDN_Direct_RT_2102"/>
    <n v="5484"/>
    <m/>
    <m/>
    <m/>
    <m/>
    <n v="421.36630834499999"/>
    <m/>
    <x v="0"/>
    <m/>
    <m/>
    <x v="84"/>
    <m/>
    <x v="2"/>
    <x v="3"/>
    <x v="0"/>
  </r>
  <r>
    <x v="582"/>
    <x v="5"/>
    <x v="0"/>
    <s v="GDN_Direct_AT_Coffee_2102"/>
    <n v="819"/>
    <m/>
    <m/>
    <m/>
    <m/>
    <n v="30.856772025000001"/>
    <m/>
    <x v="0"/>
    <m/>
    <m/>
    <x v="84"/>
    <m/>
    <x v="2"/>
    <x v="3"/>
    <x v="0"/>
  </r>
  <r>
    <x v="582"/>
    <x v="5"/>
    <x v="0"/>
    <s v="GDN_Direct_AT_Coffee_2102"/>
    <n v="8416"/>
    <m/>
    <m/>
    <m/>
    <m/>
    <n v="671.67838052499997"/>
    <m/>
    <x v="0"/>
    <m/>
    <m/>
    <x v="84"/>
    <m/>
    <x v="2"/>
    <x v="3"/>
    <x v="0"/>
  </r>
  <r>
    <x v="583"/>
    <x v="4"/>
    <x v="0"/>
    <s v="指名：ドルチェグスト（170816-170916）"/>
    <n v="2065"/>
    <m/>
    <m/>
    <m/>
    <m/>
    <n v="20371.52"/>
    <m/>
    <x v="0"/>
    <m/>
    <m/>
    <x v="84"/>
    <m/>
    <x v="2"/>
    <x v="3"/>
    <x v="2"/>
  </r>
  <r>
    <x v="583"/>
    <x v="4"/>
    <x v="0"/>
    <s v="指名：ドルチェグスト（170816-170916）"/>
    <n v="43"/>
    <m/>
    <m/>
    <m/>
    <m/>
    <n v="165.36"/>
    <m/>
    <x v="0"/>
    <m/>
    <m/>
    <x v="84"/>
    <m/>
    <x v="2"/>
    <x v="3"/>
    <x v="2"/>
  </r>
  <r>
    <x v="583"/>
    <x v="4"/>
    <x v="0"/>
    <s v="指名：ドルチェグスト（170816-170916）"/>
    <n v="30"/>
    <m/>
    <m/>
    <m/>
    <m/>
    <n v="130"/>
    <m/>
    <x v="0"/>
    <m/>
    <m/>
    <x v="84"/>
    <m/>
    <x v="2"/>
    <x v="3"/>
    <x v="2"/>
  </r>
  <r>
    <x v="583"/>
    <x v="4"/>
    <x v="0"/>
    <s v="指名：ドルチェグスト（170816-170916）"/>
    <n v="32"/>
    <m/>
    <m/>
    <m/>
    <m/>
    <n v="8.32"/>
    <m/>
    <x v="0"/>
    <m/>
    <m/>
    <x v="84"/>
    <m/>
    <x v="2"/>
    <x v="3"/>
    <x v="2"/>
  </r>
  <r>
    <x v="583"/>
    <x v="4"/>
    <x v="0"/>
    <s v="指名：ドルチェグスト（170816-170916）"/>
    <n v="4733"/>
    <m/>
    <m/>
    <m/>
    <m/>
    <n v="45991.92"/>
    <m/>
    <x v="0"/>
    <m/>
    <m/>
    <x v="84"/>
    <m/>
    <x v="2"/>
    <x v="3"/>
    <x v="2"/>
  </r>
  <r>
    <x v="583"/>
    <x v="4"/>
    <x v="0"/>
    <s v="指名：ドルチェグスト（170816-170916）"/>
    <n v="66"/>
    <m/>
    <m/>
    <m/>
    <m/>
    <n v="419.12"/>
    <m/>
    <x v="0"/>
    <m/>
    <m/>
    <x v="84"/>
    <m/>
    <x v="2"/>
    <x v="3"/>
    <x v="2"/>
  </r>
  <r>
    <x v="583"/>
    <x v="5"/>
    <x v="0"/>
    <s v="GDN_Direct_RT_2102"/>
    <n v="100"/>
    <m/>
    <m/>
    <m/>
    <m/>
    <n v="0"/>
    <m/>
    <x v="0"/>
    <m/>
    <m/>
    <x v="84"/>
    <m/>
    <x v="2"/>
    <x v="3"/>
    <x v="0"/>
  </r>
  <r>
    <x v="583"/>
    <x v="5"/>
    <x v="0"/>
    <s v="GDN_Direct_RT_2102"/>
    <n v="53726"/>
    <m/>
    <m/>
    <m/>
    <m/>
    <n v="8590.0086987399991"/>
    <m/>
    <x v="0"/>
    <m/>
    <m/>
    <x v="84"/>
    <m/>
    <x v="2"/>
    <x v="3"/>
    <x v="0"/>
  </r>
  <r>
    <x v="583"/>
    <x v="5"/>
    <x v="0"/>
    <s v="GDN_Direct_RT_2102"/>
    <n v="3582"/>
    <m/>
    <m/>
    <m/>
    <m/>
    <n v="454.41444004499999"/>
    <m/>
    <x v="0"/>
    <m/>
    <m/>
    <x v="84"/>
    <m/>
    <x v="2"/>
    <x v="3"/>
    <x v="0"/>
  </r>
  <r>
    <x v="583"/>
    <x v="5"/>
    <x v="0"/>
    <s v="GDN_Direct_AT_Coffee_2102"/>
    <n v="1171"/>
    <m/>
    <m/>
    <m/>
    <m/>
    <n v="87.476073970000002"/>
    <m/>
    <x v="0"/>
    <m/>
    <m/>
    <x v="84"/>
    <m/>
    <x v="2"/>
    <x v="3"/>
    <x v="0"/>
  </r>
  <r>
    <x v="583"/>
    <x v="5"/>
    <x v="0"/>
    <s v="GDN_Direct_AT_Coffee_2102"/>
    <n v="18773"/>
    <m/>
    <m/>
    <m/>
    <m/>
    <n v="959.56976823500008"/>
    <m/>
    <x v="0"/>
    <m/>
    <m/>
    <x v="84"/>
    <m/>
    <x v="2"/>
    <x v="3"/>
    <x v="0"/>
  </r>
  <r>
    <x v="583"/>
    <x v="5"/>
    <x v="0"/>
    <s v="GDN_Direct_AT_Coffee_2102"/>
    <n v="26323"/>
    <m/>
    <m/>
    <m/>
    <m/>
    <n v="1474.1083488199999"/>
    <m/>
    <x v="0"/>
    <m/>
    <m/>
    <x v="84"/>
    <m/>
    <x v="2"/>
    <x v="3"/>
    <x v="0"/>
  </r>
  <r>
    <x v="583"/>
    <x v="5"/>
    <x v="0"/>
    <s v="GDN_Direct_AT_DolceGusto_2102"/>
    <n v="632"/>
    <m/>
    <m/>
    <m/>
    <m/>
    <n v="0"/>
    <m/>
    <x v="0"/>
    <m/>
    <m/>
    <x v="84"/>
    <m/>
    <x v="2"/>
    <x v="3"/>
    <x v="0"/>
  </r>
  <r>
    <x v="583"/>
    <x v="5"/>
    <x v="0"/>
    <s v="GDN_Direct_AT_DolceGusto_2102"/>
    <n v="117972"/>
    <m/>
    <m/>
    <m/>
    <m/>
    <n v="14543.504159120001"/>
    <m/>
    <x v="0"/>
    <m/>
    <m/>
    <x v="84"/>
    <m/>
    <x v="2"/>
    <x v="3"/>
    <x v="0"/>
  </r>
  <r>
    <x v="583"/>
    <x v="5"/>
    <x v="0"/>
    <s v="GDN_Direct_RT_2102"/>
    <n v="205"/>
    <m/>
    <m/>
    <m/>
    <m/>
    <n v="16.659411240000001"/>
    <m/>
    <x v="0"/>
    <m/>
    <m/>
    <x v="84"/>
    <m/>
    <x v="2"/>
    <x v="3"/>
    <x v="0"/>
  </r>
  <r>
    <x v="583"/>
    <x v="5"/>
    <x v="0"/>
    <s v="GDN_Direct_RT_2102"/>
    <n v="76708"/>
    <m/>
    <m/>
    <m/>
    <m/>
    <n v="8072.1742205250002"/>
    <m/>
    <x v="0"/>
    <m/>
    <m/>
    <x v="84"/>
    <m/>
    <x v="2"/>
    <x v="3"/>
    <x v="0"/>
  </r>
  <r>
    <x v="583"/>
    <x v="5"/>
    <x v="0"/>
    <s v="GDN_Direct_RT_2102"/>
    <n v="78"/>
    <m/>
    <m/>
    <m/>
    <m/>
    <n v="21.866343050000001"/>
    <m/>
    <x v="0"/>
    <m/>
    <m/>
    <x v="84"/>
    <m/>
    <x v="2"/>
    <x v="3"/>
    <x v="0"/>
  </r>
  <r>
    <x v="583"/>
    <x v="5"/>
    <x v="0"/>
    <s v="GDN_Direct_AT_DolceGusto_2102"/>
    <n v="20228"/>
    <m/>
    <m/>
    <m/>
    <m/>
    <n v="1801.7672027650001"/>
    <m/>
    <x v="0"/>
    <m/>
    <m/>
    <x v="84"/>
    <m/>
    <x v="2"/>
    <x v="3"/>
    <x v="0"/>
  </r>
  <r>
    <x v="583"/>
    <x v="5"/>
    <x v="0"/>
    <s v="GDN_Direct_AT_Coffee_2102"/>
    <n v="9714"/>
    <m/>
    <m/>
    <m/>
    <m/>
    <n v="1447.16695839"/>
    <m/>
    <x v="0"/>
    <m/>
    <m/>
    <x v="84"/>
    <m/>
    <x v="2"/>
    <x v="3"/>
    <x v="0"/>
  </r>
  <r>
    <x v="583"/>
    <x v="5"/>
    <x v="0"/>
    <s v="GDN_Direct_RT_2102"/>
    <n v="32"/>
    <m/>
    <m/>
    <m/>
    <m/>
    <n v="0"/>
    <m/>
    <x v="0"/>
    <m/>
    <m/>
    <x v="84"/>
    <m/>
    <x v="2"/>
    <x v="3"/>
    <x v="0"/>
  </r>
  <r>
    <x v="583"/>
    <x v="5"/>
    <x v="0"/>
    <s v="GDN_Direct_RT_2102"/>
    <n v="314"/>
    <m/>
    <m/>
    <m/>
    <m/>
    <n v="23.414999999999999"/>
    <m/>
    <x v="0"/>
    <m/>
    <m/>
    <x v="84"/>
    <m/>
    <x v="2"/>
    <x v="3"/>
    <x v="0"/>
  </r>
  <r>
    <x v="583"/>
    <x v="5"/>
    <x v="0"/>
    <s v="GDN_Direct_RT_2102"/>
    <n v="12956"/>
    <m/>
    <m/>
    <m/>
    <m/>
    <n v="1747.1476098349999"/>
    <m/>
    <x v="0"/>
    <m/>
    <m/>
    <x v="84"/>
    <m/>
    <x v="2"/>
    <x v="3"/>
    <x v="0"/>
  </r>
  <r>
    <x v="583"/>
    <x v="5"/>
    <x v="0"/>
    <s v="GDN_Direct_RT_2102"/>
    <n v="8776"/>
    <m/>
    <m/>
    <m/>
    <m/>
    <n v="873.45665242500002"/>
    <m/>
    <x v="0"/>
    <m/>
    <m/>
    <x v="84"/>
    <m/>
    <x v="2"/>
    <x v="3"/>
    <x v="0"/>
  </r>
  <r>
    <x v="583"/>
    <x v="5"/>
    <x v="0"/>
    <s v="GDN_Direct_RT_2102"/>
    <n v="1046"/>
    <m/>
    <m/>
    <m/>
    <m/>
    <n v="20.922854579999999"/>
    <m/>
    <x v="0"/>
    <m/>
    <m/>
    <x v="84"/>
    <m/>
    <x v="2"/>
    <x v="3"/>
    <x v="0"/>
  </r>
  <r>
    <x v="583"/>
    <x v="5"/>
    <x v="0"/>
    <s v="GDN_Direct_RT_2102"/>
    <n v="357"/>
    <m/>
    <m/>
    <m/>
    <m/>
    <n v="42.465353684999997"/>
    <m/>
    <x v="0"/>
    <m/>
    <m/>
    <x v="84"/>
    <m/>
    <x v="2"/>
    <x v="3"/>
    <x v="0"/>
  </r>
  <r>
    <x v="583"/>
    <x v="5"/>
    <x v="0"/>
    <s v="GDN_Direct_RT_2102"/>
    <n v="4448"/>
    <m/>
    <m/>
    <m/>
    <m/>
    <n v="502.47560408999999"/>
    <m/>
    <x v="0"/>
    <m/>
    <m/>
    <x v="84"/>
    <m/>
    <x v="2"/>
    <x v="3"/>
    <x v="0"/>
  </r>
  <r>
    <x v="583"/>
    <x v="5"/>
    <x v="0"/>
    <s v="GDN_Direct_RT_2102"/>
    <n v="106"/>
    <m/>
    <m/>
    <m/>
    <m/>
    <n v="0"/>
    <m/>
    <x v="0"/>
    <m/>
    <m/>
    <x v="84"/>
    <m/>
    <x v="2"/>
    <x v="3"/>
    <x v="0"/>
  </r>
  <r>
    <x v="583"/>
    <x v="5"/>
    <x v="0"/>
    <s v="GDN_Direct_RT_2102"/>
    <n v="170940"/>
    <m/>
    <m/>
    <m/>
    <m/>
    <n v="15349.596955935"/>
    <m/>
    <x v="0"/>
    <m/>
    <m/>
    <x v="84"/>
    <m/>
    <x v="2"/>
    <x v="3"/>
    <x v="0"/>
  </r>
  <r>
    <x v="583"/>
    <x v="5"/>
    <x v="0"/>
    <s v="GDN_Direct_RT_2102"/>
    <n v="423"/>
    <m/>
    <m/>
    <m/>
    <m/>
    <n v="22.327159170000002"/>
    <m/>
    <x v="0"/>
    <m/>
    <m/>
    <x v="84"/>
    <m/>
    <x v="2"/>
    <x v="3"/>
    <x v="0"/>
  </r>
  <r>
    <x v="583"/>
    <x v="5"/>
    <x v="0"/>
    <s v="GDN_Direct_RT_2102"/>
    <n v="106250"/>
    <m/>
    <m/>
    <m/>
    <m/>
    <n v="7563.1612565899995"/>
    <m/>
    <x v="0"/>
    <m/>
    <m/>
    <x v="84"/>
    <m/>
    <x v="2"/>
    <x v="3"/>
    <x v="0"/>
  </r>
  <r>
    <x v="583"/>
    <x v="5"/>
    <x v="0"/>
    <s v="GDN_Direct_RT_2102"/>
    <n v="223"/>
    <m/>
    <m/>
    <m/>
    <m/>
    <n v="0"/>
    <m/>
    <x v="0"/>
    <m/>
    <m/>
    <x v="84"/>
    <m/>
    <x v="2"/>
    <x v="3"/>
    <x v="0"/>
  </r>
  <r>
    <x v="583"/>
    <x v="5"/>
    <x v="0"/>
    <s v="GDN_Direct_RT_2102"/>
    <n v="933"/>
    <m/>
    <m/>
    <m/>
    <m/>
    <n v="52.340522894999999"/>
    <m/>
    <x v="0"/>
    <m/>
    <m/>
    <x v="84"/>
    <m/>
    <x v="2"/>
    <x v="3"/>
    <x v="0"/>
  </r>
  <r>
    <x v="583"/>
    <x v="5"/>
    <x v="0"/>
    <s v="GDN_Direct_AT_DolceGusto_2102"/>
    <n v="12745"/>
    <m/>
    <m/>
    <m/>
    <m/>
    <n v="712.26969572999997"/>
    <m/>
    <x v="0"/>
    <m/>
    <m/>
    <x v="84"/>
    <m/>
    <x v="2"/>
    <x v="3"/>
    <x v="0"/>
  </r>
  <r>
    <x v="583"/>
    <x v="5"/>
    <x v="0"/>
    <s v="GDN_Direct_AT_DolceGusto_2102"/>
    <n v="7652"/>
    <m/>
    <m/>
    <m/>
    <m/>
    <n v="1321.7936790449999"/>
    <m/>
    <x v="0"/>
    <m/>
    <m/>
    <x v="84"/>
    <m/>
    <x v="2"/>
    <x v="3"/>
    <x v="0"/>
  </r>
  <r>
    <x v="583"/>
    <x v="5"/>
    <x v="0"/>
    <s v="GDN_Direct_RT_2102"/>
    <n v="245"/>
    <m/>
    <m/>
    <m/>
    <m/>
    <n v="46.83"/>
    <m/>
    <x v="0"/>
    <m/>
    <m/>
    <x v="84"/>
    <m/>
    <x v="2"/>
    <x v="3"/>
    <x v="0"/>
  </r>
  <r>
    <x v="583"/>
    <x v="5"/>
    <x v="0"/>
    <s v="GDN_Direct_AT_Coffee_2102"/>
    <n v="125081"/>
    <m/>
    <m/>
    <m/>
    <m/>
    <n v="13190.755618155001"/>
    <m/>
    <x v="0"/>
    <m/>
    <m/>
    <x v="84"/>
    <m/>
    <x v="2"/>
    <x v="3"/>
    <x v="0"/>
  </r>
  <r>
    <x v="584"/>
    <x v="4"/>
    <x v="0"/>
    <s v="指名：ドルチェグスト（170816-170916）"/>
    <n v="75"/>
    <m/>
    <m/>
    <m/>
    <m/>
    <n v="618.79999999999995"/>
    <m/>
    <x v="0"/>
    <m/>
    <m/>
    <x v="84"/>
    <m/>
    <x v="2"/>
    <x v="3"/>
    <x v="2"/>
  </r>
  <r>
    <x v="584"/>
    <x v="4"/>
    <x v="0"/>
    <s v="指名：ドルチェグスト（170816-170916）"/>
    <n v="1979"/>
    <m/>
    <m/>
    <m/>
    <m/>
    <n v="21577.919999999998"/>
    <m/>
    <x v="0"/>
    <m/>
    <m/>
    <x v="84"/>
    <m/>
    <x v="2"/>
    <x v="3"/>
    <x v="2"/>
  </r>
  <r>
    <x v="584"/>
    <x v="4"/>
    <x v="0"/>
    <s v="指名：ドルチェグスト（170816-170916）"/>
    <n v="45"/>
    <m/>
    <m/>
    <m/>
    <m/>
    <n v="893.36"/>
    <m/>
    <x v="0"/>
    <m/>
    <m/>
    <x v="84"/>
    <m/>
    <x v="2"/>
    <x v="3"/>
    <x v="2"/>
  </r>
  <r>
    <x v="584"/>
    <x v="4"/>
    <x v="0"/>
    <s v="指名：ドルチェグスト（170816-170916）"/>
    <n v="4738"/>
    <m/>
    <m/>
    <m/>
    <m/>
    <n v="52123.759999999995"/>
    <m/>
    <x v="0"/>
    <m/>
    <m/>
    <x v="84"/>
    <m/>
    <x v="2"/>
    <x v="3"/>
    <x v="2"/>
  </r>
  <r>
    <x v="584"/>
    <x v="4"/>
    <x v="0"/>
    <s v="指名：ドルチェグスト（170816-170916）"/>
    <n v="26"/>
    <m/>
    <m/>
    <m/>
    <m/>
    <n v="125.84"/>
    <m/>
    <x v="0"/>
    <m/>
    <m/>
    <x v="84"/>
    <m/>
    <x v="2"/>
    <x v="3"/>
    <x v="2"/>
  </r>
  <r>
    <x v="584"/>
    <x v="4"/>
    <x v="0"/>
    <s v="指名：ドルチェグスト（170816-170916）"/>
    <n v="25"/>
    <m/>
    <m/>
    <m/>
    <m/>
    <n v="124.8"/>
    <m/>
    <x v="0"/>
    <m/>
    <m/>
    <x v="84"/>
    <m/>
    <x v="2"/>
    <x v="3"/>
    <x v="2"/>
  </r>
  <r>
    <x v="584"/>
    <x v="5"/>
    <x v="0"/>
    <s v="GDN_Direct_RT_2102"/>
    <n v="73345"/>
    <m/>
    <m/>
    <m/>
    <m/>
    <n v="5451.9415777300001"/>
    <m/>
    <x v="0"/>
    <m/>
    <m/>
    <x v="84"/>
    <m/>
    <x v="2"/>
    <x v="3"/>
    <x v="0"/>
  </r>
  <r>
    <x v="584"/>
    <x v="5"/>
    <x v="0"/>
    <s v="GDN_Direct_RT_2102"/>
    <n v="260"/>
    <m/>
    <m/>
    <m/>
    <m/>
    <n v="0"/>
    <m/>
    <x v="0"/>
    <m/>
    <m/>
    <x v="84"/>
    <m/>
    <x v="2"/>
    <x v="3"/>
    <x v="0"/>
  </r>
  <r>
    <x v="584"/>
    <x v="5"/>
    <x v="0"/>
    <s v="GDN_Direct_RT_2102"/>
    <n v="134881"/>
    <m/>
    <m/>
    <m/>
    <m/>
    <n v="12658.021566650001"/>
    <m/>
    <x v="0"/>
    <m/>
    <m/>
    <x v="84"/>
    <m/>
    <x v="2"/>
    <x v="3"/>
    <x v="0"/>
  </r>
  <r>
    <x v="584"/>
    <x v="5"/>
    <x v="0"/>
    <s v="GDN_Direct_AT_DolceGusto_2102"/>
    <n v="20845"/>
    <m/>
    <m/>
    <m/>
    <m/>
    <n v="1191.5827715"/>
    <m/>
    <x v="0"/>
    <m/>
    <m/>
    <x v="84"/>
    <m/>
    <x v="2"/>
    <x v="3"/>
    <x v="0"/>
  </r>
  <r>
    <x v="584"/>
    <x v="5"/>
    <x v="0"/>
    <s v="GDN_Direct_AT_Coffee_2102"/>
    <n v="1377"/>
    <m/>
    <m/>
    <m/>
    <m/>
    <n v="32.972785575000003"/>
    <m/>
    <x v="0"/>
    <m/>
    <m/>
    <x v="84"/>
    <m/>
    <x v="2"/>
    <x v="3"/>
    <x v="0"/>
  </r>
  <r>
    <x v="584"/>
    <x v="5"/>
    <x v="0"/>
    <s v="GDN_Direct_AT_Coffee_2102"/>
    <n v="11896"/>
    <m/>
    <m/>
    <m/>
    <m/>
    <n v="743.30147704000001"/>
    <m/>
    <x v="0"/>
    <m/>
    <m/>
    <x v="84"/>
    <m/>
    <x v="2"/>
    <x v="3"/>
    <x v="0"/>
  </r>
  <r>
    <x v="584"/>
    <x v="5"/>
    <x v="0"/>
    <s v="GDN_Direct_AT_Coffee_2102"/>
    <n v="24987"/>
    <m/>
    <m/>
    <m/>
    <m/>
    <n v="1657.4205682899999"/>
    <m/>
    <x v="0"/>
    <m/>
    <m/>
    <x v="84"/>
    <m/>
    <x v="2"/>
    <x v="3"/>
    <x v="0"/>
  </r>
  <r>
    <x v="584"/>
    <x v="5"/>
    <x v="0"/>
    <s v="GDN_Direct_AT_Coffee_2102"/>
    <n v="9392"/>
    <m/>
    <m/>
    <m/>
    <m/>
    <n v="1380.7559394100001"/>
    <m/>
    <x v="0"/>
    <m/>
    <m/>
    <x v="84"/>
    <m/>
    <x v="2"/>
    <x v="3"/>
    <x v="0"/>
  </r>
  <r>
    <x v="584"/>
    <x v="5"/>
    <x v="0"/>
    <s v="GDN_Direct_AT_DolceGusto_2102"/>
    <n v="548"/>
    <m/>
    <m/>
    <m/>
    <m/>
    <n v="127.917417215"/>
    <m/>
    <x v="0"/>
    <m/>
    <m/>
    <x v="84"/>
    <m/>
    <x v="2"/>
    <x v="3"/>
    <x v="0"/>
  </r>
  <r>
    <x v="584"/>
    <x v="5"/>
    <x v="0"/>
    <s v="GDN_Direct_AT_DolceGusto_2102"/>
    <n v="101446"/>
    <m/>
    <m/>
    <m/>
    <m/>
    <n v="13475.395135125"/>
    <m/>
    <x v="0"/>
    <m/>
    <m/>
    <x v="84"/>
    <m/>
    <x v="2"/>
    <x v="3"/>
    <x v="0"/>
  </r>
  <r>
    <x v="584"/>
    <x v="5"/>
    <x v="0"/>
    <s v="GDN_Direct_RT_2102"/>
    <n v="2352"/>
    <m/>
    <m/>
    <m/>
    <m/>
    <n v="303.69623395999997"/>
    <m/>
    <x v="0"/>
    <m/>
    <m/>
    <x v="84"/>
    <m/>
    <x v="2"/>
    <x v="3"/>
    <x v="0"/>
  </r>
  <r>
    <x v="584"/>
    <x v="5"/>
    <x v="0"/>
    <s v="GDN_Direct_RT_2102"/>
    <n v="77"/>
    <m/>
    <m/>
    <m/>
    <m/>
    <n v="0"/>
    <m/>
    <x v="0"/>
    <m/>
    <m/>
    <x v="84"/>
    <m/>
    <x v="2"/>
    <x v="3"/>
    <x v="0"/>
  </r>
  <r>
    <x v="584"/>
    <x v="5"/>
    <x v="0"/>
    <s v="GDN_Direct_RT_2102"/>
    <n v="4"/>
    <m/>
    <m/>
    <m/>
    <m/>
    <n v="0"/>
    <m/>
    <x v="0"/>
    <m/>
    <m/>
    <x v="84"/>
    <m/>
    <x v="2"/>
    <x v="3"/>
    <x v="0"/>
  </r>
  <r>
    <x v="584"/>
    <x v="5"/>
    <x v="0"/>
    <s v="GDN_Direct_RT_2102"/>
    <n v="90"/>
    <m/>
    <m/>
    <m/>
    <m/>
    <n v="0"/>
    <m/>
    <x v="0"/>
    <m/>
    <m/>
    <x v="84"/>
    <m/>
    <x v="2"/>
    <x v="3"/>
    <x v="0"/>
  </r>
  <r>
    <x v="584"/>
    <x v="5"/>
    <x v="0"/>
    <s v="GDN_Direct_RT_2102"/>
    <n v="98"/>
    <m/>
    <m/>
    <m/>
    <m/>
    <n v="0"/>
    <m/>
    <x v="0"/>
    <m/>
    <m/>
    <x v="84"/>
    <m/>
    <x v="2"/>
    <x v="3"/>
    <x v="0"/>
  </r>
  <r>
    <x v="584"/>
    <x v="5"/>
    <x v="0"/>
    <s v="GDN_Direct_RT_2102"/>
    <n v="2729"/>
    <m/>
    <m/>
    <m/>
    <m/>
    <n v="385.02137586499998"/>
    <m/>
    <x v="0"/>
    <m/>
    <m/>
    <x v="84"/>
    <m/>
    <x v="2"/>
    <x v="3"/>
    <x v="0"/>
  </r>
  <r>
    <x v="584"/>
    <x v="5"/>
    <x v="0"/>
    <s v="GDN_Direct_RT_2102"/>
    <n v="171"/>
    <m/>
    <m/>
    <m/>
    <m/>
    <n v="42.171899064999998"/>
    <m/>
    <x v="0"/>
    <m/>
    <m/>
    <x v="84"/>
    <m/>
    <x v="2"/>
    <x v="3"/>
    <x v="0"/>
  </r>
  <r>
    <x v="584"/>
    <x v="5"/>
    <x v="0"/>
    <s v="GDN_Direct_RT_2102"/>
    <n v="255"/>
    <m/>
    <m/>
    <m/>
    <m/>
    <n v="38.879386574999998"/>
    <m/>
    <x v="0"/>
    <m/>
    <m/>
    <x v="84"/>
    <m/>
    <x v="2"/>
    <x v="3"/>
    <x v="0"/>
  </r>
  <r>
    <x v="584"/>
    <x v="5"/>
    <x v="0"/>
    <s v="GDN_Direct_AT_DolceGusto_2102"/>
    <n v="6865"/>
    <m/>
    <m/>
    <m/>
    <m/>
    <n v="1195.228922965"/>
    <m/>
    <x v="0"/>
    <m/>
    <m/>
    <x v="84"/>
    <m/>
    <x v="2"/>
    <x v="3"/>
    <x v="0"/>
  </r>
  <r>
    <x v="584"/>
    <x v="5"/>
    <x v="0"/>
    <s v="GDN_Direct_RT_2102"/>
    <n v="73"/>
    <m/>
    <m/>
    <m/>
    <m/>
    <n v="16.286820609999999"/>
    <m/>
    <x v="0"/>
    <m/>
    <m/>
    <x v="84"/>
    <m/>
    <x v="2"/>
    <x v="3"/>
    <x v="0"/>
  </r>
  <r>
    <x v="584"/>
    <x v="5"/>
    <x v="0"/>
    <s v="GDN_Direct_RT_2102"/>
    <n v="4438"/>
    <m/>
    <m/>
    <m/>
    <m/>
    <n v="593.83447712500003"/>
    <m/>
    <x v="0"/>
    <m/>
    <m/>
    <x v="84"/>
    <m/>
    <x v="2"/>
    <x v="3"/>
    <x v="0"/>
  </r>
  <r>
    <x v="584"/>
    <x v="5"/>
    <x v="0"/>
    <s v="GDN_Direct_RT_2102"/>
    <n v="270"/>
    <m/>
    <m/>
    <m/>
    <m/>
    <n v="0"/>
    <m/>
    <x v="0"/>
    <m/>
    <m/>
    <x v="84"/>
    <m/>
    <x v="2"/>
    <x v="3"/>
    <x v="0"/>
  </r>
  <r>
    <x v="584"/>
    <x v="5"/>
    <x v="0"/>
    <s v="GDN_Direct_RT_2102"/>
    <n v="49"/>
    <m/>
    <m/>
    <m/>
    <m/>
    <n v="0"/>
    <m/>
    <x v="0"/>
    <m/>
    <m/>
    <x v="84"/>
    <m/>
    <x v="2"/>
    <x v="3"/>
    <x v="0"/>
  </r>
  <r>
    <x v="584"/>
    <x v="5"/>
    <x v="0"/>
    <s v="GDN_Direct_RT_2102"/>
    <n v="53"/>
    <m/>
    <m/>
    <m/>
    <m/>
    <n v="0"/>
    <m/>
    <x v="0"/>
    <m/>
    <m/>
    <x v="84"/>
    <m/>
    <x v="2"/>
    <x v="3"/>
    <x v="0"/>
  </r>
  <r>
    <x v="584"/>
    <x v="5"/>
    <x v="0"/>
    <s v="GDN_Direct_AT_Coffee_2102"/>
    <n v="120288"/>
    <m/>
    <m/>
    <m/>
    <m/>
    <n v="12829.03790508"/>
    <m/>
    <x v="0"/>
    <m/>
    <m/>
    <x v="84"/>
    <m/>
    <x v="2"/>
    <x v="3"/>
    <x v="0"/>
  </r>
  <r>
    <x v="584"/>
    <x v="5"/>
    <x v="0"/>
    <s v="GDN_Direct_RT_2102"/>
    <n v="29046"/>
    <m/>
    <m/>
    <m/>
    <m/>
    <n v="3368.5529433400002"/>
    <m/>
    <x v="0"/>
    <m/>
    <m/>
    <x v="84"/>
    <m/>
    <x v="2"/>
    <x v="3"/>
    <x v="0"/>
  </r>
  <r>
    <x v="584"/>
    <x v="5"/>
    <x v="0"/>
    <s v="GDN_Direct_RT_2102"/>
    <n v="47544"/>
    <m/>
    <m/>
    <m/>
    <m/>
    <n v="5274.6634494749997"/>
    <m/>
    <x v="0"/>
    <m/>
    <m/>
    <x v="84"/>
    <m/>
    <x v="2"/>
    <x v="3"/>
    <x v="0"/>
  </r>
  <r>
    <x v="584"/>
    <x v="5"/>
    <x v="0"/>
    <s v="GDN_Direct_AT_DolceGusto_2102"/>
    <n v="7809"/>
    <m/>
    <m/>
    <m/>
    <m/>
    <n v="535.99588254000003"/>
    <m/>
    <x v="0"/>
    <m/>
    <m/>
    <x v="84"/>
    <m/>
    <x v="2"/>
    <x v="3"/>
    <x v="0"/>
  </r>
  <r>
    <x v="584"/>
    <x v="5"/>
    <x v="0"/>
    <s v="GDN_Direct_RT_2102"/>
    <n v="8283"/>
    <m/>
    <m/>
    <m/>
    <m/>
    <n v="1246.464319185"/>
    <m/>
    <x v="0"/>
    <m/>
    <m/>
    <x v="84"/>
    <m/>
    <x v="2"/>
    <x v="3"/>
    <x v="0"/>
  </r>
  <r>
    <x v="584"/>
    <x v="5"/>
    <x v="0"/>
    <s v="GDN_Direct_RT_2102"/>
    <n v="47"/>
    <m/>
    <m/>
    <m/>
    <m/>
    <n v="17.839998885"/>
    <m/>
    <x v="0"/>
    <m/>
    <m/>
    <x v="84"/>
    <m/>
    <x v="2"/>
    <x v="3"/>
    <x v="0"/>
  </r>
  <r>
    <x v="585"/>
    <x v="4"/>
    <x v="0"/>
    <s v="指名：ドルチェグスト（170816-170916）"/>
    <n v="38"/>
    <m/>
    <m/>
    <m/>
    <m/>
    <n v="211.12"/>
    <m/>
    <x v="0"/>
    <m/>
    <m/>
    <x v="84"/>
    <m/>
    <x v="2"/>
    <x v="3"/>
    <x v="2"/>
  </r>
  <r>
    <x v="585"/>
    <x v="4"/>
    <x v="0"/>
    <s v="指名：ドルチェグスト（170816-170916）"/>
    <n v="2415"/>
    <m/>
    <m/>
    <m/>
    <m/>
    <n v="31016.959999999999"/>
    <m/>
    <x v="0"/>
    <m/>
    <m/>
    <x v="84"/>
    <m/>
    <x v="2"/>
    <x v="3"/>
    <x v="2"/>
  </r>
  <r>
    <x v="585"/>
    <x v="4"/>
    <x v="0"/>
    <s v="指名：ドルチェグスト（170816-170916）"/>
    <n v="5200"/>
    <m/>
    <m/>
    <m/>
    <m/>
    <n v="69197.440000000002"/>
    <m/>
    <x v="0"/>
    <m/>
    <m/>
    <x v="84"/>
    <m/>
    <x v="2"/>
    <x v="3"/>
    <x v="2"/>
  </r>
  <r>
    <x v="585"/>
    <x v="4"/>
    <x v="0"/>
    <s v="指名：ドルチェグスト（170816-170916）"/>
    <n v="103"/>
    <m/>
    <m/>
    <m/>
    <m/>
    <n v="2089.3599999999997"/>
    <m/>
    <x v="0"/>
    <m/>
    <m/>
    <x v="84"/>
    <m/>
    <x v="2"/>
    <x v="3"/>
    <x v="2"/>
  </r>
  <r>
    <x v="585"/>
    <x v="4"/>
    <x v="0"/>
    <s v="指名：ドルチェグスト（170816-170916）"/>
    <n v="48"/>
    <m/>
    <m/>
    <m/>
    <m/>
    <n v="295.36"/>
    <m/>
    <x v="0"/>
    <m/>
    <m/>
    <x v="84"/>
    <m/>
    <x v="2"/>
    <x v="3"/>
    <x v="2"/>
  </r>
  <r>
    <x v="585"/>
    <x v="4"/>
    <x v="0"/>
    <s v="指名：ドルチェグスト（170816-170916）"/>
    <n v="31"/>
    <m/>
    <m/>
    <m/>
    <m/>
    <n v="45.76"/>
    <m/>
    <x v="0"/>
    <m/>
    <m/>
    <x v="84"/>
    <m/>
    <x v="2"/>
    <x v="3"/>
    <x v="2"/>
  </r>
  <r>
    <x v="585"/>
    <x v="5"/>
    <x v="0"/>
    <s v="GDN_Direct_RT_2102"/>
    <n v="289864"/>
    <m/>
    <m/>
    <m/>
    <m/>
    <n v="31367.933091069997"/>
    <m/>
    <x v="0"/>
    <m/>
    <m/>
    <x v="84"/>
    <m/>
    <x v="2"/>
    <x v="3"/>
    <x v="0"/>
  </r>
  <r>
    <x v="585"/>
    <x v="5"/>
    <x v="0"/>
    <s v="GDN_Direct_AT_DolceGusto_2102"/>
    <n v="7802"/>
    <m/>
    <m/>
    <m/>
    <m/>
    <n v="1734.40663083"/>
    <m/>
    <x v="0"/>
    <m/>
    <m/>
    <x v="84"/>
    <m/>
    <x v="2"/>
    <x v="3"/>
    <x v="0"/>
  </r>
  <r>
    <x v="585"/>
    <x v="5"/>
    <x v="0"/>
    <s v="GDN_Direct_RT_2102"/>
    <n v="1631"/>
    <m/>
    <m/>
    <m/>
    <m/>
    <n v="258.11247503499999"/>
    <m/>
    <x v="0"/>
    <m/>
    <m/>
    <x v="84"/>
    <m/>
    <x v="2"/>
    <x v="3"/>
    <x v="0"/>
  </r>
  <r>
    <x v="585"/>
    <x v="5"/>
    <x v="0"/>
    <s v="GDN_Direct_RT_2102"/>
    <n v="1465"/>
    <m/>
    <m/>
    <m/>
    <m/>
    <n v="203.52008810500001"/>
    <m/>
    <x v="0"/>
    <m/>
    <m/>
    <x v="84"/>
    <m/>
    <x v="2"/>
    <x v="3"/>
    <x v="0"/>
  </r>
  <r>
    <x v="585"/>
    <x v="5"/>
    <x v="0"/>
    <s v="GDN_Direct_RT_2102"/>
    <n v="171"/>
    <m/>
    <m/>
    <m/>
    <m/>
    <n v="0"/>
    <m/>
    <x v="0"/>
    <m/>
    <m/>
    <x v="84"/>
    <m/>
    <x v="2"/>
    <x v="3"/>
    <x v="0"/>
  </r>
  <r>
    <x v="585"/>
    <x v="5"/>
    <x v="0"/>
    <s v="GDN_Direct_RT_2102"/>
    <n v="535"/>
    <m/>
    <m/>
    <m/>
    <m/>
    <n v="51.479386095000002"/>
    <m/>
    <x v="0"/>
    <m/>
    <m/>
    <x v="84"/>
    <m/>
    <x v="2"/>
    <x v="3"/>
    <x v="0"/>
  </r>
  <r>
    <x v="585"/>
    <x v="5"/>
    <x v="0"/>
    <s v="GDN_Direct_RT_2102"/>
    <n v="120279"/>
    <m/>
    <m/>
    <m/>
    <m/>
    <n v="10083.228837745"/>
    <m/>
    <x v="0"/>
    <m/>
    <m/>
    <x v="84"/>
    <m/>
    <x v="2"/>
    <x v="3"/>
    <x v="0"/>
  </r>
  <r>
    <x v="585"/>
    <x v="5"/>
    <x v="0"/>
    <s v="GDN_Direct_RT_2102"/>
    <n v="713"/>
    <m/>
    <m/>
    <m/>
    <m/>
    <n v="44.801772630000002"/>
    <m/>
    <x v="0"/>
    <m/>
    <m/>
    <x v="84"/>
    <m/>
    <x v="2"/>
    <x v="3"/>
    <x v="0"/>
  </r>
  <r>
    <x v="585"/>
    <x v="5"/>
    <x v="0"/>
    <s v="GDN_Direct_RT_2102"/>
    <n v="3536"/>
    <m/>
    <m/>
    <m/>
    <m/>
    <n v="624.05941767499996"/>
    <m/>
    <x v="0"/>
    <m/>
    <m/>
    <x v="84"/>
    <m/>
    <x v="2"/>
    <x v="3"/>
    <x v="0"/>
  </r>
  <r>
    <x v="585"/>
    <x v="5"/>
    <x v="0"/>
    <s v="GDN_Direct_AT_DolceGusto_2102"/>
    <n v="12416"/>
    <m/>
    <m/>
    <m/>
    <m/>
    <n v="763.25980087000005"/>
    <m/>
    <x v="0"/>
    <m/>
    <m/>
    <x v="84"/>
    <m/>
    <x v="2"/>
    <x v="3"/>
    <x v="0"/>
  </r>
  <r>
    <x v="585"/>
    <x v="5"/>
    <x v="0"/>
    <s v="GDN_Direct_AT_Coffee_2102"/>
    <n v="10297"/>
    <m/>
    <m/>
    <m/>
    <m/>
    <n v="1455.32021749"/>
    <m/>
    <x v="0"/>
    <m/>
    <m/>
    <x v="84"/>
    <m/>
    <x v="2"/>
    <x v="3"/>
    <x v="0"/>
  </r>
  <r>
    <x v="585"/>
    <x v="5"/>
    <x v="0"/>
    <s v="GDN_Direct_AT_Coffee_2102"/>
    <n v="139509"/>
    <m/>
    <m/>
    <m/>
    <m/>
    <n v="15892.11034909"/>
    <m/>
    <x v="0"/>
    <m/>
    <m/>
    <x v="84"/>
    <m/>
    <x v="2"/>
    <x v="3"/>
    <x v="0"/>
  </r>
  <r>
    <x v="585"/>
    <x v="5"/>
    <x v="0"/>
    <s v="GDN_Direct_RT_2102"/>
    <n v="8972"/>
    <m/>
    <m/>
    <m/>
    <m/>
    <n v="1495.4373800599999"/>
    <m/>
    <x v="0"/>
    <m/>
    <m/>
    <x v="84"/>
    <m/>
    <x v="2"/>
    <x v="3"/>
    <x v="0"/>
  </r>
  <r>
    <x v="585"/>
    <x v="5"/>
    <x v="0"/>
    <s v="GDN_Direct_RT_2102"/>
    <n v="182"/>
    <m/>
    <m/>
    <m/>
    <m/>
    <n v="0"/>
    <m/>
    <x v="0"/>
    <m/>
    <m/>
    <x v="84"/>
    <m/>
    <x v="2"/>
    <x v="3"/>
    <x v="0"/>
  </r>
  <r>
    <x v="585"/>
    <x v="5"/>
    <x v="0"/>
    <s v="GDN_Direct_RT_2102"/>
    <n v="47969"/>
    <m/>
    <m/>
    <m/>
    <m/>
    <n v="5287.1852919550001"/>
    <m/>
    <x v="0"/>
    <m/>
    <m/>
    <x v="84"/>
    <m/>
    <x v="2"/>
    <x v="3"/>
    <x v="0"/>
  </r>
  <r>
    <x v="585"/>
    <x v="5"/>
    <x v="0"/>
    <s v="GDN_Direct_RT_2102"/>
    <n v="181"/>
    <m/>
    <m/>
    <m/>
    <m/>
    <n v="0"/>
    <m/>
    <x v="0"/>
    <m/>
    <m/>
    <x v="84"/>
    <m/>
    <x v="2"/>
    <x v="3"/>
    <x v="0"/>
  </r>
  <r>
    <x v="585"/>
    <x v="5"/>
    <x v="0"/>
    <s v="GDN_Direct_RT_2102"/>
    <n v="241"/>
    <m/>
    <m/>
    <m/>
    <m/>
    <n v="18.319859205"/>
    <m/>
    <x v="0"/>
    <m/>
    <m/>
    <x v="84"/>
    <m/>
    <x v="2"/>
    <x v="3"/>
    <x v="0"/>
  </r>
  <r>
    <x v="585"/>
    <x v="5"/>
    <x v="0"/>
    <s v="GDN_Direct_RT_2102"/>
    <n v="84063"/>
    <m/>
    <m/>
    <m/>
    <m/>
    <n v="8474.3957201900012"/>
    <m/>
    <x v="0"/>
    <m/>
    <m/>
    <x v="84"/>
    <m/>
    <x v="2"/>
    <x v="3"/>
    <x v="0"/>
  </r>
  <r>
    <x v="585"/>
    <x v="5"/>
    <x v="0"/>
    <s v="GDN_Direct_AT_DolceGusto_2102"/>
    <n v="729"/>
    <m/>
    <m/>
    <m/>
    <m/>
    <n v="0"/>
    <m/>
    <x v="0"/>
    <m/>
    <m/>
    <x v="84"/>
    <m/>
    <x v="2"/>
    <x v="3"/>
    <x v="0"/>
  </r>
  <r>
    <x v="585"/>
    <x v="5"/>
    <x v="0"/>
    <s v="GDN_Direct_AT_DolceGusto_2102"/>
    <n v="125577"/>
    <m/>
    <m/>
    <m/>
    <m/>
    <n v="16466.720687515"/>
    <m/>
    <x v="0"/>
    <m/>
    <m/>
    <x v="84"/>
    <m/>
    <x v="2"/>
    <x v="3"/>
    <x v="0"/>
  </r>
  <r>
    <x v="585"/>
    <x v="5"/>
    <x v="0"/>
    <s v="GDN_Direct_AT_DolceGusto_2102"/>
    <n v="19682"/>
    <m/>
    <m/>
    <m/>
    <m/>
    <n v="1259.160451775"/>
    <m/>
    <x v="0"/>
    <m/>
    <m/>
    <x v="84"/>
    <m/>
    <x v="2"/>
    <x v="3"/>
    <x v="0"/>
  </r>
  <r>
    <x v="585"/>
    <x v="5"/>
    <x v="0"/>
    <s v="GDN_Direct_RT_2102"/>
    <n v="58"/>
    <m/>
    <m/>
    <m/>
    <m/>
    <n v="0"/>
    <m/>
    <x v="0"/>
    <m/>
    <m/>
    <x v="84"/>
    <m/>
    <x v="2"/>
    <x v="3"/>
    <x v="0"/>
  </r>
  <r>
    <x v="585"/>
    <x v="5"/>
    <x v="0"/>
    <s v="GDN_Direct_RT_2102"/>
    <n v="517"/>
    <m/>
    <m/>
    <m/>
    <m/>
    <n v="24.243817409999998"/>
    <m/>
    <x v="0"/>
    <m/>
    <m/>
    <x v="84"/>
    <m/>
    <x v="2"/>
    <x v="3"/>
    <x v="0"/>
  </r>
  <r>
    <x v="585"/>
    <x v="5"/>
    <x v="0"/>
    <s v="GDN_Direct_RT_2102"/>
    <n v="384"/>
    <m/>
    <m/>
    <m/>
    <m/>
    <n v="19.511428485"/>
    <m/>
    <x v="0"/>
    <m/>
    <m/>
    <x v="84"/>
    <m/>
    <x v="2"/>
    <x v="3"/>
    <x v="0"/>
  </r>
  <r>
    <x v="585"/>
    <x v="5"/>
    <x v="0"/>
    <s v="GDN_Direct_RT_2102"/>
    <n v="16568"/>
    <m/>
    <m/>
    <m/>
    <m/>
    <n v="2762.2371651349999"/>
    <m/>
    <x v="0"/>
    <m/>
    <m/>
    <x v="84"/>
    <m/>
    <x v="2"/>
    <x v="3"/>
    <x v="0"/>
  </r>
  <r>
    <x v="585"/>
    <x v="5"/>
    <x v="0"/>
    <s v="GDN_Direct_AT_Coffee_2102"/>
    <n v="1637"/>
    <m/>
    <m/>
    <m/>
    <m/>
    <n v="142.15230890000001"/>
    <m/>
    <x v="0"/>
    <m/>
    <m/>
    <x v="84"/>
    <m/>
    <x v="2"/>
    <x v="3"/>
    <x v="0"/>
  </r>
  <r>
    <x v="585"/>
    <x v="5"/>
    <x v="0"/>
    <s v="GDN_Direct_AT_Coffee_2102"/>
    <n v="14108"/>
    <m/>
    <m/>
    <m/>
    <m/>
    <n v="1492.5253501699999"/>
    <m/>
    <x v="0"/>
    <m/>
    <m/>
    <x v="84"/>
    <m/>
    <x v="2"/>
    <x v="3"/>
    <x v="0"/>
  </r>
  <r>
    <x v="585"/>
    <x v="5"/>
    <x v="0"/>
    <s v="GDN_Direct_AT_Coffee_2102"/>
    <n v="28081"/>
    <m/>
    <m/>
    <m/>
    <m/>
    <n v="1704.2663120899999"/>
    <m/>
    <x v="0"/>
    <m/>
    <m/>
    <x v="84"/>
    <m/>
    <x v="2"/>
    <x v="3"/>
    <x v="0"/>
  </r>
  <r>
    <x v="585"/>
    <x v="5"/>
    <x v="0"/>
    <s v="GDN_Direct_RT_2102"/>
    <n v="369"/>
    <m/>
    <m/>
    <m/>
    <m/>
    <n v="69.619749255000002"/>
    <m/>
    <x v="0"/>
    <m/>
    <m/>
    <x v="84"/>
    <m/>
    <x v="2"/>
    <x v="3"/>
    <x v="0"/>
  </r>
  <r>
    <x v="585"/>
    <x v="5"/>
    <x v="0"/>
    <s v="GDN_Direct_RT_2102"/>
    <n v="4369"/>
    <m/>
    <m/>
    <m/>
    <m/>
    <n v="880.24423388000002"/>
    <m/>
    <x v="0"/>
    <m/>
    <m/>
    <x v="84"/>
    <m/>
    <x v="2"/>
    <x v="3"/>
    <x v="0"/>
  </r>
  <r>
    <x v="586"/>
    <x v="4"/>
    <x v="0"/>
    <s v="指名：ドルチェグスト（170816-170916）"/>
    <n v="16"/>
    <m/>
    <m/>
    <m/>
    <m/>
    <n v="90.48"/>
    <m/>
    <x v="0"/>
    <m/>
    <m/>
    <x v="84"/>
    <m/>
    <x v="2"/>
    <x v="3"/>
    <x v="2"/>
  </r>
  <r>
    <x v="586"/>
    <x v="4"/>
    <x v="0"/>
    <s v="指名：ドルチェグスト（170816-170916）"/>
    <n v="58"/>
    <m/>
    <m/>
    <m/>
    <m/>
    <n v="551.20000000000005"/>
    <m/>
    <x v="0"/>
    <m/>
    <m/>
    <x v="84"/>
    <m/>
    <x v="2"/>
    <x v="3"/>
    <x v="2"/>
  </r>
  <r>
    <x v="586"/>
    <x v="4"/>
    <x v="0"/>
    <s v="指名：ドルチェグスト（170816-170916）"/>
    <n v="27"/>
    <m/>
    <m/>
    <m/>
    <m/>
    <n v="368.15999999999997"/>
    <m/>
    <x v="0"/>
    <m/>
    <m/>
    <x v="84"/>
    <m/>
    <x v="2"/>
    <x v="3"/>
    <x v="2"/>
  </r>
  <r>
    <x v="586"/>
    <x v="4"/>
    <x v="0"/>
    <s v="指名：ドルチェグスト（170816-170916）"/>
    <n v="30"/>
    <m/>
    <m/>
    <m/>
    <m/>
    <n v="609.44000000000005"/>
    <m/>
    <x v="0"/>
    <m/>
    <m/>
    <x v="84"/>
    <m/>
    <x v="2"/>
    <x v="3"/>
    <x v="2"/>
  </r>
  <r>
    <x v="586"/>
    <x v="4"/>
    <x v="0"/>
    <s v="指名：ドルチェグスト（170816-170916）"/>
    <n v="1324"/>
    <m/>
    <m/>
    <m/>
    <m/>
    <n v="17734.079999999998"/>
    <m/>
    <x v="0"/>
    <m/>
    <m/>
    <x v="84"/>
    <m/>
    <x v="2"/>
    <x v="3"/>
    <x v="2"/>
  </r>
  <r>
    <x v="586"/>
    <x v="4"/>
    <x v="0"/>
    <s v="指名：ドルチェグスト（170816-170916）"/>
    <n v="4642"/>
    <m/>
    <m/>
    <m/>
    <m/>
    <n v="57076.240000000005"/>
    <m/>
    <x v="0"/>
    <m/>
    <m/>
    <x v="84"/>
    <m/>
    <x v="2"/>
    <x v="3"/>
    <x v="2"/>
  </r>
  <r>
    <x v="586"/>
    <x v="5"/>
    <x v="0"/>
    <s v="GDN_Direct_AT_DolceGusto_2102"/>
    <n v="18829"/>
    <m/>
    <m/>
    <m/>
    <m/>
    <n v="1342.06871305"/>
    <m/>
    <x v="0"/>
    <m/>
    <m/>
    <x v="84"/>
    <m/>
    <x v="2"/>
    <x v="3"/>
    <x v="0"/>
  </r>
  <r>
    <x v="586"/>
    <x v="5"/>
    <x v="0"/>
    <s v="GDN_Direct_AT_Coffee_2102"/>
    <n v="25198"/>
    <m/>
    <m/>
    <m/>
    <m/>
    <n v="1351.29007525"/>
    <m/>
    <x v="0"/>
    <m/>
    <m/>
    <x v="84"/>
    <m/>
    <x v="2"/>
    <x v="3"/>
    <x v="0"/>
  </r>
  <r>
    <x v="586"/>
    <x v="5"/>
    <x v="0"/>
    <s v="GDN_Direct_AT_Coffee_2102"/>
    <n v="142786"/>
    <m/>
    <m/>
    <m/>
    <m/>
    <n v="13631.07281661"/>
    <m/>
    <x v="0"/>
    <m/>
    <m/>
    <x v="84"/>
    <m/>
    <x v="2"/>
    <x v="3"/>
    <x v="0"/>
  </r>
  <r>
    <x v="586"/>
    <x v="5"/>
    <x v="0"/>
    <s v="GDN_Direct_RT_2102"/>
    <n v="4747"/>
    <m/>
    <m/>
    <m/>
    <m/>
    <n v="495.44796313500001"/>
    <m/>
    <x v="0"/>
    <m/>
    <m/>
    <x v="84"/>
    <m/>
    <x v="2"/>
    <x v="3"/>
    <x v="0"/>
  </r>
  <r>
    <x v="586"/>
    <x v="5"/>
    <x v="0"/>
    <s v="GDN_Direct_RT_2102"/>
    <n v="235947"/>
    <m/>
    <m/>
    <m/>
    <m/>
    <n v="18846.848201164998"/>
    <m/>
    <x v="0"/>
    <m/>
    <m/>
    <x v="84"/>
    <m/>
    <x v="2"/>
    <x v="3"/>
    <x v="0"/>
  </r>
  <r>
    <x v="586"/>
    <x v="5"/>
    <x v="0"/>
    <s v="GDN_Direct_RT_2102"/>
    <n v="170"/>
    <m/>
    <m/>
    <m/>
    <m/>
    <n v="12.515338685"/>
    <m/>
    <x v="0"/>
    <m/>
    <m/>
    <x v="84"/>
    <m/>
    <x v="2"/>
    <x v="3"/>
    <x v="0"/>
  </r>
  <r>
    <x v="586"/>
    <x v="5"/>
    <x v="0"/>
    <s v="GDN_Direct_AT_DolceGusto_2102"/>
    <n v="127932"/>
    <m/>
    <m/>
    <m/>
    <m/>
    <n v="15575.452533374999"/>
    <m/>
    <x v="0"/>
    <m/>
    <m/>
    <x v="84"/>
    <m/>
    <x v="2"/>
    <x v="3"/>
    <x v="0"/>
  </r>
  <r>
    <x v="586"/>
    <x v="5"/>
    <x v="0"/>
    <s v="GDN_Direct_AT_DolceGusto_2102"/>
    <n v="16296"/>
    <m/>
    <m/>
    <m/>
    <m/>
    <n v="831.59098699499998"/>
    <m/>
    <x v="0"/>
    <m/>
    <m/>
    <x v="84"/>
    <m/>
    <x v="2"/>
    <x v="3"/>
    <x v="0"/>
  </r>
  <r>
    <x v="586"/>
    <x v="5"/>
    <x v="0"/>
    <s v="GDN_Direct_AT_Coffee_2102"/>
    <n v="13680"/>
    <m/>
    <m/>
    <m/>
    <m/>
    <n v="1228.6674172799999"/>
    <m/>
    <x v="0"/>
    <m/>
    <m/>
    <x v="84"/>
    <m/>
    <x v="2"/>
    <x v="3"/>
    <x v="0"/>
  </r>
  <r>
    <x v="586"/>
    <x v="5"/>
    <x v="0"/>
    <s v="GDN_Direct_AT_DolceGusto_2102"/>
    <n v="943"/>
    <m/>
    <m/>
    <m/>
    <m/>
    <n v="73.949956565000008"/>
    <m/>
    <x v="0"/>
    <m/>
    <m/>
    <x v="84"/>
    <m/>
    <x v="2"/>
    <x v="3"/>
    <x v="0"/>
  </r>
  <r>
    <x v="586"/>
    <x v="5"/>
    <x v="0"/>
    <s v="GDN_Direct_AT_Coffee_2102"/>
    <n v="1828"/>
    <m/>
    <m/>
    <m/>
    <m/>
    <n v="34.578568435000001"/>
    <m/>
    <x v="0"/>
    <m/>
    <m/>
    <x v="84"/>
    <m/>
    <x v="2"/>
    <x v="3"/>
    <x v="0"/>
  </r>
  <r>
    <x v="586"/>
    <x v="5"/>
    <x v="0"/>
    <s v="GDN_Direct_RT_2102"/>
    <n v="93"/>
    <m/>
    <m/>
    <m/>
    <m/>
    <n v="0"/>
    <m/>
    <x v="0"/>
    <m/>
    <m/>
    <x v="84"/>
    <m/>
    <x v="2"/>
    <x v="3"/>
    <x v="0"/>
  </r>
  <r>
    <x v="586"/>
    <x v="5"/>
    <x v="0"/>
    <s v="GDN_Direct_RT_2102"/>
    <n v="533"/>
    <m/>
    <m/>
    <m/>
    <m/>
    <n v="86.399076515000004"/>
    <m/>
    <x v="0"/>
    <m/>
    <m/>
    <x v="84"/>
    <m/>
    <x v="2"/>
    <x v="3"/>
    <x v="0"/>
  </r>
  <r>
    <x v="586"/>
    <x v="5"/>
    <x v="0"/>
    <s v="GDN_Direct_RT_2102"/>
    <n v="7120"/>
    <m/>
    <m/>
    <m/>
    <m/>
    <n v="817.08865921500001"/>
    <m/>
    <x v="0"/>
    <m/>
    <m/>
    <x v="84"/>
    <m/>
    <x v="2"/>
    <x v="3"/>
    <x v="0"/>
  </r>
  <r>
    <x v="586"/>
    <x v="5"/>
    <x v="0"/>
    <s v="GDN_Direct_RT_2102"/>
    <n v="11729"/>
    <m/>
    <m/>
    <m/>
    <m/>
    <n v="1330.515331695"/>
    <m/>
    <x v="0"/>
    <m/>
    <m/>
    <x v="84"/>
    <m/>
    <x v="2"/>
    <x v="3"/>
    <x v="0"/>
  </r>
  <r>
    <x v="586"/>
    <x v="5"/>
    <x v="0"/>
    <s v="GDN_Direct_RT_2102"/>
    <n v="81747"/>
    <m/>
    <m/>
    <m/>
    <m/>
    <n v="5943.8927101999998"/>
    <m/>
    <x v="0"/>
    <m/>
    <m/>
    <x v="84"/>
    <m/>
    <x v="2"/>
    <x v="3"/>
    <x v="0"/>
  </r>
  <r>
    <x v="586"/>
    <x v="5"/>
    <x v="0"/>
    <s v="GDN_Direct_RT_2102"/>
    <n v="169"/>
    <m/>
    <m/>
    <m/>
    <m/>
    <n v="35.690369500000003"/>
    <m/>
    <x v="0"/>
    <m/>
    <m/>
    <x v="84"/>
    <m/>
    <x v="2"/>
    <x v="3"/>
    <x v="0"/>
  </r>
  <r>
    <x v="586"/>
    <x v="5"/>
    <x v="0"/>
    <s v="GDN_Direct_RT_2102"/>
    <n v="165"/>
    <m/>
    <m/>
    <m/>
    <m/>
    <n v="0"/>
    <m/>
    <x v="0"/>
    <m/>
    <m/>
    <x v="84"/>
    <m/>
    <x v="2"/>
    <x v="3"/>
    <x v="0"/>
  </r>
  <r>
    <x v="586"/>
    <x v="5"/>
    <x v="0"/>
    <s v="GDN_Direct_AT_Coffee_2102"/>
    <n v="11949"/>
    <m/>
    <m/>
    <m/>
    <m/>
    <n v="1715.06724796"/>
    <m/>
    <x v="0"/>
    <m/>
    <m/>
    <x v="84"/>
    <m/>
    <x v="2"/>
    <x v="3"/>
    <x v="0"/>
  </r>
  <r>
    <x v="586"/>
    <x v="5"/>
    <x v="0"/>
    <s v="GDN_Direct_RT_2102"/>
    <n v="115"/>
    <m/>
    <m/>
    <m/>
    <m/>
    <n v="0"/>
    <m/>
    <x v="0"/>
    <m/>
    <m/>
    <x v="84"/>
    <m/>
    <x v="2"/>
    <x v="3"/>
    <x v="0"/>
  </r>
  <r>
    <x v="586"/>
    <x v="5"/>
    <x v="0"/>
    <s v="GDN_Direct_RT_2102"/>
    <n v="94"/>
    <m/>
    <m/>
    <m/>
    <m/>
    <n v="0"/>
    <m/>
    <x v="0"/>
    <m/>
    <m/>
    <x v="84"/>
    <m/>
    <x v="2"/>
    <x v="3"/>
    <x v="0"/>
  </r>
  <r>
    <x v="586"/>
    <x v="5"/>
    <x v="0"/>
    <s v="GDN_Direct_RT_2102"/>
    <n v="3237"/>
    <m/>
    <m/>
    <m/>
    <m/>
    <n v="493.13222744000001"/>
    <m/>
    <x v="0"/>
    <m/>
    <m/>
    <x v="84"/>
    <m/>
    <x v="2"/>
    <x v="3"/>
    <x v="0"/>
  </r>
  <r>
    <x v="586"/>
    <x v="5"/>
    <x v="0"/>
    <s v="GDN_Direct_RT_2102"/>
    <n v="92753"/>
    <m/>
    <m/>
    <m/>
    <m/>
    <n v="5272.6277549500001"/>
    <m/>
    <x v="0"/>
    <m/>
    <m/>
    <x v="84"/>
    <m/>
    <x v="2"/>
    <x v="3"/>
    <x v="0"/>
  </r>
  <r>
    <x v="586"/>
    <x v="5"/>
    <x v="0"/>
    <s v="GDN_Direct_RT_2102"/>
    <n v="59"/>
    <m/>
    <m/>
    <m/>
    <m/>
    <n v="0"/>
    <m/>
    <x v="0"/>
    <m/>
    <m/>
    <x v="84"/>
    <m/>
    <x v="2"/>
    <x v="3"/>
    <x v="0"/>
  </r>
  <r>
    <x v="586"/>
    <x v="5"/>
    <x v="0"/>
    <s v="GDN_Direct_RT_2102"/>
    <n v="247"/>
    <m/>
    <m/>
    <m/>
    <m/>
    <n v="0"/>
    <m/>
    <x v="0"/>
    <m/>
    <m/>
    <x v="84"/>
    <m/>
    <x v="2"/>
    <x v="3"/>
    <x v="0"/>
  </r>
  <r>
    <x v="586"/>
    <x v="5"/>
    <x v="0"/>
    <s v="GDN_Direct_RT_2102"/>
    <n v="575"/>
    <m/>
    <m/>
    <m/>
    <m/>
    <n v="73.422029710000004"/>
    <m/>
    <x v="0"/>
    <m/>
    <m/>
    <x v="84"/>
    <m/>
    <x v="2"/>
    <x v="3"/>
    <x v="0"/>
  </r>
  <r>
    <x v="586"/>
    <x v="5"/>
    <x v="0"/>
    <s v="GDN_Direct_RT_2102"/>
    <n v="268"/>
    <m/>
    <m/>
    <m/>
    <m/>
    <n v="14.231027095"/>
    <m/>
    <x v="0"/>
    <m/>
    <m/>
    <x v="84"/>
    <m/>
    <x v="2"/>
    <x v="3"/>
    <x v="0"/>
  </r>
  <r>
    <x v="586"/>
    <x v="5"/>
    <x v="0"/>
    <s v="GDN_Direct_RT_2102"/>
    <n v="50580"/>
    <m/>
    <m/>
    <m/>
    <m/>
    <n v="4069.4573414900001"/>
    <m/>
    <x v="0"/>
    <m/>
    <m/>
    <x v="84"/>
    <m/>
    <x v="2"/>
    <x v="3"/>
    <x v="0"/>
  </r>
  <r>
    <x v="586"/>
    <x v="5"/>
    <x v="0"/>
    <s v="GDN_Direct_RT_2102"/>
    <n v="301"/>
    <m/>
    <m/>
    <m/>
    <m/>
    <n v="31.184963355000001"/>
    <m/>
    <x v="0"/>
    <m/>
    <m/>
    <x v="84"/>
    <m/>
    <x v="2"/>
    <x v="3"/>
    <x v="0"/>
  </r>
  <r>
    <x v="586"/>
    <x v="5"/>
    <x v="0"/>
    <s v="GDN_Direct_AT_DolceGusto_2102"/>
    <n v="8863"/>
    <m/>
    <m/>
    <m/>
    <m/>
    <n v="1469.24788319"/>
    <m/>
    <x v="0"/>
    <m/>
    <m/>
    <x v="84"/>
    <m/>
    <x v="2"/>
    <x v="3"/>
    <x v="0"/>
  </r>
  <r>
    <x v="587"/>
    <x v="4"/>
    <x v="0"/>
    <s v="指名：ドルチェグスト（170816-170916）"/>
    <n v="740"/>
    <m/>
    <m/>
    <m/>
    <m/>
    <n v="9405.76"/>
    <m/>
    <x v="0"/>
    <m/>
    <m/>
    <x v="85"/>
    <m/>
    <x v="2"/>
    <x v="3"/>
    <x v="2"/>
  </r>
  <r>
    <x v="587"/>
    <x v="4"/>
    <x v="0"/>
    <s v="指名：ドルチェグスト（170816-170916）"/>
    <n v="28"/>
    <m/>
    <m/>
    <m/>
    <m/>
    <n v="0"/>
    <m/>
    <x v="0"/>
    <m/>
    <m/>
    <x v="85"/>
    <m/>
    <x v="2"/>
    <x v="3"/>
    <x v="2"/>
  </r>
  <r>
    <x v="587"/>
    <x v="4"/>
    <x v="0"/>
    <s v="指名：ドルチェグスト（170816-170916）"/>
    <n v="2753"/>
    <m/>
    <m/>
    <m/>
    <m/>
    <n v="33572.240000000005"/>
    <m/>
    <x v="0"/>
    <m/>
    <m/>
    <x v="85"/>
    <m/>
    <x v="2"/>
    <x v="3"/>
    <x v="2"/>
  </r>
  <r>
    <x v="587"/>
    <x v="4"/>
    <x v="0"/>
    <s v="指名：ドルチェグスト（170816-170916）"/>
    <n v="23"/>
    <m/>
    <m/>
    <m/>
    <m/>
    <n v="475.28"/>
    <m/>
    <x v="0"/>
    <m/>
    <m/>
    <x v="85"/>
    <m/>
    <x v="2"/>
    <x v="3"/>
    <x v="2"/>
  </r>
  <r>
    <x v="587"/>
    <x v="4"/>
    <x v="0"/>
    <s v="指名：ドルチェグスト（170816-170916）"/>
    <n v="14"/>
    <m/>
    <m/>
    <m/>
    <m/>
    <n v="174.72"/>
    <m/>
    <x v="0"/>
    <m/>
    <m/>
    <x v="85"/>
    <m/>
    <x v="2"/>
    <x v="3"/>
    <x v="2"/>
  </r>
  <r>
    <x v="587"/>
    <x v="4"/>
    <x v="0"/>
    <s v="指名：ドルチェグスト（170816-170916）"/>
    <n v="15"/>
    <m/>
    <m/>
    <m/>
    <m/>
    <n v="42.64"/>
    <m/>
    <x v="0"/>
    <m/>
    <m/>
    <x v="85"/>
    <m/>
    <x v="2"/>
    <x v="3"/>
    <x v="2"/>
  </r>
  <r>
    <x v="587"/>
    <x v="5"/>
    <x v="0"/>
    <s v="GDN_Direct_RT_2102"/>
    <n v="34"/>
    <m/>
    <m/>
    <m/>
    <m/>
    <n v="0"/>
    <m/>
    <x v="0"/>
    <m/>
    <m/>
    <x v="85"/>
    <m/>
    <x v="2"/>
    <x v="3"/>
    <x v="0"/>
  </r>
  <r>
    <x v="587"/>
    <x v="5"/>
    <x v="0"/>
    <s v="GDN_Direct_AT_Coffee_2102"/>
    <n v="1533"/>
    <m/>
    <m/>
    <m/>
    <m/>
    <n v="173.10959371499999"/>
    <m/>
    <x v="0"/>
    <m/>
    <m/>
    <x v="85"/>
    <m/>
    <x v="2"/>
    <x v="3"/>
    <x v="0"/>
  </r>
  <r>
    <x v="587"/>
    <x v="5"/>
    <x v="0"/>
    <s v="GDN_Direct_RT_2102"/>
    <n v="21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1226"/>
    <m/>
    <m/>
    <m/>
    <m/>
    <n v="69.468050160000004"/>
    <m/>
    <x v="0"/>
    <m/>
    <m/>
    <x v="85"/>
    <m/>
    <x v="2"/>
    <x v="3"/>
    <x v="0"/>
  </r>
  <r>
    <x v="587"/>
    <x v="5"/>
    <x v="0"/>
    <s v="GDN_Direct_AT_DolceGusto_2102"/>
    <n v="150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1913"/>
    <m/>
    <m/>
    <m/>
    <m/>
    <n v="108.22984103"/>
    <m/>
    <x v="0"/>
    <m/>
    <m/>
    <x v="85"/>
    <m/>
    <x v="2"/>
    <x v="3"/>
    <x v="0"/>
  </r>
  <r>
    <x v="587"/>
    <x v="5"/>
    <x v="0"/>
    <s v="GDN_Direct_RT_2102"/>
    <n v="8838"/>
    <m/>
    <m/>
    <m/>
    <m/>
    <n v="952.329763265"/>
    <m/>
    <x v="0"/>
    <m/>
    <m/>
    <x v="85"/>
    <m/>
    <x v="2"/>
    <x v="3"/>
    <x v="0"/>
  </r>
  <r>
    <x v="587"/>
    <x v="5"/>
    <x v="0"/>
    <s v="GDN_Direct_RT_2102"/>
    <n v="16"/>
    <m/>
    <m/>
    <m/>
    <m/>
    <n v="17.14355093"/>
    <m/>
    <x v="0"/>
    <m/>
    <m/>
    <x v="85"/>
    <m/>
    <x v="2"/>
    <x v="3"/>
    <x v="0"/>
  </r>
  <r>
    <x v="587"/>
    <x v="5"/>
    <x v="0"/>
    <s v="GDN_Direct_RT_2102"/>
    <n v="25"/>
    <m/>
    <m/>
    <m/>
    <m/>
    <n v="0"/>
    <m/>
    <x v="0"/>
    <m/>
    <m/>
    <x v="85"/>
    <m/>
    <x v="2"/>
    <x v="3"/>
    <x v="0"/>
  </r>
  <r>
    <x v="587"/>
    <x v="5"/>
    <x v="0"/>
    <s v="GDN_Direct_RT_2102"/>
    <n v="8426"/>
    <m/>
    <m/>
    <m/>
    <m/>
    <n v="570.68040942499999"/>
    <m/>
    <x v="0"/>
    <m/>
    <m/>
    <x v="85"/>
    <m/>
    <x v="2"/>
    <x v="3"/>
    <x v="0"/>
  </r>
  <r>
    <x v="587"/>
    <x v="5"/>
    <x v="0"/>
    <s v="GDN_Direct_AT_Coffee_2102"/>
    <n v="2399"/>
    <m/>
    <m/>
    <m/>
    <m/>
    <n v="177.076569705"/>
    <m/>
    <x v="0"/>
    <m/>
    <m/>
    <x v="85"/>
    <m/>
    <x v="2"/>
    <x v="3"/>
    <x v="0"/>
  </r>
  <r>
    <x v="587"/>
    <x v="5"/>
    <x v="0"/>
    <s v="GDN_Direct_RT_2102"/>
    <n v="12"/>
    <m/>
    <m/>
    <m/>
    <m/>
    <n v="0"/>
    <m/>
    <x v="0"/>
    <m/>
    <m/>
    <x v="85"/>
    <m/>
    <x v="2"/>
    <x v="3"/>
    <x v="0"/>
  </r>
  <r>
    <x v="587"/>
    <x v="5"/>
    <x v="0"/>
    <s v="GDN_Direct_RT_2102"/>
    <n v="2"/>
    <m/>
    <m/>
    <m/>
    <m/>
    <n v="0"/>
    <m/>
    <x v="0"/>
    <m/>
    <m/>
    <x v="85"/>
    <m/>
    <x v="2"/>
    <x v="3"/>
    <x v="0"/>
  </r>
  <r>
    <x v="587"/>
    <x v="5"/>
    <x v="0"/>
    <s v="GDN_Direct_RT_2102"/>
    <n v="584"/>
    <m/>
    <m/>
    <m/>
    <m/>
    <n v="75.551345209999994"/>
    <m/>
    <x v="0"/>
    <m/>
    <m/>
    <x v="85"/>
    <m/>
    <x v="2"/>
    <x v="3"/>
    <x v="0"/>
  </r>
  <r>
    <x v="587"/>
    <x v="5"/>
    <x v="0"/>
    <s v="GDN_Direct_RT_2102"/>
    <n v="11"/>
    <m/>
    <m/>
    <m/>
    <m/>
    <n v="0"/>
    <m/>
    <x v="0"/>
    <m/>
    <m/>
    <x v="85"/>
    <m/>
    <x v="2"/>
    <x v="3"/>
    <x v="0"/>
  </r>
  <r>
    <x v="587"/>
    <x v="5"/>
    <x v="0"/>
    <s v="GDN_Direct_AT_DolceGusto_2102"/>
    <n v="35215"/>
    <m/>
    <m/>
    <m/>
    <m/>
    <n v="3889.4080635950004"/>
    <m/>
    <x v="0"/>
    <m/>
    <m/>
    <x v="85"/>
    <m/>
    <x v="2"/>
    <x v="3"/>
    <x v="0"/>
  </r>
  <r>
    <x v="587"/>
    <x v="5"/>
    <x v="0"/>
    <s v="GDN_Direct_AT_Coffee_2102"/>
    <n v="50352"/>
    <m/>
    <m/>
    <m/>
    <m/>
    <n v="4262.7847708250001"/>
    <m/>
    <x v="0"/>
    <m/>
    <m/>
    <x v="85"/>
    <m/>
    <x v="2"/>
    <x v="3"/>
    <x v="0"/>
  </r>
  <r>
    <x v="587"/>
    <x v="5"/>
    <x v="0"/>
    <s v="GDN_Direct_AT_Coffee_2102"/>
    <n v="441"/>
    <m/>
    <m/>
    <m/>
    <m/>
    <n v="0"/>
    <m/>
    <x v="0"/>
    <m/>
    <m/>
    <x v="85"/>
    <m/>
    <x v="2"/>
    <x v="3"/>
    <x v="0"/>
  </r>
  <r>
    <x v="587"/>
    <x v="5"/>
    <x v="0"/>
    <s v="GDN_Direct_RT_2102"/>
    <n v="80"/>
    <m/>
    <m/>
    <m/>
    <m/>
    <n v="0"/>
    <m/>
    <x v="0"/>
    <m/>
    <m/>
    <x v="85"/>
    <m/>
    <x v="2"/>
    <x v="3"/>
    <x v="0"/>
  </r>
  <r>
    <x v="587"/>
    <x v="5"/>
    <x v="0"/>
    <s v="GDN_Direct_RT_2102"/>
    <n v="32"/>
    <m/>
    <m/>
    <m/>
    <m/>
    <n v="0"/>
    <m/>
    <x v="0"/>
    <m/>
    <m/>
    <x v="85"/>
    <m/>
    <x v="2"/>
    <x v="3"/>
    <x v="0"/>
  </r>
  <r>
    <x v="587"/>
    <x v="5"/>
    <x v="0"/>
    <s v="GDN_Direct_RT_2102"/>
    <n v="5301"/>
    <m/>
    <m/>
    <m/>
    <m/>
    <n v="535.93541162999998"/>
    <m/>
    <x v="0"/>
    <m/>
    <m/>
    <x v="85"/>
    <m/>
    <x v="2"/>
    <x v="3"/>
    <x v="0"/>
  </r>
  <r>
    <x v="587"/>
    <x v="5"/>
    <x v="0"/>
    <s v="GDN_Direct_RT_2102"/>
    <n v="467"/>
    <m/>
    <m/>
    <m/>
    <m/>
    <n v="35.588684845000003"/>
    <m/>
    <x v="0"/>
    <m/>
    <m/>
    <x v="85"/>
    <m/>
    <x v="2"/>
    <x v="3"/>
    <x v="0"/>
  </r>
  <r>
    <x v="587"/>
    <x v="5"/>
    <x v="0"/>
    <s v="GDN_Direct_RT_2102"/>
    <n v="1"/>
    <m/>
    <m/>
    <m/>
    <m/>
    <n v="0"/>
    <m/>
    <x v="0"/>
    <m/>
    <m/>
    <x v="85"/>
    <m/>
    <x v="2"/>
    <x v="3"/>
    <x v="0"/>
  </r>
  <r>
    <x v="587"/>
    <x v="5"/>
    <x v="0"/>
    <s v="GDN_Direct_RT_2102"/>
    <n v="1584"/>
    <m/>
    <m/>
    <m/>
    <m/>
    <n v="264.23233873999999"/>
    <m/>
    <x v="0"/>
    <m/>
    <m/>
    <x v="85"/>
    <m/>
    <x v="2"/>
    <x v="3"/>
    <x v="0"/>
  </r>
  <r>
    <x v="587"/>
    <x v="5"/>
    <x v="0"/>
    <s v="GDN_Direct_AT_DolceGusto_2102"/>
    <n v="2609"/>
    <m/>
    <m/>
    <m/>
    <m/>
    <n v="479.83464935500001"/>
    <m/>
    <x v="0"/>
    <m/>
    <m/>
    <x v="85"/>
    <m/>
    <x v="2"/>
    <x v="3"/>
    <x v="0"/>
  </r>
  <r>
    <x v="587"/>
    <x v="5"/>
    <x v="0"/>
    <s v="GDN_Direct_AT_Coffee_2102"/>
    <n v="3993"/>
    <m/>
    <m/>
    <m/>
    <m/>
    <n v="293.12942021499998"/>
    <m/>
    <x v="0"/>
    <m/>
    <m/>
    <x v="85"/>
    <m/>
    <x v="2"/>
    <x v="3"/>
    <x v="0"/>
  </r>
  <r>
    <x v="587"/>
    <x v="5"/>
    <x v="0"/>
    <s v="GDN_Direct_RT_2102"/>
    <n v="968"/>
    <m/>
    <m/>
    <m/>
    <m/>
    <n v="99.176466959999999"/>
    <m/>
    <x v="0"/>
    <m/>
    <m/>
    <x v="85"/>
    <m/>
    <x v="2"/>
    <x v="3"/>
    <x v="0"/>
  </r>
  <r>
    <x v="587"/>
    <x v="5"/>
    <x v="0"/>
    <s v="GDN_Direct_RT_2102"/>
    <n v="33671"/>
    <m/>
    <m/>
    <m/>
    <m/>
    <n v="3392.434725825"/>
    <m/>
    <x v="0"/>
    <m/>
    <m/>
    <x v="85"/>
    <m/>
    <x v="2"/>
    <x v="3"/>
    <x v="0"/>
  </r>
  <r>
    <x v="589"/>
    <x v="4"/>
    <x v="0"/>
    <s v="指名：ドルチェグスト（170816-170916）"/>
    <n v="818"/>
    <m/>
    <m/>
    <m/>
    <m/>
    <n v="5698.16"/>
    <m/>
    <x v="0"/>
    <m/>
    <m/>
    <x v="86"/>
    <m/>
    <x v="2"/>
    <x v="3"/>
    <x v="2"/>
  </r>
  <r>
    <x v="589"/>
    <x v="4"/>
    <x v="0"/>
    <s v="指名：ドルチェグスト（170816-170916）"/>
    <n v="56"/>
    <m/>
    <m/>
    <m/>
    <m/>
    <n v="482.56000000000006"/>
    <m/>
    <x v="0"/>
    <m/>
    <m/>
    <x v="86"/>
    <m/>
    <x v="2"/>
    <x v="3"/>
    <x v="2"/>
  </r>
  <r>
    <x v="589"/>
    <x v="4"/>
    <x v="0"/>
    <s v="指名：ドルチェグスト（170816-170916）"/>
    <n v="173"/>
    <m/>
    <m/>
    <m/>
    <m/>
    <n v="1197.04"/>
    <m/>
    <x v="0"/>
    <m/>
    <m/>
    <x v="86"/>
    <m/>
    <x v="2"/>
    <x v="3"/>
    <x v="2"/>
  </r>
  <r>
    <x v="589"/>
    <x v="4"/>
    <x v="0"/>
    <s v="指名：ドルチェグスト（170816-170916）"/>
    <n v="2470"/>
    <m/>
    <m/>
    <m/>
    <m/>
    <n v="15399.279999999999"/>
    <m/>
    <x v="0"/>
    <m/>
    <m/>
    <x v="86"/>
    <m/>
    <x v="2"/>
    <x v="3"/>
    <x v="2"/>
  </r>
  <r>
    <x v="589"/>
    <x v="4"/>
    <x v="0"/>
    <s v="指名：ドルチェグスト（170816-170916）"/>
    <n v="141"/>
    <m/>
    <m/>
    <m/>
    <m/>
    <n v="901.68"/>
    <m/>
    <x v="0"/>
    <m/>
    <m/>
    <x v="86"/>
    <m/>
    <x v="2"/>
    <x v="3"/>
    <x v="2"/>
  </r>
  <r>
    <x v="589"/>
    <x v="4"/>
    <x v="0"/>
    <s v="指名：ドルチェグスト（170816-170916）"/>
    <n v="71"/>
    <m/>
    <m/>
    <m/>
    <m/>
    <n v="170.56"/>
    <m/>
    <x v="0"/>
    <m/>
    <m/>
    <x v="86"/>
    <m/>
    <x v="2"/>
    <x v="3"/>
    <x v="2"/>
  </r>
  <r>
    <x v="589"/>
    <x v="5"/>
    <x v="0"/>
    <s v="GDN_Direct_RT_2102"/>
    <n v="4219"/>
    <m/>
    <m/>
    <m/>
    <m/>
    <n v="943.13923973500005"/>
    <m/>
    <x v="0"/>
    <m/>
    <m/>
    <x v="86"/>
    <m/>
    <x v="2"/>
    <x v="3"/>
    <x v="0"/>
  </r>
  <r>
    <x v="589"/>
    <x v="5"/>
    <x v="0"/>
    <s v="GDN_Direct_RT_2102"/>
    <n v="298"/>
    <m/>
    <m/>
    <m/>
    <m/>
    <n v="0"/>
    <m/>
    <x v="0"/>
    <m/>
    <m/>
    <x v="86"/>
    <m/>
    <x v="2"/>
    <x v="3"/>
    <x v="0"/>
  </r>
  <r>
    <x v="589"/>
    <x v="5"/>
    <x v="0"/>
    <s v="GDN_Direct_RT_2102"/>
    <n v="326"/>
    <m/>
    <m/>
    <m/>
    <m/>
    <n v="100.379501785"/>
    <m/>
    <x v="0"/>
    <m/>
    <m/>
    <x v="86"/>
    <m/>
    <x v="2"/>
    <x v="3"/>
    <x v="0"/>
  </r>
  <r>
    <x v="589"/>
    <x v="5"/>
    <x v="0"/>
    <s v="GDN_Direct_RT_2102"/>
    <n v="2119"/>
    <m/>
    <m/>
    <m/>
    <m/>
    <n v="368.82701105500001"/>
    <m/>
    <x v="0"/>
    <m/>
    <m/>
    <x v="86"/>
    <m/>
    <x v="2"/>
    <x v="3"/>
    <x v="0"/>
  </r>
  <r>
    <x v="589"/>
    <x v="5"/>
    <x v="0"/>
    <s v="GDN_Direct_RT_2102"/>
    <n v="126"/>
    <m/>
    <m/>
    <m/>
    <m/>
    <n v="24.02253005"/>
    <m/>
    <x v="0"/>
    <m/>
    <m/>
    <x v="86"/>
    <m/>
    <x v="2"/>
    <x v="3"/>
    <x v="0"/>
  </r>
  <r>
    <x v="589"/>
    <x v="5"/>
    <x v="0"/>
    <s v="GDN_Direct_RT_2102"/>
    <n v="206"/>
    <m/>
    <m/>
    <m/>
    <m/>
    <n v="13.82989358"/>
    <m/>
    <x v="0"/>
    <m/>
    <m/>
    <x v="86"/>
    <m/>
    <x v="2"/>
    <x v="3"/>
    <x v="0"/>
  </r>
  <r>
    <x v="589"/>
    <x v="5"/>
    <x v="0"/>
    <s v="GDN_Direct_RT_2102"/>
    <n v="57"/>
    <m/>
    <m/>
    <m/>
    <m/>
    <n v="0"/>
    <m/>
    <x v="0"/>
    <m/>
    <m/>
    <x v="86"/>
    <m/>
    <x v="2"/>
    <x v="3"/>
    <x v="0"/>
  </r>
  <r>
    <x v="589"/>
    <x v="5"/>
    <x v="0"/>
    <s v="GDN_Direct_RT_2102"/>
    <n v="15"/>
    <m/>
    <m/>
    <m/>
    <m/>
    <n v="0"/>
    <m/>
    <x v="0"/>
    <m/>
    <m/>
    <x v="86"/>
    <m/>
    <x v="2"/>
    <x v="3"/>
    <x v="0"/>
  </r>
  <r>
    <x v="589"/>
    <x v="5"/>
    <x v="0"/>
    <s v="GDN_Direct_RT_2102"/>
    <n v="1"/>
    <m/>
    <m/>
    <m/>
    <m/>
    <n v="0"/>
    <m/>
    <x v="0"/>
    <m/>
    <m/>
    <x v="86"/>
    <m/>
    <x v="2"/>
    <x v="3"/>
    <x v="0"/>
  </r>
  <r>
    <x v="589"/>
    <x v="5"/>
    <x v="0"/>
    <s v="GDN_Direct_RT_2102"/>
    <n v="5798"/>
    <m/>
    <m/>
    <m/>
    <m/>
    <n v="1181.271234775"/>
    <m/>
    <x v="0"/>
    <m/>
    <m/>
    <x v="86"/>
    <m/>
    <x v="2"/>
    <x v="3"/>
    <x v="0"/>
  </r>
  <r>
    <x v="589"/>
    <x v="5"/>
    <x v="0"/>
    <s v="GDN_Direct_RT_2102"/>
    <n v="7"/>
    <m/>
    <m/>
    <m/>
    <m/>
    <n v="0"/>
    <m/>
    <x v="0"/>
    <m/>
    <m/>
    <x v="86"/>
    <m/>
    <x v="2"/>
    <x v="3"/>
    <x v="0"/>
  </r>
  <r>
    <x v="589"/>
    <x v="5"/>
    <x v="0"/>
    <s v="GDN_Direct_RT_2102"/>
    <n v="276"/>
    <m/>
    <m/>
    <m/>
    <m/>
    <n v="42.540948454999999"/>
    <m/>
    <x v="0"/>
    <m/>
    <m/>
    <x v="86"/>
    <m/>
    <x v="2"/>
    <x v="3"/>
    <x v="0"/>
  </r>
  <r>
    <x v="589"/>
    <x v="5"/>
    <x v="0"/>
    <s v="GDN_Direct_RT_2102"/>
    <n v="377"/>
    <m/>
    <m/>
    <m/>
    <m/>
    <n v="42.251711880000002"/>
    <m/>
    <x v="0"/>
    <m/>
    <m/>
    <x v="86"/>
    <m/>
    <x v="2"/>
    <x v="3"/>
    <x v="0"/>
  </r>
  <r>
    <x v="589"/>
    <x v="5"/>
    <x v="0"/>
    <s v="GDN_Direct_RT_2102"/>
    <n v="254"/>
    <m/>
    <m/>
    <m/>
    <m/>
    <n v="0"/>
    <m/>
    <x v="0"/>
    <m/>
    <m/>
    <x v="86"/>
    <m/>
    <x v="2"/>
    <x v="3"/>
    <x v="0"/>
  </r>
  <r>
    <x v="589"/>
    <x v="5"/>
    <x v="0"/>
    <s v="GDN_Direct_RT_2102"/>
    <n v="14"/>
    <m/>
    <m/>
    <m/>
    <m/>
    <n v="0"/>
    <m/>
    <x v="0"/>
    <m/>
    <m/>
    <x v="86"/>
    <m/>
    <x v="2"/>
    <x v="3"/>
    <x v="0"/>
  </r>
  <r>
    <x v="589"/>
    <x v="5"/>
    <x v="0"/>
    <s v="GDN_Direct_RT_2102"/>
    <n v="92"/>
    <m/>
    <m/>
    <m/>
    <m/>
    <n v="0"/>
    <m/>
    <x v="0"/>
    <m/>
    <m/>
    <x v="86"/>
    <m/>
    <x v="2"/>
    <x v="3"/>
    <x v="0"/>
  </r>
  <r>
    <x v="589"/>
    <x v="5"/>
    <x v="0"/>
    <s v="GDN_Direct_RT_2102"/>
    <n v="157"/>
    <m/>
    <m/>
    <m/>
    <m/>
    <n v="123.87025488499999"/>
    <m/>
    <x v="0"/>
    <m/>
    <m/>
    <x v="86"/>
    <m/>
    <x v="2"/>
    <x v="3"/>
    <x v="0"/>
  </r>
  <r>
    <x v="589"/>
    <x v="5"/>
    <x v="0"/>
    <s v="GDN_Direct_RT_2102"/>
    <n v="355"/>
    <m/>
    <m/>
    <m/>
    <m/>
    <n v="30.26508278"/>
    <m/>
    <x v="0"/>
    <m/>
    <m/>
    <x v="86"/>
    <m/>
    <x v="2"/>
    <x v="3"/>
    <x v="0"/>
  </r>
  <r>
    <x v="589"/>
    <x v="5"/>
    <x v="0"/>
    <s v="GDN_Direct_RT_2102"/>
    <n v="123"/>
    <m/>
    <m/>
    <m/>
    <m/>
    <n v="0"/>
    <m/>
    <x v="0"/>
    <m/>
    <m/>
    <x v="86"/>
    <m/>
    <x v="2"/>
    <x v="3"/>
    <x v="0"/>
  </r>
  <r>
    <x v="589"/>
    <x v="5"/>
    <x v="0"/>
    <s v="GDN_Direct_RT_2102"/>
    <n v="4047"/>
    <m/>
    <m/>
    <m/>
    <m/>
    <n v="1348.93536696"/>
    <m/>
    <x v="0"/>
    <m/>
    <m/>
    <x v="86"/>
    <m/>
    <x v="2"/>
    <x v="3"/>
    <x v="0"/>
  </r>
  <r>
    <x v="590"/>
    <x v="4"/>
    <x v="0"/>
    <s v="指名：ドルチェグスト（170816-170916）"/>
    <n v="124"/>
    <m/>
    <m/>
    <m/>
    <m/>
    <n v="793.52"/>
    <m/>
    <x v="0"/>
    <m/>
    <m/>
    <x v="86"/>
    <m/>
    <x v="2"/>
    <x v="3"/>
    <x v="2"/>
  </r>
  <r>
    <x v="590"/>
    <x v="4"/>
    <x v="0"/>
    <s v="指名：ドルチェグスト（170816-170916）"/>
    <n v="1394"/>
    <m/>
    <m/>
    <m/>
    <m/>
    <n v="9332.9599999999991"/>
    <m/>
    <x v="0"/>
    <m/>
    <m/>
    <x v="86"/>
    <m/>
    <x v="2"/>
    <x v="3"/>
    <x v="2"/>
  </r>
  <r>
    <x v="590"/>
    <x v="4"/>
    <x v="0"/>
    <s v="指名：ドルチェグスト（170816-170916）"/>
    <n v="69"/>
    <m/>
    <m/>
    <m/>
    <m/>
    <n v="498.15999999999997"/>
    <m/>
    <x v="0"/>
    <m/>
    <m/>
    <x v="86"/>
    <m/>
    <x v="2"/>
    <x v="3"/>
    <x v="2"/>
  </r>
  <r>
    <x v="590"/>
    <x v="4"/>
    <x v="0"/>
    <s v="指名：ドルチェグスト（170816-170916）"/>
    <n v="4100"/>
    <m/>
    <m/>
    <m/>
    <m/>
    <n v="17384.64"/>
    <m/>
    <x v="0"/>
    <m/>
    <m/>
    <x v="86"/>
    <m/>
    <x v="2"/>
    <x v="3"/>
    <x v="2"/>
  </r>
  <r>
    <x v="590"/>
    <x v="4"/>
    <x v="0"/>
    <s v="指名：ドルチェグスト（170816-170916）"/>
    <n v="141"/>
    <m/>
    <m/>
    <m/>
    <m/>
    <n v="529.36"/>
    <m/>
    <x v="0"/>
    <m/>
    <m/>
    <x v="86"/>
    <m/>
    <x v="2"/>
    <x v="3"/>
    <x v="2"/>
  </r>
  <r>
    <x v="590"/>
    <x v="4"/>
    <x v="0"/>
    <s v="指名：ドルチェグスト（170816-170916）"/>
    <n v="42"/>
    <m/>
    <m/>
    <m/>
    <m/>
    <n v="420.15999999999997"/>
    <m/>
    <x v="0"/>
    <m/>
    <m/>
    <x v="86"/>
    <m/>
    <x v="2"/>
    <x v="3"/>
    <x v="2"/>
  </r>
  <r>
    <x v="590"/>
    <x v="5"/>
    <x v="0"/>
    <s v="GDN_Direct_RT_2102"/>
    <n v="11799"/>
    <m/>
    <m/>
    <m/>
    <m/>
    <n v="2911.1430714049998"/>
    <m/>
    <x v="0"/>
    <m/>
    <m/>
    <x v="86"/>
    <m/>
    <x v="2"/>
    <x v="3"/>
    <x v="0"/>
  </r>
  <r>
    <x v="590"/>
    <x v="5"/>
    <x v="0"/>
    <s v="GDN_Direct_RT_2102"/>
    <n v="447"/>
    <m/>
    <m/>
    <m/>
    <m/>
    <n v="57.55933503"/>
    <m/>
    <x v="0"/>
    <m/>
    <m/>
    <x v="86"/>
    <m/>
    <x v="2"/>
    <x v="3"/>
    <x v="0"/>
  </r>
  <r>
    <x v="590"/>
    <x v="5"/>
    <x v="0"/>
    <s v="GDN_Direct_RT_2102"/>
    <n v="676"/>
    <m/>
    <m/>
    <m/>
    <m/>
    <n v="152.572069755"/>
    <m/>
    <x v="0"/>
    <m/>
    <m/>
    <x v="86"/>
    <m/>
    <x v="2"/>
    <x v="3"/>
    <x v="0"/>
  </r>
  <r>
    <x v="590"/>
    <x v="5"/>
    <x v="0"/>
    <s v="GDN_Direct_RT_2102"/>
    <n v="594"/>
    <m/>
    <m/>
    <m/>
    <m/>
    <n v="0"/>
    <m/>
    <x v="0"/>
    <m/>
    <m/>
    <x v="86"/>
    <m/>
    <x v="2"/>
    <x v="3"/>
    <x v="0"/>
  </r>
  <r>
    <x v="590"/>
    <x v="5"/>
    <x v="0"/>
    <s v="GDN_Direct_RT_2102"/>
    <n v="731"/>
    <m/>
    <m/>
    <m/>
    <m/>
    <n v="106.32423467000001"/>
    <m/>
    <x v="0"/>
    <m/>
    <m/>
    <x v="86"/>
    <m/>
    <x v="2"/>
    <x v="3"/>
    <x v="0"/>
  </r>
  <r>
    <x v="590"/>
    <x v="5"/>
    <x v="0"/>
    <s v="GDN_Direct_RT_2102"/>
    <n v="691"/>
    <m/>
    <m/>
    <m/>
    <m/>
    <n v="57.941696405000002"/>
    <m/>
    <x v="0"/>
    <m/>
    <m/>
    <x v="86"/>
    <m/>
    <x v="2"/>
    <x v="3"/>
    <x v="0"/>
  </r>
  <r>
    <x v="590"/>
    <x v="5"/>
    <x v="0"/>
    <s v="GDN_Direct_RT_2102"/>
    <n v="16288"/>
    <m/>
    <m/>
    <m/>
    <m/>
    <n v="4187.7011268599999"/>
    <m/>
    <x v="0"/>
    <m/>
    <m/>
    <x v="86"/>
    <m/>
    <x v="2"/>
    <x v="3"/>
    <x v="0"/>
  </r>
  <r>
    <x v="590"/>
    <x v="5"/>
    <x v="0"/>
    <s v="GDN_Direct_RT_2102"/>
    <n v="180"/>
    <m/>
    <m/>
    <m/>
    <m/>
    <n v="30.72249815"/>
    <m/>
    <x v="0"/>
    <m/>
    <m/>
    <x v="86"/>
    <m/>
    <x v="2"/>
    <x v="3"/>
    <x v="0"/>
  </r>
  <r>
    <x v="590"/>
    <x v="5"/>
    <x v="0"/>
    <s v="GDN_Direct_RT_2102"/>
    <n v="360"/>
    <m/>
    <m/>
    <m/>
    <m/>
    <n v="74.438355555000001"/>
    <m/>
    <x v="0"/>
    <m/>
    <m/>
    <x v="86"/>
    <m/>
    <x v="2"/>
    <x v="3"/>
    <x v="0"/>
  </r>
  <r>
    <x v="590"/>
    <x v="5"/>
    <x v="0"/>
    <s v="GDN_Direct_RT_2102"/>
    <n v="4801"/>
    <m/>
    <m/>
    <m/>
    <m/>
    <n v="760.68205132500009"/>
    <m/>
    <x v="0"/>
    <m/>
    <m/>
    <x v="86"/>
    <m/>
    <x v="2"/>
    <x v="3"/>
    <x v="0"/>
  </r>
  <r>
    <x v="590"/>
    <x v="5"/>
    <x v="0"/>
    <s v="GDN_Direct_RT_2102"/>
    <n v="302"/>
    <m/>
    <m/>
    <m/>
    <m/>
    <n v="20.963796264999999"/>
    <m/>
    <x v="0"/>
    <m/>
    <m/>
    <x v="86"/>
    <m/>
    <x v="2"/>
    <x v="3"/>
    <x v="0"/>
  </r>
  <r>
    <x v="590"/>
    <x v="5"/>
    <x v="0"/>
    <s v="GDN_Direct_RT_2102"/>
    <n v="713"/>
    <m/>
    <m/>
    <m/>
    <m/>
    <n v="57.902362549999999"/>
    <m/>
    <x v="0"/>
    <m/>
    <m/>
    <x v="86"/>
    <m/>
    <x v="2"/>
    <x v="3"/>
    <x v="0"/>
  </r>
  <r>
    <x v="590"/>
    <x v="5"/>
    <x v="0"/>
    <s v="GDN_Direct_RT_2102"/>
    <n v="393"/>
    <m/>
    <m/>
    <m/>
    <m/>
    <n v="0"/>
    <m/>
    <x v="0"/>
    <m/>
    <m/>
    <x v="86"/>
    <m/>
    <x v="2"/>
    <x v="3"/>
    <x v="0"/>
  </r>
  <r>
    <x v="590"/>
    <x v="5"/>
    <x v="0"/>
    <s v="GDN_Direct_RT_2102"/>
    <n v="10172"/>
    <m/>
    <m/>
    <m/>
    <m/>
    <n v="2038.2722065300002"/>
    <m/>
    <x v="0"/>
    <m/>
    <m/>
    <x v="86"/>
    <m/>
    <x v="2"/>
    <x v="3"/>
    <x v="0"/>
  </r>
  <r>
    <x v="590"/>
    <x v="5"/>
    <x v="0"/>
    <s v="GDN_Direct_RT_2102"/>
    <n v="7"/>
    <m/>
    <m/>
    <m/>
    <m/>
    <n v="0"/>
    <m/>
    <x v="0"/>
    <m/>
    <m/>
    <x v="86"/>
    <m/>
    <x v="2"/>
    <x v="3"/>
    <x v="0"/>
  </r>
  <r>
    <x v="590"/>
    <x v="5"/>
    <x v="0"/>
    <s v="GDN_Direct_RT_2102"/>
    <n v="27"/>
    <m/>
    <m/>
    <m/>
    <m/>
    <n v="0"/>
    <m/>
    <x v="0"/>
    <m/>
    <m/>
    <x v="86"/>
    <m/>
    <x v="2"/>
    <x v="3"/>
    <x v="0"/>
  </r>
  <r>
    <x v="590"/>
    <x v="5"/>
    <x v="0"/>
    <s v="GDN_Direct_RT_2102"/>
    <n v="233"/>
    <m/>
    <m/>
    <m/>
    <m/>
    <n v="30.171566615"/>
    <m/>
    <x v="0"/>
    <m/>
    <m/>
    <x v="86"/>
    <m/>
    <x v="2"/>
    <x v="3"/>
    <x v="0"/>
  </r>
  <r>
    <x v="590"/>
    <x v="5"/>
    <x v="0"/>
    <s v="GDN_Direct_RT_2102"/>
    <n v="51"/>
    <m/>
    <m/>
    <m/>
    <m/>
    <n v="0"/>
    <m/>
    <x v="0"/>
    <m/>
    <m/>
    <x v="86"/>
    <m/>
    <x v="2"/>
    <x v="3"/>
    <x v="0"/>
  </r>
  <r>
    <x v="590"/>
    <x v="5"/>
    <x v="0"/>
    <s v="GDN_Direct_RT_2102"/>
    <n v="111"/>
    <m/>
    <m/>
    <m/>
    <m/>
    <n v="0"/>
    <m/>
    <x v="0"/>
    <m/>
    <m/>
    <x v="86"/>
    <m/>
    <x v="2"/>
    <x v="3"/>
    <x v="0"/>
  </r>
  <r>
    <x v="590"/>
    <x v="5"/>
    <x v="0"/>
    <s v="GDN_Direct_RT_2102"/>
    <n v="22"/>
    <m/>
    <m/>
    <m/>
    <m/>
    <n v="0"/>
    <m/>
    <x v="0"/>
    <m/>
    <m/>
    <x v="86"/>
    <m/>
    <x v="2"/>
    <x v="3"/>
    <x v="0"/>
  </r>
  <r>
    <x v="591"/>
    <x v="4"/>
    <x v="0"/>
    <s v="指名：ドルチェグスト（170816-170916）"/>
    <n v="3683"/>
    <m/>
    <m/>
    <m/>
    <m/>
    <n v="16820.96"/>
    <m/>
    <x v="0"/>
    <m/>
    <m/>
    <x v="86"/>
    <m/>
    <x v="2"/>
    <x v="3"/>
    <x v="2"/>
  </r>
  <r>
    <x v="591"/>
    <x v="4"/>
    <x v="0"/>
    <s v="指名：ドルチェグスト（170816-170916）"/>
    <n v="36"/>
    <m/>
    <m/>
    <m/>
    <m/>
    <n v="116.47999999999999"/>
    <m/>
    <x v="0"/>
    <m/>
    <m/>
    <x v="86"/>
    <m/>
    <x v="2"/>
    <x v="3"/>
    <x v="2"/>
  </r>
  <r>
    <x v="591"/>
    <x v="4"/>
    <x v="0"/>
    <s v="指名：ドルチェグスト（170816-170916）"/>
    <n v="20"/>
    <m/>
    <m/>
    <m/>
    <m/>
    <n v="114.4"/>
    <m/>
    <x v="0"/>
    <m/>
    <m/>
    <x v="86"/>
    <m/>
    <x v="2"/>
    <x v="3"/>
    <x v="2"/>
  </r>
  <r>
    <x v="591"/>
    <x v="4"/>
    <x v="0"/>
    <s v="指名：ドルチェグスト（170816-170916）"/>
    <n v="82"/>
    <m/>
    <m/>
    <m/>
    <m/>
    <n v="491.91999999999996"/>
    <m/>
    <x v="0"/>
    <m/>
    <m/>
    <x v="86"/>
    <m/>
    <x v="2"/>
    <x v="3"/>
    <x v="2"/>
  </r>
  <r>
    <x v="591"/>
    <x v="4"/>
    <x v="0"/>
    <s v="指名：ドルチェグスト（170816-170916）"/>
    <n v="1709"/>
    <m/>
    <m/>
    <m/>
    <m/>
    <n v="12671.36"/>
    <m/>
    <x v="0"/>
    <m/>
    <m/>
    <x v="86"/>
    <m/>
    <x v="2"/>
    <x v="3"/>
    <x v="2"/>
  </r>
  <r>
    <x v="591"/>
    <x v="4"/>
    <x v="0"/>
    <s v="指名：ドルチェグスト（170816-170916）"/>
    <n v="41"/>
    <m/>
    <m/>
    <m/>
    <m/>
    <n v="71.760000000000005"/>
    <m/>
    <x v="0"/>
    <m/>
    <m/>
    <x v="86"/>
    <m/>
    <x v="2"/>
    <x v="3"/>
    <x v="2"/>
  </r>
  <r>
    <x v="591"/>
    <x v="5"/>
    <x v="0"/>
    <s v="GDN_Direct_RT_2102"/>
    <n v="52"/>
    <m/>
    <m/>
    <m/>
    <m/>
    <n v="0"/>
    <m/>
    <x v="0"/>
    <m/>
    <m/>
    <x v="86"/>
    <m/>
    <x v="2"/>
    <x v="3"/>
    <x v="0"/>
  </r>
  <r>
    <x v="591"/>
    <x v="5"/>
    <x v="0"/>
    <s v="GDN_Direct_RT_2102"/>
    <n v="362"/>
    <m/>
    <m/>
    <m/>
    <m/>
    <n v="31.040206250000001"/>
    <m/>
    <x v="0"/>
    <m/>
    <m/>
    <x v="86"/>
    <m/>
    <x v="2"/>
    <x v="3"/>
    <x v="0"/>
  </r>
  <r>
    <x v="591"/>
    <x v="5"/>
    <x v="0"/>
    <s v="GDN_Direct_RT_2102"/>
    <n v="756"/>
    <m/>
    <m/>
    <m/>
    <m/>
    <n v="231.80910767500001"/>
    <m/>
    <x v="0"/>
    <m/>
    <m/>
    <x v="86"/>
    <m/>
    <x v="2"/>
    <x v="3"/>
    <x v="0"/>
  </r>
  <r>
    <x v="591"/>
    <x v="5"/>
    <x v="0"/>
    <s v="GDN_Direct_RT_2102"/>
    <n v="246"/>
    <m/>
    <m/>
    <m/>
    <m/>
    <n v="45.416320489999997"/>
    <m/>
    <x v="0"/>
    <m/>
    <m/>
    <x v="86"/>
    <m/>
    <x v="2"/>
    <x v="3"/>
    <x v="0"/>
  </r>
  <r>
    <x v="591"/>
    <x v="5"/>
    <x v="0"/>
    <s v="GDN_Direct_RT_2102"/>
    <n v="4646"/>
    <m/>
    <m/>
    <m/>
    <m/>
    <n v="945.58647072500003"/>
    <m/>
    <x v="0"/>
    <m/>
    <m/>
    <x v="86"/>
    <m/>
    <x v="2"/>
    <x v="3"/>
    <x v="0"/>
  </r>
  <r>
    <x v="591"/>
    <x v="5"/>
    <x v="0"/>
    <s v="GDN_Direct_RT_2102"/>
    <n v="9"/>
    <m/>
    <m/>
    <m/>
    <m/>
    <n v="0"/>
    <m/>
    <x v="0"/>
    <m/>
    <m/>
    <x v="86"/>
    <m/>
    <x v="2"/>
    <x v="3"/>
    <x v="0"/>
  </r>
  <r>
    <x v="591"/>
    <x v="5"/>
    <x v="0"/>
    <s v="GDN_Direct_RT_2102"/>
    <n v="220"/>
    <m/>
    <m/>
    <m/>
    <m/>
    <n v="127.885084445"/>
    <m/>
    <x v="0"/>
    <m/>
    <m/>
    <x v="86"/>
    <m/>
    <x v="2"/>
    <x v="3"/>
    <x v="0"/>
  </r>
  <r>
    <x v="591"/>
    <x v="5"/>
    <x v="0"/>
    <s v="GDN_Direct_RT_2102"/>
    <n v="117"/>
    <m/>
    <m/>
    <m/>
    <m/>
    <n v="0"/>
    <m/>
    <x v="0"/>
    <m/>
    <m/>
    <x v="86"/>
    <m/>
    <x v="2"/>
    <x v="3"/>
    <x v="0"/>
  </r>
  <r>
    <x v="591"/>
    <x v="5"/>
    <x v="0"/>
    <s v="GDN_Direct_RT_2102"/>
    <n v="492"/>
    <m/>
    <m/>
    <m/>
    <m/>
    <n v="59.579560045000001"/>
    <m/>
    <x v="0"/>
    <m/>
    <m/>
    <x v="86"/>
    <m/>
    <x v="2"/>
    <x v="3"/>
    <x v="0"/>
  </r>
  <r>
    <x v="591"/>
    <x v="5"/>
    <x v="0"/>
    <s v="GDN_Direct_RT_2102"/>
    <n v="29"/>
    <m/>
    <m/>
    <m/>
    <m/>
    <n v="0"/>
    <m/>
    <x v="0"/>
    <m/>
    <m/>
    <x v="86"/>
    <m/>
    <x v="2"/>
    <x v="3"/>
    <x v="0"/>
  </r>
  <r>
    <x v="591"/>
    <x v="5"/>
    <x v="0"/>
    <s v="GDN_Direct_RT_2102"/>
    <n v="14"/>
    <m/>
    <m/>
    <m/>
    <m/>
    <n v="0"/>
    <m/>
    <x v="0"/>
    <m/>
    <m/>
    <x v="86"/>
    <m/>
    <x v="2"/>
    <x v="3"/>
    <x v="0"/>
  </r>
  <r>
    <x v="591"/>
    <x v="5"/>
    <x v="0"/>
    <s v="GDN_Direct_RT_2102"/>
    <n v="514"/>
    <m/>
    <m/>
    <m/>
    <m/>
    <n v="91.164673484999994"/>
    <m/>
    <x v="0"/>
    <m/>
    <m/>
    <x v="86"/>
    <m/>
    <x v="2"/>
    <x v="3"/>
    <x v="0"/>
  </r>
  <r>
    <x v="591"/>
    <x v="5"/>
    <x v="0"/>
    <s v="GDN_Direct_RT_2102"/>
    <n v="12512"/>
    <m/>
    <m/>
    <m/>
    <m/>
    <n v="3227.6092498399998"/>
    <m/>
    <x v="0"/>
    <m/>
    <m/>
    <x v="86"/>
    <m/>
    <x v="2"/>
    <x v="3"/>
    <x v="0"/>
  </r>
  <r>
    <x v="591"/>
    <x v="5"/>
    <x v="0"/>
    <s v="GDN_Direct_RT_2102"/>
    <n v="868"/>
    <m/>
    <m/>
    <m/>
    <m/>
    <n v="91.050286749999998"/>
    <m/>
    <x v="0"/>
    <m/>
    <m/>
    <x v="86"/>
    <m/>
    <x v="2"/>
    <x v="3"/>
    <x v="0"/>
  </r>
  <r>
    <x v="591"/>
    <x v="5"/>
    <x v="0"/>
    <s v="GDN_Direct_RT_2102"/>
    <n v="17988"/>
    <m/>
    <m/>
    <m/>
    <m/>
    <n v="4403.8163698099997"/>
    <m/>
    <x v="0"/>
    <m/>
    <m/>
    <x v="86"/>
    <m/>
    <x v="2"/>
    <x v="3"/>
    <x v="0"/>
  </r>
  <r>
    <x v="591"/>
    <x v="5"/>
    <x v="0"/>
    <s v="GDN_Direct_RT_2102"/>
    <n v="9845"/>
    <m/>
    <m/>
    <m/>
    <m/>
    <n v="2175.3387261399998"/>
    <m/>
    <x v="0"/>
    <m/>
    <m/>
    <x v="86"/>
    <m/>
    <x v="2"/>
    <x v="3"/>
    <x v="0"/>
  </r>
  <r>
    <x v="591"/>
    <x v="5"/>
    <x v="0"/>
    <s v="GDN_Direct_RT_2102"/>
    <n v="768"/>
    <m/>
    <m/>
    <m/>
    <m/>
    <n v="58.237839289999997"/>
    <m/>
    <x v="0"/>
    <m/>
    <m/>
    <x v="86"/>
    <m/>
    <x v="2"/>
    <x v="3"/>
    <x v="0"/>
  </r>
  <r>
    <x v="591"/>
    <x v="5"/>
    <x v="0"/>
    <s v="GDN_Direct_RT_2102"/>
    <n v="747"/>
    <m/>
    <m/>
    <m/>
    <m/>
    <n v="188.891408525"/>
    <m/>
    <x v="0"/>
    <m/>
    <m/>
    <x v="86"/>
    <m/>
    <x v="2"/>
    <x v="3"/>
    <x v="0"/>
  </r>
  <r>
    <x v="591"/>
    <x v="5"/>
    <x v="0"/>
    <s v="GDN_Direct_RT_2102"/>
    <n v="333"/>
    <m/>
    <m/>
    <m/>
    <m/>
    <n v="63.241272449999997"/>
    <m/>
    <x v="0"/>
    <m/>
    <m/>
    <x v="86"/>
    <m/>
    <x v="2"/>
    <x v="3"/>
    <x v="0"/>
  </r>
  <r>
    <x v="591"/>
    <x v="5"/>
    <x v="0"/>
    <s v="GDN_Direct_RT_2102"/>
    <n v="273"/>
    <m/>
    <m/>
    <m/>
    <m/>
    <n v="0"/>
    <m/>
    <x v="0"/>
    <m/>
    <m/>
    <x v="86"/>
    <m/>
    <x v="2"/>
    <x v="3"/>
    <x v="0"/>
  </r>
  <r>
    <x v="592"/>
    <x v="4"/>
    <x v="0"/>
    <s v="指名：ドルチェグスト（170816-170916）"/>
    <n v="64"/>
    <m/>
    <m/>
    <m/>
    <m/>
    <n v="355.67999999999995"/>
    <m/>
    <x v="0"/>
    <m/>
    <m/>
    <x v="86"/>
    <m/>
    <x v="2"/>
    <x v="3"/>
    <x v="2"/>
  </r>
  <r>
    <x v="592"/>
    <x v="4"/>
    <x v="0"/>
    <s v="指名：ドルチェグスト（170816-170916）"/>
    <n v="15"/>
    <m/>
    <m/>
    <m/>
    <m/>
    <n v="59.28"/>
    <m/>
    <x v="0"/>
    <m/>
    <m/>
    <x v="86"/>
    <m/>
    <x v="2"/>
    <x v="3"/>
    <x v="2"/>
  </r>
  <r>
    <x v="592"/>
    <x v="4"/>
    <x v="0"/>
    <s v="指名：ドルチェグスト（170816-170916）"/>
    <n v="1665"/>
    <m/>
    <m/>
    <m/>
    <m/>
    <n v="9912.2400000000016"/>
    <m/>
    <x v="0"/>
    <m/>
    <m/>
    <x v="86"/>
    <m/>
    <x v="2"/>
    <x v="3"/>
    <x v="2"/>
  </r>
  <r>
    <x v="592"/>
    <x v="4"/>
    <x v="0"/>
    <s v="指名：ドルチェグスト（170816-170916）"/>
    <n v="22"/>
    <m/>
    <m/>
    <m/>
    <m/>
    <n v="258.95999999999998"/>
    <m/>
    <x v="0"/>
    <m/>
    <m/>
    <x v="86"/>
    <m/>
    <x v="2"/>
    <x v="3"/>
    <x v="2"/>
  </r>
  <r>
    <x v="592"/>
    <x v="4"/>
    <x v="0"/>
    <s v="指名：ドルチェグスト（170816-170916）"/>
    <n v="22"/>
    <m/>
    <m/>
    <m/>
    <m/>
    <n v="79.039999999999992"/>
    <m/>
    <x v="0"/>
    <m/>
    <m/>
    <x v="86"/>
    <m/>
    <x v="2"/>
    <x v="3"/>
    <x v="2"/>
  </r>
  <r>
    <x v="592"/>
    <x v="4"/>
    <x v="0"/>
    <s v="指名：ドルチェグスト（170816-170916）"/>
    <n v="3507"/>
    <m/>
    <m/>
    <m/>
    <m/>
    <n v="18223.919999999998"/>
    <m/>
    <x v="0"/>
    <m/>
    <m/>
    <x v="86"/>
    <m/>
    <x v="2"/>
    <x v="3"/>
    <x v="2"/>
  </r>
  <r>
    <x v="592"/>
    <x v="5"/>
    <x v="0"/>
    <s v="GDN_Direct_RT_2102"/>
    <n v="22697"/>
    <m/>
    <m/>
    <m/>
    <m/>
    <n v="7830.2835482199998"/>
    <m/>
    <x v="0"/>
    <m/>
    <m/>
    <x v="86"/>
    <m/>
    <x v="2"/>
    <x v="3"/>
    <x v="0"/>
  </r>
  <r>
    <x v="592"/>
    <x v="5"/>
    <x v="0"/>
    <s v="GDN_Direct_RT_2102"/>
    <n v="890"/>
    <m/>
    <m/>
    <m/>
    <m/>
    <n v="114.99561531499999"/>
    <m/>
    <x v="0"/>
    <m/>
    <m/>
    <x v="86"/>
    <m/>
    <x v="2"/>
    <x v="3"/>
    <x v="0"/>
  </r>
  <r>
    <x v="592"/>
    <x v="5"/>
    <x v="0"/>
    <s v="GDN_Direct_RT_2102"/>
    <n v="3875"/>
    <m/>
    <m/>
    <m/>
    <m/>
    <n v="1271.6808191099999"/>
    <m/>
    <x v="0"/>
    <m/>
    <m/>
    <x v="86"/>
    <m/>
    <x v="2"/>
    <x v="3"/>
    <x v="0"/>
  </r>
  <r>
    <x v="592"/>
    <x v="5"/>
    <x v="0"/>
    <s v="GDN_Direct_RT_2102"/>
    <n v="1009"/>
    <m/>
    <m/>
    <m/>
    <m/>
    <n v="402.99939502500001"/>
    <m/>
    <x v="0"/>
    <m/>
    <m/>
    <x v="86"/>
    <m/>
    <x v="2"/>
    <x v="3"/>
    <x v="0"/>
  </r>
  <r>
    <x v="592"/>
    <x v="5"/>
    <x v="0"/>
    <s v="GDN_Direct_RT_2102"/>
    <n v="268"/>
    <m/>
    <m/>
    <m/>
    <m/>
    <n v="42.17893583"/>
    <m/>
    <x v="0"/>
    <m/>
    <m/>
    <x v="86"/>
    <m/>
    <x v="2"/>
    <x v="3"/>
    <x v="0"/>
  </r>
  <r>
    <x v="592"/>
    <x v="5"/>
    <x v="0"/>
    <s v="GDN_Direct_RT_2102"/>
    <n v="2169"/>
    <m/>
    <m/>
    <m/>
    <m/>
    <n v="285.4525549"/>
    <m/>
    <x v="0"/>
    <m/>
    <m/>
    <x v="86"/>
    <m/>
    <x v="2"/>
    <x v="3"/>
    <x v="0"/>
  </r>
  <r>
    <x v="592"/>
    <x v="5"/>
    <x v="0"/>
    <s v="GDN_Direct_RT_2102"/>
    <n v="35"/>
    <m/>
    <m/>
    <m/>
    <m/>
    <n v="0"/>
    <m/>
    <x v="0"/>
    <m/>
    <m/>
    <x v="86"/>
    <m/>
    <x v="2"/>
    <x v="3"/>
    <x v="0"/>
  </r>
  <r>
    <x v="592"/>
    <x v="5"/>
    <x v="0"/>
    <s v="GDN_Direct_RT_2102"/>
    <n v="7757"/>
    <m/>
    <m/>
    <m/>
    <m/>
    <n v="1914.4341338900001"/>
    <m/>
    <x v="0"/>
    <m/>
    <m/>
    <x v="86"/>
    <m/>
    <x v="2"/>
    <x v="3"/>
    <x v="0"/>
  </r>
  <r>
    <x v="592"/>
    <x v="5"/>
    <x v="0"/>
    <s v="GDN_Direct_RT_2102"/>
    <n v="433"/>
    <m/>
    <m/>
    <m/>
    <m/>
    <n v="62.226657015000001"/>
    <m/>
    <x v="0"/>
    <m/>
    <m/>
    <x v="86"/>
    <m/>
    <x v="2"/>
    <x v="3"/>
    <x v="0"/>
  </r>
  <r>
    <x v="592"/>
    <x v="5"/>
    <x v="0"/>
    <s v="GDN_Direct_RT_2102"/>
    <n v="1442"/>
    <m/>
    <m/>
    <m/>
    <m/>
    <n v="283.71632707499998"/>
    <m/>
    <x v="0"/>
    <m/>
    <m/>
    <x v="86"/>
    <m/>
    <x v="2"/>
    <x v="3"/>
    <x v="0"/>
  </r>
  <r>
    <x v="592"/>
    <x v="5"/>
    <x v="0"/>
    <s v="GDN_Direct_RT_2102"/>
    <n v="39"/>
    <m/>
    <m/>
    <m/>
    <m/>
    <n v="0"/>
    <m/>
    <x v="0"/>
    <m/>
    <m/>
    <x v="86"/>
    <m/>
    <x v="2"/>
    <x v="3"/>
    <x v="0"/>
  </r>
  <r>
    <x v="592"/>
    <x v="5"/>
    <x v="0"/>
    <s v="GDN_Direct_RT_2102"/>
    <n v="3945"/>
    <m/>
    <m/>
    <m/>
    <m/>
    <n v="630.19663523999998"/>
    <m/>
    <x v="0"/>
    <m/>
    <m/>
    <x v="86"/>
    <m/>
    <x v="2"/>
    <x v="3"/>
    <x v="0"/>
  </r>
  <r>
    <x v="592"/>
    <x v="5"/>
    <x v="0"/>
    <s v="GDN_Direct_RT_2102"/>
    <n v="43"/>
    <m/>
    <m/>
    <m/>
    <m/>
    <n v="0"/>
    <m/>
    <x v="0"/>
    <m/>
    <m/>
    <x v="86"/>
    <m/>
    <x v="2"/>
    <x v="3"/>
    <x v="0"/>
  </r>
  <r>
    <x v="592"/>
    <x v="5"/>
    <x v="0"/>
    <s v="GDN_Direct_RT_2102"/>
    <n v="67"/>
    <m/>
    <m/>
    <m/>
    <m/>
    <n v="25.794357595000001"/>
    <m/>
    <x v="0"/>
    <m/>
    <m/>
    <x v="86"/>
    <m/>
    <x v="2"/>
    <x v="3"/>
    <x v="0"/>
  </r>
  <r>
    <x v="592"/>
    <x v="5"/>
    <x v="0"/>
    <s v="GDN_Direct_RT_2102"/>
    <n v="1851"/>
    <m/>
    <m/>
    <m/>
    <m/>
    <n v="616.74314224499994"/>
    <m/>
    <x v="0"/>
    <m/>
    <m/>
    <x v="86"/>
    <m/>
    <x v="2"/>
    <x v="3"/>
    <x v="0"/>
  </r>
  <r>
    <x v="592"/>
    <x v="5"/>
    <x v="0"/>
    <s v="GDN_Direct_RT_2102"/>
    <n v="3038"/>
    <m/>
    <m/>
    <m/>
    <m/>
    <n v="528.06511277000004"/>
    <m/>
    <x v="0"/>
    <m/>
    <m/>
    <x v="86"/>
    <m/>
    <x v="2"/>
    <x v="3"/>
    <x v="0"/>
  </r>
  <r>
    <x v="592"/>
    <x v="5"/>
    <x v="0"/>
    <s v="GDN_Direct_RT_2102"/>
    <n v="35069"/>
    <m/>
    <m/>
    <m/>
    <m/>
    <n v="10944.374865485001"/>
    <m/>
    <x v="0"/>
    <m/>
    <m/>
    <x v="86"/>
    <m/>
    <x v="2"/>
    <x v="3"/>
    <x v="0"/>
  </r>
  <r>
    <x v="592"/>
    <x v="5"/>
    <x v="0"/>
    <s v="GDN_Direct_RT_2102"/>
    <n v="1247"/>
    <m/>
    <m/>
    <m/>
    <m/>
    <n v="757.64185329999998"/>
    <m/>
    <x v="0"/>
    <m/>
    <m/>
    <x v="86"/>
    <m/>
    <x v="2"/>
    <x v="3"/>
    <x v="0"/>
  </r>
  <r>
    <x v="592"/>
    <x v="5"/>
    <x v="0"/>
    <s v="GDN_Direct_RT_2102"/>
    <n v="16568"/>
    <m/>
    <m/>
    <m/>
    <m/>
    <n v="5045.2195611950001"/>
    <m/>
    <x v="0"/>
    <m/>
    <m/>
    <x v="86"/>
    <m/>
    <x v="2"/>
    <x v="3"/>
    <x v="0"/>
  </r>
  <r>
    <x v="592"/>
    <x v="5"/>
    <x v="0"/>
    <s v="GDN_Direct_RT_2102"/>
    <n v="616"/>
    <m/>
    <m/>
    <m/>
    <m/>
    <n v="188.94353143000001"/>
    <m/>
    <x v="0"/>
    <m/>
    <m/>
    <x v="86"/>
    <m/>
    <x v="2"/>
    <x v="3"/>
    <x v="0"/>
  </r>
  <r>
    <x v="593"/>
    <x v="4"/>
    <x v="0"/>
    <s v="指名：ドルチェグスト（170816-170916）"/>
    <n v="2546"/>
    <m/>
    <m/>
    <m/>
    <m/>
    <n v="25605.84"/>
    <m/>
    <x v="0"/>
    <m/>
    <m/>
    <x v="86"/>
    <m/>
    <x v="2"/>
    <x v="3"/>
    <x v="2"/>
  </r>
  <r>
    <x v="593"/>
    <x v="4"/>
    <x v="0"/>
    <s v="指名：ドルチェグスト（170816-170916）"/>
    <n v="123"/>
    <m/>
    <m/>
    <m/>
    <m/>
    <n v="590.72"/>
    <m/>
    <x v="0"/>
    <m/>
    <m/>
    <x v="86"/>
    <m/>
    <x v="2"/>
    <x v="3"/>
    <x v="2"/>
  </r>
  <r>
    <x v="593"/>
    <x v="4"/>
    <x v="0"/>
    <s v="指名：ドルチェグスト（170816-170916）"/>
    <n v="25"/>
    <m/>
    <m/>
    <m/>
    <m/>
    <n v="1063.92"/>
    <m/>
    <x v="0"/>
    <m/>
    <m/>
    <x v="86"/>
    <m/>
    <x v="2"/>
    <x v="3"/>
    <x v="2"/>
  </r>
  <r>
    <x v="593"/>
    <x v="4"/>
    <x v="0"/>
    <s v="指名：ドルチェグスト（170816-170916）"/>
    <n v="5959"/>
    <m/>
    <m/>
    <m/>
    <m/>
    <n v="48826.960000000006"/>
    <m/>
    <x v="0"/>
    <m/>
    <m/>
    <x v="86"/>
    <m/>
    <x v="2"/>
    <x v="3"/>
    <x v="2"/>
  </r>
  <r>
    <x v="593"/>
    <x v="4"/>
    <x v="0"/>
    <s v="指名：ドルチェグスト（170816-170916）"/>
    <n v="14"/>
    <m/>
    <m/>
    <m/>
    <m/>
    <n v="40.56"/>
    <m/>
    <x v="0"/>
    <m/>
    <m/>
    <x v="86"/>
    <m/>
    <x v="2"/>
    <x v="3"/>
    <x v="2"/>
  </r>
  <r>
    <x v="593"/>
    <x v="4"/>
    <x v="0"/>
    <s v="指名：ドルチェグスト（170816-170916）"/>
    <n v="95"/>
    <m/>
    <m/>
    <m/>
    <m/>
    <n v="578.24"/>
    <m/>
    <x v="0"/>
    <m/>
    <m/>
    <x v="86"/>
    <m/>
    <x v="2"/>
    <x v="3"/>
    <x v="2"/>
  </r>
  <r>
    <x v="593"/>
    <x v="5"/>
    <x v="0"/>
    <s v="GDN_Direct_RT_2102"/>
    <n v="1971"/>
    <m/>
    <m/>
    <m/>
    <m/>
    <n v="295.88123575499998"/>
    <m/>
    <x v="0"/>
    <m/>
    <m/>
    <x v="86"/>
    <m/>
    <x v="2"/>
    <x v="3"/>
    <x v="0"/>
  </r>
  <r>
    <x v="593"/>
    <x v="5"/>
    <x v="0"/>
    <s v="GDN_Direct_RT_2102"/>
    <n v="8574"/>
    <m/>
    <m/>
    <m/>
    <m/>
    <n v="2046.3787750050001"/>
    <m/>
    <x v="0"/>
    <m/>
    <m/>
    <x v="86"/>
    <m/>
    <x v="2"/>
    <x v="3"/>
    <x v="0"/>
  </r>
  <r>
    <x v="593"/>
    <x v="5"/>
    <x v="0"/>
    <s v="GDN_Direct_RT_2102"/>
    <n v="18773"/>
    <m/>
    <m/>
    <m/>
    <m/>
    <n v="5351.1957114750003"/>
    <m/>
    <x v="0"/>
    <m/>
    <m/>
    <x v="86"/>
    <m/>
    <x v="2"/>
    <x v="3"/>
    <x v="0"/>
  </r>
  <r>
    <x v="593"/>
    <x v="5"/>
    <x v="0"/>
    <s v="GDN_Direct_RT_2102"/>
    <n v="58"/>
    <m/>
    <m/>
    <m/>
    <m/>
    <n v="0"/>
    <m/>
    <x v="0"/>
    <m/>
    <m/>
    <x v="86"/>
    <m/>
    <x v="2"/>
    <x v="3"/>
    <x v="0"/>
  </r>
  <r>
    <x v="593"/>
    <x v="5"/>
    <x v="0"/>
    <s v="GDN_Direct_RT_2102"/>
    <n v="33846"/>
    <m/>
    <m/>
    <m/>
    <m/>
    <n v="10158.354259645001"/>
    <m/>
    <x v="0"/>
    <m/>
    <m/>
    <x v="86"/>
    <m/>
    <x v="2"/>
    <x v="3"/>
    <x v="0"/>
  </r>
  <r>
    <x v="593"/>
    <x v="5"/>
    <x v="0"/>
    <s v="GDN_Direct_RT_2102"/>
    <n v="2430"/>
    <m/>
    <m/>
    <m/>
    <m/>
    <n v="81.640734850000001"/>
    <m/>
    <x v="0"/>
    <m/>
    <m/>
    <x v="86"/>
    <m/>
    <x v="2"/>
    <x v="3"/>
    <x v="0"/>
  </r>
  <r>
    <x v="593"/>
    <x v="5"/>
    <x v="0"/>
    <s v="GDN_Direct_RT_2102"/>
    <n v="675"/>
    <m/>
    <m/>
    <m/>
    <m/>
    <n v="217.7725901"/>
    <m/>
    <x v="0"/>
    <m/>
    <m/>
    <x v="86"/>
    <m/>
    <x v="2"/>
    <x v="3"/>
    <x v="0"/>
  </r>
  <r>
    <x v="593"/>
    <x v="5"/>
    <x v="0"/>
    <s v="GDN_Direct_RT_2102"/>
    <n v="1888"/>
    <m/>
    <m/>
    <m/>
    <m/>
    <n v="503.47421370000001"/>
    <m/>
    <x v="0"/>
    <m/>
    <m/>
    <x v="86"/>
    <m/>
    <x v="2"/>
    <x v="3"/>
    <x v="0"/>
  </r>
  <r>
    <x v="593"/>
    <x v="5"/>
    <x v="0"/>
    <s v="GDN_Direct_RT_2102"/>
    <n v="4008"/>
    <m/>
    <m/>
    <m/>
    <m/>
    <n v="469.110496845"/>
    <m/>
    <x v="0"/>
    <m/>
    <m/>
    <x v="86"/>
    <m/>
    <x v="2"/>
    <x v="3"/>
    <x v="0"/>
  </r>
  <r>
    <x v="593"/>
    <x v="5"/>
    <x v="0"/>
    <s v="GDN_Direct_RT_2102"/>
    <n v="577"/>
    <m/>
    <m/>
    <m/>
    <m/>
    <n v="126.41171452499999"/>
    <m/>
    <x v="0"/>
    <m/>
    <m/>
    <x v="86"/>
    <m/>
    <x v="2"/>
    <x v="3"/>
    <x v="0"/>
  </r>
  <r>
    <x v="593"/>
    <x v="5"/>
    <x v="0"/>
    <s v="GDN_Direct_RT_2102"/>
    <n v="5263"/>
    <m/>
    <m/>
    <m/>
    <m/>
    <n v="1957.353145395"/>
    <m/>
    <x v="0"/>
    <m/>
    <m/>
    <x v="86"/>
    <m/>
    <x v="2"/>
    <x v="3"/>
    <x v="0"/>
  </r>
  <r>
    <x v="593"/>
    <x v="5"/>
    <x v="0"/>
    <s v="GDN_Direct_RT_2102"/>
    <n v="24899"/>
    <m/>
    <m/>
    <m/>
    <m/>
    <n v="7042.4771416550002"/>
    <m/>
    <x v="0"/>
    <m/>
    <m/>
    <x v="86"/>
    <m/>
    <x v="2"/>
    <x v="3"/>
    <x v="0"/>
  </r>
  <r>
    <x v="593"/>
    <x v="5"/>
    <x v="0"/>
    <s v="GDN_Direct_RT_2102"/>
    <n v="47"/>
    <m/>
    <m/>
    <m/>
    <m/>
    <n v="0"/>
    <m/>
    <x v="0"/>
    <m/>
    <m/>
    <x v="86"/>
    <m/>
    <x v="2"/>
    <x v="3"/>
    <x v="0"/>
  </r>
  <r>
    <x v="593"/>
    <x v="5"/>
    <x v="0"/>
    <s v="GDN_Direct_RT_2102"/>
    <n v="321"/>
    <m/>
    <m/>
    <m/>
    <m/>
    <n v="78.883364380000003"/>
    <m/>
    <x v="0"/>
    <m/>
    <m/>
    <x v="86"/>
    <m/>
    <x v="2"/>
    <x v="3"/>
    <x v="0"/>
  </r>
  <r>
    <x v="593"/>
    <x v="5"/>
    <x v="0"/>
    <s v="GDN_Direct_RT_2102"/>
    <n v="1004"/>
    <m/>
    <m/>
    <m/>
    <m/>
    <n v="298.48919065000001"/>
    <m/>
    <x v="0"/>
    <m/>
    <m/>
    <x v="86"/>
    <m/>
    <x v="2"/>
    <x v="3"/>
    <x v="0"/>
  </r>
  <r>
    <x v="593"/>
    <x v="5"/>
    <x v="0"/>
    <s v="GDN_Direct_RT_2102"/>
    <n v="5101"/>
    <m/>
    <m/>
    <m/>
    <m/>
    <n v="1320.1301347250001"/>
    <m/>
    <x v="0"/>
    <m/>
    <m/>
    <x v="86"/>
    <m/>
    <x v="2"/>
    <x v="3"/>
    <x v="0"/>
  </r>
  <r>
    <x v="593"/>
    <x v="5"/>
    <x v="0"/>
    <s v="GDN_Direct_RT_2102"/>
    <n v="2830"/>
    <m/>
    <m/>
    <m/>
    <m/>
    <n v="424.43934646500003"/>
    <m/>
    <x v="0"/>
    <m/>
    <m/>
    <x v="86"/>
    <m/>
    <x v="2"/>
    <x v="3"/>
    <x v="0"/>
  </r>
  <r>
    <x v="593"/>
    <x v="5"/>
    <x v="0"/>
    <s v="GDN_Direct_RT_2102"/>
    <n v="940"/>
    <m/>
    <m/>
    <m/>
    <m/>
    <n v="215.63055914"/>
    <m/>
    <x v="0"/>
    <m/>
    <m/>
    <x v="86"/>
    <m/>
    <x v="2"/>
    <x v="3"/>
    <x v="0"/>
  </r>
  <r>
    <x v="593"/>
    <x v="5"/>
    <x v="0"/>
    <s v="GDN_Direct_RT_2102"/>
    <n v="103"/>
    <m/>
    <m/>
    <m/>
    <m/>
    <n v="0"/>
    <m/>
    <x v="0"/>
    <m/>
    <m/>
    <x v="86"/>
    <m/>
    <x v="2"/>
    <x v="3"/>
    <x v="0"/>
  </r>
  <r>
    <x v="593"/>
    <x v="5"/>
    <x v="0"/>
    <s v="GDN_Direct_RT_2102"/>
    <n v="35"/>
    <m/>
    <m/>
    <m/>
    <m/>
    <n v="67.633182744999999"/>
    <m/>
    <x v="0"/>
    <m/>
    <m/>
    <x v="86"/>
    <m/>
    <x v="2"/>
    <x v="3"/>
    <x v="0"/>
  </r>
  <r>
    <x v="594"/>
    <x v="4"/>
    <x v="0"/>
    <s v="指名：ドルチェグスト（170816-170916）"/>
    <n v="2895"/>
    <m/>
    <m/>
    <m/>
    <m/>
    <n v="36102.559999999998"/>
    <m/>
    <x v="0"/>
    <m/>
    <m/>
    <x v="86"/>
    <m/>
    <x v="2"/>
    <x v="3"/>
    <x v="2"/>
  </r>
  <r>
    <x v="594"/>
    <x v="4"/>
    <x v="0"/>
    <s v="指名：ドルチェグスト（170816-170916）"/>
    <n v="7051"/>
    <m/>
    <m/>
    <m/>
    <m/>
    <n v="74015.759999999995"/>
    <m/>
    <x v="0"/>
    <m/>
    <m/>
    <x v="86"/>
    <m/>
    <x v="2"/>
    <x v="3"/>
    <x v="2"/>
  </r>
  <r>
    <x v="594"/>
    <x v="4"/>
    <x v="0"/>
    <s v="指名：ドルチェグスト（170816-170916）"/>
    <n v="89"/>
    <m/>
    <m/>
    <m/>
    <m/>
    <n v="1508"/>
    <m/>
    <x v="0"/>
    <m/>
    <m/>
    <x v="86"/>
    <m/>
    <x v="2"/>
    <x v="3"/>
    <x v="2"/>
  </r>
  <r>
    <x v="594"/>
    <x v="4"/>
    <x v="0"/>
    <s v="指名：ドルチェグスト（170816-170916）"/>
    <n v="117"/>
    <m/>
    <m/>
    <m/>
    <m/>
    <n v="1257.3599999999999"/>
    <m/>
    <x v="0"/>
    <m/>
    <m/>
    <x v="86"/>
    <m/>
    <x v="2"/>
    <x v="3"/>
    <x v="2"/>
  </r>
  <r>
    <x v="594"/>
    <x v="4"/>
    <x v="0"/>
    <s v="指名：ドルチェグスト（170816-170916）"/>
    <n v="22"/>
    <m/>
    <m/>
    <m/>
    <m/>
    <n v="64.48"/>
    <m/>
    <x v="0"/>
    <m/>
    <m/>
    <x v="86"/>
    <m/>
    <x v="2"/>
    <x v="3"/>
    <x v="2"/>
  </r>
  <r>
    <x v="594"/>
    <x v="4"/>
    <x v="0"/>
    <s v="指名：ドルチェグスト（170816-170916）"/>
    <n v="26"/>
    <m/>
    <m/>
    <m/>
    <m/>
    <n v="26"/>
    <m/>
    <x v="0"/>
    <m/>
    <m/>
    <x v="86"/>
    <m/>
    <x v="2"/>
    <x v="3"/>
    <x v="2"/>
  </r>
  <r>
    <x v="594"/>
    <x v="5"/>
    <x v="0"/>
    <s v="GDN_Direct_RT_2102"/>
    <n v="100"/>
    <m/>
    <m/>
    <m/>
    <m/>
    <n v="0"/>
    <m/>
    <x v="0"/>
    <m/>
    <m/>
    <x v="86"/>
    <m/>
    <x v="2"/>
    <x v="3"/>
    <x v="0"/>
  </r>
  <r>
    <x v="594"/>
    <x v="5"/>
    <x v="0"/>
    <s v="GDN_Direct_RT_2102"/>
    <n v="2167"/>
    <m/>
    <m/>
    <m/>
    <m/>
    <n v="590.72043041999996"/>
    <m/>
    <x v="0"/>
    <m/>
    <m/>
    <x v="86"/>
    <m/>
    <x v="2"/>
    <x v="3"/>
    <x v="0"/>
  </r>
  <r>
    <x v="594"/>
    <x v="5"/>
    <x v="0"/>
    <s v="GDN_Direct_RT_2102"/>
    <n v="561"/>
    <m/>
    <m/>
    <m/>
    <m/>
    <n v="208.72222206999999"/>
    <m/>
    <x v="0"/>
    <m/>
    <m/>
    <x v="86"/>
    <m/>
    <x v="2"/>
    <x v="3"/>
    <x v="0"/>
  </r>
  <r>
    <x v="594"/>
    <x v="5"/>
    <x v="0"/>
    <s v="GDN_Direct_RT_2102"/>
    <n v="1962"/>
    <m/>
    <m/>
    <m/>
    <m/>
    <n v="815.87140367999996"/>
    <m/>
    <x v="0"/>
    <m/>
    <m/>
    <x v="86"/>
    <m/>
    <x v="2"/>
    <x v="3"/>
    <x v="0"/>
  </r>
  <r>
    <x v="594"/>
    <x v="5"/>
    <x v="0"/>
    <s v="GDN_Direct_RT_2102"/>
    <n v="23224"/>
    <m/>
    <m/>
    <m/>
    <m/>
    <n v="6411.0776756350006"/>
    <m/>
    <x v="0"/>
    <m/>
    <m/>
    <x v="86"/>
    <m/>
    <x v="2"/>
    <x v="3"/>
    <x v="0"/>
  </r>
  <r>
    <x v="594"/>
    <x v="5"/>
    <x v="0"/>
    <s v="GDN_Direct_RT_2102"/>
    <n v="1042"/>
    <m/>
    <m/>
    <m/>
    <m/>
    <n v="236.93627796000001"/>
    <m/>
    <x v="0"/>
    <m/>
    <m/>
    <x v="86"/>
    <m/>
    <x v="2"/>
    <x v="3"/>
    <x v="0"/>
  </r>
  <r>
    <x v="594"/>
    <x v="5"/>
    <x v="0"/>
    <s v="GDN_Direct_RT_2102"/>
    <n v="18458"/>
    <m/>
    <m/>
    <m/>
    <m/>
    <n v="4573.481596955"/>
    <m/>
    <x v="0"/>
    <m/>
    <m/>
    <x v="86"/>
    <m/>
    <x v="2"/>
    <x v="3"/>
    <x v="0"/>
  </r>
  <r>
    <x v="594"/>
    <x v="5"/>
    <x v="0"/>
    <s v="GDN_Direct_RT_2102"/>
    <n v="2970"/>
    <m/>
    <m/>
    <m/>
    <m/>
    <n v="707.357245455"/>
    <m/>
    <x v="0"/>
    <m/>
    <m/>
    <x v="86"/>
    <m/>
    <x v="2"/>
    <x v="3"/>
    <x v="0"/>
  </r>
  <r>
    <x v="594"/>
    <x v="5"/>
    <x v="0"/>
    <s v="GDN_Direct_RT_2102"/>
    <n v="45"/>
    <m/>
    <m/>
    <m/>
    <m/>
    <n v="0"/>
    <m/>
    <x v="0"/>
    <m/>
    <m/>
    <x v="86"/>
    <m/>
    <x v="2"/>
    <x v="3"/>
    <x v="0"/>
  </r>
  <r>
    <x v="594"/>
    <x v="5"/>
    <x v="0"/>
    <s v="GDN_Direct_RT_2102"/>
    <n v="1067"/>
    <m/>
    <m/>
    <m/>
    <m/>
    <n v="236.12687939"/>
    <m/>
    <x v="0"/>
    <m/>
    <m/>
    <x v="86"/>
    <m/>
    <x v="2"/>
    <x v="3"/>
    <x v="0"/>
  </r>
  <r>
    <x v="594"/>
    <x v="5"/>
    <x v="0"/>
    <s v="GDN_Direct_RT_2102"/>
    <n v="360"/>
    <m/>
    <m/>
    <m/>
    <m/>
    <n v="73.087122734999994"/>
    <m/>
    <x v="0"/>
    <m/>
    <m/>
    <x v="86"/>
    <m/>
    <x v="2"/>
    <x v="3"/>
    <x v="0"/>
  </r>
  <r>
    <x v="594"/>
    <x v="5"/>
    <x v="0"/>
    <s v="GDN_Direct_RT_2102"/>
    <n v="3713"/>
    <m/>
    <m/>
    <m/>
    <m/>
    <n v="763.69137053999998"/>
    <m/>
    <x v="0"/>
    <m/>
    <m/>
    <x v="86"/>
    <m/>
    <x v="2"/>
    <x v="3"/>
    <x v="0"/>
  </r>
  <r>
    <x v="594"/>
    <x v="5"/>
    <x v="0"/>
    <s v="GDN_Direct_RT_2102"/>
    <n v="693"/>
    <m/>
    <m/>
    <m/>
    <m/>
    <n v="127.218220785"/>
    <m/>
    <x v="0"/>
    <m/>
    <m/>
    <x v="86"/>
    <m/>
    <x v="2"/>
    <x v="3"/>
    <x v="0"/>
  </r>
  <r>
    <x v="594"/>
    <x v="5"/>
    <x v="0"/>
    <s v="GDN_Direct_RT_2102"/>
    <n v="8076"/>
    <m/>
    <m/>
    <m/>
    <m/>
    <n v="1365.17926453"/>
    <m/>
    <x v="0"/>
    <m/>
    <m/>
    <x v="86"/>
    <m/>
    <x v="2"/>
    <x v="3"/>
    <x v="0"/>
  </r>
  <r>
    <x v="594"/>
    <x v="5"/>
    <x v="0"/>
    <s v="GDN_Direct_RT_2102"/>
    <n v="2512"/>
    <m/>
    <m/>
    <m/>
    <m/>
    <n v="578.16310975499994"/>
    <m/>
    <x v="0"/>
    <m/>
    <m/>
    <x v="86"/>
    <m/>
    <x v="2"/>
    <x v="3"/>
    <x v="0"/>
  </r>
  <r>
    <x v="594"/>
    <x v="5"/>
    <x v="0"/>
    <s v="GDN_Direct_RT_2102"/>
    <n v="50"/>
    <m/>
    <m/>
    <m/>
    <m/>
    <n v="0"/>
    <m/>
    <x v="0"/>
    <m/>
    <m/>
    <x v="86"/>
    <m/>
    <x v="2"/>
    <x v="3"/>
    <x v="0"/>
  </r>
  <r>
    <x v="594"/>
    <x v="5"/>
    <x v="0"/>
    <s v="GDN_Direct_RT_2102"/>
    <n v="46"/>
    <m/>
    <m/>
    <m/>
    <m/>
    <n v="0"/>
    <m/>
    <x v="0"/>
    <m/>
    <m/>
    <x v="86"/>
    <m/>
    <x v="2"/>
    <x v="3"/>
    <x v="0"/>
  </r>
  <r>
    <x v="594"/>
    <x v="5"/>
    <x v="0"/>
    <s v="GDN_Direct_RT_2102"/>
    <n v="33023"/>
    <m/>
    <m/>
    <m/>
    <m/>
    <n v="7433.4070641950002"/>
    <m/>
    <x v="0"/>
    <m/>
    <m/>
    <x v="86"/>
    <m/>
    <x v="2"/>
    <x v="3"/>
    <x v="0"/>
  </r>
  <r>
    <x v="594"/>
    <x v="5"/>
    <x v="0"/>
    <s v="GDN_Direct_RT_2102"/>
    <n v="6276"/>
    <m/>
    <m/>
    <m/>
    <m/>
    <n v="1142.973194705"/>
    <m/>
    <x v="0"/>
    <m/>
    <m/>
    <x v="86"/>
    <m/>
    <x v="2"/>
    <x v="3"/>
    <x v="0"/>
  </r>
  <r>
    <x v="594"/>
    <x v="5"/>
    <x v="0"/>
    <s v="GDN_Direct_RT_2102"/>
    <n v="5721"/>
    <m/>
    <m/>
    <m/>
    <m/>
    <n v="1453.2491819250001"/>
    <m/>
    <x v="0"/>
    <m/>
    <m/>
    <x v="86"/>
    <m/>
    <x v="2"/>
    <x v="3"/>
    <x v="0"/>
  </r>
  <r>
    <x v="595"/>
    <x v="4"/>
    <x v="0"/>
    <s v="指名：ドルチェグスト（170816-170916）"/>
    <n v="2625"/>
    <m/>
    <m/>
    <m/>
    <m/>
    <n v="32138.080000000002"/>
    <m/>
    <x v="0"/>
    <m/>
    <m/>
    <x v="87"/>
    <m/>
    <x v="2"/>
    <x v="3"/>
    <x v="2"/>
  </r>
  <r>
    <x v="595"/>
    <x v="4"/>
    <x v="0"/>
    <s v="指名：ドルチェグスト（170816-170916）"/>
    <n v="107"/>
    <m/>
    <m/>
    <m/>
    <m/>
    <n v="486.71999999999997"/>
    <m/>
    <x v="0"/>
    <m/>
    <m/>
    <x v="87"/>
    <m/>
    <x v="2"/>
    <x v="3"/>
    <x v="2"/>
  </r>
  <r>
    <x v="595"/>
    <x v="4"/>
    <x v="0"/>
    <s v="指名：ドルチェグスト（170816-170916）"/>
    <n v="80"/>
    <m/>
    <m/>
    <m/>
    <m/>
    <n v="1124.24"/>
    <m/>
    <x v="0"/>
    <m/>
    <m/>
    <x v="87"/>
    <m/>
    <x v="2"/>
    <x v="3"/>
    <x v="2"/>
  </r>
  <r>
    <x v="595"/>
    <x v="4"/>
    <x v="0"/>
    <s v="指名：ドルチェグスト（170816-170916）"/>
    <n v="5912"/>
    <m/>
    <m/>
    <m/>
    <m/>
    <n v="66073.279999999999"/>
    <m/>
    <x v="0"/>
    <m/>
    <m/>
    <x v="87"/>
    <m/>
    <x v="2"/>
    <x v="3"/>
    <x v="2"/>
  </r>
  <r>
    <x v="595"/>
    <x v="4"/>
    <x v="0"/>
    <s v="指名：ドルチェグスト（170816-170916）"/>
    <n v="21"/>
    <m/>
    <m/>
    <m/>
    <m/>
    <n v="58.24"/>
    <m/>
    <x v="0"/>
    <m/>
    <m/>
    <x v="87"/>
    <m/>
    <x v="2"/>
    <x v="3"/>
    <x v="2"/>
  </r>
  <r>
    <x v="595"/>
    <x v="4"/>
    <x v="0"/>
    <s v="指名：ドルチェグスト（170816-170916）"/>
    <n v="30"/>
    <m/>
    <m/>
    <m/>
    <m/>
    <n v="2.08"/>
    <m/>
    <x v="0"/>
    <m/>
    <m/>
    <x v="87"/>
    <m/>
    <x v="2"/>
    <x v="3"/>
    <x v="2"/>
  </r>
  <r>
    <x v="595"/>
    <x v="5"/>
    <x v="0"/>
    <s v="GDN_Direct_RT_2102"/>
    <n v="18701"/>
    <m/>
    <m/>
    <m/>
    <m/>
    <n v="927.48428627999999"/>
    <m/>
    <x v="0"/>
    <m/>
    <m/>
    <x v="87"/>
    <m/>
    <x v="2"/>
    <x v="3"/>
    <x v="0"/>
  </r>
  <r>
    <x v="595"/>
    <x v="5"/>
    <x v="0"/>
    <s v="GDN_Direct_RT_2102"/>
    <n v="5178"/>
    <m/>
    <m/>
    <m/>
    <m/>
    <n v="632.69095156499998"/>
    <m/>
    <x v="0"/>
    <m/>
    <m/>
    <x v="87"/>
    <m/>
    <x v="2"/>
    <x v="3"/>
    <x v="0"/>
  </r>
  <r>
    <x v="595"/>
    <x v="5"/>
    <x v="0"/>
    <s v="GDN_Direct_RT_2102"/>
    <n v="22673"/>
    <m/>
    <m/>
    <m/>
    <m/>
    <n v="2319.3524338799998"/>
    <m/>
    <x v="0"/>
    <m/>
    <m/>
    <x v="87"/>
    <m/>
    <x v="2"/>
    <x v="3"/>
    <x v="0"/>
  </r>
  <r>
    <x v="595"/>
    <x v="5"/>
    <x v="0"/>
    <s v="GDN_Direct_RT_2102"/>
    <n v="1029"/>
    <m/>
    <m/>
    <m/>
    <m/>
    <n v="52.404998884999998"/>
    <m/>
    <x v="0"/>
    <m/>
    <m/>
    <x v="87"/>
    <m/>
    <x v="2"/>
    <x v="3"/>
    <x v="0"/>
  </r>
  <r>
    <x v="595"/>
    <x v="5"/>
    <x v="0"/>
    <s v="GDN_Direct_RT_2102"/>
    <n v="1606"/>
    <m/>
    <m/>
    <m/>
    <m/>
    <n v="144.64709463999998"/>
    <m/>
    <x v="0"/>
    <m/>
    <m/>
    <x v="87"/>
    <m/>
    <x v="2"/>
    <x v="3"/>
    <x v="0"/>
  </r>
  <r>
    <x v="595"/>
    <x v="5"/>
    <x v="0"/>
    <s v="GDN_Direct_RT_2102"/>
    <n v="12106"/>
    <m/>
    <m/>
    <m/>
    <m/>
    <n v="1924.538340825"/>
    <m/>
    <x v="0"/>
    <m/>
    <m/>
    <x v="87"/>
    <m/>
    <x v="2"/>
    <x v="3"/>
    <x v="0"/>
  </r>
  <r>
    <x v="595"/>
    <x v="5"/>
    <x v="0"/>
    <s v="GDN_Direct_RT_2102"/>
    <n v="14833"/>
    <m/>
    <m/>
    <m/>
    <m/>
    <n v="1039.40178242"/>
    <m/>
    <x v="0"/>
    <m/>
    <m/>
    <x v="87"/>
    <m/>
    <x v="2"/>
    <x v="3"/>
    <x v="0"/>
  </r>
  <r>
    <x v="595"/>
    <x v="5"/>
    <x v="0"/>
    <s v="GDN_Direct_RT_2102"/>
    <n v="38933"/>
    <m/>
    <m/>
    <m/>
    <m/>
    <n v="4945.123830255"/>
    <m/>
    <x v="0"/>
    <m/>
    <m/>
    <x v="87"/>
    <m/>
    <x v="2"/>
    <x v="3"/>
    <x v="0"/>
  </r>
  <r>
    <x v="595"/>
    <x v="5"/>
    <x v="0"/>
    <s v="GDN_Direct_RT_2102"/>
    <n v="6567"/>
    <m/>
    <m/>
    <m/>
    <m/>
    <n v="1285.810624275"/>
    <m/>
    <x v="0"/>
    <m/>
    <m/>
    <x v="87"/>
    <m/>
    <x v="2"/>
    <x v="3"/>
    <x v="0"/>
  </r>
  <r>
    <x v="595"/>
    <x v="5"/>
    <x v="0"/>
    <s v="GDN_Direct_RT_2102"/>
    <n v="89572"/>
    <m/>
    <m/>
    <m/>
    <m/>
    <n v="13430.002433680002"/>
    <m/>
    <x v="0"/>
    <m/>
    <m/>
    <x v="87"/>
    <m/>
    <x v="2"/>
    <x v="3"/>
    <x v="0"/>
  </r>
  <r>
    <x v="595"/>
    <x v="5"/>
    <x v="0"/>
    <s v="GDN_Direct_RT_2102"/>
    <n v="91315"/>
    <m/>
    <m/>
    <m/>
    <m/>
    <n v="16976.817175"/>
    <m/>
    <x v="0"/>
    <m/>
    <m/>
    <x v="87"/>
    <m/>
    <x v="2"/>
    <x v="3"/>
    <x v="0"/>
  </r>
  <r>
    <x v="595"/>
    <x v="5"/>
    <x v="0"/>
    <s v="GDN_Direct_RT_2102"/>
    <n v="17409"/>
    <m/>
    <m/>
    <m/>
    <m/>
    <n v="1951.50651913"/>
    <m/>
    <x v="0"/>
    <m/>
    <m/>
    <x v="87"/>
    <m/>
    <x v="2"/>
    <x v="3"/>
    <x v="0"/>
  </r>
  <r>
    <x v="595"/>
    <x v="5"/>
    <x v="0"/>
    <s v="GDN_Direct_RT_2102"/>
    <n v="3844"/>
    <m/>
    <m/>
    <m/>
    <m/>
    <n v="581.69206691499994"/>
    <m/>
    <x v="0"/>
    <m/>
    <m/>
    <x v="87"/>
    <m/>
    <x v="2"/>
    <x v="3"/>
    <x v="0"/>
  </r>
  <r>
    <x v="595"/>
    <x v="5"/>
    <x v="0"/>
    <s v="GDN_Direct_RT_2102"/>
    <n v="31229"/>
    <m/>
    <m/>
    <m/>
    <m/>
    <n v="2202.3859925100001"/>
    <m/>
    <x v="0"/>
    <m/>
    <m/>
    <x v="87"/>
    <m/>
    <x v="2"/>
    <x v="3"/>
    <x v="0"/>
  </r>
  <r>
    <x v="595"/>
    <x v="5"/>
    <x v="0"/>
    <s v="GDN_Direct_RT_2102"/>
    <n v="1560"/>
    <m/>
    <m/>
    <m/>
    <m/>
    <n v="79.036876465000006"/>
    <m/>
    <x v="0"/>
    <m/>
    <m/>
    <x v="87"/>
    <m/>
    <x v="2"/>
    <x v="3"/>
    <x v="0"/>
  </r>
  <r>
    <x v="595"/>
    <x v="5"/>
    <x v="0"/>
    <s v="GDN_Direct_RT_2102"/>
    <n v="1452"/>
    <m/>
    <m/>
    <m/>
    <m/>
    <n v="57.773664789999998"/>
    <m/>
    <x v="0"/>
    <m/>
    <m/>
    <x v="87"/>
    <m/>
    <x v="2"/>
    <x v="3"/>
    <x v="0"/>
  </r>
  <r>
    <x v="595"/>
    <x v="5"/>
    <x v="0"/>
    <s v="GDN_Direct_RT_2102"/>
    <n v="59295"/>
    <m/>
    <m/>
    <m/>
    <m/>
    <n v="11224.929450615"/>
    <m/>
    <x v="0"/>
    <m/>
    <m/>
    <x v="87"/>
    <m/>
    <x v="2"/>
    <x v="3"/>
    <x v="0"/>
  </r>
  <r>
    <x v="595"/>
    <x v="5"/>
    <x v="0"/>
    <s v="GDN_Direct_RT_2102"/>
    <n v="18983"/>
    <m/>
    <m/>
    <m/>
    <m/>
    <n v="1470.3589572750002"/>
    <m/>
    <x v="0"/>
    <m/>
    <m/>
    <x v="87"/>
    <m/>
    <x v="2"/>
    <x v="3"/>
    <x v="0"/>
  </r>
  <r>
    <x v="595"/>
    <x v="5"/>
    <x v="0"/>
    <s v="GDN_Direct_RT_2102"/>
    <n v="6923"/>
    <m/>
    <m/>
    <m/>
    <m/>
    <n v="500.86642494"/>
    <m/>
    <x v="0"/>
    <m/>
    <m/>
    <x v="87"/>
    <m/>
    <x v="2"/>
    <x v="3"/>
    <x v="0"/>
  </r>
  <r>
    <x v="595"/>
    <x v="5"/>
    <x v="0"/>
    <s v="GDN_Direct_RT_2102"/>
    <n v="18362"/>
    <m/>
    <m/>
    <m/>
    <m/>
    <n v="1860.7393765950001"/>
    <m/>
    <x v="0"/>
    <m/>
    <m/>
    <x v="87"/>
    <m/>
    <x v="2"/>
    <x v="3"/>
    <x v="0"/>
  </r>
  <r>
    <x v="596"/>
    <x v="4"/>
    <x v="0"/>
    <s v="指名：ドルチェグスト（170816-170916）"/>
    <n v="80"/>
    <m/>
    <m/>
    <m/>
    <m/>
    <n v="452.40000000000003"/>
    <m/>
    <x v="0"/>
    <m/>
    <m/>
    <x v="87"/>
    <m/>
    <x v="2"/>
    <x v="3"/>
    <x v="2"/>
  </r>
  <r>
    <x v="596"/>
    <x v="4"/>
    <x v="0"/>
    <s v="指名：ドルチェグスト（170816-170916）"/>
    <n v="6068"/>
    <m/>
    <m/>
    <m/>
    <m/>
    <n v="73658"/>
    <m/>
    <x v="0"/>
    <m/>
    <m/>
    <x v="87"/>
    <m/>
    <x v="2"/>
    <x v="3"/>
    <x v="2"/>
  </r>
  <r>
    <x v="596"/>
    <x v="4"/>
    <x v="0"/>
    <s v="指名：ドルチェグスト（170816-170916）"/>
    <n v="33"/>
    <m/>
    <m/>
    <m/>
    <m/>
    <n v="773.76"/>
    <m/>
    <x v="0"/>
    <m/>
    <m/>
    <x v="87"/>
    <m/>
    <x v="2"/>
    <x v="3"/>
    <x v="2"/>
  </r>
  <r>
    <x v="596"/>
    <x v="4"/>
    <x v="0"/>
    <s v="指名：ドルチェグスト（170816-170916）"/>
    <n v="2551"/>
    <m/>
    <m/>
    <m/>
    <m/>
    <n v="41318.160000000003"/>
    <m/>
    <x v="0"/>
    <m/>
    <m/>
    <x v="87"/>
    <m/>
    <x v="2"/>
    <x v="3"/>
    <x v="2"/>
  </r>
  <r>
    <x v="596"/>
    <x v="4"/>
    <x v="0"/>
    <s v="指名：ドルチェグスト（170816-170916）"/>
    <n v="29"/>
    <m/>
    <m/>
    <m/>
    <m/>
    <n v="432.64"/>
    <m/>
    <x v="0"/>
    <m/>
    <m/>
    <x v="87"/>
    <m/>
    <x v="2"/>
    <x v="3"/>
    <x v="2"/>
  </r>
  <r>
    <x v="596"/>
    <x v="4"/>
    <x v="0"/>
    <s v="指名：ドルチェグスト（170816-170916）"/>
    <n v="100"/>
    <m/>
    <m/>
    <m/>
    <m/>
    <n v="2667.6"/>
    <m/>
    <x v="0"/>
    <m/>
    <m/>
    <x v="87"/>
    <m/>
    <x v="2"/>
    <x v="3"/>
    <x v="2"/>
  </r>
  <r>
    <x v="596"/>
    <x v="5"/>
    <x v="0"/>
    <s v="GDN_Direct_RT_2102"/>
    <n v="146606"/>
    <m/>
    <m/>
    <m/>
    <m/>
    <n v="25979.475252574997"/>
    <m/>
    <x v="0"/>
    <m/>
    <m/>
    <x v="87"/>
    <m/>
    <x v="2"/>
    <x v="3"/>
    <x v="0"/>
  </r>
  <r>
    <x v="596"/>
    <x v="5"/>
    <x v="0"/>
    <s v="GDN_Direct_RT_2102"/>
    <n v="273"/>
    <m/>
    <m/>
    <m/>
    <m/>
    <n v="54.227926879999998"/>
    <m/>
    <x v="0"/>
    <m/>
    <m/>
    <x v="87"/>
    <m/>
    <x v="2"/>
    <x v="3"/>
    <x v="0"/>
  </r>
  <r>
    <x v="596"/>
    <x v="5"/>
    <x v="0"/>
    <s v="GDN_Direct_RT_2102"/>
    <n v="26235"/>
    <m/>
    <m/>
    <m/>
    <m/>
    <n v="5140.5399968949996"/>
    <m/>
    <x v="0"/>
    <m/>
    <m/>
    <x v="87"/>
    <m/>
    <x v="2"/>
    <x v="3"/>
    <x v="0"/>
  </r>
  <r>
    <x v="596"/>
    <x v="5"/>
    <x v="0"/>
    <s v="GDN_Direct_RT_2102"/>
    <n v="2118"/>
    <m/>
    <m/>
    <m/>
    <m/>
    <n v="35.472972374999998"/>
    <m/>
    <x v="0"/>
    <m/>
    <m/>
    <x v="87"/>
    <m/>
    <x v="2"/>
    <x v="3"/>
    <x v="0"/>
  </r>
  <r>
    <x v="596"/>
    <x v="5"/>
    <x v="0"/>
    <s v="GDN_Direct_RT_2102"/>
    <n v="8179"/>
    <m/>
    <m/>
    <m/>
    <m/>
    <n v="807.06905179"/>
    <m/>
    <x v="0"/>
    <m/>
    <m/>
    <x v="87"/>
    <m/>
    <x v="2"/>
    <x v="3"/>
    <x v="0"/>
  </r>
  <r>
    <x v="596"/>
    <x v="5"/>
    <x v="0"/>
    <s v="GDN_Direct_RT_2102"/>
    <n v="2118"/>
    <m/>
    <m/>
    <m/>
    <m/>
    <n v="452.14039197"/>
    <m/>
    <x v="0"/>
    <m/>
    <m/>
    <x v="87"/>
    <m/>
    <x v="2"/>
    <x v="3"/>
    <x v="0"/>
  </r>
  <r>
    <x v="596"/>
    <x v="5"/>
    <x v="0"/>
    <s v="GDN_Direct_RT_2102"/>
    <n v="1702"/>
    <m/>
    <m/>
    <m/>
    <m/>
    <n v="300.62717304500001"/>
    <m/>
    <x v="0"/>
    <m/>
    <m/>
    <x v="87"/>
    <m/>
    <x v="2"/>
    <x v="3"/>
    <x v="0"/>
  </r>
  <r>
    <x v="596"/>
    <x v="5"/>
    <x v="0"/>
    <s v="GDN_Direct_RT_2102"/>
    <n v="4653"/>
    <m/>
    <m/>
    <m/>
    <m/>
    <n v="1612.798878195"/>
    <m/>
    <x v="0"/>
    <m/>
    <m/>
    <x v="87"/>
    <m/>
    <x v="2"/>
    <x v="3"/>
    <x v="0"/>
  </r>
  <r>
    <x v="596"/>
    <x v="5"/>
    <x v="0"/>
    <s v="GDN_Direct_RT_2102"/>
    <n v="91255"/>
    <m/>
    <m/>
    <m/>
    <m/>
    <n v="24978.610299740001"/>
    <m/>
    <x v="0"/>
    <m/>
    <m/>
    <x v="87"/>
    <m/>
    <x v="2"/>
    <x v="3"/>
    <x v="0"/>
  </r>
  <r>
    <x v="596"/>
    <x v="5"/>
    <x v="0"/>
    <s v="GDN_Direct_RT_2102"/>
    <n v="13702"/>
    <m/>
    <m/>
    <m/>
    <m/>
    <n v="909.01288742500003"/>
    <m/>
    <x v="0"/>
    <m/>
    <m/>
    <x v="87"/>
    <m/>
    <x v="2"/>
    <x v="3"/>
    <x v="0"/>
  </r>
  <r>
    <x v="596"/>
    <x v="5"/>
    <x v="0"/>
    <s v="GDN_Direct_RT_2102"/>
    <n v="3697"/>
    <m/>
    <m/>
    <m/>
    <m/>
    <n v="252.02739263999999"/>
    <m/>
    <x v="0"/>
    <m/>
    <m/>
    <x v="87"/>
    <m/>
    <x v="2"/>
    <x v="3"/>
    <x v="0"/>
  </r>
  <r>
    <x v="596"/>
    <x v="5"/>
    <x v="0"/>
    <s v="GDN_Direct_RT_2102"/>
    <n v="20679"/>
    <m/>
    <m/>
    <m/>
    <m/>
    <n v="1400.5800629549999"/>
    <m/>
    <x v="0"/>
    <m/>
    <m/>
    <x v="87"/>
    <m/>
    <x v="2"/>
    <x v="3"/>
    <x v="0"/>
  </r>
  <r>
    <x v="596"/>
    <x v="5"/>
    <x v="0"/>
    <s v="GDN_Direct_RT_2102"/>
    <n v="92820"/>
    <m/>
    <m/>
    <m/>
    <m/>
    <n v="15413.971235635001"/>
    <m/>
    <x v="0"/>
    <m/>
    <m/>
    <x v="87"/>
    <m/>
    <x v="2"/>
    <x v="3"/>
    <x v="0"/>
  </r>
  <r>
    <x v="596"/>
    <x v="5"/>
    <x v="0"/>
    <s v="GDN_Direct_RT_2102"/>
    <n v="9444"/>
    <m/>
    <m/>
    <m/>
    <m/>
    <n v="1287.499773455"/>
    <m/>
    <x v="0"/>
    <m/>
    <m/>
    <x v="87"/>
    <m/>
    <x v="2"/>
    <x v="3"/>
    <x v="0"/>
  </r>
  <r>
    <x v="596"/>
    <x v="5"/>
    <x v="0"/>
    <s v="GDN_Direct_RT_2102"/>
    <n v="23524"/>
    <m/>
    <m/>
    <m/>
    <m/>
    <n v="1686.2558531199998"/>
    <m/>
    <x v="0"/>
    <m/>
    <m/>
    <x v="87"/>
    <m/>
    <x v="2"/>
    <x v="3"/>
    <x v="0"/>
  </r>
  <r>
    <x v="596"/>
    <x v="5"/>
    <x v="0"/>
    <s v="GDN_Direct_RT_2102"/>
    <n v="1878"/>
    <m/>
    <m/>
    <m/>
    <m/>
    <n v="162.61284656999999"/>
    <m/>
    <x v="0"/>
    <m/>
    <m/>
    <x v="87"/>
    <m/>
    <x v="2"/>
    <x v="3"/>
    <x v="0"/>
  </r>
  <r>
    <x v="596"/>
    <x v="5"/>
    <x v="0"/>
    <s v="GDN_Direct_RT_2102"/>
    <n v="16087"/>
    <m/>
    <m/>
    <m/>
    <m/>
    <n v="528.46924229000001"/>
    <m/>
    <x v="0"/>
    <m/>
    <m/>
    <x v="87"/>
    <m/>
    <x v="2"/>
    <x v="3"/>
    <x v="0"/>
  </r>
  <r>
    <x v="596"/>
    <x v="5"/>
    <x v="0"/>
    <s v="GDN_Direct_RT_2102"/>
    <n v="278"/>
    <m/>
    <m/>
    <m/>
    <m/>
    <n v="0"/>
    <m/>
    <x v="0"/>
    <m/>
    <m/>
    <x v="87"/>
    <m/>
    <x v="2"/>
    <x v="3"/>
    <x v="0"/>
  </r>
  <r>
    <x v="596"/>
    <x v="5"/>
    <x v="0"/>
    <s v="GDN_Direct_RT_2102"/>
    <n v="30501"/>
    <m/>
    <m/>
    <m/>
    <m/>
    <n v="2634.5392144850002"/>
    <m/>
    <x v="0"/>
    <m/>
    <m/>
    <x v="87"/>
    <m/>
    <x v="2"/>
    <x v="3"/>
    <x v="0"/>
  </r>
  <r>
    <x v="596"/>
    <x v="5"/>
    <x v="0"/>
    <s v="GDN_Direct_RT_2102"/>
    <n v="17058"/>
    <m/>
    <m/>
    <m/>
    <m/>
    <n v="1590.4826917400001"/>
    <m/>
    <x v="0"/>
    <m/>
    <m/>
    <x v="87"/>
    <m/>
    <x v="2"/>
    <x v="3"/>
    <x v="0"/>
  </r>
  <r>
    <x v="597"/>
    <x v="4"/>
    <x v="0"/>
    <s v="指名：ドルチェグスト（170816-170916）"/>
    <n v="94"/>
    <m/>
    <m/>
    <m/>
    <m/>
    <n v="861.12"/>
    <m/>
    <x v="0"/>
    <m/>
    <m/>
    <x v="87"/>
    <m/>
    <x v="2"/>
    <x v="3"/>
    <x v="2"/>
  </r>
  <r>
    <x v="597"/>
    <x v="4"/>
    <x v="0"/>
    <s v="指名：ドルチェグスト（170816-170916）"/>
    <n v="88"/>
    <m/>
    <m/>
    <m/>
    <m/>
    <n v="2033.2"/>
    <m/>
    <x v="0"/>
    <m/>
    <m/>
    <x v="87"/>
    <m/>
    <x v="2"/>
    <x v="3"/>
    <x v="2"/>
  </r>
  <r>
    <x v="597"/>
    <x v="4"/>
    <x v="0"/>
    <s v="指名：ドルチェグスト（170816-170916）"/>
    <n v="26"/>
    <m/>
    <m/>
    <m/>
    <m/>
    <n v="1151.28"/>
    <m/>
    <x v="0"/>
    <m/>
    <m/>
    <x v="87"/>
    <m/>
    <x v="2"/>
    <x v="3"/>
    <x v="2"/>
  </r>
  <r>
    <x v="597"/>
    <x v="4"/>
    <x v="0"/>
    <s v="指名：ドルチェグスト（170816-170916）"/>
    <n v="2893"/>
    <m/>
    <m/>
    <m/>
    <m/>
    <n v="45244.160000000003"/>
    <m/>
    <x v="0"/>
    <m/>
    <m/>
    <x v="87"/>
    <m/>
    <x v="2"/>
    <x v="3"/>
    <x v="2"/>
  </r>
  <r>
    <x v="597"/>
    <x v="4"/>
    <x v="0"/>
    <s v="指名：ドルチェグスト（170816-170916）"/>
    <n v="39"/>
    <m/>
    <m/>
    <m/>
    <m/>
    <n v="421.2"/>
    <m/>
    <x v="0"/>
    <m/>
    <m/>
    <x v="87"/>
    <m/>
    <x v="2"/>
    <x v="3"/>
    <x v="2"/>
  </r>
  <r>
    <x v="597"/>
    <x v="4"/>
    <x v="0"/>
    <s v="指名：ドルチェグスト（170816-170916）"/>
    <n v="5424"/>
    <m/>
    <m/>
    <m/>
    <m/>
    <n v="85101.119999999995"/>
    <m/>
    <x v="0"/>
    <m/>
    <m/>
    <x v="87"/>
    <m/>
    <x v="2"/>
    <x v="3"/>
    <x v="2"/>
  </r>
  <r>
    <x v="597"/>
    <x v="5"/>
    <x v="0"/>
    <s v="GDN_Direct_RT_2102"/>
    <n v="300"/>
    <m/>
    <m/>
    <m/>
    <m/>
    <n v="192.63390379500001"/>
    <m/>
    <x v="0"/>
    <m/>
    <m/>
    <x v="87"/>
    <m/>
    <x v="2"/>
    <x v="3"/>
    <x v="0"/>
  </r>
  <r>
    <x v="597"/>
    <x v="5"/>
    <x v="0"/>
    <s v="GDN_Direct_RT_2102"/>
    <n v="7862"/>
    <m/>
    <m/>
    <m/>
    <m/>
    <n v="1458.5095623750001"/>
    <m/>
    <x v="0"/>
    <m/>
    <m/>
    <x v="87"/>
    <m/>
    <x v="2"/>
    <x v="3"/>
    <x v="0"/>
  </r>
  <r>
    <x v="597"/>
    <x v="5"/>
    <x v="0"/>
    <s v="GDN_Direct_RT_2102"/>
    <n v="19"/>
    <m/>
    <m/>
    <m/>
    <m/>
    <n v="0"/>
    <m/>
    <x v="0"/>
    <m/>
    <m/>
    <x v="87"/>
    <m/>
    <x v="2"/>
    <x v="3"/>
    <x v="0"/>
  </r>
  <r>
    <x v="597"/>
    <x v="5"/>
    <x v="0"/>
    <s v="GDN_Direct_RT_2102"/>
    <n v="476"/>
    <m/>
    <m/>
    <m/>
    <m/>
    <n v="42.934764225000002"/>
    <m/>
    <x v="0"/>
    <m/>
    <m/>
    <x v="87"/>
    <m/>
    <x v="2"/>
    <x v="3"/>
    <x v="0"/>
  </r>
  <r>
    <x v="597"/>
    <x v="5"/>
    <x v="0"/>
    <s v="GDN_Direct_RT_2102"/>
    <n v="14514"/>
    <m/>
    <m/>
    <m/>
    <m/>
    <n v="1987.3182273900002"/>
    <m/>
    <x v="0"/>
    <m/>
    <m/>
    <x v="87"/>
    <m/>
    <x v="2"/>
    <x v="3"/>
    <x v="0"/>
  </r>
  <r>
    <x v="597"/>
    <x v="5"/>
    <x v="0"/>
    <s v="GDN_Direct_RT_2102"/>
    <n v="27"/>
    <m/>
    <m/>
    <m/>
    <m/>
    <n v="0"/>
    <m/>
    <x v="0"/>
    <m/>
    <m/>
    <x v="87"/>
    <m/>
    <x v="2"/>
    <x v="3"/>
    <x v="0"/>
  </r>
  <r>
    <x v="597"/>
    <x v="5"/>
    <x v="0"/>
    <s v="GDN_Direct_RT_2102"/>
    <n v="480"/>
    <m/>
    <m/>
    <m/>
    <m/>
    <n v="49.06"/>
    <m/>
    <x v="0"/>
    <m/>
    <m/>
    <x v="87"/>
    <m/>
    <x v="2"/>
    <x v="3"/>
    <x v="0"/>
  </r>
  <r>
    <x v="597"/>
    <x v="5"/>
    <x v="0"/>
    <s v="GDN_Direct_RT_2102"/>
    <n v="552741"/>
    <m/>
    <m/>
    <m/>
    <m/>
    <n v="103602.31790963501"/>
    <m/>
    <x v="0"/>
    <m/>
    <m/>
    <x v="87"/>
    <m/>
    <x v="2"/>
    <x v="3"/>
    <x v="0"/>
  </r>
  <r>
    <x v="597"/>
    <x v="5"/>
    <x v="0"/>
    <s v="GDN_Direct_RT_2102"/>
    <n v="324"/>
    <m/>
    <m/>
    <m/>
    <m/>
    <n v="142.567295175"/>
    <m/>
    <x v="0"/>
    <m/>
    <m/>
    <x v="87"/>
    <m/>
    <x v="2"/>
    <x v="3"/>
    <x v="0"/>
  </r>
  <r>
    <x v="597"/>
    <x v="5"/>
    <x v="0"/>
    <s v="GDN_Direct_RT_2102"/>
    <n v="10825"/>
    <m/>
    <m/>
    <m/>
    <m/>
    <n v="3495.8528021950001"/>
    <m/>
    <x v="0"/>
    <m/>
    <m/>
    <x v="87"/>
    <m/>
    <x v="2"/>
    <x v="3"/>
    <x v="0"/>
  </r>
  <r>
    <x v="597"/>
    <x v="5"/>
    <x v="0"/>
    <s v="GDN_Direct_RT_2102"/>
    <n v="8603"/>
    <m/>
    <m/>
    <m/>
    <m/>
    <n v="797.38860618000001"/>
    <m/>
    <x v="0"/>
    <m/>
    <m/>
    <x v="87"/>
    <m/>
    <x v="2"/>
    <x v="3"/>
    <x v="0"/>
  </r>
  <r>
    <x v="597"/>
    <x v="5"/>
    <x v="0"/>
    <s v="GDN_Direct_RT_2102"/>
    <n v="598"/>
    <m/>
    <m/>
    <m/>
    <m/>
    <n v="85.068659629999999"/>
    <m/>
    <x v="0"/>
    <m/>
    <m/>
    <x v="87"/>
    <m/>
    <x v="2"/>
    <x v="3"/>
    <x v="0"/>
  </r>
  <r>
    <x v="597"/>
    <x v="5"/>
    <x v="0"/>
    <s v="GDN_Direct_RT_2102"/>
    <n v="4400"/>
    <m/>
    <m/>
    <m/>
    <m/>
    <n v="1261.7879347799999"/>
    <m/>
    <x v="0"/>
    <m/>
    <m/>
    <x v="87"/>
    <m/>
    <x v="2"/>
    <x v="3"/>
    <x v="0"/>
  </r>
  <r>
    <x v="597"/>
    <x v="5"/>
    <x v="0"/>
    <s v="GDN_Direct_RT_2102"/>
    <n v="146"/>
    <m/>
    <m/>
    <m/>
    <m/>
    <n v="39.506210584999998"/>
    <m/>
    <x v="0"/>
    <m/>
    <m/>
    <x v="87"/>
    <m/>
    <x v="2"/>
    <x v="3"/>
    <x v="0"/>
  </r>
  <r>
    <x v="597"/>
    <x v="5"/>
    <x v="0"/>
    <s v="GDN_Direct_RT_2102"/>
    <n v="14085"/>
    <m/>
    <m/>
    <m/>
    <m/>
    <n v="2134.9286954400004"/>
    <m/>
    <x v="0"/>
    <m/>
    <m/>
    <x v="87"/>
    <m/>
    <x v="2"/>
    <x v="3"/>
    <x v="0"/>
  </r>
  <r>
    <x v="597"/>
    <x v="5"/>
    <x v="0"/>
    <s v="GDN_Direct_RT_2102"/>
    <n v="121"/>
    <m/>
    <m/>
    <m/>
    <m/>
    <n v="0"/>
    <m/>
    <x v="0"/>
    <m/>
    <m/>
    <x v="87"/>
    <m/>
    <x v="2"/>
    <x v="3"/>
    <x v="0"/>
  </r>
  <r>
    <x v="597"/>
    <x v="5"/>
    <x v="0"/>
    <s v="GDN_Direct_RT_2102"/>
    <n v="400929"/>
    <m/>
    <m/>
    <m/>
    <m/>
    <n v="69021.929052045001"/>
    <m/>
    <x v="0"/>
    <m/>
    <m/>
    <x v="87"/>
    <m/>
    <x v="2"/>
    <x v="3"/>
    <x v="0"/>
  </r>
  <r>
    <x v="597"/>
    <x v="5"/>
    <x v="0"/>
    <s v="GDN_Direct_RT_2102"/>
    <n v="9895"/>
    <m/>
    <m/>
    <m/>
    <m/>
    <n v="1977.589104225"/>
    <m/>
    <x v="0"/>
    <m/>
    <m/>
    <x v="87"/>
    <m/>
    <x v="2"/>
    <x v="3"/>
    <x v="0"/>
  </r>
  <r>
    <x v="597"/>
    <x v="5"/>
    <x v="0"/>
    <s v="GDN_Direct_RT_2102"/>
    <n v="538"/>
    <m/>
    <m/>
    <m/>
    <m/>
    <n v="48.098025945000003"/>
    <m/>
    <x v="0"/>
    <m/>
    <m/>
    <x v="87"/>
    <m/>
    <x v="2"/>
    <x v="3"/>
    <x v="0"/>
  </r>
  <r>
    <x v="597"/>
    <x v="5"/>
    <x v="0"/>
    <s v="GDN_Direct_RT_2102"/>
    <n v="20400"/>
    <m/>
    <m/>
    <m/>
    <m/>
    <n v="5592.1559631099999"/>
    <m/>
    <x v="0"/>
    <m/>
    <m/>
    <x v="87"/>
    <m/>
    <x v="2"/>
    <x v="3"/>
    <x v="0"/>
  </r>
  <r>
    <x v="598"/>
    <x v="4"/>
    <x v="0"/>
    <s v="指名：ドルチェグスト（170816-170916）"/>
    <n v="80"/>
    <m/>
    <m/>
    <m/>
    <m/>
    <n v="1278.1599999999999"/>
    <m/>
    <x v="0"/>
    <m/>
    <m/>
    <x v="87"/>
    <m/>
    <x v="2"/>
    <x v="3"/>
    <x v="2"/>
  </r>
  <r>
    <x v="598"/>
    <x v="4"/>
    <x v="0"/>
    <s v="指名：ドルチェグスト（170816-170916）"/>
    <n v="24"/>
    <m/>
    <m/>
    <m/>
    <m/>
    <n v="134.16"/>
    <m/>
    <x v="0"/>
    <m/>
    <m/>
    <x v="87"/>
    <m/>
    <x v="2"/>
    <x v="3"/>
    <x v="2"/>
  </r>
  <r>
    <x v="598"/>
    <x v="4"/>
    <x v="0"/>
    <s v="指名：ドルチェグスト（170816-170916）"/>
    <n v="5602"/>
    <m/>
    <m/>
    <m/>
    <m/>
    <n v="83688.799999999988"/>
    <m/>
    <x v="0"/>
    <m/>
    <m/>
    <x v="87"/>
    <m/>
    <x v="2"/>
    <x v="3"/>
    <x v="2"/>
  </r>
  <r>
    <x v="598"/>
    <x v="4"/>
    <x v="0"/>
    <s v="指名：ドルチェグスト（170816-170916）"/>
    <n v="3111"/>
    <m/>
    <m/>
    <m/>
    <m/>
    <n v="57296.72"/>
    <m/>
    <x v="0"/>
    <m/>
    <m/>
    <x v="87"/>
    <m/>
    <x v="2"/>
    <x v="3"/>
    <x v="2"/>
  </r>
  <r>
    <x v="598"/>
    <x v="4"/>
    <x v="0"/>
    <s v="指名：ドルチェグスト（170816-170916）"/>
    <n v="38"/>
    <m/>
    <m/>
    <m/>
    <m/>
    <n v="945.36"/>
    <m/>
    <x v="0"/>
    <m/>
    <m/>
    <x v="87"/>
    <m/>
    <x v="2"/>
    <x v="3"/>
    <x v="2"/>
  </r>
  <r>
    <x v="598"/>
    <x v="4"/>
    <x v="0"/>
    <s v="指名：ドルチェグスト（170816-170916）"/>
    <n v="101"/>
    <m/>
    <m/>
    <m/>
    <m/>
    <n v="2109.12"/>
    <m/>
    <x v="0"/>
    <m/>
    <m/>
    <x v="87"/>
    <m/>
    <x v="2"/>
    <x v="3"/>
    <x v="2"/>
  </r>
  <r>
    <x v="598"/>
    <x v="5"/>
    <x v="0"/>
    <s v="GDN_Direct_RT_2102"/>
    <n v="8923"/>
    <m/>
    <m/>
    <m/>
    <m/>
    <n v="1549.2026165050002"/>
    <m/>
    <x v="0"/>
    <m/>
    <m/>
    <x v="87"/>
    <m/>
    <x v="2"/>
    <x v="3"/>
    <x v="0"/>
  </r>
  <r>
    <x v="598"/>
    <x v="5"/>
    <x v="0"/>
    <s v="GDN_Direct_RT_2102"/>
    <n v="6420"/>
    <m/>
    <m/>
    <m/>
    <m/>
    <n v="594.07305367499998"/>
    <m/>
    <x v="0"/>
    <m/>
    <m/>
    <x v="87"/>
    <m/>
    <x v="2"/>
    <x v="3"/>
    <x v="0"/>
  </r>
  <r>
    <x v="598"/>
    <x v="5"/>
    <x v="0"/>
    <s v="GDN_Direct_RT_2102"/>
    <n v="11"/>
    <m/>
    <m/>
    <m/>
    <m/>
    <n v="0"/>
    <m/>
    <x v="0"/>
    <m/>
    <m/>
    <x v="87"/>
    <m/>
    <x v="2"/>
    <x v="3"/>
    <x v="0"/>
  </r>
  <r>
    <x v="598"/>
    <x v="5"/>
    <x v="0"/>
    <s v="GDN_Direct_RT_2102"/>
    <n v="6633"/>
    <m/>
    <m/>
    <m/>
    <m/>
    <n v="459.55118929499997"/>
    <m/>
    <x v="0"/>
    <m/>
    <m/>
    <x v="87"/>
    <m/>
    <x v="2"/>
    <x v="3"/>
    <x v="0"/>
  </r>
  <r>
    <x v="598"/>
    <x v="5"/>
    <x v="0"/>
    <s v="GDN_Direct_RT_2102"/>
    <n v="897"/>
    <m/>
    <m/>
    <m/>
    <m/>
    <n v="40.334956634999998"/>
    <m/>
    <x v="0"/>
    <m/>
    <m/>
    <x v="87"/>
    <m/>
    <x v="2"/>
    <x v="3"/>
    <x v="0"/>
  </r>
  <r>
    <x v="598"/>
    <x v="5"/>
    <x v="0"/>
    <s v="GDN_Direct_RT_2102"/>
    <n v="76"/>
    <m/>
    <m/>
    <m/>
    <m/>
    <n v="0"/>
    <m/>
    <x v="0"/>
    <m/>
    <m/>
    <x v="87"/>
    <m/>
    <x v="2"/>
    <x v="3"/>
    <x v="0"/>
  </r>
  <r>
    <x v="598"/>
    <x v="5"/>
    <x v="0"/>
    <s v="GDN_Direct_RT_2102"/>
    <n v="820"/>
    <m/>
    <m/>
    <m/>
    <m/>
    <n v="58.074895419999997"/>
    <m/>
    <x v="0"/>
    <m/>
    <m/>
    <x v="87"/>
    <m/>
    <x v="2"/>
    <x v="3"/>
    <x v="0"/>
  </r>
  <r>
    <x v="598"/>
    <x v="5"/>
    <x v="0"/>
    <s v="GDN_Direct_RT_2102"/>
    <n v="6554"/>
    <m/>
    <m/>
    <m/>
    <m/>
    <n v="467.06991304500002"/>
    <m/>
    <x v="0"/>
    <m/>
    <m/>
    <x v="87"/>
    <m/>
    <x v="2"/>
    <x v="3"/>
    <x v="0"/>
  </r>
  <r>
    <x v="598"/>
    <x v="5"/>
    <x v="0"/>
    <s v="GDN_Direct_RT_2102"/>
    <n v="65"/>
    <m/>
    <m/>
    <m/>
    <m/>
    <n v="0"/>
    <m/>
    <x v="0"/>
    <m/>
    <m/>
    <x v="87"/>
    <m/>
    <x v="2"/>
    <x v="3"/>
    <x v="0"/>
  </r>
  <r>
    <x v="598"/>
    <x v="5"/>
    <x v="0"/>
    <s v="GDN_Direct_RT_2102"/>
    <n v="1"/>
    <m/>
    <m/>
    <m/>
    <m/>
    <n v="0"/>
    <m/>
    <x v="0"/>
    <m/>
    <m/>
    <x v="87"/>
    <m/>
    <x v="2"/>
    <x v="3"/>
    <x v="0"/>
  </r>
  <r>
    <x v="598"/>
    <x v="5"/>
    <x v="0"/>
    <s v="GDN_Direct_RT_2102"/>
    <n v="44"/>
    <m/>
    <m/>
    <m/>
    <m/>
    <n v="34.564999999999998"/>
    <m/>
    <x v="0"/>
    <m/>
    <m/>
    <x v="87"/>
    <m/>
    <x v="2"/>
    <x v="3"/>
    <x v="0"/>
  </r>
  <r>
    <x v="598"/>
    <x v="5"/>
    <x v="0"/>
    <s v="GDN_Direct_RT_2102"/>
    <n v="61"/>
    <m/>
    <m/>
    <m/>
    <m/>
    <n v="0"/>
    <m/>
    <x v="0"/>
    <m/>
    <m/>
    <x v="87"/>
    <m/>
    <x v="2"/>
    <x v="3"/>
    <x v="0"/>
  </r>
  <r>
    <x v="598"/>
    <x v="5"/>
    <x v="0"/>
    <s v="GDN_Direct_RT_2102"/>
    <n v="2789"/>
    <m/>
    <m/>
    <m/>
    <m/>
    <n v="234.61986546"/>
    <m/>
    <x v="0"/>
    <m/>
    <m/>
    <x v="87"/>
    <m/>
    <x v="2"/>
    <x v="3"/>
    <x v="0"/>
  </r>
  <r>
    <x v="598"/>
    <x v="5"/>
    <x v="0"/>
    <s v="GDN_Direct_RT_2102"/>
    <n v="417857"/>
    <m/>
    <m/>
    <m/>
    <m/>
    <n v="57172.230313430002"/>
    <m/>
    <x v="0"/>
    <m/>
    <m/>
    <x v="87"/>
    <m/>
    <x v="2"/>
    <x v="3"/>
    <x v="0"/>
  </r>
  <r>
    <x v="598"/>
    <x v="5"/>
    <x v="0"/>
    <s v="GDN_Direct_RT_2102"/>
    <n v="126"/>
    <m/>
    <m/>
    <m/>
    <m/>
    <n v="34.564998885000001"/>
    <m/>
    <x v="0"/>
    <m/>
    <m/>
    <x v="87"/>
    <m/>
    <x v="2"/>
    <x v="3"/>
    <x v="0"/>
  </r>
  <r>
    <x v="598"/>
    <x v="5"/>
    <x v="0"/>
    <s v="GDN_Direct_RT_2102"/>
    <n v="17598"/>
    <m/>
    <m/>
    <m/>
    <m/>
    <n v="3267.646956395"/>
    <m/>
    <x v="0"/>
    <m/>
    <m/>
    <x v="87"/>
    <m/>
    <x v="2"/>
    <x v="3"/>
    <x v="0"/>
  </r>
  <r>
    <x v="598"/>
    <x v="5"/>
    <x v="0"/>
    <s v="GDN_Direct_RT_2102"/>
    <n v="4353"/>
    <m/>
    <m/>
    <m/>
    <m/>
    <n v="1257.9826806200001"/>
    <m/>
    <x v="0"/>
    <m/>
    <m/>
    <x v="87"/>
    <m/>
    <x v="2"/>
    <x v="3"/>
    <x v="0"/>
  </r>
  <r>
    <x v="598"/>
    <x v="5"/>
    <x v="0"/>
    <s v="GDN_Direct_RT_2102"/>
    <n v="1"/>
    <m/>
    <m/>
    <m/>
    <m/>
    <n v="0"/>
    <m/>
    <x v="0"/>
    <m/>
    <m/>
    <x v="87"/>
    <m/>
    <x v="2"/>
    <x v="3"/>
    <x v="0"/>
  </r>
  <r>
    <x v="598"/>
    <x v="5"/>
    <x v="0"/>
    <s v="GDN_Direct_RT_2102"/>
    <n v="413431"/>
    <m/>
    <m/>
    <m/>
    <m/>
    <n v="46482.347572614999"/>
    <m/>
    <x v="0"/>
    <m/>
    <m/>
    <x v="87"/>
    <m/>
    <x v="2"/>
    <x v="3"/>
    <x v="0"/>
  </r>
  <r>
    <x v="598"/>
    <x v="5"/>
    <x v="0"/>
    <s v="GDN_Direct_RT_2102"/>
    <n v="2157"/>
    <m/>
    <m/>
    <m/>
    <m/>
    <n v="534.60156166000002"/>
    <m/>
    <x v="0"/>
    <m/>
    <m/>
    <x v="87"/>
    <m/>
    <x v="2"/>
    <x v="3"/>
    <x v="0"/>
  </r>
  <r>
    <x v="599"/>
    <x v="4"/>
    <x v="0"/>
    <s v="指名：ドルチェグスト（170816-170916）"/>
    <n v="18"/>
    <m/>
    <m/>
    <m/>
    <m/>
    <n v="574.08000000000004"/>
    <m/>
    <x v="0"/>
    <m/>
    <m/>
    <x v="87"/>
    <m/>
    <x v="2"/>
    <x v="3"/>
    <x v="2"/>
  </r>
  <r>
    <x v="599"/>
    <x v="4"/>
    <x v="0"/>
    <s v="指名：ドルチェグスト（170816-170916）"/>
    <n v="60"/>
    <m/>
    <m/>
    <m/>
    <m/>
    <n v="458.64"/>
    <m/>
    <x v="0"/>
    <m/>
    <m/>
    <x v="87"/>
    <m/>
    <x v="2"/>
    <x v="3"/>
    <x v="2"/>
  </r>
  <r>
    <x v="599"/>
    <x v="4"/>
    <x v="0"/>
    <s v="指名：ドルチェグスト（170816-170916）"/>
    <n v="36"/>
    <m/>
    <m/>
    <m/>
    <m/>
    <n v="270.39999999999998"/>
    <m/>
    <x v="0"/>
    <m/>
    <m/>
    <x v="87"/>
    <m/>
    <x v="2"/>
    <x v="3"/>
    <x v="2"/>
  </r>
  <r>
    <x v="599"/>
    <x v="4"/>
    <x v="0"/>
    <s v="指名：ドルチェグスト（170816-170916）"/>
    <n v="43"/>
    <m/>
    <m/>
    <m/>
    <m/>
    <n v="352.55999999999995"/>
    <m/>
    <x v="0"/>
    <m/>
    <m/>
    <x v="87"/>
    <m/>
    <x v="2"/>
    <x v="3"/>
    <x v="2"/>
  </r>
  <r>
    <x v="599"/>
    <x v="4"/>
    <x v="0"/>
    <s v="指名：ドルチェグスト（170816-170916）"/>
    <n v="2097"/>
    <m/>
    <m/>
    <m/>
    <m/>
    <n v="26059.279999999999"/>
    <m/>
    <x v="0"/>
    <m/>
    <m/>
    <x v="87"/>
    <m/>
    <x v="2"/>
    <x v="3"/>
    <x v="2"/>
  </r>
  <r>
    <x v="599"/>
    <x v="4"/>
    <x v="0"/>
    <s v="指名：ドルチェグスト（170816-170916）"/>
    <n v="3743"/>
    <m/>
    <m/>
    <m/>
    <m/>
    <n v="64044.24"/>
    <m/>
    <x v="0"/>
    <m/>
    <m/>
    <x v="87"/>
    <m/>
    <x v="2"/>
    <x v="3"/>
    <x v="2"/>
  </r>
  <r>
    <x v="599"/>
    <x v="5"/>
    <x v="0"/>
    <s v="GDN_Direct_RT_2102"/>
    <n v="28"/>
    <m/>
    <m/>
    <m/>
    <m/>
    <n v="27.678181315"/>
    <m/>
    <x v="0"/>
    <m/>
    <m/>
    <x v="87"/>
    <m/>
    <x v="2"/>
    <x v="3"/>
    <x v="0"/>
  </r>
  <r>
    <x v="599"/>
    <x v="5"/>
    <x v="0"/>
    <s v="GDN_Direct_RT_2102"/>
    <n v="113"/>
    <m/>
    <m/>
    <m/>
    <m/>
    <n v="46.829997769999999"/>
    <m/>
    <x v="0"/>
    <m/>
    <m/>
    <x v="87"/>
    <m/>
    <x v="2"/>
    <x v="3"/>
    <x v="0"/>
  </r>
  <r>
    <x v="599"/>
    <x v="5"/>
    <x v="0"/>
    <s v="GDN_Direct_RT_2102"/>
    <n v="2149"/>
    <m/>
    <m/>
    <m/>
    <m/>
    <n v="431.12512284500002"/>
    <m/>
    <x v="0"/>
    <m/>
    <m/>
    <x v="87"/>
    <m/>
    <x v="2"/>
    <x v="3"/>
    <x v="0"/>
  </r>
  <r>
    <x v="599"/>
    <x v="5"/>
    <x v="0"/>
    <s v="GDN_Direct_RT_2102"/>
    <n v="21650"/>
    <m/>
    <m/>
    <m/>
    <m/>
    <n v="3687.4942534100001"/>
    <m/>
    <x v="0"/>
    <m/>
    <m/>
    <x v="87"/>
    <m/>
    <x v="2"/>
    <x v="3"/>
    <x v="0"/>
  </r>
  <r>
    <x v="599"/>
    <x v="5"/>
    <x v="0"/>
    <s v="GDN_Direct_RT_2102"/>
    <n v="14282"/>
    <m/>
    <m/>
    <m/>
    <m/>
    <n v="1899.481347225"/>
    <m/>
    <x v="0"/>
    <m/>
    <m/>
    <x v="87"/>
    <m/>
    <x v="2"/>
    <x v="3"/>
    <x v="0"/>
  </r>
  <r>
    <x v="599"/>
    <x v="5"/>
    <x v="0"/>
    <s v="GDN_Direct_RT_2102"/>
    <n v="494511"/>
    <m/>
    <m/>
    <m/>
    <m/>
    <n v="47272.384673824999"/>
    <m/>
    <x v="0"/>
    <m/>
    <m/>
    <x v="87"/>
    <m/>
    <x v="2"/>
    <x v="3"/>
    <x v="0"/>
  </r>
  <r>
    <x v="599"/>
    <x v="5"/>
    <x v="0"/>
    <s v="GDN_Direct_RT_2102"/>
    <n v="1473"/>
    <m/>
    <m/>
    <m/>
    <m/>
    <n v="13.90361515"/>
    <m/>
    <x v="0"/>
    <m/>
    <m/>
    <x v="87"/>
    <m/>
    <x v="2"/>
    <x v="3"/>
    <x v="0"/>
  </r>
  <r>
    <x v="599"/>
    <x v="5"/>
    <x v="0"/>
    <s v="GDN_Direct_RT_2102"/>
    <n v="78"/>
    <m/>
    <m/>
    <m/>
    <m/>
    <n v="52.724340460000001"/>
    <m/>
    <x v="0"/>
    <m/>
    <m/>
    <x v="87"/>
    <m/>
    <x v="2"/>
    <x v="3"/>
    <x v="0"/>
  </r>
  <r>
    <x v="599"/>
    <x v="5"/>
    <x v="0"/>
    <s v="GDN_Direct_RT_2102"/>
    <n v="422924"/>
    <m/>
    <m/>
    <m/>
    <m/>
    <n v="56337.729588984999"/>
    <m/>
    <x v="0"/>
    <m/>
    <m/>
    <x v="87"/>
    <m/>
    <x v="2"/>
    <x v="3"/>
    <x v="0"/>
  </r>
  <r>
    <x v="599"/>
    <x v="5"/>
    <x v="0"/>
    <s v="GDN_Direct_RT_2102"/>
    <n v="6540"/>
    <m/>
    <m/>
    <m/>
    <m/>
    <n v="519.52803164500006"/>
    <m/>
    <x v="0"/>
    <m/>
    <m/>
    <x v="87"/>
    <m/>
    <x v="2"/>
    <x v="3"/>
    <x v="0"/>
  </r>
  <r>
    <x v="599"/>
    <x v="5"/>
    <x v="0"/>
    <s v="GDN_Direct_RT_2102"/>
    <n v="3"/>
    <m/>
    <m/>
    <m/>
    <m/>
    <n v="0"/>
    <m/>
    <x v="0"/>
    <m/>
    <m/>
    <x v="87"/>
    <m/>
    <x v="2"/>
    <x v="3"/>
    <x v="0"/>
  </r>
  <r>
    <x v="599"/>
    <x v="5"/>
    <x v="0"/>
    <s v="GDN_Direct_RT_2102"/>
    <n v="2614"/>
    <m/>
    <m/>
    <m/>
    <m/>
    <n v="130.45499888500001"/>
    <m/>
    <x v="0"/>
    <m/>
    <m/>
    <x v="87"/>
    <m/>
    <x v="2"/>
    <x v="3"/>
    <x v="0"/>
  </r>
  <r>
    <x v="599"/>
    <x v="5"/>
    <x v="0"/>
    <s v="GDN_Direct_RT_2102"/>
    <n v="1"/>
    <m/>
    <m/>
    <m/>
    <m/>
    <n v="0"/>
    <m/>
    <x v="0"/>
    <m/>
    <m/>
    <x v="87"/>
    <m/>
    <x v="2"/>
    <x v="3"/>
    <x v="0"/>
  </r>
  <r>
    <x v="599"/>
    <x v="5"/>
    <x v="0"/>
    <s v="GDN_Direct_RT_2102"/>
    <n v="35"/>
    <m/>
    <m/>
    <m/>
    <m/>
    <n v="0"/>
    <m/>
    <x v="0"/>
    <m/>
    <m/>
    <x v="87"/>
    <m/>
    <x v="2"/>
    <x v="3"/>
    <x v="0"/>
  </r>
  <r>
    <x v="599"/>
    <x v="5"/>
    <x v="0"/>
    <s v="GDN_Direct_RT_2102"/>
    <n v="3"/>
    <m/>
    <m/>
    <m/>
    <m/>
    <n v="0"/>
    <m/>
    <x v="0"/>
    <m/>
    <m/>
    <x v="87"/>
    <m/>
    <x v="2"/>
    <x v="3"/>
    <x v="0"/>
  </r>
  <r>
    <x v="599"/>
    <x v="5"/>
    <x v="0"/>
    <s v="GDN_Direct_RT_2102"/>
    <n v="4473"/>
    <m/>
    <m/>
    <m/>
    <m/>
    <n v="189.20736830500002"/>
    <m/>
    <x v="0"/>
    <m/>
    <m/>
    <x v="87"/>
    <m/>
    <x v="2"/>
    <x v="3"/>
    <x v="0"/>
  </r>
  <r>
    <x v="599"/>
    <x v="5"/>
    <x v="0"/>
    <s v="GDN_Direct_RT_2102"/>
    <n v="1334"/>
    <m/>
    <m/>
    <m/>
    <m/>
    <n v="80.159988089999999"/>
    <m/>
    <x v="0"/>
    <m/>
    <m/>
    <x v="87"/>
    <m/>
    <x v="2"/>
    <x v="3"/>
    <x v="0"/>
  </r>
  <r>
    <x v="599"/>
    <x v="5"/>
    <x v="0"/>
    <s v="GDN_Direct_RT_2102"/>
    <n v="5128"/>
    <m/>
    <m/>
    <m/>
    <m/>
    <n v="324.74164488000002"/>
    <m/>
    <x v="0"/>
    <m/>
    <m/>
    <x v="87"/>
    <m/>
    <x v="2"/>
    <x v="3"/>
    <x v="0"/>
  </r>
  <r>
    <x v="599"/>
    <x v="5"/>
    <x v="0"/>
    <s v="GDN_Direct_RT_2102"/>
    <n v="980"/>
    <m/>
    <m/>
    <m/>
    <m/>
    <n v="193.78579803"/>
    <m/>
    <x v="0"/>
    <m/>
    <m/>
    <x v="87"/>
    <m/>
    <x v="2"/>
    <x v="3"/>
    <x v="0"/>
  </r>
  <r>
    <x v="599"/>
    <x v="5"/>
    <x v="0"/>
    <s v="GDN_Direct_RT_2102"/>
    <n v="10"/>
    <m/>
    <m/>
    <m/>
    <m/>
    <n v="0"/>
    <m/>
    <x v="0"/>
    <m/>
    <m/>
    <x v="87"/>
    <m/>
    <x v="2"/>
    <x v="3"/>
    <x v="0"/>
  </r>
  <r>
    <x v="600"/>
    <x v="4"/>
    <x v="0"/>
    <s v="指名：ドルチェグスト（170816-170916）"/>
    <n v="55"/>
    <m/>
    <m/>
    <m/>
    <m/>
    <n v="1034.8"/>
    <m/>
    <x v="0"/>
    <m/>
    <m/>
    <x v="87"/>
    <m/>
    <x v="2"/>
    <x v="3"/>
    <x v="2"/>
  </r>
  <r>
    <x v="600"/>
    <x v="4"/>
    <x v="0"/>
    <s v="指名：ドルチェグスト（170816-170916）"/>
    <n v="1288"/>
    <m/>
    <m/>
    <m/>
    <m/>
    <n v="18662.8"/>
    <m/>
    <x v="0"/>
    <m/>
    <m/>
    <x v="87"/>
    <m/>
    <x v="2"/>
    <x v="3"/>
    <x v="2"/>
  </r>
  <r>
    <x v="600"/>
    <x v="4"/>
    <x v="0"/>
    <s v="指名：ドルチェグスト（170816-170916）"/>
    <n v="12"/>
    <m/>
    <m/>
    <m/>
    <m/>
    <n v="150.80000000000001"/>
    <m/>
    <x v="0"/>
    <m/>
    <m/>
    <x v="87"/>
    <m/>
    <x v="2"/>
    <x v="3"/>
    <x v="2"/>
  </r>
  <r>
    <x v="600"/>
    <x v="4"/>
    <x v="0"/>
    <s v="指名：ドルチェグスト（170816-170916）"/>
    <n v="43"/>
    <m/>
    <m/>
    <m/>
    <m/>
    <n v="581.36"/>
    <m/>
    <x v="0"/>
    <m/>
    <m/>
    <x v="87"/>
    <m/>
    <x v="2"/>
    <x v="3"/>
    <x v="2"/>
  </r>
  <r>
    <x v="600"/>
    <x v="4"/>
    <x v="0"/>
    <s v="指名：ドルチェグスト（170816-170916）"/>
    <n v="28"/>
    <m/>
    <m/>
    <m/>
    <m/>
    <n v="2358.7200000000003"/>
    <m/>
    <x v="0"/>
    <m/>
    <m/>
    <x v="87"/>
    <m/>
    <x v="2"/>
    <x v="3"/>
    <x v="2"/>
  </r>
  <r>
    <x v="600"/>
    <x v="4"/>
    <x v="0"/>
    <s v="指名：ドルチェグスト（170816-170916）"/>
    <n v="3442"/>
    <m/>
    <m/>
    <m/>
    <m/>
    <n v="58162"/>
    <m/>
    <x v="0"/>
    <m/>
    <m/>
    <x v="87"/>
    <m/>
    <x v="2"/>
    <x v="3"/>
    <x v="2"/>
  </r>
  <r>
    <x v="600"/>
    <x v="5"/>
    <x v="0"/>
    <s v="GDN_Direct_RT_2102"/>
    <n v="2805"/>
    <m/>
    <m/>
    <m/>
    <m/>
    <n v="226.27494566499999"/>
    <m/>
    <x v="0"/>
    <m/>
    <m/>
    <x v="87"/>
    <m/>
    <x v="2"/>
    <x v="3"/>
    <x v="0"/>
  </r>
  <r>
    <x v="600"/>
    <x v="5"/>
    <x v="0"/>
    <s v="GDN_Direct_RT_2102"/>
    <n v="3021"/>
    <m/>
    <m/>
    <m/>
    <m/>
    <n v="220.25575977"/>
    <m/>
    <x v="0"/>
    <m/>
    <m/>
    <x v="87"/>
    <m/>
    <x v="2"/>
    <x v="3"/>
    <x v="0"/>
  </r>
  <r>
    <x v="600"/>
    <x v="5"/>
    <x v="0"/>
    <s v="GDN_Direct_RT_2102"/>
    <n v="2103"/>
    <m/>
    <m/>
    <m/>
    <m/>
    <n v="112.34628054"/>
    <m/>
    <x v="0"/>
    <m/>
    <m/>
    <x v="87"/>
    <m/>
    <x v="2"/>
    <x v="3"/>
    <x v="0"/>
  </r>
  <r>
    <x v="600"/>
    <x v="5"/>
    <x v="0"/>
    <s v="GDN_Direct_RT_2102"/>
    <n v="2843"/>
    <m/>
    <m/>
    <m/>
    <m/>
    <n v="419.53688993499998"/>
    <m/>
    <x v="0"/>
    <m/>
    <m/>
    <x v="87"/>
    <m/>
    <x v="2"/>
    <x v="3"/>
    <x v="0"/>
  </r>
  <r>
    <x v="600"/>
    <x v="5"/>
    <x v="0"/>
    <s v="GDN_Direct_RT_2102"/>
    <n v="206"/>
    <m/>
    <m/>
    <m/>
    <m/>
    <n v="41.634845935000001"/>
    <m/>
    <x v="0"/>
    <m/>
    <m/>
    <x v="87"/>
    <m/>
    <x v="2"/>
    <x v="3"/>
    <x v="0"/>
  </r>
  <r>
    <x v="600"/>
    <x v="5"/>
    <x v="0"/>
    <s v="GDN_Direct_RT_2102"/>
    <n v="14"/>
    <m/>
    <m/>
    <m/>
    <m/>
    <n v="0"/>
    <m/>
    <x v="0"/>
    <m/>
    <m/>
    <x v="87"/>
    <m/>
    <x v="2"/>
    <x v="3"/>
    <x v="0"/>
  </r>
  <r>
    <x v="600"/>
    <x v="5"/>
    <x v="0"/>
    <s v="GDN_Direct_RT_2102"/>
    <n v="1"/>
    <m/>
    <m/>
    <m/>
    <m/>
    <n v="0"/>
    <m/>
    <x v="0"/>
    <m/>
    <m/>
    <x v="87"/>
    <m/>
    <x v="2"/>
    <x v="3"/>
    <x v="0"/>
  </r>
  <r>
    <x v="600"/>
    <x v="5"/>
    <x v="0"/>
    <s v="GDN_Direct_RT_2102"/>
    <n v="41347"/>
    <m/>
    <m/>
    <m/>
    <m/>
    <n v="8809.5249213800016"/>
    <m/>
    <x v="0"/>
    <m/>
    <m/>
    <x v="87"/>
    <m/>
    <x v="2"/>
    <x v="3"/>
    <x v="0"/>
  </r>
  <r>
    <x v="600"/>
    <x v="5"/>
    <x v="0"/>
    <s v="GDN_Direct_RT_2102"/>
    <n v="46"/>
    <m/>
    <m/>
    <m/>
    <m/>
    <n v="0"/>
    <m/>
    <x v="0"/>
    <m/>
    <m/>
    <x v="87"/>
    <m/>
    <x v="2"/>
    <x v="3"/>
    <x v="0"/>
  </r>
  <r>
    <x v="600"/>
    <x v="5"/>
    <x v="0"/>
    <s v="GDN_Direct_RT_2102"/>
    <n v="123"/>
    <m/>
    <m/>
    <m/>
    <m/>
    <n v="13.598871154999999"/>
    <m/>
    <x v="0"/>
    <m/>
    <m/>
    <x v="87"/>
    <m/>
    <x v="2"/>
    <x v="3"/>
    <x v="0"/>
  </r>
  <r>
    <x v="600"/>
    <x v="5"/>
    <x v="0"/>
    <s v="GDN_Direct_RT_2102"/>
    <n v="481"/>
    <m/>
    <m/>
    <m/>
    <m/>
    <n v="0"/>
    <m/>
    <x v="0"/>
    <m/>
    <m/>
    <x v="87"/>
    <m/>
    <x v="2"/>
    <x v="3"/>
    <x v="0"/>
  </r>
  <r>
    <x v="600"/>
    <x v="5"/>
    <x v="0"/>
    <s v="GDN_Direct_RT_2102"/>
    <n v="1134871"/>
    <m/>
    <m/>
    <m/>
    <m/>
    <n v="65545.879908685005"/>
    <m/>
    <x v="0"/>
    <m/>
    <m/>
    <x v="87"/>
    <m/>
    <x v="2"/>
    <x v="3"/>
    <x v="0"/>
  </r>
  <r>
    <x v="600"/>
    <x v="5"/>
    <x v="0"/>
    <s v="GDN_Direct_RT_2102"/>
    <n v="22132"/>
    <m/>
    <m/>
    <m/>
    <m/>
    <n v="3763.4363057699998"/>
    <m/>
    <x v="0"/>
    <m/>
    <m/>
    <x v="87"/>
    <m/>
    <x v="2"/>
    <x v="3"/>
    <x v="0"/>
  </r>
  <r>
    <x v="600"/>
    <x v="5"/>
    <x v="0"/>
    <s v="GDN_Direct_RT_2102"/>
    <n v="679"/>
    <m/>
    <m/>
    <m/>
    <m/>
    <n v="26.463420034999999"/>
    <m/>
    <x v="0"/>
    <m/>
    <m/>
    <x v="87"/>
    <m/>
    <x v="2"/>
    <x v="3"/>
    <x v="0"/>
  </r>
  <r>
    <x v="600"/>
    <x v="5"/>
    <x v="0"/>
    <s v="GDN_Direct_RT_2102"/>
    <n v="810"/>
    <m/>
    <m/>
    <m/>
    <m/>
    <n v="12.350963155000001"/>
    <m/>
    <x v="0"/>
    <m/>
    <m/>
    <x v="87"/>
    <m/>
    <x v="2"/>
    <x v="3"/>
    <x v="0"/>
  </r>
  <r>
    <x v="600"/>
    <x v="5"/>
    <x v="0"/>
    <s v="GDN_Direct_RT_2102"/>
    <n v="15"/>
    <m/>
    <m/>
    <m/>
    <m/>
    <n v="0"/>
    <m/>
    <x v="0"/>
    <m/>
    <m/>
    <x v="87"/>
    <m/>
    <x v="2"/>
    <x v="3"/>
    <x v="0"/>
  </r>
  <r>
    <x v="600"/>
    <x v="5"/>
    <x v="0"/>
    <s v="GDN_Direct_RT_2102"/>
    <n v="723664"/>
    <m/>
    <m/>
    <m/>
    <m/>
    <n v="52146.17933829"/>
    <m/>
    <x v="0"/>
    <m/>
    <m/>
    <x v="87"/>
    <m/>
    <x v="2"/>
    <x v="3"/>
    <x v="0"/>
  </r>
  <r>
    <x v="600"/>
    <x v="5"/>
    <x v="0"/>
    <s v="GDN_Direct_RT_2102"/>
    <n v="1288"/>
    <m/>
    <m/>
    <m/>
    <m/>
    <n v="188.22015288"/>
    <m/>
    <x v="0"/>
    <m/>
    <m/>
    <x v="87"/>
    <m/>
    <x v="2"/>
    <x v="3"/>
    <x v="0"/>
  </r>
  <r>
    <x v="601"/>
    <x v="4"/>
    <x v="0"/>
    <s v="指名：ドルチェグスト（170816-170916）"/>
    <n v="59"/>
    <m/>
    <m/>
    <m/>
    <m/>
    <n v="343.2"/>
    <m/>
    <x v="0"/>
    <m/>
    <m/>
    <x v="87"/>
    <m/>
    <x v="2"/>
    <x v="3"/>
    <x v="2"/>
  </r>
  <r>
    <x v="601"/>
    <x v="4"/>
    <x v="0"/>
    <s v="指名：ドルチェグスト（170816-170916）"/>
    <n v="1586"/>
    <m/>
    <m/>
    <m/>
    <m/>
    <n v="21986.639999999999"/>
    <m/>
    <x v="0"/>
    <m/>
    <m/>
    <x v="87"/>
    <m/>
    <x v="2"/>
    <x v="3"/>
    <x v="2"/>
  </r>
  <r>
    <x v="601"/>
    <x v="4"/>
    <x v="0"/>
    <s v="指名：ドルチェグスト（170816-170916）"/>
    <n v="14"/>
    <m/>
    <m/>
    <m/>
    <m/>
    <n v="303.68"/>
    <m/>
    <x v="0"/>
    <m/>
    <m/>
    <x v="87"/>
    <m/>
    <x v="2"/>
    <x v="3"/>
    <x v="2"/>
  </r>
  <r>
    <x v="601"/>
    <x v="4"/>
    <x v="0"/>
    <s v="指名：ドルチェグスト（170816-170916）"/>
    <n v="4828"/>
    <m/>
    <m/>
    <m/>
    <m/>
    <n v="55155.360000000001"/>
    <m/>
    <x v="0"/>
    <m/>
    <m/>
    <x v="87"/>
    <m/>
    <x v="2"/>
    <x v="3"/>
    <x v="2"/>
  </r>
  <r>
    <x v="601"/>
    <x v="4"/>
    <x v="0"/>
    <s v="指名：ドルチェグスト（170816-170916）"/>
    <n v="79"/>
    <m/>
    <m/>
    <m/>
    <m/>
    <n v="546"/>
    <m/>
    <x v="0"/>
    <m/>
    <m/>
    <x v="87"/>
    <m/>
    <x v="2"/>
    <x v="3"/>
    <x v="2"/>
  </r>
  <r>
    <x v="601"/>
    <x v="4"/>
    <x v="0"/>
    <s v="指名：ドルチェグスト（170816-170916）"/>
    <n v="14"/>
    <m/>
    <m/>
    <m/>
    <m/>
    <n v="24.96"/>
    <m/>
    <x v="0"/>
    <m/>
    <m/>
    <x v="87"/>
    <m/>
    <x v="2"/>
    <x v="3"/>
    <x v="2"/>
  </r>
  <r>
    <x v="601"/>
    <x v="5"/>
    <x v="0"/>
    <s v="GDN_Direct_RT_2102"/>
    <n v="2"/>
    <m/>
    <m/>
    <m/>
    <m/>
    <n v="0"/>
    <m/>
    <x v="0"/>
    <m/>
    <m/>
    <x v="87"/>
    <m/>
    <x v="2"/>
    <x v="3"/>
    <x v="0"/>
  </r>
  <r>
    <x v="601"/>
    <x v="5"/>
    <x v="0"/>
    <s v="GDN_Direct_RT_2102"/>
    <n v="124"/>
    <m/>
    <m/>
    <m/>
    <m/>
    <n v="20.71380546"/>
    <m/>
    <x v="0"/>
    <m/>
    <m/>
    <x v="87"/>
    <m/>
    <x v="2"/>
    <x v="3"/>
    <x v="0"/>
  </r>
  <r>
    <x v="601"/>
    <x v="5"/>
    <x v="0"/>
    <s v="GDN_Direct_RT_2102"/>
    <n v="1591"/>
    <m/>
    <m/>
    <m/>
    <m/>
    <n v="344.81230049999999"/>
    <m/>
    <x v="0"/>
    <m/>
    <m/>
    <x v="87"/>
    <m/>
    <x v="2"/>
    <x v="3"/>
    <x v="0"/>
  </r>
  <r>
    <x v="601"/>
    <x v="5"/>
    <x v="0"/>
    <s v="GDN_Direct_RT_2102"/>
    <n v="36"/>
    <m/>
    <m/>
    <m/>
    <m/>
    <n v="11.474392525000001"/>
    <m/>
    <x v="0"/>
    <m/>
    <m/>
    <x v="87"/>
    <m/>
    <x v="2"/>
    <x v="3"/>
    <x v="0"/>
  </r>
  <r>
    <x v="601"/>
    <x v="5"/>
    <x v="0"/>
    <s v="GDN_Direct_RT_2102"/>
    <n v="5"/>
    <m/>
    <m/>
    <m/>
    <m/>
    <n v="0"/>
    <m/>
    <x v="0"/>
    <m/>
    <m/>
    <x v="87"/>
    <m/>
    <x v="2"/>
    <x v="3"/>
    <x v="0"/>
  </r>
  <r>
    <x v="601"/>
    <x v="5"/>
    <x v="0"/>
    <s v="GDN_Direct_RT_2102"/>
    <n v="1"/>
    <m/>
    <m/>
    <m/>
    <m/>
    <n v="0"/>
    <m/>
    <x v="0"/>
    <m/>
    <m/>
    <x v="87"/>
    <m/>
    <x v="2"/>
    <x v="3"/>
    <x v="0"/>
  </r>
  <r>
    <x v="601"/>
    <x v="5"/>
    <x v="0"/>
    <s v="GDN_Direct_RT_2102"/>
    <n v="54"/>
    <m/>
    <m/>
    <m/>
    <m/>
    <n v="0"/>
    <m/>
    <x v="0"/>
    <m/>
    <m/>
    <x v="87"/>
    <m/>
    <x v="2"/>
    <x v="3"/>
    <x v="0"/>
  </r>
  <r>
    <x v="601"/>
    <x v="5"/>
    <x v="0"/>
    <s v="GDN_Direct_RT_2102"/>
    <n v="171"/>
    <m/>
    <m/>
    <m/>
    <m/>
    <n v="16.622219300000001"/>
    <m/>
    <x v="0"/>
    <m/>
    <m/>
    <x v="87"/>
    <m/>
    <x v="2"/>
    <x v="3"/>
    <x v="0"/>
  </r>
  <r>
    <x v="601"/>
    <x v="5"/>
    <x v="0"/>
    <s v="GDN_Direct_RT_2102"/>
    <n v="196"/>
    <m/>
    <m/>
    <m/>
    <m/>
    <n v="0"/>
    <m/>
    <x v="0"/>
    <m/>
    <m/>
    <x v="87"/>
    <m/>
    <x v="2"/>
    <x v="3"/>
    <x v="0"/>
  </r>
  <r>
    <x v="601"/>
    <x v="5"/>
    <x v="0"/>
    <s v="GDN_Direct_RT_2102"/>
    <n v="371"/>
    <m/>
    <m/>
    <m/>
    <m/>
    <n v="0"/>
    <m/>
    <x v="0"/>
    <m/>
    <m/>
    <x v="87"/>
    <m/>
    <x v="2"/>
    <x v="3"/>
    <x v="0"/>
  </r>
  <r>
    <x v="601"/>
    <x v="5"/>
    <x v="0"/>
    <s v="GDN_Direct_RT_2102"/>
    <n v="2204"/>
    <m/>
    <m/>
    <m/>
    <m/>
    <n v="246.71498628999998"/>
    <m/>
    <x v="0"/>
    <m/>
    <m/>
    <x v="87"/>
    <m/>
    <x v="2"/>
    <x v="3"/>
    <x v="0"/>
  </r>
  <r>
    <x v="601"/>
    <x v="5"/>
    <x v="0"/>
    <s v="GDN_Direct_RT_2102"/>
    <n v="1204"/>
    <m/>
    <m/>
    <m/>
    <m/>
    <n v="221.03035249999999"/>
    <m/>
    <x v="0"/>
    <m/>
    <m/>
    <x v="87"/>
    <m/>
    <x v="2"/>
    <x v="3"/>
    <x v="0"/>
  </r>
  <r>
    <x v="601"/>
    <x v="5"/>
    <x v="0"/>
    <s v="GDN_Direct_RT_2102"/>
    <n v="670"/>
    <m/>
    <m/>
    <m/>
    <m/>
    <n v="55.826119935000001"/>
    <m/>
    <x v="0"/>
    <m/>
    <m/>
    <x v="87"/>
    <m/>
    <x v="2"/>
    <x v="3"/>
    <x v="0"/>
  </r>
  <r>
    <x v="601"/>
    <x v="5"/>
    <x v="0"/>
    <s v="GDN_Direct_RT_2102"/>
    <n v="806494"/>
    <m/>
    <m/>
    <m/>
    <m/>
    <n v="44970.772922435004"/>
    <m/>
    <x v="0"/>
    <m/>
    <m/>
    <x v="87"/>
    <m/>
    <x v="2"/>
    <x v="3"/>
    <x v="0"/>
  </r>
  <r>
    <x v="601"/>
    <x v="5"/>
    <x v="0"/>
    <s v="GDN_Direct_RT_2102"/>
    <n v="215"/>
    <m/>
    <m/>
    <m/>
    <m/>
    <n v="53.864843854999997"/>
    <m/>
    <x v="0"/>
    <m/>
    <m/>
    <x v="87"/>
    <m/>
    <x v="2"/>
    <x v="3"/>
    <x v="0"/>
  </r>
  <r>
    <x v="601"/>
    <x v="5"/>
    <x v="0"/>
    <s v="GDN_Direct_RT_2102"/>
    <n v="1196647"/>
    <m/>
    <m/>
    <m/>
    <m/>
    <n v="60566.208442325005"/>
    <m/>
    <x v="0"/>
    <m/>
    <m/>
    <x v="87"/>
    <m/>
    <x v="2"/>
    <x v="3"/>
    <x v="0"/>
  </r>
  <r>
    <x v="601"/>
    <x v="5"/>
    <x v="0"/>
    <s v="GDN_Direct_RT_2102"/>
    <n v="20634"/>
    <m/>
    <m/>
    <m/>
    <m/>
    <n v="3134.5594525450001"/>
    <m/>
    <x v="0"/>
    <m/>
    <m/>
    <x v="87"/>
    <m/>
    <x v="2"/>
    <x v="3"/>
    <x v="0"/>
  </r>
  <r>
    <x v="601"/>
    <x v="5"/>
    <x v="0"/>
    <s v="GDN_Direct_RT_2102"/>
    <n v="41628"/>
    <m/>
    <m/>
    <m/>
    <m/>
    <n v="7416.7646388650001"/>
    <m/>
    <x v="0"/>
    <m/>
    <m/>
    <x v="87"/>
    <m/>
    <x v="2"/>
    <x v="3"/>
    <x v="0"/>
  </r>
  <r>
    <x v="601"/>
    <x v="5"/>
    <x v="0"/>
    <s v="GDN_Direct_RT_2102"/>
    <n v="2673"/>
    <m/>
    <m/>
    <m/>
    <m/>
    <n v="377.91914364000002"/>
    <m/>
    <x v="0"/>
    <m/>
    <m/>
    <x v="87"/>
    <m/>
    <x v="2"/>
    <x v="3"/>
    <x v="0"/>
  </r>
  <r>
    <x v="602"/>
    <x v="4"/>
    <x v="0"/>
    <s v="指名：ドルチェグスト（170816-170916）"/>
    <n v="60"/>
    <m/>
    <m/>
    <m/>
    <m/>
    <n v="885.04"/>
    <m/>
    <x v="0"/>
    <m/>
    <m/>
    <x v="88"/>
    <m/>
    <x v="2"/>
    <x v="3"/>
    <x v="2"/>
  </r>
  <r>
    <x v="602"/>
    <x v="4"/>
    <x v="0"/>
    <s v="指名：ドルチェグスト（170816-170916）"/>
    <n v="21"/>
    <m/>
    <m/>
    <m/>
    <m/>
    <n v="20.8"/>
    <m/>
    <x v="0"/>
    <m/>
    <m/>
    <x v="88"/>
    <m/>
    <x v="2"/>
    <x v="3"/>
    <x v="2"/>
  </r>
  <r>
    <x v="602"/>
    <x v="4"/>
    <x v="0"/>
    <s v="指名：ドルチェグスト（170816-170916）"/>
    <n v="53"/>
    <m/>
    <m/>
    <m/>
    <m/>
    <n v="534.56000000000006"/>
    <m/>
    <x v="0"/>
    <m/>
    <m/>
    <x v="88"/>
    <m/>
    <x v="2"/>
    <x v="3"/>
    <x v="2"/>
  </r>
  <r>
    <x v="602"/>
    <x v="4"/>
    <x v="0"/>
    <s v="指名：ドルチェグスト（170816-170916）"/>
    <n v="4541"/>
    <m/>
    <m/>
    <m/>
    <m/>
    <n v="58581.119999999995"/>
    <m/>
    <x v="0"/>
    <m/>
    <m/>
    <x v="88"/>
    <m/>
    <x v="2"/>
    <x v="3"/>
    <x v="2"/>
  </r>
  <r>
    <x v="602"/>
    <x v="4"/>
    <x v="0"/>
    <s v="指名：ドルチェグスト（170816-170916）"/>
    <n v="1464"/>
    <m/>
    <m/>
    <m/>
    <m/>
    <n v="18376.8"/>
    <m/>
    <x v="0"/>
    <m/>
    <m/>
    <x v="88"/>
    <m/>
    <x v="2"/>
    <x v="3"/>
    <x v="2"/>
  </r>
  <r>
    <x v="602"/>
    <x v="4"/>
    <x v="0"/>
    <s v="指名：ドルチェグスト（170816-170916）"/>
    <n v="15"/>
    <m/>
    <m/>
    <m/>
    <m/>
    <n v="58.24"/>
    <m/>
    <x v="0"/>
    <m/>
    <m/>
    <x v="88"/>
    <m/>
    <x v="2"/>
    <x v="3"/>
    <x v="2"/>
  </r>
  <r>
    <x v="602"/>
    <x v="5"/>
    <x v="0"/>
    <s v="GDN_Direct_RT_2102"/>
    <n v="114"/>
    <m/>
    <m/>
    <m/>
    <m/>
    <n v="0"/>
    <m/>
    <x v="0"/>
    <m/>
    <m/>
    <x v="88"/>
    <m/>
    <x v="2"/>
    <x v="3"/>
    <x v="0"/>
  </r>
  <r>
    <x v="602"/>
    <x v="5"/>
    <x v="0"/>
    <s v="GDN_Direct_RT_2102"/>
    <n v="119"/>
    <m/>
    <m/>
    <m/>
    <m/>
    <n v="11.15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70"/>
    <m/>
    <m/>
    <m/>
    <m/>
    <n v="11.15"/>
    <m/>
    <x v="0"/>
    <m/>
    <m/>
    <x v="88"/>
    <m/>
    <x v="2"/>
    <x v="3"/>
    <x v="0"/>
  </r>
  <r>
    <x v="602"/>
    <x v="5"/>
    <x v="0"/>
    <s v="GDN_Direct_RT_2102"/>
    <n v="13"/>
    <m/>
    <m/>
    <m/>
    <m/>
    <n v="0"/>
    <m/>
    <x v="0"/>
    <m/>
    <m/>
    <x v="88"/>
    <m/>
    <x v="2"/>
    <x v="3"/>
    <x v="0"/>
  </r>
  <r>
    <x v="602"/>
    <x v="5"/>
    <x v="0"/>
    <s v="GDN_Direct_RT_2102"/>
    <n v="9"/>
    <m/>
    <m/>
    <m/>
    <m/>
    <n v="0"/>
    <m/>
    <x v="0"/>
    <m/>
    <m/>
    <x v="88"/>
    <m/>
    <x v="2"/>
    <x v="3"/>
    <x v="0"/>
  </r>
  <r>
    <x v="602"/>
    <x v="5"/>
    <x v="0"/>
    <s v="GDN_Direct_RT_2102"/>
    <n v="98"/>
    <m/>
    <m/>
    <m/>
    <m/>
    <n v="0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70130"/>
    <m/>
    <m/>
    <m/>
    <m/>
    <n v="1906.0791222300002"/>
    <m/>
    <x v="0"/>
    <m/>
    <m/>
    <x v="88"/>
    <m/>
    <x v="2"/>
    <x v="3"/>
    <x v="0"/>
  </r>
  <r>
    <x v="602"/>
    <x v="5"/>
    <x v="0"/>
    <s v="GDN_Direct_RT_2102"/>
    <n v="112"/>
    <m/>
    <m/>
    <m/>
    <m/>
    <n v="11.15"/>
    <m/>
    <x v="0"/>
    <m/>
    <m/>
    <x v="88"/>
    <m/>
    <x v="2"/>
    <x v="3"/>
    <x v="0"/>
  </r>
  <r>
    <x v="602"/>
    <x v="5"/>
    <x v="0"/>
    <s v="GDN_Direct_RT_2102"/>
    <n v="4"/>
    <m/>
    <m/>
    <m/>
    <m/>
    <n v="0"/>
    <m/>
    <x v="0"/>
    <m/>
    <m/>
    <x v="88"/>
    <m/>
    <x v="2"/>
    <x v="3"/>
    <x v="0"/>
  </r>
  <r>
    <x v="602"/>
    <x v="5"/>
    <x v="0"/>
    <s v="GDN_Direct_RT_2102"/>
    <n v="12"/>
    <m/>
    <m/>
    <m/>
    <m/>
    <n v="0"/>
    <m/>
    <x v="0"/>
    <m/>
    <m/>
    <x v="88"/>
    <m/>
    <x v="2"/>
    <x v="3"/>
    <x v="0"/>
  </r>
  <r>
    <x v="602"/>
    <x v="5"/>
    <x v="0"/>
    <s v="GDN_Direct_RT_2102"/>
    <n v="1695"/>
    <m/>
    <m/>
    <m/>
    <m/>
    <n v="175.96058292999999"/>
    <m/>
    <x v="0"/>
    <m/>
    <m/>
    <x v="88"/>
    <m/>
    <x v="2"/>
    <x v="3"/>
    <x v="0"/>
  </r>
  <r>
    <x v="602"/>
    <x v="5"/>
    <x v="0"/>
    <s v="GDN_Direct_RT_2102"/>
    <n v="18"/>
    <m/>
    <m/>
    <m/>
    <m/>
    <n v="0"/>
    <m/>
    <x v="0"/>
    <m/>
    <m/>
    <x v="88"/>
    <m/>
    <x v="2"/>
    <x v="3"/>
    <x v="0"/>
  </r>
  <r>
    <x v="602"/>
    <x v="5"/>
    <x v="0"/>
    <s v="GDN_Direct_RT_2102"/>
    <n v="77930"/>
    <m/>
    <m/>
    <m/>
    <m/>
    <n v="2018.3482447700001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90"/>
    <m/>
    <m/>
    <m/>
    <m/>
    <n v="11.13046074"/>
    <m/>
    <x v="0"/>
    <m/>
    <m/>
    <x v="88"/>
    <m/>
    <x v="2"/>
    <x v="3"/>
    <x v="0"/>
  </r>
  <r>
    <x v="602"/>
    <x v="5"/>
    <x v="0"/>
    <s v="GDN_Direct_RT_2102"/>
    <n v="51532"/>
    <m/>
    <m/>
    <m/>
    <m/>
    <n v="1508.858718685"/>
    <m/>
    <x v="0"/>
    <m/>
    <m/>
    <x v="88"/>
    <m/>
    <x v="2"/>
    <x v="3"/>
    <x v="0"/>
  </r>
  <r>
    <x v="602"/>
    <x v="5"/>
    <x v="0"/>
    <s v="GDN_Direct_RT_2102"/>
    <n v="1979"/>
    <m/>
    <m/>
    <m/>
    <m/>
    <n v="206.20904775"/>
    <m/>
    <x v="0"/>
    <m/>
    <m/>
    <x v="88"/>
    <m/>
    <x v="2"/>
    <x v="3"/>
    <x v="0"/>
  </r>
  <r>
    <x v="602"/>
    <x v="5"/>
    <x v="0"/>
    <s v="GDN_Direct_RT_2102"/>
    <n v="1518"/>
    <m/>
    <m/>
    <m/>
    <m/>
    <n v="162.96591355000001"/>
    <m/>
    <x v="0"/>
    <m/>
    <m/>
    <x v="88"/>
    <m/>
    <x v="2"/>
    <x v="3"/>
    <x v="0"/>
  </r>
  <r>
    <x v="602"/>
    <x v="5"/>
    <x v="0"/>
    <s v="GDN_Direct_RT_2102"/>
    <n v="7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11.15"/>
    <m/>
    <x v="0"/>
    <m/>
    <m/>
    <x v="88"/>
    <m/>
    <x v="2"/>
    <x v="3"/>
    <x v="0"/>
  </r>
  <r>
    <x v="602"/>
    <x v="5"/>
    <x v="0"/>
    <s v="GDN_Direct_RT_2102"/>
    <n v="127"/>
    <m/>
    <m/>
    <m/>
    <m/>
    <n v="10.415233955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149571"/>
    <m/>
    <m/>
    <m/>
    <m/>
    <n v="4480.7365994049997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28"/>
    <m/>
    <m/>
    <m/>
    <m/>
    <n v="0"/>
    <m/>
    <x v="0"/>
    <m/>
    <m/>
    <x v="88"/>
    <m/>
    <x v="2"/>
    <x v="3"/>
    <x v="0"/>
  </r>
  <r>
    <x v="602"/>
    <x v="5"/>
    <x v="0"/>
    <s v="GDN_Direct_RT_2102"/>
    <n v="491"/>
    <m/>
    <m/>
    <m/>
    <m/>
    <n v="28.517449620000001"/>
    <m/>
    <x v="0"/>
    <m/>
    <m/>
    <x v="88"/>
    <m/>
    <x v="2"/>
    <x v="3"/>
    <x v="0"/>
  </r>
  <r>
    <x v="602"/>
    <x v="5"/>
    <x v="0"/>
    <s v="GDN_Direct_RT_2102"/>
    <n v="1968"/>
    <m/>
    <m/>
    <m/>
    <m/>
    <n v="179.84231270999999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342"/>
    <m/>
    <m/>
    <m/>
    <m/>
    <n v="220.71502046500001"/>
    <m/>
    <x v="0"/>
    <m/>
    <m/>
    <x v="88"/>
    <m/>
    <x v="2"/>
    <x v="3"/>
    <x v="0"/>
  </r>
  <r>
    <x v="602"/>
    <x v="5"/>
    <x v="0"/>
    <s v="GDN_Direct_RT_2102"/>
    <n v="1"/>
    <m/>
    <m/>
    <m/>
    <m/>
    <n v="0"/>
    <m/>
    <x v="0"/>
    <m/>
    <m/>
    <x v="88"/>
    <m/>
    <x v="2"/>
    <x v="3"/>
    <x v="0"/>
  </r>
  <r>
    <x v="602"/>
    <x v="5"/>
    <x v="0"/>
    <s v="GDN_Direct_RT_2102"/>
    <n v="120"/>
    <m/>
    <m/>
    <m/>
    <m/>
    <n v="22.3"/>
    <m/>
    <x v="0"/>
    <m/>
    <m/>
    <x v="88"/>
    <m/>
    <x v="2"/>
    <x v="3"/>
    <x v="0"/>
  </r>
  <r>
    <x v="602"/>
    <x v="5"/>
    <x v="0"/>
    <s v="GDN_Direct_RT_2102"/>
    <n v="4"/>
    <m/>
    <m/>
    <m/>
    <m/>
    <n v="0"/>
    <m/>
    <x v="0"/>
    <m/>
    <m/>
    <x v="88"/>
    <m/>
    <x v="2"/>
    <x v="3"/>
    <x v="0"/>
  </r>
  <r>
    <x v="602"/>
    <x v="5"/>
    <x v="0"/>
    <s v="GDN_Direct_RT_2102"/>
    <n v="66"/>
    <m/>
    <m/>
    <m/>
    <m/>
    <n v="0"/>
    <m/>
    <x v="0"/>
    <m/>
    <m/>
    <x v="88"/>
    <m/>
    <x v="2"/>
    <x v="3"/>
    <x v="0"/>
  </r>
  <r>
    <x v="602"/>
    <x v="5"/>
    <x v="0"/>
    <s v="GDN_Direct_RT_2102"/>
    <n v="145"/>
    <m/>
    <m/>
    <m/>
    <m/>
    <n v="8.5587177000000008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47793"/>
    <m/>
    <m/>
    <m/>
    <m/>
    <n v="1507.7641276449999"/>
    <m/>
    <x v="0"/>
    <m/>
    <m/>
    <x v="88"/>
    <m/>
    <x v="2"/>
    <x v="3"/>
    <x v="0"/>
  </r>
  <r>
    <x v="602"/>
    <x v="5"/>
    <x v="0"/>
    <s v="GDN_Direct_RT_2102"/>
    <n v="152"/>
    <m/>
    <m/>
    <m/>
    <m/>
    <n v="0"/>
    <m/>
    <x v="0"/>
    <m/>
    <m/>
    <x v="88"/>
    <m/>
    <x v="2"/>
    <x v="3"/>
    <x v="0"/>
  </r>
  <r>
    <x v="602"/>
    <x v="5"/>
    <x v="0"/>
    <s v="GDN_Direct_RT_2102"/>
    <n v="1339"/>
    <m/>
    <m/>
    <m/>
    <m/>
    <n v="111.545718345"/>
    <m/>
    <x v="0"/>
    <m/>
    <m/>
    <x v="88"/>
    <m/>
    <x v="2"/>
    <x v="3"/>
    <x v="0"/>
  </r>
  <r>
    <x v="602"/>
    <x v="5"/>
    <x v="0"/>
    <s v="GDN_Direct_RT_2102"/>
    <n v="15"/>
    <m/>
    <m/>
    <m/>
    <m/>
    <n v="0"/>
    <m/>
    <x v="0"/>
    <m/>
    <m/>
    <x v="88"/>
    <m/>
    <x v="2"/>
    <x v="3"/>
    <x v="0"/>
  </r>
  <r>
    <x v="602"/>
    <x v="5"/>
    <x v="0"/>
    <s v="GDN_Direct_RT_2102"/>
    <n v="7"/>
    <m/>
    <m/>
    <m/>
    <m/>
    <n v="0"/>
    <m/>
    <x v="0"/>
    <m/>
    <m/>
    <x v="88"/>
    <m/>
    <x v="2"/>
    <x v="3"/>
    <x v="0"/>
  </r>
  <r>
    <x v="602"/>
    <x v="5"/>
    <x v="0"/>
    <s v="GDN_Direct_RT_2102"/>
    <n v="9"/>
    <m/>
    <m/>
    <m/>
    <m/>
    <n v="0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753"/>
    <m/>
    <m/>
    <m/>
    <m/>
    <n v="191.29593836000001"/>
    <m/>
    <x v="0"/>
    <m/>
    <m/>
    <x v="88"/>
    <m/>
    <x v="2"/>
    <x v="3"/>
    <x v="0"/>
  </r>
  <r>
    <x v="602"/>
    <x v="5"/>
    <x v="0"/>
    <s v="GDN_Direct_RT_2102"/>
    <n v="1918"/>
    <m/>
    <m/>
    <m/>
    <m/>
    <n v="188.42494381500001"/>
    <m/>
    <x v="0"/>
    <m/>
    <m/>
    <x v="88"/>
    <m/>
    <x v="2"/>
    <x v="3"/>
    <x v="0"/>
  </r>
  <r>
    <x v="602"/>
    <x v="5"/>
    <x v="0"/>
    <s v="GDN_Direct_RT_2102"/>
    <n v="1"/>
    <m/>
    <m/>
    <m/>
    <m/>
    <n v="0"/>
    <m/>
    <x v="0"/>
    <m/>
    <m/>
    <x v="88"/>
    <m/>
    <x v="2"/>
    <x v="3"/>
    <x v="0"/>
  </r>
  <r>
    <x v="602"/>
    <x v="5"/>
    <x v="0"/>
    <s v="GDN_Direct_RT_2102"/>
    <n v="41"/>
    <m/>
    <m/>
    <m/>
    <m/>
    <n v="22.187312524999999"/>
    <m/>
    <x v="0"/>
    <m/>
    <m/>
    <x v="88"/>
    <m/>
    <x v="2"/>
    <x v="3"/>
    <x v="0"/>
  </r>
  <r>
    <x v="602"/>
    <x v="5"/>
    <x v="0"/>
    <s v="GDN_Direct_RT_2102"/>
    <n v="185"/>
    <m/>
    <m/>
    <m/>
    <m/>
    <n v="21.184999999999999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87"/>
    <m/>
    <m/>
    <m/>
    <m/>
    <n v="36.410009455000001"/>
    <m/>
    <x v="0"/>
    <m/>
    <m/>
    <x v="88"/>
    <m/>
    <x v="2"/>
    <x v="3"/>
    <x v="0"/>
  </r>
  <r>
    <x v="602"/>
    <x v="5"/>
    <x v="0"/>
    <s v="GDN_Direct_RT_2102"/>
    <n v="11"/>
    <m/>
    <m/>
    <m/>
    <m/>
    <n v="0"/>
    <m/>
    <x v="0"/>
    <m/>
    <m/>
    <x v="88"/>
    <m/>
    <x v="2"/>
    <x v="3"/>
    <x v="0"/>
  </r>
  <r>
    <x v="602"/>
    <x v="5"/>
    <x v="0"/>
    <s v="GDN_Direct_RT_2102"/>
    <n v="12"/>
    <m/>
    <m/>
    <m/>
    <m/>
    <n v="0"/>
    <m/>
    <x v="0"/>
    <m/>
    <m/>
    <x v="88"/>
    <m/>
    <x v="2"/>
    <x v="3"/>
    <x v="0"/>
  </r>
  <r>
    <x v="602"/>
    <x v="5"/>
    <x v="0"/>
    <s v="GDN_Direct_RT_2102"/>
    <n v="14"/>
    <m/>
    <m/>
    <m/>
    <m/>
    <n v="0"/>
    <m/>
    <x v="0"/>
    <m/>
    <m/>
    <x v="88"/>
    <m/>
    <x v="2"/>
    <x v="3"/>
    <x v="0"/>
  </r>
  <r>
    <x v="602"/>
    <x v="5"/>
    <x v="0"/>
    <s v="GDN_Direct_RT_2102"/>
    <n v="31327"/>
    <m/>
    <m/>
    <m/>
    <m/>
    <n v="1084.5468624349999"/>
    <m/>
    <x v="0"/>
    <m/>
    <m/>
    <x v="88"/>
    <m/>
    <x v="2"/>
    <x v="3"/>
    <x v="0"/>
  </r>
  <r>
    <x v="602"/>
    <x v="5"/>
    <x v="0"/>
    <s v="GDN_Direct_RT_2102"/>
    <n v="1992"/>
    <m/>
    <m/>
    <m/>
    <m/>
    <n v="180.94275973000001"/>
    <m/>
    <x v="0"/>
    <m/>
    <m/>
    <x v="88"/>
    <m/>
    <x v="2"/>
    <x v="3"/>
    <x v="0"/>
  </r>
  <r>
    <x v="602"/>
    <x v="5"/>
    <x v="0"/>
    <s v="GDN_Direct_RT_2102"/>
    <n v="15"/>
    <m/>
    <m/>
    <m/>
    <m/>
    <n v="0"/>
    <m/>
    <x v="0"/>
    <m/>
    <m/>
    <x v="88"/>
    <m/>
    <x v="2"/>
    <x v="3"/>
    <x v="0"/>
  </r>
  <r>
    <x v="602"/>
    <x v="5"/>
    <x v="0"/>
    <s v="GDN_Direct_RT_2102"/>
    <n v="104"/>
    <m/>
    <m/>
    <m/>
    <m/>
    <n v="20.733552109999998"/>
    <m/>
    <x v="0"/>
    <m/>
    <m/>
    <x v="88"/>
    <m/>
    <x v="2"/>
    <x v="3"/>
    <x v="0"/>
  </r>
  <r>
    <x v="602"/>
    <x v="5"/>
    <x v="0"/>
    <s v="GDN_Direct_RT_2102"/>
    <n v="92"/>
    <m/>
    <m/>
    <m/>
    <m/>
    <n v="0"/>
    <m/>
    <x v="0"/>
    <m/>
    <m/>
    <x v="88"/>
    <m/>
    <x v="2"/>
    <x v="3"/>
    <x v="0"/>
  </r>
  <r>
    <x v="602"/>
    <x v="5"/>
    <x v="0"/>
    <s v="GDN_Direct_RT_2102"/>
    <n v="5"/>
    <m/>
    <m/>
    <m/>
    <m/>
    <n v="0"/>
    <m/>
    <x v="0"/>
    <m/>
    <m/>
    <x v="88"/>
    <m/>
    <x v="2"/>
    <x v="3"/>
    <x v="0"/>
  </r>
  <r>
    <x v="602"/>
    <x v="5"/>
    <x v="0"/>
    <s v="GDN_Direct_RT_2102"/>
    <n v="10"/>
    <m/>
    <m/>
    <m/>
    <m/>
    <n v="0"/>
    <m/>
    <x v="0"/>
    <m/>
    <m/>
    <x v="88"/>
    <m/>
    <x v="2"/>
    <x v="3"/>
    <x v="0"/>
  </r>
  <r>
    <x v="602"/>
    <x v="5"/>
    <x v="0"/>
    <s v="GDN_Direct_RT_2102"/>
    <n v="105733"/>
    <m/>
    <m/>
    <m/>
    <m/>
    <n v="3246.6714983449997"/>
    <m/>
    <x v="0"/>
    <m/>
    <m/>
    <x v="88"/>
    <m/>
    <x v="2"/>
    <x v="3"/>
    <x v="0"/>
  </r>
  <r>
    <x v="602"/>
    <x v="5"/>
    <x v="0"/>
    <s v="GDN_Direct_RT_2102"/>
    <n v="63780"/>
    <m/>
    <m/>
    <m/>
    <m/>
    <n v="1721.6828562749999"/>
    <m/>
    <x v="0"/>
    <m/>
    <m/>
    <x v="88"/>
    <m/>
    <x v="2"/>
    <x v="3"/>
    <x v="0"/>
  </r>
  <r>
    <x v="602"/>
    <x v="5"/>
    <x v="0"/>
    <s v="GDN_Direct_RT_2102"/>
    <n v="80"/>
    <m/>
    <m/>
    <m/>
    <m/>
    <n v="20.950868955000001"/>
    <m/>
    <x v="0"/>
    <m/>
    <m/>
    <x v="88"/>
    <m/>
    <x v="2"/>
    <x v="3"/>
    <x v="0"/>
  </r>
  <r>
    <x v="602"/>
    <x v="5"/>
    <x v="0"/>
    <s v="GDN_Direct_RT_2102"/>
    <n v="84"/>
    <m/>
    <m/>
    <m/>
    <m/>
    <n v="0"/>
    <m/>
    <x v="0"/>
    <m/>
    <m/>
    <x v="88"/>
    <m/>
    <x v="2"/>
    <x v="3"/>
    <x v="0"/>
  </r>
  <r>
    <x v="602"/>
    <x v="5"/>
    <x v="0"/>
    <s v="GDN_Direct_RT_2102"/>
    <n v="6"/>
    <m/>
    <m/>
    <m/>
    <m/>
    <n v="0"/>
    <m/>
    <x v="0"/>
    <m/>
    <m/>
    <x v="88"/>
    <m/>
    <x v="2"/>
    <x v="3"/>
    <x v="0"/>
  </r>
  <r>
    <x v="602"/>
    <x v="5"/>
    <x v="0"/>
    <s v="GDN_Direct_RT_2102"/>
    <n v="1811"/>
    <m/>
    <m/>
    <m/>
    <m/>
    <n v="142.604014355"/>
    <m/>
    <x v="0"/>
    <m/>
    <m/>
    <x v="88"/>
    <m/>
    <x v="2"/>
    <x v="3"/>
    <x v="0"/>
  </r>
  <r>
    <x v="602"/>
    <x v="5"/>
    <x v="0"/>
    <s v="GDN_Direct_RT_2102"/>
    <n v="16"/>
    <m/>
    <m/>
    <m/>
    <m/>
    <n v="0"/>
    <m/>
    <x v="0"/>
    <m/>
    <m/>
    <x v="88"/>
    <m/>
    <x v="2"/>
    <x v="3"/>
    <x v="0"/>
  </r>
  <r>
    <x v="602"/>
    <x v="5"/>
    <x v="0"/>
    <s v="GDN_Direct_RT_2102"/>
    <n v="3226"/>
    <m/>
    <m/>
    <m/>
    <m/>
    <n v="339.79470015000004"/>
    <m/>
    <x v="0"/>
    <m/>
    <m/>
    <x v="88"/>
    <m/>
    <x v="2"/>
    <x v="3"/>
    <x v="0"/>
  </r>
  <r>
    <x v="602"/>
    <x v="5"/>
    <x v="0"/>
    <s v="GDN_Direct_RT_2102"/>
    <n v="19"/>
    <m/>
    <m/>
    <m/>
    <m/>
    <n v="0"/>
    <m/>
    <x v="0"/>
    <m/>
    <m/>
    <x v="88"/>
    <m/>
    <x v="2"/>
    <x v="3"/>
    <x v="0"/>
  </r>
  <r>
    <x v="602"/>
    <x v="5"/>
    <x v="0"/>
    <s v="GDN_Direct_RT_2102"/>
    <n v="97"/>
    <m/>
    <m/>
    <m/>
    <m/>
    <n v="0"/>
    <m/>
    <x v="0"/>
    <m/>
    <m/>
    <x v="88"/>
    <m/>
    <x v="2"/>
    <x v="3"/>
    <x v="0"/>
  </r>
  <r>
    <x v="602"/>
    <x v="5"/>
    <x v="0"/>
    <s v="GDN_Direct_RT_2102"/>
    <n v="60464"/>
    <m/>
    <m/>
    <m/>
    <m/>
    <n v="1960.23171525"/>
    <m/>
    <x v="0"/>
    <m/>
    <m/>
    <x v="88"/>
    <m/>
    <x v="2"/>
    <x v="3"/>
    <x v="0"/>
  </r>
  <r>
    <x v="602"/>
    <x v="5"/>
    <x v="0"/>
    <s v="GDN_Direct_RT_2102"/>
    <n v="17"/>
    <m/>
    <m/>
    <m/>
    <m/>
    <n v="0"/>
    <m/>
    <x v="0"/>
    <m/>
    <m/>
    <x v="88"/>
    <m/>
    <x v="2"/>
    <x v="3"/>
    <x v="0"/>
  </r>
  <r>
    <x v="602"/>
    <x v="5"/>
    <x v="0"/>
    <s v="GDN_Direct_RT_2102"/>
    <n v="8"/>
    <m/>
    <m/>
    <m/>
    <m/>
    <n v="0"/>
    <m/>
    <x v="0"/>
    <m/>
    <m/>
    <x v="88"/>
    <m/>
    <x v="2"/>
    <x v="3"/>
    <x v="0"/>
  </r>
  <r>
    <x v="602"/>
    <x v="5"/>
    <x v="0"/>
    <s v="GDN_Direct_RT_2102"/>
    <n v="77451"/>
    <m/>
    <m/>
    <m/>
    <m/>
    <n v="2576.3551639099996"/>
    <m/>
    <x v="0"/>
    <m/>
    <m/>
    <x v="88"/>
    <m/>
    <x v="2"/>
    <x v="3"/>
    <x v="0"/>
  </r>
  <r>
    <x v="602"/>
    <x v="5"/>
    <x v="0"/>
    <s v="GDN_Direct_RT_2102"/>
    <n v="65214"/>
    <m/>
    <m/>
    <m/>
    <m/>
    <n v="2063.783269385"/>
    <m/>
    <x v="0"/>
    <m/>
    <m/>
    <x v="88"/>
    <m/>
    <x v="2"/>
    <x v="3"/>
    <x v="0"/>
  </r>
  <r>
    <x v="602"/>
    <x v="5"/>
    <x v="0"/>
    <s v="GDN_Direct_RT_2102"/>
    <n v="6"/>
    <m/>
    <m/>
    <m/>
    <m/>
    <n v="0"/>
    <m/>
    <x v="0"/>
    <m/>
    <m/>
    <x v="88"/>
    <m/>
    <x v="2"/>
    <x v="3"/>
    <x v="0"/>
  </r>
  <r>
    <x v="602"/>
    <x v="5"/>
    <x v="0"/>
    <s v="GDN_Direct_RT_2102"/>
    <n v="190"/>
    <m/>
    <m/>
    <m/>
    <m/>
    <n v="0"/>
    <m/>
    <x v="0"/>
    <m/>
    <m/>
    <x v="88"/>
    <m/>
    <x v="2"/>
    <x v="3"/>
    <x v="0"/>
  </r>
  <r>
    <x v="602"/>
    <x v="5"/>
    <x v="0"/>
    <s v="GDN_Direct_RT_2102"/>
    <n v="121"/>
    <m/>
    <m/>
    <m/>
    <m/>
    <n v="0"/>
    <m/>
    <x v="0"/>
    <m/>
    <m/>
    <x v="88"/>
    <m/>
    <x v="2"/>
    <x v="3"/>
    <x v="0"/>
  </r>
  <r>
    <x v="603"/>
    <x v="4"/>
    <x v="0"/>
    <s v="指名：ドルチェグスト（170816-170916）"/>
    <n v="6"/>
    <m/>
    <m/>
    <m/>
    <m/>
    <n v="0"/>
    <m/>
    <x v="0"/>
    <m/>
    <m/>
    <x v="88"/>
    <m/>
    <x v="2"/>
    <x v="3"/>
    <x v="2"/>
  </r>
  <r>
    <x v="603"/>
    <x v="4"/>
    <x v="0"/>
    <s v="指名：ドルチェグスト（170816-170916）"/>
    <n v="42"/>
    <m/>
    <m/>
    <m/>
    <m/>
    <n v="533.52"/>
    <m/>
    <x v="0"/>
    <m/>
    <m/>
    <x v="88"/>
    <m/>
    <x v="2"/>
    <x v="3"/>
    <x v="2"/>
  </r>
  <r>
    <x v="603"/>
    <x v="4"/>
    <x v="0"/>
    <s v="指名：ドルチェグスト（170816-170916）"/>
    <n v="55"/>
    <m/>
    <m/>
    <m/>
    <m/>
    <n v="488.8"/>
    <m/>
    <x v="0"/>
    <m/>
    <m/>
    <x v="88"/>
    <m/>
    <x v="2"/>
    <x v="3"/>
    <x v="2"/>
  </r>
  <r>
    <x v="603"/>
    <x v="4"/>
    <x v="0"/>
    <s v="指名：ドルチェグスト（170816-170916）"/>
    <n v="22"/>
    <m/>
    <m/>
    <m/>
    <m/>
    <n v="111.28"/>
    <m/>
    <x v="0"/>
    <m/>
    <m/>
    <x v="88"/>
    <m/>
    <x v="2"/>
    <x v="3"/>
    <x v="2"/>
  </r>
  <r>
    <x v="603"/>
    <x v="4"/>
    <x v="0"/>
    <s v="指名：ドルチェグスト（170816-170916）"/>
    <n v="1223"/>
    <m/>
    <m/>
    <m/>
    <m/>
    <n v="15492.880000000001"/>
    <m/>
    <x v="0"/>
    <m/>
    <m/>
    <x v="88"/>
    <m/>
    <x v="2"/>
    <x v="3"/>
    <x v="2"/>
  </r>
  <r>
    <x v="603"/>
    <x v="4"/>
    <x v="0"/>
    <s v="指名：ドルチェグスト（170816-170916）"/>
    <n v="3964"/>
    <m/>
    <m/>
    <m/>
    <m/>
    <n v="52864.240000000005"/>
    <m/>
    <x v="0"/>
    <m/>
    <m/>
    <x v="88"/>
    <m/>
    <x v="2"/>
    <x v="3"/>
    <x v="2"/>
  </r>
  <r>
    <x v="603"/>
    <x v="5"/>
    <x v="0"/>
    <s v="GDN_Direct_RT_2102"/>
    <n v="122"/>
    <m/>
    <m/>
    <m/>
    <m/>
    <n v="10.5471641"/>
    <m/>
    <x v="0"/>
    <m/>
    <m/>
    <x v="88"/>
    <m/>
    <x v="2"/>
    <x v="3"/>
    <x v="0"/>
  </r>
  <r>
    <x v="603"/>
    <x v="5"/>
    <x v="0"/>
    <s v="GDN_Direct_RT_2102"/>
    <n v="2035"/>
    <m/>
    <m/>
    <m/>
    <m/>
    <n v="155.46019293000001"/>
    <m/>
    <x v="0"/>
    <m/>
    <m/>
    <x v="88"/>
    <m/>
    <x v="2"/>
    <x v="3"/>
    <x v="0"/>
  </r>
  <r>
    <x v="603"/>
    <x v="5"/>
    <x v="0"/>
    <s v="GDN_Direct_RT_2102"/>
    <n v="16"/>
    <m/>
    <m/>
    <m/>
    <m/>
    <n v="0"/>
    <m/>
    <x v="0"/>
    <m/>
    <m/>
    <x v="88"/>
    <m/>
    <x v="2"/>
    <x v="3"/>
    <x v="0"/>
  </r>
  <r>
    <x v="603"/>
    <x v="5"/>
    <x v="0"/>
    <s v="GDN_Direct_RT_2102"/>
    <n v="1856"/>
    <m/>
    <m/>
    <m/>
    <m/>
    <n v="245.42531038999999"/>
    <m/>
    <x v="0"/>
    <m/>
    <m/>
    <x v="88"/>
    <m/>
    <x v="2"/>
    <x v="3"/>
    <x v="0"/>
  </r>
  <r>
    <x v="603"/>
    <x v="5"/>
    <x v="0"/>
    <s v="GDN_Direct_RT_2102"/>
    <n v="369"/>
    <m/>
    <m/>
    <m/>
    <m/>
    <n v="108.155"/>
    <m/>
    <x v="0"/>
    <m/>
    <m/>
    <x v="88"/>
    <m/>
    <x v="2"/>
    <x v="3"/>
    <x v="0"/>
  </r>
  <r>
    <x v="603"/>
    <x v="5"/>
    <x v="0"/>
    <s v="GDN_Direct_RT_2102"/>
    <n v="383"/>
    <m/>
    <m/>
    <m/>
    <m/>
    <n v="35.68"/>
    <m/>
    <x v="0"/>
    <m/>
    <m/>
    <x v="88"/>
    <m/>
    <x v="2"/>
    <x v="3"/>
    <x v="0"/>
  </r>
  <r>
    <x v="603"/>
    <x v="5"/>
    <x v="0"/>
    <s v="GDN_Direct_RT_2102"/>
    <n v="31"/>
    <m/>
    <m/>
    <m/>
    <m/>
    <n v="12.265000000000001"/>
    <m/>
    <x v="0"/>
    <m/>
    <m/>
    <x v="88"/>
    <m/>
    <x v="2"/>
    <x v="3"/>
    <x v="0"/>
  </r>
  <r>
    <x v="603"/>
    <x v="5"/>
    <x v="0"/>
    <s v="GDN_Direct_RT_2102"/>
    <n v="2389"/>
    <m/>
    <m/>
    <m/>
    <m/>
    <n v="351.43412382499997"/>
    <m/>
    <x v="0"/>
    <m/>
    <m/>
    <x v="88"/>
    <m/>
    <x v="2"/>
    <x v="3"/>
    <x v="0"/>
  </r>
  <r>
    <x v="603"/>
    <x v="5"/>
    <x v="0"/>
    <s v="GDN_Direct_RT_2102"/>
    <n v="22"/>
    <m/>
    <m/>
    <m/>
    <m/>
    <n v="0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2737"/>
    <m/>
    <m/>
    <m/>
    <m/>
    <n v="339.13320633000001"/>
    <m/>
    <x v="0"/>
    <m/>
    <m/>
    <x v="88"/>
    <m/>
    <x v="2"/>
    <x v="3"/>
    <x v="0"/>
  </r>
  <r>
    <x v="603"/>
    <x v="5"/>
    <x v="0"/>
    <s v="GDN_Direct_RT_2102"/>
    <n v="33"/>
    <m/>
    <m/>
    <m/>
    <m/>
    <n v="0"/>
    <m/>
    <x v="0"/>
    <m/>
    <m/>
    <x v="88"/>
    <m/>
    <x v="2"/>
    <x v="3"/>
    <x v="0"/>
  </r>
  <r>
    <x v="603"/>
    <x v="5"/>
    <x v="0"/>
    <s v="GDN_Direct_RT_2102"/>
    <n v="4"/>
    <m/>
    <m/>
    <m/>
    <m/>
    <n v="0"/>
    <m/>
    <x v="0"/>
    <m/>
    <m/>
    <x v="88"/>
    <m/>
    <x v="2"/>
    <x v="3"/>
    <x v="0"/>
  </r>
  <r>
    <x v="603"/>
    <x v="5"/>
    <x v="0"/>
    <s v="GDN_Direct_RT_2102"/>
    <n v="188"/>
    <m/>
    <m/>
    <m/>
    <m/>
    <n v="36.795000000000002"/>
    <m/>
    <x v="0"/>
    <m/>
    <m/>
    <x v="88"/>
    <m/>
    <x v="2"/>
    <x v="3"/>
    <x v="0"/>
  </r>
  <r>
    <x v="603"/>
    <x v="5"/>
    <x v="0"/>
    <s v="GDN_Direct_RT_2102"/>
    <n v="278"/>
    <m/>
    <m/>
    <m/>
    <m/>
    <n v="80.814702710000006"/>
    <m/>
    <x v="0"/>
    <m/>
    <m/>
    <x v="88"/>
    <m/>
    <x v="2"/>
    <x v="3"/>
    <x v="0"/>
  </r>
  <r>
    <x v="603"/>
    <x v="5"/>
    <x v="0"/>
    <s v="GDN_Direct_RT_2102"/>
    <n v="2184"/>
    <m/>
    <m/>
    <m/>
    <m/>
    <n v="179.111658785"/>
    <m/>
    <x v="0"/>
    <m/>
    <m/>
    <x v="88"/>
    <m/>
    <x v="2"/>
    <x v="3"/>
    <x v="0"/>
  </r>
  <r>
    <x v="603"/>
    <x v="5"/>
    <x v="0"/>
    <s v="GDN_Direct_RT_2102"/>
    <n v="1865"/>
    <m/>
    <m/>
    <m/>
    <m/>
    <n v="129.94185135500001"/>
    <m/>
    <x v="0"/>
    <m/>
    <m/>
    <x v="88"/>
    <m/>
    <x v="2"/>
    <x v="3"/>
    <x v="0"/>
  </r>
  <r>
    <x v="603"/>
    <x v="5"/>
    <x v="0"/>
    <s v="GDN_Direct_RT_2102"/>
    <n v="88223"/>
    <m/>
    <m/>
    <m/>
    <m/>
    <n v="4066.1034883900002"/>
    <m/>
    <x v="0"/>
    <m/>
    <m/>
    <x v="88"/>
    <m/>
    <x v="2"/>
    <x v="3"/>
    <x v="0"/>
  </r>
  <r>
    <x v="603"/>
    <x v="5"/>
    <x v="0"/>
    <s v="GDN_Direct_RT_2102"/>
    <n v="43350"/>
    <m/>
    <m/>
    <m/>
    <m/>
    <n v="1407.746901625"/>
    <m/>
    <x v="0"/>
    <m/>
    <m/>
    <x v="88"/>
    <m/>
    <x v="2"/>
    <x v="3"/>
    <x v="0"/>
  </r>
  <r>
    <x v="603"/>
    <x v="5"/>
    <x v="0"/>
    <s v="GDN_Direct_RT_2102"/>
    <n v="52344"/>
    <m/>
    <m/>
    <m/>
    <m/>
    <n v="2286.5458702749997"/>
    <m/>
    <x v="0"/>
    <m/>
    <m/>
    <x v="88"/>
    <m/>
    <x v="2"/>
    <x v="3"/>
    <x v="0"/>
  </r>
  <r>
    <x v="603"/>
    <x v="5"/>
    <x v="0"/>
    <s v="GDN_Direct_RT_2102"/>
    <n v="2422"/>
    <m/>
    <m/>
    <m/>
    <m/>
    <n v="314.03170081500002"/>
    <m/>
    <x v="0"/>
    <m/>
    <m/>
    <x v="88"/>
    <m/>
    <x v="2"/>
    <x v="3"/>
    <x v="0"/>
  </r>
  <r>
    <x v="603"/>
    <x v="5"/>
    <x v="0"/>
    <s v="GDN_Direct_RT_2102"/>
    <n v="16"/>
    <m/>
    <m/>
    <m/>
    <m/>
    <n v="0"/>
    <m/>
    <x v="0"/>
    <m/>
    <m/>
    <x v="88"/>
    <m/>
    <x v="2"/>
    <x v="3"/>
    <x v="0"/>
  </r>
  <r>
    <x v="603"/>
    <x v="5"/>
    <x v="0"/>
    <s v="GDN_Direct_RT_2102"/>
    <n v="349"/>
    <m/>
    <m/>
    <m/>
    <m/>
    <n v="88.649416345000006"/>
    <m/>
    <x v="0"/>
    <m/>
    <m/>
    <x v="88"/>
    <m/>
    <x v="2"/>
    <x v="3"/>
    <x v="0"/>
  </r>
  <r>
    <x v="603"/>
    <x v="5"/>
    <x v="0"/>
    <s v="GDN_Direct_RT_2102"/>
    <n v="70358"/>
    <m/>
    <m/>
    <m/>
    <m/>
    <n v="3432.7490828349996"/>
    <m/>
    <x v="0"/>
    <m/>
    <m/>
    <x v="88"/>
    <m/>
    <x v="2"/>
    <x v="3"/>
    <x v="0"/>
  </r>
  <r>
    <x v="603"/>
    <x v="5"/>
    <x v="0"/>
    <s v="GDN_Direct_RT_2102"/>
    <n v="9"/>
    <m/>
    <m/>
    <m/>
    <m/>
    <n v="0"/>
    <m/>
    <x v="0"/>
    <m/>
    <m/>
    <x v="88"/>
    <m/>
    <x v="2"/>
    <x v="3"/>
    <x v="0"/>
  </r>
  <r>
    <x v="603"/>
    <x v="5"/>
    <x v="0"/>
    <s v="GDN_Direct_RT_2102"/>
    <n v="150"/>
    <m/>
    <m/>
    <m/>
    <m/>
    <n v="32.925731460000002"/>
    <m/>
    <x v="0"/>
    <m/>
    <m/>
    <x v="88"/>
    <m/>
    <x v="2"/>
    <x v="3"/>
    <x v="0"/>
  </r>
  <r>
    <x v="603"/>
    <x v="5"/>
    <x v="0"/>
    <s v="GDN_Direct_RT_2102"/>
    <n v="5"/>
    <m/>
    <m/>
    <m/>
    <m/>
    <n v="0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545"/>
    <m/>
    <m/>
    <m/>
    <m/>
    <n v="30.128532074999999"/>
    <m/>
    <x v="0"/>
    <m/>
    <m/>
    <x v="88"/>
    <m/>
    <x v="2"/>
    <x v="3"/>
    <x v="0"/>
  </r>
  <r>
    <x v="603"/>
    <x v="5"/>
    <x v="0"/>
    <s v="GDN_Direct_RT_2102"/>
    <n v="21"/>
    <m/>
    <m/>
    <m/>
    <m/>
    <n v="0"/>
    <m/>
    <x v="0"/>
    <m/>
    <m/>
    <x v="88"/>
    <m/>
    <x v="2"/>
    <x v="3"/>
    <x v="0"/>
  </r>
  <r>
    <x v="603"/>
    <x v="5"/>
    <x v="0"/>
    <s v="GDN_Direct_RT_2102"/>
    <n v="7"/>
    <m/>
    <m/>
    <m/>
    <m/>
    <n v="0"/>
    <m/>
    <x v="0"/>
    <m/>
    <m/>
    <x v="88"/>
    <m/>
    <x v="2"/>
    <x v="3"/>
    <x v="0"/>
  </r>
  <r>
    <x v="603"/>
    <x v="5"/>
    <x v="0"/>
    <s v="GDN_Direct_RT_2102"/>
    <n v="151"/>
    <m/>
    <m/>
    <m/>
    <m/>
    <n v="0"/>
    <m/>
    <x v="0"/>
    <m/>
    <m/>
    <x v="88"/>
    <m/>
    <x v="2"/>
    <x v="3"/>
    <x v="0"/>
  </r>
  <r>
    <x v="603"/>
    <x v="5"/>
    <x v="0"/>
    <s v="GDN_Direct_RT_2102"/>
    <n v="159"/>
    <m/>
    <m/>
    <m/>
    <m/>
    <n v="0"/>
    <m/>
    <x v="0"/>
    <m/>
    <m/>
    <x v="88"/>
    <m/>
    <x v="2"/>
    <x v="3"/>
    <x v="0"/>
  </r>
  <r>
    <x v="603"/>
    <x v="5"/>
    <x v="0"/>
    <s v="GDN_Direct_RT_2102"/>
    <n v="2237"/>
    <m/>
    <m/>
    <m/>
    <m/>
    <n v="140.23677569500001"/>
    <m/>
    <x v="0"/>
    <m/>
    <m/>
    <x v="88"/>
    <m/>
    <x v="2"/>
    <x v="3"/>
    <x v="0"/>
  </r>
  <r>
    <x v="603"/>
    <x v="5"/>
    <x v="0"/>
    <s v="GDN_Direct_RT_2102"/>
    <n v="6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34"/>
    <m/>
    <m/>
    <m/>
    <m/>
    <n v="0"/>
    <m/>
    <x v="0"/>
    <m/>
    <m/>
    <x v="88"/>
    <m/>
    <x v="2"/>
    <x v="3"/>
    <x v="0"/>
  </r>
  <r>
    <x v="603"/>
    <x v="5"/>
    <x v="0"/>
    <s v="GDN_Direct_RT_2102"/>
    <n v="1"/>
    <m/>
    <m/>
    <m/>
    <m/>
    <n v="0"/>
    <m/>
    <x v="0"/>
    <m/>
    <m/>
    <x v="88"/>
    <m/>
    <x v="2"/>
    <x v="3"/>
    <x v="0"/>
  </r>
  <r>
    <x v="603"/>
    <x v="5"/>
    <x v="0"/>
    <s v="GDN_Direct_RT_2102"/>
    <n v="66952"/>
    <m/>
    <m/>
    <m/>
    <m/>
    <n v="2689.4948338499998"/>
    <m/>
    <x v="0"/>
    <m/>
    <m/>
    <x v="88"/>
    <m/>
    <x v="2"/>
    <x v="3"/>
    <x v="0"/>
  </r>
  <r>
    <x v="603"/>
    <x v="5"/>
    <x v="0"/>
    <s v="GDN_Direct_RT_2102"/>
    <n v="9"/>
    <m/>
    <m/>
    <m/>
    <m/>
    <n v="0"/>
    <m/>
    <x v="0"/>
    <m/>
    <m/>
    <x v="88"/>
    <m/>
    <x v="2"/>
    <x v="3"/>
    <x v="0"/>
  </r>
  <r>
    <x v="603"/>
    <x v="5"/>
    <x v="0"/>
    <s v="GDN_Direct_RT_2102"/>
    <n v="3"/>
    <m/>
    <m/>
    <m/>
    <m/>
    <n v="0"/>
    <m/>
    <x v="0"/>
    <m/>
    <m/>
    <x v="88"/>
    <m/>
    <x v="2"/>
    <x v="3"/>
    <x v="0"/>
  </r>
  <r>
    <x v="603"/>
    <x v="5"/>
    <x v="0"/>
    <s v="GDN_Direct_RT_2102"/>
    <n v="34"/>
    <m/>
    <m/>
    <m/>
    <m/>
    <n v="0"/>
    <m/>
    <x v="0"/>
    <m/>
    <m/>
    <x v="88"/>
    <m/>
    <x v="2"/>
    <x v="3"/>
    <x v="0"/>
  </r>
  <r>
    <x v="603"/>
    <x v="5"/>
    <x v="0"/>
    <s v="GDN_Direct_RT_2102"/>
    <n v="247"/>
    <m/>
    <m/>
    <m/>
    <m/>
    <n v="18.889549500000001"/>
    <m/>
    <x v="0"/>
    <m/>
    <m/>
    <x v="88"/>
    <m/>
    <x v="2"/>
    <x v="3"/>
    <x v="0"/>
  </r>
  <r>
    <x v="603"/>
    <x v="5"/>
    <x v="0"/>
    <s v="GDN_Direct_RT_2102"/>
    <n v="2"/>
    <m/>
    <m/>
    <m/>
    <m/>
    <n v="0"/>
    <m/>
    <x v="0"/>
    <m/>
    <m/>
    <x v="88"/>
    <m/>
    <x v="2"/>
    <x v="3"/>
    <x v="0"/>
  </r>
  <r>
    <x v="603"/>
    <x v="5"/>
    <x v="0"/>
    <s v="GDN_Direct_RT_2102"/>
    <n v="13"/>
    <m/>
    <m/>
    <m/>
    <m/>
    <n v="0"/>
    <m/>
    <x v="0"/>
    <m/>
    <m/>
    <x v="88"/>
    <m/>
    <x v="2"/>
    <x v="3"/>
    <x v="0"/>
  </r>
  <r>
    <x v="603"/>
    <x v="5"/>
    <x v="0"/>
    <s v="GDN_Direct_RT_2102"/>
    <n v="61949"/>
    <m/>
    <m/>
    <m/>
    <m/>
    <n v="2006.77435522"/>
    <m/>
    <x v="0"/>
    <m/>
    <m/>
    <x v="88"/>
    <m/>
    <x v="2"/>
    <x v="3"/>
    <x v="0"/>
  </r>
  <r>
    <x v="603"/>
    <x v="5"/>
    <x v="0"/>
    <s v="GDN_Direct_RT_2102"/>
    <n v="19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299"/>
    <m/>
    <m/>
    <m/>
    <m/>
    <n v="0"/>
    <m/>
    <x v="0"/>
    <m/>
    <m/>
    <x v="88"/>
    <m/>
    <x v="2"/>
    <x v="3"/>
    <x v="0"/>
  </r>
  <r>
    <x v="603"/>
    <x v="5"/>
    <x v="0"/>
    <s v="GDN_Direct_RT_2102"/>
    <n v="58425"/>
    <m/>
    <m/>
    <m/>
    <m/>
    <n v="2604.4502225399997"/>
    <m/>
    <x v="0"/>
    <m/>
    <m/>
    <x v="88"/>
    <m/>
    <x v="2"/>
    <x v="3"/>
    <x v="0"/>
  </r>
  <r>
    <x v="603"/>
    <x v="5"/>
    <x v="0"/>
    <s v="GDN_Direct_RT_2102"/>
    <n v="5"/>
    <m/>
    <m/>
    <m/>
    <m/>
    <n v="0"/>
    <m/>
    <x v="0"/>
    <m/>
    <m/>
    <x v="88"/>
    <m/>
    <x v="2"/>
    <x v="3"/>
    <x v="0"/>
  </r>
  <r>
    <x v="603"/>
    <x v="5"/>
    <x v="0"/>
    <s v="GDN_Direct_RT_2102"/>
    <n v="130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61329"/>
    <m/>
    <m/>
    <m/>
    <m/>
    <n v="2263.1275776799998"/>
    <m/>
    <x v="0"/>
    <m/>
    <m/>
    <x v="88"/>
    <m/>
    <x v="2"/>
    <x v="3"/>
    <x v="0"/>
  </r>
  <r>
    <x v="603"/>
    <x v="5"/>
    <x v="0"/>
    <s v="GDN_Direct_RT_2102"/>
    <n v="35793"/>
    <m/>
    <m/>
    <m/>
    <m/>
    <n v="1781.98390829"/>
    <m/>
    <x v="0"/>
    <m/>
    <m/>
    <x v="88"/>
    <m/>
    <x v="2"/>
    <x v="3"/>
    <x v="0"/>
  </r>
  <r>
    <x v="603"/>
    <x v="5"/>
    <x v="0"/>
    <s v="GDN_Direct_RT_2102"/>
    <n v="224"/>
    <m/>
    <m/>
    <m/>
    <m/>
    <n v="34.392555215000002"/>
    <m/>
    <x v="0"/>
    <m/>
    <m/>
    <x v="88"/>
    <m/>
    <x v="2"/>
    <x v="3"/>
    <x v="0"/>
  </r>
  <r>
    <x v="603"/>
    <x v="5"/>
    <x v="0"/>
    <s v="GDN_Direct_RT_2102"/>
    <n v="226"/>
    <m/>
    <m/>
    <m/>
    <m/>
    <n v="26.46908758"/>
    <m/>
    <x v="0"/>
    <m/>
    <m/>
    <x v="88"/>
    <m/>
    <x v="2"/>
    <x v="3"/>
    <x v="0"/>
  </r>
  <r>
    <x v="603"/>
    <x v="5"/>
    <x v="0"/>
    <s v="GDN_Direct_RT_2102"/>
    <n v="66"/>
    <m/>
    <m/>
    <m/>
    <m/>
    <n v="0"/>
    <m/>
    <x v="0"/>
    <m/>
    <m/>
    <x v="88"/>
    <m/>
    <x v="2"/>
    <x v="3"/>
    <x v="0"/>
  </r>
  <r>
    <x v="603"/>
    <x v="5"/>
    <x v="0"/>
    <s v="GDN_Direct_RT_2102"/>
    <n v="7"/>
    <m/>
    <m/>
    <m/>
    <m/>
    <n v="0"/>
    <m/>
    <x v="0"/>
    <m/>
    <m/>
    <x v="88"/>
    <m/>
    <x v="2"/>
    <x v="3"/>
    <x v="0"/>
  </r>
  <r>
    <x v="603"/>
    <x v="5"/>
    <x v="0"/>
    <s v="GDN_Direct_RT_2102"/>
    <n v="1"/>
    <m/>
    <m/>
    <m/>
    <m/>
    <n v="0"/>
    <m/>
    <x v="0"/>
    <m/>
    <m/>
    <x v="88"/>
    <m/>
    <x v="2"/>
    <x v="3"/>
    <x v="0"/>
  </r>
  <r>
    <x v="603"/>
    <x v="5"/>
    <x v="0"/>
    <s v="GDN_Direct_RT_2102"/>
    <n v="15"/>
    <m/>
    <m/>
    <m/>
    <m/>
    <n v="0"/>
    <m/>
    <x v="0"/>
    <m/>
    <m/>
    <x v="88"/>
    <m/>
    <x v="2"/>
    <x v="3"/>
    <x v="0"/>
  </r>
  <r>
    <x v="603"/>
    <x v="5"/>
    <x v="0"/>
    <s v="GDN_Direct_RT_2102"/>
    <n v="136"/>
    <m/>
    <m/>
    <m/>
    <m/>
    <n v="0"/>
    <m/>
    <x v="0"/>
    <m/>
    <m/>
    <x v="88"/>
    <m/>
    <x v="2"/>
    <x v="3"/>
    <x v="0"/>
  </r>
  <r>
    <x v="603"/>
    <x v="5"/>
    <x v="0"/>
    <s v="GDN_Direct_RT_2102"/>
    <n v="132"/>
    <m/>
    <m/>
    <m/>
    <m/>
    <n v="0"/>
    <m/>
    <x v="0"/>
    <m/>
    <m/>
    <x v="88"/>
    <m/>
    <x v="2"/>
    <x v="3"/>
    <x v="0"/>
  </r>
  <r>
    <x v="603"/>
    <x v="5"/>
    <x v="0"/>
    <s v="GDN_Direct_RT_2102"/>
    <n v="2028"/>
    <m/>
    <m/>
    <m/>
    <m/>
    <n v="191.65819293999999"/>
    <m/>
    <x v="0"/>
    <m/>
    <m/>
    <x v="88"/>
    <m/>
    <x v="2"/>
    <x v="3"/>
    <x v="0"/>
  </r>
  <r>
    <x v="603"/>
    <x v="5"/>
    <x v="0"/>
    <s v="GDN_Direct_RT_2102"/>
    <n v="220"/>
    <m/>
    <m/>
    <m/>
    <m/>
    <n v="0"/>
    <m/>
    <x v="0"/>
    <m/>
    <m/>
    <x v="88"/>
    <m/>
    <x v="2"/>
    <x v="3"/>
    <x v="0"/>
  </r>
  <r>
    <x v="603"/>
    <x v="5"/>
    <x v="0"/>
    <s v="GDN_Direct_RT_2102"/>
    <n v="90"/>
    <m/>
    <m/>
    <m/>
    <m/>
    <n v="0"/>
    <m/>
    <x v="0"/>
    <m/>
    <m/>
    <x v="88"/>
    <m/>
    <x v="2"/>
    <x v="3"/>
    <x v="0"/>
  </r>
  <r>
    <x v="603"/>
    <x v="5"/>
    <x v="0"/>
    <s v="GDN_Direct_RT_2102"/>
    <n v="10"/>
    <m/>
    <m/>
    <m/>
    <m/>
    <n v="0"/>
    <m/>
    <x v="0"/>
    <m/>
    <m/>
    <x v="88"/>
    <m/>
    <x v="2"/>
    <x v="3"/>
    <x v="0"/>
  </r>
  <r>
    <x v="603"/>
    <x v="5"/>
    <x v="0"/>
    <s v="GDN_Direct_RT_2102"/>
    <n v="13"/>
    <m/>
    <m/>
    <m/>
    <m/>
    <n v="0"/>
    <m/>
    <x v="0"/>
    <m/>
    <m/>
    <x v="88"/>
    <m/>
    <x v="2"/>
    <x v="3"/>
    <x v="0"/>
  </r>
  <r>
    <x v="603"/>
    <x v="5"/>
    <x v="0"/>
    <s v="GDN_Direct_RT_2102"/>
    <n v="22"/>
    <m/>
    <m/>
    <m/>
    <m/>
    <n v="0"/>
    <m/>
    <x v="0"/>
    <m/>
    <m/>
    <x v="88"/>
    <m/>
    <x v="2"/>
    <x v="3"/>
    <x v="0"/>
  </r>
  <r>
    <x v="604"/>
    <x v="4"/>
    <x v="0"/>
    <s v="指名：ドルチェグスト（170816-170916）"/>
    <n v="77"/>
    <m/>
    <m/>
    <m/>
    <m/>
    <n v="942.24"/>
    <m/>
    <x v="0"/>
    <m/>
    <m/>
    <x v="88"/>
    <m/>
    <x v="2"/>
    <x v="3"/>
    <x v="2"/>
  </r>
  <r>
    <x v="604"/>
    <x v="4"/>
    <x v="0"/>
    <s v="指名：ドルチェグスト（170816-170916）"/>
    <n v="22"/>
    <m/>
    <m/>
    <m/>
    <m/>
    <n v="321.36"/>
    <m/>
    <x v="0"/>
    <m/>
    <m/>
    <x v="88"/>
    <m/>
    <x v="2"/>
    <x v="3"/>
    <x v="2"/>
  </r>
  <r>
    <x v="604"/>
    <x v="4"/>
    <x v="0"/>
    <s v="指名：ドルチェグスト（170816-170916）"/>
    <n v="1481"/>
    <m/>
    <m/>
    <m/>
    <m/>
    <n v="19113.120000000003"/>
    <m/>
    <x v="0"/>
    <m/>
    <m/>
    <x v="88"/>
    <m/>
    <x v="2"/>
    <x v="3"/>
    <x v="2"/>
  </r>
  <r>
    <x v="604"/>
    <x v="4"/>
    <x v="0"/>
    <s v="指名：ドルチェグスト（170816-170916）"/>
    <n v="19"/>
    <m/>
    <m/>
    <m/>
    <m/>
    <n v="68.64"/>
    <m/>
    <x v="0"/>
    <m/>
    <m/>
    <x v="88"/>
    <m/>
    <x v="2"/>
    <x v="3"/>
    <x v="2"/>
  </r>
  <r>
    <x v="604"/>
    <x v="4"/>
    <x v="0"/>
    <s v="指名：ドルチェグスト（170816-170916）"/>
    <n v="4183"/>
    <m/>
    <m/>
    <m/>
    <m/>
    <n v="47196.240000000005"/>
    <m/>
    <x v="0"/>
    <m/>
    <m/>
    <x v="88"/>
    <m/>
    <x v="2"/>
    <x v="3"/>
    <x v="2"/>
  </r>
  <r>
    <x v="604"/>
    <x v="4"/>
    <x v="0"/>
    <s v="指名：ドルチェグスト（170816-170916）"/>
    <n v="51"/>
    <m/>
    <m/>
    <m/>
    <m/>
    <n v="715.52"/>
    <m/>
    <x v="0"/>
    <m/>
    <m/>
    <x v="88"/>
    <m/>
    <x v="2"/>
    <x v="3"/>
    <x v="2"/>
  </r>
  <r>
    <x v="604"/>
    <x v="5"/>
    <x v="0"/>
    <s v="GDN_Direct_RT_2102"/>
    <n v="2"/>
    <m/>
    <m/>
    <m/>
    <m/>
    <n v="0"/>
    <m/>
    <x v="0"/>
    <m/>
    <m/>
    <x v="88"/>
    <m/>
    <x v="2"/>
    <x v="3"/>
    <x v="0"/>
  </r>
  <r>
    <x v="604"/>
    <x v="5"/>
    <x v="0"/>
    <s v="GDN_Direct_RT_2102"/>
    <n v="302"/>
    <m/>
    <m/>
    <m/>
    <m/>
    <n v="41.166840295"/>
    <m/>
    <x v="0"/>
    <m/>
    <m/>
    <x v="88"/>
    <m/>
    <x v="2"/>
    <x v="3"/>
    <x v="0"/>
  </r>
  <r>
    <x v="604"/>
    <x v="5"/>
    <x v="0"/>
    <s v="GDN_Direct_RT_2102"/>
    <n v="163995"/>
    <m/>
    <m/>
    <m/>
    <m/>
    <n v="8844.3237179249991"/>
    <m/>
    <x v="0"/>
    <m/>
    <m/>
    <x v="88"/>
    <m/>
    <x v="2"/>
    <x v="3"/>
    <x v="0"/>
  </r>
  <r>
    <x v="604"/>
    <x v="5"/>
    <x v="0"/>
    <s v="GDN_Direct_RT_2102"/>
    <n v="6310"/>
    <m/>
    <m/>
    <m/>
    <m/>
    <n v="958.74123849499995"/>
    <m/>
    <x v="0"/>
    <m/>
    <m/>
    <x v="88"/>
    <m/>
    <x v="2"/>
    <x v="3"/>
    <x v="0"/>
  </r>
  <r>
    <x v="604"/>
    <x v="5"/>
    <x v="0"/>
    <s v="GDN_Direct_RT_2102"/>
    <n v="6477"/>
    <m/>
    <m/>
    <m/>
    <m/>
    <n v="423.53027247"/>
    <m/>
    <x v="0"/>
    <m/>
    <m/>
    <x v="88"/>
    <m/>
    <x v="2"/>
    <x v="3"/>
    <x v="0"/>
  </r>
  <r>
    <x v="604"/>
    <x v="5"/>
    <x v="0"/>
    <s v="GDN_Direct_RT_2102"/>
    <n v="841"/>
    <m/>
    <m/>
    <m/>
    <m/>
    <n v="29.821422049999999"/>
    <m/>
    <x v="0"/>
    <m/>
    <m/>
    <x v="88"/>
    <m/>
    <x v="2"/>
    <x v="3"/>
    <x v="0"/>
  </r>
  <r>
    <x v="604"/>
    <x v="5"/>
    <x v="0"/>
    <s v="GDN_Direct_RT_2102"/>
    <n v="1644"/>
    <m/>
    <m/>
    <m/>
    <m/>
    <n v="242.62382382999999"/>
    <m/>
    <x v="0"/>
    <m/>
    <m/>
    <x v="88"/>
    <m/>
    <x v="2"/>
    <x v="3"/>
    <x v="0"/>
  </r>
  <r>
    <x v="604"/>
    <x v="5"/>
    <x v="0"/>
    <s v="GDN_Direct_RT_2102"/>
    <n v="235"/>
    <m/>
    <m/>
    <m/>
    <m/>
    <n v="0"/>
    <m/>
    <x v="0"/>
    <m/>
    <m/>
    <x v="88"/>
    <m/>
    <x v="2"/>
    <x v="3"/>
    <x v="0"/>
  </r>
  <r>
    <x v="604"/>
    <x v="5"/>
    <x v="0"/>
    <s v="GDN_Direct_RT_2102"/>
    <n v="223"/>
    <m/>
    <m/>
    <m/>
    <m/>
    <n v="0"/>
    <m/>
    <x v="0"/>
    <m/>
    <m/>
    <x v="88"/>
    <m/>
    <x v="2"/>
    <x v="3"/>
    <x v="0"/>
  </r>
  <r>
    <x v="604"/>
    <x v="5"/>
    <x v="0"/>
    <s v="GDN_Direct_RT_2102"/>
    <n v="298"/>
    <m/>
    <m/>
    <m/>
    <m/>
    <n v="30.105"/>
    <m/>
    <x v="0"/>
    <m/>
    <m/>
    <x v="88"/>
    <m/>
    <x v="2"/>
    <x v="3"/>
    <x v="0"/>
  </r>
  <r>
    <x v="604"/>
    <x v="5"/>
    <x v="0"/>
    <s v="GDN_Direct_RT_2102"/>
    <n v="4"/>
    <m/>
    <m/>
    <m/>
    <m/>
    <n v="0"/>
    <m/>
    <x v="0"/>
    <m/>
    <m/>
    <x v="88"/>
    <m/>
    <x v="2"/>
    <x v="3"/>
    <x v="0"/>
  </r>
  <r>
    <x v="604"/>
    <x v="5"/>
    <x v="0"/>
    <s v="GDN_Direct_RT_2102"/>
    <n v="397"/>
    <m/>
    <m/>
    <m/>
    <m/>
    <n v="20.473754880000001"/>
    <m/>
    <x v="0"/>
    <m/>
    <m/>
    <x v="88"/>
    <m/>
    <x v="2"/>
    <x v="3"/>
    <x v="0"/>
  </r>
  <r>
    <x v="604"/>
    <x v="5"/>
    <x v="0"/>
    <s v="GDN_Direct_RT_2102"/>
    <n v="26"/>
    <m/>
    <m/>
    <m/>
    <m/>
    <n v="0"/>
    <m/>
    <x v="0"/>
    <m/>
    <m/>
    <x v="88"/>
    <m/>
    <x v="2"/>
    <x v="3"/>
    <x v="0"/>
  </r>
  <r>
    <x v="604"/>
    <x v="5"/>
    <x v="0"/>
    <s v="GDN_Direct_RT_2102"/>
    <n v="446"/>
    <m/>
    <m/>
    <m/>
    <m/>
    <n v="95.212042089999997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8701"/>
    <m/>
    <m/>
    <m/>
    <m/>
    <n v="1149.0539620499999"/>
    <m/>
    <x v="0"/>
    <m/>
    <m/>
    <x v="88"/>
    <m/>
    <x v="2"/>
    <x v="3"/>
    <x v="0"/>
  </r>
  <r>
    <x v="604"/>
    <x v="5"/>
    <x v="0"/>
    <s v="GDN_Direct_RT_2102"/>
    <n v="172"/>
    <m/>
    <m/>
    <m/>
    <m/>
    <n v="39.884262485000001"/>
    <m/>
    <x v="0"/>
    <m/>
    <m/>
    <x v="88"/>
    <m/>
    <x v="2"/>
    <x v="3"/>
    <x v="0"/>
  </r>
  <r>
    <x v="604"/>
    <x v="5"/>
    <x v="0"/>
    <s v="GDN_Direct_RT_2102"/>
    <n v="104951"/>
    <m/>
    <m/>
    <m/>
    <m/>
    <n v="5995.2999680600005"/>
    <m/>
    <x v="0"/>
    <m/>
    <m/>
    <x v="88"/>
    <m/>
    <x v="2"/>
    <x v="3"/>
    <x v="0"/>
  </r>
  <r>
    <x v="604"/>
    <x v="5"/>
    <x v="0"/>
    <s v="GDN_Direct_RT_2102"/>
    <n v="8122"/>
    <m/>
    <m/>
    <m/>
    <m/>
    <n v="1001.88207256"/>
    <m/>
    <x v="0"/>
    <m/>
    <m/>
    <x v="88"/>
    <m/>
    <x v="2"/>
    <x v="3"/>
    <x v="0"/>
  </r>
  <r>
    <x v="604"/>
    <x v="5"/>
    <x v="0"/>
    <s v="GDN_Direct_RT_2102"/>
    <n v="683"/>
    <m/>
    <m/>
    <m/>
    <m/>
    <n v="87.943648104999994"/>
    <m/>
    <x v="0"/>
    <m/>
    <m/>
    <x v="88"/>
    <m/>
    <x v="2"/>
    <x v="3"/>
    <x v="0"/>
  </r>
  <r>
    <x v="604"/>
    <x v="5"/>
    <x v="0"/>
    <s v="GDN_Direct_RT_2102"/>
    <n v="499"/>
    <m/>
    <m/>
    <m/>
    <m/>
    <n v="136.152191735"/>
    <m/>
    <x v="0"/>
    <m/>
    <m/>
    <x v="88"/>
    <m/>
    <x v="2"/>
    <x v="3"/>
    <x v="0"/>
  </r>
  <r>
    <x v="604"/>
    <x v="5"/>
    <x v="0"/>
    <s v="GDN_Direct_RT_2102"/>
    <n v="52"/>
    <m/>
    <m/>
    <m/>
    <m/>
    <n v="0"/>
    <m/>
    <x v="0"/>
    <m/>
    <m/>
    <x v="88"/>
    <m/>
    <x v="2"/>
    <x v="3"/>
    <x v="0"/>
  </r>
  <r>
    <x v="604"/>
    <x v="5"/>
    <x v="0"/>
    <s v="GDN_Direct_RT_2102"/>
    <n v="25"/>
    <m/>
    <m/>
    <m/>
    <m/>
    <n v="0"/>
    <m/>
    <x v="0"/>
    <m/>
    <m/>
    <x v="88"/>
    <m/>
    <x v="2"/>
    <x v="3"/>
    <x v="0"/>
  </r>
  <r>
    <x v="604"/>
    <x v="5"/>
    <x v="0"/>
    <s v="GDN_Direct_RT_2102"/>
    <n v="140514"/>
    <m/>
    <m/>
    <m/>
    <m/>
    <n v="7200.3180480199999"/>
    <m/>
    <x v="0"/>
    <m/>
    <m/>
    <x v="88"/>
    <m/>
    <x v="2"/>
    <x v="3"/>
    <x v="0"/>
  </r>
  <r>
    <x v="604"/>
    <x v="5"/>
    <x v="0"/>
    <s v="GDN_Direct_RT_2102"/>
    <n v="944"/>
    <m/>
    <m/>
    <m/>
    <m/>
    <n v="52.062282449999998"/>
    <m/>
    <x v="0"/>
    <m/>
    <m/>
    <x v="88"/>
    <m/>
    <x v="2"/>
    <x v="3"/>
    <x v="0"/>
  </r>
  <r>
    <x v="604"/>
    <x v="5"/>
    <x v="0"/>
    <s v="GDN_Direct_RT_2102"/>
    <n v="99"/>
    <m/>
    <m/>
    <m/>
    <m/>
    <n v="0"/>
    <m/>
    <x v="0"/>
    <m/>
    <m/>
    <x v="88"/>
    <m/>
    <x v="2"/>
    <x v="3"/>
    <x v="0"/>
  </r>
  <r>
    <x v="604"/>
    <x v="5"/>
    <x v="0"/>
    <s v="GDN_Direct_RT_2102"/>
    <n v="184"/>
    <m/>
    <m/>
    <m/>
    <m/>
    <n v="13.38"/>
    <m/>
    <x v="0"/>
    <m/>
    <m/>
    <x v="88"/>
    <m/>
    <x v="2"/>
    <x v="3"/>
    <x v="0"/>
  </r>
  <r>
    <x v="604"/>
    <x v="5"/>
    <x v="0"/>
    <s v="GDN_Direct_RT_2102"/>
    <n v="97602"/>
    <m/>
    <m/>
    <m/>
    <m/>
    <n v="4315.41947755"/>
    <m/>
    <x v="0"/>
    <m/>
    <m/>
    <x v="88"/>
    <m/>
    <x v="2"/>
    <x v="3"/>
    <x v="0"/>
  </r>
  <r>
    <x v="604"/>
    <x v="5"/>
    <x v="0"/>
    <s v="GDN_Direct_RT_2102"/>
    <n v="289"/>
    <m/>
    <m/>
    <m/>
    <m/>
    <n v="0"/>
    <m/>
    <x v="0"/>
    <m/>
    <m/>
    <x v="88"/>
    <m/>
    <x v="2"/>
    <x v="3"/>
    <x v="0"/>
  </r>
  <r>
    <x v="604"/>
    <x v="5"/>
    <x v="0"/>
    <s v="GDN_Direct_RT_2102"/>
    <n v="1010"/>
    <m/>
    <m/>
    <m/>
    <m/>
    <n v="43.2602829"/>
    <m/>
    <x v="0"/>
    <m/>
    <m/>
    <x v="88"/>
    <m/>
    <x v="2"/>
    <x v="3"/>
    <x v="0"/>
  </r>
  <r>
    <x v="604"/>
    <x v="5"/>
    <x v="0"/>
    <s v="GDN_Direct_RT_2102"/>
    <n v="608"/>
    <m/>
    <m/>
    <m/>
    <m/>
    <n v="56.277911244999999"/>
    <m/>
    <x v="0"/>
    <m/>
    <m/>
    <x v="88"/>
    <m/>
    <x v="2"/>
    <x v="3"/>
    <x v="0"/>
  </r>
  <r>
    <x v="604"/>
    <x v="5"/>
    <x v="0"/>
    <s v="GDN_Direct_RT_2102"/>
    <n v="1373"/>
    <m/>
    <m/>
    <m/>
    <m/>
    <n v="37.078602480000001"/>
    <m/>
    <x v="0"/>
    <m/>
    <m/>
    <x v="88"/>
    <m/>
    <x v="2"/>
    <x v="3"/>
    <x v="0"/>
  </r>
  <r>
    <x v="604"/>
    <x v="5"/>
    <x v="0"/>
    <s v="GDN_Direct_RT_2102"/>
    <n v="112305"/>
    <m/>
    <m/>
    <m/>
    <m/>
    <n v="6983.328668485"/>
    <m/>
    <x v="0"/>
    <m/>
    <m/>
    <x v="88"/>
    <m/>
    <x v="2"/>
    <x v="3"/>
    <x v="0"/>
  </r>
  <r>
    <x v="604"/>
    <x v="5"/>
    <x v="0"/>
    <s v="GDN_Direct_RT_2102"/>
    <n v="37"/>
    <m/>
    <m/>
    <m/>
    <m/>
    <n v="0"/>
    <m/>
    <x v="0"/>
    <m/>
    <m/>
    <x v="88"/>
    <m/>
    <x v="2"/>
    <x v="3"/>
    <x v="0"/>
  </r>
  <r>
    <x v="604"/>
    <x v="5"/>
    <x v="0"/>
    <s v="GDN_Direct_RT_2102"/>
    <n v="325"/>
    <m/>
    <m/>
    <m/>
    <m/>
    <n v="8.2890516049999992"/>
    <m/>
    <x v="0"/>
    <m/>
    <m/>
    <x v="88"/>
    <m/>
    <x v="2"/>
    <x v="3"/>
    <x v="0"/>
  </r>
  <r>
    <x v="604"/>
    <x v="5"/>
    <x v="0"/>
    <s v="GDN_Direct_RT_2102"/>
    <n v="227"/>
    <m/>
    <m/>
    <m/>
    <m/>
    <n v="10.31992041"/>
    <m/>
    <x v="0"/>
    <m/>
    <m/>
    <x v="88"/>
    <m/>
    <x v="2"/>
    <x v="3"/>
    <x v="0"/>
  </r>
  <r>
    <x v="604"/>
    <x v="5"/>
    <x v="0"/>
    <s v="GDN_Direct_RT_2102"/>
    <n v="101970"/>
    <m/>
    <m/>
    <m/>
    <m/>
    <n v="6497.4622426549995"/>
    <m/>
    <x v="0"/>
    <m/>
    <m/>
    <x v="88"/>
    <m/>
    <x v="2"/>
    <x v="3"/>
    <x v="0"/>
  </r>
  <r>
    <x v="604"/>
    <x v="5"/>
    <x v="0"/>
    <s v="GDN_Direct_RT_2102"/>
    <n v="900"/>
    <m/>
    <m/>
    <m/>
    <m/>
    <n v="11.201103795"/>
    <m/>
    <x v="0"/>
    <m/>
    <m/>
    <x v="88"/>
    <m/>
    <x v="2"/>
    <x v="3"/>
    <x v="0"/>
  </r>
  <r>
    <x v="604"/>
    <x v="5"/>
    <x v="0"/>
    <s v="GDN_Direct_RT_2102"/>
    <n v="189"/>
    <m/>
    <m/>
    <m/>
    <m/>
    <n v="0"/>
    <m/>
    <x v="0"/>
    <m/>
    <m/>
    <x v="88"/>
    <m/>
    <x v="2"/>
    <x v="3"/>
    <x v="0"/>
  </r>
  <r>
    <x v="604"/>
    <x v="5"/>
    <x v="0"/>
    <s v="GDN_Direct_RT_2102"/>
    <n v="214"/>
    <m/>
    <m/>
    <m/>
    <m/>
    <n v="0"/>
    <m/>
    <x v="0"/>
    <m/>
    <m/>
    <x v="88"/>
    <m/>
    <x v="2"/>
    <x v="3"/>
    <x v="0"/>
  </r>
  <r>
    <x v="604"/>
    <x v="5"/>
    <x v="0"/>
    <s v="GDN_Direct_RT_2102"/>
    <n v="220"/>
    <m/>
    <m/>
    <m/>
    <m/>
    <n v="13.257957675"/>
    <m/>
    <x v="0"/>
    <m/>
    <m/>
    <x v="88"/>
    <m/>
    <x v="2"/>
    <x v="3"/>
    <x v="0"/>
  </r>
  <r>
    <x v="604"/>
    <x v="5"/>
    <x v="0"/>
    <s v="GDN_Direct_RT_2102"/>
    <n v="6919"/>
    <m/>
    <m/>
    <m/>
    <m/>
    <n v="869.56019237999999"/>
    <m/>
    <x v="0"/>
    <m/>
    <m/>
    <x v="88"/>
    <m/>
    <x v="2"/>
    <x v="3"/>
    <x v="0"/>
  </r>
  <r>
    <x v="604"/>
    <x v="5"/>
    <x v="0"/>
    <s v="GDN_Direct_RT_2102"/>
    <n v="151711"/>
    <m/>
    <m/>
    <m/>
    <m/>
    <n v="8427.7638055150001"/>
    <m/>
    <x v="0"/>
    <m/>
    <m/>
    <x v="88"/>
    <m/>
    <x v="2"/>
    <x v="3"/>
    <x v="0"/>
  </r>
  <r>
    <x v="604"/>
    <x v="5"/>
    <x v="0"/>
    <s v="GDN_Direct_RT_2102"/>
    <n v="130"/>
    <m/>
    <m/>
    <m/>
    <m/>
    <n v="20.315749345"/>
    <m/>
    <x v="0"/>
    <m/>
    <m/>
    <x v="88"/>
    <m/>
    <x v="2"/>
    <x v="3"/>
    <x v="0"/>
  </r>
  <r>
    <x v="604"/>
    <x v="5"/>
    <x v="0"/>
    <s v="GDN_Direct_RT_2102"/>
    <n v="814"/>
    <m/>
    <m/>
    <m/>
    <m/>
    <n v="0"/>
    <m/>
    <x v="0"/>
    <m/>
    <m/>
    <x v="88"/>
    <m/>
    <x v="2"/>
    <x v="3"/>
    <x v="0"/>
  </r>
  <r>
    <x v="604"/>
    <x v="5"/>
    <x v="0"/>
    <s v="GDN_Direct_RT_2102"/>
    <n v="112847"/>
    <m/>
    <m/>
    <m/>
    <m/>
    <n v="5854.6943091100002"/>
    <m/>
    <x v="0"/>
    <m/>
    <m/>
    <x v="88"/>
    <m/>
    <x v="2"/>
    <x v="3"/>
    <x v="0"/>
  </r>
  <r>
    <x v="604"/>
    <x v="5"/>
    <x v="0"/>
    <s v="GDN_Direct_RT_2102"/>
    <n v="320"/>
    <m/>
    <m/>
    <m/>
    <m/>
    <n v="0"/>
    <m/>
    <x v="0"/>
    <m/>
    <m/>
    <x v="88"/>
    <m/>
    <x v="2"/>
    <x v="3"/>
    <x v="0"/>
  </r>
  <r>
    <x v="604"/>
    <x v="5"/>
    <x v="0"/>
    <s v="GDN_Direct_RT_2102"/>
    <n v="377"/>
    <m/>
    <m/>
    <m/>
    <m/>
    <n v="13.105565049999999"/>
    <m/>
    <x v="0"/>
    <m/>
    <m/>
    <x v="88"/>
    <m/>
    <x v="2"/>
    <x v="3"/>
    <x v="0"/>
  </r>
  <r>
    <x v="604"/>
    <x v="5"/>
    <x v="0"/>
    <s v="GDN_Direct_RT_2102"/>
    <n v="8688"/>
    <m/>
    <m/>
    <m/>
    <m/>
    <n v="1294.7711868599999"/>
    <m/>
    <x v="0"/>
    <m/>
    <m/>
    <x v="88"/>
    <m/>
    <x v="2"/>
    <x v="3"/>
    <x v="0"/>
  </r>
  <r>
    <x v="604"/>
    <x v="5"/>
    <x v="0"/>
    <s v="GDN_Direct_RT_2102"/>
    <n v="5876"/>
    <m/>
    <m/>
    <m/>
    <m/>
    <n v="569.83435857500001"/>
    <m/>
    <x v="0"/>
    <m/>
    <m/>
    <x v="88"/>
    <m/>
    <x v="2"/>
    <x v="3"/>
    <x v="0"/>
  </r>
  <r>
    <x v="604"/>
    <x v="5"/>
    <x v="0"/>
    <s v="GDN_Direct_RT_2102"/>
    <n v="2"/>
    <m/>
    <m/>
    <m/>
    <m/>
    <n v="0"/>
    <m/>
    <x v="0"/>
    <m/>
    <m/>
    <x v="88"/>
    <m/>
    <x v="2"/>
    <x v="3"/>
    <x v="0"/>
  </r>
  <r>
    <x v="604"/>
    <x v="5"/>
    <x v="0"/>
    <s v="GDN_Direct_RT_2102"/>
    <n v="5"/>
    <m/>
    <m/>
    <m/>
    <m/>
    <n v="0"/>
    <m/>
    <x v="0"/>
    <m/>
    <m/>
    <x v="88"/>
    <m/>
    <x v="2"/>
    <x v="3"/>
    <x v="0"/>
  </r>
  <r>
    <x v="604"/>
    <x v="5"/>
    <x v="0"/>
    <s v="GDN_Direct_RT_2102"/>
    <n v="3"/>
    <m/>
    <m/>
    <m/>
    <m/>
    <n v="0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574"/>
    <m/>
    <m/>
    <m/>
    <m/>
    <n v="43.635053354999997"/>
    <m/>
    <x v="0"/>
    <m/>
    <m/>
    <x v="88"/>
    <m/>
    <x v="2"/>
    <x v="3"/>
    <x v="0"/>
  </r>
  <r>
    <x v="604"/>
    <x v="5"/>
    <x v="0"/>
    <s v="GDN_Direct_RT_2102"/>
    <n v="4"/>
    <m/>
    <m/>
    <m/>
    <m/>
    <n v="0"/>
    <m/>
    <x v="0"/>
    <m/>
    <m/>
    <x v="88"/>
    <m/>
    <x v="2"/>
    <x v="3"/>
    <x v="0"/>
  </r>
  <r>
    <x v="604"/>
    <x v="5"/>
    <x v="0"/>
    <s v="GDN_Direct_RT_2102"/>
    <n v="457"/>
    <m/>
    <m/>
    <m/>
    <m/>
    <n v="33.240209405000002"/>
    <m/>
    <x v="0"/>
    <m/>
    <m/>
    <x v="88"/>
    <m/>
    <x v="2"/>
    <x v="3"/>
    <x v="0"/>
  </r>
  <r>
    <x v="604"/>
    <x v="5"/>
    <x v="0"/>
    <s v="GDN_Direct_RT_2102"/>
    <n v="35"/>
    <m/>
    <m/>
    <m/>
    <m/>
    <n v="0"/>
    <m/>
    <x v="0"/>
    <m/>
    <m/>
    <x v="88"/>
    <m/>
    <x v="2"/>
    <x v="3"/>
    <x v="0"/>
  </r>
  <r>
    <x v="604"/>
    <x v="5"/>
    <x v="0"/>
    <s v="GDN_Direct_RT_2102"/>
    <n v="3"/>
    <m/>
    <m/>
    <m/>
    <m/>
    <n v="0"/>
    <m/>
    <x v="0"/>
    <m/>
    <m/>
    <x v="88"/>
    <m/>
    <x v="2"/>
    <x v="3"/>
    <x v="0"/>
  </r>
  <r>
    <x v="604"/>
    <x v="5"/>
    <x v="0"/>
    <s v="GDN_Direct_RT_2102"/>
    <n v="62"/>
    <m/>
    <m/>
    <m/>
    <m/>
    <n v="9.9460062750000002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8443"/>
    <m/>
    <m/>
    <m/>
    <m/>
    <n v="1019.141597985"/>
    <m/>
    <x v="0"/>
    <m/>
    <m/>
    <x v="88"/>
    <m/>
    <x v="2"/>
    <x v="3"/>
    <x v="0"/>
  </r>
  <r>
    <x v="604"/>
    <x v="5"/>
    <x v="0"/>
    <s v="GDN_Direct_RT_2102"/>
    <n v="144"/>
    <m/>
    <m/>
    <m/>
    <m/>
    <n v="0"/>
    <m/>
    <x v="0"/>
    <m/>
    <m/>
    <x v="88"/>
    <m/>
    <x v="2"/>
    <x v="3"/>
    <x v="0"/>
  </r>
  <r>
    <x v="604"/>
    <x v="5"/>
    <x v="0"/>
    <s v="GDN_Direct_RT_2102"/>
    <n v="176"/>
    <m/>
    <m/>
    <m/>
    <m/>
    <n v="10.223576605"/>
    <m/>
    <x v="0"/>
    <m/>
    <m/>
    <x v="88"/>
    <m/>
    <x v="2"/>
    <x v="3"/>
    <x v="0"/>
  </r>
  <r>
    <x v="604"/>
    <x v="5"/>
    <x v="0"/>
    <s v="GDN_Direct_RT_2102"/>
    <n v="733"/>
    <m/>
    <m/>
    <m/>
    <m/>
    <n v="29.330783025000002"/>
    <m/>
    <x v="0"/>
    <m/>
    <m/>
    <x v="88"/>
    <m/>
    <x v="2"/>
    <x v="3"/>
    <x v="0"/>
  </r>
  <r>
    <x v="604"/>
    <x v="5"/>
    <x v="0"/>
    <s v="GDN_Direct_RT_2102"/>
    <n v="106"/>
    <m/>
    <m/>
    <m/>
    <m/>
    <n v="13.38"/>
    <m/>
    <x v="0"/>
    <m/>
    <m/>
    <x v="88"/>
    <m/>
    <x v="2"/>
    <x v="3"/>
    <x v="0"/>
  </r>
  <r>
    <x v="604"/>
    <x v="5"/>
    <x v="0"/>
    <s v="GDN_Direct_RT_2102"/>
    <n v="952"/>
    <m/>
    <m/>
    <m/>
    <m/>
    <n v="56.366673049999996"/>
    <m/>
    <x v="0"/>
    <m/>
    <m/>
    <x v="88"/>
    <m/>
    <x v="2"/>
    <x v="3"/>
    <x v="0"/>
  </r>
  <r>
    <x v="604"/>
    <x v="5"/>
    <x v="0"/>
    <s v="GDN_Direct_RT_2102"/>
    <n v="175402"/>
    <m/>
    <m/>
    <m/>
    <m/>
    <n v="9846.6863766700008"/>
    <m/>
    <x v="0"/>
    <m/>
    <m/>
    <x v="88"/>
    <m/>
    <x v="2"/>
    <x v="3"/>
    <x v="0"/>
  </r>
  <r>
    <x v="604"/>
    <x v="5"/>
    <x v="0"/>
    <s v="GDN_Direct_RT_2102"/>
    <n v="6767"/>
    <m/>
    <m/>
    <m/>
    <m/>
    <n v="1010.0692967900001"/>
    <m/>
    <x v="0"/>
    <m/>
    <m/>
    <x v="88"/>
    <m/>
    <x v="2"/>
    <x v="3"/>
    <x v="0"/>
  </r>
  <r>
    <x v="604"/>
    <x v="5"/>
    <x v="0"/>
    <s v="GDN_Direct_RT_2102"/>
    <n v="848"/>
    <m/>
    <m/>
    <m/>
    <m/>
    <n v="48.392535355"/>
    <m/>
    <x v="0"/>
    <m/>
    <m/>
    <x v="88"/>
    <m/>
    <x v="2"/>
    <x v="3"/>
    <x v="0"/>
  </r>
  <r>
    <x v="604"/>
    <x v="5"/>
    <x v="0"/>
    <s v="GDN_Direct_RT_2102"/>
    <n v="1"/>
    <m/>
    <m/>
    <m/>
    <m/>
    <n v="0"/>
    <m/>
    <x v="0"/>
    <m/>
    <m/>
    <x v="88"/>
    <m/>
    <x v="2"/>
    <x v="3"/>
    <x v="0"/>
  </r>
  <r>
    <x v="604"/>
    <x v="5"/>
    <x v="0"/>
    <s v="GDN_Direct_RT_2102"/>
    <n v="13"/>
    <m/>
    <m/>
    <m/>
    <m/>
    <n v="0"/>
    <m/>
    <x v="0"/>
    <m/>
    <m/>
    <x v="88"/>
    <m/>
    <x v="2"/>
    <x v="3"/>
    <x v="0"/>
  </r>
  <r>
    <x v="604"/>
    <x v="5"/>
    <x v="0"/>
    <s v="GDN_Direct_RT_2102"/>
    <n v="24"/>
    <m/>
    <m/>
    <m/>
    <m/>
    <n v="0"/>
    <m/>
    <x v="0"/>
    <m/>
    <m/>
    <x v="88"/>
    <m/>
    <x v="2"/>
    <x v="3"/>
    <x v="0"/>
  </r>
  <r>
    <x v="605"/>
    <x v="4"/>
    <x v="0"/>
    <s v="指名：ドルチェグスト（170816-170916）"/>
    <n v="1620"/>
    <m/>
    <m/>
    <m/>
    <m/>
    <n v="20545.199999999997"/>
    <m/>
    <x v="0"/>
    <m/>
    <m/>
    <x v="88"/>
    <m/>
    <x v="2"/>
    <x v="3"/>
    <x v="2"/>
  </r>
  <r>
    <x v="605"/>
    <x v="4"/>
    <x v="0"/>
    <s v="指名：ドルチェグスト（170816-170916）"/>
    <n v="76"/>
    <m/>
    <m/>
    <m/>
    <m/>
    <n v="1416.48"/>
    <m/>
    <x v="0"/>
    <m/>
    <m/>
    <x v="88"/>
    <m/>
    <x v="2"/>
    <x v="3"/>
    <x v="2"/>
  </r>
  <r>
    <x v="605"/>
    <x v="4"/>
    <x v="0"/>
    <s v="指名：ドルチェグスト（170816-170916）"/>
    <n v="17"/>
    <m/>
    <m/>
    <m/>
    <m/>
    <n v="0"/>
    <m/>
    <x v="0"/>
    <m/>
    <m/>
    <x v="88"/>
    <m/>
    <x v="2"/>
    <x v="3"/>
    <x v="2"/>
  </r>
  <r>
    <x v="605"/>
    <x v="4"/>
    <x v="0"/>
    <s v="指名：ドルチェグスト（170816-170916）"/>
    <n v="70"/>
    <m/>
    <m/>
    <m/>
    <m/>
    <n v="569.91999999999996"/>
    <m/>
    <x v="0"/>
    <m/>
    <m/>
    <x v="88"/>
    <m/>
    <x v="2"/>
    <x v="3"/>
    <x v="2"/>
  </r>
  <r>
    <x v="605"/>
    <x v="4"/>
    <x v="0"/>
    <s v="指名：ドルチェグスト（170816-170916）"/>
    <n v="4119"/>
    <m/>
    <m/>
    <m/>
    <m/>
    <n v="44591.040000000001"/>
    <m/>
    <x v="0"/>
    <m/>
    <m/>
    <x v="88"/>
    <m/>
    <x v="2"/>
    <x v="3"/>
    <x v="2"/>
  </r>
  <r>
    <x v="605"/>
    <x v="4"/>
    <x v="0"/>
    <s v="指名：ドルチェグスト（170816-170916）"/>
    <n v="15"/>
    <m/>
    <m/>
    <m/>
    <m/>
    <n v="5.2"/>
    <m/>
    <x v="0"/>
    <m/>
    <m/>
    <x v="88"/>
    <m/>
    <x v="2"/>
    <x v="3"/>
    <x v="2"/>
  </r>
  <r>
    <x v="605"/>
    <x v="5"/>
    <x v="0"/>
    <s v="GDN_Direct_RT_2102"/>
    <n v="4145"/>
    <m/>
    <m/>
    <m/>
    <m/>
    <n v="374.51928006499998"/>
    <m/>
    <x v="0"/>
    <m/>
    <m/>
    <x v="88"/>
    <m/>
    <x v="2"/>
    <x v="3"/>
    <x v="0"/>
  </r>
  <r>
    <x v="605"/>
    <x v="5"/>
    <x v="0"/>
    <s v="GDN_Direct_RT_2102"/>
    <n v="71"/>
    <m/>
    <m/>
    <m/>
    <m/>
    <n v="10.36532098"/>
    <m/>
    <x v="0"/>
    <m/>
    <m/>
    <x v="88"/>
    <m/>
    <x v="2"/>
    <x v="3"/>
    <x v="0"/>
  </r>
  <r>
    <x v="605"/>
    <x v="5"/>
    <x v="0"/>
    <s v="GDN_Direct_RT_2102"/>
    <n v="32"/>
    <m/>
    <m/>
    <m/>
    <m/>
    <n v="0"/>
    <m/>
    <x v="0"/>
    <m/>
    <m/>
    <x v="88"/>
    <m/>
    <x v="2"/>
    <x v="3"/>
    <x v="0"/>
  </r>
  <r>
    <x v="605"/>
    <x v="5"/>
    <x v="0"/>
    <s v="GDN_Direct_RT_2102"/>
    <n v="414"/>
    <m/>
    <m/>
    <m/>
    <m/>
    <n v="42.666662474999995"/>
    <m/>
    <x v="0"/>
    <m/>
    <m/>
    <x v="88"/>
    <m/>
    <x v="2"/>
    <x v="3"/>
    <x v="0"/>
  </r>
  <r>
    <x v="605"/>
    <x v="5"/>
    <x v="0"/>
    <s v="GDN_Direct_RT_2102"/>
    <n v="3846"/>
    <m/>
    <m/>
    <m/>
    <m/>
    <n v="193.203742385"/>
    <m/>
    <x v="0"/>
    <m/>
    <m/>
    <x v="88"/>
    <m/>
    <x v="2"/>
    <x v="3"/>
    <x v="0"/>
  </r>
  <r>
    <x v="605"/>
    <x v="5"/>
    <x v="0"/>
    <s v="GDN_Direct_RT_2102"/>
    <n v="194"/>
    <m/>
    <m/>
    <m/>
    <m/>
    <n v="0"/>
    <m/>
    <x v="0"/>
    <m/>
    <m/>
    <x v="88"/>
    <m/>
    <x v="2"/>
    <x v="3"/>
    <x v="0"/>
  </r>
  <r>
    <x v="605"/>
    <x v="5"/>
    <x v="0"/>
    <s v="GDN_Direct_RT_2102"/>
    <n v="350"/>
    <m/>
    <m/>
    <m/>
    <m/>
    <n v="0"/>
    <m/>
    <x v="0"/>
    <m/>
    <m/>
    <x v="88"/>
    <m/>
    <x v="2"/>
    <x v="3"/>
    <x v="0"/>
  </r>
  <r>
    <x v="605"/>
    <x v="5"/>
    <x v="0"/>
    <s v="GDN_Direct_RT_2102"/>
    <n v="1225"/>
    <m/>
    <m/>
    <m/>
    <m/>
    <n v="67.642510834999996"/>
    <m/>
    <x v="0"/>
    <m/>
    <m/>
    <x v="88"/>
    <m/>
    <x v="2"/>
    <x v="3"/>
    <x v="0"/>
  </r>
  <r>
    <x v="605"/>
    <x v="5"/>
    <x v="0"/>
    <s v="GDN_Direct_RT_2102"/>
    <n v="200"/>
    <m/>
    <m/>
    <m/>
    <m/>
    <n v="9.9173418550000001"/>
    <m/>
    <x v="0"/>
    <m/>
    <m/>
    <x v="88"/>
    <m/>
    <x v="2"/>
    <x v="3"/>
    <x v="0"/>
  </r>
  <r>
    <x v="605"/>
    <x v="5"/>
    <x v="0"/>
    <s v="GDN_Direct_RT_2102"/>
    <n v="163"/>
    <m/>
    <m/>
    <m/>
    <m/>
    <n v="0"/>
    <m/>
    <x v="0"/>
    <m/>
    <m/>
    <x v="88"/>
    <m/>
    <x v="2"/>
    <x v="3"/>
    <x v="0"/>
  </r>
  <r>
    <x v="605"/>
    <x v="5"/>
    <x v="0"/>
    <s v="GDN_Direct_RT_2102"/>
    <n v="211332"/>
    <m/>
    <m/>
    <m/>
    <m/>
    <n v="10376.684760065"/>
    <m/>
    <x v="0"/>
    <m/>
    <m/>
    <x v="88"/>
    <m/>
    <x v="2"/>
    <x v="3"/>
    <x v="0"/>
  </r>
  <r>
    <x v="605"/>
    <x v="5"/>
    <x v="0"/>
    <s v="GDN_Direct_RT_2102"/>
    <n v="153"/>
    <m/>
    <m/>
    <m/>
    <m/>
    <n v="0"/>
    <m/>
    <x v="0"/>
    <m/>
    <m/>
    <x v="88"/>
    <m/>
    <x v="2"/>
    <x v="3"/>
    <x v="0"/>
  </r>
  <r>
    <x v="605"/>
    <x v="5"/>
    <x v="0"/>
    <s v="GDN_Direct_RT_2102"/>
    <n v="301"/>
    <m/>
    <m/>
    <m/>
    <m/>
    <n v="30.197814829999999"/>
    <m/>
    <x v="0"/>
    <m/>
    <m/>
    <x v="88"/>
    <m/>
    <x v="2"/>
    <x v="3"/>
    <x v="0"/>
  </r>
  <r>
    <x v="605"/>
    <x v="5"/>
    <x v="0"/>
    <s v="GDN_Direct_RT_2102"/>
    <n v="80"/>
    <m/>
    <m/>
    <m/>
    <m/>
    <n v="0"/>
    <m/>
    <x v="0"/>
    <m/>
    <m/>
    <x v="88"/>
    <m/>
    <x v="2"/>
    <x v="3"/>
    <x v="0"/>
  </r>
  <r>
    <x v="605"/>
    <x v="5"/>
    <x v="0"/>
    <s v="GDN_Direct_RT_2102"/>
    <n v="881"/>
    <m/>
    <m/>
    <m/>
    <m/>
    <n v="47.148789649999998"/>
    <m/>
    <x v="0"/>
    <m/>
    <m/>
    <x v="88"/>
    <m/>
    <x v="2"/>
    <x v="3"/>
    <x v="0"/>
  </r>
  <r>
    <x v="605"/>
    <x v="5"/>
    <x v="0"/>
    <s v="GDN_Direct_RT_2102"/>
    <n v="65"/>
    <m/>
    <m/>
    <m/>
    <m/>
    <n v="11.888619485"/>
    <m/>
    <x v="0"/>
    <m/>
    <m/>
    <x v="88"/>
    <m/>
    <x v="2"/>
    <x v="3"/>
    <x v="0"/>
  </r>
  <r>
    <x v="605"/>
    <x v="5"/>
    <x v="0"/>
    <s v="GDN_Direct_RT_2102"/>
    <n v="44"/>
    <m/>
    <m/>
    <m/>
    <m/>
    <n v="14.369155525"/>
    <m/>
    <x v="0"/>
    <m/>
    <m/>
    <x v="88"/>
    <m/>
    <x v="2"/>
    <x v="3"/>
    <x v="0"/>
  </r>
  <r>
    <x v="605"/>
    <x v="5"/>
    <x v="0"/>
    <s v="GDN_Direct_RT_2102"/>
    <n v="11"/>
    <m/>
    <m/>
    <m/>
    <m/>
    <n v="0"/>
    <m/>
    <x v="0"/>
    <m/>
    <m/>
    <x v="88"/>
    <m/>
    <x v="2"/>
    <x v="3"/>
    <x v="0"/>
  </r>
  <r>
    <x v="605"/>
    <x v="5"/>
    <x v="0"/>
    <s v="GDN_Direct_RT_2102"/>
    <n v="81"/>
    <m/>
    <m/>
    <m/>
    <m/>
    <n v="24.107769569999999"/>
    <m/>
    <x v="0"/>
    <m/>
    <m/>
    <x v="88"/>
    <m/>
    <x v="2"/>
    <x v="3"/>
    <x v="0"/>
  </r>
  <r>
    <x v="605"/>
    <x v="5"/>
    <x v="0"/>
    <s v="GDN_Direct_RT_2102"/>
    <n v="261"/>
    <m/>
    <m/>
    <m/>
    <m/>
    <n v="20.483724094999999"/>
    <m/>
    <x v="0"/>
    <m/>
    <m/>
    <x v="88"/>
    <m/>
    <x v="2"/>
    <x v="3"/>
    <x v="0"/>
  </r>
  <r>
    <x v="605"/>
    <x v="5"/>
    <x v="0"/>
    <s v="GDN_Direct_RT_2102"/>
    <n v="20"/>
    <m/>
    <m/>
    <m/>
    <m/>
    <n v="0"/>
    <m/>
    <x v="0"/>
    <m/>
    <m/>
    <x v="88"/>
    <m/>
    <x v="2"/>
    <x v="3"/>
    <x v="0"/>
  </r>
  <r>
    <x v="605"/>
    <x v="5"/>
    <x v="0"/>
    <s v="GDN_Direct_RT_2102"/>
    <n v="38"/>
    <m/>
    <m/>
    <m/>
    <m/>
    <n v="0"/>
    <m/>
    <x v="0"/>
    <m/>
    <m/>
    <x v="88"/>
    <m/>
    <x v="2"/>
    <x v="3"/>
    <x v="0"/>
  </r>
  <r>
    <x v="605"/>
    <x v="5"/>
    <x v="0"/>
    <s v="GDN_Direct_RT_2102"/>
    <n v="356975"/>
    <m/>
    <m/>
    <m/>
    <m/>
    <n v="11395.611235525001"/>
    <m/>
    <x v="0"/>
    <m/>
    <m/>
    <x v="88"/>
    <m/>
    <x v="2"/>
    <x v="3"/>
    <x v="0"/>
  </r>
  <r>
    <x v="605"/>
    <x v="5"/>
    <x v="0"/>
    <s v="GDN_Direct_RT_2102"/>
    <n v="86"/>
    <m/>
    <m/>
    <m/>
    <m/>
    <n v="0"/>
    <m/>
    <x v="0"/>
    <m/>
    <m/>
    <x v="88"/>
    <m/>
    <x v="2"/>
    <x v="3"/>
    <x v="0"/>
  </r>
  <r>
    <x v="605"/>
    <x v="5"/>
    <x v="0"/>
    <s v="GDN_Direct_RT_2102"/>
    <n v="2"/>
    <m/>
    <m/>
    <m/>
    <m/>
    <n v="0"/>
    <m/>
    <x v="0"/>
    <m/>
    <m/>
    <x v="88"/>
    <m/>
    <x v="2"/>
    <x v="3"/>
    <x v="0"/>
  </r>
  <r>
    <x v="605"/>
    <x v="5"/>
    <x v="0"/>
    <s v="GDN_Direct_RT_2102"/>
    <n v="1"/>
    <m/>
    <m/>
    <m/>
    <m/>
    <n v="0"/>
    <m/>
    <x v="0"/>
    <m/>
    <m/>
    <x v="88"/>
    <m/>
    <x v="2"/>
    <x v="3"/>
    <x v="0"/>
  </r>
  <r>
    <x v="605"/>
    <x v="5"/>
    <x v="0"/>
    <s v="GDN_Direct_RT_2102"/>
    <n v="102"/>
    <m/>
    <m/>
    <m/>
    <m/>
    <n v="23.543152525"/>
    <m/>
    <x v="0"/>
    <m/>
    <m/>
    <x v="88"/>
    <m/>
    <x v="2"/>
    <x v="3"/>
    <x v="0"/>
  </r>
  <r>
    <x v="605"/>
    <x v="5"/>
    <x v="0"/>
    <s v="GDN_Direct_RT_2102"/>
    <n v="274"/>
    <m/>
    <m/>
    <m/>
    <m/>
    <n v="10.789760225"/>
    <m/>
    <x v="0"/>
    <m/>
    <m/>
    <x v="88"/>
    <m/>
    <x v="2"/>
    <x v="3"/>
    <x v="0"/>
  </r>
  <r>
    <x v="605"/>
    <x v="5"/>
    <x v="0"/>
    <s v="GDN_Direct_RT_2102"/>
    <n v="58"/>
    <m/>
    <m/>
    <m/>
    <m/>
    <n v="0"/>
    <m/>
    <x v="0"/>
    <m/>
    <m/>
    <x v="88"/>
    <m/>
    <x v="2"/>
    <x v="3"/>
    <x v="0"/>
  </r>
  <r>
    <x v="605"/>
    <x v="5"/>
    <x v="0"/>
    <s v="GDN_Direct_RT_2102"/>
    <n v="373"/>
    <m/>
    <m/>
    <m/>
    <m/>
    <n v="0"/>
    <m/>
    <x v="0"/>
    <m/>
    <m/>
    <x v="88"/>
    <m/>
    <x v="2"/>
    <x v="3"/>
    <x v="0"/>
  </r>
  <r>
    <x v="605"/>
    <x v="5"/>
    <x v="0"/>
    <s v="GDN_Direct_RT_2102"/>
    <n v="187"/>
    <m/>
    <m/>
    <m/>
    <m/>
    <n v="19.52044549"/>
    <m/>
    <x v="0"/>
    <m/>
    <m/>
    <x v="88"/>
    <m/>
    <x v="2"/>
    <x v="3"/>
    <x v="0"/>
  </r>
  <r>
    <x v="605"/>
    <x v="5"/>
    <x v="0"/>
    <s v="GDN_Direct_RT_2102"/>
    <n v="520"/>
    <m/>
    <m/>
    <m/>
    <m/>
    <n v="39.601002309999998"/>
    <m/>
    <x v="0"/>
    <m/>
    <m/>
    <x v="88"/>
    <m/>
    <x v="2"/>
    <x v="3"/>
    <x v="0"/>
  </r>
  <r>
    <x v="605"/>
    <x v="5"/>
    <x v="0"/>
    <s v="GDN_Direct_RT_2102"/>
    <n v="16703"/>
    <m/>
    <m/>
    <m/>
    <m/>
    <n v="707.897728325"/>
    <m/>
    <x v="0"/>
    <m/>
    <m/>
    <x v="88"/>
    <m/>
    <x v="2"/>
    <x v="3"/>
    <x v="0"/>
  </r>
  <r>
    <x v="605"/>
    <x v="5"/>
    <x v="0"/>
    <s v="GDN_Direct_RT_2102"/>
    <n v="424"/>
    <m/>
    <m/>
    <m/>
    <m/>
    <n v="12.265000000000001"/>
    <m/>
    <x v="0"/>
    <m/>
    <m/>
    <x v="88"/>
    <m/>
    <x v="2"/>
    <x v="3"/>
    <x v="0"/>
  </r>
  <r>
    <x v="605"/>
    <x v="5"/>
    <x v="0"/>
    <s v="GDN_Direct_RT_2102"/>
    <n v="123949"/>
    <m/>
    <m/>
    <m/>
    <m/>
    <n v="4203.651769395"/>
    <m/>
    <x v="0"/>
    <m/>
    <m/>
    <x v="88"/>
    <m/>
    <x v="2"/>
    <x v="3"/>
    <x v="0"/>
  </r>
  <r>
    <x v="605"/>
    <x v="5"/>
    <x v="0"/>
    <s v="GDN_Direct_RT_2102"/>
    <n v="45"/>
    <m/>
    <m/>
    <m/>
    <m/>
    <n v="0"/>
    <m/>
    <x v="0"/>
    <m/>
    <m/>
    <x v="88"/>
    <m/>
    <x v="2"/>
    <x v="3"/>
    <x v="0"/>
  </r>
  <r>
    <x v="605"/>
    <x v="5"/>
    <x v="0"/>
    <s v="GDN_Direct_RT_2102"/>
    <n v="39"/>
    <m/>
    <m/>
    <m/>
    <m/>
    <n v="0"/>
    <m/>
    <x v="0"/>
    <m/>
    <m/>
    <x v="88"/>
    <m/>
    <x v="2"/>
    <x v="3"/>
    <x v="0"/>
  </r>
  <r>
    <x v="605"/>
    <x v="5"/>
    <x v="0"/>
    <s v="GDN_Direct_RT_2102"/>
    <n v="769"/>
    <m/>
    <m/>
    <m/>
    <m/>
    <n v="14.38938943"/>
    <m/>
    <x v="0"/>
    <m/>
    <m/>
    <x v="88"/>
    <m/>
    <x v="2"/>
    <x v="3"/>
    <x v="0"/>
  </r>
  <r>
    <x v="605"/>
    <x v="5"/>
    <x v="0"/>
    <s v="GDN_Direct_RT_2102"/>
    <n v="217427"/>
    <m/>
    <m/>
    <m/>
    <m/>
    <n v="7630.9106044950004"/>
    <m/>
    <x v="0"/>
    <m/>
    <m/>
    <x v="88"/>
    <m/>
    <x v="2"/>
    <x v="3"/>
    <x v="0"/>
  </r>
  <r>
    <x v="605"/>
    <x v="5"/>
    <x v="0"/>
    <s v="GDN_Direct_RT_2102"/>
    <n v="226"/>
    <m/>
    <m/>
    <m/>
    <m/>
    <n v="8.2704734749999993"/>
    <m/>
    <x v="0"/>
    <m/>
    <m/>
    <x v="88"/>
    <m/>
    <x v="2"/>
    <x v="3"/>
    <x v="0"/>
  </r>
  <r>
    <x v="605"/>
    <x v="5"/>
    <x v="0"/>
    <s v="GDN_Direct_RT_2102"/>
    <n v="16157"/>
    <m/>
    <m/>
    <m/>
    <m/>
    <n v="1687.12964517"/>
    <m/>
    <x v="0"/>
    <m/>
    <m/>
    <x v="88"/>
    <m/>
    <x v="2"/>
    <x v="3"/>
    <x v="0"/>
  </r>
  <r>
    <x v="605"/>
    <x v="5"/>
    <x v="0"/>
    <s v="GDN_Direct_RT_2102"/>
    <n v="15692"/>
    <m/>
    <m/>
    <m/>
    <m/>
    <n v="746.42866959499997"/>
    <m/>
    <x v="0"/>
    <m/>
    <m/>
    <x v="88"/>
    <m/>
    <x v="2"/>
    <x v="3"/>
    <x v="0"/>
  </r>
  <r>
    <x v="605"/>
    <x v="5"/>
    <x v="0"/>
    <s v="GDN_Direct_RT_2102"/>
    <n v="55"/>
    <m/>
    <m/>
    <m/>
    <m/>
    <n v="11.133186915"/>
    <m/>
    <x v="0"/>
    <m/>
    <m/>
    <x v="88"/>
    <m/>
    <x v="2"/>
    <x v="3"/>
    <x v="0"/>
  </r>
  <r>
    <x v="605"/>
    <x v="5"/>
    <x v="0"/>
    <s v="GDN_Direct_RT_2102"/>
    <n v="13"/>
    <m/>
    <m/>
    <m/>
    <m/>
    <n v="10.520430859999999"/>
    <m/>
    <x v="0"/>
    <m/>
    <m/>
    <x v="88"/>
    <m/>
    <x v="2"/>
    <x v="3"/>
    <x v="0"/>
  </r>
  <r>
    <x v="605"/>
    <x v="5"/>
    <x v="0"/>
    <s v="GDN_Direct_RT_2102"/>
    <n v="82"/>
    <m/>
    <m/>
    <m/>
    <m/>
    <n v="27.571626340000002"/>
    <m/>
    <x v="0"/>
    <m/>
    <m/>
    <x v="88"/>
    <m/>
    <x v="2"/>
    <x v="3"/>
    <x v="0"/>
  </r>
  <r>
    <x v="605"/>
    <x v="5"/>
    <x v="0"/>
    <s v="GDN_Direct_RT_2102"/>
    <n v="604"/>
    <m/>
    <m/>
    <m/>
    <m/>
    <n v="198.33023140500001"/>
    <m/>
    <x v="0"/>
    <m/>
    <m/>
    <x v="88"/>
    <m/>
    <x v="2"/>
    <x v="3"/>
    <x v="0"/>
  </r>
  <r>
    <x v="605"/>
    <x v="5"/>
    <x v="0"/>
    <s v="GDN_Direct_RT_2102"/>
    <n v="42"/>
    <m/>
    <m/>
    <m/>
    <m/>
    <n v="0"/>
    <m/>
    <x v="0"/>
    <m/>
    <m/>
    <x v="88"/>
    <m/>
    <x v="2"/>
    <x v="3"/>
    <x v="0"/>
  </r>
  <r>
    <x v="605"/>
    <x v="5"/>
    <x v="0"/>
    <s v="GDN_Direct_RT_2102"/>
    <n v="23076"/>
    <m/>
    <m/>
    <m/>
    <m/>
    <n v="782.01888979499995"/>
    <m/>
    <x v="0"/>
    <m/>
    <m/>
    <x v="88"/>
    <m/>
    <x v="2"/>
    <x v="3"/>
    <x v="0"/>
  </r>
  <r>
    <x v="605"/>
    <x v="5"/>
    <x v="0"/>
    <s v="GDN_Direct_RT_2102"/>
    <n v="65133"/>
    <m/>
    <m/>
    <m/>
    <m/>
    <n v="2685.1836183350001"/>
    <m/>
    <x v="0"/>
    <m/>
    <m/>
    <x v="88"/>
    <m/>
    <x v="2"/>
    <x v="3"/>
    <x v="0"/>
  </r>
  <r>
    <x v="605"/>
    <x v="5"/>
    <x v="0"/>
    <s v="GDN_Direct_RT_2102"/>
    <n v="55"/>
    <m/>
    <m/>
    <m/>
    <m/>
    <n v="0"/>
    <m/>
    <x v="0"/>
    <m/>
    <m/>
    <x v="88"/>
    <m/>
    <x v="2"/>
    <x v="3"/>
    <x v="0"/>
  </r>
  <r>
    <x v="605"/>
    <x v="5"/>
    <x v="0"/>
    <s v="GDN_Direct_RT_2102"/>
    <n v="885"/>
    <m/>
    <m/>
    <m/>
    <m/>
    <n v="134.43846349500001"/>
    <m/>
    <x v="0"/>
    <m/>
    <m/>
    <x v="88"/>
    <m/>
    <x v="2"/>
    <x v="3"/>
    <x v="0"/>
  </r>
  <r>
    <x v="605"/>
    <x v="5"/>
    <x v="0"/>
    <s v="GDN_Direct_RT_2102"/>
    <n v="29"/>
    <m/>
    <m/>
    <m/>
    <m/>
    <n v="0"/>
    <m/>
    <x v="0"/>
    <m/>
    <m/>
    <x v="88"/>
    <m/>
    <x v="2"/>
    <x v="3"/>
    <x v="0"/>
  </r>
  <r>
    <x v="605"/>
    <x v="5"/>
    <x v="0"/>
    <s v="GDN_Direct_RT_2102"/>
    <n v="34"/>
    <m/>
    <m/>
    <m/>
    <m/>
    <n v="0"/>
    <m/>
    <x v="0"/>
    <m/>
    <m/>
    <x v="88"/>
    <m/>
    <x v="2"/>
    <x v="3"/>
    <x v="0"/>
  </r>
  <r>
    <x v="605"/>
    <x v="5"/>
    <x v="0"/>
    <s v="GDN_Direct_RT_2102"/>
    <n v="59"/>
    <m/>
    <m/>
    <m/>
    <m/>
    <n v="0"/>
    <m/>
    <x v="0"/>
    <m/>
    <m/>
    <x v="88"/>
    <m/>
    <x v="2"/>
    <x v="3"/>
    <x v="0"/>
  </r>
  <r>
    <x v="605"/>
    <x v="5"/>
    <x v="0"/>
    <s v="GDN_Direct_RT_2102"/>
    <n v="75"/>
    <m/>
    <m/>
    <m/>
    <m/>
    <n v="0"/>
    <m/>
    <x v="0"/>
    <m/>
    <m/>
    <x v="88"/>
    <m/>
    <x v="2"/>
    <x v="3"/>
    <x v="0"/>
  </r>
  <r>
    <x v="605"/>
    <x v="5"/>
    <x v="0"/>
    <s v="GDN_Direct_RT_2102"/>
    <n v="49"/>
    <m/>
    <m/>
    <m/>
    <m/>
    <n v="0"/>
    <m/>
    <x v="0"/>
    <m/>
    <m/>
    <x v="88"/>
    <m/>
    <x v="2"/>
    <x v="3"/>
    <x v="0"/>
  </r>
  <r>
    <x v="605"/>
    <x v="5"/>
    <x v="0"/>
    <s v="GDN_Direct_RT_2102"/>
    <n v="58"/>
    <m/>
    <m/>
    <m/>
    <m/>
    <n v="0"/>
    <m/>
    <x v="0"/>
    <m/>
    <m/>
    <x v="88"/>
    <m/>
    <x v="2"/>
    <x v="3"/>
    <x v="0"/>
  </r>
  <r>
    <x v="605"/>
    <x v="5"/>
    <x v="0"/>
    <s v="GDN_Direct_RT_2102"/>
    <n v="17974"/>
    <m/>
    <m/>
    <m/>
    <m/>
    <n v="618.79865701000006"/>
    <m/>
    <x v="0"/>
    <m/>
    <m/>
    <x v="88"/>
    <m/>
    <x v="2"/>
    <x v="3"/>
    <x v="0"/>
  </r>
  <r>
    <x v="605"/>
    <x v="5"/>
    <x v="0"/>
    <s v="GDN_Direct_RT_2102"/>
    <n v="257"/>
    <m/>
    <m/>
    <m/>
    <m/>
    <n v="0"/>
    <m/>
    <x v="0"/>
    <m/>
    <m/>
    <x v="88"/>
    <m/>
    <x v="2"/>
    <x v="3"/>
    <x v="0"/>
  </r>
  <r>
    <x v="605"/>
    <x v="5"/>
    <x v="0"/>
    <s v="GDN_Direct_RT_2102"/>
    <n v="265"/>
    <m/>
    <m/>
    <m/>
    <m/>
    <n v="7.6915041500000001"/>
    <m/>
    <x v="0"/>
    <m/>
    <m/>
    <x v="88"/>
    <m/>
    <x v="2"/>
    <x v="3"/>
    <x v="0"/>
  </r>
  <r>
    <x v="605"/>
    <x v="5"/>
    <x v="0"/>
    <s v="GDN_Direct_RT_2102"/>
    <n v="8042"/>
    <m/>
    <m/>
    <m/>
    <m/>
    <n v="871.45994610499997"/>
    <m/>
    <x v="0"/>
    <m/>
    <m/>
    <x v="88"/>
    <m/>
    <x v="2"/>
    <x v="3"/>
    <x v="0"/>
  </r>
  <r>
    <x v="605"/>
    <x v="5"/>
    <x v="0"/>
    <s v="GDN_Direct_RT_2102"/>
    <n v="873"/>
    <m/>
    <m/>
    <m/>
    <m/>
    <n v="104.071601285"/>
    <m/>
    <x v="0"/>
    <m/>
    <m/>
    <x v="88"/>
    <m/>
    <x v="2"/>
    <x v="3"/>
    <x v="0"/>
  </r>
  <r>
    <x v="605"/>
    <x v="5"/>
    <x v="0"/>
    <s v="GDN_Direct_RT_2102"/>
    <n v="2"/>
    <m/>
    <m/>
    <m/>
    <m/>
    <n v="0"/>
    <m/>
    <x v="0"/>
    <m/>
    <m/>
    <x v="88"/>
    <m/>
    <x v="2"/>
    <x v="3"/>
    <x v="0"/>
  </r>
  <r>
    <x v="605"/>
    <x v="5"/>
    <x v="0"/>
    <s v="GDN_Direct_RT_2102"/>
    <n v="131"/>
    <m/>
    <m/>
    <m/>
    <m/>
    <n v="32.08991408"/>
    <m/>
    <x v="0"/>
    <m/>
    <m/>
    <x v="88"/>
    <m/>
    <x v="2"/>
    <x v="3"/>
    <x v="0"/>
  </r>
  <r>
    <x v="606"/>
    <x v="4"/>
    <x v="0"/>
    <s v="指名：ドルチェグスト（170816-170916）"/>
    <n v="19"/>
    <m/>
    <m/>
    <m/>
    <m/>
    <n v="12.48"/>
    <m/>
    <x v="0"/>
    <m/>
    <m/>
    <x v="88"/>
    <m/>
    <x v="2"/>
    <x v="3"/>
    <x v="2"/>
  </r>
  <r>
    <x v="606"/>
    <x v="4"/>
    <x v="0"/>
    <s v="指名：ドルチェグスト（170816-170916）"/>
    <n v="22"/>
    <m/>
    <m/>
    <m/>
    <m/>
    <n v="23.92"/>
    <m/>
    <x v="0"/>
    <m/>
    <m/>
    <x v="88"/>
    <m/>
    <x v="2"/>
    <x v="3"/>
    <x v="2"/>
  </r>
  <r>
    <x v="606"/>
    <x v="4"/>
    <x v="0"/>
    <s v="指名：ドルチェグスト（170816-170916）"/>
    <n v="3993"/>
    <m/>
    <m/>
    <m/>
    <m/>
    <n v="40143.999999999993"/>
    <m/>
    <x v="0"/>
    <m/>
    <m/>
    <x v="88"/>
    <m/>
    <x v="2"/>
    <x v="3"/>
    <x v="2"/>
  </r>
  <r>
    <x v="606"/>
    <x v="4"/>
    <x v="0"/>
    <s v="指名：ドルチェグスト（170816-170916）"/>
    <n v="1935"/>
    <m/>
    <m/>
    <m/>
    <m/>
    <n v="21586.239999999998"/>
    <m/>
    <x v="0"/>
    <m/>
    <m/>
    <x v="88"/>
    <m/>
    <x v="2"/>
    <x v="3"/>
    <x v="2"/>
  </r>
  <r>
    <x v="606"/>
    <x v="4"/>
    <x v="0"/>
    <s v="指名：ドルチェグスト（170816-170916）"/>
    <n v="56"/>
    <m/>
    <m/>
    <m/>
    <m/>
    <n v="502.32"/>
    <m/>
    <x v="0"/>
    <m/>
    <m/>
    <x v="88"/>
    <m/>
    <x v="2"/>
    <x v="3"/>
    <x v="2"/>
  </r>
  <r>
    <x v="606"/>
    <x v="4"/>
    <x v="0"/>
    <s v="指名：ドルチェグスト（170816-170916）"/>
    <n v="83"/>
    <m/>
    <m/>
    <m/>
    <m/>
    <n v="834.07999999999993"/>
    <m/>
    <x v="0"/>
    <m/>
    <m/>
    <x v="88"/>
    <m/>
    <x v="2"/>
    <x v="3"/>
    <x v="2"/>
  </r>
  <r>
    <x v="606"/>
    <x v="5"/>
    <x v="0"/>
    <s v="GDN_Direct_RT_2102"/>
    <n v="2474"/>
    <m/>
    <m/>
    <m/>
    <m/>
    <n v="105.489317095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76057"/>
    <m/>
    <m/>
    <m/>
    <m/>
    <n v="4324.3661884900002"/>
    <m/>
    <x v="0"/>
    <m/>
    <m/>
    <x v="88"/>
    <m/>
    <x v="2"/>
    <x v="3"/>
    <x v="0"/>
  </r>
  <r>
    <x v="606"/>
    <x v="5"/>
    <x v="0"/>
    <s v="GDN_Direct_RT_2102"/>
    <n v="7"/>
    <m/>
    <m/>
    <m/>
    <m/>
    <n v="0"/>
    <m/>
    <x v="0"/>
    <m/>
    <m/>
    <x v="88"/>
    <m/>
    <x v="2"/>
    <x v="3"/>
    <x v="0"/>
  </r>
  <r>
    <x v="606"/>
    <x v="5"/>
    <x v="0"/>
    <s v="GDN_Direct_RT_2102"/>
    <n v="518"/>
    <m/>
    <m/>
    <m/>
    <m/>
    <n v="20.43247758"/>
    <m/>
    <x v="0"/>
    <m/>
    <m/>
    <x v="88"/>
    <m/>
    <x v="2"/>
    <x v="3"/>
    <x v="0"/>
  </r>
  <r>
    <x v="606"/>
    <x v="5"/>
    <x v="0"/>
    <s v="GDN_Direct_RT_2102"/>
    <n v="60"/>
    <m/>
    <m/>
    <m/>
    <m/>
    <n v="11.15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576"/>
    <m/>
    <m/>
    <m/>
    <m/>
    <n v="10.035"/>
    <m/>
    <x v="0"/>
    <m/>
    <m/>
    <x v="88"/>
    <m/>
    <x v="2"/>
    <x v="3"/>
    <x v="0"/>
  </r>
  <r>
    <x v="606"/>
    <x v="5"/>
    <x v="0"/>
    <s v="GDN_Direct_RT_2102"/>
    <n v="127"/>
    <m/>
    <m/>
    <m/>
    <m/>
    <n v="0"/>
    <m/>
    <x v="0"/>
    <m/>
    <m/>
    <x v="88"/>
    <m/>
    <x v="2"/>
    <x v="3"/>
    <x v="0"/>
  </r>
  <r>
    <x v="606"/>
    <x v="5"/>
    <x v="0"/>
    <s v="GDN_Direct_RT_2102"/>
    <n v="5"/>
    <m/>
    <m/>
    <m/>
    <m/>
    <n v="0"/>
    <m/>
    <x v="0"/>
    <m/>
    <m/>
    <x v="88"/>
    <m/>
    <x v="2"/>
    <x v="3"/>
    <x v="0"/>
  </r>
  <r>
    <x v="606"/>
    <x v="5"/>
    <x v="0"/>
    <s v="GDN_Direct_RT_2102"/>
    <n v="3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45"/>
    <m/>
    <m/>
    <m/>
    <m/>
    <n v="36.518539095000001"/>
    <m/>
    <x v="0"/>
    <m/>
    <m/>
    <x v="88"/>
    <m/>
    <x v="2"/>
    <x v="3"/>
    <x v="0"/>
  </r>
  <r>
    <x v="606"/>
    <x v="5"/>
    <x v="0"/>
    <s v="GDN_Direct_RT_2102"/>
    <n v="18"/>
    <m/>
    <m/>
    <m/>
    <m/>
    <n v="0"/>
    <m/>
    <x v="0"/>
    <m/>
    <m/>
    <x v="88"/>
    <m/>
    <x v="2"/>
    <x v="3"/>
    <x v="0"/>
  </r>
  <r>
    <x v="606"/>
    <x v="5"/>
    <x v="0"/>
    <s v="GDN_Direct_RT_2102"/>
    <n v="73"/>
    <m/>
    <m/>
    <m/>
    <m/>
    <n v="0"/>
    <m/>
    <x v="0"/>
    <m/>
    <m/>
    <x v="88"/>
    <m/>
    <x v="2"/>
    <x v="3"/>
    <x v="0"/>
  </r>
  <r>
    <x v="606"/>
    <x v="5"/>
    <x v="0"/>
    <s v="GDN_Direct_RT_2102"/>
    <n v="14"/>
    <m/>
    <m/>
    <m/>
    <m/>
    <n v="12.265000000000001"/>
    <m/>
    <x v="0"/>
    <m/>
    <m/>
    <x v="88"/>
    <m/>
    <x v="2"/>
    <x v="3"/>
    <x v="0"/>
  </r>
  <r>
    <x v="606"/>
    <x v="5"/>
    <x v="0"/>
    <s v="GDN_Direct_RT_2102"/>
    <n v="61"/>
    <m/>
    <m/>
    <m/>
    <m/>
    <n v="11.15"/>
    <m/>
    <x v="0"/>
    <m/>
    <m/>
    <x v="88"/>
    <m/>
    <x v="2"/>
    <x v="3"/>
    <x v="0"/>
  </r>
  <r>
    <x v="606"/>
    <x v="5"/>
    <x v="0"/>
    <s v="GDN_Direct_RT_2102"/>
    <n v="4"/>
    <m/>
    <m/>
    <m/>
    <m/>
    <n v="0"/>
    <m/>
    <x v="0"/>
    <m/>
    <m/>
    <x v="88"/>
    <m/>
    <x v="2"/>
    <x v="3"/>
    <x v="0"/>
  </r>
  <r>
    <x v="606"/>
    <x v="5"/>
    <x v="0"/>
    <s v="GDN_Direct_RT_2102"/>
    <n v="19"/>
    <m/>
    <m/>
    <m/>
    <m/>
    <n v="0"/>
    <m/>
    <x v="0"/>
    <m/>
    <m/>
    <x v="88"/>
    <m/>
    <x v="2"/>
    <x v="3"/>
    <x v="0"/>
  </r>
  <r>
    <x v="606"/>
    <x v="5"/>
    <x v="0"/>
    <s v="GDN_Direct_RT_2102"/>
    <n v="128624"/>
    <m/>
    <m/>
    <m/>
    <m/>
    <n v="4165.6207606749995"/>
    <m/>
    <x v="0"/>
    <m/>
    <m/>
    <x v="88"/>
    <m/>
    <x v="2"/>
    <x v="3"/>
    <x v="0"/>
  </r>
  <r>
    <x v="606"/>
    <x v="5"/>
    <x v="0"/>
    <s v="GDN_Direct_RT_2102"/>
    <n v="11"/>
    <m/>
    <m/>
    <m/>
    <m/>
    <n v="0"/>
    <m/>
    <x v="0"/>
    <m/>
    <m/>
    <x v="88"/>
    <m/>
    <x v="2"/>
    <x v="3"/>
    <x v="0"/>
  </r>
  <r>
    <x v="606"/>
    <x v="5"/>
    <x v="0"/>
    <s v="GDN_Direct_RT_2102"/>
    <n v="21"/>
    <m/>
    <m/>
    <m/>
    <m/>
    <n v="0"/>
    <m/>
    <x v="0"/>
    <m/>
    <m/>
    <x v="88"/>
    <m/>
    <x v="2"/>
    <x v="3"/>
    <x v="0"/>
  </r>
  <r>
    <x v="606"/>
    <x v="5"/>
    <x v="0"/>
    <s v="GDN_Direct_RT_2102"/>
    <n v="435"/>
    <m/>
    <m/>
    <m/>
    <m/>
    <n v="50.791800160000001"/>
    <m/>
    <x v="0"/>
    <m/>
    <m/>
    <x v="88"/>
    <m/>
    <x v="2"/>
    <x v="3"/>
    <x v="0"/>
  </r>
  <r>
    <x v="606"/>
    <x v="5"/>
    <x v="0"/>
    <s v="GDN_Direct_RT_2102"/>
    <n v="11"/>
    <m/>
    <m/>
    <m/>
    <m/>
    <n v="0"/>
    <m/>
    <x v="0"/>
    <m/>
    <m/>
    <x v="88"/>
    <m/>
    <x v="2"/>
    <x v="3"/>
    <x v="0"/>
  </r>
  <r>
    <x v="606"/>
    <x v="5"/>
    <x v="0"/>
    <s v="GDN_Direct_RT_2102"/>
    <n v="17"/>
    <m/>
    <m/>
    <m/>
    <m/>
    <n v="0"/>
    <m/>
    <x v="0"/>
    <m/>
    <m/>
    <x v="88"/>
    <m/>
    <x v="2"/>
    <x v="3"/>
    <x v="0"/>
  </r>
  <r>
    <x v="606"/>
    <x v="5"/>
    <x v="0"/>
    <s v="GDN_Direct_RT_2102"/>
    <n v="204"/>
    <m/>
    <m/>
    <m/>
    <m/>
    <n v="0"/>
    <m/>
    <x v="0"/>
    <m/>
    <m/>
    <x v="88"/>
    <m/>
    <x v="2"/>
    <x v="3"/>
    <x v="0"/>
  </r>
  <r>
    <x v="606"/>
    <x v="5"/>
    <x v="0"/>
    <s v="GDN_Direct_RT_2102"/>
    <n v="35"/>
    <m/>
    <m/>
    <m/>
    <m/>
    <n v="11.145634775"/>
    <m/>
    <x v="0"/>
    <m/>
    <m/>
    <x v="88"/>
    <m/>
    <x v="2"/>
    <x v="3"/>
    <x v="0"/>
  </r>
  <r>
    <x v="606"/>
    <x v="5"/>
    <x v="0"/>
    <s v="GDN_Direct_RT_2102"/>
    <n v="56"/>
    <m/>
    <m/>
    <m/>
    <m/>
    <n v="0"/>
    <m/>
    <x v="0"/>
    <m/>
    <m/>
    <x v="88"/>
    <m/>
    <x v="2"/>
    <x v="3"/>
    <x v="0"/>
  </r>
  <r>
    <x v="606"/>
    <x v="5"/>
    <x v="0"/>
    <s v="GDN_Direct_RT_2102"/>
    <n v="7"/>
    <m/>
    <m/>
    <m/>
    <m/>
    <n v="0"/>
    <m/>
    <x v="0"/>
    <m/>
    <m/>
    <x v="88"/>
    <m/>
    <x v="2"/>
    <x v="3"/>
    <x v="0"/>
  </r>
  <r>
    <x v="606"/>
    <x v="5"/>
    <x v="0"/>
    <s v="GDN_Direct_RT_2102"/>
    <n v="16"/>
    <m/>
    <m/>
    <m/>
    <m/>
    <n v="0"/>
    <m/>
    <x v="0"/>
    <m/>
    <m/>
    <x v="88"/>
    <m/>
    <x v="2"/>
    <x v="3"/>
    <x v="0"/>
  </r>
  <r>
    <x v="606"/>
    <x v="5"/>
    <x v="0"/>
    <s v="GDN_Direct_RT_2102"/>
    <n v="89284"/>
    <m/>
    <m/>
    <m/>
    <m/>
    <n v="2821.2677783449999"/>
    <m/>
    <x v="0"/>
    <m/>
    <m/>
    <x v="88"/>
    <m/>
    <x v="2"/>
    <x v="3"/>
    <x v="0"/>
  </r>
  <r>
    <x v="606"/>
    <x v="5"/>
    <x v="0"/>
    <s v="GDN_Direct_RT_2102"/>
    <n v="3"/>
    <m/>
    <m/>
    <m/>
    <m/>
    <n v="0"/>
    <m/>
    <x v="0"/>
    <m/>
    <m/>
    <x v="88"/>
    <m/>
    <x v="2"/>
    <x v="3"/>
    <x v="0"/>
  </r>
  <r>
    <x v="606"/>
    <x v="5"/>
    <x v="0"/>
    <s v="GDN_Direct_RT_2102"/>
    <n v="14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29"/>
    <m/>
    <m/>
    <m/>
    <m/>
    <n v="0"/>
    <m/>
    <x v="0"/>
    <m/>
    <m/>
    <x v="88"/>
    <m/>
    <x v="2"/>
    <x v="3"/>
    <x v="0"/>
  </r>
  <r>
    <x v="606"/>
    <x v="5"/>
    <x v="0"/>
    <s v="GDN_Direct_RT_2102"/>
    <n v="16803"/>
    <m/>
    <m/>
    <m/>
    <m/>
    <n v="955.30541282500008"/>
    <m/>
    <x v="0"/>
    <m/>
    <m/>
    <x v="88"/>
    <m/>
    <x v="2"/>
    <x v="3"/>
    <x v="0"/>
  </r>
  <r>
    <x v="606"/>
    <x v="5"/>
    <x v="0"/>
    <s v="GDN_Direct_RT_2102"/>
    <n v="1886"/>
    <m/>
    <m/>
    <m/>
    <m/>
    <n v="231.16157699999999"/>
    <m/>
    <x v="0"/>
    <m/>
    <m/>
    <x v="88"/>
    <m/>
    <x v="2"/>
    <x v="3"/>
    <x v="0"/>
  </r>
  <r>
    <x v="606"/>
    <x v="5"/>
    <x v="0"/>
    <s v="GDN_Direct_RT_2102"/>
    <n v="1116"/>
    <m/>
    <m/>
    <m/>
    <m/>
    <n v="100.28173524"/>
    <m/>
    <x v="0"/>
    <m/>
    <m/>
    <x v="88"/>
    <m/>
    <x v="2"/>
    <x v="3"/>
    <x v="0"/>
  </r>
  <r>
    <x v="606"/>
    <x v="5"/>
    <x v="0"/>
    <s v="GDN_Direct_RT_2102"/>
    <n v="26"/>
    <m/>
    <m/>
    <m/>
    <m/>
    <n v="0"/>
    <m/>
    <x v="0"/>
    <m/>
    <m/>
    <x v="88"/>
    <m/>
    <x v="2"/>
    <x v="3"/>
    <x v="0"/>
  </r>
  <r>
    <x v="606"/>
    <x v="5"/>
    <x v="0"/>
    <s v="GDN_Direct_RT_2102"/>
    <n v="82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60"/>
    <m/>
    <m/>
    <m/>
    <m/>
    <n v="0"/>
    <m/>
    <x v="0"/>
    <m/>
    <m/>
    <x v="88"/>
    <m/>
    <x v="2"/>
    <x v="3"/>
    <x v="0"/>
  </r>
  <r>
    <x v="606"/>
    <x v="5"/>
    <x v="0"/>
    <s v="GDN_Direct_RT_2102"/>
    <n v="96"/>
    <m/>
    <m/>
    <m/>
    <m/>
    <n v="0"/>
    <m/>
    <x v="0"/>
    <m/>
    <m/>
    <x v="88"/>
    <m/>
    <x v="2"/>
    <x v="3"/>
    <x v="0"/>
  </r>
  <r>
    <x v="606"/>
    <x v="5"/>
    <x v="0"/>
    <s v="GDN_Direct_RT_2102"/>
    <n v="47"/>
    <m/>
    <m/>
    <m/>
    <m/>
    <n v="0"/>
    <m/>
    <x v="0"/>
    <m/>
    <m/>
    <x v="88"/>
    <m/>
    <x v="2"/>
    <x v="3"/>
    <x v="0"/>
  </r>
  <r>
    <x v="606"/>
    <x v="5"/>
    <x v="0"/>
    <s v="GDN_Direct_RT_2102"/>
    <n v="2"/>
    <m/>
    <m/>
    <m/>
    <m/>
    <n v="0"/>
    <m/>
    <x v="0"/>
    <m/>
    <m/>
    <x v="88"/>
    <m/>
    <x v="2"/>
    <x v="3"/>
    <x v="0"/>
  </r>
  <r>
    <x v="606"/>
    <x v="5"/>
    <x v="0"/>
    <s v="GDN_Direct_RT_2102"/>
    <n v="246"/>
    <m/>
    <m/>
    <m/>
    <m/>
    <n v="9.5231447550000006"/>
    <m/>
    <x v="0"/>
    <m/>
    <m/>
    <x v="88"/>
    <m/>
    <x v="2"/>
    <x v="3"/>
    <x v="0"/>
  </r>
  <r>
    <x v="606"/>
    <x v="5"/>
    <x v="0"/>
    <s v="GDN_Direct_RT_2102"/>
    <n v="56"/>
    <m/>
    <m/>
    <m/>
    <m/>
    <n v="0"/>
    <m/>
    <x v="0"/>
    <m/>
    <m/>
    <x v="88"/>
    <m/>
    <x v="2"/>
    <x v="3"/>
    <x v="0"/>
  </r>
  <r>
    <x v="606"/>
    <x v="5"/>
    <x v="0"/>
    <s v="GDN_Direct_RT_2102"/>
    <n v="55"/>
    <m/>
    <m/>
    <m/>
    <m/>
    <n v="0"/>
    <m/>
    <x v="0"/>
    <m/>
    <m/>
    <x v="88"/>
    <m/>
    <x v="2"/>
    <x v="3"/>
    <x v="0"/>
  </r>
  <r>
    <x v="606"/>
    <x v="5"/>
    <x v="0"/>
    <s v="GDN_Direct_RT_2102"/>
    <n v="518"/>
    <m/>
    <m/>
    <m/>
    <m/>
    <n v="55.272373025"/>
    <m/>
    <x v="0"/>
    <m/>
    <m/>
    <x v="88"/>
    <m/>
    <x v="2"/>
    <x v="3"/>
    <x v="0"/>
  </r>
  <r>
    <x v="606"/>
    <x v="5"/>
    <x v="0"/>
    <s v="GDN_Direct_RT_2102"/>
    <n v="242"/>
    <m/>
    <m/>
    <m/>
    <m/>
    <n v="0"/>
    <m/>
    <x v="0"/>
    <m/>
    <m/>
    <x v="88"/>
    <m/>
    <x v="2"/>
    <x v="3"/>
    <x v="0"/>
  </r>
  <r>
    <x v="606"/>
    <x v="5"/>
    <x v="0"/>
    <s v="GDN_Direct_RT_2102"/>
    <n v="119"/>
    <m/>
    <m/>
    <m/>
    <m/>
    <n v="10.035"/>
    <m/>
    <x v="0"/>
    <m/>
    <m/>
    <x v="88"/>
    <m/>
    <x v="2"/>
    <x v="3"/>
    <x v="0"/>
  </r>
  <r>
    <x v="606"/>
    <x v="5"/>
    <x v="0"/>
    <s v="GDN_Direct_RT_2102"/>
    <n v="17"/>
    <m/>
    <m/>
    <m/>
    <m/>
    <n v="0"/>
    <m/>
    <x v="0"/>
    <m/>
    <m/>
    <x v="88"/>
    <m/>
    <x v="2"/>
    <x v="3"/>
    <x v="0"/>
  </r>
  <r>
    <x v="606"/>
    <x v="5"/>
    <x v="0"/>
    <s v="GDN_Direct_RT_2102"/>
    <n v="43"/>
    <m/>
    <m/>
    <m/>
    <m/>
    <n v="0"/>
    <m/>
    <x v="0"/>
    <m/>
    <m/>
    <x v="88"/>
    <m/>
    <x v="2"/>
    <x v="3"/>
    <x v="0"/>
  </r>
  <r>
    <x v="606"/>
    <x v="5"/>
    <x v="0"/>
    <s v="GDN_Direct_RT_2102"/>
    <n v="3217"/>
    <m/>
    <m/>
    <m/>
    <m/>
    <n v="67.667573805000004"/>
    <m/>
    <x v="0"/>
    <m/>
    <m/>
    <x v="88"/>
    <m/>
    <x v="2"/>
    <x v="3"/>
    <x v="0"/>
  </r>
  <r>
    <x v="606"/>
    <x v="5"/>
    <x v="0"/>
    <s v="GDN_Direct_RT_2102"/>
    <n v="26"/>
    <m/>
    <m/>
    <m/>
    <m/>
    <n v="9.53868005"/>
    <m/>
    <x v="0"/>
    <m/>
    <m/>
    <x v="88"/>
    <m/>
    <x v="2"/>
    <x v="3"/>
    <x v="0"/>
  </r>
  <r>
    <x v="606"/>
    <x v="5"/>
    <x v="0"/>
    <s v="GDN_Direct_RT_2102"/>
    <n v="66517"/>
    <m/>
    <m/>
    <m/>
    <m/>
    <n v="2426.9912981500001"/>
    <m/>
    <x v="0"/>
    <m/>
    <m/>
    <x v="88"/>
    <m/>
    <x v="2"/>
    <x v="3"/>
    <x v="0"/>
  </r>
  <r>
    <x v="606"/>
    <x v="5"/>
    <x v="0"/>
    <s v="GDN_Direct_RT_2102"/>
    <n v="2490"/>
    <m/>
    <m/>
    <m/>
    <m/>
    <n v="387.18941642999999"/>
    <m/>
    <x v="0"/>
    <m/>
    <m/>
    <x v="88"/>
    <m/>
    <x v="2"/>
    <x v="3"/>
    <x v="0"/>
  </r>
  <r>
    <x v="606"/>
    <x v="5"/>
    <x v="0"/>
    <s v="GDN_Direct_RT_2102"/>
    <n v="94"/>
    <m/>
    <m/>
    <m/>
    <m/>
    <n v="0"/>
    <m/>
    <x v="0"/>
    <m/>
    <m/>
    <x v="88"/>
    <m/>
    <x v="2"/>
    <x v="3"/>
    <x v="0"/>
  </r>
  <r>
    <x v="606"/>
    <x v="5"/>
    <x v="0"/>
    <s v="GDN_Direct_RT_2102"/>
    <n v="18"/>
    <m/>
    <m/>
    <m/>
    <m/>
    <n v="0"/>
    <m/>
    <x v="0"/>
    <m/>
    <m/>
    <x v="88"/>
    <m/>
    <x v="2"/>
    <x v="3"/>
    <x v="0"/>
  </r>
  <r>
    <x v="606"/>
    <x v="5"/>
    <x v="0"/>
    <s v="GDN_Direct_RT_2102"/>
    <n v="1"/>
    <m/>
    <m/>
    <m/>
    <m/>
    <n v="0"/>
    <m/>
    <x v="0"/>
    <m/>
    <m/>
    <x v="88"/>
    <m/>
    <x v="2"/>
    <x v="3"/>
    <x v="0"/>
  </r>
  <r>
    <x v="606"/>
    <x v="5"/>
    <x v="0"/>
    <s v="GDN_Direct_RT_2102"/>
    <n v="144"/>
    <m/>
    <m/>
    <m/>
    <m/>
    <n v="32.884467540000003"/>
    <m/>
    <x v="0"/>
    <m/>
    <m/>
    <x v="88"/>
    <m/>
    <x v="2"/>
    <x v="3"/>
    <x v="0"/>
  </r>
  <r>
    <x v="606"/>
    <x v="5"/>
    <x v="0"/>
    <s v="GDN_Direct_RT_2102"/>
    <n v="5592"/>
    <m/>
    <m/>
    <m/>
    <m/>
    <n v="741.45007752000004"/>
    <m/>
    <x v="0"/>
    <m/>
    <m/>
    <x v="88"/>
    <m/>
    <x v="2"/>
    <x v="3"/>
    <x v="0"/>
  </r>
  <r>
    <x v="606"/>
    <x v="5"/>
    <x v="0"/>
    <s v="GDN_Direct_RT_2102"/>
    <n v="2846"/>
    <m/>
    <m/>
    <m/>
    <m/>
    <n v="124.503956215"/>
    <m/>
    <x v="0"/>
    <m/>
    <m/>
    <x v="88"/>
    <m/>
    <x v="2"/>
    <x v="3"/>
    <x v="0"/>
  </r>
  <r>
    <x v="606"/>
    <x v="5"/>
    <x v="0"/>
    <s v="GDN_Direct_RT_2102"/>
    <n v="2199"/>
    <m/>
    <m/>
    <m/>
    <m/>
    <n v="87.182815590000004"/>
    <m/>
    <x v="0"/>
    <m/>
    <m/>
    <x v="88"/>
    <m/>
    <x v="2"/>
    <x v="3"/>
    <x v="0"/>
  </r>
  <r>
    <x v="606"/>
    <x v="5"/>
    <x v="0"/>
    <s v="GDN_Direct_RT_2102"/>
    <n v="8"/>
    <m/>
    <m/>
    <m/>
    <m/>
    <n v="0"/>
    <m/>
    <x v="0"/>
    <m/>
    <m/>
    <x v="88"/>
    <m/>
    <x v="2"/>
    <x v="3"/>
    <x v="0"/>
  </r>
  <r>
    <x v="606"/>
    <x v="5"/>
    <x v="0"/>
    <s v="GDN_Direct_RT_2102"/>
    <n v="19"/>
    <m/>
    <m/>
    <m/>
    <m/>
    <n v="0"/>
    <m/>
    <x v="0"/>
    <m/>
    <m/>
    <x v="88"/>
    <m/>
    <x v="2"/>
    <x v="3"/>
    <x v="0"/>
  </r>
  <r>
    <x v="607"/>
    <x v="4"/>
    <x v="0"/>
    <s v="指名：ドルチェグスト（170816-170916）"/>
    <n v="78"/>
    <m/>
    <m/>
    <m/>
    <m/>
    <n v="445.12"/>
    <m/>
    <x v="0"/>
    <m/>
    <m/>
    <x v="88"/>
    <m/>
    <x v="2"/>
    <x v="3"/>
    <x v="2"/>
  </r>
  <r>
    <x v="607"/>
    <x v="4"/>
    <x v="0"/>
    <s v="指名：ドルチェグスト（170816-170916）"/>
    <n v="4580"/>
    <m/>
    <m/>
    <m/>
    <m/>
    <n v="38794.080000000002"/>
    <m/>
    <x v="0"/>
    <m/>
    <m/>
    <x v="88"/>
    <m/>
    <x v="2"/>
    <x v="3"/>
    <x v="2"/>
  </r>
  <r>
    <x v="607"/>
    <x v="4"/>
    <x v="0"/>
    <s v="指名：ドルチェグスト（170816-170916）"/>
    <n v="135"/>
    <m/>
    <m/>
    <m/>
    <m/>
    <n v="1428.96"/>
    <m/>
    <x v="0"/>
    <m/>
    <m/>
    <x v="88"/>
    <m/>
    <x v="2"/>
    <x v="3"/>
    <x v="2"/>
  </r>
  <r>
    <x v="607"/>
    <x v="4"/>
    <x v="0"/>
    <s v="指名：ドルチェグスト（170816-170916）"/>
    <n v="35"/>
    <m/>
    <m/>
    <m/>
    <m/>
    <n v="326.56"/>
    <m/>
    <x v="0"/>
    <m/>
    <m/>
    <x v="88"/>
    <m/>
    <x v="2"/>
    <x v="3"/>
    <x v="2"/>
  </r>
  <r>
    <x v="607"/>
    <x v="4"/>
    <x v="0"/>
    <s v="指名：ドルチェグスト（170816-170916）"/>
    <n v="13"/>
    <m/>
    <m/>
    <m/>
    <m/>
    <n v="24.96"/>
    <m/>
    <x v="0"/>
    <m/>
    <m/>
    <x v="88"/>
    <m/>
    <x v="2"/>
    <x v="3"/>
    <x v="2"/>
  </r>
  <r>
    <x v="607"/>
    <x v="4"/>
    <x v="0"/>
    <s v="指名：ドルチェグスト（170816-170916）"/>
    <n v="2464"/>
    <m/>
    <m/>
    <m/>
    <m/>
    <n v="25694.240000000002"/>
    <m/>
    <x v="0"/>
    <m/>
    <m/>
    <x v="88"/>
    <m/>
    <x v="2"/>
    <x v="3"/>
    <x v="2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37"/>
    <m/>
    <m/>
    <m/>
    <m/>
    <n v="0"/>
    <m/>
    <x v="0"/>
    <m/>
    <m/>
    <x v="88"/>
    <m/>
    <x v="2"/>
    <x v="3"/>
    <x v="0"/>
  </r>
  <r>
    <x v="607"/>
    <x v="5"/>
    <x v="0"/>
    <s v="GDN_Direct_RT_2102"/>
    <n v="10"/>
    <m/>
    <m/>
    <m/>
    <m/>
    <n v="0"/>
    <m/>
    <x v="0"/>
    <m/>
    <m/>
    <x v="88"/>
    <m/>
    <x v="2"/>
    <x v="3"/>
    <x v="0"/>
  </r>
  <r>
    <x v="607"/>
    <x v="5"/>
    <x v="0"/>
    <s v="GDN_Direct_RT_2102"/>
    <n v="15500"/>
    <m/>
    <m/>
    <m/>
    <m/>
    <n v="757.03053894000004"/>
    <m/>
    <x v="0"/>
    <m/>
    <m/>
    <x v="88"/>
    <m/>
    <x v="2"/>
    <x v="3"/>
    <x v="0"/>
  </r>
  <r>
    <x v="607"/>
    <x v="5"/>
    <x v="0"/>
    <s v="GDN_Direct_RT_2102"/>
    <n v="238"/>
    <m/>
    <m/>
    <m/>
    <m/>
    <n v="58.399890044999999"/>
    <m/>
    <x v="0"/>
    <m/>
    <m/>
    <x v="88"/>
    <m/>
    <x v="2"/>
    <x v="3"/>
    <x v="0"/>
  </r>
  <r>
    <x v="607"/>
    <x v="5"/>
    <x v="0"/>
    <s v="GDN_Direct_RT_2102"/>
    <n v="338"/>
    <m/>
    <m/>
    <m/>
    <m/>
    <n v="26.76"/>
    <m/>
    <x v="0"/>
    <m/>
    <m/>
    <x v="88"/>
    <m/>
    <x v="2"/>
    <x v="3"/>
    <x v="0"/>
  </r>
  <r>
    <x v="607"/>
    <x v="5"/>
    <x v="0"/>
    <s v="GDN_Direct_RT_2102"/>
    <n v="43"/>
    <m/>
    <m/>
    <m/>
    <m/>
    <n v="0"/>
    <m/>
    <x v="0"/>
    <m/>
    <m/>
    <x v="88"/>
    <m/>
    <x v="2"/>
    <x v="3"/>
    <x v="0"/>
  </r>
  <r>
    <x v="607"/>
    <x v="5"/>
    <x v="0"/>
    <s v="GDN_Direct_RT_2102"/>
    <n v="17965"/>
    <m/>
    <m/>
    <m/>
    <m/>
    <n v="1385.6635728849999"/>
    <m/>
    <x v="0"/>
    <m/>
    <m/>
    <x v="88"/>
    <m/>
    <x v="2"/>
    <x v="3"/>
    <x v="0"/>
  </r>
  <r>
    <x v="607"/>
    <x v="5"/>
    <x v="0"/>
    <s v="GDN_Direct_RT_2102"/>
    <n v="588"/>
    <m/>
    <m/>
    <m/>
    <m/>
    <n v="70.966883335000006"/>
    <m/>
    <x v="0"/>
    <m/>
    <m/>
    <x v="88"/>
    <m/>
    <x v="2"/>
    <x v="3"/>
    <x v="0"/>
  </r>
  <r>
    <x v="607"/>
    <x v="5"/>
    <x v="0"/>
    <s v="GDN_Direct_RT_2102"/>
    <n v="208"/>
    <m/>
    <m/>
    <m/>
    <m/>
    <n v="6.1320863350000003"/>
    <m/>
    <x v="0"/>
    <m/>
    <m/>
    <x v="88"/>
    <m/>
    <x v="2"/>
    <x v="3"/>
    <x v="0"/>
  </r>
  <r>
    <x v="607"/>
    <x v="5"/>
    <x v="0"/>
    <s v="GDN_Direct_RT_2102"/>
    <n v="13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43"/>
    <m/>
    <m/>
    <m/>
    <m/>
    <n v="77.879190919999999"/>
    <m/>
    <x v="0"/>
    <m/>
    <m/>
    <x v="88"/>
    <m/>
    <x v="2"/>
    <x v="3"/>
    <x v="0"/>
  </r>
  <r>
    <x v="607"/>
    <x v="5"/>
    <x v="0"/>
    <s v="GDN_Direct_RT_2102"/>
    <n v="11"/>
    <m/>
    <m/>
    <m/>
    <m/>
    <n v="0"/>
    <m/>
    <x v="0"/>
    <m/>
    <m/>
    <x v="88"/>
    <m/>
    <x v="2"/>
    <x v="3"/>
    <x v="0"/>
  </r>
  <r>
    <x v="607"/>
    <x v="5"/>
    <x v="0"/>
    <s v="GDN_Direct_RT_2102"/>
    <n v="504"/>
    <m/>
    <m/>
    <m/>
    <m/>
    <n v="26.76"/>
    <m/>
    <x v="0"/>
    <m/>
    <m/>
    <x v="88"/>
    <m/>
    <x v="2"/>
    <x v="3"/>
    <x v="0"/>
  </r>
  <r>
    <x v="607"/>
    <x v="5"/>
    <x v="0"/>
    <s v="GDN_Direct_RT_2102"/>
    <n v="8183"/>
    <m/>
    <m/>
    <m/>
    <m/>
    <n v="434.75259694499999"/>
    <m/>
    <x v="0"/>
    <m/>
    <m/>
    <x v="88"/>
    <m/>
    <x v="2"/>
    <x v="3"/>
    <x v="0"/>
  </r>
  <r>
    <x v="607"/>
    <x v="5"/>
    <x v="0"/>
    <s v="GDN_Direct_RT_2102"/>
    <n v="565"/>
    <m/>
    <m/>
    <m/>
    <m/>
    <n v="99.76940166"/>
    <m/>
    <x v="0"/>
    <m/>
    <m/>
    <x v="88"/>
    <m/>
    <x v="2"/>
    <x v="3"/>
    <x v="0"/>
  </r>
  <r>
    <x v="607"/>
    <x v="5"/>
    <x v="0"/>
    <s v="GDN_Direct_RT_2102"/>
    <n v="722"/>
    <m/>
    <m/>
    <m/>
    <m/>
    <n v="19.75253051"/>
    <m/>
    <x v="0"/>
    <m/>
    <m/>
    <x v="88"/>
    <m/>
    <x v="2"/>
    <x v="3"/>
    <x v="0"/>
  </r>
  <r>
    <x v="607"/>
    <x v="5"/>
    <x v="0"/>
    <s v="GDN_Direct_RT_2102"/>
    <n v="334"/>
    <m/>
    <m/>
    <m/>
    <m/>
    <n v="0"/>
    <m/>
    <x v="0"/>
    <m/>
    <m/>
    <x v="88"/>
    <m/>
    <x v="2"/>
    <x v="3"/>
    <x v="0"/>
  </r>
  <r>
    <x v="607"/>
    <x v="5"/>
    <x v="0"/>
    <s v="GDN_Direct_RT_2102"/>
    <n v="401"/>
    <m/>
    <m/>
    <m/>
    <m/>
    <n v="37.438360574999997"/>
    <m/>
    <x v="0"/>
    <m/>
    <m/>
    <x v="88"/>
    <m/>
    <x v="2"/>
    <x v="3"/>
    <x v="0"/>
  </r>
  <r>
    <x v="607"/>
    <x v="5"/>
    <x v="0"/>
    <s v="GDN_Direct_RT_2102"/>
    <n v="327"/>
    <m/>
    <m/>
    <m/>
    <m/>
    <n v="26.358597769999999"/>
    <m/>
    <x v="0"/>
    <m/>
    <m/>
    <x v="88"/>
    <m/>
    <x v="2"/>
    <x v="3"/>
    <x v="0"/>
  </r>
  <r>
    <x v="607"/>
    <x v="5"/>
    <x v="0"/>
    <s v="GDN_Direct_RT_2102"/>
    <n v="766"/>
    <m/>
    <m/>
    <m/>
    <m/>
    <n v="0"/>
    <m/>
    <x v="0"/>
    <m/>
    <m/>
    <x v="88"/>
    <m/>
    <x v="2"/>
    <x v="3"/>
    <x v="0"/>
  </r>
  <r>
    <x v="607"/>
    <x v="5"/>
    <x v="0"/>
    <s v="GDN_Direct_RT_2102"/>
    <n v="95874"/>
    <m/>
    <m/>
    <m/>
    <m/>
    <n v="8873.7629871049994"/>
    <m/>
    <x v="0"/>
    <m/>
    <m/>
    <x v="88"/>
    <m/>
    <x v="2"/>
    <x v="3"/>
    <x v="0"/>
  </r>
  <r>
    <x v="607"/>
    <x v="5"/>
    <x v="0"/>
    <s v="GDN_Direct_RT_2102"/>
    <n v="59"/>
    <m/>
    <m/>
    <m/>
    <m/>
    <n v="40.090685780000001"/>
    <m/>
    <x v="0"/>
    <m/>
    <m/>
    <x v="88"/>
    <m/>
    <x v="2"/>
    <x v="3"/>
    <x v="0"/>
  </r>
  <r>
    <x v="607"/>
    <x v="5"/>
    <x v="0"/>
    <s v="GDN_Direct_RT_2102"/>
    <n v="4"/>
    <m/>
    <m/>
    <m/>
    <m/>
    <n v="0"/>
    <m/>
    <x v="0"/>
    <m/>
    <m/>
    <x v="88"/>
    <m/>
    <x v="2"/>
    <x v="3"/>
    <x v="0"/>
  </r>
  <r>
    <x v="607"/>
    <x v="5"/>
    <x v="0"/>
    <s v="GDN_Direct_RT_2102"/>
    <n v="26"/>
    <m/>
    <m/>
    <m/>
    <m/>
    <n v="29.79249003"/>
    <m/>
    <x v="0"/>
    <m/>
    <m/>
    <x v="88"/>
    <m/>
    <x v="2"/>
    <x v="3"/>
    <x v="0"/>
  </r>
  <r>
    <x v="607"/>
    <x v="5"/>
    <x v="0"/>
    <s v="GDN_Direct_RT_2102"/>
    <n v="18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082"/>
    <m/>
    <m/>
    <m/>
    <m/>
    <n v="414.61997631499997"/>
    <m/>
    <x v="0"/>
    <m/>
    <m/>
    <x v="88"/>
    <m/>
    <x v="2"/>
    <x v="3"/>
    <x v="0"/>
  </r>
  <r>
    <x v="607"/>
    <x v="5"/>
    <x v="0"/>
    <s v="GDN_Direct_RT_2102"/>
    <n v="5"/>
    <m/>
    <m/>
    <m/>
    <m/>
    <n v="0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4"/>
    <m/>
    <m/>
    <m/>
    <m/>
    <n v="0"/>
    <m/>
    <x v="0"/>
    <m/>
    <m/>
    <x v="88"/>
    <m/>
    <x v="2"/>
    <x v="3"/>
    <x v="0"/>
  </r>
  <r>
    <x v="607"/>
    <x v="5"/>
    <x v="0"/>
    <s v="GDN_Direct_RT_2102"/>
    <n v="3820"/>
    <m/>
    <m/>
    <m/>
    <m/>
    <n v="1213.2162289600001"/>
    <m/>
    <x v="0"/>
    <m/>
    <m/>
    <x v="88"/>
    <m/>
    <x v="2"/>
    <x v="3"/>
    <x v="0"/>
  </r>
  <r>
    <x v="607"/>
    <x v="5"/>
    <x v="0"/>
    <s v="GDN_Direct_RT_2102"/>
    <n v="7"/>
    <m/>
    <m/>
    <m/>
    <m/>
    <n v="0"/>
    <m/>
    <x v="0"/>
    <m/>
    <m/>
    <x v="88"/>
    <m/>
    <x v="2"/>
    <x v="3"/>
    <x v="0"/>
  </r>
  <r>
    <x v="607"/>
    <x v="5"/>
    <x v="0"/>
    <s v="GDN_Direct_RT_2102"/>
    <n v="221"/>
    <m/>
    <m/>
    <m/>
    <m/>
    <n v="12.21641722"/>
    <m/>
    <x v="0"/>
    <m/>
    <m/>
    <x v="88"/>
    <m/>
    <x v="2"/>
    <x v="3"/>
    <x v="0"/>
  </r>
  <r>
    <x v="607"/>
    <x v="5"/>
    <x v="0"/>
    <s v="GDN_Direct_RT_2102"/>
    <n v="3403"/>
    <m/>
    <m/>
    <m/>
    <m/>
    <n v="165.17260336000001"/>
    <m/>
    <x v="0"/>
    <m/>
    <m/>
    <x v="88"/>
    <m/>
    <x v="2"/>
    <x v="3"/>
    <x v="0"/>
  </r>
  <r>
    <x v="607"/>
    <x v="5"/>
    <x v="0"/>
    <s v="GDN_Direct_RT_2102"/>
    <n v="437"/>
    <m/>
    <m/>
    <m/>
    <m/>
    <n v="0"/>
    <m/>
    <x v="0"/>
    <m/>
    <m/>
    <x v="88"/>
    <m/>
    <x v="2"/>
    <x v="3"/>
    <x v="0"/>
  </r>
  <r>
    <x v="607"/>
    <x v="5"/>
    <x v="0"/>
    <s v="GDN_Direct_RT_2102"/>
    <n v="126"/>
    <m/>
    <m/>
    <m/>
    <m/>
    <n v="0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45"/>
    <m/>
    <m/>
    <m/>
    <m/>
    <n v="34.236446295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13"/>
    <m/>
    <m/>
    <m/>
    <m/>
    <n v="0"/>
    <m/>
    <x v="0"/>
    <m/>
    <m/>
    <x v="88"/>
    <m/>
    <x v="2"/>
    <x v="3"/>
    <x v="0"/>
  </r>
  <r>
    <x v="607"/>
    <x v="5"/>
    <x v="0"/>
    <s v="GDN_Direct_RT_2102"/>
    <n v="113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5"/>
    <m/>
    <m/>
    <m/>
    <m/>
    <n v="20.069998885"/>
    <m/>
    <x v="0"/>
    <m/>
    <m/>
    <x v="88"/>
    <m/>
    <x v="2"/>
    <x v="3"/>
    <x v="0"/>
  </r>
  <r>
    <x v="607"/>
    <x v="5"/>
    <x v="0"/>
    <s v="GDN_Direct_RT_2102"/>
    <n v="69"/>
    <m/>
    <m/>
    <m/>
    <m/>
    <n v="46.471606665000003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459"/>
    <m/>
    <m/>
    <m/>
    <m/>
    <n v="0"/>
    <m/>
    <x v="0"/>
    <m/>
    <m/>
    <x v="88"/>
    <m/>
    <x v="2"/>
    <x v="3"/>
    <x v="0"/>
  </r>
  <r>
    <x v="607"/>
    <x v="5"/>
    <x v="0"/>
    <s v="GDN_Direct_RT_2102"/>
    <n v="456"/>
    <m/>
    <m/>
    <m/>
    <m/>
    <n v="19.978677040000001"/>
    <m/>
    <x v="0"/>
    <m/>
    <m/>
    <x v="88"/>
    <m/>
    <x v="2"/>
    <x v="3"/>
    <x v="0"/>
  </r>
  <r>
    <x v="607"/>
    <x v="5"/>
    <x v="0"/>
    <s v="GDN_Direct_RT_2102"/>
    <n v="15764"/>
    <m/>
    <m/>
    <m/>
    <m/>
    <n v="679.33096448499998"/>
    <m/>
    <x v="0"/>
    <m/>
    <m/>
    <x v="88"/>
    <m/>
    <x v="2"/>
    <x v="3"/>
    <x v="0"/>
  </r>
  <r>
    <x v="607"/>
    <x v="5"/>
    <x v="0"/>
    <s v="GDN_Direct_RT_2102"/>
    <n v="708"/>
    <m/>
    <m/>
    <m/>
    <m/>
    <n v="78.035906400000002"/>
    <m/>
    <x v="0"/>
    <m/>
    <m/>
    <x v="88"/>
    <m/>
    <x v="2"/>
    <x v="3"/>
    <x v="0"/>
  </r>
  <r>
    <x v="607"/>
    <x v="5"/>
    <x v="0"/>
    <s v="GDN_Direct_RT_2102"/>
    <n v="8"/>
    <m/>
    <m/>
    <m/>
    <m/>
    <n v="0"/>
    <m/>
    <x v="0"/>
    <m/>
    <m/>
    <x v="88"/>
    <m/>
    <x v="2"/>
    <x v="3"/>
    <x v="0"/>
  </r>
  <r>
    <x v="607"/>
    <x v="5"/>
    <x v="0"/>
    <s v="GDN_Direct_RT_2102"/>
    <n v="63"/>
    <m/>
    <m/>
    <m/>
    <m/>
    <n v="0"/>
    <m/>
    <x v="0"/>
    <m/>
    <m/>
    <x v="88"/>
    <m/>
    <x v="2"/>
    <x v="3"/>
    <x v="0"/>
  </r>
  <r>
    <x v="607"/>
    <x v="5"/>
    <x v="0"/>
    <s v="GDN_Direct_RT_2102"/>
    <n v="366"/>
    <m/>
    <m/>
    <m/>
    <m/>
    <n v="56.312684750000003"/>
    <m/>
    <x v="0"/>
    <m/>
    <m/>
    <x v="88"/>
    <m/>
    <x v="2"/>
    <x v="3"/>
    <x v="0"/>
  </r>
  <r>
    <x v="607"/>
    <x v="5"/>
    <x v="0"/>
    <s v="GDN_Direct_RT_2102"/>
    <n v="3523"/>
    <m/>
    <m/>
    <m/>
    <m/>
    <n v="174.02468425000001"/>
    <m/>
    <x v="0"/>
    <m/>
    <m/>
    <x v="88"/>
    <m/>
    <x v="2"/>
    <x v="3"/>
    <x v="0"/>
  </r>
  <r>
    <x v="607"/>
    <x v="5"/>
    <x v="0"/>
    <s v="GDN_Direct_RT_2102"/>
    <n v="3403"/>
    <m/>
    <m/>
    <m/>
    <m/>
    <n v="739.12324088500009"/>
    <m/>
    <x v="0"/>
    <m/>
    <m/>
    <x v="88"/>
    <m/>
    <x v="2"/>
    <x v="3"/>
    <x v="0"/>
  </r>
  <r>
    <x v="607"/>
    <x v="5"/>
    <x v="0"/>
    <s v="GDN_Direct_RT_2102"/>
    <n v="482"/>
    <m/>
    <m/>
    <m/>
    <m/>
    <n v="83.411355964999998"/>
    <m/>
    <x v="0"/>
    <m/>
    <m/>
    <x v="88"/>
    <m/>
    <x v="2"/>
    <x v="3"/>
    <x v="0"/>
  </r>
  <r>
    <x v="607"/>
    <x v="5"/>
    <x v="0"/>
    <s v="GDN_Direct_RT_2102"/>
    <n v="138655"/>
    <m/>
    <m/>
    <m/>
    <m/>
    <n v="13916.51229925"/>
    <m/>
    <x v="0"/>
    <m/>
    <m/>
    <x v="88"/>
    <m/>
    <x v="2"/>
    <x v="3"/>
    <x v="0"/>
  </r>
  <r>
    <x v="607"/>
    <x v="5"/>
    <x v="0"/>
    <s v="GDN_Direct_RT_2102"/>
    <n v="273"/>
    <m/>
    <m/>
    <m/>
    <m/>
    <n v="0"/>
    <m/>
    <x v="0"/>
    <m/>
    <m/>
    <x v="88"/>
    <m/>
    <x v="2"/>
    <x v="3"/>
    <x v="0"/>
  </r>
  <r>
    <x v="607"/>
    <x v="5"/>
    <x v="0"/>
    <s v="GDN_Direct_RT_2102"/>
    <n v="256"/>
    <m/>
    <m/>
    <m/>
    <m/>
    <n v="18.877002404999999"/>
    <m/>
    <x v="0"/>
    <m/>
    <m/>
    <x v="88"/>
    <m/>
    <x v="2"/>
    <x v="3"/>
    <x v="0"/>
  </r>
  <r>
    <x v="607"/>
    <x v="5"/>
    <x v="0"/>
    <s v="GDN_Direct_RT_2102"/>
    <n v="51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3"/>
    <m/>
    <m/>
    <m/>
    <m/>
    <n v="0"/>
    <m/>
    <x v="0"/>
    <m/>
    <m/>
    <x v="88"/>
    <m/>
    <x v="2"/>
    <x v="3"/>
    <x v="0"/>
  </r>
  <r>
    <x v="607"/>
    <x v="5"/>
    <x v="0"/>
    <s v="GDN_Direct_RT_2102"/>
    <n v="1104"/>
    <m/>
    <m/>
    <m/>
    <m/>
    <n v="74.131971394999994"/>
    <m/>
    <x v="0"/>
    <m/>
    <m/>
    <x v="88"/>
    <m/>
    <x v="2"/>
    <x v="3"/>
    <x v="0"/>
  </r>
  <r>
    <x v="607"/>
    <x v="5"/>
    <x v="0"/>
    <s v="GDN_Direct_RT_2102"/>
    <n v="4659"/>
    <m/>
    <m/>
    <m/>
    <m/>
    <n v="697.59147001000008"/>
    <m/>
    <x v="0"/>
    <m/>
    <m/>
    <x v="88"/>
    <m/>
    <x v="2"/>
    <x v="3"/>
    <x v="0"/>
  </r>
  <r>
    <x v="607"/>
    <x v="5"/>
    <x v="0"/>
    <s v="GDN_Direct_RT_2102"/>
    <n v="74"/>
    <m/>
    <m/>
    <m/>
    <m/>
    <n v="0"/>
    <m/>
    <x v="0"/>
    <m/>
    <m/>
    <x v="88"/>
    <m/>
    <x v="2"/>
    <x v="3"/>
    <x v="0"/>
  </r>
  <r>
    <x v="607"/>
    <x v="5"/>
    <x v="0"/>
    <s v="GDN_Direct_RT_2102"/>
    <n v="65"/>
    <m/>
    <m/>
    <m/>
    <m/>
    <n v="0"/>
    <m/>
    <x v="0"/>
    <m/>
    <m/>
    <x v="88"/>
    <m/>
    <x v="2"/>
    <x v="3"/>
    <x v="0"/>
  </r>
  <r>
    <x v="607"/>
    <x v="5"/>
    <x v="0"/>
    <s v="GDN_Direct_RT_2102"/>
    <n v="17"/>
    <m/>
    <m/>
    <m/>
    <m/>
    <n v="22.465763705000001"/>
    <m/>
    <x v="0"/>
    <m/>
    <m/>
    <x v="88"/>
    <m/>
    <x v="2"/>
    <x v="3"/>
    <x v="0"/>
  </r>
  <r>
    <x v="607"/>
    <x v="5"/>
    <x v="0"/>
    <s v="GDN_Direct_RT_2102"/>
    <n v="61"/>
    <m/>
    <m/>
    <m/>
    <m/>
    <n v="40.14"/>
    <m/>
    <x v="0"/>
    <m/>
    <m/>
    <x v="88"/>
    <m/>
    <x v="2"/>
    <x v="3"/>
    <x v="0"/>
  </r>
  <r>
    <x v="607"/>
    <x v="5"/>
    <x v="0"/>
    <s v="GDN_Direct_RT_2102"/>
    <n v="9"/>
    <m/>
    <m/>
    <m/>
    <m/>
    <n v="0"/>
    <m/>
    <x v="0"/>
    <m/>
    <m/>
    <x v="88"/>
    <m/>
    <x v="2"/>
    <x v="3"/>
    <x v="0"/>
  </r>
  <r>
    <x v="607"/>
    <x v="5"/>
    <x v="0"/>
    <s v="GDN_Direct_RT_2102"/>
    <n v="1197"/>
    <m/>
    <m/>
    <m/>
    <m/>
    <n v="198.872801555"/>
    <m/>
    <x v="0"/>
    <m/>
    <m/>
    <x v="88"/>
    <m/>
    <x v="2"/>
    <x v="3"/>
    <x v="0"/>
  </r>
  <r>
    <x v="607"/>
    <x v="5"/>
    <x v="0"/>
    <s v="GDN_Direct_RT_2102"/>
    <n v="558"/>
    <m/>
    <m/>
    <m/>
    <m/>
    <n v="38.29775017"/>
    <m/>
    <x v="0"/>
    <m/>
    <m/>
    <x v="88"/>
    <m/>
    <x v="2"/>
    <x v="3"/>
    <x v="0"/>
  </r>
  <r>
    <x v="607"/>
    <x v="5"/>
    <x v="0"/>
    <s v="GDN_Direct_RT_2102"/>
    <n v="2305"/>
    <m/>
    <m/>
    <m/>
    <m/>
    <n v="487.39427576499997"/>
    <m/>
    <x v="0"/>
    <m/>
    <m/>
    <x v="88"/>
    <m/>
    <x v="2"/>
    <x v="3"/>
    <x v="0"/>
  </r>
  <r>
    <x v="607"/>
    <x v="5"/>
    <x v="0"/>
    <s v="GDN_Direct_RT_2102"/>
    <n v="45"/>
    <m/>
    <m/>
    <m/>
    <m/>
    <n v="0"/>
    <m/>
    <x v="0"/>
    <m/>
    <m/>
    <x v="88"/>
    <m/>
    <x v="2"/>
    <x v="3"/>
    <x v="0"/>
  </r>
  <r>
    <x v="607"/>
    <x v="5"/>
    <x v="0"/>
    <s v="GDN_Direct_RT_2102"/>
    <n v="92"/>
    <m/>
    <m/>
    <m/>
    <m/>
    <n v="20.07"/>
    <m/>
    <x v="0"/>
    <m/>
    <m/>
    <x v="88"/>
    <m/>
    <x v="2"/>
    <x v="3"/>
    <x v="0"/>
  </r>
  <r>
    <x v="607"/>
    <x v="5"/>
    <x v="0"/>
    <s v="GDN_Direct_RT_2102"/>
    <n v="12"/>
    <m/>
    <m/>
    <m/>
    <m/>
    <n v="0"/>
    <m/>
    <x v="0"/>
    <m/>
    <m/>
    <x v="88"/>
    <m/>
    <x v="2"/>
    <x v="3"/>
    <x v="0"/>
  </r>
  <r>
    <x v="607"/>
    <x v="5"/>
    <x v="0"/>
    <s v="GDN_Direct_RT_2102"/>
    <n v="1"/>
    <m/>
    <m/>
    <m/>
    <m/>
    <n v="0"/>
    <m/>
    <x v="0"/>
    <m/>
    <m/>
    <x v="88"/>
    <m/>
    <x v="2"/>
    <x v="3"/>
    <x v="0"/>
  </r>
  <r>
    <x v="607"/>
    <x v="5"/>
    <x v="0"/>
    <s v="GDN_Direct_RT_2102"/>
    <n v="2"/>
    <m/>
    <m/>
    <m/>
    <m/>
    <n v="0"/>
    <m/>
    <x v="0"/>
    <m/>
    <m/>
    <x v="88"/>
    <m/>
    <x v="2"/>
    <x v="3"/>
    <x v="0"/>
  </r>
  <r>
    <x v="607"/>
    <x v="5"/>
    <x v="0"/>
    <s v="GDN_Direct_RT_2102"/>
    <n v="5"/>
    <m/>
    <m/>
    <m/>
    <m/>
    <n v="0"/>
    <m/>
    <x v="0"/>
    <m/>
    <m/>
    <x v="88"/>
    <m/>
    <x v="2"/>
    <x v="3"/>
    <x v="0"/>
  </r>
  <r>
    <x v="607"/>
    <x v="5"/>
    <x v="0"/>
    <s v="GDN_Direct_RT_2102"/>
    <n v="166"/>
    <m/>
    <m/>
    <m/>
    <m/>
    <n v="0"/>
    <m/>
    <x v="0"/>
    <m/>
    <m/>
    <x v="88"/>
    <m/>
    <x v="2"/>
    <x v="3"/>
    <x v="0"/>
  </r>
  <r>
    <x v="607"/>
    <x v="5"/>
    <x v="0"/>
    <s v="GDN_Direct_RT_2102"/>
    <n v="59241"/>
    <m/>
    <m/>
    <m/>
    <m/>
    <n v="7135.2181352400003"/>
    <m/>
    <x v="0"/>
    <m/>
    <m/>
    <x v="88"/>
    <m/>
    <x v="2"/>
    <x v="3"/>
    <x v="0"/>
  </r>
  <r>
    <x v="607"/>
    <x v="5"/>
    <x v="0"/>
    <s v="GDN_Direct_RT_2102"/>
    <n v="84"/>
    <m/>
    <m/>
    <m/>
    <m/>
    <n v="0"/>
    <m/>
    <x v="0"/>
    <m/>
    <m/>
    <x v="88"/>
    <m/>
    <x v="2"/>
    <x v="3"/>
    <x v="0"/>
  </r>
  <r>
    <x v="607"/>
    <x v="5"/>
    <x v="0"/>
    <s v="GDN_Direct_RT_2102"/>
    <n v="519"/>
    <m/>
    <m/>
    <m/>
    <m/>
    <n v="20.07"/>
    <m/>
    <x v="0"/>
    <m/>
    <m/>
    <x v="88"/>
    <m/>
    <x v="2"/>
    <x v="3"/>
    <x v="0"/>
  </r>
  <r>
    <x v="607"/>
    <x v="5"/>
    <x v="0"/>
    <s v="GDN_Direct_RT_2102"/>
    <n v="413"/>
    <m/>
    <m/>
    <m/>
    <m/>
    <n v="14.177459150000001"/>
    <m/>
    <x v="0"/>
    <m/>
    <m/>
    <x v="88"/>
    <m/>
    <x v="2"/>
    <x v="3"/>
    <x v="0"/>
  </r>
  <r>
    <x v="608"/>
    <x v="4"/>
    <x v="0"/>
    <s v="指名：ドルチェグスト（170816-170916）"/>
    <n v="25"/>
    <m/>
    <m/>
    <m/>
    <m/>
    <n v="253.76"/>
    <m/>
    <x v="0"/>
    <m/>
    <m/>
    <x v="88"/>
    <m/>
    <x v="2"/>
    <x v="3"/>
    <x v="2"/>
  </r>
  <r>
    <x v="608"/>
    <x v="4"/>
    <x v="0"/>
    <s v="指名：ドルチェグスト（170816-170916）"/>
    <n v="2025"/>
    <m/>
    <m/>
    <m/>
    <m/>
    <n v="23082.799999999999"/>
    <m/>
    <x v="0"/>
    <m/>
    <m/>
    <x v="88"/>
    <m/>
    <x v="2"/>
    <x v="3"/>
    <x v="2"/>
  </r>
  <r>
    <x v="608"/>
    <x v="4"/>
    <x v="0"/>
    <s v="指名：ドルチェグスト（170816-170916）"/>
    <n v="117"/>
    <m/>
    <m/>
    <m/>
    <m/>
    <n v="1229.28"/>
    <m/>
    <x v="0"/>
    <m/>
    <m/>
    <x v="88"/>
    <m/>
    <x v="2"/>
    <x v="3"/>
    <x v="2"/>
  </r>
  <r>
    <x v="608"/>
    <x v="4"/>
    <x v="0"/>
    <s v="指名：ドルチェグスト（170816-170916）"/>
    <n v="18"/>
    <m/>
    <m/>
    <m/>
    <m/>
    <n v="380.64"/>
    <m/>
    <x v="0"/>
    <m/>
    <m/>
    <x v="88"/>
    <m/>
    <x v="2"/>
    <x v="3"/>
    <x v="2"/>
  </r>
  <r>
    <x v="608"/>
    <x v="4"/>
    <x v="0"/>
    <s v="指名：ドルチェグスト（170816-170916）"/>
    <n v="60"/>
    <m/>
    <m/>
    <m/>
    <m/>
    <n v="1002.5600000000001"/>
    <m/>
    <x v="0"/>
    <m/>
    <m/>
    <x v="88"/>
    <m/>
    <x v="2"/>
    <x v="3"/>
    <x v="2"/>
  </r>
  <r>
    <x v="608"/>
    <x v="4"/>
    <x v="0"/>
    <s v="指名：ドルチェグスト（170816-170916）"/>
    <n v="4786"/>
    <m/>
    <m/>
    <m/>
    <m/>
    <n v="42084.639999999999"/>
    <m/>
    <x v="0"/>
    <m/>
    <m/>
    <x v="88"/>
    <m/>
    <x v="2"/>
    <x v="3"/>
    <x v="2"/>
  </r>
  <r>
    <x v="608"/>
    <x v="5"/>
    <x v="0"/>
    <s v="GDN_Direct_RT_2102"/>
    <n v="24"/>
    <m/>
    <m/>
    <m/>
    <m/>
    <n v="0"/>
    <m/>
    <x v="0"/>
    <m/>
    <m/>
    <x v="88"/>
    <m/>
    <x v="2"/>
    <x v="3"/>
    <x v="0"/>
  </r>
  <r>
    <x v="608"/>
    <x v="5"/>
    <x v="0"/>
    <s v="GDN_Direct_RT_2102"/>
    <n v="881"/>
    <m/>
    <m/>
    <m/>
    <m/>
    <n v="74.043327779999998"/>
    <m/>
    <x v="0"/>
    <m/>
    <m/>
    <x v="88"/>
    <m/>
    <x v="2"/>
    <x v="3"/>
    <x v="0"/>
  </r>
  <r>
    <x v="608"/>
    <x v="5"/>
    <x v="0"/>
    <s v="GDN_Direct_RT_2102"/>
    <n v="299"/>
    <m/>
    <m/>
    <m/>
    <m/>
    <n v="80.241137789999996"/>
    <m/>
    <x v="0"/>
    <m/>
    <m/>
    <x v="88"/>
    <m/>
    <x v="2"/>
    <x v="3"/>
    <x v="0"/>
  </r>
  <r>
    <x v="608"/>
    <x v="5"/>
    <x v="0"/>
    <s v="GDN_Direct_RT_2102"/>
    <n v="234489"/>
    <m/>
    <m/>
    <m/>
    <m/>
    <n v="22504.88558735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558"/>
    <m/>
    <m/>
    <m/>
    <m/>
    <n v="45.187004014999999"/>
    <m/>
    <x v="0"/>
    <m/>
    <m/>
    <x v="88"/>
    <m/>
    <x v="2"/>
    <x v="3"/>
    <x v="0"/>
  </r>
  <r>
    <x v="608"/>
    <x v="5"/>
    <x v="0"/>
    <s v="GDN_Direct_RT_2102"/>
    <n v="9"/>
    <m/>
    <m/>
    <m/>
    <m/>
    <n v="0"/>
    <m/>
    <x v="0"/>
    <m/>
    <m/>
    <x v="88"/>
    <m/>
    <x v="2"/>
    <x v="3"/>
    <x v="0"/>
  </r>
  <r>
    <x v="608"/>
    <x v="5"/>
    <x v="0"/>
    <s v="GDN_Direct_RT_2102"/>
    <n v="133"/>
    <m/>
    <m/>
    <m/>
    <m/>
    <n v="44.816277665000001"/>
    <m/>
    <x v="0"/>
    <m/>
    <m/>
    <x v="88"/>
    <m/>
    <x v="2"/>
    <x v="3"/>
    <x v="0"/>
  </r>
  <r>
    <x v="608"/>
    <x v="5"/>
    <x v="0"/>
    <s v="GDN_Direct_RT_2102"/>
    <n v="16"/>
    <m/>
    <m/>
    <m/>
    <m/>
    <n v="0"/>
    <m/>
    <x v="0"/>
    <m/>
    <m/>
    <x v="88"/>
    <m/>
    <x v="2"/>
    <x v="3"/>
    <x v="0"/>
  </r>
  <r>
    <x v="608"/>
    <x v="5"/>
    <x v="0"/>
    <s v="GDN_Direct_RT_2102"/>
    <n v="14"/>
    <m/>
    <m/>
    <m/>
    <m/>
    <n v="0"/>
    <m/>
    <x v="0"/>
    <m/>
    <m/>
    <x v="88"/>
    <m/>
    <x v="2"/>
    <x v="3"/>
    <x v="0"/>
  </r>
  <r>
    <x v="608"/>
    <x v="5"/>
    <x v="0"/>
    <s v="GDN_Direct_RT_2102"/>
    <n v="641"/>
    <m/>
    <m/>
    <m/>
    <m/>
    <n v="0"/>
    <m/>
    <x v="0"/>
    <m/>
    <m/>
    <x v="88"/>
    <m/>
    <x v="2"/>
    <x v="3"/>
    <x v="0"/>
  </r>
  <r>
    <x v="608"/>
    <x v="5"/>
    <x v="0"/>
    <s v="GDN_Direct_RT_2102"/>
    <n v="472"/>
    <m/>
    <m/>
    <m/>
    <m/>
    <n v="14.17462259"/>
    <m/>
    <x v="0"/>
    <m/>
    <m/>
    <x v="88"/>
    <m/>
    <x v="2"/>
    <x v="3"/>
    <x v="0"/>
  </r>
  <r>
    <x v="608"/>
    <x v="5"/>
    <x v="0"/>
    <s v="GDN_Direct_RT_2102"/>
    <n v="831"/>
    <m/>
    <m/>
    <m/>
    <m/>
    <n v="40.869111879999998"/>
    <m/>
    <x v="0"/>
    <m/>
    <m/>
    <x v="88"/>
    <m/>
    <x v="2"/>
    <x v="3"/>
    <x v="0"/>
  </r>
  <r>
    <x v="608"/>
    <x v="5"/>
    <x v="0"/>
    <s v="GDN_Direct_RT_2102"/>
    <n v="6649"/>
    <m/>
    <m/>
    <m/>
    <m/>
    <n v="424.54084491499998"/>
    <m/>
    <x v="0"/>
    <m/>
    <m/>
    <x v="88"/>
    <m/>
    <x v="2"/>
    <x v="3"/>
    <x v="0"/>
  </r>
  <r>
    <x v="608"/>
    <x v="5"/>
    <x v="0"/>
    <s v="GDN_Direct_RT_2102"/>
    <n v="287"/>
    <m/>
    <m/>
    <m/>
    <m/>
    <n v="60.829972335000001"/>
    <m/>
    <x v="0"/>
    <m/>
    <m/>
    <x v="88"/>
    <m/>
    <x v="2"/>
    <x v="3"/>
    <x v="0"/>
  </r>
  <r>
    <x v="608"/>
    <x v="5"/>
    <x v="0"/>
    <s v="GDN_Direct_RT_2102"/>
    <n v="176"/>
    <m/>
    <m/>
    <m/>
    <m/>
    <n v="0"/>
    <m/>
    <x v="0"/>
    <m/>
    <m/>
    <x v="88"/>
    <m/>
    <x v="2"/>
    <x v="3"/>
    <x v="0"/>
  </r>
  <r>
    <x v="608"/>
    <x v="5"/>
    <x v="0"/>
    <s v="GDN_Direct_RT_2102"/>
    <n v="278"/>
    <m/>
    <m/>
    <m/>
    <m/>
    <n v="49.06"/>
    <m/>
    <x v="0"/>
    <m/>
    <m/>
    <x v="88"/>
    <m/>
    <x v="2"/>
    <x v="3"/>
    <x v="0"/>
  </r>
  <r>
    <x v="608"/>
    <x v="5"/>
    <x v="0"/>
    <s v="GDN_Direct_RT_2102"/>
    <n v="64"/>
    <m/>
    <m/>
    <m/>
    <m/>
    <n v="0"/>
    <m/>
    <x v="0"/>
    <m/>
    <m/>
    <x v="88"/>
    <m/>
    <x v="2"/>
    <x v="3"/>
    <x v="0"/>
  </r>
  <r>
    <x v="608"/>
    <x v="5"/>
    <x v="0"/>
    <s v="GDN_Direct_RT_2102"/>
    <n v="110"/>
    <m/>
    <m/>
    <m/>
    <m/>
    <n v="184.66986353999999"/>
    <m/>
    <x v="0"/>
    <m/>
    <m/>
    <x v="88"/>
    <m/>
    <x v="2"/>
    <x v="3"/>
    <x v="0"/>
  </r>
  <r>
    <x v="608"/>
    <x v="5"/>
    <x v="0"/>
    <s v="GDN_Direct_RT_2102"/>
    <n v="33"/>
    <m/>
    <m/>
    <m/>
    <m/>
    <n v="0"/>
    <m/>
    <x v="0"/>
    <m/>
    <m/>
    <x v="88"/>
    <m/>
    <x v="2"/>
    <x v="3"/>
    <x v="0"/>
  </r>
  <r>
    <x v="608"/>
    <x v="5"/>
    <x v="0"/>
    <s v="GDN_Direct_RT_2102"/>
    <n v="12"/>
    <m/>
    <m/>
    <m/>
    <m/>
    <n v="0"/>
    <m/>
    <x v="0"/>
    <m/>
    <m/>
    <x v="88"/>
    <m/>
    <x v="2"/>
    <x v="3"/>
    <x v="0"/>
  </r>
  <r>
    <x v="608"/>
    <x v="5"/>
    <x v="0"/>
    <s v="GDN_Direct_RT_2102"/>
    <n v="92"/>
    <m/>
    <m/>
    <m/>
    <m/>
    <n v="28.99"/>
    <m/>
    <x v="0"/>
    <m/>
    <m/>
    <x v="88"/>
    <m/>
    <x v="2"/>
    <x v="3"/>
    <x v="0"/>
  </r>
  <r>
    <x v="608"/>
    <x v="5"/>
    <x v="0"/>
    <s v="GDN_Direct_RT_2102"/>
    <n v="6140"/>
    <m/>
    <m/>
    <m/>
    <m/>
    <n v="239.0928619"/>
    <m/>
    <x v="0"/>
    <m/>
    <m/>
    <x v="88"/>
    <m/>
    <x v="2"/>
    <x v="3"/>
    <x v="0"/>
  </r>
  <r>
    <x v="608"/>
    <x v="5"/>
    <x v="0"/>
    <s v="GDN_Direct_RT_2102"/>
    <n v="76"/>
    <m/>
    <m/>
    <m/>
    <m/>
    <n v="0"/>
    <m/>
    <x v="0"/>
    <m/>
    <m/>
    <x v="88"/>
    <m/>
    <x v="2"/>
    <x v="3"/>
    <x v="0"/>
  </r>
  <r>
    <x v="608"/>
    <x v="5"/>
    <x v="0"/>
    <s v="GDN_Direct_RT_2102"/>
    <n v="36"/>
    <m/>
    <m/>
    <m/>
    <m/>
    <n v="0"/>
    <m/>
    <x v="0"/>
    <m/>
    <m/>
    <x v="88"/>
    <m/>
    <x v="2"/>
    <x v="3"/>
    <x v="0"/>
  </r>
  <r>
    <x v="608"/>
    <x v="5"/>
    <x v="0"/>
    <s v="GDN_Direct_RT_2102"/>
    <n v="701"/>
    <m/>
    <m/>
    <m/>
    <m/>
    <n v="0"/>
    <m/>
    <x v="0"/>
    <m/>
    <m/>
    <x v="88"/>
    <m/>
    <x v="2"/>
    <x v="3"/>
    <x v="0"/>
  </r>
  <r>
    <x v="608"/>
    <x v="5"/>
    <x v="0"/>
    <s v="GDN_Direct_RT_2102"/>
    <n v="4867"/>
    <m/>
    <m/>
    <m/>
    <m/>
    <n v="1154.40580372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21"/>
    <m/>
    <m/>
    <m/>
    <m/>
    <n v="0"/>
    <m/>
    <x v="0"/>
    <m/>
    <m/>
    <x v="88"/>
    <m/>
    <x v="2"/>
    <x v="3"/>
    <x v="0"/>
  </r>
  <r>
    <x v="608"/>
    <x v="5"/>
    <x v="0"/>
    <s v="GDN_Direct_RT_2102"/>
    <n v="17"/>
    <m/>
    <m/>
    <m/>
    <m/>
    <n v="0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50"/>
    <m/>
    <m/>
    <m/>
    <m/>
    <n v="0"/>
    <m/>
    <x v="0"/>
    <m/>
    <m/>
    <x v="88"/>
    <m/>
    <x v="2"/>
    <x v="3"/>
    <x v="0"/>
  </r>
  <r>
    <x v="608"/>
    <x v="5"/>
    <x v="0"/>
    <s v="GDN_Direct_RT_2102"/>
    <n v="115714"/>
    <m/>
    <m/>
    <m/>
    <m/>
    <n v="11713.313510765"/>
    <m/>
    <x v="0"/>
    <m/>
    <m/>
    <x v="88"/>
    <m/>
    <x v="2"/>
    <x v="3"/>
    <x v="0"/>
  </r>
  <r>
    <x v="608"/>
    <x v="5"/>
    <x v="0"/>
    <s v="GDN_Direct_RT_2102"/>
    <n v="17"/>
    <m/>
    <m/>
    <m/>
    <m/>
    <n v="0"/>
    <m/>
    <x v="0"/>
    <m/>
    <m/>
    <x v="88"/>
    <m/>
    <x v="2"/>
    <x v="3"/>
    <x v="0"/>
  </r>
  <r>
    <x v="608"/>
    <x v="5"/>
    <x v="0"/>
    <s v="GDN_Direct_RT_2102"/>
    <n v="92"/>
    <m/>
    <m/>
    <m/>
    <m/>
    <n v="0"/>
    <m/>
    <x v="0"/>
    <m/>
    <m/>
    <x v="88"/>
    <m/>
    <x v="2"/>
    <x v="3"/>
    <x v="0"/>
  </r>
  <r>
    <x v="608"/>
    <x v="5"/>
    <x v="0"/>
    <s v="GDN_Direct_RT_2102"/>
    <n v="80"/>
    <m/>
    <m/>
    <m/>
    <m/>
    <n v="8.2892221999999993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3012"/>
    <m/>
    <m/>
    <m/>
    <m/>
    <n v="745.40112238999995"/>
    <m/>
    <x v="0"/>
    <m/>
    <m/>
    <x v="88"/>
    <m/>
    <x v="2"/>
    <x v="3"/>
    <x v="0"/>
  </r>
  <r>
    <x v="608"/>
    <x v="5"/>
    <x v="0"/>
    <s v="GDN_Direct_RT_2102"/>
    <n v="97"/>
    <m/>
    <m/>
    <m/>
    <m/>
    <n v="3.6159840249999999"/>
    <m/>
    <x v="0"/>
    <m/>
    <m/>
    <x v="88"/>
    <m/>
    <x v="2"/>
    <x v="3"/>
    <x v="0"/>
  </r>
  <r>
    <x v="608"/>
    <x v="5"/>
    <x v="0"/>
    <s v="GDN_Direct_RT_2102"/>
    <n v="3209"/>
    <m/>
    <m/>
    <m/>
    <m/>
    <n v="885.87406846499994"/>
    <m/>
    <x v="0"/>
    <m/>
    <m/>
    <x v="88"/>
    <m/>
    <x v="2"/>
    <x v="3"/>
    <x v="0"/>
  </r>
  <r>
    <x v="608"/>
    <x v="5"/>
    <x v="0"/>
    <s v="GDN_Direct_RT_2102"/>
    <n v="154"/>
    <m/>
    <m/>
    <m/>
    <m/>
    <n v="18.009645020000001"/>
    <m/>
    <x v="0"/>
    <m/>
    <m/>
    <x v="88"/>
    <m/>
    <x v="2"/>
    <x v="3"/>
    <x v="0"/>
  </r>
  <r>
    <x v="608"/>
    <x v="5"/>
    <x v="0"/>
    <s v="GDN_Direct_RT_2102"/>
    <n v="21"/>
    <m/>
    <m/>
    <m/>
    <m/>
    <n v="0"/>
    <m/>
    <x v="0"/>
    <m/>
    <m/>
    <x v="88"/>
    <m/>
    <x v="2"/>
    <x v="3"/>
    <x v="0"/>
  </r>
  <r>
    <x v="608"/>
    <x v="5"/>
    <x v="0"/>
    <s v="GDN_Direct_RT_2102"/>
    <n v="20"/>
    <m/>
    <m/>
    <m/>
    <m/>
    <n v="0"/>
    <m/>
    <x v="0"/>
    <m/>
    <m/>
    <x v="88"/>
    <m/>
    <x v="2"/>
    <x v="3"/>
    <x v="0"/>
  </r>
  <r>
    <x v="608"/>
    <x v="5"/>
    <x v="0"/>
    <s v="GDN_Direct_RT_2102"/>
    <n v="3"/>
    <m/>
    <m/>
    <m/>
    <m/>
    <n v="0"/>
    <m/>
    <x v="0"/>
    <m/>
    <m/>
    <x v="88"/>
    <m/>
    <x v="2"/>
    <x v="3"/>
    <x v="0"/>
  </r>
  <r>
    <x v="608"/>
    <x v="5"/>
    <x v="0"/>
    <s v="GDN_Direct_RT_2102"/>
    <n v="29"/>
    <m/>
    <m/>
    <m/>
    <m/>
    <n v="57.98"/>
    <m/>
    <x v="0"/>
    <m/>
    <m/>
    <x v="88"/>
    <m/>
    <x v="2"/>
    <x v="3"/>
    <x v="0"/>
  </r>
  <r>
    <x v="608"/>
    <x v="5"/>
    <x v="0"/>
    <s v="GDN_Direct_RT_2102"/>
    <n v="2829"/>
    <m/>
    <m/>
    <m/>
    <m/>
    <n v="172.764218005"/>
    <m/>
    <x v="0"/>
    <m/>
    <m/>
    <x v="88"/>
    <m/>
    <x v="2"/>
    <x v="3"/>
    <x v="0"/>
  </r>
  <r>
    <x v="608"/>
    <x v="5"/>
    <x v="0"/>
    <s v="GDN_Direct_RT_2102"/>
    <n v="585"/>
    <m/>
    <m/>
    <m/>
    <m/>
    <n v="0"/>
    <m/>
    <x v="0"/>
    <m/>
    <m/>
    <x v="88"/>
    <m/>
    <x v="2"/>
    <x v="3"/>
    <x v="0"/>
  </r>
  <r>
    <x v="608"/>
    <x v="5"/>
    <x v="0"/>
    <s v="GDN_Direct_RT_2102"/>
    <n v="1024"/>
    <m/>
    <m/>
    <m/>
    <m/>
    <n v="76.017348309999988"/>
    <m/>
    <x v="0"/>
    <m/>
    <m/>
    <x v="88"/>
    <m/>
    <x v="2"/>
    <x v="3"/>
    <x v="0"/>
  </r>
  <r>
    <x v="608"/>
    <x v="5"/>
    <x v="0"/>
    <s v="GDN_Direct_RT_2102"/>
    <n v="96"/>
    <m/>
    <m/>
    <m/>
    <m/>
    <n v="0"/>
    <m/>
    <x v="0"/>
    <m/>
    <m/>
    <x v="88"/>
    <m/>
    <x v="2"/>
    <x v="3"/>
    <x v="0"/>
  </r>
  <r>
    <x v="608"/>
    <x v="5"/>
    <x v="0"/>
    <s v="GDN_Direct_RT_2102"/>
    <n v="59"/>
    <m/>
    <m/>
    <m/>
    <m/>
    <n v="0"/>
    <m/>
    <x v="0"/>
    <m/>
    <m/>
    <x v="88"/>
    <m/>
    <x v="2"/>
    <x v="3"/>
    <x v="0"/>
  </r>
  <r>
    <x v="608"/>
    <x v="5"/>
    <x v="0"/>
    <s v="GDN_Direct_RT_2102"/>
    <n v="538"/>
    <m/>
    <m/>
    <m/>
    <m/>
    <n v="19.356931854999999"/>
    <m/>
    <x v="0"/>
    <m/>
    <m/>
    <x v="88"/>
    <m/>
    <x v="2"/>
    <x v="3"/>
    <x v="0"/>
  </r>
  <r>
    <x v="608"/>
    <x v="5"/>
    <x v="0"/>
    <s v="GDN_Direct_RT_2102"/>
    <n v="3113"/>
    <m/>
    <m/>
    <m/>
    <m/>
    <n v="372.90320129499997"/>
    <m/>
    <x v="0"/>
    <m/>
    <m/>
    <x v="88"/>
    <m/>
    <x v="2"/>
    <x v="3"/>
    <x v="0"/>
  </r>
  <r>
    <x v="608"/>
    <x v="5"/>
    <x v="0"/>
    <s v="GDN_Direct_RT_2102"/>
    <n v="457"/>
    <m/>
    <m/>
    <m/>
    <m/>
    <n v="47.014312844999999"/>
    <m/>
    <x v="0"/>
    <m/>
    <m/>
    <x v="88"/>
    <m/>
    <x v="2"/>
    <x v="3"/>
    <x v="0"/>
  </r>
  <r>
    <x v="608"/>
    <x v="5"/>
    <x v="0"/>
    <s v="GDN_Direct_RT_2102"/>
    <n v="54"/>
    <m/>
    <m/>
    <m/>
    <m/>
    <n v="0"/>
    <m/>
    <x v="0"/>
    <m/>
    <m/>
    <x v="88"/>
    <m/>
    <x v="2"/>
    <x v="3"/>
    <x v="0"/>
  </r>
  <r>
    <x v="608"/>
    <x v="5"/>
    <x v="0"/>
    <s v="GDN_Direct_RT_2102"/>
    <n v="10624"/>
    <m/>
    <m/>
    <m/>
    <m/>
    <n v="613.67044420000002"/>
    <m/>
    <x v="0"/>
    <m/>
    <m/>
    <x v="88"/>
    <m/>
    <x v="2"/>
    <x v="3"/>
    <x v="0"/>
  </r>
  <r>
    <x v="608"/>
    <x v="5"/>
    <x v="0"/>
    <s v="GDN_Direct_RT_2102"/>
    <n v="966"/>
    <m/>
    <m/>
    <m/>
    <m/>
    <n v="78.82385905999999"/>
    <m/>
    <x v="0"/>
    <m/>
    <m/>
    <x v="88"/>
    <m/>
    <x v="2"/>
    <x v="3"/>
    <x v="0"/>
  </r>
  <r>
    <x v="608"/>
    <x v="5"/>
    <x v="0"/>
    <s v="GDN_Direct_RT_2102"/>
    <n v="433"/>
    <m/>
    <m/>
    <m/>
    <m/>
    <n v="28.99"/>
    <m/>
    <x v="0"/>
    <m/>
    <m/>
    <x v="88"/>
    <m/>
    <x v="2"/>
    <x v="3"/>
    <x v="0"/>
  </r>
  <r>
    <x v="608"/>
    <x v="5"/>
    <x v="0"/>
    <s v="GDN_Direct_RT_2102"/>
    <n v="3"/>
    <m/>
    <m/>
    <m/>
    <m/>
    <n v="0"/>
    <m/>
    <x v="0"/>
    <m/>
    <m/>
    <x v="88"/>
    <m/>
    <x v="2"/>
    <x v="3"/>
    <x v="0"/>
  </r>
  <r>
    <x v="608"/>
    <x v="5"/>
    <x v="0"/>
    <s v="GDN_Direct_RT_2102"/>
    <n v="116"/>
    <m/>
    <m/>
    <m/>
    <m/>
    <n v="69.758314764999994"/>
    <m/>
    <x v="0"/>
    <m/>
    <m/>
    <x v="88"/>
    <m/>
    <x v="2"/>
    <x v="3"/>
    <x v="0"/>
  </r>
  <r>
    <x v="608"/>
    <x v="5"/>
    <x v="0"/>
    <s v="GDN_Direct_RT_2102"/>
    <n v="18"/>
    <m/>
    <m/>
    <m/>
    <m/>
    <n v="0"/>
    <m/>
    <x v="0"/>
    <m/>
    <m/>
    <x v="88"/>
    <m/>
    <x v="2"/>
    <x v="3"/>
    <x v="0"/>
  </r>
  <r>
    <x v="608"/>
    <x v="5"/>
    <x v="0"/>
    <s v="GDN_Direct_RT_2102"/>
    <n v="5691"/>
    <m/>
    <m/>
    <m/>
    <m/>
    <n v="1552.53504488"/>
    <m/>
    <x v="0"/>
    <m/>
    <m/>
    <x v="88"/>
    <m/>
    <x v="2"/>
    <x v="3"/>
    <x v="0"/>
  </r>
  <r>
    <x v="608"/>
    <x v="5"/>
    <x v="0"/>
    <s v="GDN_Direct_RT_2102"/>
    <n v="1101"/>
    <m/>
    <m/>
    <m/>
    <m/>
    <n v="122.57146385999999"/>
    <m/>
    <x v="0"/>
    <m/>
    <m/>
    <x v="88"/>
    <m/>
    <x v="2"/>
    <x v="3"/>
    <x v="0"/>
  </r>
  <r>
    <x v="608"/>
    <x v="5"/>
    <x v="0"/>
    <s v="GDN_Direct_RT_2102"/>
    <n v="25910"/>
    <m/>
    <m/>
    <m/>
    <m/>
    <n v="2848.0074329399999"/>
    <m/>
    <x v="0"/>
    <m/>
    <m/>
    <x v="88"/>
    <m/>
    <x v="2"/>
    <x v="3"/>
    <x v="0"/>
  </r>
  <r>
    <x v="608"/>
    <x v="5"/>
    <x v="0"/>
    <s v="GDN_Direct_RT_2102"/>
    <n v="852"/>
    <m/>
    <m/>
    <m/>
    <m/>
    <n v="81.756290105000005"/>
    <m/>
    <x v="0"/>
    <m/>
    <m/>
    <x v="88"/>
    <m/>
    <x v="2"/>
    <x v="3"/>
    <x v="0"/>
  </r>
  <r>
    <x v="608"/>
    <x v="5"/>
    <x v="0"/>
    <s v="GDN_Direct_RT_2102"/>
    <n v="220"/>
    <m/>
    <m/>
    <m/>
    <m/>
    <n v="72.770622180000004"/>
    <m/>
    <x v="0"/>
    <m/>
    <m/>
    <x v="88"/>
    <m/>
    <x v="2"/>
    <x v="3"/>
    <x v="0"/>
  </r>
  <r>
    <x v="608"/>
    <x v="5"/>
    <x v="0"/>
    <s v="GDN_Direct_RT_2102"/>
    <n v="104"/>
    <m/>
    <m/>
    <m/>
    <m/>
    <n v="55.383668980000003"/>
    <m/>
    <x v="0"/>
    <m/>
    <m/>
    <x v="88"/>
    <m/>
    <x v="2"/>
    <x v="3"/>
    <x v="0"/>
  </r>
  <r>
    <x v="608"/>
    <x v="5"/>
    <x v="0"/>
    <s v="GDN_Direct_RT_2102"/>
    <n v="114"/>
    <m/>
    <m/>
    <m/>
    <m/>
    <n v="39.291335590000003"/>
    <m/>
    <x v="0"/>
    <m/>
    <m/>
    <x v="88"/>
    <m/>
    <x v="2"/>
    <x v="3"/>
    <x v="0"/>
  </r>
  <r>
    <x v="608"/>
    <x v="5"/>
    <x v="0"/>
    <s v="GDN_Direct_RT_2102"/>
    <n v="4"/>
    <m/>
    <m/>
    <m/>
    <m/>
    <n v="0"/>
    <m/>
    <x v="0"/>
    <m/>
    <m/>
    <x v="88"/>
    <m/>
    <x v="2"/>
    <x v="3"/>
    <x v="0"/>
  </r>
  <r>
    <x v="608"/>
    <x v="5"/>
    <x v="0"/>
    <s v="GDN_Direct_RT_2102"/>
    <n v="1"/>
    <m/>
    <m/>
    <m/>
    <m/>
    <n v="0"/>
    <m/>
    <x v="0"/>
    <m/>
    <m/>
    <x v="88"/>
    <m/>
    <x v="2"/>
    <x v="3"/>
    <x v="0"/>
  </r>
  <r>
    <x v="608"/>
    <x v="5"/>
    <x v="0"/>
    <s v="GDN_Direct_RT_2102"/>
    <n v="78"/>
    <m/>
    <m/>
    <m/>
    <m/>
    <n v="44.224809190000002"/>
    <m/>
    <x v="0"/>
    <m/>
    <m/>
    <x v="88"/>
    <m/>
    <x v="2"/>
    <x v="3"/>
    <x v="0"/>
  </r>
  <r>
    <x v="608"/>
    <x v="5"/>
    <x v="0"/>
    <s v="GDN_Direct_RT_2102"/>
    <n v="1094"/>
    <m/>
    <m/>
    <m/>
    <m/>
    <n v="87.731152519999995"/>
    <m/>
    <x v="0"/>
    <m/>
    <m/>
    <x v="88"/>
    <m/>
    <x v="2"/>
    <x v="3"/>
    <x v="0"/>
  </r>
  <r>
    <x v="608"/>
    <x v="5"/>
    <x v="0"/>
    <s v="GDN_Direct_RT_2102"/>
    <n v="9685"/>
    <m/>
    <m/>
    <m/>
    <m/>
    <n v="800.44953651499998"/>
    <m/>
    <x v="0"/>
    <m/>
    <m/>
    <x v="88"/>
    <m/>
    <x v="2"/>
    <x v="3"/>
    <x v="0"/>
  </r>
  <r>
    <x v="608"/>
    <x v="5"/>
    <x v="0"/>
    <s v="GDN_Direct_RT_2102"/>
    <n v="492"/>
    <m/>
    <m/>
    <m/>
    <m/>
    <n v="0"/>
    <m/>
    <x v="0"/>
    <m/>
    <m/>
    <x v="88"/>
    <m/>
    <x v="2"/>
    <x v="3"/>
    <x v="0"/>
  </r>
  <r>
    <x v="608"/>
    <x v="5"/>
    <x v="0"/>
    <s v="GDN_Direct_RT_2102"/>
    <n v="613"/>
    <m/>
    <m/>
    <m/>
    <m/>
    <n v="74.733331034999992"/>
    <m/>
    <x v="0"/>
    <m/>
    <m/>
    <x v="88"/>
    <m/>
    <x v="2"/>
    <x v="3"/>
    <x v="0"/>
  </r>
  <r>
    <x v="608"/>
    <x v="5"/>
    <x v="0"/>
    <s v="GDN_Direct_RT_2102"/>
    <n v="77"/>
    <m/>
    <m/>
    <m/>
    <m/>
    <n v="0"/>
    <m/>
    <x v="0"/>
    <m/>
    <m/>
    <x v="88"/>
    <m/>
    <x v="2"/>
    <x v="3"/>
    <x v="0"/>
  </r>
  <r>
    <x v="608"/>
    <x v="5"/>
    <x v="0"/>
    <s v="GDN_Direct_RT_2102"/>
    <n v="4619"/>
    <m/>
    <m/>
    <m/>
    <m/>
    <n v="214.906334305"/>
    <m/>
    <x v="0"/>
    <m/>
    <m/>
    <x v="88"/>
    <m/>
    <x v="2"/>
    <x v="3"/>
    <x v="0"/>
  </r>
  <r>
    <x v="608"/>
    <x v="5"/>
    <x v="0"/>
    <s v="GDN_Direct_RT_2102"/>
    <n v="636"/>
    <m/>
    <m/>
    <m/>
    <m/>
    <n v="21.783799599999998"/>
    <m/>
    <x v="0"/>
    <m/>
    <m/>
    <x v="88"/>
    <m/>
    <x v="2"/>
    <x v="3"/>
    <x v="0"/>
  </r>
  <r>
    <x v="608"/>
    <x v="5"/>
    <x v="0"/>
    <s v="GDN_Direct_RT_2102"/>
    <n v="1212"/>
    <m/>
    <m/>
    <m/>
    <m/>
    <n v="55.071577134999998"/>
    <m/>
    <x v="0"/>
    <m/>
    <m/>
    <x v="88"/>
    <m/>
    <x v="2"/>
    <x v="3"/>
    <x v="0"/>
  </r>
  <r>
    <x v="608"/>
    <x v="5"/>
    <x v="0"/>
    <s v="GDN_Direct_RT_2102"/>
    <n v="3641"/>
    <m/>
    <m/>
    <m/>
    <m/>
    <n v="635.51094601"/>
    <m/>
    <x v="0"/>
    <m/>
    <m/>
    <x v="88"/>
    <m/>
    <x v="2"/>
    <x v="3"/>
    <x v="0"/>
  </r>
  <r>
    <x v="608"/>
    <x v="5"/>
    <x v="0"/>
    <s v="GDN_Direct_RT_2102"/>
    <n v="44"/>
    <m/>
    <m/>
    <m/>
    <m/>
    <n v="0"/>
    <m/>
    <x v="0"/>
    <m/>
    <m/>
    <x v="88"/>
    <m/>
    <x v="2"/>
    <x v="3"/>
    <x v="0"/>
  </r>
  <r>
    <x v="608"/>
    <x v="5"/>
    <x v="0"/>
    <s v="GDN_Direct_RT_2102"/>
    <n v="254"/>
    <m/>
    <m/>
    <m/>
    <m/>
    <n v="0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8"/>
    <x v="5"/>
    <x v="0"/>
    <s v="GDN_Direct_RT_2102"/>
    <n v="64"/>
    <m/>
    <m/>
    <m/>
    <m/>
    <n v="74.959405090000004"/>
    <m/>
    <x v="0"/>
    <m/>
    <m/>
    <x v="88"/>
    <m/>
    <x v="2"/>
    <x v="3"/>
    <x v="0"/>
  </r>
  <r>
    <x v="608"/>
    <x v="5"/>
    <x v="0"/>
    <s v="GDN_Direct_RT_2102"/>
    <n v="7"/>
    <m/>
    <m/>
    <m/>
    <m/>
    <n v="0"/>
    <m/>
    <x v="0"/>
    <m/>
    <m/>
    <x v="88"/>
    <m/>
    <x v="2"/>
    <x v="3"/>
    <x v="0"/>
  </r>
  <r>
    <x v="609"/>
    <x v="4"/>
    <x v="0"/>
    <s v="指名：ドルチェグスト（170816-170916）"/>
    <n v="80"/>
    <m/>
    <m/>
    <m/>
    <m/>
    <n v="723.83999999999992"/>
    <m/>
    <x v="0"/>
    <m/>
    <m/>
    <x v="89"/>
    <m/>
    <x v="2"/>
    <x v="3"/>
    <x v="2"/>
  </r>
  <r>
    <x v="609"/>
    <x v="4"/>
    <x v="0"/>
    <s v="指名：ドルチェグスト（170816-170916）"/>
    <n v="1931"/>
    <m/>
    <m/>
    <m/>
    <m/>
    <n v="19763.120000000003"/>
    <m/>
    <x v="0"/>
    <m/>
    <m/>
    <x v="89"/>
    <m/>
    <x v="2"/>
    <x v="3"/>
    <x v="2"/>
  </r>
  <r>
    <x v="609"/>
    <x v="4"/>
    <x v="0"/>
    <s v="指名：ドルチェグスト（170816-170916）"/>
    <n v="46"/>
    <m/>
    <m/>
    <m/>
    <m/>
    <n v="714.48"/>
    <m/>
    <x v="0"/>
    <m/>
    <m/>
    <x v="89"/>
    <m/>
    <x v="2"/>
    <x v="3"/>
    <x v="2"/>
  </r>
  <r>
    <x v="609"/>
    <x v="4"/>
    <x v="0"/>
    <s v="指名：ドルチェグスト（170816-170916）"/>
    <n v="12"/>
    <m/>
    <m/>
    <m/>
    <m/>
    <n v="267.27999999999997"/>
    <m/>
    <x v="0"/>
    <m/>
    <m/>
    <x v="89"/>
    <m/>
    <x v="2"/>
    <x v="3"/>
    <x v="2"/>
  </r>
  <r>
    <x v="609"/>
    <x v="4"/>
    <x v="0"/>
    <s v="指名：ドルチェグスト（170816-170916）"/>
    <n v="28"/>
    <m/>
    <m/>
    <m/>
    <m/>
    <n v="335.92"/>
    <m/>
    <x v="0"/>
    <m/>
    <m/>
    <x v="89"/>
    <m/>
    <x v="2"/>
    <x v="3"/>
    <x v="2"/>
  </r>
  <r>
    <x v="609"/>
    <x v="4"/>
    <x v="0"/>
    <s v="指名：ドルチェグスト（170816-170916）"/>
    <n v="3332"/>
    <m/>
    <m/>
    <m/>
    <m/>
    <n v="33618"/>
    <m/>
    <x v="0"/>
    <m/>
    <m/>
    <x v="89"/>
    <m/>
    <x v="2"/>
    <x v="3"/>
    <x v="2"/>
  </r>
  <r>
    <x v="609"/>
    <x v="5"/>
    <x v="0"/>
    <s v="GDN_Direct_RT_2102"/>
    <n v="11244"/>
    <m/>
    <m/>
    <m/>
    <m/>
    <n v="743.27450073"/>
    <m/>
    <x v="0"/>
    <m/>
    <m/>
    <x v="89"/>
    <m/>
    <x v="2"/>
    <x v="3"/>
    <x v="0"/>
  </r>
  <r>
    <x v="609"/>
    <x v="5"/>
    <x v="0"/>
    <s v="GDN_Direct_RT_2102"/>
    <n v="2416"/>
    <m/>
    <m/>
    <m/>
    <m/>
    <n v="144.79369484"/>
    <m/>
    <x v="0"/>
    <m/>
    <m/>
    <x v="89"/>
    <m/>
    <x v="2"/>
    <x v="3"/>
    <x v="0"/>
  </r>
  <r>
    <x v="609"/>
    <x v="5"/>
    <x v="0"/>
    <s v="GDN_Direct_RT_2102"/>
    <n v="29"/>
    <m/>
    <m/>
    <m/>
    <m/>
    <n v="10.02759863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3"/>
    <m/>
    <m/>
    <m/>
    <m/>
    <n v="0"/>
    <m/>
    <x v="0"/>
    <m/>
    <m/>
    <x v="89"/>
    <m/>
    <x v="2"/>
    <x v="3"/>
    <x v="0"/>
  </r>
  <r>
    <x v="609"/>
    <x v="5"/>
    <x v="0"/>
    <s v="GDN_Direct_RT_2102"/>
    <n v="1277"/>
    <m/>
    <m/>
    <m/>
    <m/>
    <n v="111.955538825"/>
    <m/>
    <x v="0"/>
    <m/>
    <m/>
    <x v="89"/>
    <m/>
    <x v="2"/>
    <x v="3"/>
    <x v="0"/>
  </r>
  <r>
    <x v="609"/>
    <x v="5"/>
    <x v="0"/>
    <s v="GDN_Direct_RT_2102"/>
    <n v="221"/>
    <m/>
    <m/>
    <m/>
    <m/>
    <n v="0"/>
    <m/>
    <x v="0"/>
    <m/>
    <m/>
    <x v="89"/>
    <m/>
    <x v="2"/>
    <x v="3"/>
    <x v="0"/>
  </r>
  <r>
    <x v="609"/>
    <x v="5"/>
    <x v="0"/>
    <s v="GDN_Direct_RT_2102"/>
    <n v="23579"/>
    <m/>
    <m/>
    <m/>
    <m/>
    <n v="1667.5735352900001"/>
    <m/>
    <x v="0"/>
    <m/>
    <m/>
    <x v="89"/>
    <m/>
    <x v="2"/>
    <x v="3"/>
    <x v="0"/>
  </r>
  <r>
    <x v="609"/>
    <x v="5"/>
    <x v="0"/>
    <s v="GDN_Direct_RT_2102"/>
    <n v="934"/>
    <m/>
    <m/>
    <m/>
    <m/>
    <n v="79.774241575000005"/>
    <m/>
    <x v="0"/>
    <m/>
    <m/>
    <x v="89"/>
    <m/>
    <x v="2"/>
    <x v="3"/>
    <x v="0"/>
  </r>
  <r>
    <x v="609"/>
    <x v="5"/>
    <x v="0"/>
    <s v="GDN_Direct_RT_2102"/>
    <n v="317"/>
    <m/>
    <m/>
    <m/>
    <m/>
    <n v="0"/>
    <m/>
    <x v="0"/>
    <m/>
    <m/>
    <x v="89"/>
    <m/>
    <x v="2"/>
    <x v="3"/>
    <x v="0"/>
  </r>
  <r>
    <x v="609"/>
    <x v="5"/>
    <x v="0"/>
    <s v="GDN_Direct_RT_2102"/>
    <n v="7192"/>
    <m/>
    <m/>
    <m/>
    <m/>
    <n v="356.57292579"/>
    <m/>
    <x v="0"/>
    <m/>
    <m/>
    <x v="89"/>
    <m/>
    <x v="2"/>
    <x v="3"/>
    <x v="0"/>
  </r>
  <r>
    <x v="609"/>
    <x v="5"/>
    <x v="0"/>
    <s v="GDN_Direct_RT_2102"/>
    <n v="1175"/>
    <m/>
    <m/>
    <m/>
    <m/>
    <n v="84.821150814999996"/>
    <m/>
    <x v="0"/>
    <m/>
    <m/>
    <x v="89"/>
    <m/>
    <x v="2"/>
    <x v="3"/>
    <x v="0"/>
  </r>
  <r>
    <x v="609"/>
    <x v="5"/>
    <x v="0"/>
    <s v="GDN_Direct_RT_2102"/>
    <n v="532"/>
    <m/>
    <m/>
    <m/>
    <m/>
    <n v="44.789196545000003"/>
    <m/>
    <x v="0"/>
    <m/>
    <m/>
    <x v="89"/>
    <m/>
    <x v="2"/>
    <x v="3"/>
    <x v="0"/>
  </r>
  <r>
    <x v="609"/>
    <x v="5"/>
    <x v="0"/>
    <s v="GDN_Direct_RT_2102"/>
    <n v="4204"/>
    <m/>
    <m/>
    <m/>
    <m/>
    <n v="511.01187238"/>
    <m/>
    <x v="0"/>
    <m/>
    <m/>
    <x v="89"/>
    <m/>
    <x v="2"/>
    <x v="3"/>
    <x v="0"/>
  </r>
  <r>
    <x v="609"/>
    <x v="5"/>
    <x v="0"/>
    <s v="GDN_Direct_RT_2102"/>
    <n v="616"/>
    <m/>
    <m/>
    <m/>
    <m/>
    <n v="112.84783095500001"/>
    <m/>
    <x v="0"/>
    <m/>
    <m/>
    <x v="89"/>
    <m/>
    <x v="2"/>
    <x v="3"/>
    <x v="0"/>
  </r>
  <r>
    <x v="609"/>
    <x v="5"/>
    <x v="0"/>
    <s v="GDN_Direct_RT_2102"/>
    <n v="23"/>
    <m/>
    <m/>
    <m/>
    <m/>
    <n v="18.092815099999999"/>
    <m/>
    <x v="0"/>
    <m/>
    <m/>
    <x v="89"/>
    <m/>
    <x v="2"/>
    <x v="3"/>
    <x v="0"/>
  </r>
  <r>
    <x v="609"/>
    <x v="5"/>
    <x v="0"/>
    <s v="GDN_Direct_RT_2102"/>
    <n v="35"/>
    <m/>
    <m/>
    <m/>
    <m/>
    <n v="18.429964340000001"/>
    <m/>
    <x v="0"/>
    <m/>
    <m/>
    <x v="89"/>
    <m/>
    <x v="2"/>
    <x v="3"/>
    <x v="0"/>
  </r>
  <r>
    <x v="609"/>
    <x v="5"/>
    <x v="0"/>
    <s v="GDN_Direct_RT_2102"/>
    <n v="3"/>
    <m/>
    <m/>
    <m/>
    <m/>
    <n v="0"/>
    <m/>
    <x v="0"/>
    <m/>
    <m/>
    <x v="89"/>
    <m/>
    <x v="2"/>
    <x v="3"/>
    <x v="0"/>
  </r>
  <r>
    <x v="609"/>
    <x v="5"/>
    <x v="0"/>
    <s v="GDN_Direct_RT_2102"/>
    <n v="42"/>
    <m/>
    <m/>
    <m/>
    <m/>
    <n v="0"/>
    <m/>
    <x v="0"/>
    <m/>
    <m/>
    <x v="89"/>
    <m/>
    <x v="2"/>
    <x v="3"/>
    <x v="0"/>
  </r>
  <r>
    <x v="609"/>
    <x v="5"/>
    <x v="0"/>
    <s v="GDN_Direct_RT_2102"/>
    <n v="1209"/>
    <m/>
    <m/>
    <m/>
    <m/>
    <n v="87.874887169999994"/>
    <m/>
    <x v="0"/>
    <m/>
    <m/>
    <x v="89"/>
    <m/>
    <x v="2"/>
    <x v="3"/>
    <x v="0"/>
  </r>
  <r>
    <x v="609"/>
    <x v="5"/>
    <x v="0"/>
    <s v="GDN_Direct_RT_2102"/>
    <n v="12672"/>
    <m/>
    <m/>
    <m/>
    <m/>
    <n v="2550.3664116399996"/>
    <m/>
    <x v="0"/>
    <m/>
    <m/>
    <x v="89"/>
    <m/>
    <x v="2"/>
    <x v="3"/>
    <x v="0"/>
  </r>
  <r>
    <x v="609"/>
    <x v="5"/>
    <x v="0"/>
    <s v="GDN_Direct_RT_2102"/>
    <n v="1880"/>
    <m/>
    <m/>
    <m/>
    <m/>
    <n v="69.465559249999998"/>
    <m/>
    <x v="0"/>
    <m/>
    <m/>
    <x v="89"/>
    <m/>
    <x v="2"/>
    <x v="3"/>
    <x v="0"/>
  </r>
  <r>
    <x v="609"/>
    <x v="5"/>
    <x v="0"/>
    <s v="GDN_Direct_RT_2102"/>
    <n v="299"/>
    <m/>
    <m/>
    <m/>
    <m/>
    <n v="20.627566900000001"/>
    <m/>
    <x v="0"/>
    <m/>
    <m/>
    <x v="89"/>
    <m/>
    <x v="2"/>
    <x v="3"/>
    <x v="0"/>
  </r>
  <r>
    <x v="609"/>
    <x v="5"/>
    <x v="0"/>
    <s v="GDN_Direct_RT_2102"/>
    <n v="673"/>
    <m/>
    <m/>
    <m/>
    <m/>
    <n v="66.048350735"/>
    <m/>
    <x v="0"/>
    <m/>
    <m/>
    <x v="89"/>
    <m/>
    <x v="2"/>
    <x v="3"/>
    <x v="0"/>
  </r>
  <r>
    <x v="609"/>
    <x v="5"/>
    <x v="0"/>
    <s v="GDN_Direct_RT_2102"/>
    <n v="876"/>
    <m/>
    <m/>
    <m/>
    <m/>
    <n v="87.780170150000004"/>
    <m/>
    <x v="0"/>
    <m/>
    <m/>
    <x v="89"/>
    <m/>
    <x v="2"/>
    <x v="3"/>
    <x v="0"/>
  </r>
  <r>
    <x v="609"/>
    <x v="5"/>
    <x v="0"/>
    <s v="GDN_Direct_RT_2102"/>
    <n v="14542"/>
    <m/>
    <m/>
    <m/>
    <m/>
    <n v="3470.3226761850001"/>
    <m/>
    <x v="0"/>
    <m/>
    <m/>
    <x v="89"/>
    <m/>
    <x v="2"/>
    <x v="3"/>
    <x v="0"/>
  </r>
  <r>
    <x v="609"/>
    <x v="5"/>
    <x v="0"/>
    <s v="GDN_Direct_RT_2102"/>
    <n v="557"/>
    <m/>
    <m/>
    <m/>
    <m/>
    <n v="58.733607315"/>
    <m/>
    <x v="0"/>
    <m/>
    <m/>
    <x v="89"/>
    <m/>
    <x v="2"/>
    <x v="3"/>
    <x v="0"/>
  </r>
  <r>
    <x v="609"/>
    <x v="5"/>
    <x v="0"/>
    <s v="GDN_Direct_RT_2102"/>
    <n v="1702"/>
    <m/>
    <m/>
    <m/>
    <m/>
    <n v="127.07155703000001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1708"/>
    <m/>
    <m/>
    <m/>
    <m/>
    <n v="500.75557164000003"/>
    <m/>
    <x v="0"/>
    <m/>
    <m/>
    <x v="89"/>
    <m/>
    <x v="2"/>
    <x v="3"/>
    <x v="0"/>
  </r>
  <r>
    <x v="609"/>
    <x v="5"/>
    <x v="0"/>
    <s v="GDN_Direct_RT_2102"/>
    <n v="17"/>
    <m/>
    <m/>
    <m/>
    <m/>
    <n v="0"/>
    <m/>
    <x v="0"/>
    <m/>
    <m/>
    <x v="89"/>
    <m/>
    <x v="2"/>
    <x v="3"/>
    <x v="0"/>
  </r>
  <r>
    <x v="609"/>
    <x v="5"/>
    <x v="0"/>
    <s v="GDN_Direct_RT_2102"/>
    <n v="1068"/>
    <m/>
    <m/>
    <m/>
    <m/>
    <n v="82.579021845"/>
    <m/>
    <x v="0"/>
    <m/>
    <m/>
    <x v="89"/>
    <m/>
    <x v="2"/>
    <x v="3"/>
    <x v="0"/>
  </r>
  <r>
    <x v="609"/>
    <x v="5"/>
    <x v="0"/>
    <s v="GDN_Direct_RT_2102"/>
    <n v="291"/>
    <m/>
    <m/>
    <m/>
    <m/>
    <n v="44.854659310000002"/>
    <m/>
    <x v="0"/>
    <m/>
    <m/>
    <x v="89"/>
    <m/>
    <x v="2"/>
    <x v="3"/>
    <x v="0"/>
  </r>
  <r>
    <x v="609"/>
    <x v="5"/>
    <x v="0"/>
    <s v="GDN_Direct_RT_2102"/>
    <n v="187"/>
    <m/>
    <m/>
    <m/>
    <m/>
    <n v="20.072560039999999"/>
    <m/>
    <x v="0"/>
    <m/>
    <m/>
    <x v="89"/>
    <m/>
    <x v="2"/>
    <x v="3"/>
    <x v="0"/>
  </r>
  <r>
    <x v="609"/>
    <x v="5"/>
    <x v="0"/>
    <s v="GDN_Direct_RT_2102"/>
    <n v="246"/>
    <m/>
    <m/>
    <m/>
    <m/>
    <n v="0"/>
    <m/>
    <x v="0"/>
    <m/>
    <m/>
    <x v="89"/>
    <m/>
    <x v="2"/>
    <x v="3"/>
    <x v="0"/>
  </r>
  <r>
    <x v="609"/>
    <x v="5"/>
    <x v="0"/>
    <s v="GDN_Direct_RT_2102"/>
    <n v="86"/>
    <m/>
    <m/>
    <m/>
    <m/>
    <n v="45.608818550000002"/>
    <m/>
    <x v="0"/>
    <m/>
    <m/>
    <x v="89"/>
    <m/>
    <x v="2"/>
    <x v="3"/>
    <x v="0"/>
  </r>
  <r>
    <x v="609"/>
    <x v="5"/>
    <x v="0"/>
    <s v="GDN_Direct_RT_2102"/>
    <n v="11"/>
    <m/>
    <m/>
    <m/>
    <m/>
    <n v="0"/>
    <m/>
    <x v="0"/>
    <m/>
    <m/>
    <x v="89"/>
    <m/>
    <x v="2"/>
    <x v="3"/>
    <x v="0"/>
  </r>
  <r>
    <x v="609"/>
    <x v="5"/>
    <x v="0"/>
    <s v="GDN_Direct_RT_2102"/>
    <n v="44"/>
    <m/>
    <m/>
    <m/>
    <m/>
    <n v="4.8723113900000001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946"/>
    <m/>
    <m/>
    <m/>
    <m/>
    <n v="103.143381625"/>
    <m/>
    <x v="0"/>
    <m/>
    <m/>
    <x v="89"/>
    <m/>
    <x v="2"/>
    <x v="3"/>
    <x v="0"/>
  </r>
  <r>
    <x v="609"/>
    <x v="5"/>
    <x v="0"/>
    <s v="GDN_Direct_RT_2102"/>
    <n v="625"/>
    <m/>
    <m/>
    <m/>
    <m/>
    <n v="65.364983960000004"/>
    <m/>
    <x v="0"/>
    <m/>
    <m/>
    <x v="89"/>
    <m/>
    <x v="2"/>
    <x v="3"/>
    <x v="0"/>
  </r>
  <r>
    <x v="609"/>
    <x v="5"/>
    <x v="0"/>
    <s v="GDN_Direct_RT_2102"/>
    <n v="723"/>
    <m/>
    <m/>
    <m/>
    <m/>
    <n v="45.520129220000001"/>
    <m/>
    <x v="0"/>
    <m/>
    <m/>
    <x v="89"/>
    <m/>
    <x v="2"/>
    <x v="3"/>
    <x v="0"/>
  </r>
  <r>
    <x v="609"/>
    <x v="5"/>
    <x v="0"/>
    <s v="GDN_Direct_RT_2102"/>
    <n v="168"/>
    <m/>
    <m/>
    <m/>
    <m/>
    <n v="0"/>
    <m/>
    <x v="0"/>
    <m/>
    <m/>
    <x v="89"/>
    <m/>
    <x v="2"/>
    <x v="3"/>
    <x v="0"/>
  </r>
  <r>
    <x v="609"/>
    <x v="5"/>
    <x v="0"/>
    <s v="GDN_Direct_RT_2102"/>
    <n v="468351"/>
    <m/>
    <m/>
    <m/>
    <m/>
    <n v="58247.065790120003"/>
    <m/>
    <x v="0"/>
    <m/>
    <m/>
    <x v="89"/>
    <m/>
    <x v="2"/>
    <x v="3"/>
    <x v="0"/>
  </r>
  <r>
    <x v="609"/>
    <x v="5"/>
    <x v="0"/>
    <s v="GDN_Direct_RT_2102"/>
    <n v="5554"/>
    <m/>
    <m/>
    <m/>
    <m/>
    <n v="593.28868239500002"/>
    <m/>
    <x v="0"/>
    <m/>
    <m/>
    <x v="89"/>
    <m/>
    <x v="2"/>
    <x v="3"/>
    <x v="0"/>
  </r>
  <r>
    <x v="609"/>
    <x v="5"/>
    <x v="0"/>
    <s v="GDN_Direct_RT_2102"/>
    <n v="516"/>
    <m/>
    <m/>
    <m/>
    <m/>
    <n v="90.490755219999997"/>
    <m/>
    <x v="0"/>
    <m/>
    <m/>
    <x v="89"/>
    <m/>
    <x v="2"/>
    <x v="3"/>
    <x v="0"/>
  </r>
  <r>
    <x v="609"/>
    <x v="5"/>
    <x v="0"/>
    <s v="GDN_Direct_RT_2102"/>
    <n v="3591"/>
    <m/>
    <m/>
    <m/>
    <m/>
    <n v="1208.0475182349999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4"/>
    <m/>
    <m/>
    <m/>
    <m/>
    <n v="0"/>
    <m/>
    <x v="0"/>
    <m/>
    <m/>
    <x v="89"/>
    <m/>
    <x v="2"/>
    <x v="3"/>
    <x v="0"/>
  </r>
  <r>
    <x v="609"/>
    <x v="5"/>
    <x v="0"/>
    <s v="GDN_Direct_RT_2102"/>
    <n v="176"/>
    <m/>
    <m/>
    <m/>
    <m/>
    <n v="40.838045749999999"/>
    <m/>
    <x v="0"/>
    <m/>
    <m/>
    <x v="89"/>
    <m/>
    <x v="2"/>
    <x v="3"/>
    <x v="0"/>
  </r>
  <r>
    <x v="609"/>
    <x v="5"/>
    <x v="0"/>
    <s v="GDN_Direct_RT_2102"/>
    <n v="6"/>
    <m/>
    <m/>
    <m/>
    <m/>
    <n v="0"/>
    <m/>
    <x v="0"/>
    <m/>
    <m/>
    <x v="89"/>
    <m/>
    <x v="2"/>
    <x v="3"/>
    <x v="0"/>
  </r>
  <r>
    <x v="609"/>
    <x v="5"/>
    <x v="0"/>
    <s v="GDN_Direct_RT_2102"/>
    <n v="5438"/>
    <m/>
    <m/>
    <m/>
    <m/>
    <n v="406.47920744499999"/>
    <m/>
    <x v="0"/>
    <m/>
    <m/>
    <x v="89"/>
    <m/>
    <x v="2"/>
    <x v="3"/>
    <x v="0"/>
  </r>
  <r>
    <x v="609"/>
    <x v="5"/>
    <x v="0"/>
    <s v="GDN_Direct_RT_2102"/>
    <n v="903"/>
    <m/>
    <m/>
    <m/>
    <m/>
    <n v="49.594170855000002"/>
    <m/>
    <x v="0"/>
    <m/>
    <m/>
    <x v="89"/>
    <m/>
    <x v="2"/>
    <x v="3"/>
    <x v="0"/>
  </r>
  <r>
    <x v="609"/>
    <x v="5"/>
    <x v="0"/>
    <s v="GDN_Direct_RT_2102"/>
    <n v="6571"/>
    <m/>
    <m/>
    <m/>
    <m/>
    <n v="372.29307886999999"/>
    <m/>
    <x v="0"/>
    <m/>
    <m/>
    <x v="89"/>
    <m/>
    <x v="2"/>
    <x v="3"/>
    <x v="0"/>
  </r>
  <r>
    <x v="609"/>
    <x v="5"/>
    <x v="0"/>
    <s v="GDN_Direct_RT_2102"/>
    <n v="843"/>
    <m/>
    <m/>
    <m/>
    <m/>
    <n v="106.61424951500001"/>
    <m/>
    <x v="0"/>
    <m/>
    <m/>
    <x v="89"/>
    <m/>
    <x v="2"/>
    <x v="3"/>
    <x v="0"/>
  </r>
  <r>
    <x v="609"/>
    <x v="5"/>
    <x v="0"/>
    <s v="GDN_Direct_RT_2102"/>
    <n v="84693"/>
    <m/>
    <m/>
    <m/>
    <m/>
    <n v="6849.0212275249996"/>
    <m/>
    <x v="0"/>
    <m/>
    <m/>
    <x v="89"/>
    <m/>
    <x v="2"/>
    <x v="3"/>
    <x v="0"/>
  </r>
  <r>
    <x v="609"/>
    <x v="5"/>
    <x v="0"/>
    <s v="GDN_Direct_RT_2102"/>
    <n v="571"/>
    <m/>
    <m/>
    <m/>
    <m/>
    <n v="47.178373944999997"/>
    <m/>
    <x v="0"/>
    <m/>
    <m/>
    <x v="89"/>
    <m/>
    <x v="2"/>
    <x v="3"/>
    <x v="0"/>
  </r>
  <r>
    <x v="609"/>
    <x v="5"/>
    <x v="0"/>
    <s v="GDN_Direct_RT_2102"/>
    <n v="1103"/>
    <m/>
    <m/>
    <m/>
    <m/>
    <n v="21.925295330000001"/>
    <m/>
    <x v="0"/>
    <m/>
    <m/>
    <x v="89"/>
    <m/>
    <x v="2"/>
    <x v="3"/>
    <x v="0"/>
  </r>
  <r>
    <x v="609"/>
    <x v="5"/>
    <x v="0"/>
    <s v="GDN_Direct_RT_2102"/>
    <n v="174025"/>
    <m/>
    <m/>
    <m/>
    <m/>
    <n v="20070.837430784999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292"/>
    <m/>
    <m/>
    <m/>
    <m/>
    <n v="0"/>
    <m/>
    <x v="0"/>
    <m/>
    <m/>
    <x v="89"/>
    <m/>
    <x v="2"/>
    <x v="3"/>
    <x v="0"/>
  </r>
  <r>
    <x v="609"/>
    <x v="5"/>
    <x v="0"/>
    <s v="GDN_Direct_RT_2102"/>
    <n v="8"/>
    <m/>
    <m/>
    <m/>
    <m/>
    <n v="0"/>
    <m/>
    <x v="0"/>
    <m/>
    <m/>
    <x v="89"/>
    <m/>
    <x v="2"/>
    <x v="3"/>
    <x v="0"/>
  </r>
  <r>
    <x v="609"/>
    <x v="5"/>
    <x v="0"/>
    <s v="GDN_Direct_RT_2102"/>
    <n v="95"/>
    <m/>
    <m/>
    <m/>
    <m/>
    <n v="75.066025850000003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49"/>
    <m/>
    <m/>
    <m/>
    <m/>
    <n v="0"/>
    <m/>
    <x v="0"/>
    <m/>
    <m/>
    <x v="89"/>
    <m/>
    <x v="2"/>
    <x v="3"/>
    <x v="0"/>
  </r>
  <r>
    <x v="609"/>
    <x v="5"/>
    <x v="0"/>
    <s v="GDN_Direct_RT_2102"/>
    <n v="2"/>
    <m/>
    <m/>
    <m/>
    <m/>
    <n v="0"/>
    <m/>
    <x v="0"/>
    <m/>
    <m/>
    <x v="89"/>
    <m/>
    <x v="2"/>
    <x v="3"/>
    <x v="0"/>
  </r>
  <r>
    <x v="609"/>
    <x v="5"/>
    <x v="0"/>
    <s v="GDN_Direct_RT_2102"/>
    <n v="38"/>
    <m/>
    <m/>
    <m/>
    <m/>
    <n v="0"/>
    <m/>
    <x v="0"/>
    <m/>
    <m/>
    <x v="89"/>
    <m/>
    <x v="2"/>
    <x v="3"/>
    <x v="0"/>
  </r>
  <r>
    <x v="609"/>
    <x v="5"/>
    <x v="0"/>
    <s v="GDN_Direct_RT_2102"/>
    <n v="21"/>
    <m/>
    <m/>
    <m/>
    <m/>
    <n v="0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38"/>
    <m/>
    <m/>
    <m/>
    <m/>
    <n v="17.94233247"/>
    <m/>
    <x v="0"/>
    <m/>
    <m/>
    <x v="89"/>
    <m/>
    <x v="2"/>
    <x v="3"/>
    <x v="0"/>
  </r>
  <r>
    <x v="609"/>
    <x v="5"/>
    <x v="0"/>
    <s v="GDN_Direct_RT_2102"/>
    <n v="80"/>
    <m/>
    <m/>
    <m/>
    <m/>
    <n v="10.038006040000001"/>
    <m/>
    <x v="0"/>
    <m/>
    <m/>
    <x v="89"/>
    <m/>
    <x v="2"/>
    <x v="3"/>
    <x v="0"/>
  </r>
  <r>
    <x v="609"/>
    <x v="5"/>
    <x v="0"/>
    <s v="GDN_Direct_RT_2102"/>
    <n v="1"/>
    <m/>
    <m/>
    <m/>
    <m/>
    <n v="0"/>
    <m/>
    <x v="0"/>
    <m/>
    <m/>
    <x v="89"/>
    <m/>
    <x v="2"/>
    <x v="3"/>
    <x v="0"/>
  </r>
  <r>
    <x v="609"/>
    <x v="5"/>
    <x v="0"/>
    <s v="GDN_Direct_RT_2102"/>
    <n v="4"/>
    <m/>
    <m/>
    <m/>
    <m/>
    <n v="0"/>
    <m/>
    <x v="0"/>
    <m/>
    <m/>
    <x v="89"/>
    <m/>
    <x v="2"/>
    <x v="3"/>
    <x v="0"/>
  </r>
  <r>
    <x v="609"/>
    <x v="5"/>
    <x v="0"/>
    <s v="GDN_Direct_RT_2102"/>
    <n v="968"/>
    <m/>
    <m/>
    <m/>
    <m/>
    <n v="119.31833874500001"/>
    <m/>
    <x v="0"/>
    <m/>
    <m/>
    <x v="89"/>
    <m/>
    <x v="2"/>
    <x v="3"/>
    <x v="0"/>
  </r>
  <r>
    <x v="609"/>
    <x v="5"/>
    <x v="0"/>
    <s v="GDN_Direct_RT_2102"/>
    <n v="231"/>
    <m/>
    <m/>
    <m/>
    <m/>
    <n v="20.952267164999999"/>
    <m/>
    <x v="0"/>
    <m/>
    <m/>
    <x v="89"/>
    <m/>
    <x v="2"/>
    <x v="3"/>
    <x v="0"/>
  </r>
  <r>
    <x v="609"/>
    <x v="5"/>
    <x v="0"/>
    <s v="GDN_Direct_RT_2102"/>
    <n v="1879"/>
    <m/>
    <m/>
    <m/>
    <m/>
    <n v="191.37340856"/>
    <m/>
    <x v="0"/>
    <m/>
    <m/>
    <x v="89"/>
    <m/>
    <x v="2"/>
    <x v="3"/>
    <x v="0"/>
  </r>
  <r>
    <x v="609"/>
    <x v="5"/>
    <x v="0"/>
    <s v="GDN_Direct_RT_2102"/>
    <n v="270"/>
    <m/>
    <m/>
    <m/>
    <m/>
    <n v="20.654600075000001"/>
    <m/>
    <x v="0"/>
    <m/>
    <m/>
    <x v="89"/>
    <m/>
    <x v="2"/>
    <x v="3"/>
    <x v="0"/>
  </r>
  <r>
    <x v="610"/>
    <x v="4"/>
    <x v="0"/>
    <s v="指名：ドルチェグスト（170816-170916）"/>
    <n v="2978"/>
    <m/>
    <m/>
    <m/>
    <m/>
    <n v="27842.880000000001"/>
    <m/>
    <x v="0"/>
    <m/>
    <m/>
    <x v="89"/>
    <m/>
    <x v="2"/>
    <x v="3"/>
    <x v="2"/>
  </r>
  <r>
    <x v="610"/>
    <x v="4"/>
    <x v="0"/>
    <s v="指名：ドルチェグスト（170816-170916）"/>
    <n v="24"/>
    <m/>
    <m/>
    <m/>
    <m/>
    <n v="135.19999999999999"/>
    <m/>
    <x v="0"/>
    <m/>
    <m/>
    <x v="89"/>
    <m/>
    <x v="2"/>
    <x v="3"/>
    <x v="2"/>
  </r>
  <r>
    <x v="610"/>
    <x v="4"/>
    <x v="0"/>
    <s v="指名：ドルチェグスト（170816-170916）"/>
    <n v="96"/>
    <m/>
    <m/>
    <m/>
    <m/>
    <n v="1002.56"/>
    <m/>
    <x v="0"/>
    <m/>
    <m/>
    <x v="89"/>
    <m/>
    <x v="2"/>
    <x v="3"/>
    <x v="2"/>
  </r>
  <r>
    <x v="610"/>
    <x v="4"/>
    <x v="0"/>
    <s v="指名：ドルチェグスト（170816-170916）"/>
    <n v="2112"/>
    <m/>
    <m/>
    <m/>
    <m/>
    <n v="20649.2"/>
    <m/>
    <x v="0"/>
    <m/>
    <m/>
    <x v="89"/>
    <m/>
    <x v="2"/>
    <x v="3"/>
    <x v="2"/>
  </r>
  <r>
    <x v="610"/>
    <x v="4"/>
    <x v="0"/>
    <s v="指名：ドルチェグスト（170816-170916）"/>
    <n v="69"/>
    <m/>
    <m/>
    <m/>
    <m/>
    <n v="766.48"/>
    <m/>
    <x v="0"/>
    <m/>
    <m/>
    <x v="89"/>
    <m/>
    <x v="2"/>
    <x v="3"/>
    <x v="2"/>
  </r>
  <r>
    <x v="610"/>
    <x v="4"/>
    <x v="0"/>
    <s v="指名：ドルチェグスト（170816-170916）"/>
    <n v="23"/>
    <m/>
    <m/>
    <m/>
    <m/>
    <n v="58.24"/>
    <m/>
    <x v="0"/>
    <m/>
    <m/>
    <x v="89"/>
    <m/>
    <x v="2"/>
    <x v="3"/>
    <x v="2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3"/>
    <m/>
    <m/>
    <m/>
    <m/>
    <n v="0"/>
    <m/>
    <x v="0"/>
    <m/>
    <m/>
    <x v="89"/>
    <m/>
    <x v="2"/>
    <x v="3"/>
    <x v="0"/>
  </r>
  <r>
    <x v="610"/>
    <x v="5"/>
    <x v="0"/>
    <s v="GDN_Direct_RT_2102"/>
    <n v="2962"/>
    <m/>
    <m/>
    <m/>
    <m/>
    <n v="191.89303312499999"/>
    <m/>
    <x v="0"/>
    <m/>
    <m/>
    <x v="89"/>
    <m/>
    <x v="2"/>
    <x v="3"/>
    <x v="0"/>
  </r>
  <r>
    <x v="610"/>
    <x v="5"/>
    <x v="0"/>
    <s v="GDN_Direct_RT_2102"/>
    <n v="17"/>
    <m/>
    <m/>
    <m/>
    <m/>
    <n v="0"/>
    <m/>
    <x v="0"/>
    <m/>
    <m/>
    <x v="89"/>
    <m/>
    <x v="2"/>
    <x v="3"/>
    <x v="0"/>
  </r>
  <r>
    <x v="610"/>
    <x v="5"/>
    <x v="0"/>
    <s v="GDN_Direct_RT_2102"/>
    <n v="152"/>
    <m/>
    <m/>
    <m/>
    <m/>
    <n v="0"/>
    <m/>
    <x v="0"/>
    <m/>
    <m/>
    <x v="89"/>
    <m/>
    <x v="2"/>
    <x v="3"/>
    <x v="0"/>
  </r>
  <r>
    <x v="610"/>
    <x v="5"/>
    <x v="0"/>
    <s v="GDN_Direct_RT_2102"/>
    <n v="84"/>
    <m/>
    <m/>
    <m/>
    <m/>
    <n v="0"/>
    <m/>
    <x v="0"/>
    <m/>
    <m/>
    <x v="89"/>
    <m/>
    <x v="2"/>
    <x v="3"/>
    <x v="0"/>
  </r>
  <r>
    <x v="610"/>
    <x v="5"/>
    <x v="0"/>
    <s v="GDN_Direct_RT_2102"/>
    <n v="9278"/>
    <m/>
    <m/>
    <m/>
    <m/>
    <n v="1480.1478890400001"/>
    <m/>
    <x v="0"/>
    <m/>
    <m/>
    <x v="89"/>
    <m/>
    <x v="2"/>
    <x v="3"/>
    <x v="0"/>
  </r>
  <r>
    <x v="610"/>
    <x v="5"/>
    <x v="0"/>
    <s v="GDN_Direct_RT_2102"/>
    <n v="10"/>
    <m/>
    <m/>
    <m/>
    <m/>
    <n v="18.909935045000001"/>
    <m/>
    <x v="0"/>
    <m/>
    <m/>
    <x v="89"/>
    <m/>
    <x v="2"/>
    <x v="3"/>
    <x v="0"/>
  </r>
  <r>
    <x v="610"/>
    <x v="5"/>
    <x v="0"/>
    <s v="GDN_Direct_RT_2102"/>
    <n v="21"/>
    <m/>
    <m/>
    <m/>
    <m/>
    <n v="16.875199420000001"/>
    <m/>
    <x v="0"/>
    <m/>
    <m/>
    <x v="89"/>
    <m/>
    <x v="2"/>
    <x v="3"/>
    <x v="0"/>
  </r>
  <r>
    <x v="610"/>
    <x v="5"/>
    <x v="0"/>
    <s v="GDN_Direct_RT_2102"/>
    <n v="203"/>
    <m/>
    <m/>
    <m/>
    <m/>
    <n v="0"/>
    <m/>
    <x v="0"/>
    <m/>
    <m/>
    <x v="89"/>
    <m/>
    <x v="2"/>
    <x v="3"/>
    <x v="0"/>
  </r>
  <r>
    <x v="610"/>
    <x v="5"/>
    <x v="0"/>
    <s v="GDN_Direct_RT_2102"/>
    <n v="22"/>
    <m/>
    <m/>
    <m/>
    <m/>
    <n v="0"/>
    <m/>
    <x v="0"/>
    <m/>
    <m/>
    <x v="89"/>
    <m/>
    <x v="2"/>
    <x v="3"/>
    <x v="0"/>
  </r>
  <r>
    <x v="610"/>
    <x v="5"/>
    <x v="0"/>
    <s v="GDN_Direct_RT_2102"/>
    <n v="1447"/>
    <m/>
    <m/>
    <m/>
    <m/>
    <n v="32.335000000000001"/>
    <m/>
    <x v="0"/>
    <m/>
    <m/>
    <x v="89"/>
    <m/>
    <x v="2"/>
    <x v="3"/>
    <x v="0"/>
  </r>
  <r>
    <x v="610"/>
    <x v="5"/>
    <x v="0"/>
    <s v="GDN_Direct_RT_2102"/>
    <n v="1606"/>
    <m/>
    <m/>
    <m/>
    <m/>
    <n v="144.20999122500001"/>
    <m/>
    <x v="0"/>
    <m/>
    <m/>
    <x v="89"/>
    <m/>
    <x v="2"/>
    <x v="3"/>
    <x v="0"/>
  </r>
  <r>
    <x v="610"/>
    <x v="5"/>
    <x v="0"/>
    <s v="GDN_Direct_RT_2102"/>
    <n v="13"/>
    <m/>
    <m/>
    <m/>
    <m/>
    <n v="0"/>
    <m/>
    <x v="0"/>
    <m/>
    <m/>
    <x v="89"/>
    <m/>
    <x v="2"/>
    <x v="3"/>
    <x v="0"/>
  </r>
  <r>
    <x v="610"/>
    <x v="5"/>
    <x v="0"/>
    <s v="GDN_Direct_RT_2102"/>
    <n v="42"/>
    <m/>
    <m/>
    <m/>
    <m/>
    <n v="15.61"/>
    <m/>
    <x v="0"/>
    <m/>
    <m/>
    <x v="89"/>
    <m/>
    <x v="2"/>
    <x v="3"/>
    <x v="0"/>
  </r>
  <r>
    <x v="610"/>
    <x v="5"/>
    <x v="0"/>
    <s v="GDN_Direct_RT_2102"/>
    <n v="474"/>
    <m/>
    <m/>
    <m/>
    <m/>
    <n v="0"/>
    <m/>
    <x v="0"/>
    <m/>
    <m/>
    <x v="89"/>
    <m/>
    <x v="2"/>
    <x v="3"/>
    <x v="0"/>
  </r>
  <r>
    <x v="610"/>
    <x v="5"/>
    <x v="0"/>
    <s v="GDN_Direct_RT_2102"/>
    <n v="8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33"/>
    <m/>
    <m/>
    <m/>
    <m/>
    <n v="0"/>
    <m/>
    <x v="0"/>
    <m/>
    <m/>
    <x v="89"/>
    <m/>
    <x v="2"/>
    <x v="3"/>
    <x v="0"/>
  </r>
  <r>
    <x v="610"/>
    <x v="5"/>
    <x v="0"/>
    <s v="GDN_Direct_RT_2102"/>
    <n v="84"/>
    <m/>
    <m/>
    <m/>
    <m/>
    <n v="0"/>
    <m/>
    <x v="0"/>
    <m/>
    <m/>
    <x v="89"/>
    <m/>
    <x v="2"/>
    <x v="3"/>
    <x v="0"/>
  </r>
  <r>
    <x v="610"/>
    <x v="5"/>
    <x v="0"/>
    <s v="GDN_Direct_RT_2102"/>
    <n v="3335"/>
    <m/>
    <m/>
    <m/>
    <m/>
    <n v="883.77345752500003"/>
    <m/>
    <x v="0"/>
    <m/>
    <m/>
    <x v="89"/>
    <m/>
    <x v="2"/>
    <x v="3"/>
    <x v="0"/>
  </r>
  <r>
    <x v="610"/>
    <x v="5"/>
    <x v="0"/>
    <s v="GDN_Direct_RT_2102"/>
    <n v="14"/>
    <m/>
    <m/>
    <m/>
    <m/>
    <n v="0"/>
    <m/>
    <x v="0"/>
    <m/>
    <m/>
    <x v="89"/>
    <m/>
    <x v="2"/>
    <x v="3"/>
    <x v="0"/>
  </r>
  <r>
    <x v="610"/>
    <x v="5"/>
    <x v="0"/>
    <s v="GDN_Direct_RT_2102"/>
    <n v="35"/>
    <m/>
    <m/>
    <m/>
    <m/>
    <n v="14.614000604999999"/>
    <m/>
    <x v="0"/>
    <m/>
    <m/>
    <x v="89"/>
    <m/>
    <x v="2"/>
    <x v="3"/>
    <x v="0"/>
  </r>
  <r>
    <x v="610"/>
    <x v="5"/>
    <x v="0"/>
    <s v="GDN_Direct_RT_2102"/>
    <n v="3657"/>
    <m/>
    <m/>
    <m/>
    <m/>
    <n v="775.43027897500008"/>
    <m/>
    <x v="0"/>
    <m/>
    <m/>
    <x v="89"/>
    <m/>
    <x v="2"/>
    <x v="3"/>
    <x v="0"/>
  </r>
  <r>
    <x v="610"/>
    <x v="5"/>
    <x v="0"/>
    <s v="GDN_Direct_RT_2102"/>
    <n v="74"/>
    <m/>
    <m/>
    <m/>
    <m/>
    <n v="0"/>
    <m/>
    <x v="0"/>
    <m/>
    <m/>
    <x v="89"/>
    <m/>
    <x v="2"/>
    <x v="3"/>
    <x v="0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8"/>
    <m/>
    <m/>
    <m/>
    <m/>
    <n v="0"/>
    <m/>
    <x v="0"/>
    <m/>
    <m/>
    <x v="89"/>
    <m/>
    <x v="2"/>
    <x v="3"/>
    <x v="0"/>
  </r>
  <r>
    <x v="610"/>
    <x v="5"/>
    <x v="0"/>
    <s v="GDN_Direct_RT_2102"/>
    <n v="70"/>
    <m/>
    <m/>
    <m/>
    <m/>
    <n v="26.57352294"/>
    <m/>
    <x v="0"/>
    <m/>
    <m/>
    <x v="89"/>
    <m/>
    <x v="2"/>
    <x v="3"/>
    <x v="0"/>
  </r>
  <r>
    <x v="610"/>
    <x v="5"/>
    <x v="0"/>
    <s v="GDN_Direct_RT_2102"/>
    <n v="6"/>
    <m/>
    <m/>
    <m/>
    <m/>
    <n v="0"/>
    <m/>
    <x v="0"/>
    <m/>
    <m/>
    <x v="89"/>
    <m/>
    <x v="2"/>
    <x v="3"/>
    <x v="0"/>
  </r>
  <r>
    <x v="610"/>
    <x v="5"/>
    <x v="0"/>
    <s v="GDN_Direct_RT_2102"/>
    <n v="473"/>
    <m/>
    <m/>
    <m/>
    <m/>
    <n v="111.337824365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364"/>
    <m/>
    <m/>
    <m/>
    <m/>
    <n v="14.028016815000001"/>
    <m/>
    <x v="0"/>
    <m/>
    <m/>
    <x v="89"/>
    <m/>
    <x v="2"/>
    <x v="3"/>
    <x v="0"/>
  </r>
  <r>
    <x v="610"/>
    <x v="5"/>
    <x v="0"/>
    <s v="GDN_Direct_RT_2102"/>
    <n v="1695"/>
    <m/>
    <m/>
    <m/>
    <m/>
    <n v="104.273547855"/>
    <m/>
    <x v="0"/>
    <m/>
    <m/>
    <x v="89"/>
    <m/>
    <x v="2"/>
    <x v="3"/>
    <x v="0"/>
  </r>
  <r>
    <x v="610"/>
    <x v="5"/>
    <x v="0"/>
    <s v="GDN_Direct_RT_2102"/>
    <n v="46"/>
    <m/>
    <m/>
    <m/>
    <m/>
    <n v="18.375489900000002"/>
    <m/>
    <x v="0"/>
    <m/>
    <m/>
    <x v="89"/>
    <m/>
    <x v="2"/>
    <x v="3"/>
    <x v="0"/>
  </r>
  <r>
    <x v="610"/>
    <x v="5"/>
    <x v="0"/>
    <s v="GDN_Direct_RT_2102"/>
    <n v="26"/>
    <m/>
    <m/>
    <m/>
    <m/>
    <n v="0"/>
    <m/>
    <x v="0"/>
    <m/>
    <m/>
    <x v="89"/>
    <m/>
    <x v="2"/>
    <x v="3"/>
    <x v="0"/>
  </r>
  <r>
    <x v="610"/>
    <x v="5"/>
    <x v="0"/>
    <s v="GDN_Direct_RT_2102"/>
    <n v="631"/>
    <m/>
    <m/>
    <m/>
    <m/>
    <n v="113.59839209"/>
    <m/>
    <x v="0"/>
    <m/>
    <m/>
    <x v="89"/>
    <m/>
    <x v="2"/>
    <x v="3"/>
    <x v="0"/>
  </r>
  <r>
    <x v="610"/>
    <x v="5"/>
    <x v="0"/>
    <s v="GDN_Direct_RT_2102"/>
    <n v="149"/>
    <m/>
    <m/>
    <m/>
    <m/>
    <n v="41.277789485"/>
    <m/>
    <x v="0"/>
    <m/>
    <m/>
    <x v="89"/>
    <m/>
    <x v="2"/>
    <x v="3"/>
    <x v="0"/>
  </r>
  <r>
    <x v="610"/>
    <x v="5"/>
    <x v="0"/>
    <s v="GDN_Direct_RT_2102"/>
    <n v="116"/>
    <m/>
    <m/>
    <m/>
    <m/>
    <n v="0"/>
    <m/>
    <x v="0"/>
    <m/>
    <m/>
    <x v="89"/>
    <m/>
    <x v="2"/>
    <x v="3"/>
    <x v="0"/>
  </r>
  <r>
    <x v="610"/>
    <x v="5"/>
    <x v="0"/>
    <s v="GDN_Direct_RT_2102"/>
    <n v="27"/>
    <m/>
    <m/>
    <m/>
    <m/>
    <n v="0"/>
    <m/>
    <x v="0"/>
    <m/>
    <m/>
    <x v="89"/>
    <m/>
    <x v="2"/>
    <x v="3"/>
    <x v="0"/>
  </r>
  <r>
    <x v="610"/>
    <x v="5"/>
    <x v="0"/>
    <s v="GDN_Direct_RT_2102"/>
    <n v="3666"/>
    <m/>
    <m/>
    <m/>
    <m/>
    <n v="629.61117884500004"/>
    <m/>
    <x v="0"/>
    <m/>
    <m/>
    <x v="89"/>
    <m/>
    <x v="2"/>
    <x v="3"/>
    <x v="0"/>
  </r>
  <r>
    <x v="610"/>
    <x v="5"/>
    <x v="0"/>
    <s v="GDN_Direct_RT_2102"/>
    <n v="176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71"/>
    <m/>
    <m/>
    <m/>
    <m/>
    <n v="83.74641235"/>
    <m/>
    <x v="0"/>
    <m/>
    <m/>
    <x v="89"/>
    <m/>
    <x v="2"/>
    <x v="3"/>
    <x v="0"/>
  </r>
  <r>
    <x v="610"/>
    <x v="5"/>
    <x v="0"/>
    <s v="GDN_Direct_RT_2102"/>
    <n v="25"/>
    <m/>
    <m/>
    <m/>
    <m/>
    <n v="15.584814379999999"/>
    <m/>
    <x v="0"/>
    <m/>
    <m/>
    <x v="89"/>
    <m/>
    <x v="2"/>
    <x v="3"/>
    <x v="0"/>
  </r>
  <r>
    <x v="610"/>
    <x v="5"/>
    <x v="0"/>
    <s v="GDN_Direct_RT_2102"/>
    <n v="140447"/>
    <m/>
    <m/>
    <m/>
    <m/>
    <n v="9812.6524690099995"/>
    <m/>
    <x v="0"/>
    <m/>
    <m/>
    <x v="89"/>
    <m/>
    <x v="2"/>
    <x v="3"/>
    <x v="0"/>
  </r>
  <r>
    <x v="610"/>
    <x v="5"/>
    <x v="0"/>
    <s v="GDN_Direct_RT_2102"/>
    <n v="100"/>
    <m/>
    <m/>
    <m/>
    <m/>
    <n v="55.378595730000001"/>
    <m/>
    <x v="0"/>
    <m/>
    <m/>
    <x v="89"/>
    <m/>
    <x v="2"/>
    <x v="3"/>
    <x v="0"/>
  </r>
  <r>
    <x v="610"/>
    <x v="5"/>
    <x v="0"/>
    <s v="GDN_Direct_RT_2102"/>
    <n v="19"/>
    <m/>
    <m/>
    <m/>
    <m/>
    <n v="0"/>
    <m/>
    <x v="0"/>
    <m/>
    <m/>
    <x v="89"/>
    <m/>
    <x v="2"/>
    <x v="3"/>
    <x v="0"/>
  </r>
  <r>
    <x v="610"/>
    <x v="5"/>
    <x v="0"/>
    <s v="GDN_Direct_RT_2102"/>
    <n v="4"/>
    <m/>
    <m/>
    <m/>
    <m/>
    <n v="0"/>
    <m/>
    <x v="0"/>
    <m/>
    <m/>
    <x v="89"/>
    <m/>
    <x v="2"/>
    <x v="3"/>
    <x v="0"/>
  </r>
  <r>
    <x v="610"/>
    <x v="5"/>
    <x v="0"/>
    <s v="GDN_Direct_RT_2102"/>
    <n v="2"/>
    <m/>
    <m/>
    <m/>
    <m/>
    <n v="0"/>
    <m/>
    <x v="0"/>
    <m/>
    <m/>
    <x v="89"/>
    <m/>
    <x v="2"/>
    <x v="3"/>
    <x v="0"/>
  </r>
  <r>
    <x v="610"/>
    <x v="5"/>
    <x v="0"/>
    <s v="GDN_Direct_RT_2102"/>
    <n v="91"/>
    <m/>
    <m/>
    <m/>
    <m/>
    <n v="99.814049604999994"/>
    <m/>
    <x v="0"/>
    <m/>
    <m/>
    <x v="89"/>
    <m/>
    <x v="2"/>
    <x v="3"/>
    <x v="0"/>
  </r>
  <r>
    <x v="610"/>
    <x v="5"/>
    <x v="0"/>
    <s v="GDN_Direct_RT_2102"/>
    <n v="30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19"/>
    <m/>
    <m/>
    <m/>
    <m/>
    <n v="0"/>
    <m/>
    <x v="0"/>
    <m/>
    <m/>
    <x v="89"/>
    <m/>
    <x v="2"/>
    <x v="3"/>
    <x v="0"/>
  </r>
  <r>
    <x v="610"/>
    <x v="5"/>
    <x v="0"/>
    <s v="GDN_Direct_RT_2102"/>
    <n v="1140"/>
    <m/>
    <m/>
    <m/>
    <m/>
    <n v="71.19801726"/>
    <m/>
    <x v="0"/>
    <m/>
    <m/>
    <x v="89"/>
    <m/>
    <x v="2"/>
    <x v="3"/>
    <x v="0"/>
  </r>
  <r>
    <x v="610"/>
    <x v="5"/>
    <x v="0"/>
    <s v="GDN_Direct_RT_2102"/>
    <n v="14"/>
    <m/>
    <m/>
    <m/>
    <m/>
    <n v="16.437482755000001"/>
    <m/>
    <x v="0"/>
    <m/>
    <m/>
    <x v="89"/>
    <m/>
    <x v="2"/>
    <x v="3"/>
    <x v="0"/>
  </r>
  <r>
    <x v="610"/>
    <x v="5"/>
    <x v="0"/>
    <s v="GDN_Direct_RT_2102"/>
    <n v="119"/>
    <m/>
    <m/>
    <m/>
    <m/>
    <n v="0"/>
    <m/>
    <x v="0"/>
    <m/>
    <m/>
    <x v="89"/>
    <m/>
    <x v="2"/>
    <x v="3"/>
    <x v="0"/>
  </r>
  <r>
    <x v="610"/>
    <x v="5"/>
    <x v="0"/>
    <s v="GDN_Direct_RT_2102"/>
    <n v="162"/>
    <m/>
    <m/>
    <m/>
    <m/>
    <n v="0"/>
    <m/>
    <x v="0"/>
    <m/>
    <m/>
    <x v="89"/>
    <m/>
    <x v="2"/>
    <x v="3"/>
    <x v="0"/>
  </r>
  <r>
    <x v="610"/>
    <x v="5"/>
    <x v="0"/>
    <s v="GDN_Direct_RT_2102"/>
    <n v="24"/>
    <m/>
    <m/>
    <m/>
    <m/>
    <n v="0"/>
    <m/>
    <x v="0"/>
    <m/>
    <m/>
    <x v="89"/>
    <m/>
    <x v="2"/>
    <x v="3"/>
    <x v="0"/>
  </r>
  <r>
    <x v="610"/>
    <x v="5"/>
    <x v="0"/>
    <s v="GDN_Direct_RT_2102"/>
    <n v="73"/>
    <m/>
    <m/>
    <m/>
    <m/>
    <n v="0"/>
    <m/>
    <x v="0"/>
    <m/>
    <m/>
    <x v="89"/>
    <m/>
    <x v="2"/>
    <x v="3"/>
    <x v="0"/>
  </r>
  <r>
    <x v="610"/>
    <x v="5"/>
    <x v="0"/>
    <s v="GDN_Direct_RT_2102"/>
    <n v="49"/>
    <m/>
    <m/>
    <m/>
    <m/>
    <n v="62.723586869999998"/>
    <m/>
    <x v="0"/>
    <m/>
    <m/>
    <x v="89"/>
    <m/>
    <x v="2"/>
    <x v="3"/>
    <x v="0"/>
  </r>
  <r>
    <x v="610"/>
    <x v="5"/>
    <x v="0"/>
    <s v="GDN_Direct_RT_2102"/>
    <n v="103"/>
    <m/>
    <m/>
    <m/>
    <m/>
    <n v="0"/>
    <m/>
    <x v="0"/>
    <m/>
    <m/>
    <x v="89"/>
    <m/>
    <x v="2"/>
    <x v="3"/>
    <x v="0"/>
  </r>
  <r>
    <x v="610"/>
    <x v="5"/>
    <x v="0"/>
    <s v="GDN_Direct_RT_2102"/>
    <n v="1"/>
    <m/>
    <m/>
    <m/>
    <m/>
    <n v="0"/>
    <m/>
    <x v="0"/>
    <m/>
    <m/>
    <x v="89"/>
    <m/>
    <x v="2"/>
    <x v="3"/>
    <x v="0"/>
  </r>
  <r>
    <x v="610"/>
    <x v="5"/>
    <x v="0"/>
    <s v="GDN_Direct_RT_2102"/>
    <n v="10"/>
    <m/>
    <m/>
    <m/>
    <m/>
    <n v="0"/>
    <m/>
    <x v="0"/>
    <m/>
    <m/>
    <x v="89"/>
    <m/>
    <x v="2"/>
    <x v="3"/>
    <x v="0"/>
  </r>
  <r>
    <x v="610"/>
    <x v="5"/>
    <x v="0"/>
    <s v="GDN_Direct_RT_2102"/>
    <n v="71"/>
    <m/>
    <m/>
    <m/>
    <m/>
    <n v="56.450141950000003"/>
    <m/>
    <x v="0"/>
    <m/>
    <m/>
    <x v="89"/>
    <m/>
    <x v="2"/>
    <x v="3"/>
    <x v="0"/>
  </r>
  <r>
    <x v="610"/>
    <x v="5"/>
    <x v="0"/>
    <s v="GDN_Direct_RT_2102"/>
    <n v="56135"/>
    <m/>
    <m/>
    <m/>
    <m/>
    <n v="3782.7227707400002"/>
    <m/>
    <x v="0"/>
    <m/>
    <m/>
    <x v="89"/>
    <m/>
    <x v="2"/>
    <x v="3"/>
    <x v="0"/>
  </r>
  <r>
    <x v="610"/>
    <x v="5"/>
    <x v="0"/>
    <s v="GDN_Direct_RT_2102"/>
    <n v="6"/>
    <m/>
    <m/>
    <m/>
    <m/>
    <n v="0"/>
    <m/>
    <x v="0"/>
    <m/>
    <m/>
    <x v="89"/>
    <m/>
    <x v="2"/>
    <x v="3"/>
    <x v="0"/>
  </r>
  <r>
    <x v="610"/>
    <x v="5"/>
    <x v="0"/>
    <s v="GDN_Direct_RT_2102"/>
    <n v="40"/>
    <m/>
    <m/>
    <m/>
    <m/>
    <n v="11.324842035"/>
    <m/>
    <x v="0"/>
    <m/>
    <m/>
    <x v="89"/>
    <m/>
    <x v="2"/>
    <x v="3"/>
    <x v="0"/>
  </r>
  <r>
    <x v="610"/>
    <x v="5"/>
    <x v="0"/>
    <s v="GDN_Direct_RT_2102"/>
    <n v="302"/>
    <m/>
    <m/>
    <m/>
    <m/>
    <n v="117.326516125"/>
    <m/>
    <x v="0"/>
    <m/>
    <m/>
    <x v="89"/>
    <m/>
    <x v="2"/>
    <x v="3"/>
    <x v="0"/>
  </r>
  <r>
    <x v="610"/>
    <x v="5"/>
    <x v="0"/>
    <s v="GDN_Direct_RT_2102"/>
    <n v="1184"/>
    <m/>
    <m/>
    <m/>
    <m/>
    <n v="37.589908029999997"/>
    <m/>
    <x v="0"/>
    <m/>
    <m/>
    <x v="89"/>
    <m/>
    <x v="2"/>
    <x v="3"/>
    <x v="0"/>
  </r>
  <r>
    <x v="610"/>
    <x v="5"/>
    <x v="0"/>
    <s v="GDN_Direct_RT_2102"/>
    <n v="189"/>
    <m/>
    <m/>
    <m/>
    <m/>
    <n v="15.389505405"/>
    <m/>
    <x v="0"/>
    <m/>
    <m/>
    <x v="89"/>
    <m/>
    <x v="2"/>
    <x v="3"/>
    <x v="0"/>
  </r>
  <r>
    <x v="610"/>
    <x v="5"/>
    <x v="0"/>
    <s v="GDN_Direct_RT_2102"/>
    <n v="36"/>
    <m/>
    <m/>
    <m/>
    <m/>
    <n v="0"/>
    <m/>
    <x v="0"/>
    <m/>
    <m/>
    <x v="89"/>
    <m/>
    <x v="2"/>
    <x v="3"/>
    <x v="0"/>
  </r>
  <r>
    <x v="610"/>
    <x v="5"/>
    <x v="0"/>
    <s v="GDN_Direct_RT_2102"/>
    <n v="5"/>
    <m/>
    <m/>
    <m/>
    <m/>
    <n v="0"/>
    <m/>
    <x v="0"/>
    <m/>
    <m/>
    <x v="89"/>
    <m/>
    <x v="2"/>
    <x v="3"/>
    <x v="0"/>
  </r>
  <r>
    <x v="610"/>
    <x v="5"/>
    <x v="0"/>
    <s v="GDN_Direct_RT_2102"/>
    <n v="35"/>
    <m/>
    <m/>
    <m/>
    <m/>
    <n v="0"/>
    <m/>
    <x v="0"/>
    <m/>
    <m/>
    <x v="89"/>
    <m/>
    <x v="2"/>
    <x v="3"/>
    <x v="0"/>
  </r>
  <r>
    <x v="610"/>
    <x v="5"/>
    <x v="0"/>
    <s v="GDN_Direct_RT_2102"/>
    <n v="78"/>
    <m/>
    <m/>
    <m/>
    <m/>
    <n v="0"/>
    <m/>
    <x v="0"/>
    <m/>
    <m/>
    <x v="89"/>
    <m/>
    <x v="2"/>
    <x v="3"/>
    <x v="0"/>
  </r>
  <r>
    <x v="610"/>
    <x v="5"/>
    <x v="0"/>
    <s v="GDN_Direct_RT_2102"/>
    <n v="9"/>
    <m/>
    <m/>
    <m/>
    <m/>
    <n v="0"/>
    <m/>
    <x v="0"/>
    <m/>
    <m/>
    <x v="89"/>
    <m/>
    <x v="2"/>
    <x v="3"/>
    <x v="0"/>
  </r>
  <r>
    <x v="610"/>
    <x v="5"/>
    <x v="0"/>
    <s v="GDN_Direct_RT_2102"/>
    <n v="4400"/>
    <m/>
    <m/>
    <m/>
    <m/>
    <n v="835.36263059500004"/>
    <m/>
    <x v="0"/>
    <m/>
    <m/>
    <x v="89"/>
    <m/>
    <x v="2"/>
    <x v="3"/>
    <x v="0"/>
  </r>
  <r>
    <x v="611"/>
    <x v="4"/>
    <x v="0"/>
    <s v="指名：ドルチェグスト（170816-170916）"/>
    <n v="2035"/>
    <m/>
    <m/>
    <m/>
    <m/>
    <n v="25442.559999999998"/>
    <m/>
    <x v="0"/>
    <m/>
    <m/>
    <x v="89"/>
    <m/>
    <x v="2"/>
    <x v="3"/>
    <x v="2"/>
  </r>
  <r>
    <x v="611"/>
    <x v="4"/>
    <x v="0"/>
    <s v="指名：ドルチェグスト（170816-170916）"/>
    <n v="103"/>
    <m/>
    <m/>
    <m/>
    <m/>
    <n v="1069.1199999999999"/>
    <m/>
    <x v="0"/>
    <m/>
    <m/>
    <x v="89"/>
    <m/>
    <x v="2"/>
    <x v="3"/>
    <x v="2"/>
  </r>
  <r>
    <x v="611"/>
    <x v="4"/>
    <x v="0"/>
    <s v="指名：ドルチェグスト（170816-170916）"/>
    <n v="3043"/>
    <m/>
    <m/>
    <m/>
    <m/>
    <n v="26156"/>
    <m/>
    <x v="0"/>
    <m/>
    <m/>
    <x v="89"/>
    <m/>
    <x v="2"/>
    <x v="3"/>
    <x v="2"/>
  </r>
  <r>
    <x v="611"/>
    <x v="4"/>
    <x v="0"/>
    <s v="指名：ドルチェグスト（170816-170916）"/>
    <n v="75"/>
    <m/>
    <m/>
    <m/>
    <m/>
    <n v="1150.24"/>
    <m/>
    <x v="0"/>
    <m/>
    <m/>
    <x v="89"/>
    <m/>
    <x v="2"/>
    <x v="3"/>
    <x v="2"/>
  </r>
  <r>
    <x v="611"/>
    <x v="4"/>
    <x v="0"/>
    <s v="指名：ドルチェグスト（170816-170916）"/>
    <n v="17"/>
    <m/>
    <m/>
    <m/>
    <m/>
    <n v="0"/>
    <m/>
    <x v="0"/>
    <m/>
    <m/>
    <x v="89"/>
    <m/>
    <x v="2"/>
    <x v="3"/>
    <x v="2"/>
  </r>
  <r>
    <x v="611"/>
    <x v="4"/>
    <x v="0"/>
    <s v="指名：ドルチェグスト（170816-170916）"/>
    <n v="11"/>
    <m/>
    <m/>
    <m/>
    <m/>
    <n v="0"/>
    <m/>
    <x v="0"/>
    <m/>
    <m/>
    <x v="89"/>
    <m/>
    <x v="2"/>
    <x v="3"/>
    <x v="2"/>
  </r>
  <r>
    <x v="611"/>
    <x v="5"/>
    <x v="0"/>
    <s v="GDN_Direct_RT_2102"/>
    <n v="95"/>
    <m/>
    <m/>
    <m/>
    <m/>
    <n v="56.639388670000002"/>
    <m/>
    <x v="0"/>
    <m/>
    <m/>
    <x v="89"/>
    <m/>
    <x v="2"/>
    <x v="3"/>
    <x v="0"/>
  </r>
  <r>
    <x v="611"/>
    <x v="5"/>
    <x v="0"/>
    <s v="GDN_Direct_RT_2102"/>
    <n v="2"/>
    <m/>
    <m/>
    <m/>
    <m/>
    <n v="0"/>
    <m/>
    <x v="0"/>
    <m/>
    <m/>
    <x v="89"/>
    <m/>
    <x v="2"/>
    <x v="3"/>
    <x v="0"/>
  </r>
  <r>
    <x v="611"/>
    <x v="5"/>
    <x v="0"/>
    <s v="GDN_Direct_RT_2102"/>
    <n v="19"/>
    <m/>
    <m/>
    <m/>
    <m/>
    <n v="0"/>
    <m/>
    <x v="0"/>
    <m/>
    <m/>
    <x v="89"/>
    <m/>
    <x v="2"/>
    <x v="3"/>
    <x v="0"/>
  </r>
  <r>
    <x v="611"/>
    <x v="5"/>
    <x v="0"/>
    <s v="GDN_Direct_RT_2102"/>
    <n v="32"/>
    <m/>
    <m/>
    <m/>
    <m/>
    <n v="0"/>
    <m/>
    <x v="0"/>
    <m/>
    <m/>
    <x v="89"/>
    <m/>
    <x v="2"/>
    <x v="3"/>
    <x v="0"/>
  </r>
  <r>
    <x v="611"/>
    <x v="5"/>
    <x v="0"/>
    <s v="GDN_Direct_RT_2102"/>
    <n v="26"/>
    <m/>
    <m/>
    <m/>
    <m/>
    <n v="0"/>
    <m/>
    <x v="0"/>
    <m/>
    <m/>
    <x v="89"/>
    <m/>
    <x v="2"/>
    <x v="3"/>
    <x v="0"/>
  </r>
  <r>
    <x v="611"/>
    <x v="5"/>
    <x v="0"/>
    <s v="GDN_Direct_RT_2102"/>
    <n v="5845"/>
    <m/>
    <m/>
    <m/>
    <m/>
    <n v="1682.7877158650001"/>
    <m/>
    <x v="0"/>
    <m/>
    <m/>
    <x v="89"/>
    <m/>
    <x v="2"/>
    <x v="3"/>
    <x v="0"/>
  </r>
  <r>
    <x v="611"/>
    <x v="5"/>
    <x v="0"/>
    <s v="GDN_Direct_RT_2102"/>
    <n v="1171"/>
    <m/>
    <m/>
    <m/>
    <m/>
    <n v="98.567051445000004"/>
    <m/>
    <x v="0"/>
    <m/>
    <m/>
    <x v="89"/>
    <m/>
    <x v="2"/>
    <x v="3"/>
    <x v="0"/>
  </r>
  <r>
    <x v="611"/>
    <x v="5"/>
    <x v="0"/>
    <s v="GDN_Direct_RT_2102"/>
    <n v="33"/>
    <m/>
    <m/>
    <m/>
    <m/>
    <n v="10.289233380000001"/>
    <m/>
    <x v="0"/>
    <m/>
    <m/>
    <x v="89"/>
    <m/>
    <x v="2"/>
    <x v="3"/>
    <x v="0"/>
  </r>
  <r>
    <x v="611"/>
    <x v="5"/>
    <x v="0"/>
    <s v="GDN_Direct_RT_2102"/>
    <n v="28"/>
    <m/>
    <m/>
    <m/>
    <m/>
    <n v="0"/>
    <m/>
    <x v="0"/>
    <m/>
    <m/>
    <x v="89"/>
    <m/>
    <x v="2"/>
    <x v="3"/>
    <x v="0"/>
  </r>
  <r>
    <x v="611"/>
    <x v="5"/>
    <x v="0"/>
    <s v="GDN_Direct_RT_2102"/>
    <n v="7130"/>
    <m/>
    <m/>
    <m/>
    <m/>
    <n v="1726.50669081"/>
    <m/>
    <x v="0"/>
    <m/>
    <m/>
    <x v="89"/>
    <m/>
    <x v="2"/>
    <x v="3"/>
    <x v="0"/>
  </r>
  <r>
    <x v="611"/>
    <x v="5"/>
    <x v="0"/>
    <s v="GDN_Direct_RT_2102"/>
    <n v="2216"/>
    <m/>
    <m/>
    <m/>
    <m/>
    <n v="113.79071398000001"/>
    <m/>
    <x v="0"/>
    <m/>
    <m/>
    <x v="89"/>
    <m/>
    <x v="2"/>
    <x v="3"/>
    <x v="0"/>
  </r>
  <r>
    <x v="611"/>
    <x v="5"/>
    <x v="0"/>
    <s v="GDN_Direct_RT_2102"/>
    <n v="803"/>
    <m/>
    <m/>
    <m/>
    <m/>
    <n v="104.82449723000001"/>
    <m/>
    <x v="0"/>
    <m/>
    <m/>
    <x v="89"/>
    <m/>
    <x v="2"/>
    <x v="3"/>
    <x v="0"/>
  </r>
  <r>
    <x v="611"/>
    <x v="5"/>
    <x v="0"/>
    <s v="GDN_Direct_RT_2102"/>
    <n v="102"/>
    <m/>
    <m/>
    <m/>
    <m/>
    <n v="0"/>
    <m/>
    <x v="0"/>
    <m/>
    <m/>
    <x v="89"/>
    <m/>
    <x v="2"/>
    <x v="3"/>
    <x v="0"/>
  </r>
  <r>
    <x v="611"/>
    <x v="5"/>
    <x v="0"/>
    <s v="GDN_Direct_RT_2102"/>
    <n v="46"/>
    <m/>
    <m/>
    <m/>
    <m/>
    <n v="0"/>
    <m/>
    <x v="0"/>
    <m/>
    <m/>
    <x v="89"/>
    <m/>
    <x v="2"/>
    <x v="3"/>
    <x v="0"/>
  </r>
  <r>
    <x v="611"/>
    <x v="5"/>
    <x v="0"/>
    <s v="GDN_Direct_RT_2102"/>
    <n v="21"/>
    <m/>
    <m/>
    <m/>
    <m/>
    <n v="0"/>
    <m/>
    <x v="0"/>
    <m/>
    <m/>
    <x v="89"/>
    <m/>
    <x v="2"/>
    <x v="3"/>
    <x v="0"/>
  </r>
  <r>
    <x v="611"/>
    <x v="5"/>
    <x v="0"/>
    <s v="GDN_Direct_RT_2102"/>
    <n v="364"/>
    <m/>
    <m/>
    <m/>
    <m/>
    <n v="107.906104125"/>
    <m/>
    <x v="0"/>
    <m/>
    <m/>
    <x v="89"/>
    <m/>
    <x v="2"/>
    <x v="3"/>
    <x v="0"/>
  </r>
  <r>
    <x v="611"/>
    <x v="5"/>
    <x v="0"/>
    <s v="GDN_Direct_RT_2102"/>
    <n v="22"/>
    <m/>
    <m/>
    <m/>
    <m/>
    <n v="0"/>
    <m/>
    <x v="0"/>
    <m/>
    <m/>
    <x v="89"/>
    <m/>
    <x v="2"/>
    <x v="3"/>
    <x v="0"/>
  </r>
  <r>
    <x v="611"/>
    <x v="5"/>
    <x v="0"/>
    <s v="GDN_Direct_RT_2102"/>
    <n v="246473"/>
    <m/>
    <m/>
    <m/>
    <m/>
    <n v="25792.108971154998"/>
    <m/>
    <x v="0"/>
    <m/>
    <m/>
    <x v="89"/>
    <m/>
    <x v="2"/>
    <x v="3"/>
    <x v="0"/>
  </r>
  <r>
    <x v="611"/>
    <x v="5"/>
    <x v="0"/>
    <s v="GDN_Direct_RT_2102"/>
    <n v="10249"/>
    <m/>
    <m/>
    <m/>
    <m/>
    <n v="723.54695179500004"/>
    <m/>
    <x v="0"/>
    <m/>
    <m/>
    <x v="89"/>
    <m/>
    <x v="2"/>
    <x v="3"/>
    <x v="0"/>
  </r>
  <r>
    <x v="611"/>
    <x v="5"/>
    <x v="0"/>
    <s v="GDN_Direct_RT_2102"/>
    <n v="1091"/>
    <m/>
    <m/>
    <m/>
    <m/>
    <n v="229.65454523"/>
    <m/>
    <x v="0"/>
    <m/>
    <m/>
    <x v="89"/>
    <m/>
    <x v="2"/>
    <x v="3"/>
    <x v="0"/>
  </r>
  <r>
    <x v="611"/>
    <x v="5"/>
    <x v="0"/>
    <s v="GDN_Direct_RT_2102"/>
    <n v="382"/>
    <m/>
    <m/>
    <m/>
    <m/>
    <n v="36.259818955"/>
    <m/>
    <x v="0"/>
    <m/>
    <m/>
    <x v="89"/>
    <m/>
    <x v="2"/>
    <x v="3"/>
    <x v="0"/>
  </r>
  <r>
    <x v="611"/>
    <x v="5"/>
    <x v="0"/>
    <s v="GDN_Direct_RT_2102"/>
    <n v="1047"/>
    <m/>
    <m/>
    <m/>
    <m/>
    <n v="78.040076499999998"/>
    <m/>
    <x v="0"/>
    <m/>
    <m/>
    <x v="89"/>
    <m/>
    <x v="2"/>
    <x v="3"/>
    <x v="0"/>
  </r>
  <r>
    <x v="611"/>
    <x v="5"/>
    <x v="0"/>
    <s v="GDN_Direct_RT_2102"/>
    <n v="37650"/>
    <m/>
    <m/>
    <m/>
    <m/>
    <n v="4237.4505915700001"/>
    <m/>
    <x v="0"/>
    <m/>
    <m/>
    <x v="89"/>
    <m/>
    <x v="2"/>
    <x v="3"/>
    <x v="0"/>
  </r>
  <r>
    <x v="611"/>
    <x v="5"/>
    <x v="0"/>
    <s v="GDN_Direct_RT_2102"/>
    <n v="1227"/>
    <m/>
    <m/>
    <m/>
    <m/>
    <n v="25.565390115"/>
    <m/>
    <x v="0"/>
    <m/>
    <m/>
    <x v="89"/>
    <m/>
    <x v="2"/>
    <x v="3"/>
    <x v="0"/>
  </r>
  <r>
    <x v="611"/>
    <x v="5"/>
    <x v="0"/>
    <s v="GDN_Direct_RT_2102"/>
    <n v="1286"/>
    <m/>
    <m/>
    <m/>
    <m/>
    <n v="98.272272204999993"/>
    <m/>
    <x v="0"/>
    <m/>
    <m/>
    <x v="89"/>
    <m/>
    <x v="2"/>
    <x v="3"/>
    <x v="0"/>
  </r>
  <r>
    <x v="611"/>
    <x v="5"/>
    <x v="0"/>
    <s v="GDN_Direct_RT_2102"/>
    <n v="759"/>
    <m/>
    <m/>
    <m/>
    <m/>
    <n v="109.87074193000001"/>
    <m/>
    <x v="0"/>
    <m/>
    <m/>
    <x v="89"/>
    <m/>
    <x v="2"/>
    <x v="3"/>
    <x v="0"/>
  </r>
  <r>
    <x v="611"/>
    <x v="5"/>
    <x v="0"/>
    <s v="GDN_Direct_RT_2102"/>
    <n v="1122"/>
    <m/>
    <m/>
    <m/>
    <m/>
    <n v="108.0830825"/>
    <m/>
    <x v="0"/>
    <m/>
    <m/>
    <x v="89"/>
    <m/>
    <x v="2"/>
    <x v="3"/>
    <x v="0"/>
  </r>
  <r>
    <x v="611"/>
    <x v="5"/>
    <x v="0"/>
    <s v="GDN_Direct_RT_2102"/>
    <n v="7"/>
    <m/>
    <m/>
    <m/>
    <m/>
    <n v="0"/>
    <m/>
    <x v="0"/>
    <m/>
    <m/>
    <x v="89"/>
    <m/>
    <x v="2"/>
    <x v="3"/>
    <x v="0"/>
  </r>
  <r>
    <x v="611"/>
    <x v="5"/>
    <x v="0"/>
    <s v="GDN_Direct_RT_2102"/>
    <n v="124"/>
    <m/>
    <m/>
    <m/>
    <m/>
    <n v="72.428097524999998"/>
    <m/>
    <x v="0"/>
    <m/>
    <m/>
    <x v="89"/>
    <m/>
    <x v="2"/>
    <x v="3"/>
    <x v="0"/>
  </r>
  <r>
    <x v="611"/>
    <x v="5"/>
    <x v="0"/>
    <s v="GDN_Direct_RT_2102"/>
    <n v="101"/>
    <m/>
    <m/>
    <m/>
    <m/>
    <n v="56.396536095000002"/>
    <m/>
    <x v="0"/>
    <m/>
    <m/>
    <x v="89"/>
    <m/>
    <x v="2"/>
    <x v="3"/>
    <x v="0"/>
  </r>
  <r>
    <x v="611"/>
    <x v="5"/>
    <x v="0"/>
    <s v="GDN_Direct_RT_2102"/>
    <n v="10"/>
    <m/>
    <m/>
    <m/>
    <m/>
    <n v="0"/>
    <m/>
    <x v="0"/>
    <m/>
    <m/>
    <x v="89"/>
    <m/>
    <x v="2"/>
    <x v="3"/>
    <x v="0"/>
  </r>
  <r>
    <x v="611"/>
    <x v="5"/>
    <x v="0"/>
    <s v="GDN_Direct_RT_2102"/>
    <n v="13"/>
    <m/>
    <m/>
    <m/>
    <m/>
    <n v="0"/>
    <m/>
    <x v="0"/>
    <m/>
    <m/>
    <x v="89"/>
    <m/>
    <x v="2"/>
    <x v="3"/>
    <x v="0"/>
  </r>
  <r>
    <x v="611"/>
    <x v="5"/>
    <x v="0"/>
    <s v="GDN_Direct_RT_2102"/>
    <n v="41"/>
    <m/>
    <m/>
    <m/>
    <m/>
    <n v="0"/>
    <m/>
    <x v="0"/>
    <m/>
    <m/>
    <x v="89"/>
    <m/>
    <x v="2"/>
    <x v="3"/>
    <x v="0"/>
  </r>
  <r>
    <x v="611"/>
    <x v="5"/>
    <x v="0"/>
    <s v="GDN_Direct_RT_2102"/>
    <n v="25"/>
    <m/>
    <m/>
    <m/>
    <m/>
    <n v="0"/>
    <m/>
    <x v="0"/>
    <m/>
    <m/>
    <x v="89"/>
    <m/>
    <x v="2"/>
    <x v="3"/>
    <x v="0"/>
  </r>
  <r>
    <x v="611"/>
    <x v="5"/>
    <x v="0"/>
    <s v="GDN_Direct_RT_2102"/>
    <n v="32"/>
    <m/>
    <m/>
    <m/>
    <m/>
    <n v="0"/>
    <m/>
    <x v="0"/>
    <m/>
    <m/>
    <x v="89"/>
    <m/>
    <x v="2"/>
    <x v="3"/>
    <x v="0"/>
  </r>
  <r>
    <x v="611"/>
    <x v="5"/>
    <x v="0"/>
    <s v="GDN_Direct_RT_2102"/>
    <n v="104"/>
    <m/>
    <m/>
    <m/>
    <m/>
    <n v="23.014025929999999"/>
    <m/>
    <x v="0"/>
    <m/>
    <m/>
    <x v="89"/>
    <m/>
    <x v="2"/>
    <x v="3"/>
    <x v="0"/>
  </r>
  <r>
    <x v="611"/>
    <x v="5"/>
    <x v="0"/>
    <s v="GDN_Direct_RT_2102"/>
    <n v="4569"/>
    <m/>
    <m/>
    <m/>
    <m/>
    <n v="166.29610969500001"/>
    <m/>
    <x v="0"/>
    <m/>
    <m/>
    <x v="89"/>
    <m/>
    <x v="2"/>
    <x v="3"/>
    <x v="0"/>
  </r>
  <r>
    <x v="611"/>
    <x v="5"/>
    <x v="0"/>
    <s v="GDN_Direct_RT_2102"/>
    <n v="375"/>
    <m/>
    <m/>
    <m/>
    <m/>
    <n v="0"/>
    <m/>
    <x v="0"/>
    <m/>
    <m/>
    <x v="89"/>
    <m/>
    <x v="2"/>
    <x v="3"/>
    <x v="0"/>
  </r>
  <r>
    <x v="611"/>
    <x v="5"/>
    <x v="0"/>
    <s v="GDN_Direct_RT_2102"/>
    <n v="164"/>
    <m/>
    <m/>
    <m/>
    <m/>
    <n v="0"/>
    <m/>
    <x v="0"/>
    <m/>
    <m/>
    <x v="89"/>
    <m/>
    <x v="2"/>
    <x v="3"/>
    <x v="0"/>
  </r>
  <r>
    <x v="611"/>
    <x v="5"/>
    <x v="0"/>
    <s v="GDN_Direct_RT_2102"/>
    <n v="131"/>
    <m/>
    <m/>
    <m/>
    <m/>
    <n v="95.268181225000006"/>
    <m/>
    <x v="0"/>
    <m/>
    <m/>
    <x v="89"/>
    <m/>
    <x v="2"/>
    <x v="3"/>
    <x v="0"/>
  </r>
  <r>
    <x v="611"/>
    <x v="5"/>
    <x v="0"/>
    <s v="GDN_Direct_RT_2102"/>
    <n v="39"/>
    <m/>
    <m/>
    <m/>
    <m/>
    <n v="0"/>
    <m/>
    <x v="0"/>
    <m/>
    <m/>
    <x v="89"/>
    <m/>
    <x v="2"/>
    <x v="3"/>
    <x v="0"/>
  </r>
  <r>
    <x v="611"/>
    <x v="5"/>
    <x v="0"/>
    <s v="GDN_Direct_RT_2102"/>
    <n v="112"/>
    <m/>
    <m/>
    <m/>
    <m/>
    <n v="7.1115759250000004"/>
    <m/>
    <x v="0"/>
    <m/>
    <m/>
    <x v="89"/>
    <m/>
    <x v="2"/>
    <x v="3"/>
    <x v="0"/>
  </r>
  <r>
    <x v="611"/>
    <x v="5"/>
    <x v="0"/>
    <s v="GDN_Direct_RT_2102"/>
    <n v="8"/>
    <m/>
    <m/>
    <m/>
    <m/>
    <n v="0"/>
    <m/>
    <x v="0"/>
    <m/>
    <m/>
    <x v="89"/>
    <m/>
    <x v="2"/>
    <x v="3"/>
    <x v="0"/>
  </r>
  <r>
    <x v="611"/>
    <x v="5"/>
    <x v="0"/>
    <s v="GDN_Direct_RT_2102"/>
    <n v="1"/>
    <m/>
    <m/>
    <m/>
    <m/>
    <n v="0"/>
    <m/>
    <x v="0"/>
    <m/>
    <m/>
    <x v="89"/>
    <m/>
    <x v="2"/>
    <x v="3"/>
    <x v="0"/>
  </r>
  <r>
    <x v="611"/>
    <x v="5"/>
    <x v="0"/>
    <s v="GDN_Direct_RT_2102"/>
    <n v="449"/>
    <m/>
    <m/>
    <m/>
    <m/>
    <n v="10.128484945"/>
    <m/>
    <x v="0"/>
    <m/>
    <m/>
    <x v="89"/>
    <m/>
    <x v="2"/>
    <x v="3"/>
    <x v="0"/>
  </r>
  <r>
    <x v="611"/>
    <x v="5"/>
    <x v="0"/>
    <s v="GDN_Direct_RT_2102"/>
    <n v="29"/>
    <m/>
    <m/>
    <m/>
    <m/>
    <n v="0"/>
    <m/>
    <x v="0"/>
    <m/>
    <m/>
    <x v="89"/>
    <m/>
    <x v="2"/>
    <x v="3"/>
    <x v="0"/>
  </r>
  <r>
    <x v="611"/>
    <x v="5"/>
    <x v="0"/>
    <s v="GDN_Direct_RT_2102"/>
    <n v="1"/>
    <m/>
    <m/>
    <m/>
    <m/>
    <n v="0"/>
    <m/>
    <x v="0"/>
    <m/>
    <m/>
    <x v="89"/>
    <m/>
    <x v="2"/>
    <x v="3"/>
    <x v="0"/>
  </r>
  <r>
    <x v="611"/>
    <x v="5"/>
    <x v="0"/>
    <s v="GDN_Direct_RT_2102"/>
    <n v="589"/>
    <m/>
    <m/>
    <m/>
    <m/>
    <n v="27.874998885"/>
    <m/>
    <x v="0"/>
    <m/>
    <m/>
    <x v="89"/>
    <m/>
    <x v="2"/>
    <x v="3"/>
    <x v="0"/>
  </r>
  <r>
    <x v="611"/>
    <x v="5"/>
    <x v="0"/>
    <s v="GDN_Direct_RT_2102"/>
    <n v="1030"/>
    <m/>
    <m/>
    <m/>
    <m/>
    <n v="44.309939440000001"/>
    <m/>
    <x v="0"/>
    <m/>
    <m/>
    <x v="89"/>
    <m/>
    <x v="2"/>
    <x v="3"/>
    <x v="0"/>
  </r>
  <r>
    <x v="611"/>
    <x v="5"/>
    <x v="0"/>
    <s v="GDN_Direct_RT_2102"/>
    <n v="1070"/>
    <m/>
    <m/>
    <m/>
    <m/>
    <n v="20.382770879999999"/>
    <m/>
    <x v="0"/>
    <m/>
    <m/>
    <x v="89"/>
    <m/>
    <x v="2"/>
    <x v="3"/>
    <x v="0"/>
  </r>
  <r>
    <x v="611"/>
    <x v="5"/>
    <x v="0"/>
    <s v="GDN_Direct_RT_2102"/>
    <n v="138"/>
    <m/>
    <m/>
    <m/>
    <m/>
    <n v="0"/>
    <m/>
    <x v="0"/>
    <m/>
    <m/>
    <x v="89"/>
    <m/>
    <x v="2"/>
    <x v="3"/>
    <x v="0"/>
  </r>
  <r>
    <x v="611"/>
    <x v="5"/>
    <x v="0"/>
    <s v="GDN_Direct_RT_2102"/>
    <n v="345"/>
    <m/>
    <m/>
    <m/>
    <m/>
    <n v="0"/>
    <m/>
    <x v="0"/>
    <m/>
    <m/>
    <x v="89"/>
    <m/>
    <x v="2"/>
    <x v="3"/>
    <x v="0"/>
  </r>
  <r>
    <x v="611"/>
    <x v="5"/>
    <x v="0"/>
    <s v="GDN_Direct_RT_2102"/>
    <n v="19"/>
    <m/>
    <m/>
    <m/>
    <m/>
    <n v="14.752550505"/>
    <m/>
    <x v="0"/>
    <m/>
    <m/>
    <x v="89"/>
    <m/>
    <x v="2"/>
    <x v="3"/>
    <x v="0"/>
  </r>
  <r>
    <x v="611"/>
    <x v="5"/>
    <x v="0"/>
    <s v="GDN_Direct_RT_2102"/>
    <n v="973"/>
    <m/>
    <m/>
    <m/>
    <m/>
    <n v="0"/>
    <m/>
    <x v="0"/>
    <m/>
    <m/>
    <x v="89"/>
    <m/>
    <x v="2"/>
    <x v="3"/>
    <x v="0"/>
  </r>
  <r>
    <x v="611"/>
    <x v="5"/>
    <x v="0"/>
    <s v="GDN_Direct_RT_2102"/>
    <n v="136"/>
    <m/>
    <m/>
    <m/>
    <m/>
    <n v="0"/>
    <m/>
    <x v="0"/>
    <m/>
    <m/>
    <x v="89"/>
    <m/>
    <x v="2"/>
    <x v="3"/>
    <x v="0"/>
  </r>
  <r>
    <x v="611"/>
    <x v="5"/>
    <x v="0"/>
    <s v="GDN_Direct_RT_2102"/>
    <n v="490"/>
    <m/>
    <m/>
    <m/>
    <m/>
    <n v="40.237433160000002"/>
    <m/>
    <x v="0"/>
    <m/>
    <m/>
    <x v="89"/>
    <m/>
    <x v="2"/>
    <x v="3"/>
    <x v="0"/>
  </r>
  <r>
    <x v="611"/>
    <x v="5"/>
    <x v="0"/>
    <s v="GDN_Direct_RT_2102"/>
    <n v="774"/>
    <m/>
    <m/>
    <m/>
    <m/>
    <n v="17.71500627"/>
    <m/>
    <x v="0"/>
    <m/>
    <m/>
    <x v="89"/>
    <m/>
    <x v="2"/>
    <x v="3"/>
    <x v="0"/>
  </r>
  <r>
    <x v="611"/>
    <x v="5"/>
    <x v="0"/>
    <s v="GDN_Direct_RT_2102"/>
    <n v="149"/>
    <m/>
    <m/>
    <m/>
    <m/>
    <n v="0"/>
    <m/>
    <x v="0"/>
    <m/>
    <m/>
    <x v="89"/>
    <m/>
    <x v="2"/>
    <x v="3"/>
    <x v="0"/>
  </r>
  <r>
    <x v="611"/>
    <x v="5"/>
    <x v="0"/>
    <s v="GDN_Direct_RT_2102"/>
    <n v="4314"/>
    <m/>
    <m/>
    <m/>
    <m/>
    <n v="245.778558"/>
    <m/>
    <x v="0"/>
    <m/>
    <m/>
    <x v="89"/>
    <m/>
    <x v="2"/>
    <x v="3"/>
    <x v="0"/>
  </r>
  <r>
    <x v="611"/>
    <x v="5"/>
    <x v="0"/>
    <s v="GDN_Direct_RT_2102"/>
    <n v="110"/>
    <m/>
    <m/>
    <m/>
    <m/>
    <n v="0"/>
    <m/>
    <x v="0"/>
    <m/>
    <m/>
    <x v="89"/>
    <m/>
    <x v="2"/>
    <x v="3"/>
    <x v="0"/>
  </r>
  <r>
    <x v="611"/>
    <x v="5"/>
    <x v="0"/>
    <s v="GDN_Direct_RT_2102"/>
    <n v="2517"/>
    <m/>
    <m/>
    <m/>
    <m/>
    <n v="159.32826173000001"/>
    <m/>
    <x v="0"/>
    <m/>
    <m/>
    <x v="89"/>
    <m/>
    <x v="2"/>
    <x v="3"/>
    <x v="0"/>
  </r>
  <r>
    <x v="611"/>
    <x v="5"/>
    <x v="0"/>
    <s v="GDN_Direct_RT_2102"/>
    <n v="6"/>
    <m/>
    <m/>
    <m/>
    <m/>
    <n v="0"/>
    <m/>
    <x v="0"/>
    <m/>
    <m/>
    <x v="89"/>
    <m/>
    <x v="2"/>
    <x v="3"/>
    <x v="0"/>
  </r>
  <r>
    <x v="611"/>
    <x v="5"/>
    <x v="0"/>
    <s v="GDN_Direct_RT_2102"/>
    <n v="17"/>
    <m/>
    <m/>
    <m/>
    <m/>
    <n v="0"/>
    <m/>
    <x v="0"/>
    <m/>
    <m/>
    <x v="89"/>
    <m/>
    <x v="2"/>
    <x v="3"/>
    <x v="0"/>
  </r>
  <r>
    <x v="611"/>
    <x v="5"/>
    <x v="0"/>
    <s v="GDN_Direct_RT_2102"/>
    <n v="618"/>
    <m/>
    <m/>
    <m/>
    <m/>
    <n v="83.017950514999995"/>
    <m/>
    <x v="0"/>
    <m/>
    <m/>
    <x v="89"/>
    <m/>
    <x v="2"/>
    <x v="3"/>
    <x v="0"/>
  </r>
  <r>
    <x v="611"/>
    <x v="5"/>
    <x v="0"/>
    <s v="GDN_Direct_RT_2102"/>
    <n v="5177"/>
    <m/>
    <m/>
    <m/>
    <m/>
    <n v="1488.2984721400001"/>
    <m/>
    <x v="0"/>
    <m/>
    <m/>
    <x v="89"/>
    <m/>
    <x v="2"/>
    <x v="3"/>
    <x v="0"/>
  </r>
  <r>
    <x v="611"/>
    <x v="5"/>
    <x v="0"/>
    <s v="GDN_Direct_RT_2102"/>
    <n v="101823"/>
    <m/>
    <m/>
    <m/>
    <m/>
    <n v="9952.1619012150004"/>
    <m/>
    <x v="0"/>
    <m/>
    <m/>
    <x v="89"/>
    <m/>
    <x v="2"/>
    <x v="3"/>
    <x v="0"/>
  </r>
  <r>
    <x v="611"/>
    <x v="5"/>
    <x v="0"/>
    <s v="GDN_Direct_RT_2102"/>
    <n v="1579"/>
    <m/>
    <m/>
    <m/>
    <m/>
    <n v="67.165373345000006"/>
    <m/>
    <x v="0"/>
    <m/>
    <m/>
    <x v="89"/>
    <m/>
    <x v="2"/>
    <x v="3"/>
    <x v="0"/>
  </r>
  <r>
    <x v="611"/>
    <x v="5"/>
    <x v="0"/>
    <s v="GDN_Direct_RT_2102"/>
    <n v="8450"/>
    <m/>
    <m/>
    <m/>
    <m/>
    <n v="1935.6678136750002"/>
    <m/>
    <x v="0"/>
    <m/>
    <m/>
    <x v="89"/>
    <m/>
    <x v="2"/>
    <x v="3"/>
    <x v="0"/>
  </r>
  <r>
    <x v="611"/>
    <x v="5"/>
    <x v="0"/>
    <s v="GDN_Direct_RT_2102"/>
    <n v="875"/>
    <m/>
    <m/>
    <m/>
    <m/>
    <n v="147.14902418499997"/>
    <m/>
    <x v="0"/>
    <m/>
    <m/>
    <x v="89"/>
    <m/>
    <x v="2"/>
    <x v="3"/>
    <x v="0"/>
  </r>
  <r>
    <x v="611"/>
    <x v="5"/>
    <x v="0"/>
    <s v="GDN_Direct_RT_2102"/>
    <n v="142"/>
    <m/>
    <m/>
    <m/>
    <m/>
    <n v="0"/>
    <m/>
    <x v="0"/>
    <m/>
    <m/>
    <x v="89"/>
    <m/>
    <x v="2"/>
    <x v="3"/>
    <x v="0"/>
  </r>
  <r>
    <x v="611"/>
    <x v="5"/>
    <x v="0"/>
    <s v="GDN_Direct_RT_2102"/>
    <n v="1489"/>
    <m/>
    <m/>
    <m/>
    <m/>
    <n v="135.40967867000001"/>
    <m/>
    <x v="0"/>
    <m/>
    <m/>
    <x v="89"/>
    <m/>
    <x v="2"/>
    <x v="3"/>
    <x v="0"/>
  </r>
  <r>
    <x v="611"/>
    <x v="5"/>
    <x v="0"/>
    <s v="GDN_Direct_RT_2102"/>
    <n v="710"/>
    <m/>
    <m/>
    <m/>
    <m/>
    <n v="0"/>
    <m/>
    <x v="0"/>
    <m/>
    <m/>
    <x v="89"/>
    <m/>
    <x v="2"/>
    <x v="3"/>
    <x v="0"/>
  </r>
  <r>
    <x v="611"/>
    <x v="5"/>
    <x v="0"/>
    <s v="GDN_Direct_RT_2102"/>
    <n v="4486"/>
    <m/>
    <m/>
    <m/>
    <m/>
    <n v="134.98911851"/>
    <m/>
    <x v="0"/>
    <m/>
    <m/>
    <x v="89"/>
    <m/>
    <x v="2"/>
    <x v="3"/>
    <x v="0"/>
  </r>
  <r>
    <x v="611"/>
    <x v="5"/>
    <x v="0"/>
    <s v="GDN_Direct_RT_2102"/>
    <n v="111"/>
    <m/>
    <m/>
    <m/>
    <m/>
    <n v="0"/>
    <m/>
    <x v="0"/>
    <m/>
    <m/>
    <x v="89"/>
    <m/>
    <x v="2"/>
    <x v="3"/>
    <x v="0"/>
  </r>
  <r>
    <x v="611"/>
    <x v="5"/>
    <x v="0"/>
    <s v="GDN_Direct_RT_2102"/>
    <n v="146"/>
    <m/>
    <m/>
    <m/>
    <m/>
    <n v="0"/>
    <m/>
    <x v="0"/>
    <m/>
    <m/>
    <x v="89"/>
    <m/>
    <x v="2"/>
    <x v="3"/>
    <x v="0"/>
  </r>
  <r>
    <x v="611"/>
    <x v="5"/>
    <x v="0"/>
    <s v="GDN_Direct_RT_2102"/>
    <n v="109"/>
    <m/>
    <m/>
    <m/>
    <m/>
    <n v="162.60317728999999"/>
    <m/>
    <x v="0"/>
    <m/>
    <m/>
    <x v="89"/>
    <m/>
    <x v="2"/>
    <x v="3"/>
    <x v="0"/>
  </r>
  <r>
    <x v="611"/>
    <x v="5"/>
    <x v="0"/>
    <s v="GDN_Direct_RT_2102"/>
    <n v="125"/>
    <m/>
    <m/>
    <m/>
    <m/>
    <n v="131.52523163500001"/>
    <m/>
    <x v="0"/>
    <m/>
    <m/>
    <x v="89"/>
    <m/>
    <x v="2"/>
    <x v="3"/>
    <x v="0"/>
  </r>
  <r>
    <x v="611"/>
    <x v="5"/>
    <x v="0"/>
    <s v="GDN_Direct_RT_2102"/>
    <n v="6"/>
    <m/>
    <m/>
    <m/>
    <m/>
    <n v="0"/>
    <m/>
    <x v="0"/>
    <m/>
    <m/>
    <x v="89"/>
    <m/>
    <x v="2"/>
    <x v="3"/>
    <x v="0"/>
  </r>
  <r>
    <x v="611"/>
    <x v="5"/>
    <x v="0"/>
    <s v="GDN_Direct_RT_2102"/>
    <n v="126"/>
    <m/>
    <m/>
    <m/>
    <m/>
    <n v="36.208704009999998"/>
    <m/>
    <x v="0"/>
    <m/>
    <m/>
    <x v="89"/>
    <m/>
    <x v="2"/>
    <x v="3"/>
    <x v="0"/>
  </r>
  <r>
    <x v="611"/>
    <x v="5"/>
    <x v="0"/>
    <s v="GDN_Direct_RT_2102"/>
    <n v="1289"/>
    <m/>
    <m/>
    <m/>
    <m/>
    <n v="53.535169574999998"/>
    <m/>
    <x v="0"/>
    <m/>
    <m/>
    <x v="89"/>
    <m/>
    <x v="2"/>
    <x v="3"/>
    <x v="0"/>
  </r>
  <r>
    <x v="611"/>
    <x v="5"/>
    <x v="0"/>
    <s v="GDN_Direct_RT_2102"/>
    <n v="1526"/>
    <m/>
    <m/>
    <m/>
    <m/>
    <n v="55.710516734999999"/>
    <m/>
    <x v="0"/>
    <m/>
    <m/>
    <x v="89"/>
    <m/>
    <x v="2"/>
    <x v="3"/>
    <x v="0"/>
  </r>
  <r>
    <x v="611"/>
    <x v="5"/>
    <x v="0"/>
    <s v="GDN_Direct_RT_2102"/>
    <n v="171"/>
    <m/>
    <m/>
    <m/>
    <m/>
    <n v="0"/>
    <m/>
    <x v="0"/>
    <m/>
    <m/>
    <x v="89"/>
    <m/>
    <x v="2"/>
    <x v="3"/>
    <x v="0"/>
  </r>
  <r>
    <x v="611"/>
    <x v="5"/>
    <x v="0"/>
    <s v="GDN_Direct_RT_2102"/>
    <n v="3465"/>
    <m/>
    <m/>
    <m/>
    <m/>
    <n v="184.83607324499999"/>
    <m/>
    <x v="0"/>
    <m/>
    <m/>
    <x v="89"/>
    <m/>
    <x v="2"/>
    <x v="3"/>
    <x v="0"/>
  </r>
  <r>
    <x v="612"/>
    <x v="4"/>
    <x v="0"/>
    <s v="指名：ドルチェグスト（170816-170916）"/>
    <n v="47"/>
    <m/>
    <m/>
    <m/>
    <m/>
    <n v="742.56"/>
    <m/>
    <x v="0"/>
    <m/>
    <m/>
    <x v="89"/>
    <m/>
    <x v="2"/>
    <x v="3"/>
    <x v="2"/>
  </r>
  <r>
    <x v="612"/>
    <x v="4"/>
    <x v="0"/>
    <s v="指名：ドルチェグスト（170816-170916）"/>
    <n v="2827"/>
    <m/>
    <m/>
    <m/>
    <m/>
    <n v="27174.16"/>
    <m/>
    <x v="0"/>
    <m/>
    <m/>
    <x v="89"/>
    <m/>
    <x v="2"/>
    <x v="3"/>
    <x v="2"/>
  </r>
  <r>
    <x v="612"/>
    <x v="4"/>
    <x v="0"/>
    <s v="指名：ドルチェグスト（170816-170916）"/>
    <n v="20"/>
    <m/>
    <m/>
    <m/>
    <m/>
    <n v="223.60000000000002"/>
    <m/>
    <x v="0"/>
    <m/>
    <m/>
    <x v="89"/>
    <m/>
    <x v="2"/>
    <x v="3"/>
    <x v="2"/>
  </r>
  <r>
    <x v="612"/>
    <x v="4"/>
    <x v="0"/>
    <s v="指名：ドルチェグスト（170816-170916）"/>
    <n v="14"/>
    <m/>
    <m/>
    <m/>
    <m/>
    <n v="276.64"/>
    <m/>
    <x v="0"/>
    <m/>
    <m/>
    <x v="89"/>
    <m/>
    <x v="2"/>
    <x v="3"/>
    <x v="2"/>
  </r>
  <r>
    <x v="612"/>
    <x v="4"/>
    <x v="0"/>
    <s v="指名：ドルチェグスト（170816-170916）"/>
    <n v="104"/>
    <m/>
    <m/>
    <m/>
    <m/>
    <n v="1000.4799999999999"/>
    <m/>
    <x v="0"/>
    <m/>
    <m/>
    <x v="89"/>
    <m/>
    <x v="2"/>
    <x v="3"/>
    <x v="2"/>
  </r>
  <r>
    <x v="612"/>
    <x v="4"/>
    <x v="0"/>
    <s v="指名：ドルチェグスト（170816-170916）"/>
    <n v="2081"/>
    <m/>
    <m/>
    <m/>
    <m/>
    <n v="21415.68"/>
    <m/>
    <x v="0"/>
    <m/>
    <m/>
    <x v="89"/>
    <m/>
    <x v="2"/>
    <x v="3"/>
    <x v="2"/>
  </r>
  <r>
    <x v="612"/>
    <x v="5"/>
    <x v="0"/>
    <s v="GDN_Direct_RT_2102"/>
    <n v="83369"/>
    <m/>
    <m/>
    <m/>
    <m/>
    <n v="10662.501247619999"/>
    <m/>
    <x v="0"/>
    <m/>
    <m/>
    <x v="89"/>
    <m/>
    <x v="2"/>
    <x v="3"/>
    <x v="0"/>
  </r>
  <r>
    <x v="612"/>
    <x v="5"/>
    <x v="0"/>
    <s v="GDN_Direct_RT_2102"/>
    <n v="96"/>
    <m/>
    <m/>
    <m/>
    <m/>
    <n v="0"/>
    <m/>
    <x v="0"/>
    <m/>
    <m/>
    <x v="89"/>
    <m/>
    <x v="2"/>
    <x v="3"/>
    <x v="0"/>
  </r>
  <r>
    <x v="612"/>
    <x v="5"/>
    <x v="0"/>
    <s v="GDN_Direct_RT_2102"/>
    <n v="244"/>
    <m/>
    <m/>
    <m/>
    <m/>
    <n v="0"/>
    <m/>
    <x v="0"/>
    <m/>
    <m/>
    <x v="89"/>
    <m/>
    <x v="2"/>
    <x v="3"/>
    <x v="0"/>
  </r>
  <r>
    <x v="612"/>
    <x v="5"/>
    <x v="0"/>
    <s v="GDN_Direct_RT_2102"/>
    <n v="501"/>
    <m/>
    <m/>
    <m/>
    <m/>
    <n v="20.781713419999999"/>
    <m/>
    <x v="0"/>
    <m/>
    <m/>
    <x v="89"/>
    <m/>
    <x v="2"/>
    <x v="3"/>
    <x v="0"/>
  </r>
  <r>
    <x v="612"/>
    <x v="5"/>
    <x v="0"/>
    <s v="GDN_Direct_RT_2102"/>
    <n v="90"/>
    <m/>
    <m/>
    <m/>
    <m/>
    <n v="0"/>
    <m/>
    <x v="0"/>
    <m/>
    <m/>
    <x v="89"/>
    <m/>
    <x v="2"/>
    <x v="3"/>
    <x v="0"/>
  </r>
  <r>
    <x v="612"/>
    <x v="5"/>
    <x v="0"/>
    <s v="GDN_Direct_RT_2102"/>
    <n v="11"/>
    <m/>
    <m/>
    <m/>
    <m/>
    <n v="0"/>
    <m/>
    <x v="0"/>
    <m/>
    <m/>
    <x v="89"/>
    <m/>
    <x v="2"/>
    <x v="3"/>
    <x v="0"/>
  </r>
  <r>
    <x v="612"/>
    <x v="5"/>
    <x v="0"/>
    <s v="GDN_Direct_RT_2102"/>
    <n v="38"/>
    <m/>
    <m/>
    <m/>
    <m/>
    <n v="21.940396889999999"/>
    <m/>
    <x v="0"/>
    <m/>
    <m/>
    <x v="89"/>
    <m/>
    <x v="2"/>
    <x v="3"/>
    <x v="0"/>
  </r>
  <r>
    <x v="612"/>
    <x v="5"/>
    <x v="0"/>
    <s v="GDN_Direct_RT_2102"/>
    <n v="136"/>
    <m/>
    <m/>
    <m/>
    <m/>
    <n v="7.45964882"/>
    <m/>
    <x v="0"/>
    <m/>
    <m/>
    <x v="89"/>
    <m/>
    <x v="2"/>
    <x v="3"/>
    <x v="0"/>
  </r>
  <r>
    <x v="612"/>
    <x v="5"/>
    <x v="0"/>
    <s v="GDN_Direct_RT_2102"/>
    <n v="25"/>
    <m/>
    <m/>
    <m/>
    <m/>
    <n v="0"/>
    <m/>
    <x v="0"/>
    <m/>
    <m/>
    <x v="89"/>
    <m/>
    <x v="2"/>
    <x v="3"/>
    <x v="0"/>
  </r>
  <r>
    <x v="612"/>
    <x v="5"/>
    <x v="0"/>
    <s v="GDN_Direct_RT_2102"/>
    <n v="25"/>
    <m/>
    <m/>
    <m/>
    <m/>
    <n v="0"/>
    <m/>
    <x v="0"/>
    <m/>
    <m/>
    <x v="89"/>
    <m/>
    <x v="2"/>
    <x v="3"/>
    <x v="0"/>
  </r>
  <r>
    <x v="612"/>
    <x v="5"/>
    <x v="0"/>
    <s v="GDN_Direct_RT_2102"/>
    <n v="104"/>
    <m/>
    <m/>
    <m/>
    <m/>
    <n v="0"/>
    <m/>
    <x v="0"/>
    <m/>
    <m/>
    <x v="89"/>
    <m/>
    <x v="2"/>
    <x v="3"/>
    <x v="0"/>
  </r>
  <r>
    <x v="612"/>
    <x v="5"/>
    <x v="0"/>
    <s v="GDN_Direct_RT_2102"/>
    <n v="293"/>
    <m/>
    <m/>
    <m/>
    <m/>
    <n v="38.01684376"/>
    <m/>
    <x v="0"/>
    <m/>
    <m/>
    <x v="89"/>
    <m/>
    <x v="2"/>
    <x v="3"/>
    <x v="0"/>
  </r>
  <r>
    <x v="612"/>
    <x v="5"/>
    <x v="0"/>
    <s v="GDN_Direct_RT_2102"/>
    <n v="3889"/>
    <m/>
    <m/>
    <m/>
    <m/>
    <n v="284.48807878500003"/>
    <m/>
    <x v="0"/>
    <m/>
    <m/>
    <x v="89"/>
    <m/>
    <x v="2"/>
    <x v="3"/>
    <x v="0"/>
  </r>
  <r>
    <x v="612"/>
    <x v="5"/>
    <x v="0"/>
    <s v="GDN_Direct_RT_2102"/>
    <n v="845"/>
    <m/>
    <m/>
    <m/>
    <m/>
    <n v="121.54991647"/>
    <m/>
    <x v="0"/>
    <m/>
    <m/>
    <x v="89"/>
    <m/>
    <x v="2"/>
    <x v="3"/>
    <x v="0"/>
  </r>
  <r>
    <x v="612"/>
    <x v="5"/>
    <x v="0"/>
    <s v="GDN_Direct_RT_2102"/>
    <n v="653"/>
    <m/>
    <m/>
    <m/>
    <m/>
    <n v="24.329928859999999"/>
    <m/>
    <x v="0"/>
    <m/>
    <m/>
    <x v="89"/>
    <m/>
    <x v="2"/>
    <x v="3"/>
    <x v="0"/>
  </r>
  <r>
    <x v="612"/>
    <x v="5"/>
    <x v="0"/>
    <s v="GDN_Direct_RT_2102"/>
    <n v="591"/>
    <m/>
    <m/>
    <m/>
    <m/>
    <n v="18.843550175000001"/>
    <m/>
    <x v="0"/>
    <m/>
    <m/>
    <x v="89"/>
    <m/>
    <x v="2"/>
    <x v="3"/>
    <x v="0"/>
  </r>
  <r>
    <x v="612"/>
    <x v="5"/>
    <x v="0"/>
    <s v="GDN_Direct_RT_2102"/>
    <n v="7"/>
    <m/>
    <m/>
    <m/>
    <m/>
    <n v="0"/>
    <m/>
    <x v="0"/>
    <m/>
    <m/>
    <x v="89"/>
    <m/>
    <x v="2"/>
    <x v="3"/>
    <x v="0"/>
  </r>
  <r>
    <x v="612"/>
    <x v="5"/>
    <x v="0"/>
    <s v="GDN_Direct_RT_2102"/>
    <n v="6"/>
    <m/>
    <m/>
    <m/>
    <m/>
    <n v="16.43587381"/>
    <m/>
    <x v="0"/>
    <m/>
    <m/>
    <x v="89"/>
    <m/>
    <x v="2"/>
    <x v="3"/>
    <x v="0"/>
  </r>
  <r>
    <x v="612"/>
    <x v="5"/>
    <x v="0"/>
    <s v="GDN_Direct_RT_2102"/>
    <n v="57"/>
    <m/>
    <m/>
    <m/>
    <m/>
    <n v="0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2"/>
    <m/>
    <m/>
    <m/>
    <m/>
    <n v="0"/>
    <m/>
    <x v="0"/>
    <m/>
    <m/>
    <x v="89"/>
    <m/>
    <x v="2"/>
    <x v="3"/>
    <x v="0"/>
  </r>
  <r>
    <x v="612"/>
    <x v="5"/>
    <x v="0"/>
    <s v="GDN_Direct_RT_2102"/>
    <n v="260308"/>
    <m/>
    <m/>
    <m/>
    <m/>
    <n v="29635.103420350002"/>
    <m/>
    <x v="0"/>
    <m/>
    <m/>
    <x v="89"/>
    <m/>
    <x v="2"/>
    <x v="3"/>
    <x v="0"/>
  </r>
  <r>
    <x v="612"/>
    <x v="5"/>
    <x v="0"/>
    <s v="GDN_Direct_RT_2102"/>
    <n v="103"/>
    <m/>
    <m/>
    <m/>
    <m/>
    <n v="0"/>
    <m/>
    <x v="0"/>
    <m/>
    <m/>
    <x v="89"/>
    <m/>
    <x v="2"/>
    <x v="3"/>
    <x v="0"/>
  </r>
  <r>
    <x v="612"/>
    <x v="5"/>
    <x v="0"/>
    <s v="GDN_Direct_RT_2102"/>
    <n v="19762"/>
    <m/>
    <m/>
    <m/>
    <m/>
    <n v="4291.2489033749998"/>
    <m/>
    <x v="0"/>
    <m/>
    <m/>
    <x v="89"/>
    <m/>
    <x v="2"/>
    <x v="3"/>
    <x v="0"/>
  </r>
  <r>
    <x v="612"/>
    <x v="5"/>
    <x v="0"/>
    <s v="GDN_Direct_RT_2102"/>
    <n v="182"/>
    <m/>
    <m/>
    <m/>
    <m/>
    <n v="0"/>
    <m/>
    <x v="0"/>
    <m/>
    <m/>
    <x v="89"/>
    <m/>
    <x v="2"/>
    <x v="3"/>
    <x v="0"/>
  </r>
  <r>
    <x v="612"/>
    <x v="5"/>
    <x v="0"/>
    <s v="GDN_Direct_RT_2102"/>
    <n v="2888"/>
    <m/>
    <m/>
    <m/>
    <m/>
    <n v="293.05117509000002"/>
    <m/>
    <x v="0"/>
    <m/>
    <m/>
    <x v="89"/>
    <m/>
    <x v="2"/>
    <x v="3"/>
    <x v="0"/>
  </r>
  <r>
    <x v="612"/>
    <x v="5"/>
    <x v="0"/>
    <s v="GDN_Direct_RT_2102"/>
    <n v="543"/>
    <m/>
    <m/>
    <m/>
    <m/>
    <n v="117.06697423"/>
    <m/>
    <x v="0"/>
    <m/>
    <m/>
    <x v="89"/>
    <m/>
    <x v="2"/>
    <x v="3"/>
    <x v="0"/>
  </r>
  <r>
    <x v="612"/>
    <x v="5"/>
    <x v="0"/>
    <s v="GDN_Direct_RT_2102"/>
    <n v="894"/>
    <m/>
    <m/>
    <m/>
    <m/>
    <n v="61.389061210000001"/>
    <m/>
    <x v="0"/>
    <m/>
    <m/>
    <x v="89"/>
    <m/>
    <x v="2"/>
    <x v="3"/>
    <x v="0"/>
  </r>
  <r>
    <x v="612"/>
    <x v="5"/>
    <x v="0"/>
    <s v="GDN_Direct_RT_2102"/>
    <n v="922"/>
    <m/>
    <m/>
    <m/>
    <m/>
    <n v="37.938738010000002"/>
    <m/>
    <x v="0"/>
    <m/>
    <m/>
    <x v="89"/>
    <m/>
    <x v="2"/>
    <x v="3"/>
    <x v="0"/>
  </r>
  <r>
    <x v="612"/>
    <x v="5"/>
    <x v="0"/>
    <s v="GDN_Direct_RT_2102"/>
    <n v="23"/>
    <m/>
    <m/>
    <m/>
    <m/>
    <n v="0"/>
    <m/>
    <x v="0"/>
    <m/>
    <m/>
    <x v="89"/>
    <m/>
    <x v="2"/>
    <x v="3"/>
    <x v="0"/>
  </r>
  <r>
    <x v="612"/>
    <x v="5"/>
    <x v="0"/>
    <s v="GDN_Direct_RT_2102"/>
    <n v="12"/>
    <m/>
    <m/>
    <m/>
    <m/>
    <n v="0"/>
    <m/>
    <x v="0"/>
    <m/>
    <m/>
    <x v="89"/>
    <m/>
    <x v="2"/>
    <x v="3"/>
    <x v="0"/>
  </r>
  <r>
    <x v="612"/>
    <x v="5"/>
    <x v="0"/>
    <s v="GDN_Direct_RT_2102"/>
    <n v="8"/>
    <m/>
    <m/>
    <m/>
    <m/>
    <n v="0"/>
    <m/>
    <x v="0"/>
    <m/>
    <m/>
    <x v="89"/>
    <m/>
    <x v="2"/>
    <x v="3"/>
    <x v="0"/>
  </r>
  <r>
    <x v="612"/>
    <x v="5"/>
    <x v="0"/>
    <s v="GDN_Direct_RT_2102"/>
    <n v="6769"/>
    <m/>
    <m/>
    <m/>
    <m/>
    <n v="1651.6809385399999"/>
    <m/>
    <x v="0"/>
    <m/>
    <m/>
    <x v="89"/>
    <m/>
    <x v="2"/>
    <x v="3"/>
    <x v="0"/>
  </r>
  <r>
    <x v="612"/>
    <x v="5"/>
    <x v="0"/>
    <s v="GDN_Direct_RT_2102"/>
    <n v="4"/>
    <m/>
    <m/>
    <m/>
    <m/>
    <n v="0"/>
    <m/>
    <x v="0"/>
    <m/>
    <m/>
    <x v="89"/>
    <m/>
    <x v="2"/>
    <x v="3"/>
    <x v="0"/>
  </r>
  <r>
    <x v="612"/>
    <x v="5"/>
    <x v="0"/>
    <s v="GDN_Direct_RT_2102"/>
    <n v="3"/>
    <m/>
    <m/>
    <m/>
    <m/>
    <n v="0"/>
    <m/>
    <x v="0"/>
    <m/>
    <m/>
    <x v="89"/>
    <m/>
    <x v="2"/>
    <x v="3"/>
    <x v="0"/>
  </r>
  <r>
    <x v="612"/>
    <x v="5"/>
    <x v="0"/>
    <s v="GDN_Direct_RT_2102"/>
    <n v="116"/>
    <m/>
    <m/>
    <m/>
    <m/>
    <n v="0"/>
    <m/>
    <x v="0"/>
    <m/>
    <m/>
    <x v="89"/>
    <m/>
    <x v="2"/>
    <x v="3"/>
    <x v="0"/>
  </r>
  <r>
    <x v="612"/>
    <x v="5"/>
    <x v="0"/>
    <s v="GDN_Direct_RT_2102"/>
    <n v="2"/>
    <m/>
    <m/>
    <m/>
    <m/>
    <n v="0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172"/>
    <m/>
    <m/>
    <m/>
    <m/>
    <n v="30.719945915"/>
    <m/>
    <x v="0"/>
    <m/>
    <m/>
    <x v="89"/>
    <m/>
    <x v="2"/>
    <x v="3"/>
    <x v="0"/>
  </r>
  <r>
    <x v="612"/>
    <x v="5"/>
    <x v="0"/>
    <s v="GDN_Direct_RT_2102"/>
    <n v="17"/>
    <m/>
    <m/>
    <m/>
    <m/>
    <n v="0"/>
    <m/>
    <x v="0"/>
    <m/>
    <m/>
    <x v="89"/>
    <m/>
    <x v="2"/>
    <x v="3"/>
    <x v="0"/>
  </r>
  <r>
    <x v="612"/>
    <x v="5"/>
    <x v="0"/>
    <s v="GDN_Direct_RT_2102"/>
    <n v="356"/>
    <m/>
    <m/>
    <m/>
    <m/>
    <n v="26.39802194"/>
    <m/>
    <x v="0"/>
    <m/>
    <m/>
    <x v="89"/>
    <m/>
    <x v="2"/>
    <x v="3"/>
    <x v="0"/>
  </r>
  <r>
    <x v="612"/>
    <x v="5"/>
    <x v="0"/>
    <s v="GDN_Direct_RT_2102"/>
    <n v="83"/>
    <m/>
    <m/>
    <m/>
    <m/>
    <n v="0"/>
    <m/>
    <x v="0"/>
    <m/>
    <m/>
    <x v="89"/>
    <m/>
    <x v="2"/>
    <x v="3"/>
    <x v="0"/>
  </r>
  <r>
    <x v="612"/>
    <x v="5"/>
    <x v="0"/>
    <s v="GDN_Direct_RT_2102"/>
    <n v="263"/>
    <m/>
    <m/>
    <m/>
    <m/>
    <n v="0"/>
    <m/>
    <x v="0"/>
    <m/>
    <m/>
    <x v="89"/>
    <m/>
    <x v="2"/>
    <x v="3"/>
    <x v="0"/>
  </r>
  <r>
    <x v="612"/>
    <x v="5"/>
    <x v="0"/>
    <s v="GDN_Direct_RT_2102"/>
    <n v="427"/>
    <m/>
    <m/>
    <m/>
    <m/>
    <n v="162.78273465999999"/>
    <m/>
    <x v="0"/>
    <m/>
    <m/>
    <x v="89"/>
    <m/>
    <x v="2"/>
    <x v="3"/>
    <x v="0"/>
  </r>
  <r>
    <x v="612"/>
    <x v="5"/>
    <x v="0"/>
    <s v="GDN_Direct_RT_2102"/>
    <n v="6"/>
    <m/>
    <m/>
    <m/>
    <m/>
    <n v="0"/>
    <m/>
    <x v="0"/>
    <m/>
    <m/>
    <x v="89"/>
    <m/>
    <x v="2"/>
    <x v="3"/>
    <x v="0"/>
  </r>
  <r>
    <x v="612"/>
    <x v="5"/>
    <x v="0"/>
    <s v="GDN_Direct_RT_2102"/>
    <n v="7486"/>
    <m/>
    <m/>
    <m/>
    <m/>
    <n v="1912.1358836249999"/>
    <m/>
    <x v="0"/>
    <m/>
    <m/>
    <x v="89"/>
    <m/>
    <x v="2"/>
    <x v="3"/>
    <x v="0"/>
  </r>
  <r>
    <x v="612"/>
    <x v="5"/>
    <x v="0"/>
    <s v="GDN_Direct_RT_2102"/>
    <n v="8"/>
    <m/>
    <m/>
    <m/>
    <m/>
    <n v="0"/>
    <m/>
    <x v="0"/>
    <m/>
    <m/>
    <x v="89"/>
    <m/>
    <x v="2"/>
    <x v="3"/>
    <x v="0"/>
  </r>
  <r>
    <x v="612"/>
    <x v="5"/>
    <x v="0"/>
    <s v="GDN_Direct_RT_2102"/>
    <n v="260"/>
    <m/>
    <m/>
    <m/>
    <m/>
    <n v="0"/>
    <m/>
    <x v="0"/>
    <m/>
    <m/>
    <x v="89"/>
    <m/>
    <x v="2"/>
    <x v="3"/>
    <x v="0"/>
  </r>
  <r>
    <x v="612"/>
    <x v="5"/>
    <x v="0"/>
    <s v="GDN_Direct_RT_2102"/>
    <n v="259"/>
    <m/>
    <m/>
    <m/>
    <m/>
    <n v="0"/>
    <m/>
    <x v="0"/>
    <m/>
    <m/>
    <x v="89"/>
    <m/>
    <x v="2"/>
    <x v="3"/>
    <x v="0"/>
  </r>
  <r>
    <x v="612"/>
    <x v="5"/>
    <x v="0"/>
    <s v="GDN_Direct_RT_2102"/>
    <n v="14"/>
    <m/>
    <m/>
    <m/>
    <m/>
    <n v="0"/>
    <m/>
    <x v="0"/>
    <m/>
    <m/>
    <x v="89"/>
    <m/>
    <x v="2"/>
    <x v="3"/>
    <x v="0"/>
  </r>
  <r>
    <x v="612"/>
    <x v="5"/>
    <x v="0"/>
    <s v="GDN_Direct_RT_2102"/>
    <n v="9603"/>
    <m/>
    <m/>
    <m/>
    <m/>
    <n v="2325.7320937"/>
    <m/>
    <x v="0"/>
    <m/>
    <m/>
    <x v="89"/>
    <m/>
    <x v="2"/>
    <x v="3"/>
    <x v="0"/>
  </r>
  <r>
    <x v="612"/>
    <x v="5"/>
    <x v="0"/>
    <s v="GDN_Direct_RT_2102"/>
    <n v="298"/>
    <m/>
    <m/>
    <m/>
    <m/>
    <n v="0"/>
    <m/>
    <x v="0"/>
    <m/>
    <m/>
    <x v="89"/>
    <m/>
    <x v="2"/>
    <x v="3"/>
    <x v="0"/>
  </r>
  <r>
    <x v="612"/>
    <x v="5"/>
    <x v="0"/>
    <s v="GDN_Direct_RT_2102"/>
    <n v="219"/>
    <m/>
    <m/>
    <m/>
    <m/>
    <n v="0"/>
    <m/>
    <x v="0"/>
    <m/>
    <m/>
    <x v="89"/>
    <m/>
    <x v="2"/>
    <x v="3"/>
    <x v="0"/>
  </r>
  <r>
    <x v="612"/>
    <x v="5"/>
    <x v="0"/>
    <s v="GDN_Direct_RT_2102"/>
    <n v="461"/>
    <m/>
    <m/>
    <m/>
    <m/>
    <n v="247.50611781500001"/>
    <m/>
    <x v="0"/>
    <m/>
    <m/>
    <x v="89"/>
    <m/>
    <x v="2"/>
    <x v="3"/>
    <x v="0"/>
  </r>
  <r>
    <x v="612"/>
    <x v="5"/>
    <x v="0"/>
    <s v="GDN_Direct_RT_2102"/>
    <n v="822"/>
    <m/>
    <m/>
    <m/>
    <m/>
    <n v="83.510590965000006"/>
    <m/>
    <x v="0"/>
    <m/>
    <m/>
    <x v="89"/>
    <m/>
    <x v="2"/>
    <x v="3"/>
    <x v="0"/>
  </r>
  <r>
    <x v="612"/>
    <x v="5"/>
    <x v="0"/>
    <s v="GDN_Direct_RT_2102"/>
    <n v="186"/>
    <m/>
    <m/>
    <m/>
    <m/>
    <n v="0"/>
    <m/>
    <x v="0"/>
    <m/>
    <m/>
    <x v="89"/>
    <m/>
    <x v="2"/>
    <x v="3"/>
    <x v="0"/>
  </r>
  <r>
    <x v="612"/>
    <x v="5"/>
    <x v="0"/>
    <s v="GDN_Direct_RT_2102"/>
    <n v="134"/>
    <m/>
    <m/>
    <m/>
    <m/>
    <n v="51.836923110000001"/>
    <m/>
    <x v="0"/>
    <m/>
    <m/>
    <x v="89"/>
    <m/>
    <x v="2"/>
    <x v="3"/>
    <x v="0"/>
  </r>
  <r>
    <x v="612"/>
    <x v="5"/>
    <x v="0"/>
    <s v="GDN_Direct_RT_2102"/>
    <n v="31"/>
    <m/>
    <m/>
    <m/>
    <m/>
    <n v="24.783290090000001"/>
    <m/>
    <x v="0"/>
    <m/>
    <m/>
    <x v="89"/>
    <m/>
    <x v="2"/>
    <x v="3"/>
    <x v="0"/>
  </r>
  <r>
    <x v="612"/>
    <x v="5"/>
    <x v="0"/>
    <s v="GDN_Direct_RT_2102"/>
    <n v="16"/>
    <m/>
    <m/>
    <m/>
    <m/>
    <n v="0"/>
    <m/>
    <x v="0"/>
    <m/>
    <m/>
    <x v="89"/>
    <m/>
    <x v="2"/>
    <x v="3"/>
    <x v="0"/>
  </r>
  <r>
    <x v="612"/>
    <x v="5"/>
    <x v="0"/>
    <s v="GDN_Direct_RT_2102"/>
    <n v="102"/>
    <m/>
    <m/>
    <m/>
    <m/>
    <n v="71.438955379999996"/>
    <m/>
    <x v="0"/>
    <m/>
    <m/>
    <x v="89"/>
    <m/>
    <x v="2"/>
    <x v="3"/>
    <x v="0"/>
  </r>
  <r>
    <x v="612"/>
    <x v="5"/>
    <x v="0"/>
    <s v="GDN_Direct_RT_2102"/>
    <n v="51"/>
    <m/>
    <m/>
    <m/>
    <m/>
    <n v="0"/>
    <m/>
    <x v="0"/>
    <m/>
    <m/>
    <x v="89"/>
    <m/>
    <x v="2"/>
    <x v="3"/>
    <x v="0"/>
  </r>
  <r>
    <x v="612"/>
    <x v="5"/>
    <x v="0"/>
    <s v="GDN_Direct_RT_2102"/>
    <n v="219"/>
    <m/>
    <m/>
    <m/>
    <m/>
    <n v="0"/>
    <m/>
    <x v="0"/>
    <m/>
    <m/>
    <x v="89"/>
    <m/>
    <x v="2"/>
    <x v="3"/>
    <x v="0"/>
  </r>
  <r>
    <x v="612"/>
    <x v="5"/>
    <x v="0"/>
    <s v="GDN_Direct_RT_2102"/>
    <n v="163"/>
    <m/>
    <m/>
    <m/>
    <m/>
    <n v="0"/>
    <m/>
    <x v="0"/>
    <m/>
    <m/>
    <x v="89"/>
    <m/>
    <x v="2"/>
    <x v="3"/>
    <x v="0"/>
  </r>
  <r>
    <x v="612"/>
    <x v="5"/>
    <x v="0"/>
    <s v="GDN_Direct_RT_2102"/>
    <n v="77"/>
    <m/>
    <m/>
    <m/>
    <m/>
    <n v="34.722189354999998"/>
    <m/>
    <x v="0"/>
    <m/>
    <m/>
    <x v="89"/>
    <m/>
    <x v="2"/>
    <x v="3"/>
    <x v="0"/>
  </r>
  <r>
    <x v="612"/>
    <x v="5"/>
    <x v="0"/>
    <s v="GDN_Direct_RT_2102"/>
    <n v="10"/>
    <m/>
    <m/>
    <m/>
    <m/>
    <n v="0"/>
    <m/>
    <x v="0"/>
    <m/>
    <m/>
    <x v="89"/>
    <m/>
    <x v="2"/>
    <x v="3"/>
    <x v="0"/>
  </r>
  <r>
    <x v="612"/>
    <x v="5"/>
    <x v="0"/>
    <s v="GDN_Direct_RT_2102"/>
    <n v="24"/>
    <m/>
    <m/>
    <m/>
    <m/>
    <n v="14.606851225"/>
    <m/>
    <x v="0"/>
    <m/>
    <m/>
    <x v="89"/>
    <m/>
    <x v="2"/>
    <x v="3"/>
    <x v="0"/>
  </r>
  <r>
    <x v="612"/>
    <x v="5"/>
    <x v="0"/>
    <s v="GDN_Direct_RT_2102"/>
    <n v="127"/>
    <m/>
    <m/>
    <m/>
    <m/>
    <n v="0"/>
    <m/>
    <x v="0"/>
    <m/>
    <m/>
    <x v="89"/>
    <m/>
    <x v="2"/>
    <x v="3"/>
    <x v="0"/>
  </r>
  <r>
    <x v="612"/>
    <x v="5"/>
    <x v="0"/>
    <s v="GDN_Direct_RT_2102"/>
    <n v="850"/>
    <m/>
    <m/>
    <m/>
    <m/>
    <n v="95.534102035000004"/>
    <m/>
    <x v="0"/>
    <m/>
    <m/>
    <x v="89"/>
    <m/>
    <x v="2"/>
    <x v="3"/>
    <x v="0"/>
  </r>
  <r>
    <x v="612"/>
    <x v="5"/>
    <x v="0"/>
    <s v="GDN_Direct_RT_2102"/>
    <n v="2617"/>
    <m/>
    <m/>
    <m/>
    <m/>
    <n v="139.35746216499999"/>
    <m/>
    <x v="0"/>
    <m/>
    <m/>
    <x v="89"/>
    <m/>
    <x v="2"/>
    <x v="3"/>
    <x v="0"/>
  </r>
  <r>
    <x v="612"/>
    <x v="5"/>
    <x v="0"/>
    <s v="GDN_Direct_RT_2102"/>
    <n v="601"/>
    <m/>
    <m/>
    <m/>
    <m/>
    <n v="41.724061544999998"/>
    <m/>
    <x v="0"/>
    <m/>
    <m/>
    <x v="89"/>
    <m/>
    <x v="2"/>
    <x v="3"/>
    <x v="0"/>
  </r>
  <r>
    <x v="612"/>
    <x v="5"/>
    <x v="0"/>
    <s v="GDN_Direct_RT_2102"/>
    <n v="1893"/>
    <m/>
    <m/>
    <m/>
    <m/>
    <n v="151.005965285"/>
    <m/>
    <x v="0"/>
    <m/>
    <m/>
    <x v="89"/>
    <m/>
    <x v="2"/>
    <x v="3"/>
    <x v="0"/>
  </r>
  <r>
    <x v="612"/>
    <x v="5"/>
    <x v="0"/>
    <s v="GDN_Direct_RT_2102"/>
    <n v="2662"/>
    <m/>
    <m/>
    <m/>
    <m/>
    <n v="289.08381665500002"/>
    <m/>
    <x v="0"/>
    <m/>
    <m/>
    <x v="89"/>
    <m/>
    <x v="2"/>
    <x v="3"/>
    <x v="0"/>
  </r>
  <r>
    <x v="612"/>
    <x v="5"/>
    <x v="0"/>
    <s v="GDN_Direct_RT_2102"/>
    <n v="332"/>
    <m/>
    <m/>
    <m/>
    <m/>
    <n v="45.49865209"/>
    <m/>
    <x v="0"/>
    <m/>
    <m/>
    <x v="89"/>
    <m/>
    <x v="2"/>
    <x v="3"/>
    <x v="0"/>
  </r>
  <r>
    <x v="612"/>
    <x v="5"/>
    <x v="0"/>
    <s v="GDN_Direct_RT_2102"/>
    <n v="105"/>
    <m/>
    <m/>
    <m/>
    <m/>
    <n v="0"/>
    <m/>
    <x v="0"/>
    <m/>
    <m/>
    <x v="89"/>
    <m/>
    <x v="2"/>
    <x v="3"/>
    <x v="0"/>
  </r>
  <r>
    <x v="612"/>
    <x v="5"/>
    <x v="0"/>
    <s v="GDN_Direct_RT_2102"/>
    <n v="364"/>
    <m/>
    <m/>
    <m/>
    <m/>
    <n v="0"/>
    <m/>
    <x v="0"/>
    <m/>
    <m/>
    <x v="89"/>
    <m/>
    <x v="2"/>
    <x v="3"/>
    <x v="0"/>
  </r>
  <r>
    <x v="612"/>
    <x v="5"/>
    <x v="0"/>
    <s v="GDN_Direct_RT_2102"/>
    <n v="898"/>
    <m/>
    <m/>
    <m/>
    <m/>
    <n v="46.07700036"/>
    <m/>
    <x v="0"/>
    <m/>
    <m/>
    <x v="89"/>
    <m/>
    <x v="2"/>
    <x v="3"/>
    <x v="0"/>
  </r>
  <r>
    <x v="612"/>
    <x v="5"/>
    <x v="0"/>
    <s v="GDN_Direct_RT_2102"/>
    <n v="105"/>
    <m/>
    <m/>
    <m/>
    <m/>
    <n v="0"/>
    <m/>
    <x v="0"/>
    <m/>
    <m/>
    <x v="89"/>
    <m/>
    <x v="2"/>
    <x v="3"/>
    <x v="0"/>
  </r>
  <r>
    <x v="612"/>
    <x v="5"/>
    <x v="0"/>
    <s v="GDN_Direct_RT_2102"/>
    <n v="1722"/>
    <m/>
    <m/>
    <m/>
    <m/>
    <n v="95.132316244999998"/>
    <m/>
    <x v="0"/>
    <m/>
    <m/>
    <x v="89"/>
    <m/>
    <x v="2"/>
    <x v="3"/>
    <x v="0"/>
  </r>
  <r>
    <x v="612"/>
    <x v="5"/>
    <x v="0"/>
    <s v="GDN_Direct_RT_2102"/>
    <n v="5861"/>
    <m/>
    <m/>
    <m/>
    <m/>
    <n v="1451.1617168349999"/>
    <m/>
    <x v="0"/>
    <m/>
    <m/>
    <x v="89"/>
    <m/>
    <x v="2"/>
    <x v="3"/>
    <x v="0"/>
  </r>
  <r>
    <x v="612"/>
    <x v="5"/>
    <x v="0"/>
    <s v="GDN_Direct_RT_2102"/>
    <n v="1937"/>
    <m/>
    <m/>
    <m/>
    <m/>
    <n v="109.14133346"/>
    <m/>
    <x v="0"/>
    <m/>
    <m/>
    <x v="89"/>
    <m/>
    <x v="2"/>
    <x v="3"/>
    <x v="0"/>
  </r>
  <r>
    <x v="612"/>
    <x v="5"/>
    <x v="0"/>
    <s v="GDN_Direct_RT_2102"/>
    <n v="1"/>
    <m/>
    <m/>
    <m/>
    <m/>
    <n v="0"/>
    <m/>
    <x v="0"/>
    <m/>
    <m/>
    <x v="89"/>
    <m/>
    <x v="2"/>
    <x v="3"/>
    <x v="0"/>
  </r>
  <r>
    <x v="612"/>
    <x v="5"/>
    <x v="0"/>
    <s v="GDN_Direct_RT_2102"/>
    <n v="113"/>
    <m/>
    <m/>
    <m/>
    <m/>
    <n v="60.585528654999997"/>
    <m/>
    <x v="0"/>
    <m/>
    <m/>
    <x v="89"/>
    <m/>
    <x v="2"/>
    <x v="3"/>
    <x v="0"/>
  </r>
  <r>
    <x v="612"/>
    <x v="5"/>
    <x v="0"/>
    <s v="GDN_Direct_RT_2102"/>
    <n v="172"/>
    <m/>
    <m/>
    <m/>
    <m/>
    <n v="59.241767449999998"/>
    <m/>
    <x v="0"/>
    <m/>
    <m/>
    <x v="89"/>
    <m/>
    <x v="2"/>
    <x v="3"/>
    <x v="0"/>
  </r>
  <r>
    <x v="612"/>
    <x v="5"/>
    <x v="0"/>
    <s v="GDN_Direct_RT_2102"/>
    <n v="12"/>
    <m/>
    <m/>
    <m/>
    <m/>
    <n v="0"/>
    <m/>
    <x v="0"/>
    <m/>
    <m/>
    <x v="89"/>
    <m/>
    <x v="2"/>
    <x v="3"/>
    <x v="0"/>
  </r>
  <r>
    <x v="613"/>
    <x v="4"/>
    <x v="0"/>
    <s v="指名：ドルチェグスト（170816-170916）"/>
    <n v="22"/>
    <m/>
    <m/>
    <m/>
    <m/>
    <n v="104"/>
    <m/>
    <x v="0"/>
    <m/>
    <m/>
    <x v="89"/>
    <m/>
    <x v="2"/>
    <x v="3"/>
    <x v="2"/>
  </r>
  <r>
    <x v="613"/>
    <x v="4"/>
    <x v="0"/>
    <s v="指名：ドルチェグスト（170816-170916）"/>
    <n v="113"/>
    <m/>
    <m/>
    <m/>
    <m/>
    <n v="952.64"/>
    <m/>
    <x v="0"/>
    <m/>
    <m/>
    <x v="89"/>
    <m/>
    <x v="2"/>
    <x v="3"/>
    <x v="2"/>
  </r>
  <r>
    <x v="613"/>
    <x v="4"/>
    <x v="0"/>
    <s v="指名：ドルチェグスト（170816-170916）"/>
    <n v="2948"/>
    <m/>
    <m/>
    <m/>
    <m/>
    <n v="33081.360000000001"/>
    <m/>
    <x v="0"/>
    <m/>
    <m/>
    <x v="89"/>
    <m/>
    <x v="2"/>
    <x v="3"/>
    <x v="2"/>
  </r>
  <r>
    <x v="613"/>
    <x v="4"/>
    <x v="0"/>
    <s v="指名：ドルチェグスト（170816-170916）"/>
    <n v="2025"/>
    <m/>
    <m/>
    <m/>
    <m/>
    <n v="27558.959999999999"/>
    <m/>
    <x v="0"/>
    <m/>
    <m/>
    <x v="89"/>
    <m/>
    <x v="2"/>
    <x v="3"/>
    <x v="2"/>
  </r>
  <r>
    <x v="613"/>
    <x v="4"/>
    <x v="0"/>
    <s v="指名：ドルチェグスト（170816-170916）"/>
    <n v="46"/>
    <m/>
    <m/>
    <m/>
    <m/>
    <n v="1232.3999999999999"/>
    <m/>
    <x v="0"/>
    <m/>
    <m/>
    <x v="89"/>
    <m/>
    <x v="2"/>
    <x v="3"/>
    <x v="2"/>
  </r>
  <r>
    <x v="613"/>
    <x v="4"/>
    <x v="0"/>
    <s v="指名：ドルチェグスト（170816-170916）"/>
    <n v="14"/>
    <m/>
    <m/>
    <m/>
    <m/>
    <n v="127.92"/>
    <m/>
    <x v="0"/>
    <m/>
    <m/>
    <x v="89"/>
    <m/>
    <x v="2"/>
    <x v="3"/>
    <x v="2"/>
  </r>
  <r>
    <x v="613"/>
    <x v="5"/>
    <x v="0"/>
    <s v="GDN_Direct_RT_2102"/>
    <n v="65"/>
    <m/>
    <m/>
    <m/>
    <m/>
    <n v="0"/>
    <m/>
    <x v="0"/>
    <m/>
    <m/>
    <x v="89"/>
    <m/>
    <x v="2"/>
    <x v="3"/>
    <x v="0"/>
  </r>
  <r>
    <x v="613"/>
    <x v="5"/>
    <x v="0"/>
    <s v="GDN_Direct_RT_2102"/>
    <n v="367"/>
    <m/>
    <m/>
    <m/>
    <m/>
    <n v="0"/>
    <m/>
    <x v="0"/>
    <m/>
    <m/>
    <x v="89"/>
    <m/>
    <x v="2"/>
    <x v="3"/>
    <x v="0"/>
  </r>
  <r>
    <x v="613"/>
    <x v="5"/>
    <x v="0"/>
    <s v="GDN_Direct_RT_2102"/>
    <n v="80"/>
    <m/>
    <m/>
    <m/>
    <m/>
    <n v="0"/>
    <m/>
    <x v="0"/>
    <m/>
    <m/>
    <x v="89"/>
    <m/>
    <x v="2"/>
    <x v="3"/>
    <x v="0"/>
  </r>
  <r>
    <x v="613"/>
    <x v="5"/>
    <x v="0"/>
    <s v="GDN_Direct_RT_2102"/>
    <n v="282646"/>
    <m/>
    <m/>
    <m/>
    <m/>
    <n v="33761.995971724995"/>
    <m/>
    <x v="0"/>
    <m/>
    <m/>
    <x v="89"/>
    <m/>
    <x v="2"/>
    <x v="3"/>
    <x v="0"/>
  </r>
  <r>
    <x v="613"/>
    <x v="5"/>
    <x v="0"/>
    <s v="GDN_Direct_RT_2102"/>
    <n v="5"/>
    <m/>
    <m/>
    <m/>
    <m/>
    <n v="27.874998885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53"/>
    <m/>
    <m/>
    <m/>
    <m/>
    <n v="0"/>
    <m/>
    <x v="0"/>
    <m/>
    <m/>
    <x v="89"/>
    <m/>
    <x v="2"/>
    <x v="3"/>
    <x v="0"/>
  </r>
  <r>
    <x v="613"/>
    <x v="5"/>
    <x v="0"/>
    <s v="GDN_Direct_RT_2102"/>
    <n v="7293"/>
    <m/>
    <m/>
    <m/>
    <m/>
    <n v="1975.9458975049999"/>
    <m/>
    <x v="0"/>
    <m/>
    <m/>
    <x v="89"/>
    <m/>
    <x v="2"/>
    <x v="3"/>
    <x v="0"/>
  </r>
  <r>
    <x v="613"/>
    <x v="5"/>
    <x v="0"/>
    <s v="GDN_Direct_RT_2102"/>
    <n v="8"/>
    <m/>
    <m/>
    <m/>
    <m/>
    <n v="0"/>
    <m/>
    <x v="0"/>
    <m/>
    <m/>
    <x v="89"/>
    <m/>
    <x v="2"/>
    <x v="3"/>
    <x v="0"/>
  </r>
  <r>
    <x v="613"/>
    <x v="5"/>
    <x v="0"/>
    <s v="GDN_Direct_RT_2102"/>
    <n v="124"/>
    <m/>
    <m/>
    <m/>
    <m/>
    <n v="0"/>
    <m/>
    <x v="0"/>
    <m/>
    <m/>
    <x v="89"/>
    <m/>
    <x v="2"/>
    <x v="3"/>
    <x v="0"/>
  </r>
  <r>
    <x v="613"/>
    <x v="5"/>
    <x v="0"/>
    <s v="GDN_Direct_RT_2102"/>
    <n v="2028"/>
    <m/>
    <m/>
    <m/>
    <m/>
    <n v="326.81072361999998"/>
    <m/>
    <x v="0"/>
    <m/>
    <m/>
    <x v="89"/>
    <m/>
    <x v="2"/>
    <x v="3"/>
    <x v="0"/>
  </r>
  <r>
    <x v="613"/>
    <x v="5"/>
    <x v="0"/>
    <s v="GDN_Direct_RT_2102"/>
    <n v="302"/>
    <m/>
    <m/>
    <m/>
    <m/>
    <n v="51.246008789999998"/>
    <m/>
    <x v="0"/>
    <m/>
    <m/>
    <x v="89"/>
    <m/>
    <x v="2"/>
    <x v="3"/>
    <x v="0"/>
  </r>
  <r>
    <x v="613"/>
    <x v="5"/>
    <x v="0"/>
    <s v="GDN_Direct_RT_2102"/>
    <n v="48"/>
    <m/>
    <m/>
    <m/>
    <m/>
    <n v="0"/>
    <m/>
    <x v="0"/>
    <m/>
    <m/>
    <x v="89"/>
    <m/>
    <x v="2"/>
    <x v="3"/>
    <x v="0"/>
  </r>
  <r>
    <x v="613"/>
    <x v="5"/>
    <x v="0"/>
    <s v="GDN_Direct_RT_2102"/>
    <n v="239"/>
    <m/>
    <m/>
    <m/>
    <m/>
    <n v="27.875"/>
    <m/>
    <x v="0"/>
    <m/>
    <m/>
    <x v="89"/>
    <m/>
    <x v="2"/>
    <x v="3"/>
    <x v="0"/>
  </r>
  <r>
    <x v="613"/>
    <x v="5"/>
    <x v="0"/>
    <s v="GDN_Direct_RT_2102"/>
    <n v="86924"/>
    <m/>
    <m/>
    <m/>
    <m/>
    <n v="11470.949670369999"/>
    <m/>
    <x v="0"/>
    <m/>
    <m/>
    <x v="89"/>
    <m/>
    <x v="2"/>
    <x v="3"/>
    <x v="0"/>
  </r>
  <r>
    <x v="613"/>
    <x v="5"/>
    <x v="0"/>
    <s v="GDN_Direct_RT_2102"/>
    <n v="30693"/>
    <m/>
    <m/>
    <m/>
    <m/>
    <n v="3746.873485865"/>
    <m/>
    <x v="0"/>
    <m/>
    <m/>
    <x v="89"/>
    <m/>
    <x v="2"/>
    <x v="3"/>
    <x v="0"/>
  </r>
  <r>
    <x v="613"/>
    <x v="5"/>
    <x v="0"/>
    <s v="GDN_Direct_RT_2102"/>
    <n v="8"/>
    <m/>
    <m/>
    <m/>
    <m/>
    <n v="20.8124562"/>
    <m/>
    <x v="0"/>
    <m/>
    <m/>
    <x v="89"/>
    <m/>
    <x v="2"/>
    <x v="3"/>
    <x v="0"/>
  </r>
  <r>
    <x v="613"/>
    <x v="5"/>
    <x v="0"/>
    <s v="GDN_Direct_RT_2102"/>
    <n v="2668"/>
    <m/>
    <m/>
    <m/>
    <m/>
    <n v="166.7780205"/>
    <m/>
    <x v="0"/>
    <m/>
    <m/>
    <x v="89"/>
    <m/>
    <x v="2"/>
    <x v="3"/>
    <x v="0"/>
  </r>
  <r>
    <x v="613"/>
    <x v="5"/>
    <x v="0"/>
    <s v="GDN_Direct_RT_2102"/>
    <n v="3267"/>
    <m/>
    <m/>
    <m/>
    <m/>
    <n v="287.60098484500003"/>
    <m/>
    <x v="0"/>
    <m/>
    <m/>
    <x v="89"/>
    <m/>
    <x v="2"/>
    <x v="3"/>
    <x v="0"/>
  </r>
  <r>
    <x v="613"/>
    <x v="5"/>
    <x v="0"/>
    <s v="GDN_Direct_RT_2102"/>
    <n v="175"/>
    <m/>
    <m/>
    <m/>
    <m/>
    <n v="22.489412855000001"/>
    <m/>
    <x v="0"/>
    <m/>
    <m/>
    <x v="89"/>
    <m/>
    <x v="2"/>
    <x v="3"/>
    <x v="0"/>
  </r>
  <r>
    <x v="613"/>
    <x v="5"/>
    <x v="0"/>
    <s v="GDN_Direct_RT_2102"/>
    <n v="597"/>
    <m/>
    <m/>
    <m/>
    <m/>
    <n v="47.835745610000004"/>
    <m/>
    <x v="0"/>
    <m/>
    <m/>
    <x v="89"/>
    <m/>
    <x v="2"/>
    <x v="3"/>
    <x v="0"/>
  </r>
  <r>
    <x v="613"/>
    <x v="5"/>
    <x v="0"/>
    <s v="GDN_Direct_RT_2102"/>
    <n v="85"/>
    <m/>
    <m/>
    <m/>
    <m/>
    <n v="0"/>
    <m/>
    <x v="0"/>
    <m/>
    <m/>
    <x v="89"/>
    <m/>
    <x v="2"/>
    <x v="3"/>
    <x v="0"/>
  </r>
  <r>
    <x v="613"/>
    <x v="5"/>
    <x v="0"/>
    <s v="GDN_Direct_RT_2102"/>
    <n v="14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24"/>
    <m/>
    <m/>
    <m/>
    <m/>
    <n v="0"/>
    <m/>
    <x v="0"/>
    <m/>
    <m/>
    <x v="89"/>
    <m/>
    <x v="2"/>
    <x v="3"/>
    <x v="0"/>
  </r>
  <r>
    <x v="613"/>
    <x v="5"/>
    <x v="0"/>
    <s v="GDN_Direct_RT_2102"/>
    <n v="10"/>
    <m/>
    <m/>
    <m/>
    <m/>
    <n v="0"/>
    <m/>
    <x v="0"/>
    <m/>
    <m/>
    <x v="89"/>
    <m/>
    <x v="2"/>
    <x v="3"/>
    <x v="0"/>
  </r>
  <r>
    <x v="613"/>
    <x v="5"/>
    <x v="0"/>
    <s v="GDN_Direct_RT_2102"/>
    <n v="9"/>
    <m/>
    <m/>
    <m/>
    <m/>
    <n v="0"/>
    <m/>
    <x v="0"/>
    <m/>
    <m/>
    <x v="89"/>
    <m/>
    <x v="2"/>
    <x v="3"/>
    <x v="0"/>
  </r>
  <r>
    <x v="613"/>
    <x v="5"/>
    <x v="0"/>
    <s v="GDN_Direct_RT_2102"/>
    <n v="27"/>
    <m/>
    <m/>
    <m/>
    <m/>
    <n v="0"/>
    <m/>
    <x v="0"/>
    <m/>
    <m/>
    <x v="89"/>
    <m/>
    <x v="2"/>
    <x v="3"/>
    <x v="0"/>
  </r>
  <r>
    <x v="613"/>
    <x v="5"/>
    <x v="0"/>
    <s v="GDN_Direct_RT_2102"/>
    <n v="3836"/>
    <m/>
    <m/>
    <m/>
    <m/>
    <n v="471.88266448000002"/>
    <m/>
    <x v="0"/>
    <m/>
    <m/>
    <x v="89"/>
    <m/>
    <x v="2"/>
    <x v="3"/>
    <x v="0"/>
  </r>
  <r>
    <x v="613"/>
    <x v="5"/>
    <x v="0"/>
    <s v="GDN_Direct_RT_2102"/>
    <n v="134"/>
    <m/>
    <m/>
    <m/>
    <m/>
    <n v="20.130527775000001"/>
    <m/>
    <x v="0"/>
    <m/>
    <m/>
    <x v="89"/>
    <m/>
    <x v="2"/>
    <x v="3"/>
    <x v="0"/>
  </r>
  <r>
    <x v="613"/>
    <x v="5"/>
    <x v="0"/>
    <s v="GDN_Direct_RT_2102"/>
    <n v="440"/>
    <m/>
    <m/>
    <m/>
    <m/>
    <n v="42.343110660000001"/>
    <m/>
    <x v="0"/>
    <m/>
    <m/>
    <x v="89"/>
    <m/>
    <x v="2"/>
    <x v="3"/>
    <x v="0"/>
  </r>
  <r>
    <x v="613"/>
    <x v="5"/>
    <x v="0"/>
    <s v="GDN_Direct_RT_2102"/>
    <n v="4647"/>
    <m/>
    <m/>
    <m/>
    <m/>
    <n v="352.874819785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31"/>
    <m/>
    <m/>
    <m/>
    <m/>
    <n v="50.040689329999999"/>
    <m/>
    <x v="0"/>
    <m/>
    <m/>
    <x v="89"/>
    <m/>
    <x v="2"/>
    <x v="3"/>
    <x v="0"/>
  </r>
  <r>
    <x v="613"/>
    <x v="5"/>
    <x v="0"/>
    <s v="GDN_Direct_RT_2102"/>
    <n v="806"/>
    <m/>
    <m/>
    <m/>
    <m/>
    <n v="61.799859544999997"/>
    <m/>
    <x v="0"/>
    <m/>
    <m/>
    <x v="89"/>
    <m/>
    <x v="2"/>
    <x v="3"/>
    <x v="0"/>
  </r>
  <r>
    <x v="613"/>
    <x v="5"/>
    <x v="0"/>
    <s v="GDN_Direct_RT_2102"/>
    <n v="275"/>
    <m/>
    <m/>
    <m/>
    <m/>
    <n v="0"/>
    <m/>
    <x v="0"/>
    <m/>
    <m/>
    <x v="89"/>
    <m/>
    <x v="2"/>
    <x v="3"/>
    <x v="0"/>
  </r>
  <r>
    <x v="613"/>
    <x v="5"/>
    <x v="0"/>
    <s v="GDN_Direct_RT_2102"/>
    <n v="2"/>
    <m/>
    <m/>
    <m/>
    <m/>
    <n v="0"/>
    <m/>
    <x v="0"/>
    <m/>
    <m/>
    <x v="89"/>
    <m/>
    <x v="2"/>
    <x v="3"/>
    <x v="0"/>
  </r>
  <r>
    <x v="613"/>
    <x v="5"/>
    <x v="0"/>
    <s v="GDN_Direct_RT_2102"/>
    <n v="13"/>
    <m/>
    <m/>
    <m/>
    <m/>
    <n v="20.040139185000001"/>
    <m/>
    <x v="0"/>
    <m/>
    <m/>
    <x v="89"/>
    <m/>
    <x v="2"/>
    <x v="3"/>
    <x v="0"/>
  </r>
  <r>
    <x v="613"/>
    <x v="5"/>
    <x v="0"/>
    <s v="GDN_Direct_RT_2102"/>
    <n v="5"/>
    <m/>
    <m/>
    <m/>
    <m/>
    <n v="0"/>
    <m/>
    <x v="0"/>
    <m/>
    <m/>
    <x v="89"/>
    <m/>
    <x v="2"/>
    <x v="3"/>
    <x v="0"/>
  </r>
  <r>
    <x v="613"/>
    <x v="5"/>
    <x v="0"/>
    <s v="GDN_Direct_RT_2102"/>
    <n v="137"/>
    <m/>
    <m/>
    <m/>
    <m/>
    <n v="33.402222250000001"/>
    <m/>
    <x v="0"/>
    <m/>
    <m/>
    <x v="89"/>
    <m/>
    <x v="2"/>
    <x v="3"/>
    <x v="0"/>
  </r>
  <r>
    <x v="613"/>
    <x v="5"/>
    <x v="0"/>
    <s v="GDN_Direct_RT_2102"/>
    <n v="618"/>
    <m/>
    <m/>
    <m/>
    <m/>
    <n v="296.89594819500002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1032"/>
    <m/>
    <m/>
    <m/>
    <m/>
    <n v="85.104708694999999"/>
    <m/>
    <x v="0"/>
    <m/>
    <m/>
    <x v="89"/>
    <m/>
    <x v="2"/>
    <x v="3"/>
    <x v="0"/>
  </r>
  <r>
    <x v="613"/>
    <x v="5"/>
    <x v="0"/>
    <s v="GDN_Direct_RT_2102"/>
    <n v="83"/>
    <m/>
    <m/>
    <m/>
    <m/>
    <n v="0"/>
    <m/>
    <x v="0"/>
    <m/>
    <m/>
    <x v="89"/>
    <m/>
    <x v="2"/>
    <x v="3"/>
    <x v="0"/>
  </r>
  <r>
    <x v="613"/>
    <x v="5"/>
    <x v="0"/>
    <s v="GDN_Direct_RT_2102"/>
    <n v="3294"/>
    <m/>
    <m/>
    <m/>
    <m/>
    <n v="212.65979328"/>
    <m/>
    <x v="0"/>
    <m/>
    <m/>
    <x v="89"/>
    <m/>
    <x v="2"/>
    <x v="3"/>
    <x v="0"/>
  </r>
  <r>
    <x v="613"/>
    <x v="5"/>
    <x v="0"/>
    <s v="GDN_Direct_RT_2102"/>
    <n v="409"/>
    <m/>
    <m/>
    <m/>
    <m/>
    <n v="23.414999999999999"/>
    <m/>
    <x v="0"/>
    <m/>
    <m/>
    <x v="89"/>
    <m/>
    <x v="2"/>
    <x v="3"/>
    <x v="0"/>
  </r>
  <r>
    <x v="613"/>
    <x v="5"/>
    <x v="0"/>
    <s v="GDN_Direct_RT_2102"/>
    <n v="564"/>
    <m/>
    <m/>
    <m/>
    <m/>
    <n v="56.818634955"/>
    <m/>
    <x v="0"/>
    <m/>
    <m/>
    <x v="89"/>
    <m/>
    <x v="2"/>
    <x v="3"/>
    <x v="0"/>
  </r>
  <r>
    <x v="613"/>
    <x v="5"/>
    <x v="0"/>
    <s v="GDN_Direct_RT_2102"/>
    <n v="433"/>
    <m/>
    <m/>
    <m/>
    <m/>
    <n v="43.999072980000001"/>
    <m/>
    <x v="0"/>
    <m/>
    <m/>
    <x v="89"/>
    <m/>
    <x v="2"/>
    <x v="3"/>
    <x v="0"/>
  </r>
  <r>
    <x v="613"/>
    <x v="5"/>
    <x v="0"/>
    <s v="GDN_Direct_RT_2102"/>
    <n v="685"/>
    <m/>
    <m/>
    <m/>
    <m/>
    <n v="19.11960522"/>
    <m/>
    <x v="0"/>
    <m/>
    <m/>
    <x v="89"/>
    <m/>
    <x v="2"/>
    <x v="3"/>
    <x v="0"/>
  </r>
  <r>
    <x v="613"/>
    <x v="5"/>
    <x v="0"/>
    <s v="GDN_Direct_RT_2102"/>
    <n v="78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545"/>
    <m/>
    <m/>
    <m/>
    <m/>
    <n v="27.875"/>
    <m/>
    <x v="0"/>
    <m/>
    <m/>
    <x v="89"/>
    <m/>
    <x v="2"/>
    <x v="3"/>
    <x v="0"/>
  </r>
  <r>
    <x v="613"/>
    <x v="5"/>
    <x v="0"/>
    <s v="GDN_Direct_RT_2102"/>
    <n v="789"/>
    <m/>
    <m/>
    <m/>
    <m/>
    <n v="93.105946465000002"/>
    <m/>
    <x v="0"/>
    <m/>
    <m/>
    <x v="89"/>
    <m/>
    <x v="2"/>
    <x v="3"/>
    <x v="0"/>
  </r>
  <r>
    <x v="613"/>
    <x v="5"/>
    <x v="0"/>
    <s v="GDN_Direct_RT_2102"/>
    <n v="231"/>
    <m/>
    <m/>
    <m/>
    <m/>
    <n v="0"/>
    <m/>
    <x v="0"/>
    <m/>
    <m/>
    <x v="89"/>
    <m/>
    <x v="2"/>
    <x v="3"/>
    <x v="0"/>
  </r>
  <r>
    <x v="613"/>
    <x v="5"/>
    <x v="0"/>
    <s v="GDN_Direct_RT_2102"/>
    <n v="1258"/>
    <m/>
    <m/>
    <m/>
    <m/>
    <n v="23.414999999999999"/>
    <m/>
    <x v="0"/>
    <m/>
    <m/>
    <x v="89"/>
    <m/>
    <x v="2"/>
    <x v="3"/>
    <x v="0"/>
  </r>
  <r>
    <x v="613"/>
    <x v="5"/>
    <x v="0"/>
    <s v="GDN_Direct_RT_2102"/>
    <n v="166"/>
    <m/>
    <m/>
    <m/>
    <m/>
    <n v="23.366067109999999"/>
    <m/>
    <x v="0"/>
    <m/>
    <m/>
    <x v="89"/>
    <m/>
    <x v="2"/>
    <x v="3"/>
    <x v="0"/>
  </r>
  <r>
    <x v="613"/>
    <x v="5"/>
    <x v="0"/>
    <s v="GDN_Direct_RT_2102"/>
    <n v="1174"/>
    <m/>
    <m/>
    <m/>
    <m/>
    <n v="190.30805282"/>
    <m/>
    <x v="0"/>
    <m/>
    <m/>
    <x v="89"/>
    <m/>
    <x v="2"/>
    <x v="3"/>
    <x v="0"/>
  </r>
  <r>
    <x v="613"/>
    <x v="5"/>
    <x v="0"/>
    <s v="GDN_Direct_RT_2102"/>
    <n v="6285"/>
    <m/>
    <m/>
    <m/>
    <m/>
    <n v="1536.9631199"/>
    <m/>
    <x v="0"/>
    <m/>
    <m/>
    <x v="89"/>
    <m/>
    <x v="2"/>
    <x v="3"/>
    <x v="0"/>
  </r>
  <r>
    <x v="613"/>
    <x v="5"/>
    <x v="0"/>
    <s v="GDN_Direct_RT_2102"/>
    <n v="689"/>
    <m/>
    <m/>
    <m/>
    <m/>
    <n v="246.16389642499999"/>
    <m/>
    <x v="0"/>
    <m/>
    <m/>
    <x v="89"/>
    <m/>
    <x v="2"/>
    <x v="3"/>
    <x v="0"/>
  </r>
  <r>
    <x v="613"/>
    <x v="5"/>
    <x v="0"/>
    <s v="GDN_Direct_RT_2102"/>
    <n v="8377"/>
    <m/>
    <m/>
    <m/>
    <m/>
    <n v="2424.4996299499999"/>
    <m/>
    <x v="0"/>
    <m/>
    <m/>
    <x v="89"/>
    <m/>
    <x v="2"/>
    <x v="3"/>
    <x v="0"/>
  </r>
  <r>
    <x v="613"/>
    <x v="5"/>
    <x v="0"/>
    <s v="GDN_Direct_RT_2102"/>
    <n v="15"/>
    <m/>
    <m/>
    <m/>
    <m/>
    <n v="0"/>
    <m/>
    <x v="0"/>
    <m/>
    <m/>
    <x v="89"/>
    <m/>
    <x v="2"/>
    <x v="3"/>
    <x v="0"/>
  </r>
  <r>
    <x v="613"/>
    <x v="5"/>
    <x v="0"/>
    <s v="GDN_Direct_RT_2102"/>
    <n v="131"/>
    <m/>
    <m/>
    <m/>
    <m/>
    <n v="60.536986014999997"/>
    <m/>
    <x v="0"/>
    <m/>
    <m/>
    <x v="89"/>
    <m/>
    <x v="2"/>
    <x v="3"/>
    <x v="0"/>
  </r>
  <r>
    <x v="613"/>
    <x v="5"/>
    <x v="0"/>
    <s v="GDN_Direct_RT_2102"/>
    <n v="22"/>
    <m/>
    <m/>
    <m/>
    <m/>
    <n v="0"/>
    <m/>
    <x v="0"/>
    <m/>
    <m/>
    <x v="89"/>
    <m/>
    <x v="2"/>
    <x v="3"/>
    <x v="0"/>
  </r>
  <r>
    <x v="613"/>
    <x v="5"/>
    <x v="0"/>
    <s v="GDN_Direct_RT_2102"/>
    <n v="20"/>
    <m/>
    <m/>
    <m/>
    <m/>
    <n v="0"/>
    <m/>
    <x v="0"/>
    <m/>
    <m/>
    <x v="89"/>
    <m/>
    <x v="2"/>
    <x v="3"/>
    <x v="0"/>
  </r>
  <r>
    <x v="613"/>
    <x v="5"/>
    <x v="0"/>
    <s v="GDN_Direct_RT_2102"/>
    <n v="9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16"/>
    <m/>
    <m/>
    <m/>
    <m/>
    <n v="0"/>
    <m/>
    <x v="0"/>
    <m/>
    <m/>
    <x v="89"/>
    <m/>
    <x v="2"/>
    <x v="3"/>
    <x v="0"/>
  </r>
  <r>
    <x v="613"/>
    <x v="5"/>
    <x v="0"/>
    <s v="GDN_Direct_RT_2102"/>
    <n v="3"/>
    <m/>
    <m/>
    <m/>
    <m/>
    <n v="0"/>
    <m/>
    <x v="0"/>
    <m/>
    <m/>
    <x v="89"/>
    <m/>
    <x v="2"/>
    <x v="3"/>
    <x v="0"/>
  </r>
  <r>
    <x v="613"/>
    <x v="5"/>
    <x v="0"/>
    <s v="GDN_Direct_RT_2102"/>
    <n v="48"/>
    <m/>
    <m/>
    <m/>
    <m/>
    <n v="0"/>
    <m/>
    <x v="0"/>
    <m/>
    <m/>
    <x v="89"/>
    <m/>
    <x v="2"/>
    <x v="3"/>
    <x v="0"/>
  </r>
  <r>
    <x v="613"/>
    <x v="5"/>
    <x v="0"/>
    <s v="GDN_Direct_RT_2102"/>
    <n v="225"/>
    <m/>
    <m/>
    <m/>
    <m/>
    <n v="130.29841497499999"/>
    <m/>
    <x v="0"/>
    <m/>
    <m/>
    <x v="89"/>
    <m/>
    <x v="2"/>
    <x v="3"/>
    <x v="0"/>
  </r>
  <r>
    <x v="613"/>
    <x v="5"/>
    <x v="0"/>
    <s v="GDN_Direct_RT_2102"/>
    <n v="97"/>
    <m/>
    <m/>
    <m/>
    <m/>
    <n v="12.674394550000001"/>
    <m/>
    <x v="0"/>
    <m/>
    <m/>
    <x v="89"/>
    <m/>
    <x v="2"/>
    <x v="3"/>
    <x v="0"/>
  </r>
  <r>
    <x v="613"/>
    <x v="5"/>
    <x v="0"/>
    <s v="GDN_Direct_RT_2102"/>
    <n v="125"/>
    <m/>
    <m/>
    <m/>
    <m/>
    <n v="22.475775290000001"/>
    <m/>
    <x v="0"/>
    <m/>
    <m/>
    <x v="89"/>
    <m/>
    <x v="2"/>
    <x v="3"/>
    <x v="0"/>
  </r>
  <r>
    <x v="613"/>
    <x v="5"/>
    <x v="0"/>
    <s v="GDN_Direct_RT_2102"/>
    <n v="6"/>
    <m/>
    <m/>
    <m/>
    <m/>
    <n v="0"/>
    <m/>
    <x v="0"/>
    <m/>
    <m/>
    <x v="89"/>
    <m/>
    <x v="2"/>
    <x v="3"/>
    <x v="0"/>
  </r>
  <r>
    <x v="613"/>
    <x v="5"/>
    <x v="0"/>
    <s v="GDN_Direct_RT_2102"/>
    <n v="4"/>
    <m/>
    <m/>
    <m/>
    <m/>
    <n v="0"/>
    <m/>
    <x v="0"/>
    <m/>
    <m/>
    <x v="89"/>
    <m/>
    <x v="2"/>
    <x v="3"/>
    <x v="0"/>
  </r>
  <r>
    <x v="613"/>
    <x v="5"/>
    <x v="0"/>
    <s v="GDN_Direct_RT_2102"/>
    <n v="11"/>
    <m/>
    <m/>
    <m/>
    <m/>
    <n v="0"/>
    <m/>
    <x v="0"/>
    <m/>
    <m/>
    <x v="89"/>
    <m/>
    <x v="2"/>
    <x v="3"/>
    <x v="0"/>
  </r>
  <r>
    <x v="613"/>
    <x v="5"/>
    <x v="0"/>
    <s v="GDN_Direct_RT_2102"/>
    <n v="1072"/>
    <m/>
    <m/>
    <m/>
    <m/>
    <n v="17.941865284999999"/>
    <m/>
    <x v="0"/>
    <m/>
    <m/>
    <x v="89"/>
    <m/>
    <x v="2"/>
    <x v="3"/>
    <x v="0"/>
  </r>
  <r>
    <x v="613"/>
    <x v="5"/>
    <x v="0"/>
    <s v="GDN_Direct_RT_2102"/>
    <n v="410"/>
    <m/>
    <m/>
    <m/>
    <m/>
    <n v="14.828713925000001"/>
    <m/>
    <x v="0"/>
    <m/>
    <m/>
    <x v="89"/>
    <m/>
    <x v="2"/>
    <x v="3"/>
    <x v="0"/>
  </r>
  <r>
    <x v="613"/>
    <x v="5"/>
    <x v="0"/>
    <s v="GDN_Direct_RT_2102"/>
    <n v="10169"/>
    <m/>
    <m/>
    <m/>
    <m/>
    <n v="2575.55765793"/>
    <m/>
    <x v="0"/>
    <m/>
    <m/>
    <x v="89"/>
    <m/>
    <x v="2"/>
    <x v="3"/>
    <x v="0"/>
  </r>
  <r>
    <x v="613"/>
    <x v="5"/>
    <x v="0"/>
    <s v="GDN_Direct_RT_2102"/>
    <n v="109"/>
    <m/>
    <m/>
    <m/>
    <m/>
    <n v="33.457370150000003"/>
    <m/>
    <x v="0"/>
    <m/>
    <m/>
    <x v="89"/>
    <m/>
    <x v="2"/>
    <x v="3"/>
    <x v="0"/>
  </r>
  <r>
    <x v="613"/>
    <x v="5"/>
    <x v="0"/>
    <s v="GDN_Direct_RT_2102"/>
    <n v="17"/>
    <m/>
    <m/>
    <m/>
    <m/>
    <n v="0"/>
    <m/>
    <x v="0"/>
    <m/>
    <m/>
    <x v="89"/>
    <m/>
    <x v="2"/>
    <x v="3"/>
    <x v="0"/>
  </r>
  <r>
    <x v="613"/>
    <x v="5"/>
    <x v="0"/>
    <s v="GDN_Direct_RT_2102"/>
    <n v="1"/>
    <m/>
    <m/>
    <m/>
    <m/>
    <n v="0"/>
    <m/>
    <x v="0"/>
    <m/>
    <m/>
    <x v="89"/>
    <m/>
    <x v="2"/>
    <x v="3"/>
    <x v="0"/>
  </r>
  <r>
    <x v="613"/>
    <x v="5"/>
    <x v="0"/>
    <s v="GDN_Direct_RT_2102"/>
    <n v="206"/>
    <m/>
    <m/>
    <m/>
    <m/>
    <n v="67.363890174999995"/>
    <m/>
    <x v="0"/>
    <m/>
    <m/>
    <x v="89"/>
    <m/>
    <x v="2"/>
    <x v="3"/>
    <x v="0"/>
  </r>
  <r>
    <x v="613"/>
    <x v="5"/>
    <x v="0"/>
    <s v="GDN_Direct_RT_2102"/>
    <n v="312"/>
    <m/>
    <m/>
    <m/>
    <m/>
    <n v="27.874998885"/>
    <m/>
    <x v="0"/>
    <m/>
    <m/>
    <x v="89"/>
    <m/>
    <x v="2"/>
    <x v="3"/>
    <x v="0"/>
  </r>
  <r>
    <x v="613"/>
    <x v="5"/>
    <x v="0"/>
    <s v="GDN_Direct_RT_2102"/>
    <n v="2026"/>
    <m/>
    <m/>
    <m/>
    <m/>
    <n v="154.571619325"/>
    <m/>
    <x v="0"/>
    <m/>
    <m/>
    <x v="89"/>
    <m/>
    <x v="2"/>
    <x v="3"/>
    <x v="0"/>
  </r>
  <r>
    <x v="613"/>
    <x v="5"/>
    <x v="0"/>
    <s v="GDN_Direct_RT_2102"/>
    <n v="239"/>
    <m/>
    <m/>
    <m/>
    <m/>
    <n v="0"/>
    <m/>
    <x v="0"/>
    <m/>
    <m/>
    <x v="89"/>
    <m/>
    <x v="2"/>
    <x v="3"/>
    <x v="0"/>
  </r>
  <r>
    <x v="613"/>
    <x v="5"/>
    <x v="0"/>
    <s v="GDN_Direct_RT_2102"/>
    <n v="90"/>
    <m/>
    <m/>
    <m/>
    <m/>
    <n v="0"/>
    <m/>
    <x v="0"/>
    <m/>
    <m/>
    <x v="89"/>
    <m/>
    <x v="2"/>
    <x v="3"/>
    <x v="0"/>
  </r>
  <r>
    <x v="613"/>
    <x v="5"/>
    <x v="0"/>
    <s v="GDN_Direct_RT_2102"/>
    <n v="1344"/>
    <m/>
    <m/>
    <m/>
    <m/>
    <n v="65.408484569999999"/>
    <m/>
    <x v="0"/>
    <m/>
    <m/>
    <x v="89"/>
    <m/>
    <x v="2"/>
    <x v="3"/>
    <x v="0"/>
  </r>
  <r>
    <x v="614"/>
    <x v="4"/>
    <x v="0"/>
    <s v="指名：ドルチェグスト（170816-170916）"/>
    <n v="22"/>
    <m/>
    <m/>
    <m/>
    <m/>
    <n v="33.28"/>
    <m/>
    <x v="0"/>
    <m/>
    <m/>
    <x v="89"/>
    <m/>
    <x v="2"/>
    <x v="3"/>
    <x v="2"/>
  </r>
  <r>
    <x v="614"/>
    <x v="4"/>
    <x v="0"/>
    <s v="指名：ドルチェグスト（170816-170916）"/>
    <n v="114"/>
    <m/>
    <m/>
    <m/>
    <m/>
    <n v="1534"/>
    <m/>
    <x v="0"/>
    <m/>
    <m/>
    <x v="89"/>
    <m/>
    <x v="2"/>
    <x v="3"/>
    <x v="2"/>
  </r>
  <r>
    <x v="614"/>
    <x v="4"/>
    <x v="0"/>
    <s v="指名：ドルチェグスト（170816-170916）"/>
    <n v="2303"/>
    <m/>
    <m/>
    <m/>
    <m/>
    <n v="26482.560000000001"/>
    <m/>
    <x v="0"/>
    <m/>
    <m/>
    <x v="89"/>
    <m/>
    <x v="2"/>
    <x v="3"/>
    <x v="2"/>
  </r>
  <r>
    <x v="614"/>
    <x v="4"/>
    <x v="0"/>
    <s v="指名：ドルチェグスト（170816-170916）"/>
    <n v="3670"/>
    <m/>
    <m/>
    <m/>
    <m/>
    <n v="35668.879999999997"/>
    <m/>
    <x v="0"/>
    <m/>
    <m/>
    <x v="89"/>
    <m/>
    <x v="2"/>
    <x v="3"/>
    <x v="2"/>
  </r>
  <r>
    <x v="614"/>
    <x v="4"/>
    <x v="0"/>
    <s v="指名：ドルチェグスト（170816-170916）"/>
    <n v="18"/>
    <m/>
    <m/>
    <m/>
    <m/>
    <n v="34.32"/>
    <m/>
    <x v="0"/>
    <m/>
    <m/>
    <x v="89"/>
    <m/>
    <x v="2"/>
    <x v="3"/>
    <x v="2"/>
  </r>
  <r>
    <x v="614"/>
    <x v="4"/>
    <x v="0"/>
    <s v="指名：ドルチェグスト（170816-170916）"/>
    <n v="70"/>
    <m/>
    <m/>
    <m/>
    <m/>
    <n v="527.28"/>
    <m/>
    <x v="0"/>
    <m/>
    <m/>
    <x v="89"/>
    <m/>
    <x v="2"/>
    <x v="3"/>
    <x v="2"/>
  </r>
  <r>
    <x v="614"/>
    <x v="5"/>
    <x v="0"/>
    <s v="GDN_Direct_RT_2102"/>
    <n v="274"/>
    <m/>
    <m/>
    <m/>
    <m/>
    <n v="19.22770001"/>
    <m/>
    <x v="0"/>
    <m/>
    <m/>
    <x v="89"/>
    <m/>
    <x v="2"/>
    <x v="3"/>
    <x v="0"/>
  </r>
  <r>
    <x v="614"/>
    <x v="5"/>
    <x v="0"/>
    <s v="GDN_Direct_RT_2102"/>
    <n v="1117"/>
    <m/>
    <m/>
    <m/>
    <m/>
    <n v="29.361809014999999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06"/>
    <m/>
    <m/>
    <m/>
    <m/>
    <n v="65.276765159999997"/>
    <m/>
    <x v="0"/>
    <m/>
    <m/>
    <x v="89"/>
    <m/>
    <x v="2"/>
    <x v="3"/>
    <x v="0"/>
  </r>
  <r>
    <x v="614"/>
    <x v="5"/>
    <x v="0"/>
    <s v="GDN_Direct_RT_2102"/>
    <n v="8"/>
    <m/>
    <m/>
    <m/>
    <m/>
    <n v="0"/>
    <m/>
    <x v="0"/>
    <m/>
    <m/>
    <x v="89"/>
    <m/>
    <x v="2"/>
    <x v="3"/>
    <x v="0"/>
  </r>
  <r>
    <x v="614"/>
    <x v="5"/>
    <x v="0"/>
    <s v="GDN_Direct_RT_2102"/>
    <n v="2326"/>
    <m/>
    <m/>
    <m/>
    <m/>
    <n v="191.80278502499999"/>
    <m/>
    <x v="0"/>
    <m/>
    <m/>
    <x v="89"/>
    <m/>
    <x v="2"/>
    <x v="3"/>
    <x v="0"/>
  </r>
  <r>
    <x v="614"/>
    <x v="5"/>
    <x v="0"/>
    <s v="GDN_Direct_RT_2102"/>
    <n v="6910"/>
    <m/>
    <m/>
    <m/>
    <m/>
    <n v="1933.4997229350001"/>
    <m/>
    <x v="0"/>
    <m/>
    <m/>
    <x v="89"/>
    <m/>
    <x v="2"/>
    <x v="3"/>
    <x v="0"/>
  </r>
  <r>
    <x v="614"/>
    <x v="5"/>
    <x v="0"/>
    <s v="GDN_Direct_RT_2102"/>
    <n v="84363"/>
    <m/>
    <m/>
    <m/>
    <m/>
    <n v="10202.138706275"/>
    <m/>
    <x v="0"/>
    <m/>
    <m/>
    <x v="89"/>
    <m/>
    <x v="2"/>
    <x v="3"/>
    <x v="0"/>
  </r>
  <r>
    <x v="614"/>
    <x v="5"/>
    <x v="0"/>
    <s v="GDN_Direct_RT_2102"/>
    <n v="184"/>
    <m/>
    <m/>
    <m/>
    <m/>
    <n v="0"/>
    <m/>
    <x v="0"/>
    <m/>
    <m/>
    <x v="89"/>
    <m/>
    <x v="2"/>
    <x v="3"/>
    <x v="0"/>
  </r>
  <r>
    <x v="614"/>
    <x v="5"/>
    <x v="0"/>
    <s v="GDN_Direct_RT_2102"/>
    <n v="4390"/>
    <m/>
    <m/>
    <m/>
    <m/>
    <n v="413.81777729999999"/>
    <m/>
    <x v="0"/>
    <m/>
    <m/>
    <x v="89"/>
    <m/>
    <x v="2"/>
    <x v="3"/>
    <x v="0"/>
  </r>
  <r>
    <x v="614"/>
    <x v="5"/>
    <x v="0"/>
    <s v="GDN_Direct_RT_2102"/>
    <n v="203"/>
    <m/>
    <m/>
    <m/>
    <m/>
    <n v="130.714691305"/>
    <m/>
    <x v="0"/>
    <m/>
    <m/>
    <x v="89"/>
    <m/>
    <x v="2"/>
    <x v="3"/>
    <x v="0"/>
  </r>
  <r>
    <x v="614"/>
    <x v="5"/>
    <x v="0"/>
    <s v="GDN_Direct_RT_2102"/>
    <n v="34"/>
    <m/>
    <m/>
    <m/>
    <m/>
    <n v="0"/>
    <m/>
    <x v="0"/>
    <m/>
    <m/>
    <x v="89"/>
    <m/>
    <x v="2"/>
    <x v="3"/>
    <x v="0"/>
  </r>
  <r>
    <x v="614"/>
    <x v="5"/>
    <x v="0"/>
    <s v="GDN_Direct_RT_2102"/>
    <n v="93"/>
    <m/>
    <m/>
    <m/>
    <m/>
    <n v="73.664097325"/>
    <m/>
    <x v="0"/>
    <m/>
    <m/>
    <x v="89"/>
    <m/>
    <x v="2"/>
    <x v="3"/>
    <x v="0"/>
  </r>
  <r>
    <x v="614"/>
    <x v="5"/>
    <x v="0"/>
    <s v="GDN_Direct_RT_2102"/>
    <n v="38"/>
    <m/>
    <m/>
    <m/>
    <m/>
    <n v="0"/>
    <m/>
    <x v="0"/>
    <m/>
    <m/>
    <x v="89"/>
    <m/>
    <x v="2"/>
    <x v="3"/>
    <x v="0"/>
  </r>
  <r>
    <x v="614"/>
    <x v="5"/>
    <x v="0"/>
    <s v="GDN_Direct_RT_2102"/>
    <n v="286"/>
    <m/>
    <m/>
    <m/>
    <m/>
    <n v="0"/>
    <m/>
    <x v="0"/>
    <m/>
    <m/>
    <x v="89"/>
    <m/>
    <x v="2"/>
    <x v="3"/>
    <x v="0"/>
  </r>
  <r>
    <x v="614"/>
    <x v="5"/>
    <x v="0"/>
    <s v="GDN_Direct_RT_2102"/>
    <n v="782"/>
    <m/>
    <m/>
    <m/>
    <m/>
    <n v="24.53"/>
    <m/>
    <x v="0"/>
    <m/>
    <m/>
    <x v="89"/>
    <m/>
    <x v="2"/>
    <x v="3"/>
    <x v="0"/>
  </r>
  <r>
    <x v="614"/>
    <x v="5"/>
    <x v="0"/>
    <s v="GDN_Direct_RT_2102"/>
    <n v="1719"/>
    <m/>
    <m/>
    <m/>
    <m/>
    <n v="119.06258561999999"/>
    <m/>
    <x v="0"/>
    <m/>
    <m/>
    <x v="89"/>
    <m/>
    <x v="2"/>
    <x v="3"/>
    <x v="0"/>
  </r>
  <r>
    <x v="614"/>
    <x v="5"/>
    <x v="0"/>
    <s v="GDN_Direct_RT_2102"/>
    <n v="58256"/>
    <m/>
    <m/>
    <m/>
    <m/>
    <n v="4752.1897060199999"/>
    <m/>
    <x v="0"/>
    <m/>
    <m/>
    <x v="89"/>
    <m/>
    <x v="2"/>
    <x v="3"/>
    <x v="0"/>
  </r>
  <r>
    <x v="614"/>
    <x v="5"/>
    <x v="0"/>
    <s v="GDN_Direct_RT_2102"/>
    <n v="6698"/>
    <m/>
    <m/>
    <m/>
    <m/>
    <n v="521.42010301999994"/>
    <m/>
    <x v="0"/>
    <m/>
    <m/>
    <x v="89"/>
    <m/>
    <x v="2"/>
    <x v="3"/>
    <x v="0"/>
  </r>
  <r>
    <x v="614"/>
    <x v="5"/>
    <x v="0"/>
    <s v="GDN_Direct_RT_2102"/>
    <n v="4289"/>
    <m/>
    <m/>
    <m/>
    <m/>
    <n v="305.87196691000003"/>
    <m/>
    <x v="0"/>
    <m/>
    <m/>
    <x v="89"/>
    <m/>
    <x v="2"/>
    <x v="3"/>
    <x v="0"/>
  </r>
  <r>
    <x v="614"/>
    <x v="5"/>
    <x v="0"/>
    <s v="GDN_Direct_RT_2102"/>
    <n v="531"/>
    <m/>
    <m/>
    <m/>
    <m/>
    <n v="21.184999999999999"/>
    <m/>
    <x v="0"/>
    <m/>
    <m/>
    <x v="89"/>
    <m/>
    <x v="2"/>
    <x v="3"/>
    <x v="0"/>
  </r>
  <r>
    <x v="614"/>
    <x v="5"/>
    <x v="0"/>
    <s v="GDN_Direct_RT_2102"/>
    <n v="340"/>
    <m/>
    <m/>
    <m/>
    <m/>
    <n v="28.495468509999998"/>
    <m/>
    <x v="0"/>
    <m/>
    <m/>
    <x v="89"/>
    <m/>
    <x v="2"/>
    <x v="3"/>
    <x v="0"/>
  </r>
  <r>
    <x v="614"/>
    <x v="5"/>
    <x v="0"/>
    <s v="GDN_Direct_RT_2102"/>
    <n v="33"/>
    <m/>
    <m/>
    <m/>
    <m/>
    <n v="0"/>
    <m/>
    <x v="0"/>
    <m/>
    <m/>
    <x v="89"/>
    <m/>
    <x v="2"/>
    <x v="3"/>
    <x v="0"/>
  </r>
  <r>
    <x v="614"/>
    <x v="5"/>
    <x v="0"/>
    <s v="GDN_Direct_RT_2102"/>
    <n v="13"/>
    <m/>
    <m/>
    <m/>
    <m/>
    <n v="0"/>
    <m/>
    <x v="0"/>
    <m/>
    <m/>
    <x v="89"/>
    <m/>
    <x v="2"/>
    <x v="3"/>
    <x v="0"/>
  </r>
  <r>
    <x v="614"/>
    <x v="5"/>
    <x v="0"/>
    <s v="GDN_Direct_RT_2102"/>
    <n v="18"/>
    <m/>
    <m/>
    <m/>
    <m/>
    <n v="0"/>
    <m/>
    <x v="0"/>
    <m/>
    <m/>
    <x v="89"/>
    <m/>
    <x v="2"/>
    <x v="3"/>
    <x v="0"/>
  </r>
  <r>
    <x v="614"/>
    <x v="5"/>
    <x v="0"/>
    <s v="GDN_Direct_RT_2102"/>
    <n v="18"/>
    <m/>
    <m/>
    <m/>
    <m/>
    <n v="0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42"/>
    <m/>
    <m/>
    <m/>
    <m/>
    <n v="0"/>
    <m/>
    <x v="0"/>
    <m/>
    <m/>
    <x v="89"/>
    <m/>
    <x v="2"/>
    <x v="3"/>
    <x v="0"/>
  </r>
  <r>
    <x v="614"/>
    <x v="5"/>
    <x v="0"/>
    <s v="GDN_Direct_RT_2102"/>
    <n v="7297"/>
    <m/>
    <m/>
    <m/>
    <m/>
    <n v="2265.664569515"/>
    <m/>
    <x v="0"/>
    <m/>
    <m/>
    <x v="89"/>
    <m/>
    <x v="2"/>
    <x v="3"/>
    <x v="0"/>
  </r>
  <r>
    <x v="614"/>
    <x v="5"/>
    <x v="0"/>
    <s v="GDN_Direct_RT_2102"/>
    <n v="117"/>
    <m/>
    <m/>
    <m/>
    <m/>
    <n v="38.844301985000001"/>
    <m/>
    <x v="0"/>
    <m/>
    <m/>
    <x v="89"/>
    <m/>
    <x v="2"/>
    <x v="3"/>
    <x v="0"/>
  </r>
  <r>
    <x v="614"/>
    <x v="5"/>
    <x v="0"/>
    <s v="GDN_Direct_RT_2102"/>
    <n v="351"/>
    <m/>
    <m/>
    <m/>
    <m/>
    <n v="24.53"/>
    <m/>
    <x v="0"/>
    <m/>
    <m/>
    <x v="89"/>
    <m/>
    <x v="2"/>
    <x v="3"/>
    <x v="0"/>
  </r>
  <r>
    <x v="614"/>
    <x v="5"/>
    <x v="0"/>
    <s v="GDN_Direct_RT_2102"/>
    <n v="348"/>
    <m/>
    <m/>
    <m/>
    <m/>
    <n v="0"/>
    <m/>
    <x v="0"/>
    <m/>
    <m/>
    <x v="89"/>
    <m/>
    <x v="2"/>
    <x v="3"/>
    <x v="0"/>
  </r>
  <r>
    <x v="614"/>
    <x v="5"/>
    <x v="0"/>
    <s v="GDN_Direct_RT_2102"/>
    <n v="453"/>
    <m/>
    <m/>
    <m/>
    <m/>
    <n v="31.250438384999999"/>
    <m/>
    <x v="0"/>
    <m/>
    <m/>
    <x v="89"/>
    <m/>
    <x v="2"/>
    <x v="3"/>
    <x v="0"/>
  </r>
  <r>
    <x v="614"/>
    <x v="5"/>
    <x v="0"/>
    <s v="GDN_Direct_RT_2102"/>
    <n v="10478"/>
    <m/>
    <m/>
    <m/>
    <m/>
    <n v="3050.9649712100004"/>
    <m/>
    <x v="0"/>
    <m/>
    <m/>
    <x v="89"/>
    <m/>
    <x v="2"/>
    <x v="3"/>
    <x v="0"/>
  </r>
  <r>
    <x v="614"/>
    <x v="5"/>
    <x v="0"/>
    <s v="GDN_Direct_RT_2102"/>
    <n v="1436"/>
    <m/>
    <m/>
    <m/>
    <m/>
    <n v="80.588048855000011"/>
    <m/>
    <x v="0"/>
    <m/>
    <m/>
    <x v="89"/>
    <m/>
    <x v="2"/>
    <x v="3"/>
    <x v="0"/>
  </r>
  <r>
    <x v="614"/>
    <x v="5"/>
    <x v="0"/>
    <s v="GDN_Direct_RT_2102"/>
    <n v="574"/>
    <m/>
    <m/>
    <m/>
    <m/>
    <n v="45.715000000000003"/>
    <m/>
    <x v="0"/>
    <m/>
    <m/>
    <x v="89"/>
    <m/>
    <x v="2"/>
    <x v="3"/>
    <x v="0"/>
  </r>
  <r>
    <x v="614"/>
    <x v="5"/>
    <x v="0"/>
    <s v="GDN_Direct_RT_2102"/>
    <n v="5"/>
    <m/>
    <m/>
    <m/>
    <m/>
    <n v="0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2066"/>
    <m/>
    <m/>
    <m/>
    <m/>
    <n v="157.68425221000001"/>
    <m/>
    <x v="0"/>
    <m/>
    <m/>
    <x v="89"/>
    <m/>
    <x v="2"/>
    <x v="3"/>
    <x v="0"/>
  </r>
  <r>
    <x v="614"/>
    <x v="5"/>
    <x v="0"/>
    <s v="GDN_Direct_RT_2102"/>
    <n v="1063"/>
    <m/>
    <m/>
    <m/>
    <m/>
    <n v="104.14562502"/>
    <m/>
    <x v="0"/>
    <m/>
    <m/>
    <x v="89"/>
    <m/>
    <x v="2"/>
    <x v="3"/>
    <x v="0"/>
  </r>
  <r>
    <x v="614"/>
    <x v="5"/>
    <x v="0"/>
    <s v="GDN_Direct_RT_2102"/>
    <n v="232"/>
    <m/>
    <m/>
    <m/>
    <m/>
    <n v="65.344823645000005"/>
    <m/>
    <x v="0"/>
    <m/>
    <m/>
    <x v="89"/>
    <m/>
    <x v="2"/>
    <x v="3"/>
    <x v="0"/>
  </r>
  <r>
    <x v="614"/>
    <x v="5"/>
    <x v="0"/>
    <s v="GDN_Direct_RT_2102"/>
    <n v="336"/>
    <m/>
    <m/>
    <m/>
    <m/>
    <n v="0"/>
    <m/>
    <x v="0"/>
    <m/>
    <m/>
    <x v="89"/>
    <m/>
    <x v="2"/>
    <x v="3"/>
    <x v="0"/>
  </r>
  <r>
    <x v="614"/>
    <x v="5"/>
    <x v="0"/>
    <s v="GDN_Direct_RT_2102"/>
    <n v="458"/>
    <m/>
    <m/>
    <m/>
    <m/>
    <n v="17.745289669999998"/>
    <m/>
    <x v="0"/>
    <m/>
    <m/>
    <x v="89"/>
    <m/>
    <x v="2"/>
    <x v="3"/>
    <x v="0"/>
  </r>
  <r>
    <x v="614"/>
    <x v="5"/>
    <x v="0"/>
    <s v="GDN_Direct_RT_2102"/>
    <n v="2993"/>
    <m/>
    <m/>
    <m/>
    <m/>
    <n v="416.51198190500003"/>
    <m/>
    <x v="0"/>
    <m/>
    <m/>
    <x v="89"/>
    <m/>
    <x v="2"/>
    <x v="3"/>
    <x v="0"/>
  </r>
  <r>
    <x v="614"/>
    <x v="5"/>
    <x v="0"/>
    <s v="GDN_Direct_RT_2102"/>
    <n v="226"/>
    <m/>
    <m/>
    <m/>
    <m/>
    <n v="0"/>
    <m/>
    <x v="0"/>
    <m/>
    <m/>
    <x v="89"/>
    <m/>
    <x v="2"/>
    <x v="3"/>
    <x v="0"/>
  </r>
  <r>
    <x v="614"/>
    <x v="5"/>
    <x v="0"/>
    <s v="GDN_Direct_RT_2102"/>
    <n v="922"/>
    <m/>
    <m/>
    <m/>
    <m/>
    <n v="77.768797000000006"/>
    <m/>
    <x v="0"/>
    <m/>
    <m/>
    <x v="89"/>
    <m/>
    <x v="2"/>
    <x v="3"/>
    <x v="0"/>
  </r>
  <r>
    <x v="614"/>
    <x v="5"/>
    <x v="0"/>
    <s v="GDN_Direct_RT_2102"/>
    <n v="322"/>
    <m/>
    <m/>
    <m/>
    <m/>
    <n v="18.694209305000001"/>
    <m/>
    <x v="0"/>
    <m/>
    <m/>
    <x v="89"/>
    <m/>
    <x v="2"/>
    <x v="3"/>
    <x v="0"/>
  </r>
  <r>
    <x v="614"/>
    <x v="5"/>
    <x v="0"/>
    <s v="GDN_Direct_RT_2102"/>
    <n v="35"/>
    <m/>
    <m/>
    <m/>
    <m/>
    <n v="0"/>
    <m/>
    <x v="0"/>
    <m/>
    <m/>
    <x v="89"/>
    <m/>
    <x v="2"/>
    <x v="3"/>
    <x v="0"/>
  </r>
  <r>
    <x v="614"/>
    <x v="5"/>
    <x v="0"/>
    <s v="GDN_Direct_RT_2102"/>
    <n v="19"/>
    <m/>
    <m/>
    <m/>
    <m/>
    <n v="0"/>
    <m/>
    <x v="0"/>
    <m/>
    <m/>
    <x v="89"/>
    <m/>
    <x v="2"/>
    <x v="3"/>
    <x v="0"/>
  </r>
  <r>
    <x v="614"/>
    <x v="5"/>
    <x v="0"/>
    <s v="GDN_Direct_RT_2102"/>
    <n v="5"/>
    <m/>
    <m/>
    <m/>
    <m/>
    <n v="0"/>
    <m/>
    <x v="0"/>
    <m/>
    <m/>
    <x v="89"/>
    <m/>
    <x v="2"/>
    <x v="3"/>
    <x v="0"/>
  </r>
  <r>
    <x v="614"/>
    <x v="5"/>
    <x v="0"/>
    <s v="GDN_Direct_RT_2102"/>
    <n v="5352"/>
    <m/>
    <m/>
    <m/>
    <m/>
    <n v="367.37147332999996"/>
    <m/>
    <x v="0"/>
    <m/>
    <m/>
    <x v="89"/>
    <m/>
    <x v="2"/>
    <x v="3"/>
    <x v="0"/>
  </r>
  <r>
    <x v="614"/>
    <x v="5"/>
    <x v="0"/>
    <s v="GDN_Direct_RT_2102"/>
    <n v="178"/>
    <m/>
    <m/>
    <m/>
    <m/>
    <n v="0"/>
    <m/>
    <x v="0"/>
    <m/>
    <m/>
    <x v="89"/>
    <m/>
    <x v="2"/>
    <x v="3"/>
    <x v="0"/>
  </r>
  <r>
    <x v="614"/>
    <x v="5"/>
    <x v="0"/>
    <s v="GDN_Direct_RT_2102"/>
    <n v="4017"/>
    <m/>
    <m/>
    <m/>
    <m/>
    <n v="267.85471617500002"/>
    <m/>
    <x v="0"/>
    <m/>
    <m/>
    <x v="89"/>
    <m/>
    <x v="2"/>
    <x v="3"/>
    <x v="0"/>
  </r>
  <r>
    <x v="614"/>
    <x v="5"/>
    <x v="0"/>
    <s v="GDN_Direct_RT_2102"/>
    <n v="260"/>
    <m/>
    <m/>
    <m/>
    <m/>
    <n v="44.149761884999997"/>
    <m/>
    <x v="0"/>
    <m/>
    <m/>
    <x v="89"/>
    <m/>
    <x v="2"/>
    <x v="3"/>
    <x v="0"/>
  </r>
  <r>
    <x v="614"/>
    <x v="5"/>
    <x v="0"/>
    <s v="GDN_Direct_RT_2102"/>
    <n v="320"/>
    <m/>
    <m/>
    <m/>
    <m/>
    <n v="45.715000000000003"/>
    <m/>
    <x v="0"/>
    <m/>
    <m/>
    <x v="89"/>
    <m/>
    <x v="2"/>
    <x v="3"/>
    <x v="0"/>
  </r>
  <r>
    <x v="614"/>
    <x v="5"/>
    <x v="0"/>
    <s v="GDN_Direct_RT_2102"/>
    <n v="230"/>
    <m/>
    <m/>
    <m/>
    <m/>
    <n v="19.884732714999998"/>
    <m/>
    <x v="0"/>
    <m/>
    <m/>
    <x v="89"/>
    <m/>
    <x v="2"/>
    <x v="3"/>
    <x v="0"/>
  </r>
  <r>
    <x v="614"/>
    <x v="5"/>
    <x v="0"/>
    <s v="GDN_Direct_RT_2102"/>
    <n v="1210"/>
    <m/>
    <m/>
    <m/>
    <m/>
    <n v="65.344314089999997"/>
    <m/>
    <x v="0"/>
    <m/>
    <m/>
    <x v="89"/>
    <m/>
    <x v="2"/>
    <x v="3"/>
    <x v="0"/>
  </r>
  <r>
    <x v="614"/>
    <x v="5"/>
    <x v="0"/>
    <s v="GDN_Direct_RT_2102"/>
    <n v="14"/>
    <m/>
    <m/>
    <m/>
    <m/>
    <n v="0"/>
    <m/>
    <x v="0"/>
    <m/>
    <m/>
    <x v="89"/>
    <m/>
    <x v="2"/>
    <x v="3"/>
    <x v="0"/>
  </r>
  <r>
    <x v="614"/>
    <x v="5"/>
    <x v="0"/>
    <s v="GDN_Direct_RT_2102"/>
    <n v="104"/>
    <m/>
    <m/>
    <m/>
    <m/>
    <n v="54.013966185000001"/>
    <m/>
    <x v="0"/>
    <m/>
    <m/>
    <x v="89"/>
    <m/>
    <x v="2"/>
    <x v="3"/>
    <x v="0"/>
  </r>
  <r>
    <x v="614"/>
    <x v="5"/>
    <x v="0"/>
    <s v="GDN_Direct_RT_2102"/>
    <n v="581"/>
    <m/>
    <m/>
    <m/>
    <m/>
    <n v="139.84816362999999"/>
    <m/>
    <x v="0"/>
    <m/>
    <m/>
    <x v="89"/>
    <m/>
    <x v="2"/>
    <x v="3"/>
    <x v="0"/>
  </r>
  <r>
    <x v="614"/>
    <x v="5"/>
    <x v="0"/>
    <s v="GDN_Direct_RT_2102"/>
    <n v="12"/>
    <m/>
    <m/>
    <m/>
    <m/>
    <n v="0"/>
    <m/>
    <x v="0"/>
    <m/>
    <m/>
    <x v="89"/>
    <m/>
    <x v="2"/>
    <x v="3"/>
    <x v="0"/>
  </r>
  <r>
    <x v="614"/>
    <x v="5"/>
    <x v="0"/>
    <s v="GDN_Direct_RT_2102"/>
    <n v="13"/>
    <m/>
    <m/>
    <m/>
    <m/>
    <n v="0"/>
    <m/>
    <x v="0"/>
    <m/>
    <m/>
    <x v="89"/>
    <m/>
    <x v="2"/>
    <x v="3"/>
    <x v="0"/>
  </r>
  <r>
    <x v="614"/>
    <x v="5"/>
    <x v="0"/>
    <s v="GDN_Direct_RT_2102"/>
    <n v="529"/>
    <m/>
    <m/>
    <m/>
    <m/>
    <n v="40.705236984999999"/>
    <m/>
    <x v="0"/>
    <m/>
    <m/>
    <x v="89"/>
    <m/>
    <x v="2"/>
    <x v="3"/>
    <x v="0"/>
  </r>
  <r>
    <x v="614"/>
    <x v="5"/>
    <x v="0"/>
    <s v="GDN_Direct_RT_2102"/>
    <n v="7"/>
    <m/>
    <m/>
    <m/>
    <m/>
    <n v="0"/>
    <m/>
    <x v="0"/>
    <m/>
    <m/>
    <x v="89"/>
    <m/>
    <x v="2"/>
    <x v="3"/>
    <x v="0"/>
  </r>
  <r>
    <x v="614"/>
    <x v="5"/>
    <x v="0"/>
    <s v="GDN_Direct_RT_2102"/>
    <n v="115"/>
    <m/>
    <m/>
    <m/>
    <m/>
    <n v="59.065497100000002"/>
    <m/>
    <x v="0"/>
    <m/>
    <m/>
    <x v="89"/>
    <m/>
    <x v="2"/>
    <x v="3"/>
    <x v="0"/>
  </r>
  <r>
    <x v="614"/>
    <x v="5"/>
    <x v="0"/>
    <s v="GDN_Direct_RT_2102"/>
    <n v="658"/>
    <m/>
    <m/>
    <m/>
    <m/>
    <n v="242.26960059499999"/>
    <m/>
    <x v="0"/>
    <m/>
    <m/>
    <x v="89"/>
    <m/>
    <x v="2"/>
    <x v="3"/>
    <x v="0"/>
  </r>
  <r>
    <x v="614"/>
    <x v="5"/>
    <x v="0"/>
    <s v="GDN_Direct_RT_2102"/>
    <n v="9"/>
    <m/>
    <m/>
    <m/>
    <m/>
    <n v="0"/>
    <m/>
    <x v="0"/>
    <m/>
    <m/>
    <x v="89"/>
    <m/>
    <x v="2"/>
    <x v="3"/>
    <x v="0"/>
  </r>
  <r>
    <x v="614"/>
    <x v="5"/>
    <x v="0"/>
    <s v="GDN_Direct_RT_2102"/>
    <n v="374"/>
    <m/>
    <m/>
    <m/>
    <m/>
    <n v="14.438324550000001"/>
    <m/>
    <x v="0"/>
    <m/>
    <m/>
    <x v="89"/>
    <m/>
    <x v="2"/>
    <x v="3"/>
    <x v="0"/>
  </r>
  <r>
    <x v="614"/>
    <x v="5"/>
    <x v="0"/>
    <s v="GDN_Direct_RT_2102"/>
    <n v="207"/>
    <m/>
    <m/>
    <m/>
    <m/>
    <n v="24.53"/>
    <m/>
    <x v="0"/>
    <m/>
    <m/>
    <x v="89"/>
    <m/>
    <x v="2"/>
    <x v="3"/>
    <x v="0"/>
  </r>
  <r>
    <x v="614"/>
    <x v="5"/>
    <x v="0"/>
    <s v="GDN_Direct_RT_2102"/>
    <n v="336315"/>
    <m/>
    <m/>
    <m/>
    <m/>
    <n v="37569.353918184999"/>
    <m/>
    <x v="0"/>
    <m/>
    <m/>
    <x v="89"/>
    <m/>
    <x v="2"/>
    <x v="3"/>
    <x v="0"/>
  </r>
  <r>
    <x v="614"/>
    <x v="5"/>
    <x v="0"/>
    <s v="GDN_Direct_RT_2102"/>
    <n v="1554"/>
    <m/>
    <m/>
    <m/>
    <m/>
    <n v="42.564913150000002"/>
    <m/>
    <x v="0"/>
    <m/>
    <m/>
    <x v="89"/>
    <m/>
    <x v="2"/>
    <x v="3"/>
    <x v="0"/>
  </r>
  <r>
    <x v="614"/>
    <x v="5"/>
    <x v="0"/>
    <s v="GDN_Direct_RT_2102"/>
    <n v="283"/>
    <m/>
    <m/>
    <m/>
    <m/>
    <n v="0"/>
    <m/>
    <x v="0"/>
    <m/>
    <m/>
    <x v="89"/>
    <m/>
    <x v="2"/>
    <x v="3"/>
    <x v="0"/>
  </r>
  <r>
    <x v="614"/>
    <x v="5"/>
    <x v="0"/>
    <s v="GDN_Direct_RT_2102"/>
    <n v="221"/>
    <m/>
    <m/>
    <m/>
    <m/>
    <n v="17.593456775"/>
    <m/>
    <x v="0"/>
    <m/>
    <m/>
    <x v="89"/>
    <m/>
    <x v="2"/>
    <x v="3"/>
    <x v="0"/>
  </r>
  <r>
    <x v="614"/>
    <x v="5"/>
    <x v="0"/>
    <s v="GDN_Direct_RT_2102"/>
    <n v="855"/>
    <m/>
    <m/>
    <m/>
    <m/>
    <n v="62.402291814999998"/>
    <m/>
    <x v="0"/>
    <m/>
    <m/>
    <x v="89"/>
    <m/>
    <x v="2"/>
    <x v="3"/>
    <x v="0"/>
  </r>
  <r>
    <x v="614"/>
    <x v="5"/>
    <x v="0"/>
    <s v="GDN_Direct_RT_2102"/>
    <n v="8263"/>
    <m/>
    <m/>
    <m/>
    <m/>
    <n v="2281.0769870549998"/>
    <m/>
    <x v="0"/>
    <m/>
    <m/>
    <x v="89"/>
    <m/>
    <x v="2"/>
    <x v="3"/>
    <x v="0"/>
  </r>
  <r>
    <x v="614"/>
    <x v="5"/>
    <x v="0"/>
    <s v="GDN_Direct_RT_2102"/>
    <n v="10"/>
    <m/>
    <m/>
    <m/>
    <m/>
    <n v="0"/>
    <m/>
    <x v="0"/>
    <m/>
    <m/>
    <x v="89"/>
    <m/>
    <x v="2"/>
    <x v="3"/>
    <x v="0"/>
  </r>
  <r>
    <x v="614"/>
    <x v="5"/>
    <x v="0"/>
    <s v="GDN_Direct_RT_2102"/>
    <n v="202"/>
    <m/>
    <m/>
    <m/>
    <m/>
    <n v="61.180458090000002"/>
    <m/>
    <x v="0"/>
    <m/>
    <m/>
    <x v="89"/>
    <m/>
    <x v="2"/>
    <x v="3"/>
    <x v="0"/>
  </r>
  <r>
    <x v="614"/>
    <x v="5"/>
    <x v="0"/>
    <s v="GDN_Direct_RT_2102"/>
    <n v="9"/>
    <m/>
    <m/>
    <m/>
    <m/>
    <n v="0"/>
    <m/>
    <x v="0"/>
    <m/>
    <m/>
    <x v="89"/>
    <m/>
    <x v="2"/>
    <x v="3"/>
    <x v="0"/>
  </r>
  <r>
    <x v="614"/>
    <x v="5"/>
    <x v="0"/>
    <s v="GDN_Direct_RT_2102"/>
    <n v="17"/>
    <m/>
    <m/>
    <m/>
    <m/>
    <n v="0"/>
    <m/>
    <x v="0"/>
    <m/>
    <m/>
    <x v="89"/>
    <m/>
    <x v="2"/>
    <x v="3"/>
    <x v="0"/>
  </r>
  <r>
    <x v="614"/>
    <x v="5"/>
    <x v="0"/>
    <s v="GDN_Direct_RT_2102"/>
    <n v="15"/>
    <m/>
    <m/>
    <m/>
    <m/>
    <n v="0"/>
    <m/>
    <x v="0"/>
    <m/>
    <m/>
    <x v="89"/>
    <m/>
    <x v="2"/>
    <x v="3"/>
    <x v="0"/>
  </r>
  <r>
    <x v="615"/>
    <x v="4"/>
    <x v="0"/>
    <s v="指名：ドルチェグスト（170816-170916）"/>
    <n v="3060"/>
    <m/>
    <m/>
    <m/>
    <m/>
    <n v="44435.040000000001"/>
    <m/>
    <x v="0"/>
    <m/>
    <m/>
    <x v="89"/>
    <m/>
    <x v="2"/>
    <x v="3"/>
    <x v="2"/>
  </r>
  <r>
    <x v="615"/>
    <x v="4"/>
    <x v="0"/>
    <s v="指名：ドルチェグスト（170816-170916）"/>
    <n v="10"/>
    <m/>
    <m/>
    <m/>
    <m/>
    <n v="235.04"/>
    <m/>
    <x v="0"/>
    <m/>
    <m/>
    <x v="89"/>
    <m/>
    <x v="2"/>
    <x v="3"/>
    <x v="2"/>
  </r>
  <r>
    <x v="615"/>
    <x v="4"/>
    <x v="0"/>
    <s v="指名：ドルチェグスト（170816-170916）"/>
    <n v="84"/>
    <m/>
    <m/>
    <m/>
    <m/>
    <n v="1358.24"/>
    <m/>
    <x v="0"/>
    <m/>
    <m/>
    <x v="89"/>
    <m/>
    <x v="2"/>
    <x v="3"/>
    <x v="2"/>
  </r>
  <r>
    <x v="615"/>
    <x v="4"/>
    <x v="0"/>
    <s v="指名：ドルチェグスト（170816-170916）"/>
    <n v="4285"/>
    <m/>
    <m/>
    <m/>
    <m/>
    <n v="46362.159999999996"/>
    <m/>
    <x v="0"/>
    <m/>
    <m/>
    <x v="89"/>
    <m/>
    <x v="2"/>
    <x v="3"/>
    <x v="2"/>
  </r>
  <r>
    <x v="615"/>
    <x v="4"/>
    <x v="0"/>
    <s v="指名：ドルチェグスト（170816-170916）"/>
    <n v="139"/>
    <m/>
    <m/>
    <m/>
    <m/>
    <n v="2101.84"/>
    <m/>
    <x v="0"/>
    <m/>
    <m/>
    <x v="89"/>
    <m/>
    <x v="2"/>
    <x v="3"/>
    <x v="2"/>
  </r>
  <r>
    <x v="615"/>
    <x v="4"/>
    <x v="0"/>
    <s v="指名：ドルチェグスト（170816-170916）"/>
    <n v="25"/>
    <m/>
    <m/>
    <m/>
    <m/>
    <n v="906.88"/>
    <m/>
    <x v="0"/>
    <m/>
    <m/>
    <x v="89"/>
    <m/>
    <x v="2"/>
    <x v="3"/>
    <x v="2"/>
  </r>
  <r>
    <x v="615"/>
    <x v="5"/>
    <x v="0"/>
    <s v="GDN_Direct_RT_2102"/>
    <n v="1835"/>
    <m/>
    <m/>
    <m/>
    <m/>
    <n v="114.37771911"/>
    <m/>
    <x v="0"/>
    <m/>
    <m/>
    <x v="89"/>
    <m/>
    <x v="2"/>
    <x v="3"/>
    <x v="0"/>
  </r>
  <r>
    <x v="615"/>
    <x v="5"/>
    <x v="0"/>
    <s v="GDN_Direct_RT_2102"/>
    <n v="2809"/>
    <m/>
    <m/>
    <m/>
    <m/>
    <n v="224.37880231"/>
    <m/>
    <x v="0"/>
    <m/>
    <m/>
    <x v="89"/>
    <m/>
    <x v="2"/>
    <x v="3"/>
    <x v="0"/>
  </r>
  <r>
    <x v="615"/>
    <x v="5"/>
    <x v="0"/>
    <s v="GDN_Direct_RT_2102"/>
    <n v="238"/>
    <m/>
    <m/>
    <m/>
    <m/>
    <n v="93.801920545000002"/>
    <m/>
    <x v="0"/>
    <m/>
    <m/>
    <x v="89"/>
    <m/>
    <x v="2"/>
    <x v="3"/>
    <x v="0"/>
  </r>
  <r>
    <x v="615"/>
    <x v="5"/>
    <x v="0"/>
    <s v="GDN_Direct_RT_2102"/>
    <n v="3"/>
    <m/>
    <m/>
    <m/>
    <m/>
    <n v="0"/>
    <m/>
    <x v="0"/>
    <m/>
    <m/>
    <x v="89"/>
    <m/>
    <x v="2"/>
    <x v="3"/>
    <x v="0"/>
  </r>
  <r>
    <x v="615"/>
    <x v="5"/>
    <x v="0"/>
    <s v="GDN_Direct_RT_2102"/>
    <n v="1543"/>
    <m/>
    <m/>
    <m/>
    <m/>
    <n v="114.68902934"/>
    <m/>
    <x v="0"/>
    <m/>
    <m/>
    <x v="89"/>
    <m/>
    <x v="2"/>
    <x v="3"/>
    <x v="0"/>
  </r>
  <r>
    <x v="615"/>
    <x v="5"/>
    <x v="0"/>
    <s v="GDN_Direct_RT_2102"/>
    <n v="507"/>
    <m/>
    <m/>
    <m/>
    <m/>
    <n v="61.323352030000002"/>
    <m/>
    <x v="0"/>
    <m/>
    <m/>
    <x v="89"/>
    <m/>
    <x v="2"/>
    <x v="3"/>
    <x v="0"/>
  </r>
  <r>
    <x v="615"/>
    <x v="5"/>
    <x v="0"/>
    <s v="GDN_Direct_RT_2102"/>
    <n v="473"/>
    <m/>
    <m/>
    <m/>
    <m/>
    <n v="21.663343919999999"/>
    <m/>
    <x v="0"/>
    <m/>
    <m/>
    <x v="89"/>
    <m/>
    <x v="2"/>
    <x v="3"/>
    <x v="0"/>
  </r>
  <r>
    <x v="615"/>
    <x v="5"/>
    <x v="0"/>
    <s v="GDN_Direct_RT_2102"/>
    <n v="13"/>
    <m/>
    <m/>
    <m/>
    <m/>
    <n v="0"/>
    <m/>
    <x v="0"/>
    <m/>
    <m/>
    <x v="89"/>
    <m/>
    <x v="2"/>
    <x v="3"/>
    <x v="0"/>
  </r>
  <r>
    <x v="615"/>
    <x v="5"/>
    <x v="0"/>
    <s v="GDN_Direct_RT_2102"/>
    <n v="107"/>
    <m/>
    <m/>
    <m/>
    <m/>
    <n v="21.184999999999999"/>
    <m/>
    <x v="0"/>
    <m/>
    <m/>
    <x v="89"/>
    <m/>
    <x v="2"/>
    <x v="3"/>
    <x v="0"/>
  </r>
  <r>
    <x v="615"/>
    <x v="5"/>
    <x v="0"/>
    <s v="GDN_Direct_RT_2102"/>
    <n v="12"/>
    <m/>
    <m/>
    <m/>
    <m/>
    <n v="0"/>
    <m/>
    <x v="0"/>
    <m/>
    <m/>
    <x v="89"/>
    <m/>
    <x v="2"/>
    <x v="3"/>
    <x v="0"/>
  </r>
  <r>
    <x v="615"/>
    <x v="5"/>
    <x v="0"/>
    <s v="GDN_Direct_RT_2102"/>
    <n v="30"/>
    <m/>
    <m/>
    <m/>
    <m/>
    <n v="0"/>
    <m/>
    <x v="0"/>
    <m/>
    <m/>
    <x v="89"/>
    <m/>
    <x v="2"/>
    <x v="3"/>
    <x v="0"/>
  </r>
  <r>
    <x v="615"/>
    <x v="5"/>
    <x v="0"/>
    <s v="GDN_Direct_RT_2102"/>
    <n v="208"/>
    <m/>
    <m/>
    <m/>
    <m/>
    <n v="111.415990325"/>
    <m/>
    <x v="0"/>
    <m/>
    <m/>
    <x v="89"/>
    <m/>
    <x v="2"/>
    <x v="3"/>
    <x v="0"/>
  </r>
  <r>
    <x v="615"/>
    <x v="5"/>
    <x v="0"/>
    <s v="GDN_Direct_RT_2102"/>
    <n v="105"/>
    <m/>
    <m/>
    <m/>
    <m/>
    <n v="33.619591499999999"/>
    <m/>
    <x v="0"/>
    <m/>
    <m/>
    <x v="89"/>
    <m/>
    <x v="2"/>
    <x v="3"/>
    <x v="0"/>
  </r>
  <r>
    <x v="615"/>
    <x v="5"/>
    <x v="0"/>
    <s v="GDN_Direct_RT_2102"/>
    <n v="8195"/>
    <m/>
    <m/>
    <m/>
    <m/>
    <n v="1942.59785199"/>
    <m/>
    <x v="0"/>
    <m/>
    <m/>
    <x v="89"/>
    <m/>
    <x v="2"/>
    <x v="3"/>
    <x v="0"/>
  </r>
  <r>
    <x v="615"/>
    <x v="5"/>
    <x v="0"/>
    <s v="GDN_Direct_RT_2102"/>
    <n v="7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72"/>
    <m/>
    <m/>
    <m/>
    <m/>
    <n v="13.8667421"/>
    <m/>
    <x v="0"/>
    <m/>
    <m/>
    <x v="89"/>
    <m/>
    <x v="2"/>
    <x v="3"/>
    <x v="0"/>
  </r>
  <r>
    <x v="615"/>
    <x v="5"/>
    <x v="0"/>
    <s v="GDN_Direct_RT_2102"/>
    <n v="9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149"/>
    <m/>
    <m/>
    <m/>
    <m/>
    <n v="0"/>
    <m/>
    <x v="0"/>
    <m/>
    <m/>
    <x v="89"/>
    <m/>
    <x v="2"/>
    <x v="3"/>
    <x v="0"/>
  </r>
  <r>
    <x v="615"/>
    <x v="5"/>
    <x v="0"/>
    <s v="GDN_Direct_RT_2102"/>
    <n v="349"/>
    <m/>
    <m/>
    <m/>
    <m/>
    <n v="141.16542909"/>
    <m/>
    <x v="0"/>
    <m/>
    <m/>
    <x v="89"/>
    <m/>
    <x v="2"/>
    <x v="3"/>
    <x v="0"/>
  </r>
  <r>
    <x v="615"/>
    <x v="5"/>
    <x v="0"/>
    <s v="GDN_Direct_RT_2102"/>
    <n v="331"/>
    <m/>
    <m/>
    <m/>
    <m/>
    <n v="29.928473199999999"/>
    <m/>
    <x v="0"/>
    <m/>
    <m/>
    <x v="89"/>
    <m/>
    <x v="2"/>
    <x v="3"/>
    <x v="0"/>
  </r>
  <r>
    <x v="615"/>
    <x v="5"/>
    <x v="0"/>
    <s v="GDN_Direct_RT_2102"/>
    <n v="273"/>
    <m/>
    <m/>
    <m/>
    <m/>
    <n v="47.620303079999999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665"/>
    <m/>
    <m/>
    <m/>
    <m/>
    <n v="18.874895055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99"/>
    <m/>
    <m/>
    <m/>
    <m/>
    <n v="20.07"/>
    <m/>
    <x v="0"/>
    <m/>
    <m/>
    <x v="89"/>
    <m/>
    <x v="2"/>
    <x v="3"/>
    <x v="0"/>
  </r>
  <r>
    <x v="615"/>
    <x v="5"/>
    <x v="0"/>
    <s v="GDN_Direct_RT_2102"/>
    <n v="16"/>
    <m/>
    <m/>
    <m/>
    <m/>
    <n v="0"/>
    <m/>
    <x v="0"/>
    <m/>
    <m/>
    <x v="89"/>
    <m/>
    <x v="2"/>
    <x v="3"/>
    <x v="0"/>
  </r>
  <r>
    <x v="615"/>
    <x v="5"/>
    <x v="0"/>
    <s v="GDN_Direct_RT_2102"/>
    <n v="133"/>
    <m/>
    <m/>
    <m/>
    <m/>
    <n v="11.468358145"/>
    <m/>
    <x v="0"/>
    <m/>
    <m/>
    <x v="89"/>
    <m/>
    <x v="2"/>
    <x v="3"/>
    <x v="0"/>
  </r>
  <r>
    <x v="615"/>
    <x v="5"/>
    <x v="0"/>
    <s v="GDN_Direct_RT_2102"/>
    <n v="7897"/>
    <m/>
    <m/>
    <m/>
    <m/>
    <n v="1684.4717895650001"/>
    <m/>
    <x v="0"/>
    <m/>
    <m/>
    <x v="89"/>
    <m/>
    <x v="2"/>
    <x v="3"/>
    <x v="0"/>
  </r>
  <r>
    <x v="615"/>
    <x v="5"/>
    <x v="0"/>
    <s v="GDN_Direct_RT_2102"/>
    <n v="1371"/>
    <m/>
    <m/>
    <m/>
    <m/>
    <n v="123.070117505"/>
    <m/>
    <x v="0"/>
    <m/>
    <m/>
    <x v="89"/>
    <m/>
    <x v="2"/>
    <x v="3"/>
    <x v="0"/>
  </r>
  <r>
    <x v="615"/>
    <x v="5"/>
    <x v="0"/>
    <s v="GDN_Direct_RT_2102"/>
    <n v="240148"/>
    <m/>
    <m/>
    <m/>
    <m/>
    <n v="23364.278831744999"/>
    <m/>
    <x v="0"/>
    <m/>
    <m/>
    <x v="89"/>
    <m/>
    <x v="2"/>
    <x v="3"/>
    <x v="0"/>
  </r>
  <r>
    <x v="615"/>
    <x v="5"/>
    <x v="0"/>
    <s v="GDN_Direct_RT_2102"/>
    <n v="79"/>
    <m/>
    <m/>
    <m/>
    <m/>
    <n v="0"/>
    <m/>
    <x v="0"/>
    <m/>
    <m/>
    <x v="89"/>
    <m/>
    <x v="2"/>
    <x v="3"/>
    <x v="0"/>
  </r>
  <r>
    <x v="615"/>
    <x v="5"/>
    <x v="0"/>
    <s v="GDN_Direct_RT_2102"/>
    <n v="65"/>
    <m/>
    <m/>
    <m/>
    <m/>
    <n v="0"/>
    <m/>
    <x v="0"/>
    <m/>
    <m/>
    <x v="89"/>
    <m/>
    <x v="2"/>
    <x v="3"/>
    <x v="0"/>
  </r>
  <r>
    <x v="615"/>
    <x v="5"/>
    <x v="0"/>
    <s v="GDN_Direct_RT_2102"/>
    <n v="118"/>
    <m/>
    <m/>
    <m/>
    <m/>
    <n v="15.26955705"/>
    <m/>
    <x v="0"/>
    <m/>
    <m/>
    <x v="89"/>
    <m/>
    <x v="2"/>
    <x v="3"/>
    <x v="0"/>
  </r>
  <r>
    <x v="615"/>
    <x v="5"/>
    <x v="0"/>
    <s v="GDN_Direct_RT_2102"/>
    <n v="592"/>
    <m/>
    <m/>
    <m/>
    <m/>
    <n v="0"/>
    <m/>
    <x v="0"/>
    <m/>
    <m/>
    <x v="89"/>
    <m/>
    <x v="2"/>
    <x v="3"/>
    <x v="0"/>
  </r>
  <r>
    <x v="615"/>
    <x v="5"/>
    <x v="0"/>
    <s v="GDN_Direct_RT_2102"/>
    <n v="168"/>
    <m/>
    <m/>
    <m/>
    <m/>
    <n v="0"/>
    <m/>
    <x v="0"/>
    <m/>
    <m/>
    <x v="89"/>
    <m/>
    <x v="2"/>
    <x v="3"/>
    <x v="0"/>
  </r>
  <r>
    <x v="615"/>
    <x v="5"/>
    <x v="0"/>
    <s v="GDN_Direct_RT_2102"/>
    <n v="125"/>
    <m/>
    <m/>
    <m/>
    <m/>
    <n v="0"/>
    <m/>
    <x v="0"/>
    <m/>
    <m/>
    <x v="89"/>
    <m/>
    <x v="2"/>
    <x v="3"/>
    <x v="0"/>
  </r>
  <r>
    <x v="615"/>
    <x v="5"/>
    <x v="0"/>
    <s v="GDN_Direct_RT_2102"/>
    <n v="1963"/>
    <m/>
    <m/>
    <m/>
    <m/>
    <n v="160.73525570000001"/>
    <m/>
    <x v="0"/>
    <m/>
    <m/>
    <x v="89"/>
    <m/>
    <x v="2"/>
    <x v="3"/>
    <x v="0"/>
  </r>
  <r>
    <x v="615"/>
    <x v="5"/>
    <x v="0"/>
    <s v="GDN_Direct_RT_2102"/>
    <n v="90"/>
    <m/>
    <m/>
    <m/>
    <m/>
    <n v="0"/>
    <m/>
    <x v="0"/>
    <m/>
    <m/>
    <x v="89"/>
    <m/>
    <x v="2"/>
    <x v="3"/>
    <x v="0"/>
  </r>
  <r>
    <x v="615"/>
    <x v="5"/>
    <x v="0"/>
    <s v="GDN_Direct_RT_2102"/>
    <n v="62"/>
    <m/>
    <m/>
    <m/>
    <m/>
    <n v="18.954999999999998"/>
    <m/>
    <x v="0"/>
    <m/>
    <m/>
    <x v="89"/>
    <m/>
    <x v="2"/>
    <x v="3"/>
    <x v="0"/>
  </r>
  <r>
    <x v="615"/>
    <x v="5"/>
    <x v="0"/>
    <s v="GDN_Direct_RT_2102"/>
    <n v="2619"/>
    <m/>
    <m/>
    <m/>
    <m/>
    <n v="255.76442998499999"/>
    <m/>
    <x v="0"/>
    <m/>
    <m/>
    <x v="89"/>
    <m/>
    <x v="2"/>
    <x v="3"/>
    <x v="0"/>
  </r>
  <r>
    <x v="615"/>
    <x v="5"/>
    <x v="0"/>
    <s v="GDN_Direct_RT_2102"/>
    <n v="387"/>
    <m/>
    <m/>
    <m/>
    <m/>
    <n v="10.179710275"/>
    <m/>
    <x v="0"/>
    <m/>
    <m/>
    <x v="89"/>
    <m/>
    <x v="2"/>
    <x v="3"/>
    <x v="0"/>
  </r>
  <r>
    <x v="615"/>
    <x v="5"/>
    <x v="0"/>
    <s v="GDN_Direct_RT_2102"/>
    <n v="18366"/>
    <m/>
    <m/>
    <m/>
    <m/>
    <n v="2799.2624271300001"/>
    <m/>
    <x v="0"/>
    <m/>
    <m/>
    <x v="89"/>
    <m/>
    <x v="2"/>
    <x v="3"/>
    <x v="0"/>
  </r>
  <r>
    <x v="615"/>
    <x v="5"/>
    <x v="0"/>
    <s v="GDN_Direct_RT_2102"/>
    <n v="59"/>
    <m/>
    <m/>
    <m/>
    <m/>
    <n v="0"/>
    <m/>
    <x v="0"/>
    <m/>
    <m/>
    <x v="89"/>
    <m/>
    <x v="2"/>
    <x v="3"/>
    <x v="0"/>
  </r>
  <r>
    <x v="615"/>
    <x v="5"/>
    <x v="0"/>
    <s v="GDN_Direct_RT_2102"/>
    <n v="437"/>
    <m/>
    <m/>
    <m/>
    <m/>
    <n v="0"/>
    <m/>
    <x v="0"/>
    <m/>
    <m/>
    <x v="89"/>
    <m/>
    <x v="2"/>
    <x v="3"/>
    <x v="0"/>
  </r>
  <r>
    <x v="615"/>
    <x v="5"/>
    <x v="0"/>
    <s v="GDN_Direct_RT_2102"/>
    <n v="46"/>
    <m/>
    <m/>
    <m/>
    <m/>
    <n v="0"/>
    <m/>
    <x v="0"/>
    <m/>
    <m/>
    <x v="89"/>
    <m/>
    <x v="2"/>
    <x v="3"/>
    <x v="0"/>
  </r>
  <r>
    <x v="615"/>
    <x v="5"/>
    <x v="0"/>
    <s v="GDN_Direct_RT_2102"/>
    <n v="260"/>
    <m/>
    <m/>
    <m/>
    <m/>
    <n v="0"/>
    <m/>
    <x v="0"/>
    <m/>
    <m/>
    <x v="89"/>
    <m/>
    <x v="2"/>
    <x v="3"/>
    <x v="0"/>
  </r>
  <r>
    <x v="615"/>
    <x v="5"/>
    <x v="0"/>
    <s v="GDN_Direct_RT_2102"/>
    <n v="1"/>
    <m/>
    <m/>
    <m/>
    <m/>
    <n v="0"/>
    <m/>
    <x v="0"/>
    <m/>
    <m/>
    <x v="89"/>
    <m/>
    <x v="2"/>
    <x v="3"/>
    <x v="0"/>
  </r>
  <r>
    <x v="615"/>
    <x v="5"/>
    <x v="0"/>
    <s v="GDN_Direct_RT_2102"/>
    <n v="18"/>
    <m/>
    <m/>
    <m/>
    <m/>
    <n v="0"/>
    <m/>
    <x v="0"/>
    <m/>
    <m/>
    <x v="89"/>
    <m/>
    <x v="2"/>
    <x v="3"/>
    <x v="0"/>
  </r>
  <r>
    <x v="615"/>
    <x v="5"/>
    <x v="0"/>
    <s v="GDN_Direct_RT_2102"/>
    <n v="9"/>
    <m/>
    <m/>
    <m/>
    <m/>
    <n v="0"/>
    <m/>
    <x v="0"/>
    <m/>
    <m/>
    <x v="89"/>
    <m/>
    <x v="2"/>
    <x v="3"/>
    <x v="0"/>
  </r>
  <r>
    <x v="615"/>
    <x v="5"/>
    <x v="0"/>
    <s v="GDN_Direct_RT_2102"/>
    <n v="12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82"/>
    <m/>
    <m/>
    <m/>
    <m/>
    <n v="0"/>
    <m/>
    <x v="0"/>
    <m/>
    <m/>
    <x v="89"/>
    <m/>
    <x v="2"/>
    <x v="3"/>
    <x v="0"/>
  </r>
  <r>
    <x v="615"/>
    <x v="5"/>
    <x v="0"/>
    <s v="GDN_Direct_RT_2102"/>
    <n v="77"/>
    <m/>
    <m/>
    <m/>
    <m/>
    <n v="0"/>
    <m/>
    <x v="0"/>
    <m/>
    <m/>
    <x v="89"/>
    <m/>
    <x v="2"/>
    <x v="3"/>
    <x v="0"/>
  </r>
  <r>
    <x v="615"/>
    <x v="5"/>
    <x v="0"/>
    <s v="GDN_Direct_RT_2102"/>
    <n v="85"/>
    <m/>
    <m/>
    <m/>
    <m/>
    <n v="17.263941939999999"/>
    <m/>
    <x v="0"/>
    <m/>
    <m/>
    <x v="89"/>
    <m/>
    <x v="2"/>
    <x v="3"/>
    <x v="0"/>
  </r>
  <r>
    <x v="615"/>
    <x v="5"/>
    <x v="0"/>
    <s v="GDN_Direct_RT_2102"/>
    <n v="54497"/>
    <m/>
    <m/>
    <m/>
    <m/>
    <n v="5481.874057125"/>
    <m/>
    <x v="0"/>
    <m/>
    <m/>
    <x v="89"/>
    <m/>
    <x v="2"/>
    <x v="3"/>
    <x v="0"/>
  </r>
  <r>
    <x v="615"/>
    <x v="5"/>
    <x v="0"/>
    <s v="GDN_Direct_RT_2102"/>
    <n v="81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18"/>
    <m/>
    <m/>
    <m/>
    <m/>
    <n v="0"/>
    <m/>
    <x v="0"/>
    <m/>
    <m/>
    <x v="89"/>
    <m/>
    <x v="2"/>
    <x v="3"/>
    <x v="0"/>
  </r>
  <r>
    <x v="615"/>
    <x v="5"/>
    <x v="0"/>
    <s v="GDN_Direct_RT_2102"/>
    <n v="4"/>
    <m/>
    <m/>
    <m/>
    <m/>
    <n v="0"/>
    <m/>
    <x v="0"/>
    <m/>
    <m/>
    <x v="89"/>
    <m/>
    <x v="2"/>
    <x v="3"/>
    <x v="0"/>
  </r>
  <r>
    <x v="615"/>
    <x v="5"/>
    <x v="0"/>
    <s v="GDN_Direct_RT_2102"/>
    <n v="10"/>
    <m/>
    <m/>
    <m/>
    <m/>
    <n v="0"/>
    <m/>
    <x v="0"/>
    <m/>
    <m/>
    <x v="89"/>
    <m/>
    <x v="2"/>
    <x v="3"/>
    <x v="0"/>
  </r>
  <r>
    <x v="615"/>
    <x v="5"/>
    <x v="0"/>
    <s v="GDN_Direct_RT_2102"/>
    <n v="6823"/>
    <m/>
    <m/>
    <m/>
    <m/>
    <n v="1944.563384025"/>
    <m/>
    <x v="0"/>
    <m/>
    <m/>
    <x v="89"/>
    <m/>
    <x v="2"/>
    <x v="3"/>
    <x v="0"/>
  </r>
  <r>
    <x v="615"/>
    <x v="5"/>
    <x v="0"/>
    <s v="GDN_Direct_RT_2102"/>
    <n v="20"/>
    <m/>
    <m/>
    <m/>
    <m/>
    <n v="0"/>
    <m/>
    <x v="0"/>
    <m/>
    <m/>
    <x v="89"/>
    <m/>
    <x v="2"/>
    <x v="3"/>
    <x v="0"/>
  </r>
  <r>
    <x v="615"/>
    <x v="5"/>
    <x v="0"/>
    <s v="GDN_Direct_RT_2102"/>
    <n v="2361"/>
    <m/>
    <m/>
    <m/>
    <m/>
    <n v="270.20565353500001"/>
    <m/>
    <x v="0"/>
    <m/>
    <m/>
    <x v="89"/>
    <m/>
    <x v="2"/>
    <x v="3"/>
    <x v="0"/>
  </r>
  <r>
    <x v="615"/>
    <x v="5"/>
    <x v="0"/>
    <s v="GDN_Direct_RT_2102"/>
    <n v="95"/>
    <m/>
    <m/>
    <m/>
    <m/>
    <n v="0"/>
    <m/>
    <x v="0"/>
    <m/>
    <m/>
    <x v="89"/>
    <m/>
    <x v="2"/>
    <x v="3"/>
    <x v="0"/>
  </r>
  <r>
    <x v="615"/>
    <x v="5"/>
    <x v="0"/>
    <s v="GDN_Direct_RT_2102"/>
    <n v="106"/>
    <m/>
    <m/>
    <m/>
    <m/>
    <n v="14.070023324999999"/>
    <m/>
    <x v="0"/>
    <m/>
    <m/>
    <x v="89"/>
    <m/>
    <x v="2"/>
    <x v="3"/>
    <x v="0"/>
  </r>
  <r>
    <x v="615"/>
    <x v="5"/>
    <x v="0"/>
    <s v="GDN_Direct_RT_2102"/>
    <n v="90"/>
    <m/>
    <m/>
    <m/>
    <m/>
    <n v="0"/>
    <m/>
    <x v="0"/>
    <m/>
    <m/>
    <x v="89"/>
    <m/>
    <x v="2"/>
    <x v="3"/>
    <x v="0"/>
  </r>
  <r>
    <x v="615"/>
    <x v="5"/>
    <x v="0"/>
    <s v="GDN_Direct_RT_2102"/>
    <n v="120"/>
    <m/>
    <m/>
    <m/>
    <m/>
    <n v="0"/>
    <m/>
    <x v="0"/>
    <m/>
    <m/>
    <x v="89"/>
    <m/>
    <x v="2"/>
    <x v="3"/>
    <x v="0"/>
  </r>
  <r>
    <x v="615"/>
    <x v="5"/>
    <x v="0"/>
    <s v="GDN_Direct_RT_2102"/>
    <n v="104"/>
    <m/>
    <m/>
    <m/>
    <m/>
    <n v="0"/>
    <m/>
    <x v="0"/>
    <m/>
    <m/>
    <x v="89"/>
    <m/>
    <x v="2"/>
    <x v="3"/>
    <x v="0"/>
  </r>
  <r>
    <x v="615"/>
    <x v="5"/>
    <x v="0"/>
    <s v="GDN_Direct_RT_2102"/>
    <n v="4869"/>
    <m/>
    <m/>
    <m/>
    <m/>
    <n v="1338.3991588499998"/>
    <m/>
    <x v="0"/>
    <m/>
    <m/>
    <x v="89"/>
    <m/>
    <x v="2"/>
    <x v="3"/>
    <x v="0"/>
  </r>
  <r>
    <x v="615"/>
    <x v="5"/>
    <x v="0"/>
    <s v="GDN_Direct_RT_2102"/>
    <n v="482"/>
    <m/>
    <m/>
    <m/>
    <m/>
    <n v="15.25489926"/>
    <m/>
    <x v="0"/>
    <m/>
    <m/>
    <x v="89"/>
    <m/>
    <x v="2"/>
    <x v="3"/>
    <x v="0"/>
  </r>
  <r>
    <x v="615"/>
    <x v="5"/>
    <x v="0"/>
    <s v="GDN_Direct_RT_2102"/>
    <n v="677"/>
    <m/>
    <m/>
    <m/>
    <m/>
    <n v="245.94019062999999"/>
    <m/>
    <x v="0"/>
    <m/>
    <m/>
    <x v="89"/>
    <m/>
    <x v="2"/>
    <x v="3"/>
    <x v="0"/>
  </r>
  <r>
    <x v="615"/>
    <x v="5"/>
    <x v="0"/>
    <s v="GDN_Direct_RT_2102"/>
    <n v="53"/>
    <m/>
    <m/>
    <m/>
    <m/>
    <n v="0"/>
    <m/>
    <x v="0"/>
    <m/>
    <m/>
    <x v="89"/>
    <m/>
    <x v="2"/>
    <x v="3"/>
    <x v="0"/>
  </r>
  <r>
    <x v="615"/>
    <x v="5"/>
    <x v="0"/>
    <s v="GDN_Direct_RT_2102"/>
    <n v="8"/>
    <m/>
    <m/>
    <m/>
    <m/>
    <n v="0"/>
    <m/>
    <x v="0"/>
    <m/>
    <m/>
    <x v="89"/>
    <m/>
    <x v="2"/>
    <x v="3"/>
    <x v="0"/>
  </r>
  <r>
    <x v="615"/>
    <x v="5"/>
    <x v="0"/>
    <s v="GDN_Direct_RT_2102"/>
    <n v="22"/>
    <m/>
    <m/>
    <m/>
    <m/>
    <n v="10.452078015"/>
    <m/>
    <x v="0"/>
    <m/>
    <m/>
    <x v="89"/>
    <m/>
    <x v="2"/>
    <x v="3"/>
    <x v="0"/>
  </r>
  <r>
    <x v="615"/>
    <x v="5"/>
    <x v="0"/>
    <s v="GDN_Direct_RT_2102"/>
    <n v="74"/>
    <m/>
    <m/>
    <m/>
    <m/>
    <n v="0"/>
    <m/>
    <x v="0"/>
    <m/>
    <m/>
    <x v="89"/>
    <m/>
    <x v="2"/>
    <x v="3"/>
    <x v="0"/>
  </r>
  <r>
    <x v="615"/>
    <x v="5"/>
    <x v="0"/>
    <s v="GDN_Direct_RT_2102"/>
    <n v="104"/>
    <m/>
    <m/>
    <m/>
    <m/>
    <n v="0"/>
    <m/>
    <x v="0"/>
    <m/>
    <m/>
    <x v="89"/>
    <m/>
    <x v="2"/>
    <x v="3"/>
    <x v="0"/>
  </r>
  <r>
    <x v="615"/>
    <x v="5"/>
    <x v="0"/>
    <s v="GDN_Direct_RT_2102"/>
    <n v="152"/>
    <m/>
    <m/>
    <m/>
    <m/>
    <n v="0"/>
    <m/>
    <x v="0"/>
    <m/>
    <m/>
    <x v="89"/>
    <m/>
    <x v="2"/>
    <x v="3"/>
    <x v="0"/>
  </r>
  <r>
    <x v="615"/>
    <x v="5"/>
    <x v="0"/>
    <s v="GDN_Direct_RT_2102"/>
    <n v="23"/>
    <m/>
    <m/>
    <m/>
    <m/>
    <n v="0"/>
    <m/>
    <x v="0"/>
    <m/>
    <m/>
    <x v="89"/>
    <m/>
    <x v="2"/>
    <x v="3"/>
    <x v="0"/>
  </r>
  <r>
    <x v="615"/>
    <x v="5"/>
    <x v="0"/>
    <s v="GDN_Direct_RT_2102"/>
    <n v="600"/>
    <m/>
    <m/>
    <m/>
    <m/>
    <n v="265.29649697000002"/>
    <m/>
    <x v="0"/>
    <m/>
    <m/>
    <x v="89"/>
    <m/>
    <x v="2"/>
    <x v="3"/>
    <x v="0"/>
  </r>
  <r>
    <x v="616"/>
    <x v="4"/>
    <x v="0"/>
    <s v="指名：ドルチェグスト（170816-170916）"/>
    <n v="3252"/>
    <m/>
    <m/>
    <m/>
    <m/>
    <n v="39596.959999999999"/>
    <m/>
    <x v="0"/>
    <m/>
    <m/>
    <x v="90"/>
    <m/>
    <x v="2"/>
    <x v="3"/>
    <x v="2"/>
  </r>
  <r>
    <x v="616"/>
    <x v="4"/>
    <x v="0"/>
    <s v="指名：ドルチェグスト（170816-170916）"/>
    <n v="61"/>
    <m/>
    <m/>
    <m/>
    <m/>
    <n v="1394.64"/>
    <m/>
    <x v="0"/>
    <m/>
    <m/>
    <x v="90"/>
    <m/>
    <x v="2"/>
    <x v="3"/>
    <x v="2"/>
  </r>
  <r>
    <x v="616"/>
    <x v="4"/>
    <x v="0"/>
    <s v="指名：ドルチェグスト（170816-170916）"/>
    <n v="16"/>
    <m/>
    <m/>
    <m/>
    <m/>
    <n v="127.92"/>
    <m/>
    <x v="0"/>
    <m/>
    <m/>
    <x v="90"/>
    <m/>
    <x v="2"/>
    <x v="3"/>
    <x v="2"/>
  </r>
  <r>
    <x v="616"/>
    <x v="4"/>
    <x v="0"/>
    <s v="指名：ドルチェグスト（170816-170916）"/>
    <n v="8"/>
    <m/>
    <m/>
    <m/>
    <m/>
    <n v="856.96"/>
    <m/>
    <x v="0"/>
    <m/>
    <m/>
    <x v="90"/>
    <m/>
    <x v="2"/>
    <x v="3"/>
    <x v="2"/>
  </r>
  <r>
    <x v="616"/>
    <x v="4"/>
    <x v="0"/>
    <s v="指名：ドルチェグスト（170816-170916）"/>
    <n v="136"/>
    <m/>
    <m/>
    <m/>
    <m/>
    <n v="2342.08"/>
    <m/>
    <x v="0"/>
    <m/>
    <m/>
    <x v="90"/>
    <m/>
    <x v="2"/>
    <x v="3"/>
    <x v="2"/>
  </r>
  <r>
    <x v="616"/>
    <x v="4"/>
    <x v="0"/>
    <s v="指名：ドルチェグスト（170816-170916）"/>
    <n v="2524"/>
    <m/>
    <m/>
    <m/>
    <m/>
    <n v="34764.080000000002"/>
    <m/>
    <x v="0"/>
    <m/>
    <m/>
    <x v="90"/>
    <m/>
    <x v="2"/>
    <x v="3"/>
    <x v="2"/>
  </r>
  <r>
    <x v="616"/>
    <x v="5"/>
    <x v="0"/>
    <s v="GDN_Direct_RT_2102"/>
    <n v="8"/>
    <m/>
    <m/>
    <m/>
    <m/>
    <n v="0"/>
    <m/>
    <x v="0"/>
    <m/>
    <m/>
    <x v="90"/>
    <m/>
    <x v="2"/>
    <x v="3"/>
    <x v="0"/>
  </r>
  <r>
    <x v="616"/>
    <x v="5"/>
    <x v="0"/>
    <s v="GDN_Direct_RT_2102"/>
    <n v="2"/>
    <m/>
    <m/>
    <m/>
    <m/>
    <n v="0"/>
    <m/>
    <x v="0"/>
    <m/>
    <m/>
    <x v="90"/>
    <m/>
    <x v="2"/>
    <x v="3"/>
    <x v="0"/>
  </r>
  <r>
    <x v="616"/>
    <x v="5"/>
    <x v="0"/>
    <s v="GDN_Direct_RT_2102"/>
    <n v="19"/>
    <m/>
    <m/>
    <m/>
    <m/>
    <n v="0"/>
    <m/>
    <x v="0"/>
    <m/>
    <m/>
    <x v="90"/>
    <m/>
    <x v="2"/>
    <x v="3"/>
    <x v="0"/>
  </r>
  <r>
    <x v="616"/>
    <x v="5"/>
    <x v="0"/>
    <s v="GDN_Direct_RT_2102"/>
    <n v="100"/>
    <m/>
    <m/>
    <m/>
    <m/>
    <n v="23.319243799999999"/>
    <m/>
    <x v="0"/>
    <m/>
    <m/>
    <x v="90"/>
    <m/>
    <x v="2"/>
    <x v="3"/>
    <x v="0"/>
  </r>
  <r>
    <x v="616"/>
    <x v="5"/>
    <x v="0"/>
    <s v="GDN_Direct_RT_2102"/>
    <n v="18"/>
    <m/>
    <m/>
    <m/>
    <m/>
    <n v="0"/>
    <m/>
    <x v="0"/>
    <m/>
    <m/>
    <x v="90"/>
    <m/>
    <x v="2"/>
    <x v="3"/>
    <x v="0"/>
  </r>
  <r>
    <x v="616"/>
    <x v="5"/>
    <x v="0"/>
    <s v="GDN_Direct_RT_2102"/>
    <n v="686"/>
    <m/>
    <m/>
    <m/>
    <m/>
    <n v="0"/>
    <m/>
    <x v="0"/>
    <m/>
    <m/>
    <x v="90"/>
    <m/>
    <x v="2"/>
    <x v="3"/>
    <x v="0"/>
  </r>
  <r>
    <x v="616"/>
    <x v="5"/>
    <x v="0"/>
    <s v="GDN_Direct_RT_2102"/>
    <n v="18"/>
    <m/>
    <m/>
    <m/>
    <m/>
    <n v="0"/>
    <m/>
    <x v="0"/>
    <m/>
    <m/>
    <x v="90"/>
    <m/>
    <x v="2"/>
    <x v="3"/>
    <x v="0"/>
  </r>
  <r>
    <x v="616"/>
    <x v="5"/>
    <x v="0"/>
    <s v="GDN_Direct_RT_2102"/>
    <n v="87"/>
    <m/>
    <m/>
    <m/>
    <m/>
    <n v="0"/>
    <m/>
    <x v="0"/>
    <m/>
    <m/>
    <x v="90"/>
    <m/>
    <x v="2"/>
    <x v="3"/>
    <x v="0"/>
  </r>
  <r>
    <x v="616"/>
    <x v="5"/>
    <x v="0"/>
    <s v="GDN_Direct_RT_2102"/>
    <n v="326"/>
    <m/>
    <m/>
    <m/>
    <m/>
    <n v="148.37746093999999"/>
    <m/>
    <x v="0"/>
    <m/>
    <m/>
    <x v="90"/>
    <m/>
    <x v="2"/>
    <x v="3"/>
    <x v="0"/>
  </r>
  <r>
    <x v="616"/>
    <x v="5"/>
    <x v="0"/>
    <s v="GDN_Direct_RT_2102"/>
    <n v="12"/>
    <m/>
    <m/>
    <m/>
    <m/>
    <n v="0"/>
    <m/>
    <x v="0"/>
    <m/>
    <m/>
    <x v="90"/>
    <m/>
    <x v="2"/>
    <x v="3"/>
    <x v="0"/>
  </r>
  <r>
    <x v="616"/>
    <x v="5"/>
    <x v="0"/>
    <s v="GDN_Direct_RT_2102"/>
    <n v="4481"/>
    <m/>
    <m/>
    <m/>
    <m/>
    <n v="910.37651346999996"/>
    <m/>
    <x v="0"/>
    <m/>
    <m/>
    <x v="90"/>
    <m/>
    <x v="2"/>
    <x v="3"/>
    <x v="0"/>
  </r>
  <r>
    <x v="616"/>
    <x v="5"/>
    <x v="0"/>
    <s v="GDN_Direct_RT_2102"/>
    <n v="239"/>
    <m/>
    <m/>
    <m/>
    <m/>
    <n v="0"/>
    <m/>
    <x v="0"/>
    <m/>
    <m/>
    <x v="90"/>
    <m/>
    <x v="2"/>
    <x v="3"/>
    <x v="0"/>
  </r>
  <r>
    <x v="616"/>
    <x v="5"/>
    <x v="0"/>
    <s v="GDN_Direct_RT_2102"/>
    <n v="68"/>
    <m/>
    <m/>
    <m/>
    <m/>
    <n v="0"/>
    <m/>
    <x v="0"/>
    <m/>
    <m/>
    <x v="90"/>
    <m/>
    <x v="2"/>
    <x v="3"/>
    <x v="0"/>
  </r>
  <r>
    <x v="616"/>
    <x v="5"/>
    <x v="0"/>
    <s v="GDN_Direct_RT_2102"/>
    <n v="255"/>
    <m/>
    <m/>
    <m/>
    <m/>
    <n v="41.94995497"/>
    <m/>
    <x v="0"/>
    <m/>
    <m/>
    <x v="90"/>
    <m/>
    <x v="2"/>
    <x v="3"/>
    <x v="0"/>
  </r>
  <r>
    <x v="616"/>
    <x v="5"/>
    <x v="0"/>
    <s v="GDN_Direct_RT_2102"/>
    <n v="6888"/>
    <m/>
    <m/>
    <m/>
    <m/>
    <n v="1518.039436905"/>
    <m/>
    <x v="0"/>
    <m/>
    <m/>
    <x v="90"/>
    <m/>
    <x v="2"/>
    <x v="3"/>
    <x v="0"/>
  </r>
  <r>
    <x v="616"/>
    <x v="5"/>
    <x v="0"/>
    <s v="GDN_Direct_RT_2102"/>
    <n v="1"/>
    <m/>
    <m/>
    <m/>
    <m/>
    <n v="0"/>
    <m/>
    <x v="0"/>
    <m/>
    <m/>
    <x v="90"/>
    <m/>
    <x v="2"/>
    <x v="3"/>
    <x v="0"/>
  </r>
  <r>
    <x v="616"/>
    <x v="5"/>
    <x v="0"/>
    <s v="GDN_Direct_RT_2102"/>
    <n v="304"/>
    <m/>
    <m/>
    <m/>
    <m/>
    <n v="22.3"/>
    <m/>
    <x v="0"/>
    <m/>
    <m/>
    <x v="90"/>
    <m/>
    <x v="2"/>
    <x v="3"/>
    <x v="0"/>
  </r>
  <r>
    <x v="616"/>
    <x v="5"/>
    <x v="0"/>
    <s v="GDN_Direct_RT_2102"/>
    <n v="117"/>
    <m/>
    <m/>
    <m/>
    <m/>
    <n v="38.809729179999998"/>
    <m/>
    <x v="0"/>
    <m/>
    <m/>
    <x v="90"/>
    <m/>
    <x v="2"/>
    <x v="3"/>
    <x v="0"/>
  </r>
  <r>
    <x v="616"/>
    <x v="5"/>
    <x v="0"/>
    <s v="GDN_Direct_RT_2102"/>
    <n v="616"/>
    <m/>
    <m/>
    <m/>
    <m/>
    <n v="0"/>
    <m/>
    <x v="0"/>
    <m/>
    <m/>
    <x v="90"/>
    <m/>
    <x v="2"/>
    <x v="3"/>
    <x v="0"/>
  </r>
  <r>
    <x v="616"/>
    <x v="5"/>
    <x v="0"/>
    <s v="GDN_Direct_RT_2102"/>
    <n v="81"/>
    <m/>
    <m/>
    <m/>
    <m/>
    <n v="0"/>
    <m/>
    <x v="0"/>
    <m/>
    <m/>
    <x v="90"/>
    <m/>
    <x v="2"/>
    <x v="3"/>
    <x v="0"/>
  </r>
  <r>
    <x v="616"/>
    <x v="5"/>
    <x v="0"/>
    <s v="GDN_Direct_RT_2102"/>
    <n v="30"/>
    <m/>
    <m/>
    <m/>
    <m/>
    <n v="0"/>
    <m/>
    <x v="0"/>
    <m/>
    <m/>
    <x v="90"/>
    <m/>
    <x v="2"/>
    <x v="3"/>
    <x v="0"/>
  </r>
  <r>
    <x v="616"/>
    <x v="5"/>
    <x v="0"/>
    <s v="GDN_Direct_RT_2102"/>
    <n v="7979"/>
    <m/>
    <m/>
    <m/>
    <m/>
    <n v="1681.8656688450001"/>
    <m/>
    <x v="0"/>
    <m/>
    <m/>
    <x v="90"/>
    <m/>
    <x v="2"/>
    <x v="3"/>
    <x v="0"/>
  </r>
  <r>
    <x v="616"/>
    <x v="5"/>
    <x v="0"/>
    <s v="GDN_Direct_RT_2102"/>
    <n v="139"/>
    <m/>
    <m/>
    <m/>
    <m/>
    <n v="20.402678089999998"/>
    <m/>
    <x v="0"/>
    <m/>
    <m/>
    <x v="90"/>
    <m/>
    <x v="2"/>
    <x v="3"/>
    <x v="0"/>
  </r>
  <r>
    <x v="616"/>
    <x v="5"/>
    <x v="0"/>
    <s v="GDN_Direct_RT_2102"/>
    <n v="78"/>
    <m/>
    <m/>
    <m/>
    <m/>
    <n v="0"/>
    <m/>
    <x v="0"/>
    <m/>
    <m/>
    <x v="90"/>
    <m/>
    <x v="2"/>
    <x v="3"/>
    <x v="0"/>
  </r>
  <r>
    <x v="616"/>
    <x v="5"/>
    <x v="0"/>
    <s v="GDN_Direct_RT_2102"/>
    <n v="527"/>
    <m/>
    <m/>
    <m/>
    <m/>
    <n v="162.20148069999999"/>
    <m/>
    <x v="0"/>
    <m/>
    <m/>
    <x v="90"/>
    <m/>
    <x v="2"/>
    <x v="3"/>
    <x v="0"/>
  </r>
  <r>
    <x v="616"/>
    <x v="5"/>
    <x v="0"/>
    <s v="GDN_Direct_RT_2102"/>
    <n v="108"/>
    <m/>
    <m/>
    <m/>
    <m/>
    <n v="0"/>
    <m/>
    <x v="0"/>
    <m/>
    <m/>
    <x v="90"/>
    <m/>
    <x v="2"/>
    <x v="3"/>
    <x v="0"/>
  </r>
  <r>
    <x v="616"/>
    <x v="5"/>
    <x v="0"/>
    <s v="GDN_Direct_RT_2102"/>
    <n v="3"/>
    <m/>
    <m/>
    <m/>
    <m/>
    <n v="0"/>
    <m/>
    <x v="0"/>
    <m/>
    <m/>
    <x v="90"/>
    <m/>
    <x v="2"/>
    <x v="3"/>
    <x v="0"/>
  </r>
  <r>
    <x v="616"/>
    <x v="5"/>
    <x v="0"/>
    <s v="GDN_Direct_RT_2102"/>
    <n v="4"/>
    <m/>
    <m/>
    <m/>
    <m/>
    <n v="0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6"/>
    <x v="5"/>
    <x v="0"/>
    <s v="GDN_Direct_RT_2102"/>
    <n v="239"/>
    <m/>
    <m/>
    <m/>
    <m/>
    <n v="21.574443854999998"/>
    <m/>
    <x v="0"/>
    <m/>
    <m/>
    <x v="90"/>
    <m/>
    <x v="2"/>
    <x v="3"/>
    <x v="0"/>
  </r>
  <r>
    <x v="616"/>
    <x v="5"/>
    <x v="0"/>
    <s v="GDN_Direct_RT_2102"/>
    <n v="95"/>
    <m/>
    <m/>
    <m/>
    <m/>
    <n v="0"/>
    <m/>
    <x v="0"/>
    <m/>
    <m/>
    <x v="90"/>
    <m/>
    <x v="2"/>
    <x v="3"/>
    <x v="0"/>
  </r>
  <r>
    <x v="616"/>
    <x v="5"/>
    <x v="0"/>
    <s v="GDN_Direct_RT_2102"/>
    <n v="1954"/>
    <m/>
    <m/>
    <m/>
    <m/>
    <n v="125.78855329"/>
    <m/>
    <x v="0"/>
    <m/>
    <m/>
    <x v="90"/>
    <m/>
    <x v="2"/>
    <x v="3"/>
    <x v="0"/>
  </r>
  <r>
    <x v="616"/>
    <x v="5"/>
    <x v="0"/>
    <s v="GDN_Direct_RT_2102"/>
    <n v="54"/>
    <m/>
    <m/>
    <m/>
    <m/>
    <n v="0"/>
    <m/>
    <x v="0"/>
    <m/>
    <m/>
    <x v="90"/>
    <m/>
    <x v="2"/>
    <x v="3"/>
    <x v="0"/>
  </r>
  <r>
    <x v="616"/>
    <x v="5"/>
    <x v="0"/>
    <s v="GDN_Direct_RT_2102"/>
    <n v="478"/>
    <m/>
    <m/>
    <m/>
    <m/>
    <n v="39.499150404999995"/>
    <m/>
    <x v="0"/>
    <m/>
    <m/>
    <x v="90"/>
    <m/>
    <x v="2"/>
    <x v="3"/>
    <x v="0"/>
  </r>
  <r>
    <x v="616"/>
    <x v="5"/>
    <x v="0"/>
    <s v="GDN_Direct_RT_2102"/>
    <n v="6"/>
    <m/>
    <m/>
    <m/>
    <m/>
    <n v="0"/>
    <m/>
    <x v="0"/>
    <m/>
    <m/>
    <x v="90"/>
    <m/>
    <x v="2"/>
    <x v="3"/>
    <x v="0"/>
  </r>
  <r>
    <x v="616"/>
    <x v="5"/>
    <x v="0"/>
    <s v="GDN_Direct_RT_2102"/>
    <n v="7"/>
    <m/>
    <m/>
    <m/>
    <m/>
    <n v="0"/>
    <m/>
    <x v="0"/>
    <m/>
    <m/>
    <x v="90"/>
    <m/>
    <x v="2"/>
    <x v="3"/>
    <x v="0"/>
  </r>
  <r>
    <x v="616"/>
    <x v="5"/>
    <x v="0"/>
    <s v="GDN_Direct_RT_2102"/>
    <n v="11"/>
    <m/>
    <m/>
    <m/>
    <m/>
    <n v="20.07"/>
    <m/>
    <x v="0"/>
    <m/>
    <m/>
    <x v="90"/>
    <m/>
    <x v="2"/>
    <x v="3"/>
    <x v="0"/>
  </r>
  <r>
    <x v="616"/>
    <x v="5"/>
    <x v="0"/>
    <s v="GDN_Direct_RT_2102"/>
    <n v="29"/>
    <m/>
    <m/>
    <m/>
    <m/>
    <n v="0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6"/>
    <x v="5"/>
    <x v="0"/>
    <s v="GDN_Direct_RT_2102"/>
    <n v="203"/>
    <m/>
    <m/>
    <m/>
    <m/>
    <n v="10.817750070000001"/>
    <m/>
    <x v="0"/>
    <m/>
    <m/>
    <x v="90"/>
    <m/>
    <x v="2"/>
    <x v="3"/>
    <x v="0"/>
  </r>
  <r>
    <x v="616"/>
    <x v="5"/>
    <x v="0"/>
    <s v="GDN_Direct_RT_2102"/>
    <n v="1152"/>
    <m/>
    <m/>
    <m/>
    <m/>
    <n v="110.941223325"/>
    <m/>
    <x v="0"/>
    <m/>
    <m/>
    <x v="90"/>
    <m/>
    <x v="2"/>
    <x v="3"/>
    <x v="0"/>
  </r>
  <r>
    <x v="616"/>
    <x v="5"/>
    <x v="0"/>
    <s v="GDN_Direct_RT_2102"/>
    <n v="562"/>
    <m/>
    <m/>
    <m/>
    <m/>
    <n v="42.105985840000002"/>
    <m/>
    <x v="0"/>
    <m/>
    <m/>
    <x v="90"/>
    <m/>
    <x v="2"/>
    <x v="3"/>
    <x v="0"/>
  </r>
  <r>
    <x v="616"/>
    <x v="5"/>
    <x v="0"/>
    <s v="GDN_Direct_RT_2102"/>
    <n v="615"/>
    <m/>
    <m/>
    <m/>
    <m/>
    <n v="277.16049056499998"/>
    <m/>
    <x v="0"/>
    <m/>
    <m/>
    <x v="90"/>
    <m/>
    <x v="2"/>
    <x v="3"/>
    <x v="0"/>
  </r>
  <r>
    <x v="616"/>
    <x v="5"/>
    <x v="0"/>
    <s v="GDN_Direct_RT_2102"/>
    <n v="13"/>
    <m/>
    <m/>
    <m/>
    <m/>
    <n v="0"/>
    <m/>
    <x v="0"/>
    <m/>
    <m/>
    <x v="90"/>
    <m/>
    <x v="2"/>
    <x v="3"/>
    <x v="0"/>
  </r>
  <r>
    <x v="616"/>
    <x v="5"/>
    <x v="0"/>
    <s v="GDN_Direct_RT_2102"/>
    <n v="1"/>
    <m/>
    <m/>
    <m/>
    <m/>
    <n v="0"/>
    <m/>
    <x v="0"/>
    <m/>
    <m/>
    <x v="90"/>
    <m/>
    <x v="2"/>
    <x v="3"/>
    <x v="0"/>
  </r>
  <r>
    <x v="616"/>
    <x v="5"/>
    <x v="0"/>
    <s v="GDN_Direct_RT_2102"/>
    <n v="197459"/>
    <m/>
    <m/>
    <m/>
    <m/>
    <n v="16647.493749819998"/>
    <m/>
    <x v="0"/>
    <m/>
    <m/>
    <x v="90"/>
    <m/>
    <x v="2"/>
    <x v="3"/>
    <x v="0"/>
  </r>
  <r>
    <x v="616"/>
    <x v="5"/>
    <x v="0"/>
    <s v="GDN_Direct_RT_2102"/>
    <n v="751"/>
    <m/>
    <m/>
    <m/>
    <m/>
    <n v="17.099383549999999"/>
    <m/>
    <x v="0"/>
    <m/>
    <m/>
    <x v="90"/>
    <m/>
    <x v="2"/>
    <x v="3"/>
    <x v="0"/>
  </r>
  <r>
    <x v="616"/>
    <x v="5"/>
    <x v="0"/>
    <s v="GDN_Direct_RT_2102"/>
    <n v="1265"/>
    <m/>
    <m/>
    <m/>
    <m/>
    <n v="138.43344605499999"/>
    <m/>
    <x v="0"/>
    <m/>
    <m/>
    <x v="90"/>
    <m/>
    <x v="2"/>
    <x v="3"/>
    <x v="0"/>
  </r>
  <r>
    <x v="616"/>
    <x v="5"/>
    <x v="0"/>
    <s v="GDN_Direct_RT_2102"/>
    <n v="1058"/>
    <m/>
    <m/>
    <m/>
    <m/>
    <n v="80.443491335000004"/>
    <m/>
    <x v="0"/>
    <m/>
    <m/>
    <x v="90"/>
    <m/>
    <x v="2"/>
    <x v="3"/>
    <x v="0"/>
  </r>
  <r>
    <x v="616"/>
    <x v="5"/>
    <x v="0"/>
    <s v="GDN_Direct_RT_2102"/>
    <n v="634"/>
    <m/>
    <m/>
    <m/>
    <m/>
    <n v="0"/>
    <m/>
    <x v="0"/>
    <m/>
    <m/>
    <x v="90"/>
    <m/>
    <x v="2"/>
    <x v="3"/>
    <x v="0"/>
  </r>
  <r>
    <x v="616"/>
    <x v="5"/>
    <x v="0"/>
    <s v="GDN_Direct_RT_2102"/>
    <n v="2114"/>
    <m/>
    <m/>
    <m/>
    <m/>
    <n v="84.825726775000007"/>
    <m/>
    <x v="0"/>
    <m/>
    <m/>
    <x v="90"/>
    <m/>
    <x v="2"/>
    <x v="3"/>
    <x v="0"/>
  </r>
  <r>
    <x v="616"/>
    <x v="5"/>
    <x v="0"/>
    <s v="GDN_Direct_RT_2102"/>
    <n v="54"/>
    <m/>
    <m/>
    <m/>
    <m/>
    <n v="0"/>
    <m/>
    <x v="0"/>
    <m/>
    <m/>
    <x v="90"/>
    <m/>
    <x v="2"/>
    <x v="3"/>
    <x v="0"/>
  </r>
  <r>
    <x v="616"/>
    <x v="5"/>
    <x v="0"/>
    <s v="GDN_Direct_RT_2102"/>
    <n v="204"/>
    <m/>
    <m/>
    <m/>
    <m/>
    <n v="0"/>
    <m/>
    <x v="0"/>
    <m/>
    <m/>
    <x v="90"/>
    <m/>
    <x v="2"/>
    <x v="3"/>
    <x v="0"/>
  </r>
  <r>
    <x v="616"/>
    <x v="5"/>
    <x v="0"/>
    <s v="GDN_Direct_RT_2102"/>
    <n v="98"/>
    <m/>
    <m/>
    <m/>
    <m/>
    <n v="14.54174972"/>
    <m/>
    <x v="0"/>
    <m/>
    <m/>
    <x v="90"/>
    <m/>
    <x v="2"/>
    <x v="3"/>
    <x v="0"/>
  </r>
  <r>
    <x v="616"/>
    <x v="5"/>
    <x v="0"/>
    <s v="GDN_Direct_RT_2102"/>
    <n v="10"/>
    <m/>
    <m/>
    <m/>
    <m/>
    <n v="0"/>
    <m/>
    <x v="0"/>
    <m/>
    <m/>
    <x v="90"/>
    <m/>
    <x v="2"/>
    <x v="3"/>
    <x v="0"/>
  </r>
  <r>
    <x v="616"/>
    <x v="5"/>
    <x v="0"/>
    <s v="GDN_Direct_RT_2102"/>
    <n v="42"/>
    <m/>
    <m/>
    <m/>
    <m/>
    <n v="0"/>
    <m/>
    <x v="0"/>
    <m/>
    <m/>
    <x v="90"/>
    <m/>
    <x v="2"/>
    <x v="3"/>
    <x v="0"/>
  </r>
  <r>
    <x v="616"/>
    <x v="5"/>
    <x v="0"/>
    <s v="GDN_Direct_RT_2102"/>
    <n v="1693"/>
    <m/>
    <m/>
    <m/>
    <m/>
    <n v="102.570075385"/>
    <m/>
    <x v="0"/>
    <m/>
    <m/>
    <x v="90"/>
    <m/>
    <x v="2"/>
    <x v="3"/>
    <x v="0"/>
  </r>
  <r>
    <x v="616"/>
    <x v="5"/>
    <x v="0"/>
    <s v="GDN_Direct_RT_2102"/>
    <n v="53"/>
    <m/>
    <m/>
    <m/>
    <m/>
    <n v="0"/>
    <m/>
    <x v="0"/>
    <m/>
    <m/>
    <x v="90"/>
    <m/>
    <x v="2"/>
    <x v="3"/>
    <x v="0"/>
  </r>
  <r>
    <x v="616"/>
    <x v="5"/>
    <x v="0"/>
    <s v="GDN_Direct_RT_2102"/>
    <n v="43"/>
    <m/>
    <m/>
    <m/>
    <m/>
    <n v="15.858655035"/>
    <m/>
    <x v="0"/>
    <m/>
    <m/>
    <x v="90"/>
    <m/>
    <x v="2"/>
    <x v="3"/>
    <x v="0"/>
  </r>
  <r>
    <x v="616"/>
    <x v="5"/>
    <x v="0"/>
    <s v="GDN_Direct_RT_2102"/>
    <n v="41608"/>
    <m/>
    <m/>
    <m/>
    <m/>
    <n v="4068.0322443800001"/>
    <m/>
    <x v="0"/>
    <m/>
    <m/>
    <x v="90"/>
    <m/>
    <x v="2"/>
    <x v="3"/>
    <x v="0"/>
  </r>
  <r>
    <x v="616"/>
    <x v="5"/>
    <x v="0"/>
    <s v="GDN_Direct_RT_2102"/>
    <n v="1382"/>
    <m/>
    <m/>
    <m/>
    <m/>
    <n v="71.042427930000002"/>
    <m/>
    <x v="0"/>
    <m/>
    <m/>
    <x v="90"/>
    <m/>
    <x v="2"/>
    <x v="3"/>
    <x v="0"/>
  </r>
  <r>
    <x v="616"/>
    <x v="5"/>
    <x v="0"/>
    <s v="GDN_Direct_RT_2102"/>
    <n v="6983"/>
    <m/>
    <m/>
    <m/>
    <m/>
    <n v="1552.11592307"/>
    <m/>
    <x v="0"/>
    <m/>
    <m/>
    <x v="90"/>
    <m/>
    <x v="2"/>
    <x v="3"/>
    <x v="0"/>
  </r>
  <r>
    <x v="616"/>
    <x v="5"/>
    <x v="0"/>
    <s v="GDN_Direct_RT_2102"/>
    <n v="4"/>
    <m/>
    <m/>
    <m/>
    <m/>
    <n v="0"/>
    <m/>
    <x v="0"/>
    <m/>
    <m/>
    <x v="90"/>
    <m/>
    <x v="2"/>
    <x v="3"/>
    <x v="0"/>
  </r>
  <r>
    <x v="616"/>
    <x v="5"/>
    <x v="0"/>
    <s v="GDN_Direct_RT_2102"/>
    <n v="85"/>
    <m/>
    <m/>
    <m/>
    <m/>
    <n v="33.096783610000003"/>
    <m/>
    <x v="0"/>
    <m/>
    <m/>
    <x v="90"/>
    <m/>
    <x v="2"/>
    <x v="3"/>
    <x v="0"/>
  </r>
  <r>
    <x v="616"/>
    <x v="5"/>
    <x v="0"/>
    <s v="GDN_Direct_RT_2102"/>
    <n v="1672"/>
    <m/>
    <m/>
    <m/>
    <m/>
    <n v="113.24807135499999"/>
    <m/>
    <x v="0"/>
    <m/>
    <m/>
    <x v="90"/>
    <m/>
    <x v="2"/>
    <x v="3"/>
    <x v="0"/>
  </r>
  <r>
    <x v="616"/>
    <x v="5"/>
    <x v="0"/>
    <s v="GDN_Direct_RT_2102"/>
    <n v="6792"/>
    <m/>
    <m/>
    <m/>
    <m/>
    <n v="1288.765385425"/>
    <m/>
    <x v="0"/>
    <m/>
    <m/>
    <x v="90"/>
    <m/>
    <x v="2"/>
    <x v="3"/>
    <x v="0"/>
  </r>
  <r>
    <x v="616"/>
    <x v="5"/>
    <x v="0"/>
    <s v="GDN_Direct_RT_2102"/>
    <n v="790"/>
    <m/>
    <m/>
    <m/>
    <m/>
    <n v="72.777314410000002"/>
    <m/>
    <x v="0"/>
    <m/>
    <m/>
    <x v="90"/>
    <m/>
    <x v="2"/>
    <x v="3"/>
    <x v="0"/>
  </r>
  <r>
    <x v="616"/>
    <x v="5"/>
    <x v="0"/>
    <s v="GDN_Direct_RT_2102"/>
    <n v="203"/>
    <m/>
    <m/>
    <m/>
    <m/>
    <n v="0"/>
    <m/>
    <x v="0"/>
    <m/>
    <m/>
    <x v="90"/>
    <m/>
    <x v="2"/>
    <x v="3"/>
    <x v="0"/>
  </r>
  <r>
    <x v="616"/>
    <x v="5"/>
    <x v="0"/>
    <s v="GDN_Direct_RT_2102"/>
    <n v="199"/>
    <m/>
    <m/>
    <m/>
    <m/>
    <n v="21.941550915000001"/>
    <m/>
    <x v="0"/>
    <m/>
    <m/>
    <x v="90"/>
    <m/>
    <x v="2"/>
    <x v="3"/>
    <x v="0"/>
  </r>
  <r>
    <x v="616"/>
    <x v="5"/>
    <x v="0"/>
    <s v="GDN_Direct_RT_2102"/>
    <n v="97"/>
    <m/>
    <m/>
    <m/>
    <m/>
    <n v="0"/>
    <m/>
    <x v="0"/>
    <m/>
    <m/>
    <x v="90"/>
    <m/>
    <x v="2"/>
    <x v="3"/>
    <x v="0"/>
  </r>
  <r>
    <x v="616"/>
    <x v="5"/>
    <x v="0"/>
    <s v="GDN_Direct_RT_2102"/>
    <n v="189"/>
    <m/>
    <m/>
    <m/>
    <m/>
    <n v="27.427473565"/>
    <m/>
    <x v="0"/>
    <m/>
    <m/>
    <x v="90"/>
    <m/>
    <x v="2"/>
    <x v="3"/>
    <x v="0"/>
  </r>
  <r>
    <x v="616"/>
    <x v="5"/>
    <x v="0"/>
    <s v="GDN_Direct_RT_2102"/>
    <n v="952"/>
    <m/>
    <m/>
    <m/>
    <m/>
    <n v="95.970401534999993"/>
    <m/>
    <x v="0"/>
    <m/>
    <m/>
    <x v="90"/>
    <m/>
    <x v="2"/>
    <x v="3"/>
    <x v="0"/>
  </r>
  <r>
    <x v="616"/>
    <x v="5"/>
    <x v="0"/>
    <s v="GDN_Direct_RT_2102"/>
    <n v="141"/>
    <m/>
    <m/>
    <m/>
    <m/>
    <n v="19.467194204999998"/>
    <m/>
    <x v="0"/>
    <m/>
    <m/>
    <x v="90"/>
    <m/>
    <x v="2"/>
    <x v="3"/>
    <x v="0"/>
  </r>
  <r>
    <x v="616"/>
    <x v="5"/>
    <x v="0"/>
    <s v="GDN_Direct_RT_2102"/>
    <n v="110"/>
    <m/>
    <m/>
    <m/>
    <m/>
    <n v="21.30843273"/>
    <m/>
    <x v="0"/>
    <m/>
    <m/>
    <x v="90"/>
    <m/>
    <x v="2"/>
    <x v="3"/>
    <x v="0"/>
  </r>
  <r>
    <x v="616"/>
    <x v="5"/>
    <x v="0"/>
    <s v="GDN_Direct_RT_2102"/>
    <n v="170"/>
    <m/>
    <m/>
    <m/>
    <m/>
    <n v="20.400780359999999"/>
    <m/>
    <x v="0"/>
    <m/>
    <m/>
    <x v="90"/>
    <m/>
    <x v="2"/>
    <x v="3"/>
    <x v="0"/>
  </r>
  <r>
    <x v="616"/>
    <x v="5"/>
    <x v="0"/>
    <s v="GDN_Direct_RT_2102"/>
    <n v="11"/>
    <m/>
    <m/>
    <m/>
    <m/>
    <n v="0"/>
    <m/>
    <x v="0"/>
    <m/>
    <m/>
    <x v="90"/>
    <m/>
    <x v="2"/>
    <x v="3"/>
    <x v="0"/>
  </r>
  <r>
    <x v="616"/>
    <x v="5"/>
    <x v="0"/>
    <s v="GDN_Direct_RT_2102"/>
    <n v="10"/>
    <m/>
    <m/>
    <m/>
    <m/>
    <n v="11.791570999999999"/>
    <m/>
    <x v="0"/>
    <m/>
    <m/>
    <x v="90"/>
    <m/>
    <x v="2"/>
    <x v="3"/>
    <x v="0"/>
  </r>
  <r>
    <x v="616"/>
    <x v="5"/>
    <x v="0"/>
    <s v="GDN_Direct_RT_2102"/>
    <n v="16"/>
    <m/>
    <m/>
    <m/>
    <m/>
    <n v="17.84"/>
    <m/>
    <x v="0"/>
    <m/>
    <m/>
    <x v="90"/>
    <m/>
    <x v="2"/>
    <x v="3"/>
    <x v="0"/>
  </r>
  <r>
    <x v="616"/>
    <x v="5"/>
    <x v="0"/>
    <s v="GDN_Direct_RT_2102"/>
    <n v="7"/>
    <m/>
    <m/>
    <m/>
    <m/>
    <n v="0"/>
    <m/>
    <x v="0"/>
    <m/>
    <m/>
    <x v="90"/>
    <m/>
    <x v="2"/>
    <x v="3"/>
    <x v="0"/>
  </r>
  <r>
    <x v="616"/>
    <x v="5"/>
    <x v="0"/>
    <s v="GDN_Direct_RT_2102"/>
    <n v="133"/>
    <m/>
    <m/>
    <m/>
    <m/>
    <n v="67.212478750000002"/>
    <m/>
    <x v="0"/>
    <m/>
    <m/>
    <x v="90"/>
    <m/>
    <x v="2"/>
    <x v="3"/>
    <x v="0"/>
  </r>
  <r>
    <x v="616"/>
    <x v="5"/>
    <x v="0"/>
    <s v="GDN_Direct_RT_2102"/>
    <n v="13"/>
    <m/>
    <m/>
    <m/>
    <m/>
    <n v="0"/>
    <m/>
    <x v="0"/>
    <m/>
    <m/>
    <x v="90"/>
    <m/>
    <x v="2"/>
    <x v="3"/>
    <x v="0"/>
  </r>
  <r>
    <x v="616"/>
    <x v="5"/>
    <x v="0"/>
    <s v="GDN_Direct_RT_2102"/>
    <n v="102"/>
    <m/>
    <m/>
    <m/>
    <m/>
    <n v="15.61"/>
    <m/>
    <x v="0"/>
    <m/>
    <m/>
    <x v="90"/>
    <m/>
    <x v="2"/>
    <x v="3"/>
    <x v="0"/>
  </r>
  <r>
    <x v="616"/>
    <x v="5"/>
    <x v="0"/>
    <s v="GDN_Direct_RT_2102"/>
    <n v="5"/>
    <m/>
    <m/>
    <m/>
    <m/>
    <n v="0"/>
    <m/>
    <x v="0"/>
    <m/>
    <m/>
    <x v="90"/>
    <m/>
    <x v="2"/>
    <x v="3"/>
    <x v="0"/>
  </r>
  <r>
    <x v="617"/>
    <x v="4"/>
    <x v="0"/>
    <s v="指名：ドルチェグスト（170816-170916）"/>
    <n v="3656"/>
    <m/>
    <m/>
    <m/>
    <m/>
    <n v="48538.879999999997"/>
    <m/>
    <x v="0"/>
    <m/>
    <m/>
    <x v="90"/>
    <m/>
    <x v="2"/>
    <x v="3"/>
    <x v="2"/>
  </r>
  <r>
    <x v="617"/>
    <x v="4"/>
    <x v="0"/>
    <s v="指名：ドルチェグスト（170816-170916）"/>
    <n v="67"/>
    <m/>
    <m/>
    <m/>
    <m/>
    <n v="1401.92"/>
    <m/>
    <x v="0"/>
    <m/>
    <m/>
    <x v="90"/>
    <m/>
    <x v="2"/>
    <x v="3"/>
    <x v="2"/>
  </r>
  <r>
    <x v="617"/>
    <x v="4"/>
    <x v="0"/>
    <s v="指名：ドルチェグスト（170816-170916）"/>
    <n v="2578"/>
    <m/>
    <m/>
    <m/>
    <m/>
    <n v="32581.119999999999"/>
    <m/>
    <x v="0"/>
    <m/>
    <m/>
    <x v="90"/>
    <m/>
    <x v="2"/>
    <x v="3"/>
    <x v="2"/>
  </r>
  <r>
    <x v="617"/>
    <x v="4"/>
    <x v="0"/>
    <s v="指名：ドルチェグスト（170816-170916）"/>
    <n v="111"/>
    <m/>
    <m/>
    <m/>
    <m/>
    <n v="2086.2399999999998"/>
    <m/>
    <x v="0"/>
    <m/>
    <m/>
    <x v="90"/>
    <m/>
    <x v="2"/>
    <x v="3"/>
    <x v="2"/>
  </r>
  <r>
    <x v="617"/>
    <x v="5"/>
    <x v="0"/>
    <s v="GDN_Direct_RT_2102"/>
    <n v="810"/>
    <m/>
    <m/>
    <m/>
    <m/>
    <n v="0"/>
    <m/>
    <x v="0"/>
    <m/>
    <m/>
    <x v="90"/>
    <m/>
    <x v="2"/>
    <x v="3"/>
    <x v="0"/>
  </r>
  <r>
    <x v="617"/>
    <x v="5"/>
    <x v="0"/>
    <s v="GDN_Direct_RT_2102"/>
    <n v="852"/>
    <m/>
    <m/>
    <m/>
    <m/>
    <n v="105.71163137000001"/>
    <m/>
    <x v="0"/>
    <m/>
    <m/>
    <x v="90"/>
    <m/>
    <x v="2"/>
    <x v="3"/>
    <x v="0"/>
  </r>
  <r>
    <x v="617"/>
    <x v="5"/>
    <x v="0"/>
    <s v="GDN_Direct_RT_2102"/>
    <n v="11630"/>
    <m/>
    <m/>
    <m/>
    <m/>
    <n v="3200.4505514849998"/>
    <m/>
    <x v="0"/>
    <m/>
    <m/>
    <x v="90"/>
    <m/>
    <x v="2"/>
    <x v="3"/>
    <x v="0"/>
  </r>
  <r>
    <x v="617"/>
    <x v="5"/>
    <x v="0"/>
    <s v="GDN_Direct_RT_2102"/>
    <n v="36513"/>
    <m/>
    <m/>
    <m/>
    <m/>
    <n v="4266.9101615549998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10227"/>
    <m/>
    <m/>
    <m/>
    <m/>
    <n v="2685.7309294649999"/>
    <m/>
    <x v="0"/>
    <m/>
    <m/>
    <x v="90"/>
    <m/>
    <x v="2"/>
    <x v="3"/>
    <x v="0"/>
  </r>
  <r>
    <x v="617"/>
    <x v="5"/>
    <x v="0"/>
    <s v="GDN_Direct_RT_2102"/>
    <n v="150"/>
    <m/>
    <m/>
    <m/>
    <m/>
    <n v="35.396085319999997"/>
    <m/>
    <x v="0"/>
    <m/>
    <m/>
    <x v="90"/>
    <m/>
    <x v="2"/>
    <x v="3"/>
    <x v="0"/>
  </r>
  <r>
    <x v="617"/>
    <x v="5"/>
    <x v="0"/>
    <s v="GDN_Direct_RT_2102"/>
    <n v="142"/>
    <m/>
    <m/>
    <m/>
    <m/>
    <n v="50.402187939999997"/>
    <m/>
    <x v="0"/>
    <m/>
    <m/>
    <x v="90"/>
    <m/>
    <x v="2"/>
    <x v="3"/>
    <x v="0"/>
  </r>
  <r>
    <x v="617"/>
    <x v="5"/>
    <x v="0"/>
    <s v="GDN_Direct_RT_2102"/>
    <n v="17"/>
    <m/>
    <m/>
    <m/>
    <m/>
    <n v="0"/>
    <m/>
    <x v="0"/>
    <m/>
    <m/>
    <x v="90"/>
    <m/>
    <x v="2"/>
    <x v="3"/>
    <x v="0"/>
  </r>
  <r>
    <x v="617"/>
    <x v="5"/>
    <x v="0"/>
    <s v="GDN_Direct_RT_2102"/>
    <n v="2"/>
    <m/>
    <m/>
    <m/>
    <m/>
    <n v="0"/>
    <m/>
    <x v="0"/>
    <m/>
    <m/>
    <x v="90"/>
    <m/>
    <x v="2"/>
    <x v="3"/>
    <x v="0"/>
  </r>
  <r>
    <x v="617"/>
    <x v="5"/>
    <x v="0"/>
    <s v="GDN_Direct_RT_2102"/>
    <n v="10"/>
    <m/>
    <m/>
    <m/>
    <m/>
    <n v="0"/>
    <m/>
    <x v="0"/>
    <m/>
    <m/>
    <x v="90"/>
    <m/>
    <x v="2"/>
    <x v="3"/>
    <x v="0"/>
  </r>
  <r>
    <x v="617"/>
    <x v="5"/>
    <x v="0"/>
    <s v="GDN_Direct_RT_2102"/>
    <n v="31"/>
    <m/>
    <m/>
    <m/>
    <m/>
    <n v="0"/>
    <m/>
    <x v="0"/>
    <m/>
    <m/>
    <x v="90"/>
    <m/>
    <x v="2"/>
    <x v="3"/>
    <x v="0"/>
  </r>
  <r>
    <x v="617"/>
    <x v="5"/>
    <x v="0"/>
    <s v="GDN_Direct_RT_2102"/>
    <n v="20"/>
    <m/>
    <m/>
    <m/>
    <m/>
    <n v="0"/>
    <m/>
    <x v="0"/>
    <m/>
    <m/>
    <x v="90"/>
    <m/>
    <x v="2"/>
    <x v="3"/>
    <x v="0"/>
  </r>
  <r>
    <x v="617"/>
    <x v="5"/>
    <x v="0"/>
    <s v="GDN_Direct_RT_2102"/>
    <n v="701"/>
    <m/>
    <m/>
    <m/>
    <m/>
    <n v="195.05428223999999"/>
    <m/>
    <x v="0"/>
    <m/>
    <m/>
    <x v="90"/>
    <m/>
    <x v="2"/>
    <x v="3"/>
    <x v="0"/>
  </r>
  <r>
    <x v="617"/>
    <x v="5"/>
    <x v="0"/>
    <s v="GDN_Direct_RT_2102"/>
    <n v="2473"/>
    <m/>
    <m/>
    <m/>
    <m/>
    <n v="308.28455262"/>
    <m/>
    <x v="0"/>
    <m/>
    <m/>
    <x v="90"/>
    <m/>
    <x v="2"/>
    <x v="3"/>
    <x v="0"/>
  </r>
  <r>
    <x v="617"/>
    <x v="5"/>
    <x v="0"/>
    <s v="GDN_Direct_RT_2102"/>
    <n v="140"/>
    <m/>
    <m/>
    <m/>
    <m/>
    <n v="0"/>
    <m/>
    <x v="0"/>
    <m/>
    <m/>
    <x v="90"/>
    <m/>
    <x v="2"/>
    <x v="3"/>
    <x v="0"/>
  </r>
  <r>
    <x v="617"/>
    <x v="5"/>
    <x v="0"/>
    <s v="GDN_Direct_RT_2102"/>
    <n v="7544"/>
    <m/>
    <m/>
    <m/>
    <m/>
    <n v="512.09250919500005"/>
    <m/>
    <x v="0"/>
    <m/>
    <m/>
    <x v="90"/>
    <m/>
    <x v="2"/>
    <x v="3"/>
    <x v="0"/>
  </r>
  <r>
    <x v="617"/>
    <x v="5"/>
    <x v="0"/>
    <s v="GDN_Direct_RT_2102"/>
    <n v="465"/>
    <m/>
    <m/>
    <m/>
    <m/>
    <n v="100.3014975"/>
    <m/>
    <x v="0"/>
    <m/>
    <m/>
    <x v="90"/>
    <m/>
    <x v="2"/>
    <x v="3"/>
    <x v="0"/>
  </r>
  <r>
    <x v="617"/>
    <x v="5"/>
    <x v="0"/>
    <s v="GDN_Direct_RT_2102"/>
    <n v="1343"/>
    <m/>
    <m/>
    <m/>
    <m/>
    <n v="79.985352329999998"/>
    <m/>
    <x v="0"/>
    <m/>
    <m/>
    <x v="90"/>
    <m/>
    <x v="2"/>
    <x v="3"/>
    <x v="0"/>
  </r>
  <r>
    <x v="617"/>
    <x v="5"/>
    <x v="0"/>
    <s v="GDN_Direct_RT_2102"/>
    <n v="1340"/>
    <m/>
    <m/>
    <m/>
    <m/>
    <n v="223.65867064"/>
    <m/>
    <x v="0"/>
    <m/>
    <m/>
    <x v="90"/>
    <m/>
    <x v="2"/>
    <x v="3"/>
    <x v="0"/>
  </r>
  <r>
    <x v="617"/>
    <x v="5"/>
    <x v="0"/>
    <s v="GDN_Direct_RT_2102"/>
    <n v="28"/>
    <m/>
    <m/>
    <m/>
    <m/>
    <n v="0"/>
    <m/>
    <x v="0"/>
    <m/>
    <m/>
    <x v="90"/>
    <m/>
    <x v="2"/>
    <x v="3"/>
    <x v="0"/>
  </r>
  <r>
    <x v="617"/>
    <x v="5"/>
    <x v="0"/>
    <s v="GDN_Direct_RT_2102"/>
    <n v="30"/>
    <m/>
    <m/>
    <m/>
    <m/>
    <n v="0"/>
    <m/>
    <x v="0"/>
    <m/>
    <m/>
    <x v="90"/>
    <m/>
    <x v="2"/>
    <x v="3"/>
    <x v="0"/>
  </r>
  <r>
    <x v="617"/>
    <x v="5"/>
    <x v="0"/>
    <s v="GDN_Direct_RT_2102"/>
    <n v="20"/>
    <m/>
    <m/>
    <m/>
    <m/>
    <n v="0"/>
    <m/>
    <x v="0"/>
    <m/>
    <m/>
    <x v="90"/>
    <m/>
    <x v="2"/>
    <x v="3"/>
    <x v="0"/>
  </r>
  <r>
    <x v="617"/>
    <x v="5"/>
    <x v="0"/>
    <s v="GDN_Direct_RT_2102"/>
    <n v="2"/>
    <m/>
    <m/>
    <m/>
    <m/>
    <n v="0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1"/>
    <m/>
    <m/>
    <m/>
    <m/>
    <n v="0"/>
    <m/>
    <x v="0"/>
    <m/>
    <m/>
    <x v="90"/>
    <m/>
    <x v="2"/>
    <x v="3"/>
    <x v="0"/>
  </r>
  <r>
    <x v="617"/>
    <x v="5"/>
    <x v="0"/>
    <s v="GDN_Direct_RT_2102"/>
    <n v="9"/>
    <m/>
    <m/>
    <m/>
    <m/>
    <n v="0"/>
    <m/>
    <x v="0"/>
    <m/>
    <m/>
    <x v="90"/>
    <m/>
    <x v="2"/>
    <x v="3"/>
    <x v="0"/>
  </r>
  <r>
    <x v="617"/>
    <x v="5"/>
    <x v="0"/>
    <s v="GDN_Direct_RT_2102"/>
    <n v="11105"/>
    <m/>
    <m/>
    <m/>
    <m/>
    <n v="3214.0704560000004"/>
    <m/>
    <x v="0"/>
    <m/>
    <m/>
    <x v="90"/>
    <m/>
    <x v="2"/>
    <x v="3"/>
    <x v="0"/>
  </r>
  <r>
    <x v="617"/>
    <x v="5"/>
    <x v="0"/>
    <s v="GDN_Direct_RT_2102"/>
    <n v="296"/>
    <m/>
    <m/>
    <m/>
    <m/>
    <n v="23.969498420000001"/>
    <m/>
    <x v="0"/>
    <m/>
    <m/>
    <x v="90"/>
    <m/>
    <x v="2"/>
    <x v="3"/>
    <x v="0"/>
  </r>
  <r>
    <x v="617"/>
    <x v="5"/>
    <x v="0"/>
    <s v="GDN_Direct_RT_2102"/>
    <n v="1456"/>
    <m/>
    <m/>
    <m/>
    <m/>
    <n v="55.243628325000003"/>
    <m/>
    <x v="0"/>
    <m/>
    <m/>
    <x v="90"/>
    <m/>
    <x v="2"/>
    <x v="3"/>
    <x v="0"/>
  </r>
  <r>
    <x v="617"/>
    <x v="5"/>
    <x v="0"/>
    <s v="GDN_Direct_RT_2102"/>
    <n v="21"/>
    <m/>
    <m/>
    <m/>
    <m/>
    <n v="0"/>
    <m/>
    <x v="0"/>
    <m/>
    <m/>
    <x v="90"/>
    <m/>
    <x v="2"/>
    <x v="3"/>
    <x v="0"/>
  </r>
  <r>
    <x v="617"/>
    <x v="5"/>
    <x v="0"/>
    <s v="GDN_Direct_RT_2102"/>
    <n v="8"/>
    <m/>
    <m/>
    <m/>
    <m/>
    <n v="0"/>
    <m/>
    <x v="0"/>
    <m/>
    <m/>
    <x v="90"/>
    <m/>
    <x v="2"/>
    <x v="3"/>
    <x v="0"/>
  </r>
  <r>
    <x v="617"/>
    <x v="5"/>
    <x v="0"/>
    <s v="GDN_Direct_RT_2102"/>
    <n v="6"/>
    <m/>
    <m/>
    <m/>
    <m/>
    <n v="0"/>
    <m/>
    <x v="0"/>
    <m/>
    <m/>
    <x v="90"/>
    <m/>
    <x v="2"/>
    <x v="3"/>
    <x v="0"/>
  </r>
  <r>
    <x v="617"/>
    <x v="5"/>
    <x v="0"/>
    <s v="GDN_Direct_RT_2102"/>
    <n v="5"/>
    <m/>
    <m/>
    <m/>
    <m/>
    <n v="0"/>
    <m/>
    <x v="0"/>
    <m/>
    <m/>
    <x v="90"/>
    <m/>
    <x v="2"/>
    <x v="3"/>
    <x v="0"/>
  </r>
  <r>
    <x v="617"/>
    <x v="5"/>
    <x v="0"/>
    <s v="GDN_Direct_RT_2102"/>
    <n v="396"/>
    <m/>
    <m/>
    <m/>
    <m/>
    <n v="45.069474095000004"/>
    <m/>
    <x v="0"/>
    <m/>
    <m/>
    <x v="90"/>
    <m/>
    <x v="2"/>
    <x v="3"/>
    <x v="0"/>
  </r>
  <r>
    <x v="617"/>
    <x v="5"/>
    <x v="0"/>
    <s v="GDN_Direct_RT_2102"/>
    <n v="1651"/>
    <m/>
    <m/>
    <m/>
    <m/>
    <n v="103.50225440999999"/>
    <m/>
    <x v="0"/>
    <m/>
    <m/>
    <x v="90"/>
    <m/>
    <x v="2"/>
    <x v="3"/>
    <x v="0"/>
  </r>
  <r>
    <x v="617"/>
    <x v="5"/>
    <x v="0"/>
    <s v="GDN_Direct_RT_2102"/>
    <n v="404"/>
    <m/>
    <m/>
    <m/>
    <m/>
    <n v="36.207077224999999"/>
    <m/>
    <x v="0"/>
    <m/>
    <m/>
    <x v="90"/>
    <m/>
    <x v="2"/>
    <x v="3"/>
    <x v="0"/>
  </r>
  <r>
    <x v="617"/>
    <x v="5"/>
    <x v="0"/>
    <s v="GDN_Direct_RT_2102"/>
    <n v="402"/>
    <m/>
    <m/>
    <m/>
    <m/>
    <n v="56.428987055"/>
    <m/>
    <x v="0"/>
    <m/>
    <m/>
    <x v="90"/>
    <m/>
    <x v="2"/>
    <x v="3"/>
    <x v="0"/>
  </r>
  <r>
    <x v="617"/>
    <x v="5"/>
    <x v="0"/>
    <s v="GDN_Direct_RT_2102"/>
    <n v="165"/>
    <m/>
    <m/>
    <m/>
    <m/>
    <n v="0"/>
    <m/>
    <x v="0"/>
    <m/>
    <m/>
    <x v="90"/>
    <m/>
    <x v="2"/>
    <x v="3"/>
    <x v="0"/>
  </r>
  <r>
    <x v="617"/>
    <x v="5"/>
    <x v="0"/>
    <s v="GDN_Direct_RT_2102"/>
    <n v="291"/>
    <m/>
    <m/>
    <m/>
    <m/>
    <n v="47.612935159999999"/>
    <m/>
    <x v="0"/>
    <m/>
    <m/>
    <x v="90"/>
    <m/>
    <x v="2"/>
    <x v="3"/>
    <x v="0"/>
  </r>
  <r>
    <x v="617"/>
    <x v="5"/>
    <x v="0"/>
    <s v="GDN_Direct_RT_2102"/>
    <n v="2151"/>
    <m/>
    <m/>
    <m/>
    <m/>
    <n v="232.20008576999999"/>
    <m/>
    <x v="0"/>
    <m/>
    <m/>
    <x v="90"/>
    <m/>
    <x v="2"/>
    <x v="3"/>
    <x v="0"/>
  </r>
  <r>
    <x v="617"/>
    <x v="5"/>
    <x v="0"/>
    <s v="GDN_Direct_RT_2102"/>
    <n v="842"/>
    <m/>
    <m/>
    <m/>
    <m/>
    <n v="40.318011980000001"/>
    <m/>
    <x v="0"/>
    <m/>
    <m/>
    <x v="90"/>
    <m/>
    <x v="2"/>
    <x v="3"/>
    <x v="0"/>
  </r>
  <r>
    <x v="617"/>
    <x v="5"/>
    <x v="0"/>
    <s v="GDN_Direct_RT_2102"/>
    <n v="185"/>
    <m/>
    <m/>
    <m/>
    <m/>
    <n v="0"/>
    <m/>
    <x v="0"/>
    <m/>
    <m/>
    <x v="90"/>
    <m/>
    <x v="2"/>
    <x v="3"/>
    <x v="0"/>
  </r>
  <r>
    <x v="617"/>
    <x v="5"/>
    <x v="0"/>
    <s v="GDN_Direct_RT_2102"/>
    <n v="3044"/>
    <m/>
    <m/>
    <m/>
    <m/>
    <n v="131.57235042000002"/>
    <m/>
    <x v="0"/>
    <m/>
    <m/>
    <x v="90"/>
    <m/>
    <x v="2"/>
    <x v="3"/>
    <x v="0"/>
  </r>
  <r>
    <x v="617"/>
    <x v="5"/>
    <x v="0"/>
    <s v="GDN_Direct_RT_2102"/>
    <n v="4918"/>
    <m/>
    <m/>
    <m/>
    <m/>
    <n v="454.809270465"/>
    <m/>
    <x v="0"/>
    <m/>
    <m/>
    <x v="90"/>
    <m/>
    <x v="2"/>
    <x v="3"/>
    <x v="0"/>
  </r>
  <r>
    <x v="617"/>
    <x v="5"/>
    <x v="0"/>
    <s v="GDN_Direct_RT_2102"/>
    <n v="195"/>
    <m/>
    <m/>
    <m/>
    <m/>
    <n v="0"/>
    <m/>
    <x v="0"/>
    <m/>
    <m/>
    <x v="90"/>
    <m/>
    <x v="2"/>
    <x v="3"/>
    <x v="0"/>
  </r>
  <r>
    <x v="617"/>
    <x v="5"/>
    <x v="0"/>
    <s v="GDN_Direct_RT_2102"/>
    <n v="2063"/>
    <m/>
    <m/>
    <m/>
    <m/>
    <n v="374.02147270499995"/>
    <m/>
    <x v="0"/>
    <m/>
    <m/>
    <x v="90"/>
    <m/>
    <x v="2"/>
    <x v="3"/>
    <x v="0"/>
  </r>
  <r>
    <x v="617"/>
    <x v="5"/>
    <x v="0"/>
    <s v="GDN_Direct_RT_2102"/>
    <n v="909"/>
    <m/>
    <m/>
    <m/>
    <m/>
    <n v="85.677587889999998"/>
    <m/>
    <x v="0"/>
    <m/>
    <m/>
    <x v="90"/>
    <m/>
    <x v="2"/>
    <x v="3"/>
    <x v="0"/>
  </r>
  <r>
    <x v="617"/>
    <x v="5"/>
    <x v="0"/>
    <s v="GDN_Direct_RT_2102"/>
    <n v="690"/>
    <m/>
    <m/>
    <m/>
    <m/>
    <n v="0"/>
    <m/>
    <x v="0"/>
    <m/>
    <m/>
    <x v="90"/>
    <m/>
    <x v="2"/>
    <x v="3"/>
    <x v="0"/>
  </r>
  <r>
    <x v="617"/>
    <x v="5"/>
    <x v="0"/>
    <s v="GDN_Direct_RT_2102"/>
    <n v="129"/>
    <m/>
    <m/>
    <m/>
    <m/>
    <n v="56.051827154999998"/>
    <m/>
    <x v="0"/>
    <m/>
    <m/>
    <x v="90"/>
    <m/>
    <x v="2"/>
    <x v="3"/>
    <x v="0"/>
  </r>
  <r>
    <x v="617"/>
    <x v="5"/>
    <x v="0"/>
    <s v="GDN_Direct_RT_2102"/>
    <n v="39"/>
    <m/>
    <m/>
    <m/>
    <m/>
    <n v="28.99"/>
    <m/>
    <x v="0"/>
    <m/>
    <m/>
    <x v="90"/>
    <m/>
    <x v="2"/>
    <x v="3"/>
    <x v="0"/>
  </r>
  <r>
    <x v="617"/>
    <x v="5"/>
    <x v="0"/>
    <s v="GDN_Direct_RT_2102"/>
    <n v="10"/>
    <m/>
    <m/>
    <m/>
    <m/>
    <n v="0"/>
    <m/>
    <x v="0"/>
    <m/>
    <m/>
    <x v="90"/>
    <m/>
    <x v="2"/>
    <x v="3"/>
    <x v="0"/>
  </r>
  <r>
    <x v="617"/>
    <x v="5"/>
    <x v="0"/>
    <s v="GDN_Direct_RT_2102"/>
    <n v="160"/>
    <m/>
    <m/>
    <m/>
    <m/>
    <n v="104.34324316"/>
    <m/>
    <x v="0"/>
    <m/>
    <m/>
    <x v="90"/>
    <m/>
    <x v="2"/>
    <x v="3"/>
    <x v="0"/>
  </r>
  <r>
    <x v="617"/>
    <x v="5"/>
    <x v="0"/>
    <s v="GDN_Direct_RT_2102"/>
    <n v="67"/>
    <m/>
    <m/>
    <m/>
    <m/>
    <n v="0"/>
    <m/>
    <x v="0"/>
    <m/>
    <m/>
    <x v="90"/>
    <m/>
    <x v="2"/>
    <x v="3"/>
    <x v="0"/>
  </r>
  <r>
    <x v="617"/>
    <x v="5"/>
    <x v="0"/>
    <s v="GDN_Direct_RT_2102"/>
    <n v="6"/>
    <m/>
    <m/>
    <m/>
    <m/>
    <n v="0"/>
    <m/>
    <x v="0"/>
    <m/>
    <m/>
    <x v="90"/>
    <m/>
    <x v="2"/>
    <x v="3"/>
    <x v="0"/>
  </r>
  <r>
    <x v="617"/>
    <x v="5"/>
    <x v="0"/>
    <s v="GDN_Direct_RT_2102"/>
    <n v="7572"/>
    <m/>
    <m/>
    <m/>
    <m/>
    <n v="432.95467394000002"/>
    <m/>
    <x v="0"/>
    <m/>
    <m/>
    <x v="90"/>
    <m/>
    <x v="2"/>
    <x v="3"/>
    <x v="0"/>
  </r>
  <r>
    <x v="617"/>
    <x v="5"/>
    <x v="0"/>
    <s v="GDN_Direct_RT_2102"/>
    <n v="291"/>
    <m/>
    <m/>
    <m/>
    <m/>
    <n v="21.803428060000002"/>
    <m/>
    <x v="0"/>
    <m/>
    <m/>
    <x v="90"/>
    <m/>
    <x v="2"/>
    <x v="3"/>
    <x v="0"/>
  </r>
  <r>
    <x v="617"/>
    <x v="5"/>
    <x v="0"/>
    <s v="GDN_Direct_RT_2102"/>
    <n v="192"/>
    <m/>
    <m/>
    <m/>
    <m/>
    <n v="0"/>
    <m/>
    <x v="0"/>
    <m/>
    <m/>
    <x v="90"/>
    <m/>
    <x v="2"/>
    <x v="3"/>
    <x v="0"/>
  </r>
  <r>
    <x v="617"/>
    <x v="5"/>
    <x v="0"/>
    <s v="GDN_Direct_RT_2102"/>
    <n v="1509"/>
    <m/>
    <m/>
    <m/>
    <m/>
    <n v="131.39350999499999"/>
    <m/>
    <x v="0"/>
    <m/>
    <m/>
    <x v="90"/>
    <m/>
    <x v="2"/>
    <x v="3"/>
    <x v="0"/>
  </r>
  <r>
    <x v="617"/>
    <x v="5"/>
    <x v="0"/>
    <s v="GDN_Direct_RT_2102"/>
    <n v="323"/>
    <m/>
    <m/>
    <m/>
    <m/>
    <n v="46.684397724999997"/>
    <m/>
    <x v="0"/>
    <m/>
    <m/>
    <x v="90"/>
    <m/>
    <x v="2"/>
    <x v="3"/>
    <x v="0"/>
  </r>
  <r>
    <x v="617"/>
    <x v="5"/>
    <x v="0"/>
    <s v="GDN_Direct_RT_2102"/>
    <n v="81742"/>
    <m/>
    <m/>
    <m/>
    <m/>
    <n v="12264.119647290001"/>
    <m/>
    <x v="0"/>
    <m/>
    <m/>
    <x v="90"/>
    <m/>
    <x v="2"/>
    <x v="3"/>
    <x v="0"/>
  </r>
  <r>
    <x v="617"/>
    <x v="5"/>
    <x v="0"/>
    <s v="GDN_Direct_RT_2102"/>
    <n v="6190"/>
    <m/>
    <m/>
    <m/>
    <m/>
    <n v="1404.380156895"/>
    <m/>
    <x v="0"/>
    <m/>
    <m/>
    <x v="90"/>
    <m/>
    <x v="2"/>
    <x v="3"/>
    <x v="0"/>
  </r>
  <r>
    <x v="617"/>
    <x v="5"/>
    <x v="0"/>
    <s v="GDN_Direct_RT_2102"/>
    <n v="1668"/>
    <m/>
    <m/>
    <m/>
    <m/>
    <n v="43.113940264999997"/>
    <m/>
    <x v="0"/>
    <m/>
    <m/>
    <x v="90"/>
    <m/>
    <x v="2"/>
    <x v="3"/>
    <x v="0"/>
  </r>
  <r>
    <x v="617"/>
    <x v="5"/>
    <x v="0"/>
    <s v="GDN_Direct_RT_2102"/>
    <n v="7"/>
    <m/>
    <m/>
    <m/>
    <m/>
    <n v="0"/>
    <m/>
    <x v="0"/>
    <m/>
    <m/>
    <x v="90"/>
    <m/>
    <x v="2"/>
    <x v="3"/>
    <x v="0"/>
  </r>
  <r>
    <x v="617"/>
    <x v="5"/>
    <x v="0"/>
    <s v="GDN_Direct_RT_2102"/>
    <n v="613"/>
    <m/>
    <m/>
    <m/>
    <m/>
    <n v="152.01065499000001"/>
    <m/>
    <x v="0"/>
    <m/>
    <m/>
    <x v="90"/>
    <m/>
    <x v="2"/>
    <x v="3"/>
    <x v="0"/>
  </r>
  <r>
    <x v="617"/>
    <x v="5"/>
    <x v="0"/>
    <s v="GDN_Direct_RT_2102"/>
    <n v="4"/>
    <m/>
    <m/>
    <m/>
    <m/>
    <n v="9.7334973100000006"/>
    <m/>
    <x v="0"/>
    <m/>
    <m/>
    <x v="90"/>
    <m/>
    <x v="2"/>
    <x v="3"/>
    <x v="0"/>
  </r>
  <r>
    <x v="617"/>
    <x v="5"/>
    <x v="0"/>
    <s v="GDN_Direct_RT_2102"/>
    <n v="185"/>
    <m/>
    <m/>
    <m/>
    <m/>
    <n v="55.073035554999997"/>
    <m/>
    <x v="0"/>
    <m/>
    <m/>
    <x v="90"/>
    <m/>
    <x v="2"/>
    <x v="3"/>
    <x v="0"/>
  </r>
  <r>
    <x v="617"/>
    <x v="5"/>
    <x v="0"/>
    <s v="GDN_Direct_RT_2102"/>
    <n v="383"/>
    <m/>
    <m/>
    <m/>
    <m/>
    <n v="153.444822625"/>
    <m/>
    <x v="0"/>
    <m/>
    <m/>
    <x v="90"/>
    <m/>
    <x v="2"/>
    <x v="3"/>
    <x v="0"/>
  </r>
  <r>
    <x v="617"/>
    <x v="5"/>
    <x v="0"/>
    <s v="GDN_Direct_RT_2102"/>
    <n v="188"/>
    <m/>
    <m/>
    <m/>
    <m/>
    <n v="148.52944213000001"/>
    <m/>
    <x v="0"/>
    <m/>
    <m/>
    <x v="90"/>
    <m/>
    <x v="2"/>
    <x v="3"/>
    <x v="0"/>
  </r>
  <r>
    <x v="617"/>
    <x v="5"/>
    <x v="0"/>
    <s v="GDN_Direct_RT_2102"/>
    <n v="47"/>
    <m/>
    <m/>
    <m/>
    <m/>
    <n v="0"/>
    <m/>
    <x v="0"/>
    <m/>
    <m/>
    <x v="90"/>
    <m/>
    <x v="2"/>
    <x v="3"/>
    <x v="0"/>
  </r>
  <r>
    <x v="617"/>
    <x v="5"/>
    <x v="0"/>
    <s v="GDN_Direct_RT_2102"/>
    <n v="7"/>
    <m/>
    <m/>
    <m/>
    <m/>
    <n v="0"/>
    <m/>
    <x v="0"/>
    <m/>
    <m/>
    <x v="90"/>
    <m/>
    <x v="2"/>
    <x v="3"/>
    <x v="0"/>
  </r>
  <r>
    <x v="617"/>
    <x v="5"/>
    <x v="0"/>
    <s v="GDN_Direct_RT_2102"/>
    <n v="72"/>
    <m/>
    <m/>
    <m/>
    <m/>
    <n v="0"/>
    <m/>
    <x v="0"/>
    <m/>
    <m/>
    <x v="90"/>
    <m/>
    <x v="2"/>
    <x v="3"/>
    <x v="0"/>
  </r>
  <r>
    <x v="617"/>
    <x v="5"/>
    <x v="0"/>
    <s v="GDN_Direct_RT_2102"/>
    <n v="365040"/>
    <m/>
    <m/>
    <m/>
    <m/>
    <n v="50849.918166894997"/>
    <m/>
    <x v="0"/>
    <m/>
    <m/>
    <x v="90"/>
    <m/>
    <x v="2"/>
    <x v="3"/>
    <x v="0"/>
  </r>
  <r>
    <x v="617"/>
    <x v="5"/>
    <x v="0"/>
    <s v="GDN_Direct_RT_2102"/>
    <n v="994"/>
    <m/>
    <m/>
    <m/>
    <m/>
    <n v="27.543846115000001"/>
    <m/>
    <x v="0"/>
    <m/>
    <m/>
    <x v="90"/>
    <m/>
    <x v="2"/>
    <x v="3"/>
    <x v="0"/>
  </r>
  <r>
    <x v="617"/>
    <x v="5"/>
    <x v="0"/>
    <s v="GDN_Direct_RT_2102"/>
    <n v="2103"/>
    <m/>
    <m/>
    <m/>
    <m/>
    <n v="378.26363850000001"/>
    <m/>
    <x v="0"/>
    <m/>
    <m/>
    <x v="90"/>
    <m/>
    <x v="2"/>
    <x v="3"/>
    <x v="0"/>
  </r>
  <r>
    <x v="617"/>
    <x v="5"/>
    <x v="0"/>
    <s v="GDN_Direct_RT_2102"/>
    <n v="3315"/>
    <m/>
    <m/>
    <m/>
    <m/>
    <n v="357.91726233499998"/>
    <m/>
    <x v="0"/>
    <m/>
    <m/>
    <x v="90"/>
    <m/>
    <x v="2"/>
    <x v="3"/>
    <x v="0"/>
  </r>
  <r>
    <x v="617"/>
    <x v="5"/>
    <x v="0"/>
    <s v="GDN_Direct_RT_2102"/>
    <n v="240"/>
    <m/>
    <m/>
    <m/>
    <m/>
    <n v="38.009546084999997"/>
    <m/>
    <x v="0"/>
    <m/>
    <m/>
    <x v="90"/>
    <m/>
    <x v="2"/>
    <x v="3"/>
    <x v="0"/>
  </r>
  <r>
    <x v="617"/>
    <x v="5"/>
    <x v="0"/>
    <s v="GDN_Direct_RT_2102"/>
    <n v="996"/>
    <m/>
    <m/>
    <m/>
    <m/>
    <n v="78.259673519999993"/>
    <m/>
    <x v="0"/>
    <m/>
    <m/>
    <x v="90"/>
    <m/>
    <x v="2"/>
    <x v="3"/>
    <x v="0"/>
  </r>
  <r>
    <x v="617"/>
    <x v="5"/>
    <x v="0"/>
    <s v="GDN_Direct_RT_2102"/>
    <n v="546"/>
    <m/>
    <m/>
    <m/>
    <m/>
    <n v="28.99"/>
    <m/>
    <x v="0"/>
    <m/>
    <m/>
    <x v="90"/>
    <m/>
    <x v="2"/>
    <x v="3"/>
    <x v="0"/>
  </r>
  <r>
    <x v="617"/>
    <x v="5"/>
    <x v="0"/>
    <s v="GDN_Direct_RT_2102"/>
    <n v="6983"/>
    <m/>
    <m/>
    <m/>
    <m/>
    <n v="530.59636681500001"/>
    <m/>
    <x v="0"/>
    <m/>
    <m/>
    <x v="90"/>
    <m/>
    <x v="2"/>
    <x v="3"/>
    <x v="0"/>
  </r>
  <r>
    <x v="617"/>
    <x v="5"/>
    <x v="0"/>
    <s v="GDN_Direct_RT_2102"/>
    <n v="229"/>
    <m/>
    <m/>
    <m/>
    <m/>
    <n v="0"/>
    <m/>
    <x v="0"/>
    <m/>
    <m/>
    <x v="90"/>
    <m/>
    <x v="2"/>
    <x v="3"/>
    <x v="0"/>
  </r>
  <r>
    <x v="617"/>
    <x v="5"/>
    <x v="0"/>
    <s v="GDN_Direct_RT_2102"/>
    <n v="40"/>
    <m/>
    <m/>
    <m/>
    <m/>
    <n v="0"/>
    <m/>
    <x v="0"/>
    <m/>
    <m/>
    <x v="90"/>
    <m/>
    <x v="2"/>
    <x v="3"/>
    <x v="0"/>
  </r>
  <r>
    <x v="617"/>
    <x v="5"/>
    <x v="0"/>
    <s v="GDN_Direct_RT_2102"/>
    <n v="114"/>
    <m/>
    <m/>
    <m/>
    <m/>
    <n v="28.99"/>
    <m/>
    <x v="0"/>
    <m/>
    <m/>
    <x v="90"/>
    <m/>
    <x v="2"/>
    <x v="3"/>
    <x v="0"/>
  </r>
  <r>
    <x v="617"/>
    <x v="5"/>
    <x v="0"/>
    <s v="GDN_Direct_RT_2102"/>
    <n v="27"/>
    <m/>
    <m/>
    <m/>
    <m/>
    <n v="0"/>
    <m/>
    <x v="0"/>
    <m/>
    <m/>
    <x v="90"/>
    <m/>
    <x v="2"/>
    <x v="3"/>
    <x v="0"/>
  </r>
  <r>
    <x v="617"/>
    <x v="5"/>
    <x v="0"/>
    <s v="GDN_Direct_RT_2102"/>
    <n v="9"/>
    <m/>
    <m/>
    <m/>
    <m/>
    <n v="0"/>
    <m/>
    <x v="0"/>
    <m/>
    <m/>
    <x v="90"/>
    <m/>
    <x v="2"/>
    <x v="3"/>
    <x v="0"/>
  </r>
  <r>
    <x v="617"/>
    <x v="5"/>
    <x v="0"/>
    <s v="GDN_Direct_RT_2102"/>
    <n v="274"/>
    <m/>
    <m/>
    <m/>
    <m/>
    <n v="76.217389345000001"/>
    <m/>
    <x v="0"/>
    <m/>
    <m/>
    <x v="90"/>
    <m/>
    <x v="2"/>
    <x v="3"/>
    <x v="0"/>
  </r>
  <r>
    <x v="618"/>
    <x v="4"/>
    <x v="0"/>
    <s v="指名：ドルチェグスト（170816-170916）"/>
    <n v="1977"/>
    <m/>
    <m/>
    <m/>
    <m/>
    <n v="25904.32"/>
    <m/>
    <x v="0"/>
    <m/>
    <m/>
    <x v="90"/>
    <m/>
    <x v="2"/>
    <x v="3"/>
    <x v="2"/>
  </r>
  <r>
    <x v="618"/>
    <x v="4"/>
    <x v="0"/>
    <s v="指名：ドルチェグスト（170816-170916）"/>
    <n v="3832"/>
    <m/>
    <m/>
    <m/>
    <m/>
    <n v="54463.759999999995"/>
    <m/>
    <x v="0"/>
    <m/>
    <m/>
    <x v="90"/>
    <m/>
    <x v="2"/>
    <x v="3"/>
    <x v="2"/>
  </r>
  <r>
    <x v="618"/>
    <x v="4"/>
    <x v="0"/>
    <s v="指名：ドルチェグスト（170816-170916）"/>
    <n v="44"/>
    <m/>
    <m/>
    <m/>
    <m/>
    <n v="417.03999999999996"/>
    <m/>
    <x v="0"/>
    <m/>
    <m/>
    <x v="90"/>
    <m/>
    <x v="2"/>
    <x v="3"/>
    <x v="2"/>
  </r>
  <r>
    <x v="618"/>
    <x v="4"/>
    <x v="0"/>
    <s v="指名：ドルチェグスト（170816-170916）"/>
    <n v="82"/>
    <m/>
    <m/>
    <m/>
    <m/>
    <n v="1880.3200000000002"/>
    <m/>
    <x v="0"/>
    <m/>
    <m/>
    <x v="90"/>
    <m/>
    <x v="2"/>
    <x v="3"/>
    <x v="2"/>
  </r>
  <r>
    <x v="618"/>
    <x v="5"/>
    <x v="0"/>
    <s v="GDN_Direct_RT_2102"/>
    <n v="18"/>
    <m/>
    <m/>
    <m/>
    <m/>
    <n v="0"/>
    <m/>
    <x v="0"/>
    <m/>
    <m/>
    <x v="90"/>
    <m/>
    <x v="2"/>
    <x v="3"/>
    <x v="0"/>
  </r>
  <r>
    <x v="618"/>
    <x v="5"/>
    <x v="0"/>
    <s v="GDN_Direct_RT_2102"/>
    <n v="16"/>
    <m/>
    <m/>
    <m/>
    <m/>
    <n v="0"/>
    <m/>
    <x v="0"/>
    <m/>
    <m/>
    <x v="90"/>
    <m/>
    <x v="2"/>
    <x v="3"/>
    <x v="0"/>
  </r>
  <r>
    <x v="618"/>
    <x v="5"/>
    <x v="0"/>
    <s v="GDN_Direct_RT_2102"/>
    <n v="4"/>
    <m/>
    <m/>
    <m/>
    <m/>
    <n v="0"/>
    <m/>
    <x v="0"/>
    <m/>
    <m/>
    <x v="90"/>
    <m/>
    <x v="2"/>
    <x v="3"/>
    <x v="0"/>
  </r>
  <r>
    <x v="618"/>
    <x v="5"/>
    <x v="0"/>
    <s v="GDN_Direct_RT_2102"/>
    <n v="8612"/>
    <m/>
    <m/>
    <m/>
    <m/>
    <n v="2912.740105975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492"/>
    <m/>
    <m/>
    <m/>
    <m/>
    <n v="275.10461119500002"/>
    <m/>
    <x v="0"/>
    <m/>
    <m/>
    <x v="90"/>
    <m/>
    <x v="2"/>
    <x v="3"/>
    <x v="0"/>
  </r>
  <r>
    <x v="618"/>
    <x v="5"/>
    <x v="0"/>
    <s v="GDN_Direct_RT_2102"/>
    <n v="8053"/>
    <m/>
    <m/>
    <m/>
    <m/>
    <n v="2193.648824635"/>
    <m/>
    <x v="0"/>
    <m/>
    <m/>
    <x v="90"/>
    <m/>
    <x v="2"/>
    <x v="3"/>
    <x v="0"/>
  </r>
  <r>
    <x v="618"/>
    <x v="5"/>
    <x v="0"/>
    <s v="GDN_Direct_RT_2102"/>
    <n v="526"/>
    <m/>
    <m/>
    <m/>
    <m/>
    <n v="158.62229502"/>
    <m/>
    <x v="0"/>
    <m/>
    <m/>
    <x v="90"/>
    <m/>
    <x v="2"/>
    <x v="3"/>
    <x v="0"/>
  </r>
  <r>
    <x v="618"/>
    <x v="5"/>
    <x v="0"/>
    <s v="GDN_Direct_RT_2102"/>
    <n v="127"/>
    <m/>
    <m/>
    <m/>
    <m/>
    <n v="20.446303579999999"/>
    <m/>
    <x v="0"/>
    <m/>
    <m/>
    <x v="90"/>
    <m/>
    <x v="2"/>
    <x v="3"/>
    <x v="0"/>
  </r>
  <r>
    <x v="618"/>
    <x v="5"/>
    <x v="0"/>
    <s v="GDN_Direct_RT_2102"/>
    <n v="147"/>
    <m/>
    <m/>
    <m/>
    <m/>
    <n v="41.695131754999998"/>
    <m/>
    <x v="0"/>
    <m/>
    <m/>
    <x v="90"/>
    <m/>
    <x v="2"/>
    <x v="3"/>
    <x v="0"/>
  </r>
  <r>
    <x v="618"/>
    <x v="5"/>
    <x v="0"/>
    <s v="GDN_Direct_RT_2102"/>
    <n v="741"/>
    <m/>
    <m/>
    <m/>
    <m/>
    <n v="16.349899505"/>
    <m/>
    <x v="0"/>
    <m/>
    <m/>
    <x v="90"/>
    <m/>
    <x v="2"/>
    <x v="3"/>
    <x v="0"/>
  </r>
  <r>
    <x v="618"/>
    <x v="5"/>
    <x v="0"/>
    <s v="GDN_Direct_RT_2102"/>
    <n v="39"/>
    <m/>
    <m/>
    <m/>
    <m/>
    <n v="0"/>
    <m/>
    <x v="0"/>
    <m/>
    <m/>
    <x v="90"/>
    <m/>
    <x v="2"/>
    <x v="3"/>
    <x v="0"/>
  </r>
  <r>
    <x v="618"/>
    <x v="5"/>
    <x v="0"/>
    <s v="GDN_Direct_RT_2102"/>
    <n v="15"/>
    <m/>
    <m/>
    <m/>
    <m/>
    <n v="0"/>
    <m/>
    <x v="0"/>
    <m/>
    <m/>
    <x v="90"/>
    <m/>
    <x v="2"/>
    <x v="3"/>
    <x v="0"/>
  </r>
  <r>
    <x v="618"/>
    <x v="5"/>
    <x v="0"/>
    <s v="GDN_Direct_RT_2102"/>
    <n v="10"/>
    <m/>
    <m/>
    <m/>
    <m/>
    <n v="0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805"/>
    <m/>
    <m/>
    <m/>
    <m/>
    <n v="40.692842644999999"/>
    <m/>
    <x v="0"/>
    <m/>
    <m/>
    <x v="90"/>
    <m/>
    <x v="2"/>
    <x v="3"/>
    <x v="0"/>
  </r>
  <r>
    <x v="618"/>
    <x v="5"/>
    <x v="0"/>
    <s v="GDN_Direct_RT_2102"/>
    <n v="4536"/>
    <m/>
    <m/>
    <m/>
    <m/>
    <n v="1169.09810743"/>
    <m/>
    <x v="0"/>
    <m/>
    <m/>
    <x v="90"/>
    <m/>
    <x v="2"/>
    <x v="3"/>
    <x v="0"/>
  </r>
  <r>
    <x v="618"/>
    <x v="5"/>
    <x v="0"/>
    <s v="GDN_Direct_RT_2102"/>
    <n v="1289"/>
    <m/>
    <m/>
    <m/>
    <m/>
    <n v="168.42354084499999"/>
    <m/>
    <x v="0"/>
    <m/>
    <m/>
    <x v="90"/>
    <m/>
    <x v="2"/>
    <x v="3"/>
    <x v="0"/>
  </r>
  <r>
    <x v="618"/>
    <x v="5"/>
    <x v="0"/>
    <s v="GDN_Direct_RT_2102"/>
    <n v="145"/>
    <m/>
    <m/>
    <m/>
    <m/>
    <n v="0"/>
    <m/>
    <x v="0"/>
    <m/>
    <m/>
    <x v="90"/>
    <m/>
    <x v="2"/>
    <x v="3"/>
    <x v="0"/>
  </r>
  <r>
    <x v="618"/>
    <x v="5"/>
    <x v="0"/>
    <s v="GDN_Direct_RT_2102"/>
    <n v="198"/>
    <m/>
    <m/>
    <m/>
    <m/>
    <n v="0"/>
    <m/>
    <x v="0"/>
    <m/>
    <m/>
    <x v="90"/>
    <m/>
    <x v="2"/>
    <x v="3"/>
    <x v="0"/>
  </r>
  <r>
    <x v="618"/>
    <x v="5"/>
    <x v="0"/>
    <s v="GDN_Direct_RT_2102"/>
    <n v="1671"/>
    <m/>
    <m/>
    <m/>
    <m/>
    <n v="90.570311584999999"/>
    <m/>
    <x v="0"/>
    <m/>
    <m/>
    <x v="90"/>
    <m/>
    <x v="2"/>
    <x v="3"/>
    <x v="0"/>
  </r>
  <r>
    <x v="618"/>
    <x v="5"/>
    <x v="0"/>
    <s v="GDN_Direct_RT_2102"/>
    <n v="38"/>
    <m/>
    <m/>
    <m/>
    <m/>
    <n v="0"/>
    <m/>
    <x v="0"/>
    <m/>
    <m/>
    <x v="90"/>
    <m/>
    <x v="2"/>
    <x v="3"/>
    <x v="0"/>
  </r>
  <r>
    <x v="618"/>
    <x v="5"/>
    <x v="0"/>
    <s v="GDN_Direct_RT_2102"/>
    <n v="83"/>
    <m/>
    <m/>
    <m/>
    <m/>
    <n v="0"/>
    <m/>
    <x v="0"/>
    <m/>
    <m/>
    <x v="90"/>
    <m/>
    <x v="2"/>
    <x v="3"/>
    <x v="0"/>
  </r>
  <r>
    <x v="618"/>
    <x v="5"/>
    <x v="0"/>
    <s v="GDN_Direct_RT_2102"/>
    <n v="74"/>
    <m/>
    <m/>
    <m/>
    <m/>
    <n v="10.207793779999999"/>
    <m/>
    <x v="0"/>
    <m/>
    <m/>
    <x v="90"/>
    <m/>
    <x v="2"/>
    <x v="3"/>
    <x v="0"/>
  </r>
  <r>
    <x v="618"/>
    <x v="5"/>
    <x v="0"/>
    <s v="GDN_Direct_RT_2102"/>
    <n v="8268"/>
    <m/>
    <m/>
    <m/>
    <m/>
    <n v="2077.3263994600002"/>
    <m/>
    <x v="0"/>
    <m/>
    <m/>
    <x v="90"/>
    <m/>
    <x v="2"/>
    <x v="3"/>
    <x v="0"/>
  </r>
  <r>
    <x v="618"/>
    <x v="5"/>
    <x v="0"/>
    <s v="GDN_Direct_RT_2102"/>
    <n v="498"/>
    <m/>
    <m/>
    <m/>
    <m/>
    <n v="0"/>
    <m/>
    <x v="0"/>
    <m/>
    <m/>
    <x v="90"/>
    <m/>
    <x v="2"/>
    <x v="3"/>
    <x v="0"/>
  </r>
  <r>
    <x v="618"/>
    <x v="5"/>
    <x v="0"/>
    <s v="GDN_Direct_RT_2102"/>
    <n v="97"/>
    <m/>
    <m/>
    <m/>
    <m/>
    <n v="0"/>
    <m/>
    <x v="0"/>
    <m/>
    <m/>
    <x v="90"/>
    <m/>
    <x v="2"/>
    <x v="3"/>
    <x v="0"/>
  </r>
  <r>
    <x v="618"/>
    <x v="5"/>
    <x v="0"/>
    <s v="GDN_Direct_RT_2102"/>
    <n v="48"/>
    <m/>
    <m/>
    <m/>
    <m/>
    <n v="0"/>
    <m/>
    <x v="0"/>
    <m/>
    <m/>
    <x v="90"/>
    <m/>
    <x v="2"/>
    <x v="3"/>
    <x v="0"/>
  </r>
  <r>
    <x v="618"/>
    <x v="5"/>
    <x v="0"/>
    <s v="GDN_Direct_RT_2102"/>
    <n v="775"/>
    <m/>
    <m/>
    <m/>
    <m/>
    <n v="17.14114253"/>
    <m/>
    <x v="0"/>
    <m/>
    <m/>
    <x v="90"/>
    <m/>
    <x v="2"/>
    <x v="3"/>
    <x v="0"/>
  </r>
  <r>
    <x v="618"/>
    <x v="5"/>
    <x v="0"/>
    <s v="GDN_Direct_RT_2102"/>
    <n v="3034"/>
    <m/>
    <m/>
    <m/>
    <m/>
    <n v="251.21125278"/>
    <m/>
    <x v="0"/>
    <m/>
    <m/>
    <x v="90"/>
    <m/>
    <x v="2"/>
    <x v="3"/>
    <x v="0"/>
  </r>
  <r>
    <x v="618"/>
    <x v="5"/>
    <x v="0"/>
    <s v="GDN_Direct_RT_2102"/>
    <n v="130"/>
    <m/>
    <m/>
    <m/>
    <m/>
    <n v="36.030387634999997"/>
    <m/>
    <x v="0"/>
    <m/>
    <m/>
    <x v="90"/>
    <m/>
    <x v="2"/>
    <x v="3"/>
    <x v="0"/>
  </r>
  <r>
    <x v="618"/>
    <x v="5"/>
    <x v="0"/>
    <s v="GDN_Direct_RT_2102"/>
    <n v="575"/>
    <m/>
    <m/>
    <m/>
    <m/>
    <n v="0"/>
    <m/>
    <x v="0"/>
    <m/>
    <m/>
    <x v="90"/>
    <m/>
    <x v="2"/>
    <x v="3"/>
    <x v="0"/>
  </r>
  <r>
    <x v="618"/>
    <x v="5"/>
    <x v="0"/>
    <s v="GDN_Direct_RT_2102"/>
    <n v="58"/>
    <m/>
    <m/>
    <m/>
    <m/>
    <n v="0"/>
    <m/>
    <x v="0"/>
    <m/>
    <m/>
    <x v="90"/>
    <m/>
    <x v="2"/>
    <x v="3"/>
    <x v="0"/>
  </r>
  <r>
    <x v="618"/>
    <x v="5"/>
    <x v="0"/>
    <s v="GDN_Direct_RT_2102"/>
    <n v="55662"/>
    <m/>
    <m/>
    <m/>
    <m/>
    <n v="5788.7159056700002"/>
    <m/>
    <x v="0"/>
    <m/>
    <m/>
    <x v="90"/>
    <m/>
    <x v="2"/>
    <x v="3"/>
    <x v="0"/>
  </r>
  <r>
    <x v="618"/>
    <x v="5"/>
    <x v="0"/>
    <s v="GDN_Direct_RT_2102"/>
    <n v="22"/>
    <m/>
    <m/>
    <m/>
    <m/>
    <n v="0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22"/>
    <m/>
    <m/>
    <m/>
    <m/>
    <n v="0"/>
    <m/>
    <x v="0"/>
    <m/>
    <m/>
    <x v="90"/>
    <m/>
    <x v="2"/>
    <x v="3"/>
    <x v="0"/>
  </r>
  <r>
    <x v="618"/>
    <x v="5"/>
    <x v="0"/>
    <s v="GDN_Direct_RT_2102"/>
    <n v="161"/>
    <m/>
    <m/>
    <m/>
    <m/>
    <n v="18.428102290000002"/>
    <m/>
    <x v="0"/>
    <m/>
    <m/>
    <x v="90"/>
    <m/>
    <x v="2"/>
    <x v="3"/>
    <x v="0"/>
  </r>
  <r>
    <x v="618"/>
    <x v="5"/>
    <x v="0"/>
    <s v="GDN_Direct_RT_2102"/>
    <n v="9"/>
    <m/>
    <m/>
    <m/>
    <m/>
    <n v="0"/>
    <m/>
    <x v="0"/>
    <m/>
    <m/>
    <x v="90"/>
    <m/>
    <x v="2"/>
    <x v="3"/>
    <x v="0"/>
  </r>
  <r>
    <x v="618"/>
    <x v="5"/>
    <x v="0"/>
    <s v="GDN_Direct_RT_2102"/>
    <n v="6"/>
    <m/>
    <m/>
    <m/>
    <m/>
    <n v="13.225624905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127"/>
    <m/>
    <m/>
    <m/>
    <m/>
    <n v="31.445258989999999"/>
    <m/>
    <x v="0"/>
    <m/>
    <m/>
    <x v="90"/>
    <m/>
    <x v="2"/>
    <x v="3"/>
    <x v="0"/>
  </r>
  <r>
    <x v="618"/>
    <x v="5"/>
    <x v="0"/>
    <s v="GDN_Direct_RT_2102"/>
    <n v="2904"/>
    <m/>
    <m/>
    <m/>
    <m/>
    <n v="143.95392255499999"/>
    <m/>
    <x v="0"/>
    <m/>
    <m/>
    <x v="90"/>
    <m/>
    <x v="2"/>
    <x v="3"/>
    <x v="0"/>
  </r>
  <r>
    <x v="618"/>
    <x v="5"/>
    <x v="0"/>
    <s v="GDN_Direct_RT_2102"/>
    <n v="886"/>
    <m/>
    <m/>
    <m/>
    <m/>
    <n v="0"/>
    <m/>
    <x v="0"/>
    <m/>
    <m/>
    <x v="90"/>
    <m/>
    <x v="2"/>
    <x v="3"/>
    <x v="0"/>
  </r>
  <r>
    <x v="618"/>
    <x v="5"/>
    <x v="0"/>
    <s v="GDN_Direct_RT_2102"/>
    <n v="566"/>
    <m/>
    <m/>
    <m/>
    <m/>
    <n v="21.528248290000001"/>
    <m/>
    <x v="0"/>
    <m/>
    <m/>
    <x v="90"/>
    <m/>
    <x v="2"/>
    <x v="3"/>
    <x v="0"/>
  </r>
  <r>
    <x v="618"/>
    <x v="5"/>
    <x v="0"/>
    <s v="GDN_Direct_RT_2102"/>
    <n v="76"/>
    <m/>
    <m/>
    <m/>
    <m/>
    <n v="0"/>
    <m/>
    <x v="0"/>
    <m/>
    <m/>
    <x v="90"/>
    <m/>
    <x v="2"/>
    <x v="3"/>
    <x v="0"/>
  </r>
  <r>
    <x v="618"/>
    <x v="5"/>
    <x v="0"/>
    <s v="GDN_Direct_RT_2102"/>
    <n v="940"/>
    <m/>
    <m/>
    <m/>
    <m/>
    <n v="13.764457575"/>
    <m/>
    <x v="0"/>
    <m/>
    <m/>
    <x v="90"/>
    <m/>
    <x v="2"/>
    <x v="3"/>
    <x v="0"/>
  </r>
  <r>
    <x v="618"/>
    <x v="5"/>
    <x v="0"/>
    <s v="GDN_Direct_RT_2102"/>
    <n v="80"/>
    <m/>
    <m/>
    <m/>
    <m/>
    <n v="0"/>
    <m/>
    <x v="0"/>
    <m/>
    <m/>
    <x v="90"/>
    <m/>
    <x v="2"/>
    <x v="3"/>
    <x v="0"/>
  </r>
  <r>
    <x v="618"/>
    <x v="5"/>
    <x v="0"/>
    <s v="GDN_Direct_RT_2102"/>
    <n v="2185"/>
    <m/>
    <m/>
    <m/>
    <m/>
    <n v="356.06589626499999"/>
    <m/>
    <x v="0"/>
    <m/>
    <m/>
    <x v="90"/>
    <m/>
    <x v="2"/>
    <x v="3"/>
    <x v="0"/>
  </r>
  <r>
    <x v="618"/>
    <x v="5"/>
    <x v="0"/>
    <s v="GDN_Direct_RT_2102"/>
    <n v="235715"/>
    <m/>
    <m/>
    <m/>
    <m/>
    <n v="27153.24683679"/>
    <m/>
    <x v="0"/>
    <m/>
    <m/>
    <x v="90"/>
    <m/>
    <x v="2"/>
    <x v="3"/>
    <x v="0"/>
  </r>
  <r>
    <x v="618"/>
    <x v="5"/>
    <x v="0"/>
    <s v="GDN_Direct_RT_2102"/>
    <n v="12"/>
    <m/>
    <m/>
    <m/>
    <m/>
    <n v="0"/>
    <m/>
    <x v="0"/>
    <m/>
    <m/>
    <x v="90"/>
    <m/>
    <x v="2"/>
    <x v="3"/>
    <x v="0"/>
  </r>
  <r>
    <x v="618"/>
    <x v="5"/>
    <x v="0"/>
    <s v="GDN_Direct_RT_2102"/>
    <n v="14"/>
    <m/>
    <m/>
    <m/>
    <m/>
    <n v="0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17"/>
    <m/>
    <m/>
    <m/>
    <m/>
    <n v="0"/>
    <m/>
    <x v="0"/>
    <m/>
    <m/>
    <x v="90"/>
    <m/>
    <x v="2"/>
    <x v="3"/>
    <x v="0"/>
  </r>
  <r>
    <x v="618"/>
    <x v="5"/>
    <x v="0"/>
    <s v="GDN_Direct_RT_2102"/>
    <n v="123"/>
    <m/>
    <m/>
    <m/>
    <m/>
    <n v="95.030820024999997"/>
    <m/>
    <x v="0"/>
    <m/>
    <m/>
    <x v="90"/>
    <m/>
    <x v="2"/>
    <x v="3"/>
    <x v="0"/>
  </r>
  <r>
    <x v="618"/>
    <x v="5"/>
    <x v="0"/>
    <s v="GDN_Direct_RT_2102"/>
    <n v="1"/>
    <m/>
    <m/>
    <m/>
    <m/>
    <n v="0"/>
    <m/>
    <x v="0"/>
    <m/>
    <m/>
    <x v="90"/>
    <m/>
    <x v="2"/>
    <x v="3"/>
    <x v="0"/>
  </r>
  <r>
    <x v="618"/>
    <x v="5"/>
    <x v="0"/>
    <s v="GDN_Direct_RT_2102"/>
    <n v="110"/>
    <m/>
    <m/>
    <m/>
    <m/>
    <n v="0"/>
    <m/>
    <x v="0"/>
    <m/>
    <m/>
    <x v="90"/>
    <m/>
    <x v="2"/>
    <x v="3"/>
    <x v="0"/>
  </r>
  <r>
    <x v="618"/>
    <x v="5"/>
    <x v="0"/>
    <s v="GDN_Direct_RT_2102"/>
    <n v="121"/>
    <m/>
    <m/>
    <m/>
    <m/>
    <n v="21.587780370000001"/>
    <m/>
    <x v="0"/>
    <m/>
    <m/>
    <x v="90"/>
    <m/>
    <x v="2"/>
    <x v="3"/>
    <x v="0"/>
  </r>
  <r>
    <x v="618"/>
    <x v="5"/>
    <x v="0"/>
    <s v="GDN_Direct_RT_2102"/>
    <n v="532"/>
    <m/>
    <m/>
    <m/>
    <m/>
    <n v="22.963689254999998"/>
    <m/>
    <x v="0"/>
    <m/>
    <m/>
    <x v="90"/>
    <m/>
    <x v="2"/>
    <x v="3"/>
    <x v="0"/>
  </r>
  <r>
    <x v="618"/>
    <x v="5"/>
    <x v="0"/>
    <s v="GDN_Direct_RT_2102"/>
    <n v="125"/>
    <m/>
    <m/>
    <m/>
    <m/>
    <n v="0"/>
    <m/>
    <x v="0"/>
    <m/>
    <m/>
    <x v="90"/>
    <m/>
    <x v="2"/>
    <x v="3"/>
    <x v="0"/>
  </r>
  <r>
    <x v="618"/>
    <x v="5"/>
    <x v="0"/>
    <s v="GDN_Direct_RT_2102"/>
    <n v="66"/>
    <m/>
    <m/>
    <m/>
    <m/>
    <n v="0"/>
    <m/>
    <x v="0"/>
    <m/>
    <m/>
    <x v="90"/>
    <m/>
    <x v="2"/>
    <x v="3"/>
    <x v="0"/>
  </r>
  <r>
    <x v="618"/>
    <x v="5"/>
    <x v="0"/>
    <s v="GDN_Direct_RT_2102"/>
    <n v="262"/>
    <m/>
    <m/>
    <m/>
    <m/>
    <n v="125.46725489000001"/>
    <m/>
    <x v="0"/>
    <m/>
    <m/>
    <x v="90"/>
    <m/>
    <x v="2"/>
    <x v="3"/>
    <x v="0"/>
  </r>
  <r>
    <x v="618"/>
    <x v="5"/>
    <x v="0"/>
    <s v="GDN_Direct_RT_2102"/>
    <n v="71"/>
    <m/>
    <m/>
    <m/>
    <m/>
    <n v="0"/>
    <m/>
    <x v="0"/>
    <m/>
    <m/>
    <x v="90"/>
    <m/>
    <x v="2"/>
    <x v="3"/>
    <x v="0"/>
  </r>
  <r>
    <x v="618"/>
    <x v="5"/>
    <x v="0"/>
    <s v="GDN_Direct_RT_2102"/>
    <n v="11"/>
    <m/>
    <m/>
    <m/>
    <m/>
    <n v="0"/>
    <m/>
    <x v="0"/>
    <m/>
    <m/>
    <x v="90"/>
    <m/>
    <x v="2"/>
    <x v="3"/>
    <x v="0"/>
  </r>
  <r>
    <x v="618"/>
    <x v="5"/>
    <x v="0"/>
    <s v="GDN_Direct_RT_2102"/>
    <n v="99"/>
    <m/>
    <m/>
    <m/>
    <m/>
    <n v="0"/>
    <m/>
    <x v="0"/>
    <m/>
    <m/>
    <x v="90"/>
    <m/>
    <x v="2"/>
    <x v="3"/>
    <x v="0"/>
  </r>
  <r>
    <x v="618"/>
    <x v="5"/>
    <x v="0"/>
    <s v="GDN_Direct_RT_2102"/>
    <n v="69"/>
    <m/>
    <m/>
    <m/>
    <m/>
    <n v="0"/>
    <m/>
    <x v="0"/>
    <m/>
    <m/>
    <x v="90"/>
    <m/>
    <x v="2"/>
    <x v="3"/>
    <x v="0"/>
  </r>
  <r>
    <x v="618"/>
    <x v="5"/>
    <x v="0"/>
    <s v="GDN_Direct_RT_2102"/>
    <n v="6"/>
    <m/>
    <m/>
    <m/>
    <m/>
    <n v="0"/>
    <m/>
    <x v="0"/>
    <m/>
    <m/>
    <x v="90"/>
    <m/>
    <x v="2"/>
    <x v="3"/>
    <x v="0"/>
  </r>
  <r>
    <x v="618"/>
    <x v="5"/>
    <x v="0"/>
    <s v="GDN_Direct_RT_2102"/>
    <n v="62"/>
    <m/>
    <m/>
    <m/>
    <m/>
    <n v="0"/>
    <m/>
    <x v="0"/>
    <m/>
    <m/>
    <x v="90"/>
    <m/>
    <x v="2"/>
    <x v="3"/>
    <x v="0"/>
  </r>
  <r>
    <x v="618"/>
    <x v="5"/>
    <x v="0"/>
    <s v="GDN_Direct_RT_2102"/>
    <n v="78"/>
    <m/>
    <m/>
    <m/>
    <m/>
    <n v="0"/>
    <m/>
    <x v="0"/>
    <m/>
    <m/>
    <x v="90"/>
    <m/>
    <x v="2"/>
    <x v="3"/>
    <x v="0"/>
  </r>
  <r>
    <x v="618"/>
    <x v="5"/>
    <x v="0"/>
    <s v="GDN_Direct_RT_2102"/>
    <n v="97"/>
    <m/>
    <m/>
    <m/>
    <m/>
    <n v="0"/>
    <m/>
    <x v="0"/>
    <m/>
    <m/>
    <x v="90"/>
    <m/>
    <x v="2"/>
    <x v="3"/>
    <x v="0"/>
  </r>
  <r>
    <x v="618"/>
    <x v="5"/>
    <x v="0"/>
    <s v="GDN_Direct_RT_2102"/>
    <n v="2"/>
    <m/>
    <m/>
    <m/>
    <m/>
    <n v="0"/>
    <m/>
    <x v="0"/>
    <m/>
    <m/>
    <x v="90"/>
    <m/>
    <x v="2"/>
    <x v="3"/>
    <x v="0"/>
  </r>
  <r>
    <x v="618"/>
    <x v="5"/>
    <x v="0"/>
    <s v="GDN_Direct_RT_2102"/>
    <n v="15"/>
    <m/>
    <m/>
    <m/>
    <m/>
    <n v="0"/>
    <m/>
    <x v="0"/>
    <m/>
    <m/>
    <x v="90"/>
    <m/>
    <x v="2"/>
    <x v="3"/>
    <x v="0"/>
  </r>
  <r>
    <x v="618"/>
    <x v="5"/>
    <x v="0"/>
    <s v="GDN_Direct_RT_2102"/>
    <n v="2"/>
    <m/>
    <m/>
    <m/>
    <m/>
    <n v="0"/>
    <m/>
    <x v="0"/>
    <m/>
    <m/>
    <x v="90"/>
    <m/>
    <x v="2"/>
    <x v="3"/>
    <x v="0"/>
  </r>
  <r>
    <x v="618"/>
    <x v="5"/>
    <x v="0"/>
    <s v="GDN_Direct_RT_2102"/>
    <n v="3"/>
    <m/>
    <m/>
    <m/>
    <m/>
    <n v="0"/>
    <m/>
    <x v="0"/>
    <m/>
    <m/>
    <x v="90"/>
    <m/>
    <x v="2"/>
    <x v="3"/>
    <x v="0"/>
  </r>
  <r>
    <x v="618"/>
    <x v="5"/>
    <x v="0"/>
    <s v="GDN_Direct_RT_2102"/>
    <n v="8"/>
    <m/>
    <m/>
    <m/>
    <m/>
    <n v="0"/>
    <m/>
    <x v="0"/>
    <m/>
    <m/>
    <x v="90"/>
    <m/>
    <x v="2"/>
    <x v="3"/>
    <x v="0"/>
  </r>
  <r>
    <x v="618"/>
    <x v="5"/>
    <x v="0"/>
    <s v="GDN_Direct_RT_2102"/>
    <n v="151"/>
    <m/>
    <m/>
    <m/>
    <m/>
    <n v="26.76"/>
    <m/>
    <x v="0"/>
    <m/>
    <m/>
    <x v="90"/>
    <m/>
    <x v="2"/>
    <x v="3"/>
    <x v="0"/>
  </r>
  <r>
    <x v="618"/>
    <x v="5"/>
    <x v="0"/>
    <s v="GDN_Direct_RT_2102"/>
    <n v="11397"/>
    <m/>
    <m/>
    <m/>
    <m/>
    <n v="1832.5498183699999"/>
    <m/>
    <x v="0"/>
    <m/>
    <m/>
    <x v="90"/>
    <m/>
    <x v="2"/>
    <x v="3"/>
    <x v="0"/>
  </r>
  <r>
    <x v="618"/>
    <x v="5"/>
    <x v="0"/>
    <s v="GDN_Direct_RT_2102"/>
    <n v="4"/>
    <m/>
    <m/>
    <m/>
    <m/>
    <n v="0"/>
    <m/>
    <x v="0"/>
    <m/>
    <m/>
    <x v="90"/>
    <m/>
    <x v="2"/>
    <x v="3"/>
    <x v="0"/>
  </r>
  <r>
    <x v="618"/>
    <x v="5"/>
    <x v="0"/>
    <s v="GDN_Direct_RT_2102"/>
    <n v="1211"/>
    <m/>
    <m/>
    <m/>
    <m/>
    <n v="203.19168046499999"/>
    <m/>
    <x v="0"/>
    <m/>
    <m/>
    <x v="90"/>
    <m/>
    <x v="2"/>
    <x v="3"/>
    <x v="0"/>
  </r>
  <r>
    <x v="618"/>
    <x v="5"/>
    <x v="0"/>
    <s v="GDN_Direct_RT_2102"/>
    <n v="284"/>
    <m/>
    <m/>
    <m/>
    <m/>
    <n v="20.170147069999999"/>
    <m/>
    <x v="0"/>
    <m/>
    <m/>
    <x v="90"/>
    <m/>
    <x v="2"/>
    <x v="3"/>
    <x v="0"/>
  </r>
  <r>
    <x v="618"/>
    <x v="5"/>
    <x v="0"/>
    <s v="GDN_Direct_RT_2102"/>
    <n v="84"/>
    <m/>
    <m/>
    <m/>
    <m/>
    <n v="0"/>
    <m/>
    <x v="0"/>
    <m/>
    <m/>
    <x v="90"/>
    <m/>
    <x v="2"/>
    <x v="3"/>
    <x v="0"/>
  </r>
  <r>
    <x v="618"/>
    <x v="5"/>
    <x v="0"/>
    <s v="GDN_Direct_RT_2102"/>
    <n v="153"/>
    <m/>
    <m/>
    <m/>
    <m/>
    <n v="0"/>
    <m/>
    <x v="0"/>
    <m/>
    <m/>
    <x v="90"/>
    <m/>
    <x v="2"/>
    <x v="3"/>
    <x v="0"/>
  </r>
  <r>
    <x v="618"/>
    <x v="5"/>
    <x v="0"/>
    <s v="GDN_Direct_RT_2102"/>
    <n v="1332"/>
    <m/>
    <m/>
    <m/>
    <m/>
    <n v="101.0321347"/>
    <m/>
    <x v="0"/>
    <m/>
    <m/>
    <x v="90"/>
    <m/>
    <x v="2"/>
    <x v="3"/>
    <x v="0"/>
  </r>
  <r>
    <x v="618"/>
    <x v="5"/>
    <x v="0"/>
    <s v="GDN_Direct_RT_2102"/>
    <n v="100"/>
    <m/>
    <m/>
    <m/>
    <m/>
    <n v="0"/>
    <m/>
    <x v="0"/>
    <m/>
    <m/>
    <x v="90"/>
    <m/>
    <x v="2"/>
    <x v="3"/>
    <x v="0"/>
  </r>
  <r>
    <x v="618"/>
    <x v="5"/>
    <x v="0"/>
    <s v="GDN_Direct_RT_2102"/>
    <n v="96"/>
    <m/>
    <m/>
    <m/>
    <m/>
    <n v="13.542918224999999"/>
    <m/>
    <x v="0"/>
    <m/>
    <m/>
    <x v="90"/>
    <m/>
    <x v="2"/>
    <x v="3"/>
    <x v="0"/>
  </r>
  <r>
    <x v="618"/>
    <x v="5"/>
    <x v="0"/>
    <s v="GDN_Direct_RT_2102"/>
    <n v="16"/>
    <m/>
    <m/>
    <m/>
    <m/>
    <n v="0"/>
    <m/>
    <x v="0"/>
    <m/>
    <m/>
    <x v="90"/>
    <m/>
    <x v="2"/>
    <x v="3"/>
    <x v="0"/>
  </r>
  <r>
    <x v="619"/>
    <x v="4"/>
    <x v="0"/>
    <s v="指名：ドルチェグスト（170816-170916）"/>
    <n v="68"/>
    <m/>
    <m/>
    <m/>
    <m/>
    <n v="837.2"/>
    <m/>
    <x v="0"/>
    <m/>
    <m/>
    <x v="90"/>
    <m/>
    <x v="2"/>
    <x v="3"/>
    <x v="2"/>
  </r>
  <r>
    <x v="619"/>
    <x v="4"/>
    <x v="0"/>
    <s v="指名：ドルチェグスト（170816-170916）"/>
    <n v="1754"/>
    <m/>
    <m/>
    <m/>
    <m/>
    <n v="24093.68"/>
    <m/>
    <x v="0"/>
    <m/>
    <m/>
    <x v="90"/>
    <m/>
    <x v="2"/>
    <x v="3"/>
    <x v="2"/>
  </r>
  <r>
    <x v="619"/>
    <x v="4"/>
    <x v="0"/>
    <s v="指名：ドルチェグスト（170816-170916）"/>
    <n v="53"/>
    <m/>
    <m/>
    <m/>
    <m/>
    <n v="338"/>
    <m/>
    <x v="0"/>
    <m/>
    <m/>
    <x v="90"/>
    <m/>
    <x v="2"/>
    <x v="3"/>
    <x v="2"/>
  </r>
  <r>
    <x v="619"/>
    <x v="4"/>
    <x v="0"/>
    <s v="指名：ドルチェグスト（170816-170916）"/>
    <n v="4049"/>
    <m/>
    <m/>
    <m/>
    <m/>
    <n v="54895.360000000001"/>
    <m/>
    <x v="0"/>
    <m/>
    <m/>
    <x v="90"/>
    <m/>
    <x v="2"/>
    <x v="3"/>
    <x v="2"/>
  </r>
  <r>
    <x v="619"/>
    <x v="5"/>
    <x v="0"/>
    <s v="GDN_Direct_RT_2102"/>
    <n v="7826"/>
    <m/>
    <m/>
    <m/>
    <m/>
    <n v="2012.4963668549999"/>
    <m/>
    <x v="0"/>
    <m/>
    <m/>
    <x v="90"/>
    <m/>
    <x v="2"/>
    <x v="3"/>
    <x v="0"/>
  </r>
  <r>
    <x v="619"/>
    <x v="5"/>
    <x v="0"/>
    <s v="GDN_Direct_RT_2102"/>
    <n v="122"/>
    <m/>
    <m/>
    <m/>
    <m/>
    <n v="18.177461439999998"/>
    <m/>
    <x v="0"/>
    <m/>
    <m/>
    <x v="90"/>
    <m/>
    <x v="2"/>
    <x v="3"/>
    <x v="0"/>
  </r>
  <r>
    <x v="619"/>
    <x v="5"/>
    <x v="0"/>
    <s v="GDN_Direct_RT_2102"/>
    <n v="55"/>
    <m/>
    <m/>
    <m/>
    <m/>
    <n v="0"/>
    <m/>
    <x v="0"/>
    <m/>
    <m/>
    <x v="90"/>
    <m/>
    <x v="2"/>
    <x v="3"/>
    <x v="0"/>
  </r>
  <r>
    <x v="619"/>
    <x v="5"/>
    <x v="0"/>
    <s v="GDN_Direct_RT_2102"/>
    <n v="3"/>
    <m/>
    <m/>
    <m/>
    <m/>
    <n v="0"/>
    <m/>
    <x v="0"/>
    <m/>
    <m/>
    <x v="90"/>
    <m/>
    <x v="2"/>
    <x v="3"/>
    <x v="0"/>
  </r>
  <r>
    <x v="619"/>
    <x v="5"/>
    <x v="0"/>
    <s v="GDN_Direct_RT_2102"/>
    <n v="8"/>
    <m/>
    <m/>
    <m/>
    <m/>
    <n v="15.88108995"/>
    <m/>
    <x v="0"/>
    <m/>
    <m/>
    <x v="90"/>
    <m/>
    <x v="2"/>
    <x v="3"/>
    <x v="0"/>
  </r>
  <r>
    <x v="619"/>
    <x v="5"/>
    <x v="0"/>
    <s v="GDN_Direct_RT_2102"/>
    <n v="116"/>
    <m/>
    <m/>
    <m/>
    <m/>
    <n v="0"/>
    <m/>
    <x v="0"/>
    <m/>
    <m/>
    <x v="90"/>
    <m/>
    <x v="2"/>
    <x v="3"/>
    <x v="0"/>
  </r>
  <r>
    <x v="619"/>
    <x v="5"/>
    <x v="0"/>
    <s v="GDN_Direct_RT_2102"/>
    <n v="109"/>
    <m/>
    <m/>
    <m/>
    <m/>
    <n v="0"/>
    <m/>
    <x v="0"/>
    <m/>
    <m/>
    <x v="90"/>
    <m/>
    <x v="2"/>
    <x v="3"/>
    <x v="0"/>
  </r>
  <r>
    <x v="619"/>
    <x v="5"/>
    <x v="0"/>
    <s v="GDN_Direct_RT_2102"/>
    <n v="104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320"/>
    <m/>
    <m/>
    <m/>
    <m/>
    <n v="0"/>
    <m/>
    <x v="0"/>
    <m/>
    <m/>
    <x v="90"/>
    <m/>
    <x v="2"/>
    <x v="3"/>
    <x v="0"/>
  </r>
  <r>
    <x v="619"/>
    <x v="5"/>
    <x v="0"/>
    <s v="GDN_Direct_RT_2102"/>
    <n v="110"/>
    <m/>
    <m/>
    <m/>
    <m/>
    <n v="56.266412250000002"/>
    <m/>
    <x v="0"/>
    <m/>
    <m/>
    <x v="90"/>
    <m/>
    <x v="2"/>
    <x v="3"/>
    <x v="0"/>
  </r>
  <r>
    <x v="619"/>
    <x v="5"/>
    <x v="0"/>
    <s v="GDN_Direct_RT_2102"/>
    <n v="6841"/>
    <m/>
    <m/>
    <m/>
    <m/>
    <n v="822.76094742500004"/>
    <m/>
    <x v="0"/>
    <m/>
    <m/>
    <x v="90"/>
    <m/>
    <x v="2"/>
    <x v="3"/>
    <x v="0"/>
  </r>
  <r>
    <x v="619"/>
    <x v="5"/>
    <x v="0"/>
    <s v="GDN_Direct_RT_2102"/>
    <n v="28"/>
    <m/>
    <m/>
    <m/>
    <m/>
    <n v="0"/>
    <m/>
    <x v="0"/>
    <m/>
    <m/>
    <x v="90"/>
    <m/>
    <x v="2"/>
    <x v="3"/>
    <x v="0"/>
  </r>
  <r>
    <x v="619"/>
    <x v="5"/>
    <x v="0"/>
    <s v="GDN_Direct_RT_2102"/>
    <n v="21"/>
    <m/>
    <m/>
    <m/>
    <m/>
    <n v="0"/>
    <m/>
    <x v="0"/>
    <m/>
    <m/>
    <x v="90"/>
    <m/>
    <x v="2"/>
    <x v="3"/>
    <x v="0"/>
  </r>
  <r>
    <x v="619"/>
    <x v="5"/>
    <x v="0"/>
    <s v="GDN_Direct_RT_2102"/>
    <n v="6"/>
    <m/>
    <m/>
    <m/>
    <m/>
    <n v="0"/>
    <m/>
    <x v="0"/>
    <m/>
    <m/>
    <x v="90"/>
    <m/>
    <x v="2"/>
    <x v="3"/>
    <x v="0"/>
  </r>
  <r>
    <x v="619"/>
    <x v="5"/>
    <x v="0"/>
    <s v="GDN_Direct_RT_2102"/>
    <n v="169"/>
    <m/>
    <m/>
    <m/>
    <m/>
    <n v="13.210358325"/>
    <m/>
    <x v="0"/>
    <m/>
    <m/>
    <x v="90"/>
    <m/>
    <x v="2"/>
    <x v="3"/>
    <x v="0"/>
  </r>
  <r>
    <x v="619"/>
    <x v="5"/>
    <x v="0"/>
    <s v="GDN_Direct_RT_2102"/>
    <n v="126"/>
    <m/>
    <m/>
    <m/>
    <m/>
    <n v="26.441618439999999"/>
    <m/>
    <x v="0"/>
    <m/>
    <m/>
    <x v="90"/>
    <m/>
    <x v="2"/>
    <x v="3"/>
    <x v="0"/>
  </r>
  <r>
    <x v="619"/>
    <x v="5"/>
    <x v="0"/>
    <s v="GDN_Direct_RT_2102"/>
    <n v="148"/>
    <m/>
    <m/>
    <m/>
    <m/>
    <n v="20.415594250000002"/>
    <m/>
    <x v="0"/>
    <m/>
    <m/>
    <x v="90"/>
    <m/>
    <x v="2"/>
    <x v="3"/>
    <x v="0"/>
  </r>
  <r>
    <x v="619"/>
    <x v="5"/>
    <x v="0"/>
    <s v="GDN_Direct_RT_2102"/>
    <n v="25"/>
    <m/>
    <m/>
    <m/>
    <m/>
    <n v="0"/>
    <m/>
    <x v="0"/>
    <m/>
    <m/>
    <x v="90"/>
    <m/>
    <x v="2"/>
    <x v="3"/>
    <x v="0"/>
  </r>
  <r>
    <x v="619"/>
    <x v="5"/>
    <x v="0"/>
    <s v="GDN_Direct_RT_2102"/>
    <n v="434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57"/>
    <m/>
    <m/>
    <m/>
    <m/>
    <n v="0"/>
    <m/>
    <x v="0"/>
    <m/>
    <m/>
    <x v="90"/>
    <m/>
    <x v="2"/>
    <x v="3"/>
    <x v="0"/>
  </r>
  <r>
    <x v="619"/>
    <x v="5"/>
    <x v="0"/>
    <s v="GDN_Direct_RT_2102"/>
    <n v="1469"/>
    <m/>
    <m/>
    <m/>
    <m/>
    <n v="95.425250160000004"/>
    <m/>
    <x v="0"/>
    <m/>
    <m/>
    <x v="90"/>
    <m/>
    <x v="2"/>
    <x v="3"/>
    <x v="0"/>
  </r>
  <r>
    <x v="619"/>
    <x v="5"/>
    <x v="0"/>
    <s v="GDN_Direct_RT_2102"/>
    <n v="10"/>
    <m/>
    <m/>
    <m/>
    <m/>
    <n v="0"/>
    <m/>
    <x v="0"/>
    <m/>
    <m/>
    <x v="90"/>
    <m/>
    <x v="2"/>
    <x v="3"/>
    <x v="0"/>
  </r>
  <r>
    <x v="619"/>
    <x v="5"/>
    <x v="0"/>
    <s v="GDN_Direct_RT_2102"/>
    <n v="591"/>
    <m/>
    <m/>
    <m/>
    <m/>
    <n v="128.98545118500002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0"/>
    <m/>
    <m/>
    <m/>
    <m/>
    <n v="0"/>
    <m/>
    <x v="0"/>
    <m/>
    <m/>
    <x v="90"/>
    <m/>
    <x v="2"/>
    <x v="3"/>
    <x v="0"/>
  </r>
  <r>
    <x v="619"/>
    <x v="5"/>
    <x v="0"/>
    <s v="GDN_Direct_RT_2102"/>
    <n v="6"/>
    <m/>
    <m/>
    <m/>
    <m/>
    <n v="0"/>
    <m/>
    <x v="0"/>
    <m/>
    <m/>
    <x v="90"/>
    <m/>
    <x v="2"/>
    <x v="3"/>
    <x v="0"/>
  </r>
  <r>
    <x v="619"/>
    <x v="5"/>
    <x v="0"/>
    <s v="GDN_Direct_RT_2102"/>
    <n v="829"/>
    <m/>
    <m/>
    <m/>
    <m/>
    <n v="26.94212856"/>
    <m/>
    <x v="0"/>
    <m/>
    <m/>
    <x v="90"/>
    <m/>
    <x v="2"/>
    <x v="3"/>
    <x v="0"/>
  </r>
  <r>
    <x v="619"/>
    <x v="5"/>
    <x v="0"/>
    <s v="GDN_Direct_RT_2102"/>
    <n v="2673"/>
    <m/>
    <m/>
    <m/>
    <m/>
    <n v="215.82520915000001"/>
    <m/>
    <x v="0"/>
    <m/>
    <m/>
    <x v="90"/>
    <m/>
    <x v="2"/>
    <x v="3"/>
    <x v="0"/>
  </r>
  <r>
    <x v="619"/>
    <x v="5"/>
    <x v="0"/>
    <s v="GDN_Direct_RT_2102"/>
    <n v="344"/>
    <m/>
    <m/>
    <m/>
    <m/>
    <n v="0"/>
    <m/>
    <x v="0"/>
    <m/>
    <m/>
    <x v="90"/>
    <m/>
    <x v="2"/>
    <x v="3"/>
    <x v="0"/>
  </r>
  <r>
    <x v="619"/>
    <x v="5"/>
    <x v="0"/>
    <s v="GDN_Direct_RT_2102"/>
    <n v="2499"/>
    <m/>
    <m/>
    <m/>
    <m/>
    <n v="238.74285671000001"/>
    <m/>
    <x v="0"/>
    <m/>
    <m/>
    <x v="90"/>
    <m/>
    <x v="2"/>
    <x v="3"/>
    <x v="0"/>
  </r>
  <r>
    <x v="619"/>
    <x v="5"/>
    <x v="0"/>
    <s v="GDN_Direct_RT_2102"/>
    <n v="206"/>
    <m/>
    <m/>
    <m/>
    <m/>
    <n v="34.636855060000002"/>
    <m/>
    <x v="0"/>
    <m/>
    <m/>
    <x v="90"/>
    <m/>
    <x v="2"/>
    <x v="3"/>
    <x v="0"/>
  </r>
  <r>
    <x v="619"/>
    <x v="5"/>
    <x v="0"/>
    <s v="GDN_Direct_RT_2102"/>
    <n v="57358"/>
    <m/>
    <m/>
    <m/>
    <m/>
    <n v="6549.1821866549999"/>
    <m/>
    <x v="0"/>
    <m/>
    <m/>
    <x v="90"/>
    <m/>
    <x v="2"/>
    <x v="3"/>
    <x v="0"/>
  </r>
  <r>
    <x v="619"/>
    <x v="5"/>
    <x v="0"/>
    <s v="GDN_Direct_RT_2102"/>
    <n v="4698"/>
    <m/>
    <m/>
    <m/>
    <m/>
    <n v="1145.8418366000001"/>
    <m/>
    <x v="0"/>
    <m/>
    <m/>
    <x v="90"/>
    <m/>
    <x v="2"/>
    <x v="3"/>
    <x v="0"/>
  </r>
  <r>
    <x v="619"/>
    <x v="5"/>
    <x v="0"/>
    <s v="GDN_Direct_RT_2102"/>
    <n v="368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94"/>
    <m/>
    <m/>
    <m/>
    <m/>
    <n v="15.007604525"/>
    <m/>
    <x v="0"/>
    <m/>
    <m/>
    <x v="90"/>
    <m/>
    <x v="2"/>
    <x v="3"/>
    <x v="0"/>
  </r>
  <r>
    <x v="619"/>
    <x v="5"/>
    <x v="0"/>
    <s v="GDN_Direct_RT_2102"/>
    <n v="8710"/>
    <m/>
    <m/>
    <m/>
    <m/>
    <n v="2628.6678341049997"/>
    <m/>
    <x v="0"/>
    <m/>
    <m/>
    <x v="90"/>
    <m/>
    <x v="2"/>
    <x v="3"/>
    <x v="0"/>
  </r>
  <r>
    <x v="619"/>
    <x v="5"/>
    <x v="0"/>
    <s v="GDN_Direct_RT_2102"/>
    <n v="17"/>
    <m/>
    <m/>
    <m/>
    <m/>
    <n v="0"/>
    <m/>
    <x v="0"/>
    <m/>
    <m/>
    <x v="90"/>
    <m/>
    <x v="2"/>
    <x v="3"/>
    <x v="0"/>
  </r>
  <r>
    <x v="619"/>
    <x v="5"/>
    <x v="0"/>
    <s v="GDN_Direct_RT_2102"/>
    <n v="2"/>
    <m/>
    <m/>
    <m/>
    <m/>
    <n v="0"/>
    <m/>
    <x v="0"/>
    <m/>
    <m/>
    <x v="90"/>
    <m/>
    <x v="2"/>
    <x v="3"/>
    <x v="0"/>
  </r>
  <r>
    <x v="619"/>
    <x v="5"/>
    <x v="0"/>
    <s v="GDN_Direct_RT_2102"/>
    <n v="61"/>
    <m/>
    <m/>
    <m/>
    <m/>
    <n v="0"/>
    <m/>
    <x v="0"/>
    <m/>
    <m/>
    <x v="90"/>
    <m/>
    <x v="2"/>
    <x v="3"/>
    <x v="0"/>
  </r>
  <r>
    <x v="619"/>
    <x v="5"/>
    <x v="0"/>
    <s v="GDN_Direct_RT_2102"/>
    <n v="96"/>
    <m/>
    <m/>
    <m/>
    <m/>
    <n v="0"/>
    <m/>
    <x v="0"/>
    <m/>
    <m/>
    <x v="90"/>
    <m/>
    <x v="2"/>
    <x v="3"/>
    <x v="0"/>
  </r>
  <r>
    <x v="619"/>
    <x v="5"/>
    <x v="0"/>
    <s v="GDN_Direct_RT_2102"/>
    <n v="4"/>
    <m/>
    <m/>
    <m/>
    <m/>
    <n v="0"/>
    <m/>
    <x v="0"/>
    <m/>
    <m/>
    <x v="90"/>
    <m/>
    <x v="2"/>
    <x v="3"/>
    <x v="0"/>
  </r>
  <r>
    <x v="619"/>
    <x v="5"/>
    <x v="0"/>
    <s v="GDN_Direct_RT_2102"/>
    <n v="97"/>
    <m/>
    <m/>
    <m/>
    <m/>
    <n v="0"/>
    <m/>
    <x v="0"/>
    <m/>
    <m/>
    <x v="90"/>
    <m/>
    <x v="2"/>
    <x v="3"/>
    <x v="0"/>
  </r>
  <r>
    <x v="619"/>
    <x v="5"/>
    <x v="0"/>
    <s v="GDN_Direct_RT_2102"/>
    <n v="110"/>
    <m/>
    <m/>
    <m/>
    <m/>
    <n v="0"/>
    <m/>
    <x v="0"/>
    <m/>
    <m/>
    <x v="90"/>
    <m/>
    <x v="2"/>
    <x v="3"/>
    <x v="0"/>
  </r>
  <r>
    <x v="619"/>
    <x v="5"/>
    <x v="0"/>
    <s v="GDN_Direct_RT_2102"/>
    <n v="531"/>
    <m/>
    <m/>
    <m/>
    <m/>
    <n v="108.96064882499999"/>
    <m/>
    <x v="0"/>
    <m/>
    <m/>
    <x v="90"/>
    <m/>
    <x v="2"/>
    <x v="3"/>
    <x v="0"/>
  </r>
  <r>
    <x v="619"/>
    <x v="5"/>
    <x v="0"/>
    <s v="GDN_Direct_RT_2102"/>
    <n v="76"/>
    <m/>
    <m/>
    <m/>
    <m/>
    <n v="46.829998885000002"/>
    <m/>
    <x v="0"/>
    <m/>
    <m/>
    <x v="90"/>
    <m/>
    <x v="2"/>
    <x v="3"/>
    <x v="0"/>
  </r>
  <r>
    <x v="619"/>
    <x v="5"/>
    <x v="0"/>
    <s v="GDN_Direct_RT_2102"/>
    <n v="124"/>
    <m/>
    <m/>
    <m/>
    <m/>
    <n v="0"/>
    <m/>
    <x v="0"/>
    <m/>
    <m/>
    <x v="90"/>
    <m/>
    <x v="2"/>
    <x v="3"/>
    <x v="0"/>
  </r>
  <r>
    <x v="619"/>
    <x v="5"/>
    <x v="0"/>
    <s v="GDN_Direct_RT_2102"/>
    <n v="55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27"/>
    <m/>
    <m/>
    <m/>
    <m/>
    <n v="0"/>
    <m/>
    <x v="0"/>
    <m/>
    <m/>
    <x v="90"/>
    <m/>
    <x v="2"/>
    <x v="3"/>
    <x v="0"/>
  </r>
  <r>
    <x v="619"/>
    <x v="5"/>
    <x v="0"/>
    <s v="GDN_Direct_RT_2102"/>
    <n v="2"/>
    <m/>
    <m/>
    <m/>
    <m/>
    <n v="0"/>
    <m/>
    <x v="0"/>
    <m/>
    <m/>
    <x v="90"/>
    <m/>
    <x v="2"/>
    <x v="3"/>
    <x v="0"/>
  </r>
  <r>
    <x v="619"/>
    <x v="5"/>
    <x v="0"/>
    <s v="GDN_Direct_RT_2102"/>
    <n v="18"/>
    <m/>
    <m/>
    <m/>
    <m/>
    <n v="0"/>
    <m/>
    <x v="0"/>
    <m/>
    <m/>
    <x v="90"/>
    <m/>
    <x v="2"/>
    <x v="3"/>
    <x v="0"/>
  </r>
  <r>
    <x v="619"/>
    <x v="5"/>
    <x v="0"/>
    <s v="GDN_Direct_RT_2102"/>
    <n v="1"/>
    <m/>
    <m/>
    <m/>
    <m/>
    <n v="0"/>
    <m/>
    <x v="0"/>
    <m/>
    <m/>
    <x v="90"/>
    <m/>
    <x v="2"/>
    <x v="3"/>
    <x v="0"/>
  </r>
  <r>
    <x v="619"/>
    <x v="5"/>
    <x v="0"/>
    <s v="GDN_Direct_RT_2102"/>
    <n v="108"/>
    <m/>
    <m/>
    <m/>
    <m/>
    <n v="14.998141520000001"/>
    <m/>
    <x v="0"/>
    <m/>
    <m/>
    <x v="90"/>
    <m/>
    <x v="2"/>
    <x v="3"/>
    <x v="0"/>
  </r>
  <r>
    <x v="619"/>
    <x v="5"/>
    <x v="0"/>
    <s v="GDN_Direct_RT_2102"/>
    <n v="255"/>
    <m/>
    <m/>
    <m/>
    <m/>
    <n v="52.174856194999997"/>
    <m/>
    <x v="0"/>
    <m/>
    <m/>
    <x v="90"/>
    <m/>
    <x v="2"/>
    <x v="3"/>
    <x v="0"/>
  </r>
  <r>
    <x v="619"/>
    <x v="5"/>
    <x v="0"/>
    <s v="GDN_Direct_RT_2102"/>
    <n v="109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9407"/>
    <m/>
    <m/>
    <m/>
    <m/>
    <n v="2443.7642710250002"/>
    <m/>
    <x v="0"/>
    <m/>
    <m/>
    <x v="90"/>
    <m/>
    <x v="2"/>
    <x v="3"/>
    <x v="0"/>
  </r>
  <r>
    <x v="619"/>
    <x v="5"/>
    <x v="0"/>
    <s v="GDN_Direct_RT_2102"/>
    <n v="8"/>
    <m/>
    <m/>
    <m/>
    <m/>
    <n v="0"/>
    <m/>
    <x v="0"/>
    <m/>
    <m/>
    <x v="90"/>
    <m/>
    <x v="2"/>
    <x v="3"/>
    <x v="0"/>
  </r>
  <r>
    <x v="619"/>
    <x v="5"/>
    <x v="0"/>
    <s v="GDN_Direct_RT_2102"/>
    <n v="317"/>
    <m/>
    <m/>
    <m/>
    <m/>
    <n v="0"/>
    <m/>
    <x v="0"/>
    <m/>
    <m/>
    <x v="90"/>
    <m/>
    <x v="2"/>
    <x v="3"/>
    <x v="0"/>
  </r>
  <r>
    <x v="619"/>
    <x v="5"/>
    <x v="0"/>
    <s v="GDN_Direct_RT_2102"/>
    <n v="169"/>
    <m/>
    <m/>
    <m/>
    <m/>
    <n v="0"/>
    <m/>
    <x v="0"/>
    <m/>
    <m/>
    <x v="90"/>
    <m/>
    <x v="2"/>
    <x v="3"/>
    <x v="0"/>
  </r>
  <r>
    <x v="619"/>
    <x v="5"/>
    <x v="0"/>
    <s v="GDN_Direct_RT_2102"/>
    <n v="47"/>
    <m/>
    <m/>
    <m/>
    <m/>
    <n v="0"/>
    <m/>
    <x v="0"/>
    <m/>
    <m/>
    <x v="90"/>
    <m/>
    <x v="2"/>
    <x v="3"/>
    <x v="0"/>
  </r>
  <r>
    <x v="619"/>
    <x v="5"/>
    <x v="0"/>
    <s v="GDN_Direct_RT_2102"/>
    <n v="4"/>
    <m/>
    <m/>
    <m/>
    <m/>
    <n v="0"/>
    <m/>
    <x v="0"/>
    <m/>
    <m/>
    <x v="90"/>
    <m/>
    <x v="2"/>
    <x v="3"/>
    <x v="0"/>
  </r>
  <r>
    <x v="619"/>
    <x v="5"/>
    <x v="0"/>
    <s v="GDN_Direct_RT_2102"/>
    <n v="9"/>
    <m/>
    <m/>
    <m/>
    <m/>
    <n v="0"/>
    <m/>
    <x v="0"/>
    <m/>
    <m/>
    <x v="90"/>
    <m/>
    <x v="2"/>
    <x v="3"/>
    <x v="0"/>
  </r>
  <r>
    <x v="619"/>
    <x v="5"/>
    <x v="0"/>
    <s v="GDN_Direct_RT_2102"/>
    <n v="16"/>
    <m/>
    <m/>
    <m/>
    <m/>
    <n v="0"/>
    <m/>
    <x v="0"/>
    <m/>
    <m/>
    <x v="90"/>
    <m/>
    <x v="2"/>
    <x v="3"/>
    <x v="0"/>
  </r>
  <r>
    <x v="619"/>
    <x v="5"/>
    <x v="0"/>
    <s v="GDN_Direct_RT_2102"/>
    <n v="19"/>
    <m/>
    <m/>
    <m/>
    <m/>
    <n v="0"/>
    <m/>
    <x v="0"/>
    <m/>
    <m/>
    <x v="90"/>
    <m/>
    <x v="2"/>
    <x v="3"/>
    <x v="0"/>
  </r>
  <r>
    <x v="619"/>
    <x v="5"/>
    <x v="0"/>
    <s v="GDN_Direct_RT_2102"/>
    <n v="56"/>
    <m/>
    <m/>
    <m/>
    <m/>
    <n v="0"/>
    <m/>
    <x v="0"/>
    <m/>
    <m/>
    <x v="90"/>
    <m/>
    <x v="2"/>
    <x v="3"/>
    <x v="0"/>
  </r>
  <r>
    <x v="619"/>
    <x v="5"/>
    <x v="0"/>
    <s v="GDN_Direct_RT_2102"/>
    <n v="3"/>
    <m/>
    <m/>
    <m/>
    <m/>
    <n v="0"/>
    <m/>
    <x v="0"/>
    <m/>
    <m/>
    <x v="90"/>
    <m/>
    <x v="2"/>
    <x v="3"/>
    <x v="0"/>
  </r>
  <r>
    <x v="619"/>
    <x v="5"/>
    <x v="0"/>
    <s v="GDN_Direct_RT_2102"/>
    <n v="20"/>
    <m/>
    <m/>
    <m/>
    <m/>
    <n v="0"/>
    <m/>
    <x v="0"/>
    <m/>
    <m/>
    <x v="90"/>
    <m/>
    <x v="2"/>
    <x v="3"/>
    <x v="0"/>
  </r>
  <r>
    <x v="619"/>
    <x v="5"/>
    <x v="0"/>
    <s v="GDN_Direct_RT_2102"/>
    <n v="9"/>
    <m/>
    <m/>
    <m/>
    <m/>
    <n v="18.650639564999999"/>
    <m/>
    <x v="0"/>
    <m/>
    <m/>
    <x v="90"/>
    <m/>
    <x v="2"/>
    <x v="3"/>
    <x v="0"/>
  </r>
  <r>
    <x v="619"/>
    <x v="5"/>
    <x v="0"/>
    <s v="GDN_Direct_RT_2102"/>
    <n v="7"/>
    <m/>
    <m/>
    <m/>
    <m/>
    <n v="21.350791579999999"/>
    <m/>
    <x v="0"/>
    <m/>
    <m/>
    <x v="90"/>
    <m/>
    <x v="2"/>
    <x v="3"/>
    <x v="0"/>
  </r>
  <r>
    <x v="619"/>
    <x v="5"/>
    <x v="0"/>
    <s v="GDN_Direct_RT_2102"/>
    <n v="39"/>
    <m/>
    <m/>
    <m/>
    <m/>
    <n v="0"/>
    <m/>
    <x v="0"/>
    <m/>
    <m/>
    <x v="90"/>
    <m/>
    <x v="2"/>
    <x v="3"/>
    <x v="0"/>
  </r>
  <r>
    <x v="619"/>
    <x v="5"/>
    <x v="0"/>
    <s v="GDN_Direct_RT_2102"/>
    <n v="88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524"/>
    <m/>
    <m/>
    <m/>
    <m/>
    <n v="212.532309755"/>
    <m/>
    <x v="0"/>
    <m/>
    <m/>
    <x v="90"/>
    <m/>
    <x v="2"/>
    <x v="3"/>
    <x v="0"/>
  </r>
  <r>
    <x v="619"/>
    <x v="5"/>
    <x v="0"/>
    <s v="GDN_Direct_RT_2102"/>
    <n v="29"/>
    <m/>
    <m/>
    <m/>
    <m/>
    <n v="0"/>
    <m/>
    <x v="0"/>
    <m/>
    <m/>
    <x v="90"/>
    <m/>
    <x v="2"/>
    <x v="3"/>
    <x v="0"/>
  </r>
  <r>
    <x v="619"/>
    <x v="5"/>
    <x v="0"/>
    <s v="GDN_Direct_RT_2102"/>
    <n v="255349"/>
    <m/>
    <m/>
    <m/>
    <m/>
    <n v="28950.784030605002"/>
    <m/>
    <x v="0"/>
    <m/>
    <m/>
    <x v="90"/>
    <m/>
    <x v="2"/>
    <x v="3"/>
    <x v="0"/>
  </r>
  <r>
    <x v="619"/>
    <x v="5"/>
    <x v="0"/>
    <s v="GDN_Direct_RT_2102"/>
    <n v="3620"/>
    <m/>
    <m/>
    <m/>
    <m/>
    <n v="319.41473015000003"/>
    <m/>
    <x v="0"/>
    <m/>
    <m/>
    <x v="90"/>
    <m/>
    <x v="2"/>
    <x v="3"/>
    <x v="0"/>
  </r>
  <r>
    <x v="619"/>
    <x v="5"/>
    <x v="0"/>
    <s v="GDN_Direct_RT_2102"/>
    <n v="40"/>
    <m/>
    <m/>
    <m/>
    <m/>
    <n v="0"/>
    <m/>
    <x v="0"/>
    <m/>
    <m/>
    <x v="90"/>
    <m/>
    <x v="2"/>
    <x v="3"/>
    <x v="0"/>
  </r>
  <r>
    <x v="619"/>
    <x v="5"/>
    <x v="0"/>
    <s v="GDN_Direct_RT_2102"/>
    <n v="35"/>
    <m/>
    <m/>
    <m/>
    <m/>
    <n v="0"/>
    <m/>
    <x v="0"/>
    <m/>
    <m/>
    <x v="90"/>
    <m/>
    <x v="2"/>
    <x v="3"/>
    <x v="0"/>
  </r>
  <r>
    <x v="619"/>
    <x v="5"/>
    <x v="0"/>
    <s v="GDN_Direct_RT_2102"/>
    <n v="36"/>
    <m/>
    <m/>
    <m/>
    <m/>
    <n v="0"/>
    <m/>
    <x v="0"/>
    <m/>
    <m/>
    <x v="90"/>
    <m/>
    <x v="2"/>
    <x v="3"/>
    <x v="0"/>
  </r>
  <r>
    <x v="619"/>
    <x v="5"/>
    <x v="0"/>
    <s v="GDN_Direct_RT_2102"/>
    <n v="1406"/>
    <m/>
    <m/>
    <m/>
    <m/>
    <n v="67.579605880000003"/>
    <m/>
    <x v="0"/>
    <m/>
    <m/>
    <x v="90"/>
    <m/>
    <x v="2"/>
    <x v="3"/>
    <x v="0"/>
  </r>
  <r>
    <x v="619"/>
    <x v="5"/>
    <x v="0"/>
    <s v="GDN_Direct_RT_2102"/>
    <n v="45"/>
    <m/>
    <m/>
    <m/>
    <m/>
    <n v="0"/>
    <m/>
    <x v="0"/>
    <m/>
    <m/>
    <x v="90"/>
    <m/>
    <x v="2"/>
    <x v="3"/>
    <x v="0"/>
  </r>
  <r>
    <x v="619"/>
    <x v="5"/>
    <x v="0"/>
    <s v="GDN_Direct_RT_2102"/>
    <n v="116"/>
    <m/>
    <m/>
    <m/>
    <m/>
    <n v="0"/>
    <m/>
    <x v="0"/>
    <m/>
    <m/>
    <x v="90"/>
    <m/>
    <x v="2"/>
    <x v="3"/>
    <x v="0"/>
  </r>
  <r>
    <x v="619"/>
    <x v="5"/>
    <x v="0"/>
    <s v="GDN_Direct_RT_2102"/>
    <n v="526"/>
    <m/>
    <m/>
    <m/>
    <m/>
    <n v="23.414999999999999"/>
    <m/>
    <x v="0"/>
    <m/>
    <m/>
    <x v="90"/>
    <m/>
    <x v="2"/>
    <x v="3"/>
    <x v="0"/>
  </r>
  <r>
    <x v="619"/>
    <x v="5"/>
    <x v="0"/>
    <s v="GDN_Direct_RT_2102"/>
    <n v="339"/>
    <m/>
    <m/>
    <m/>
    <m/>
    <n v="0"/>
    <m/>
    <x v="0"/>
    <m/>
    <m/>
    <x v="90"/>
    <m/>
    <x v="2"/>
    <x v="3"/>
    <x v="0"/>
  </r>
  <r>
    <x v="619"/>
    <x v="5"/>
    <x v="0"/>
    <s v="GDN_Direct_RT_2102"/>
    <n v="48"/>
    <m/>
    <m/>
    <m/>
    <m/>
    <n v="0"/>
    <m/>
    <x v="0"/>
    <m/>
    <m/>
    <x v="90"/>
    <m/>
    <x v="2"/>
    <x v="3"/>
    <x v="0"/>
  </r>
  <r>
    <x v="619"/>
    <x v="5"/>
    <x v="0"/>
    <s v="GDN_Direct_RT_2102"/>
    <n v="1904"/>
    <m/>
    <m/>
    <m/>
    <m/>
    <n v="179.03941793499999"/>
    <m/>
    <x v="0"/>
    <m/>
    <m/>
    <x v="90"/>
    <m/>
    <x v="2"/>
    <x v="3"/>
    <x v="0"/>
  </r>
  <r>
    <x v="619"/>
    <x v="5"/>
    <x v="0"/>
    <s v="GDN_Direct_RT_2102"/>
    <n v="536"/>
    <m/>
    <m/>
    <m/>
    <m/>
    <n v="23.414998884999999"/>
    <m/>
    <x v="0"/>
    <m/>
    <m/>
    <x v="90"/>
    <m/>
    <x v="2"/>
    <x v="3"/>
    <x v="0"/>
  </r>
  <r>
    <x v="619"/>
    <x v="5"/>
    <x v="0"/>
    <s v="GDN_Direct_RT_2102"/>
    <n v="127"/>
    <m/>
    <m/>
    <m/>
    <m/>
    <n v="84.622296140000003"/>
    <m/>
    <x v="0"/>
    <m/>
    <m/>
    <x v="90"/>
    <m/>
    <x v="2"/>
    <x v="3"/>
    <x v="0"/>
  </r>
  <r>
    <x v="620"/>
    <x v="4"/>
    <x v="0"/>
    <s v="指名：ドルチェグスト（170816-170916）"/>
    <n v="1197"/>
    <m/>
    <m/>
    <m/>
    <m/>
    <n v="13091.52"/>
    <m/>
    <x v="0"/>
    <m/>
    <m/>
    <x v="90"/>
    <m/>
    <x v="2"/>
    <x v="3"/>
    <x v="2"/>
  </r>
  <r>
    <x v="620"/>
    <x v="4"/>
    <x v="0"/>
    <s v="指名：ドルチェグスト（170816-170916）"/>
    <n v="83"/>
    <m/>
    <m/>
    <m/>
    <m/>
    <n v="881.92000000000007"/>
    <m/>
    <x v="0"/>
    <m/>
    <m/>
    <x v="90"/>
    <m/>
    <x v="2"/>
    <x v="3"/>
    <x v="2"/>
  </r>
  <r>
    <x v="620"/>
    <x v="4"/>
    <x v="0"/>
    <s v="指名：ドルチェグスト（170816-170916）"/>
    <n v="2286"/>
    <m/>
    <m/>
    <m/>
    <m/>
    <n v="34863.919999999998"/>
    <m/>
    <x v="0"/>
    <m/>
    <m/>
    <x v="90"/>
    <m/>
    <x v="2"/>
    <x v="3"/>
    <x v="2"/>
  </r>
  <r>
    <x v="620"/>
    <x v="4"/>
    <x v="0"/>
    <s v="指名：ドルチェグスト（170816-170916）"/>
    <n v="67"/>
    <m/>
    <m/>
    <m/>
    <m/>
    <n v="841.36"/>
    <m/>
    <x v="0"/>
    <m/>
    <m/>
    <x v="90"/>
    <m/>
    <x v="2"/>
    <x v="3"/>
    <x v="2"/>
  </r>
  <r>
    <x v="620"/>
    <x v="4"/>
    <x v="0"/>
    <s v="指名：ドルチェグスト（170816-170916）"/>
    <n v="2285"/>
    <m/>
    <m/>
    <m/>
    <m/>
    <n v="27630.720000000001"/>
    <m/>
    <x v="0"/>
    <m/>
    <m/>
    <x v="90"/>
    <m/>
    <x v="2"/>
    <x v="3"/>
    <x v="2"/>
  </r>
  <r>
    <x v="620"/>
    <x v="5"/>
    <x v="0"/>
    <s v="GDN_Direct_RT_2102"/>
    <n v="107"/>
    <m/>
    <m/>
    <m/>
    <m/>
    <n v="0"/>
    <m/>
    <x v="0"/>
    <m/>
    <m/>
    <x v="90"/>
    <m/>
    <x v="2"/>
    <x v="3"/>
    <x v="0"/>
  </r>
  <r>
    <x v="620"/>
    <x v="5"/>
    <x v="0"/>
    <s v="GDN_Direct_RT_2102"/>
    <n v="206"/>
    <m/>
    <m/>
    <m/>
    <m/>
    <n v="23.414998884999999"/>
    <m/>
    <x v="0"/>
    <m/>
    <m/>
    <x v="90"/>
    <m/>
    <x v="2"/>
    <x v="3"/>
    <x v="0"/>
  </r>
  <r>
    <x v="620"/>
    <x v="5"/>
    <x v="0"/>
    <s v="GDN_Direct_RT_2102"/>
    <n v="1577"/>
    <m/>
    <m/>
    <m/>
    <m/>
    <n v="146.17765068"/>
    <m/>
    <x v="0"/>
    <m/>
    <m/>
    <x v="90"/>
    <m/>
    <x v="2"/>
    <x v="3"/>
    <x v="0"/>
  </r>
  <r>
    <x v="620"/>
    <x v="5"/>
    <x v="0"/>
    <s v="GDN_Direct_RT_2102"/>
    <n v="226769"/>
    <m/>
    <m/>
    <m/>
    <m/>
    <n v="23908.390170425002"/>
    <m/>
    <x v="0"/>
    <m/>
    <m/>
    <x v="90"/>
    <m/>
    <x v="2"/>
    <x v="3"/>
    <x v="0"/>
  </r>
  <r>
    <x v="620"/>
    <x v="5"/>
    <x v="0"/>
    <s v="GDN_Direct_RT_2102"/>
    <n v="49"/>
    <m/>
    <m/>
    <m/>
    <m/>
    <n v="0"/>
    <m/>
    <x v="0"/>
    <m/>
    <m/>
    <x v="90"/>
    <m/>
    <x v="2"/>
    <x v="3"/>
    <x v="0"/>
  </r>
  <r>
    <x v="620"/>
    <x v="5"/>
    <x v="0"/>
    <s v="GDN_Direct_RT_2102"/>
    <n v="1575"/>
    <m/>
    <m/>
    <m/>
    <m/>
    <n v="90.778887944999994"/>
    <m/>
    <x v="0"/>
    <m/>
    <m/>
    <x v="90"/>
    <m/>
    <x v="2"/>
    <x v="3"/>
    <x v="0"/>
  </r>
  <r>
    <x v="620"/>
    <x v="5"/>
    <x v="0"/>
    <s v="GDN_Direct_RT_2102"/>
    <n v="18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22"/>
    <m/>
    <m/>
    <m/>
    <m/>
    <n v="0"/>
    <m/>
    <x v="0"/>
    <m/>
    <m/>
    <x v="90"/>
    <m/>
    <x v="2"/>
    <x v="3"/>
    <x v="0"/>
  </r>
  <r>
    <x v="620"/>
    <x v="5"/>
    <x v="0"/>
    <s v="GDN_Direct_RT_2102"/>
    <n v="16"/>
    <m/>
    <m/>
    <m/>
    <m/>
    <n v="0"/>
    <m/>
    <x v="0"/>
    <m/>
    <m/>
    <x v="90"/>
    <m/>
    <x v="2"/>
    <x v="3"/>
    <x v="0"/>
  </r>
  <r>
    <x v="620"/>
    <x v="5"/>
    <x v="0"/>
    <s v="GDN_Direct_RT_2102"/>
    <n v="104"/>
    <m/>
    <m/>
    <m/>
    <m/>
    <n v="0"/>
    <m/>
    <x v="0"/>
    <m/>
    <m/>
    <x v="90"/>
    <m/>
    <x v="2"/>
    <x v="3"/>
    <x v="0"/>
  </r>
  <r>
    <x v="620"/>
    <x v="5"/>
    <x v="0"/>
    <s v="GDN_Direct_RT_2102"/>
    <n v="53"/>
    <m/>
    <m/>
    <m/>
    <m/>
    <n v="0"/>
    <m/>
    <x v="0"/>
    <m/>
    <m/>
    <x v="90"/>
    <m/>
    <x v="2"/>
    <x v="3"/>
    <x v="0"/>
  </r>
  <r>
    <x v="620"/>
    <x v="5"/>
    <x v="0"/>
    <s v="GDN_Direct_RT_2102"/>
    <n v="105"/>
    <m/>
    <m/>
    <m/>
    <m/>
    <n v="23.414998884999999"/>
    <m/>
    <x v="0"/>
    <m/>
    <m/>
    <x v="90"/>
    <m/>
    <x v="2"/>
    <x v="3"/>
    <x v="0"/>
  </r>
  <r>
    <x v="620"/>
    <x v="5"/>
    <x v="0"/>
    <s v="GDN_Direct_RT_2102"/>
    <n v="89"/>
    <m/>
    <m/>
    <m/>
    <m/>
    <n v="0"/>
    <m/>
    <x v="0"/>
    <m/>
    <m/>
    <x v="90"/>
    <m/>
    <x v="2"/>
    <x v="3"/>
    <x v="0"/>
  </r>
  <r>
    <x v="620"/>
    <x v="5"/>
    <x v="0"/>
    <s v="GDN_Direct_RT_2102"/>
    <n v="381"/>
    <m/>
    <m/>
    <m/>
    <m/>
    <n v="82.982576025"/>
    <m/>
    <x v="0"/>
    <m/>
    <m/>
    <x v="90"/>
    <m/>
    <x v="2"/>
    <x v="3"/>
    <x v="0"/>
  </r>
  <r>
    <x v="620"/>
    <x v="5"/>
    <x v="0"/>
    <s v="GDN_Direct_RT_2102"/>
    <n v="100"/>
    <m/>
    <m/>
    <m/>
    <m/>
    <n v="46.83"/>
    <m/>
    <x v="0"/>
    <m/>
    <m/>
    <x v="90"/>
    <m/>
    <x v="2"/>
    <x v="3"/>
    <x v="0"/>
  </r>
  <r>
    <x v="620"/>
    <x v="5"/>
    <x v="0"/>
    <s v="GDN_Direct_RT_2102"/>
    <n v="4025"/>
    <m/>
    <m/>
    <m/>
    <m/>
    <n v="1145.8328396650002"/>
    <m/>
    <x v="0"/>
    <m/>
    <m/>
    <x v="90"/>
    <m/>
    <x v="2"/>
    <x v="3"/>
    <x v="0"/>
  </r>
  <r>
    <x v="620"/>
    <x v="5"/>
    <x v="0"/>
    <s v="GDN_Direct_RT_2102"/>
    <n v="88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129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9089"/>
    <m/>
    <m/>
    <m/>
    <m/>
    <n v="2058.5680263650002"/>
    <m/>
    <x v="0"/>
    <m/>
    <m/>
    <x v="90"/>
    <m/>
    <x v="2"/>
    <x v="3"/>
    <x v="0"/>
  </r>
  <r>
    <x v="620"/>
    <x v="5"/>
    <x v="0"/>
    <s v="GDN_Direct_RT_2102"/>
    <n v="1"/>
    <m/>
    <m/>
    <m/>
    <m/>
    <n v="0"/>
    <m/>
    <x v="0"/>
    <m/>
    <m/>
    <x v="90"/>
    <m/>
    <x v="2"/>
    <x v="3"/>
    <x v="0"/>
  </r>
  <r>
    <x v="620"/>
    <x v="5"/>
    <x v="0"/>
    <s v="GDN_Direct_RT_2102"/>
    <n v="131"/>
    <m/>
    <m/>
    <m/>
    <m/>
    <n v="54.778201680000002"/>
    <m/>
    <x v="0"/>
    <m/>
    <m/>
    <x v="90"/>
    <m/>
    <x v="2"/>
    <x v="3"/>
    <x v="0"/>
  </r>
  <r>
    <x v="620"/>
    <x v="5"/>
    <x v="0"/>
    <s v="GDN_Direct_RT_2102"/>
    <n v="69"/>
    <m/>
    <m/>
    <m/>
    <m/>
    <n v="17.740322344999999"/>
    <m/>
    <x v="0"/>
    <m/>
    <m/>
    <x v="90"/>
    <m/>
    <x v="2"/>
    <x v="3"/>
    <x v="0"/>
  </r>
  <r>
    <x v="620"/>
    <x v="5"/>
    <x v="0"/>
    <s v="GDN_Direct_RT_2102"/>
    <n v="1"/>
    <m/>
    <m/>
    <m/>
    <m/>
    <n v="0"/>
    <m/>
    <x v="0"/>
    <m/>
    <m/>
    <x v="90"/>
    <m/>
    <x v="2"/>
    <x v="3"/>
    <x v="0"/>
  </r>
  <r>
    <x v="620"/>
    <x v="5"/>
    <x v="0"/>
    <s v="GDN_Direct_RT_2102"/>
    <n v="8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102"/>
    <m/>
    <m/>
    <m/>
    <m/>
    <n v="10.75295296"/>
    <m/>
    <x v="0"/>
    <m/>
    <m/>
    <x v="90"/>
    <m/>
    <x v="2"/>
    <x v="3"/>
    <x v="0"/>
  </r>
  <r>
    <x v="620"/>
    <x v="5"/>
    <x v="0"/>
    <s v="GDN_Direct_RT_2102"/>
    <n v="480"/>
    <m/>
    <m/>
    <m/>
    <m/>
    <n v="22.460906765000001"/>
    <m/>
    <x v="0"/>
    <m/>
    <m/>
    <x v="90"/>
    <m/>
    <x v="2"/>
    <x v="3"/>
    <x v="0"/>
  </r>
  <r>
    <x v="620"/>
    <x v="5"/>
    <x v="0"/>
    <s v="GDN_Direct_RT_2102"/>
    <n v="519"/>
    <m/>
    <m/>
    <m/>
    <m/>
    <n v="21.460405000000002"/>
    <m/>
    <x v="0"/>
    <m/>
    <m/>
    <x v="90"/>
    <m/>
    <x v="2"/>
    <x v="3"/>
    <x v="0"/>
  </r>
  <r>
    <x v="620"/>
    <x v="5"/>
    <x v="0"/>
    <s v="GDN_Direct_RT_2102"/>
    <n v="76"/>
    <m/>
    <m/>
    <m/>
    <m/>
    <n v="0"/>
    <m/>
    <x v="0"/>
    <m/>
    <m/>
    <x v="90"/>
    <m/>
    <x v="2"/>
    <x v="3"/>
    <x v="0"/>
  </r>
  <r>
    <x v="620"/>
    <x v="5"/>
    <x v="0"/>
    <s v="GDN_Direct_RT_2102"/>
    <n v="89"/>
    <m/>
    <m/>
    <m/>
    <m/>
    <n v="18.22341282"/>
    <m/>
    <x v="0"/>
    <m/>
    <m/>
    <x v="90"/>
    <m/>
    <x v="2"/>
    <x v="3"/>
    <x v="0"/>
  </r>
  <r>
    <x v="620"/>
    <x v="5"/>
    <x v="0"/>
    <s v="GDN_Direct_RT_2102"/>
    <n v="278"/>
    <m/>
    <m/>
    <m/>
    <m/>
    <n v="17.767129175000001"/>
    <m/>
    <x v="0"/>
    <m/>
    <m/>
    <x v="90"/>
    <m/>
    <x v="2"/>
    <x v="3"/>
    <x v="0"/>
  </r>
  <r>
    <x v="620"/>
    <x v="5"/>
    <x v="0"/>
    <s v="GDN_Direct_RT_2102"/>
    <n v="127"/>
    <m/>
    <m/>
    <m/>
    <m/>
    <n v="0"/>
    <m/>
    <x v="0"/>
    <m/>
    <m/>
    <x v="90"/>
    <m/>
    <x v="2"/>
    <x v="3"/>
    <x v="0"/>
  </r>
  <r>
    <x v="620"/>
    <x v="5"/>
    <x v="0"/>
    <s v="GDN_Direct_RT_2102"/>
    <n v="805"/>
    <m/>
    <m/>
    <m/>
    <m/>
    <n v="22.529053335"/>
    <m/>
    <x v="0"/>
    <m/>
    <m/>
    <x v="90"/>
    <m/>
    <x v="2"/>
    <x v="3"/>
    <x v="0"/>
  </r>
  <r>
    <x v="620"/>
    <x v="5"/>
    <x v="0"/>
    <s v="GDN_Direct_RT_2102"/>
    <n v="3311"/>
    <m/>
    <m/>
    <m/>
    <m/>
    <n v="244.59693675"/>
    <m/>
    <x v="0"/>
    <m/>
    <m/>
    <x v="90"/>
    <m/>
    <x v="2"/>
    <x v="3"/>
    <x v="0"/>
  </r>
  <r>
    <x v="620"/>
    <x v="5"/>
    <x v="0"/>
    <s v="GDN_Direct_RT_2102"/>
    <n v="36"/>
    <m/>
    <m/>
    <m/>
    <m/>
    <n v="0"/>
    <m/>
    <x v="0"/>
    <m/>
    <m/>
    <x v="90"/>
    <m/>
    <x v="2"/>
    <x v="3"/>
    <x v="0"/>
  </r>
  <r>
    <x v="620"/>
    <x v="5"/>
    <x v="0"/>
    <s v="GDN_Direct_RT_2102"/>
    <n v="101"/>
    <m/>
    <m/>
    <m/>
    <m/>
    <n v="64.244441295000001"/>
    <m/>
    <x v="0"/>
    <m/>
    <m/>
    <x v="90"/>
    <m/>
    <x v="2"/>
    <x v="3"/>
    <x v="0"/>
  </r>
  <r>
    <x v="620"/>
    <x v="5"/>
    <x v="0"/>
    <s v="GDN_Direct_RT_2102"/>
    <n v="15"/>
    <m/>
    <m/>
    <m/>
    <m/>
    <n v="17.000919015000001"/>
    <m/>
    <x v="0"/>
    <m/>
    <m/>
    <x v="90"/>
    <m/>
    <x v="2"/>
    <x v="3"/>
    <x v="0"/>
  </r>
  <r>
    <x v="620"/>
    <x v="5"/>
    <x v="0"/>
    <s v="GDN_Direct_RT_2102"/>
    <n v="2"/>
    <m/>
    <m/>
    <m/>
    <m/>
    <n v="0"/>
    <m/>
    <x v="0"/>
    <m/>
    <m/>
    <x v="90"/>
    <m/>
    <x v="2"/>
    <x v="3"/>
    <x v="0"/>
  </r>
  <r>
    <x v="620"/>
    <x v="5"/>
    <x v="0"/>
    <s v="GDN_Direct_RT_2102"/>
    <n v="12"/>
    <m/>
    <m/>
    <m/>
    <m/>
    <n v="0"/>
    <m/>
    <x v="0"/>
    <m/>
    <m/>
    <x v="90"/>
    <m/>
    <x v="2"/>
    <x v="3"/>
    <x v="0"/>
  </r>
  <r>
    <x v="620"/>
    <x v="5"/>
    <x v="0"/>
    <s v="GDN_Direct_RT_2102"/>
    <n v="13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4"/>
    <m/>
    <m/>
    <m/>
    <m/>
    <n v="0"/>
    <m/>
    <x v="0"/>
    <m/>
    <m/>
    <x v="90"/>
    <m/>
    <x v="2"/>
    <x v="3"/>
    <x v="0"/>
  </r>
  <r>
    <x v="620"/>
    <x v="5"/>
    <x v="0"/>
    <s v="GDN_Direct_RT_2102"/>
    <n v="29"/>
    <m/>
    <m/>
    <m/>
    <m/>
    <n v="0"/>
    <m/>
    <x v="0"/>
    <m/>
    <m/>
    <x v="90"/>
    <m/>
    <x v="2"/>
    <x v="3"/>
    <x v="0"/>
  </r>
  <r>
    <x v="620"/>
    <x v="5"/>
    <x v="0"/>
    <s v="GDN_Direct_RT_2102"/>
    <n v="6"/>
    <m/>
    <m/>
    <m/>
    <m/>
    <n v="0"/>
    <m/>
    <x v="0"/>
    <m/>
    <m/>
    <x v="90"/>
    <m/>
    <x v="2"/>
    <x v="3"/>
    <x v="0"/>
  </r>
  <r>
    <x v="620"/>
    <x v="5"/>
    <x v="0"/>
    <s v="GDN_Direct_RT_2102"/>
    <n v="653"/>
    <m/>
    <m/>
    <m/>
    <m/>
    <n v="246.19327333000001"/>
    <m/>
    <x v="0"/>
    <m/>
    <m/>
    <x v="90"/>
    <m/>
    <x v="2"/>
    <x v="3"/>
    <x v="0"/>
  </r>
  <r>
    <x v="620"/>
    <x v="5"/>
    <x v="0"/>
    <s v="GDN_Direct_RT_2102"/>
    <n v="43"/>
    <m/>
    <m/>
    <m/>
    <m/>
    <n v="0"/>
    <m/>
    <x v="0"/>
    <m/>
    <m/>
    <x v="90"/>
    <m/>
    <x v="2"/>
    <x v="3"/>
    <x v="0"/>
  </r>
  <r>
    <x v="620"/>
    <x v="5"/>
    <x v="0"/>
    <s v="GDN_Direct_RT_2102"/>
    <n v="136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99"/>
    <m/>
    <m/>
    <m/>
    <m/>
    <n v="0"/>
    <m/>
    <x v="0"/>
    <m/>
    <m/>
    <x v="90"/>
    <m/>
    <x v="2"/>
    <x v="3"/>
    <x v="0"/>
  </r>
  <r>
    <x v="620"/>
    <x v="5"/>
    <x v="0"/>
    <s v="GDN_Direct_RT_2102"/>
    <n v="55"/>
    <m/>
    <m/>
    <m/>
    <m/>
    <n v="0"/>
    <m/>
    <x v="0"/>
    <m/>
    <m/>
    <x v="90"/>
    <m/>
    <x v="2"/>
    <x v="3"/>
    <x v="0"/>
  </r>
  <r>
    <x v="620"/>
    <x v="5"/>
    <x v="0"/>
    <s v="GDN_Direct_RT_2102"/>
    <n v="615"/>
    <m/>
    <m/>
    <m/>
    <m/>
    <n v="60.046671455000002"/>
    <m/>
    <x v="0"/>
    <m/>
    <m/>
    <x v="90"/>
    <m/>
    <x v="2"/>
    <x v="3"/>
    <x v="0"/>
  </r>
  <r>
    <x v="620"/>
    <x v="5"/>
    <x v="0"/>
    <s v="GDN_Direct_RT_2102"/>
    <n v="1779"/>
    <m/>
    <m/>
    <m/>
    <m/>
    <n v="73.524381134999999"/>
    <m/>
    <x v="0"/>
    <m/>
    <m/>
    <x v="90"/>
    <m/>
    <x v="2"/>
    <x v="3"/>
    <x v="0"/>
  </r>
  <r>
    <x v="620"/>
    <x v="5"/>
    <x v="0"/>
    <s v="GDN_Direct_RT_2102"/>
    <n v="125"/>
    <m/>
    <m/>
    <m/>
    <m/>
    <n v="17.281038235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9"/>
    <m/>
    <m/>
    <m/>
    <m/>
    <n v="0"/>
    <m/>
    <x v="0"/>
    <m/>
    <m/>
    <x v="90"/>
    <m/>
    <x v="2"/>
    <x v="3"/>
    <x v="0"/>
  </r>
  <r>
    <x v="620"/>
    <x v="5"/>
    <x v="0"/>
    <s v="GDN_Direct_RT_2102"/>
    <n v="121"/>
    <m/>
    <m/>
    <m/>
    <m/>
    <n v="43.268141419999999"/>
    <m/>
    <x v="0"/>
    <m/>
    <m/>
    <x v="90"/>
    <m/>
    <x v="2"/>
    <x v="3"/>
    <x v="0"/>
  </r>
  <r>
    <x v="620"/>
    <x v="5"/>
    <x v="0"/>
    <s v="GDN_Direct_RT_2102"/>
    <n v="22"/>
    <m/>
    <m/>
    <m/>
    <m/>
    <n v="0"/>
    <m/>
    <x v="0"/>
    <m/>
    <m/>
    <x v="90"/>
    <m/>
    <x v="2"/>
    <x v="3"/>
    <x v="0"/>
  </r>
  <r>
    <x v="620"/>
    <x v="5"/>
    <x v="0"/>
    <s v="GDN_Direct_RT_2102"/>
    <n v="8611"/>
    <m/>
    <m/>
    <m/>
    <m/>
    <n v="2398.5379030499998"/>
    <m/>
    <x v="0"/>
    <m/>
    <m/>
    <x v="90"/>
    <m/>
    <x v="2"/>
    <x v="3"/>
    <x v="0"/>
  </r>
  <r>
    <x v="620"/>
    <x v="5"/>
    <x v="0"/>
    <s v="GDN_Direct_RT_2102"/>
    <n v="24"/>
    <m/>
    <m/>
    <m/>
    <m/>
    <n v="0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14"/>
    <m/>
    <m/>
    <m/>
    <m/>
    <n v="0"/>
    <m/>
    <x v="0"/>
    <m/>
    <m/>
    <x v="90"/>
    <m/>
    <x v="2"/>
    <x v="3"/>
    <x v="0"/>
  </r>
  <r>
    <x v="620"/>
    <x v="5"/>
    <x v="0"/>
    <s v="GDN_Direct_RT_2102"/>
    <n v="2"/>
    <m/>
    <m/>
    <m/>
    <m/>
    <n v="0"/>
    <m/>
    <x v="0"/>
    <m/>
    <m/>
    <x v="90"/>
    <m/>
    <x v="2"/>
    <x v="3"/>
    <x v="0"/>
  </r>
  <r>
    <x v="620"/>
    <x v="5"/>
    <x v="0"/>
    <s v="GDN_Direct_RT_2102"/>
    <n v="731"/>
    <m/>
    <m/>
    <m/>
    <m/>
    <n v="209.96112644499999"/>
    <m/>
    <x v="0"/>
    <m/>
    <m/>
    <x v="90"/>
    <m/>
    <x v="2"/>
    <x v="3"/>
    <x v="0"/>
  </r>
  <r>
    <x v="620"/>
    <x v="5"/>
    <x v="0"/>
    <s v="GDN_Direct_RT_2102"/>
    <n v="8"/>
    <m/>
    <m/>
    <m/>
    <m/>
    <n v="0"/>
    <m/>
    <x v="0"/>
    <m/>
    <m/>
    <x v="90"/>
    <m/>
    <x v="2"/>
    <x v="3"/>
    <x v="0"/>
  </r>
  <r>
    <x v="620"/>
    <x v="5"/>
    <x v="0"/>
    <s v="GDN_Direct_RT_2102"/>
    <n v="45"/>
    <m/>
    <m/>
    <m/>
    <m/>
    <n v="0"/>
    <m/>
    <x v="0"/>
    <m/>
    <m/>
    <x v="90"/>
    <m/>
    <x v="2"/>
    <x v="3"/>
    <x v="0"/>
  </r>
  <r>
    <x v="620"/>
    <x v="5"/>
    <x v="0"/>
    <s v="GDN_Direct_RT_2102"/>
    <n v="416"/>
    <m/>
    <m/>
    <m/>
    <m/>
    <n v="0"/>
    <m/>
    <x v="0"/>
    <m/>
    <m/>
    <x v="90"/>
    <m/>
    <x v="2"/>
    <x v="3"/>
    <x v="0"/>
  </r>
  <r>
    <x v="620"/>
    <x v="5"/>
    <x v="0"/>
    <s v="GDN_Direct_RT_2102"/>
    <n v="78"/>
    <m/>
    <m/>
    <m/>
    <m/>
    <n v="0"/>
    <m/>
    <x v="0"/>
    <m/>
    <m/>
    <x v="90"/>
    <m/>
    <x v="2"/>
    <x v="3"/>
    <x v="0"/>
  </r>
  <r>
    <x v="620"/>
    <x v="5"/>
    <x v="0"/>
    <s v="GDN_Direct_RT_2102"/>
    <n v="2501"/>
    <m/>
    <m/>
    <m/>
    <m/>
    <n v="191.23265653499999"/>
    <m/>
    <x v="0"/>
    <m/>
    <m/>
    <x v="90"/>
    <m/>
    <x v="2"/>
    <x v="3"/>
    <x v="0"/>
  </r>
  <r>
    <x v="620"/>
    <x v="5"/>
    <x v="0"/>
    <s v="GDN_Direct_RT_2102"/>
    <n v="37"/>
    <m/>
    <m/>
    <m/>
    <m/>
    <n v="0"/>
    <m/>
    <x v="0"/>
    <m/>
    <m/>
    <x v="90"/>
    <m/>
    <x v="2"/>
    <x v="3"/>
    <x v="0"/>
  </r>
  <r>
    <x v="620"/>
    <x v="5"/>
    <x v="0"/>
    <s v="GDN_Direct_RT_2102"/>
    <n v="440"/>
    <m/>
    <m/>
    <m/>
    <m/>
    <n v="19.188224550000001"/>
    <m/>
    <x v="0"/>
    <m/>
    <m/>
    <x v="90"/>
    <m/>
    <x v="2"/>
    <x v="3"/>
    <x v="0"/>
  </r>
  <r>
    <x v="620"/>
    <x v="5"/>
    <x v="0"/>
    <s v="GDN_Direct_RT_2102"/>
    <n v="1235"/>
    <m/>
    <m/>
    <m/>
    <m/>
    <n v="83.670005860000003"/>
    <m/>
    <x v="0"/>
    <m/>
    <m/>
    <x v="90"/>
    <m/>
    <x v="2"/>
    <x v="3"/>
    <x v="0"/>
  </r>
  <r>
    <x v="620"/>
    <x v="5"/>
    <x v="0"/>
    <s v="GDN_Direct_RT_2102"/>
    <n v="49"/>
    <m/>
    <m/>
    <m/>
    <m/>
    <n v="0"/>
    <m/>
    <x v="0"/>
    <m/>
    <m/>
    <x v="90"/>
    <m/>
    <x v="2"/>
    <x v="3"/>
    <x v="0"/>
  </r>
  <r>
    <x v="620"/>
    <x v="5"/>
    <x v="0"/>
    <s v="GDN_Direct_RT_2102"/>
    <n v="7305"/>
    <m/>
    <m/>
    <m/>
    <m/>
    <n v="1752.6415783250002"/>
    <m/>
    <x v="0"/>
    <m/>
    <m/>
    <x v="90"/>
    <m/>
    <x v="2"/>
    <x v="3"/>
    <x v="0"/>
  </r>
  <r>
    <x v="620"/>
    <x v="5"/>
    <x v="0"/>
    <s v="GDN_Direct_RT_2102"/>
    <n v="56647"/>
    <m/>
    <m/>
    <m/>
    <m/>
    <n v="6514.4747286800002"/>
    <m/>
    <x v="0"/>
    <m/>
    <m/>
    <x v="90"/>
    <m/>
    <x v="2"/>
    <x v="3"/>
    <x v="0"/>
  </r>
  <r>
    <x v="620"/>
    <x v="5"/>
    <x v="0"/>
    <s v="GDN_Direct_RT_2102"/>
    <n v="57"/>
    <m/>
    <m/>
    <m/>
    <m/>
    <n v="23.023646150000001"/>
    <m/>
    <x v="0"/>
    <m/>
    <m/>
    <x v="90"/>
    <m/>
    <x v="2"/>
    <x v="3"/>
    <x v="0"/>
  </r>
  <r>
    <x v="620"/>
    <x v="5"/>
    <x v="0"/>
    <s v="GDN_Direct_RT_2102"/>
    <n v="195"/>
    <m/>
    <m/>
    <m/>
    <m/>
    <n v="50.351663944999999"/>
    <m/>
    <x v="0"/>
    <m/>
    <m/>
    <x v="90"/>
    <m/>
    <x v="2"/>
    <x v="3"/>
    <x v="0"/>
  </r>
  <r>
    <x v="620"/>
    <x v="5"/>
    <x v="0"/>
    <s v="GDN_Direct_RT_2102"/>
    <n v="5"/>
    <m/>
    <m/>
    <m/>
    <m/>
    <n v="0"/>
    <m/>
    <x v="0"/>
    <m/>
    <m/>
    <x v="90"/>
    <m/>
    <x v="2"/>
    <x v="3"/>
    <x v="0"/>
  </r>
  <r>
    <x v="620"/>
    <x v="5"/>
    <x v="0"/>
    <s v="GDN_Direct_RT_2102"/>
    <n v="20"/>
    <m/>
    <m/>
    <m/>
    <m/>
    <n v="23.414999999999999"/>
    <m/>
    <x v="0"/>
    <m/>
    <m/>
    <x v="90"/>
    <m/>
    <x v="2"/>
    <x v="3"/>
    <x v="0"/>
  </r>
  <r>
    <x v="620"/>
    <x v="5"/>
    <x v="0"/>
    <s v="GDN_Direct_RT_2102"/>
    <n v="793"/>
    <m/>
    <m/>
    <m/>
    <m/>
    <n v="45.216254925000001"/>
    <m/>
    <x v="0"/>
    <m/>
    <m/>
    <x v="90"/>
    <m/>
    <x v="2"/>
    <x v="3"/>
    <x v="0"/>
  </r>
  <r>
    <x v="620"/>
    <x v="5"/>
    <x v="0"/>
    <s v="GDN_Direct_RT_2102"/>
    <n v="64"/>
    <m/>
    <m/>
    <m/>
    <m/>
    <n v="0"/>
    <m/>
    <x v="0"/>
    <m/>
    <m/>
    <x v="90"/>
    <m/>
    <x v="2"/>
    <x v="3"/>
    <x v="0"/>
  </r>
  <r>
    <x v="620"/>
    <x v="5"/>
    <x v="0"/>
    <s v="GDN_Direct_RT_2102"/>
    <n v="7393"/>
    <m/>
    <m/>
    <m/>
    <m/>
    <n v="903.93030264499998"/>
    <m/>
    <x v="0"/>
    <m/>
    <m/>
    <x v="90"/>
    <m/>
    <x v="2"/>
    <x v="3"/>
    <x v="0"/>
  </r>
  <r>
    <x v="620"/>
    <x v="5"/>
    <x v="0"/>
    <s v="GDN_Direct_RT_2102"/>
    <n v="146"/>
    <m/>
    <m/>
    <m/>
    <m/>
    <n v="84.688112360000005"/>
    <m/>
    <x v="0"/>
    <m/>
    <m/>
    <x v="90"/>
    <m/>
    <x v="2"/>
    <x v="3"/>
    <x v="0"/>
  </r>
  <r>
    <x v="620"/>
    <x v="5"/>
    <x v="0"/>
    <s v="GDN_Direct_RT_2102"/>
    <n v="29"/>
    <m/>
    <m/>
    <m/>
    <m/>
    <n v="0"/>
    <m/>
    <x v="0"/>
    <m/>
    <m/>
    <x v="90"/>
    <m/>
    <x v="2"/>
    <x v="3"/>
    <x v="0"/>
  </r>
  <r>
    <x v="620"/>
    <x v="5"/>
    <x v="0"/>
    <s v="GDN_Direct_RT_2102"/>
    <n v="80"/>
    <m/>
    <m/>
    <m/>
    <m/>
    <n v="0"/>
    <m/>
    <x v="0"/>
    <m/>
    <m/>
    <x v="90"/>
    <m/>
    <x v="2"/>
    <x v="3"/>
    <x v="0"/>
  </r>
  <r>
    <x v="620"/>
    <x v="5"/>
    <x v="0"/>
    <s v="GDN_Direct_RT_2102"/>
    <n v="7"/>
    <m/>
    <m/>
    <m/>
    <m/>
    <n v="0"/>
    <m/>
    <x v="0"/>
    <m/>
    <m/>
    <x v="90"/>
    <m/>
    <x v="2"/>
    <x v="3"/>
    <x v="0"/>
  </r>
  <r>
    <x v="620"/>
    <x v="5"/>
    <x v="0"/>
    <s v="GDN_Direct_RT_2102"/>
    <n v="3137"/>
    <m/>
    <m/>
    <m/>
    <m/>
    <n v="270.60435969500003"/>
    <m/>
    <x v="0"/>
    <m/>
    <m/>
    <x v="90"/>
    <m/>
    <x v="2"/>
    <x v="3"/>
    <x v="0"/>
  </r>
  <r>
    <x v="620"/>
    <x v="5"/>
    <x v="0"/>
    <s v="GDN_Direct_RT_2102"/>
    <n v="129"/>
    <m/>
    <m/>
    <m/>
    <m/>
    <n v="0"/>
    <m/>
    <x v="0"/>
    <m/>
    <m/>
    <x v="90"/>
    <m/>
    <x v="2"/>
    <x v="3"/>
    <x v="0"/>
  </r>
  <r>
    <x v="620"/>
    <x v="5"/>
    <x v="0"/>
    <s v="GDN_Direct_RT_2102"/>
    <n v="600"/>
    <m/>
    <m/>
    <m/>
    <m/>
    <n v="0"/>
    <m/>
    <x v="0"/>
    <m/>
    <m/>
    <x v="90"/>
    <m/>
    <x v="2"/>
    <x v="3"/>
    <x v="0"/>
  </r>
  <r>
    <x v="621"/>
    <x v="4"/>
    <x v="0"/>
    <s v="指名：ドルチェグスト（170816-170916）"/>
    <n v="1934"/>
    <m/>
    <m/>
    <m/>
    <m/>
    <n v="26188.240000000002"/>
    <m/>
    <x v="0"/>
    <m/>
    <m/>
    <x v="90"/>
    <m/>
    <x v="2"/>
    <x v="3"/>
    <x v="2"/>
  </r>
  <r>
    <x v="621"/>
    <x v="4"/>
    <x v="0"/>
    <s v="指名：ドルチェグスト（170816-170916）"/>
    <n v="3978"/>
    <m/>
    <m/>
    <m/>
    <m/>
    <n v="48374.559999999998"/>
    <m/>
    <x v="0"/>
    <m/>
    <m/>
    <x v="90"/>
    <m/>
    <x v="2"/>
    <x v="3"/>
    <x v="2"/>
  </r>
  <r>
    <x v="621"/>
    <x v="4"/>
    <x v="0"/>
    <s v="指名：ドルチェグスト（170816-170916）"/>
    <n v="90"/>
    <m/>
    <m/>
    <m/>
    <m/>
    <n v="1070.1599999999999"/>
    <m/>
    <x v="0"/>
    <m/>
    <m/>
    <x v="90"/>
    <m/>
    <x v="2"/>
    <x v="3"/>
    <x v="2"/>
  </r>
  <r>
    <x v="621"/>
    <x v="4"/>
    <x v="0"/>
    <s v="指名：ドルチェグスト（170816-170916）"/>
    <n v="52"/>
    <m/>
    <m/>
    <m/>
    <m/>
    <n v="366.08"/>
    <m/>
    <x v="0"/>
    <m/>
    <m/>
    <x v="90"/>
    <m/>
    <x v="2"/>
    <x v="3"/>
    <x v="2"/>
  </r>
  <r>
    <x v="621"/>
    <x v="5"/>
    <x v="0"/>
    <s v="GDN_Direct_RT_2102"/>
    <n v="20"/>
    <m/>
    <m/>
    <m/>
    <m/>
    <n v="41.887880690000003"/>
    <m/>
    <x v="0"/>
    <m/>
    <m/>
    <x v="90"/>
    <m/>
    <x v="2"/>
    <x v="3"/>
    <x v="0"/>
  </r>
  <r>
    <x v="621"/>
    <x v="5"/>
    <x v="0"/>
    <s v="GDN_Direct_RT_2102"/>
    <n v="8389"/>
    <m/>
    <m/>
    <m/>
    <m/>
    <n v="2672.1165319350002"/>
    <m/>
    <x v="0"/>
    <m/>
    <m/>
    <x v="90"/>
    <m/>
    <x v="2"/>
    <x v="3"/>
    <x v="0"/>
  </r>
  <r>
    <x v="621"/>
    <x v="5"/>
    <x v="0"/>
    <s v="GDN_Direct_RT_2102"/>
    <n v="73"/>
    <m/>
    <m/>
    <m/>
    <m/>
    <n v="24.394261015000001"/>
    <m/>
    <x v="0"/>
    <m/>
    <m/>
    <x v="90"/>
    <m/>
    <x v="2"/>
    <x v="3"/>
    <x v="0"/>
  </r>
  <r>
    <x v="621"/>
    <x v="5"/>
    <x v="0"/>
    <s v="GDN_Direct_RT_2102"/>
    <n v="170"/>
    <m/>
    <m/>
    <m/>
    <m/>
    <n v="31.25307536"/>
    <m/>
    <x v="0"/>
    <m/>
    <m/>
    <x v="90"/>
    <m/>
    <x v="2"/>
    <x v="3"/>
    <x v="0"/>
  </r>
  <r>
    <x v="621"/>
    <x v="5"/>
    <x v="0"/>
    <s v="GDN_Direct_RT_2102"/>
    <n v="101"/>
    <m/>
    <m/>
    <m/>
    <m/>
    <n v="0"/>
    <m/>
    <x v="0"/>
    <m/>
    <m/>
    <x v="90"/>
    <m/>
    <x v="2"/>
    <x v="3"/>
    <x v="0"/>
  </r>
  <r>
    <x v="621"/>
    <x v="5"/>
    <x v="0"/>
    <s v="GDN_Direct_RT_2102"/>
    <n v="72"/>
    <m/>
    <m/>
    <m/>
    <m/>
    <n v="0"/>
    <m/>
    <x v="0"/>
    <m/>
    <m/>
    <x v="90"/>
    <m/>
    <x v="2"/>
    <x v="3"/>
    <x v="0"/>
  </r>
  <r>
    <x v="621"/>
    <x v="5"/>
    <x v="0"/>
    <s v="GDN_Direct_RT_2102"/>
    <n v="3684"/>
    <m/>
    <m/>
    <m/>
    <m/>
    <n v="642.78453366500003"/>
    <m/>
    <x v="0"/>
    <m/>
    <m/>
    <x v="90"/>
    <m/>
    <x v="2"/>
    <x v="3"/>
    <x v="0"/>
  </r>
  <r>
    <x v="621"/>
    <x v="5"/>
    <x v="0"/>
    <s v="GDN_Direct_RT_2102"/>
    <n v="186"/>
    <m/>
    <m/>
    <m/>
    <m/>
    <n v="32.495681535000003"/>
    <m/>
    <x v="0"/>
    <m/>
    <m/>
    <x v="90"/>
    <m/>
    <x v="2"/>
    <x v="3"/>
    <x v="0"/>
  </r>
  <r>
    <x v="621"/>
    <x v="5"/>
    <x v="0"/>
    <s v="GDN_Direct_RT_2102"/>
    <n v="57"/>
    <m/>
    <m/>
    <m/>
    <m/>
    <n v="0"/>
    <m/>
    <x v="0"/>
    <m/>
    <m/>
    <x v="90"/>
    <m/>
    <x v="2"/>
    <x v="3"/>
    <x v="0"/>
  </r>
  <r>
    <x v="621"/>
    <x v="5"/>
    <x v="0"/>
    <s v="GDN_Direct_RT_2102"/>
    <n v="8695"/>
    <m/>
    <m/>
    <m/>
    <m/>
    <n v="2243.8907179449998"/>
    <m/>
    <x v="0"/>
    <m/>
    <m/>
    <x v="90"/>
    <m/>
    <x v="2"/>
    <x v="3"/>
    <x v="0"/>
  </r>
  <r>
    <x v="621"/>
    <x v="5"/>
    <x v="0"/>
    <s v="GDN_Direct_RT_2102"/>
    <n v="6"/>
    <m/>
    <m/>
    <m/>
    <m/>
    <n v="0"/>
    <m/>
    <x v="0"/>
    <m/>
    <m/>
    <x v="90"/>
    <m/>
    <x v="2"/>
    <x v="3"/>
    <x v="0"/>
  </r>
  <r>
    <x v="621"/>
    <x v="5"/>
    <x v="0"/>
    <s v="GDN_Direct_RT_2102"/>
    <n v="25"/>
    <m/>
    <m/>
    <m/>
    <m/>
    <n v="0"/>
    <m/>
    <x v="0"/>
    <m/>
    <m/>
    <x v="90"/>
    <m/>
    <x v="2"/>
    <x v="3"/>
    <x v="0"/>
  </r>
  <r>
    <x v="621"/>
    <x v="5"/>
    <x v="0"/>
    <s v="GDN_Direct_RT_2102"/>
    <n v="16"/>
    <m/>
    <m/>
    <m/>
    <m/>
    <n v="0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5272"/>
    <m/>
    <m/>
    <m/>
    <m/>
    <n v="1807.1904757949999"/>
    <m/>
    <x v="0"/>
    <m/>
    <m/>
    <x v="90"/>
    <m/>
    <x v="2"/>
    <x v="3"/>
    <x v="0"/>
  </r>
  <r>
    <x v="621"/>
    <x v="5"/>
    <x v="0"/>
    <s v="GDN_Direct_RT_2102"/>
    <n v="1907"/>
    <m/>
    <m/>
    <m/>
    <m/>
    <n v="83.010736464999994"/>
    <m/>
    <x v="0"/>
    <m/>
    <m/>
    <x v="90"/>
    <m/>
    <x v="2"/>
    <x v="3"/>
    <x v="0"/>
  </r>
  <r>
    <x v="621"/>
    <x v="5"/>
    <x v="0"/>
    <s v="GDN_Direct_RT_2102"/>
    <n v="600"/>
    <m/>
    <m/>
    <m/>
    <m/>
    <n v="52.253238465000003"/>
    <m/>
    <x v="0"/>
    <m/>
    <m/>
    <x v="90"/>
    <m/>
    <x v="2"/>
    <x v="3"/>
    <x v="0"/>
  </r>
  <r>
    <x v="621"/>
    <x v="5"/>
    <x v="0"/>
    <s v="GDN_Direct_RT_2102"/>
    <n v="3833"/>
    <m/>
    <m/>
    <m/>
    <m/>
    <n v="442.09844886500002"/>
    <m/>
    <x v="0"/>
    <m/>
    <m/>
    <x v="90"/>
    <m/>
    <x v="2"/>
    <x v="3"/>
    <x v="0"/>
  </r>
  <r>
    <x v="621"/>
    <x v="5"/>
    <x v="0"/>
    <s v="GDN_Direct_RT_2102"/>
    <n v="69"/>
    <m/>
    <m/>
    <m/>
    <m/>
    <n v="0"/>
    <m/>
    <x v="0"/>
    <m/>
    <m/>
    <x v="90"/>
    <m/>
    <x v="2"/>
    <x v="3"/>
    <x v="0"/>
  </r>
  <r>
    <x v="621"/>
    <x v="5"/>
    <x v="0"/>
    <s v="GDN_Direct_RT_2102"/>
    <n v="10"/>
    <m/>
    <m/>
    <m/>
    <m/>
    <n v="0"/>
    <m/>
    <x v="0"/>
    <m/>
    <m/>
    <x v="90"/>
    <m/>
    <x v="2"/>
    <x v="3"/>
    <x v="0"/>
  </r>
  <r>
    <x v="621"/>
    <x v="5"/>
    <x v="0"/>
    <s v="GDN_Direct_RT_2102"/>
    <n v="696"/>
    <m/>
    <m/>
    <m/>
    <m/>
    <n v="218.02462023999999"/>
    <m/>
    <x v="0"/>
    <m/>
    <m/>
    <x v="90"/>
    <m/>
    <x v="2"/>
    <x v="3"/>
    <x v="0"/>
  </r>
  <r>
    <x v="621"/>
    <x v="5"/>
    <x v="0"/>
    <s v="GDN_Direct_RT_2102"/>
    <n v="677"/>
    <m/>
    <m/>
    <m/>
    <m/>
    <n v="444.88875977999999"/>
    <m/>
    <x v="0"/>
    <m/>
    <m/>
    <x v="90"/>
    <m/>
    <x v="2"/>
    <x v="3"/>
    <x v="0"/>
  </r>
  <r>
    <x v="621"/>
    <x v="5"/>
    <x v="0"/>
    <s v="GDN_Direct_RT_2102"/>
    <n v="116"/>
    <m/>
    <m/>
    <m/>
    <m/>
    <n v="26.123111999999999"/>
    <m/>
    <x v="0"/>
    <m/>
    <m/>
    <x v="90"/>
    <m/>
    <x v="2"/>
    <x v="3"/>
    <x v="0"/>
  </r>
  <r>
    <x v="621"/>
    <x v="5"/>
    <x v="0"/>
    <s v="GDN_Direct_RT_2102"/>
    <n v="20"/>
    <m/>
    <m/>
    <m/>
    <m/>
    <n v="0"/>
    <m/>
    <x v="0"/>
    <m/>
    <m/>
    <x v="90"/>
    <m/>
    <x v="2"/>
    <x v="3"/>
    <x v="0"/>
  </r>
  <r>
    <x v="621"/>
    <x v="5"/>
    <x v="0"/>
    <s v="GDN_Direct_RT_2102"/>
    <n v="8"/>
    <m/>
    <m/>
    <m/>
    <m/>
    <n v="0"/>
    <m/>
    <x v="0"/>
    <m/>
    <m/>
    <x v="90"/>
    <m/>
    <x v="2"/>
    <x v="3"/>
    <x v="0"/>
  </r>
  <r>
    <x v="621"/>
    <x v="5"/>
    <x v="0"/>
    <s v="GDN_Direct_RT_2102"/>
    <n v="7"/>
    <m/>
    <m/>
    <m/>
    <m/>
    <n v="0"/>
    <m/>
    <x v="0"/>
    <m/>
    <m/>
    <x v="90"/>
    <m/>
    <x v="2"/>
    <x v="3"/>
    <x v="0"/>
  </r>
  <r>
    <x v="621"/>
    <x v="5"/>
    <x v="0"/>
    <s v="GDN_Direct_RT_2102"/>
    <n v="108"/>
    <m/>
    <m/>
    <m/>
    <m/>
    <n v="0"/>
    <m/>
    <x v="0"/>
    <m/>
    <m/>
    <x v="90"/>
    <m/>
    <x v="2"/>
    <x v="3"/>
    <x v="0"/>
  </r>
  <r>
    <x v="621"/>
    <x v="5"/>
    <x v="0"/>
    <s v="GDN_Direct_RT_2102"/>
    <n v="70"/>
    <m/>
    <m/>
    <m/>
    <m/>
    <n v="0"/>
    <m/>
    <x v="0"/>
    <m/>
    <m/>
    <x v="90"/>
    <m/>
    <x v="2"/>
    <x v="3"/>
    <x v="0"/>
  </r>
  <r>
    <x v="621"/>
    <x v="5"/>
    <x v="0"/>
    <s v="GDN_Direct_RT_2102"/>
    <n v="83"/>
    <m/>
    <m/>
    <m/>
    <m/>
    <n v="0"/>
    <m/>
    <x v="0"/>
    <m/>
    <m/>
    <x v="90"/>
    <m/>
    <x v="2"/>
    <x v="3"/>
    <x v="0"/>
  </r>
  <r>
    <x v="621"/>
    <x v="5"/>
    <x v="0"/>
    <s v="GDN_Direct_RT_2102"/>
    <n v="34"/>
    <m/>
    <m/>
    <m/>
    <m/>
    <n v="0"/>
    <m/>
    <x v="0"/>
    <m/>
    <m/>
    <x v="90"/>
    <m/>
    <x v="2"/>
    <x v="3"/>
    <x v="0"/>
  </r>
  <r>
    <x v="621"/>
    <x v="5"/>
    <x v="0"/>
    <s v="GDN_Direct_RT_2102"/>
    <n v="81"/>
    <m/>
    <m/>
    <m/>
    <m/>
    <n v="0"/>
    <m/>
    <x v="0"/>
    <m/>
    <m/>
    <x v="90"/>
    <m/>
    <x v="2"/>
    <x v="3"/>
    <x v="0"/>
  </r>
  <r>
    <x v="621"/>
    <x v="5"/>
    <x v="0"/>
    <s v="GDN_Direct_RT_2102"/>
    <n v="26"/>
    <m/>
    <m/>
    <m/>
    <m/>
    <n v="26.759998885000002"/>
    <m/>
    <x v="0"/>
    <m/>
    <m/>
    <x v="90"/>
    <m/>
    <x v="2"/>
    <x v="3"/>
    <x v="0"/>
  </r>
  <r>
    <x v="621"/>
    <x v="5"/>
    <x v="0"/>
    <s v="GDN_Direct_RT_2102"/>
    <n v="159"/>
    <m/>
    <m/>
    <m/>
    <m/>
    <n v="51.29"/>
    <m/>
    <x v="0"/>
    <m/>
    <m/>
    <x v="90"/>
    <m/>
    <x v="2"/>
    <x v="3"/>
    <x v="0"/>
  </r>
  <r>
    <x v="621"/>
    <x v="5"/>
    <x v="0"/>
    <s v="GDN_Direct_RT_2102"/>
    <n v="3"/>
    <m/>
    <m/>
    <m/>
    <m/>
    <n v="0"/>
    <m/>
    <x v="0"/>
    <m/>
    <m/>
    <x v="90"/>
    <m/>
    <x v="2"/>
    <x v="3"/>
    <x v="0"/>
  </r>
  <r>
    <x v="621"/>
    <x v="5"/>
    <x v="0"/>
    <s v="GDN_Direct_RT_2102"/>
    <n v="583"/>
    <m/>
    <m/>
    <m/>
    <m/>
    <n v="0"/>
    <m/>
    <x v="0"/>
    <m/>
    <m/>
    <x v="90"/>
    <m/>
    <x v="2"/>
    <x v="3"/>
    <x v="0"/>
  </r>
  <r>
    <x v="621"/>
    <x v="5"/>
    <x v="0"/>
    <s v="GDN_Direct_RT_2102"/>
    <n v="67132"/>
    <m/>
    <m/>
    <m/>
    <m/>
    <n v="9404.6721036150011"/>
    <m/>
    <x v="0"/>
    <m/>
    <m/>
    <x v="90"/>
    <m/>
    <x v="2"/>
    <x v="3"/>
    <x v="0"/>
  </r>
  <r>
    <x v="621"/>
    <x v="5"/>
    <x v="0"/>
    <s v="GDN_Direct_RT_2102"/>
    <n v="736"/>
    <m/>
    <m/>
    <m/>
    <m/>
    <n v="0"/>
    <m/>
    <x v="0"/>
    <m/>
    <m/>
    <x v="90"/>
    <m/>
    <x v="2"/>
    <x v="3"/>
    <x v="0"/>
  </r>
  <r>
    <x v="621"/>
    <x v="5"/>
    <x v="0"/>
    <s v="GDN_Direct_RT_2102"/>
    <n v="102"/>
    <m/>
    <m/>
    <m/>
    <m/>
    <n v="0"/>
    <m/>
    <x v="0"/>
    <m/>
    <m/>
    <x v="90"/>
    <m/>
    <x v="2"/>
    <x v="3"/>
    <x v="0"/>
  </r>
  <r>
    <x v="621"/>
    <x v="5"/>
    <x v="0"/>
    <s v="GDN_Direct_RT_2102"/>
    <n v="9798"/>
    <m/>
    <m/>
    <m/>
    <m/>
    <n v="2951.0934165949998"/>
    <m/>
    <x v="0"/>
    <m/>
    <m/>
    <x v="90"/>
    <m/>
    <x v="2"/>
    <x v="3"/>
    <x v="0"/>
  </r>
  <r>
    <x v="621"/>
    <x v="5"/>
    <x v="0"/>
    <s v="GDN_Direct_RT_2102"/>
    <n v="1553"/>
    <m/>
    <m/>
    <m/>
    <m/>
    <n v="155.930530035"/>
    <m/>
    <x v="0"/>
    <m/>
    <m/>
    <x v="90"/>
    <m/>
    <x v="2"/>
    <x v="3"/>
    <x v="0"/>
  </r>
  <r>
    <x v="621"/>
    <x v="5"/>
    <x v="0"/>
    <s v="GDN_Direct_RT_2102"/>
    <n v="793"/>
    <m/>
    <m/>
    <m/>
    <m/>
    <n v="45.991324874999997"/>
    <m/>
    <x v="0"/>
    <m/>
    <m/>
    <x v="90"/>
    <m/>
    <x v="2"/>
    <x v="3"/>
    <x v="0"/>
  </r>
  <r>
    <x v="621"/>
    <x v="5"/>
    <x v="0"/>
    <s v="GDN_Direct_RT_2102"/>
    <n v="2568"/>
    <m/>
    <m/>
    <m/>
    <m/>
    <n v="203.039264425"/>
    <m/>
    <x v="0"/>
    <m/>
    <m/>
    <x v="90"/>
    <m/>
    <x v="2"/>
    <x v="3"/>
    <x v="0"/>
  </r>
  <r>
    <x v="621"/>
    <x v="5"/>
    <x v="0"/>
    <s v="GDN_Direct_RT_2102"/>
    <n v="171"/>
    <m/>
    <m/>
    <m/>
    <m/>
    <n v="0"/>
    <m/>
    <x v="0"/>
    <m/>
    <m/>
    <x v="90"/>
    <m/>
    <x v="2"/>
    <x v="3"/>
    <x v="0"/>
  </r>
  <r>
    <x v="621"/>
    <x v="5"/>
    <x v="0"/>
    <s v="GDN_Direct_RT_2102"/>
    <n v="1799"/>
    <m/>
    <m/>
    <m/>
    <m/>
    <n v="198.508874475"/>
    <m/>
    <x v="0"/>
    <m/>
    <m/>
    <x v="90"/>
    <m/>
    <x v="2"/>
    <x v="3"/>
    <x v="0"/>
  </r>
  <r>
    <x v="621"/>
    <x v="5"/>
    <x v="0"/>
    <s v="GDN_Direct_RT_2102"/>
    <n v="122"/>
    <m/>
    <m/>
    <m/>
    <m/>
    <n v="0"/>
    <m/>
    <x v="0"/>
    <m/>
    <m/>
    <x v="90"/>
    <m/>
    <x v="2"/>
    <x v="3"/>
    <x v="0"/>
  </r>
  <r>
    <x v="621"/>
    <x v="5"/>
    <x v="0"/>
    <s v="GDN_Direct_RT_2102"/>
    <n v="6"/>
    <m/>
    <m/>
    <m/>
    <m/>
    <n v="18.72390287"/>
    <m/>
    <x v="0"/>
    <m/>
    <m/>
    <x v="90"/>
    <m/>
    <x v="2"/>
    <x v="3"/>
    <x v="0"/>
  </r>
  <r>
    <x v="621"/>
    <x v="5"/>
    <x v="0"/>
    <s v="GDN_Direct_RT_2102"/>
    <n v="202"/>
    <m/>
    <m/>
    <m/>
    <m/>
    <n v="87.721879064999996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18"/>
    <m/>
    <m/>
    <m/>
    <m/>
    <n v="0"/>
    <m/>
    <x v="0"/>
    <m/>
    <m/>
    <x v="90"/>
    <m/>
    <x v="2"/>
    <x v="3"/>
    <x v="0"/>
  </r>
  <r>
    <x v="621"/>
    <x v="5"/>
    <x v="0"/>
    <s v="GDN_Direct_RT_2102"/>
    <n v="40"/>
    <m/>
    <m/>
    <m/>
    <m/>
    <n v="0"/>
    <m/>
    <x v="0"/>
    <m/>
    <m/>
    <x v="90"/>
    <m/>
    <x v="2"/>
    <x v="3"/>
    <x v="0"/>
  </r>
  <r>
    <x v="621"/>
    <x v="5"/>
    <x v="0"/>
    <s v="GDN_Direct_RT_2102"/>
    <n v="24"/>
    <m/>
    <m/>
    <m/>
    <m/>
    <n v="0"/>
    <m/>
    <x v="0"/>
    <m/>
    <m/>
    <x v="90"/>
    <m/>
    <x v="2"/>
    <x v="3"/>
    <x v="0"/>
  </r>
  <r>
    <x v="621"/>
    <x v="5"/>
    <x v="0"/>
    <s v="GDN_Direct_RT_2102"/>
    <n v="108"/>
    <m/>
    <m/>
    <m/>
    <m/>
    <n v="52.811605935000003"/>
    <m/>
    <x v="0"/>
    <m/>
    <m/>
    <x v="90"/>
    <m/>
    <x v="2"/>
    <x v="3"/>
    <x v="0"/>
  </r>
  <r>
    <x v="621"/>
    <x v="5"/>
    <x v="0"/>
    <s v="GDN_Direct_RT_2102"/>
    <n v="29"/>
    <m/>
    <m/>
    <m/>
    <m/>
    <n v="0"/>
    <m/>
    <x v="0"/>
    <m/>
    <m/>
    <x v="90"/>
    <m/>
    <x v="2"/>
    <x v="3"/>
    <x v="0"/>
  </r>
  <r>
    <x v="621"/>
    <x v="5"/>
    <x v="0"/>
    <s v="GDN_Direct_RT_2102"/>
    <n v="15"/>
    <m/>
    <m/>
    <m/>
    <m/>
    <n v="0"/>
    <m/>
    <x v="0"/>
    <m/>
    <m/>
    <x v="90"/>
    <m/>
    <x v="2"/>
    <x v="3"/>
    <x v="0"/>
  </r>
  <r>
    <x v="621"/>
    <x v="5"/>
    <x v="0"/>
    <s v="GDN_Direct_RT_2102"/>
    <n v="78"/>
    <m/>
    <m/>
    <m/>
    <m/>
    <n v="24.53"/>
    <m/>
    <x v="0"/>
    <m/>
    <m/>
    <x v="90"/>
    <m/>
    <x v="2"/>
    <x v="3"/>
    <x v="0"/>
  </r>
  <r>
    <x v="621"/>
    <x v="5"/>
    <x v="0"/>
    <s v="GDN_Direct_RT_2102"/>
    <n v="1"/>
    <m/>
    <m/>
    <m/>
    <m/>
    <n v="0"/>
    <m/>
    <x v="0"/>
    <m/>
    <m/>
    <x v="90"/>
    <m/>
    <x v="2"/>
    <x v="3"/>
    <x v="0"/>
  </r>
  <r>
    <x v="621"/>
    <x v="5"/>
    <x v="0"/>
    <s v="GDN_Direct_RT_2102"/>
    <n v="160"/>
    <m/>
    <m/>
    <m/>
    <m/>
    <n v="0"/>
    <m/>
    <x v="0"/>
    <m/>
    <m/>
    <x v="90"/>
    <m/>
    <x v="2"/>
    <x v="3"/>
    <x v="0"/>
  </r>
  <r>
    <x v="621"/>
    <x v="5"/>
    <x v="0"/>
    <s v="GDN_Direct_RT_2102"/>
    <n v="116"/>
    <m/>
    <m/>
    <m/>
    <m/>
    <n v="26.76"/>
    <m/>
    <x v="0"/>
    <m/>
    <m/>
    <x v="90"/>
    <m/>
    <x v="2"/>
    <x v="3"/>
    <x v="0"/>
  </r>
  <r>
    <x v="621"/>
    <x v="5"/>
    <x v="0"/>
    <s v="GDN_Direct_RT_2102"/>
    <n v="518"/>
    <m/>
    <m/>
    <m/>
    <m/>
    <n v="131.06381564500001"/>
    <m/>
    <x v="0"/>
    <m/>
    <m/>
    <x v="90"/>
    <m/>
    <x v="2"/>
    <x v="3"/>
    <x v="0"/>
  </r>
  <r>
    <x v="621"/>
    <x v="5"/>
    <x v="0"/>
    <s v="GDN_Direct_RT_2102"/>
    <n v="159"/>
    <m/>
    <m/>
    <m/>
    <m/>
    <n v="50.126208714999997"/>
    <m/>
    <x v="0"/>
    <m/>
    <m/>
    <x v="90"/>
    <m/>
    <x v="2"/>
    <x v="3"/>
    <x v="0"/>
  </r>
  <r>
    <x v="621"/>
    <x v="5"/>
    <x v="0"/>
    <s v="GDN_Direct_RT_2102"/>
    <n v="171"/>
    <m/>
    <m/>
    <m/>
    <m/>
    <n v="0"/>
    <m/>
    <x v="0"/>
    <m/>
    <m/>
    <x v="90"/>
    <m/>
    <x v="2"/>
    <x v="3"/>
    <x v="0"/>
  </r>
  <r>
    <x v="621"/>
    <x v="5"/>
    <x v="0"/>
    <s v="GDN_Direct_RT_2102"/>
    <n v="67"/>
    <m/>
    <m/>
    <m/>
    <m/>
    <n v="0"/>
    <m/>
    <x v="0"/>
    <m/>
    <m/>
    <x v="90"/>
    <m/>
    <x v="2"/>
    <x v="3"/>
    <x v="0"/>
  </r>
  <r>
    <x v="621"/>
    <x v="5"/>
    <x v="0"/>
    <s v="GDN_Direct_RT_2102"/>
    <n v="10920"/>
    <m/>
    <m/>
    <m/>
    <m/>
    <n v="1227.9482578899999"/>
    <m/>
    <x v="0"/>
    <m/>
    <m/>
    <x v="90"/>
    <m/>
    <x v="2"/>
    <x v="3"/>
    <x v="0"/>
  </r>
  <r>
    <x v="621"/>
    <x v="5"/>
    <x v="0"/>
    <s v="GDN_Direct_RT_2102"/>
    <n v="124"/>
    <m/>
    <m/>
    <m/>
    <m/>
    <n v="0"/>
    <m/>
    <x v="0"/>
    <m/>
    <m/>
    <x v="90"/>
    <m/>
    <x v="2"/>
    <x v="3"/>
    <x v="0"/>
  </r>
  <r>
    <x v="621"/>
    <x v="5"/>
    <x v="0"/>
    <s v="GDN_Direct_RT_2102"/>
    <n v="1703"/>
    <m/>
    <m/>
    <m/>
    <m/>
    <n v="177.21160512500001"/>
    <m/>
    <x v="0"/>
    <m/>
    <m/>
    <x v="90"/>
    <m/>
    <x v="2"/>
    <x v="3"/>
    <x v="0"/>
  </r>
  <r>
    <x v="621"/>
    <x v="5"/>
    <x v="0"/>
    <s v="GDN_Direct_RT_2102"/>
    <n v="43"/>
    <m/>
    <m/>
    <m/>
    <m/>
    <n v="0"/>
    <m/>
    <x v="0"/>
    <m/>
    <m/>
    <x v="90"/>
    <m/>
    <x v="2"/>
    <x v="3"/>
    <x v="0"/>
  </r>
  <r>
    <x v="621"/>
    <x v="5"/>
    <x v="0"/>
    <s v="GDN_Direct_RT_2102"/>
    <n v="254231"/>
    <m/>
    <m/>
    <m/>
    <m/>
    <n v="36199.80819435"/>
    <m/>
    <x v="0"/>
    <m/>
    <m/>
    <x v="90"/>
    <m/>
    <x v="2"/>
    <x v="3"/>
    <x v="0"/>
  </r>
  <r>
    <x v="621"/>
    <x v="5"/>
    <x v="0"/>
    <s v="GDN_Direct_RT_2102"/>
    <n v="97"/>
    <m/>
    <m/>
    <m/>
    <m/>
    <n v="0"/>
    <m/>
    <x v="0"/>
    <m/>
    <m/>
    <x v="90"/>
    <m/>
    <x v="2"/>
    <x v="3"/>
    <x v="0"/>
  </r>
  <r>
    <x v="621"/>
    <x v="5"/>
    <x v="0"/>
    <s v="GDN_Direct_RT_2102"/>
    <n v="33"/>
    <m/>
    <m/>
    <m/>
    <m/>
    <n v="0"/>
    <m/>
    <x v="0"/>
    <m/>
    <m/>
    <x v="90"/>
    <m/>
    <x v="2"/>
    <x v="3"/>
    <x v="0"/>
  </r>
  <r>
    <x v="621"/>
    <x v="5"/>
    <x v="0"/>
    <s v="GDN_Direct_RT_2102"/>
    <n v="24"/>
    <m/>
    <m/>
    <m/>
    <m/>
    <n v="19.825174990000001"/>
    <m/>
    <x v="0"/>
    <m/>
    <m/>
    <x v="90"/>
    <m/>
    <x v="2"/>
    <x v="3"/>
    <x v="0"/>
  </r>
  <r>
    <x v="621"/>
    <x v="5"/>
    <x v="0"/>
    <s v="GDN_Direct_RT_2102"/>
    <n v="1"/>
    <m/>
    <m/>
    <m/>
    <m/>
    <n v="0"/>
    <m/>
    <x v="0"/>
    <m/>
    <m/>
    <x v="90"/>
    <m/>
    <x v="2"/>
    <x v="3"/>
    <x v="0"/>
  </r>
  <r>
    <x v="621"/>
    <x v="5"/>
    <x v="0"/>
    <s v="GDN_Direct_RT_2102"/>
    <n v="13"/>
    <m/>
    <m/>
    <m/>
    <m/>
    <n v="18.738908540000001"/>
    <m/>
    <x v="0"/>
    <m/>
    <m/>
    <x v="90"/>
    <m/>
    <x v="2"/>
    <x v="3"/>
    <x v="0"/>
  </r>
  <r>
    <x v="621"/>
    <x v="5"/>
    <x v="0"/>
    <s v="GDN_Direct_RT_2102"/>
    <n v="109"/>
    <m/>
    <m/>
    <m/>
    <m/>
    <n v="0"/>
    <m/>
    <x v="0"/>
    <m/>
    <m/>
    <x v="90"/>
    <m/>
    <x v="2"/>
    <x v="3"/>
    <x v="0"/>
  </r>
  <r>
    <x v="621"/>
    <x v="5"/>
    <x v="0"/>
    <s v="GDN_Direct_RT_2102"/>
    <n v="7"/>
    <m/>
    <m/>
    <m/>
    <m/>
    <n v="0"/>
    <m/>
    <x v="0"/>
    <m/>
    <m/>
    <x v="90"/>
    <m/>
    <x v="2"/>
    <x v="3"/>
    <x v="0"/>
  </r>
  <r>
    <x v="621"/>
    <x v="5"/>
    <x v="0"/>
    <s v="GDN_Direct_RT_2102"/>
    <n v="41"/>
    <m/>
    <m/>
    <m/>
    <m/>
    <n v="0"/>
    <m/>
    <x v="0"/>
    <m/>
    <m/>
    <x v="90"/>
    <m/>
    <x v="2"/>
    <x v="3"/>
    <x v="0"/>
  </r>
  <r>
    <x v="621"/>
    <x v="5"/>
    <x v="0"/>
    <s v="GDN_Direct_RT_2102"/>
    <n v="311"/>
    <m/>
    <m/>
    <m/>
    <m/>
    <n v="20.574747120000001"/>
    <m/>
    <x v="0"/>
    <m/>
    <m/>
    <x v="90"/>
    <m/>
    <x v="2"/>
    <x v="3"/>
    <x v="0"/>
  </r>
  <r>
    <x v="621"/>
    <x v="5"/>
    <x v="0"/>
    <s v="GDN_Direct_RT_2102"/>
    <n v="526"/>
    <m/>
    <m/>
    <m/>
    <m/>
    <n v="0"/>
    <m/>
    <x v="0"/>
    <m/>
    <m/>
    <x v="90"/>
    <m/>
    <x v="2"/>
    <x v="3"/>
    <x v="0"/>
  </r>
  <r>
    <x v="621"/>
    <x v="5"/>
    <x v="0"/>
    <s v="GDN_Direct_RT_2102"/>
    <n v="211"/>
    <m/>
    <m/>
    <m/>
    <m/>
    <n v="21.36246117"/>
    <m/>
    <x v="0"/>
    <m/>
    <m/>
    <x v="90"/>
    <m/>
    <x v="2"/>
    <x v="3"/>
    <x v="0"/>
  </r>
  <r>
    <x v="621"/>
    <x v="5"/>
    <x v="0"/>
    <s v="GDN_Direct_RT_2102"/>
    <n v="539"/>
    <m/>
    <m/>
    <m/>
    <m/>
    <n v="0"/>
    <m/>
    <x v="0"/>
    <m/>
    <m/>
    <x v="90"/>
    <m/>
    <x v="2"/>
    <x v="3"/>
    <x v="0"/>
  </r>
  <r>
    <x v="621"/>
    <x v="5"/>
    <x v="0"/>
    <s v="GDN_Direct_RT_2102"/>
    <n v="996"/>
    <m/>
    <m/>
    <m/>
    <m/>
    <n v="23.195098585"/>
    <m/>
    <x v="0"/>
    <m/>
    <m/>
    <x v="90"/>
    <m/>
    <x v="2"/>
    <x v="3"/>
    <x v="0"/>
  </r>
  <r>
    <x v="621"/>
    <x v="5"/>
    <x v="0"/>
    <s v="GDN_Direct_RT_2102"/>
    <n v="154"/>
    <m/>
    <m/>
    <m/>
    <m/>
    <n v="0"/>
    <m/>
    <x v="0"/>
    <m/>
    <m/>
    <x v="90"/>
    <m/>
    <x v="2"/>
    <x v="3"/>
    <x v="0"/>
  </r>
  <r>
    <x v="621"/>
    <x v="5"/>
    <x v="0"/>
    <s v="GDN_Direct_RT_2102"/>
    <n v="68"/>
    <m/>
    <m/>
    <m/>
    <m/>
    <n v="0"/>
    <m/>
    <x v="0"/>
    <m/>
    <m/>
    <x v="90"/>
    <m/>
    <x v="2"/>
    <x v="3"/>
    <x v="0"/>
  </r>
  <r>
    <x v="621"/>
    <x v="5"/>
    <x v="0"/>
    <s v="GDN_Direct_RT_2102"/>
    <n v="183"/>
    <m/>
    <m/>
    <m/>
    <m/>
    <n v="0"/>
    <m/>
    <x v="0"/>
    <m/>
    <m/>
    <x v="90"/>
    <m/>
    <x v="2"/>
    <x v="3"/>
    <x v="0"/>
  </r>
  <r>
    <x v="621"/>
    <x v="5"/>
    <x v="0"/>
    <s v="GDN_Direct_RT_2102"/>
    <n v="668"/>
    <m/>
    <m/>
    <m/>
    <m/>
    <n v="22.051009350000001"/>
    <m/>
    <x v="0"/>
    <m/>
    <m/>
    <x v="90"/>
    <m/>
    <x v="2"/>
    <x v="3"/>
    <x v="0"/>
  </r>
  <r>
    <x v="621"/>
    <x v="5"/>
    <x v="0"/>
    <s v="GDN_Direct_RT_2102"/>
    <n v="2"/>
    <m/>
    <m/>
    <m/>
    <m/>
    <n v="0"/>
    <m/>
    <x v="0"/>
    <m/>
    <m/>
    <x v="90"/>
    <m/>
    <x v="2"/>
    <x v="3"/>
    <x v="0"/>
  </r>
  <r>
    <x v="621"/>
    <x v="5"/>
    <x v="0"/>
    <s v="GDN_Direct_RT_2102"/>
    <n v="21"/>
    <m/>
    <m/>
    <m/>
    <m/>
    <n v="0"/>
    <m/>
    <x v="0"/>
    <m/>
    <m/>
    <x v="90"/>
    <m/>
    <x v="2"/>
    <x v="3"/>
    <x v="0"/>
  </r>
  <r>
    <x v="621"/>
    <x v="5"/>
    <x v="0"/>
    <s v="GDN_Direct_RT_2102"/>
    <n v="4"/>
    <m/>
    <m/>
    <m/>
    <m/>
    <n v="0"/>
    <m/>
    <x v="0"/>
    <m/>
    <m/>
    <x v="90"/>
    <m/>
    <x v="2"/>
    <x v="3"/>
    <x v="0"/>
  </r>
  <r>
    <x v="622"/>
    <x v="4"/>
    <x v="0"/>
    <s v="指名：ドルチェグスト（170816-170916）"/>
    <n v="53"/>
    <m/>
    <m/>
    <m/>
    <m/>
    <n v="1304.1600000000001"/>
    <m/>
    <x v="0"/>
    <m/>
    <m/>
    <x v="90"/>
    <m/>
    <x v="2"/>
    <x v="3"/>
    <x v="2"/>
  </r>
  <r>
    <x v="622"/>
    <x v="4"/>
    <x v="0"/>
    <s v="指名：ドルチェグスト（170816-170916）"/>
    <n v="2370"/>
    <m/>
    <m/>
    <m/>
    <m/>
    <n v="24757.200000000001"/>
    <m/>
    <x v="0"/>
    <m/>
    <m/>
    <x v="90"/>
    <m/>
    <x v="2"/>
    <x v="3"/>
    <x v="2"/>
  </r>
  <r>
    <x v="622"/>
    <x v="4"/>
    <x v="0"/>
    <s v="指名：ドルチェグスト（170816-170916）"/>
    <n v="92"/>
    <m/>
    <m/>
    <m/>
    <m/>
    <n v="1504.88"/>
    <m/>
    <x v="0"/>
    <m/>
    <m/>
    <x v="90"/>
    <m/>
    <x v="2"/>
    <x v="3"/>
    <x v="2"/>
  </r>
  <r>
    <x v="622"/>
    <x v="4"/>
    <x v="0"/>
    <s v="指名：ドルチェグスト（170816-170916）"/>
    <n v="4762"/>
    <m/>
    <m/>
    <m/>
    <m/>
    <n v="46801.04"/>
    <m/>
    <x v="0"/>
    <m/>
    <m/>
    <x v="90"/>
    <m/>
    <x v="2"/>
    <x v="3"/>
    <x v="2"/>
  </r>
  <r>
    <x v="622"/>
    <x v="5"/>
    <x v="0"/>
    <s v="GDN_Direct_RT_2102"/>
    <n v="232"/>
    <m/>
    <m/>
    <m/>
    <m/>
    <n v="0"/>
    <m/>
    <x v="0"/>
    <m/>
    <m/>
    <x v="90"/>
    <m/>
    <x v="2"/>
    <x v="3"/>
    <x v="0"/>
  </r>
  <r>
    <x v="622"/>
    <x v="5"/>
    <x v="0"/>
    <s v="GDN_Direct_RT_2102"/>
    <n v="112"/>
    <m/>
    <m/>
    <m/>
    <m/>
    <n v="13.176448945000001"/>
    <m/>
    <x v="0"/>
    <m/>
    <m/>
    <x v="90"/>
    <m/>
    <x v="2"/>
    <x v="3"/>
    <x v="0"/>
  </r>
  <r>
    <x v="622"/>
    <x v="5"/>
    <x v="0"/>
    <s v="GDN_Direct_RT_2102"/>
    <n v="19"/>
    <m/>
    <m/>
    <m/>
    <m/>
    <n v="22.3"/>
    <m/>
    <x v="0"/>
    <m/>
    <m/>
    <x v="90"/>
    <m/>
    <x v="2"/>
    <x v="3"/>
    <x v="0"/>
  </r>
  <r>
    <x v="622"/>
    <x v="5"/>
    <x v="0"/>
    <s v="GDN_Direct_RT_2102"/>
    <n v="919"/>
    <m/>
    <m/>
    <m/>
    <m/>
    <n v="333.91906158500001"/>
    <m/>
    <x v="0"/>
    <m/>
    <m/>
    <x v="90"/>
    <m/>
    <x v="2"/>
    <x v="3"/>
    <x v="0"/>
  </r>
  <r>
    <x v="622"/>
    <x v="5"/>
    <x v="0"/>
    <s v="GDN_Direct_RT_2102"/>
    <n v="157"/>
    <m/>
    <m/>
    <m/>
    <m/>
    <n v="0"/>
    <m/>
    <x v="0"/>
    <m/>
    <m/>
    <x v="90"/>
    <m/>
    <x v="2"/>
    <x v="3"/>
    <x v="0"/>
  </r>
  <r>
    <x v="622"/>
    <x v="5"/>
    <x v="0"/>
    <s v="GDN_Direct_RT_2102"/>
    <n v="54"/>
    <m/>
    <m/>
    <m/>
    <m/>
    <n v="19.23354484"/>
    <m/>
    <x v="0"/>
    <m/>
    <m/>
    <x v="90"/>
    <m/>
    <x v="2"/>
    <x v="3"/>
    <x v="0"/>
  </r>
  <r>
    <x v="622"/>
    <x v="5"/>
    <x v="0"/>
    <s v="GDN_Direct_RT_2102"/>
    <n v="5073"/>
    <m/>
    <m/>
    <m/>
    <m/>
    <n v="1461.678961025"/>
    <m/>
    <x v="0"/>
    <m/>
    <m/>
    <x v="90"/>
    <m/>
    <x v="2"/>
    <x v="3"/>
    <x v="0"/>
  </r>
  <r>
    <x v="622"/>
    <x v="5"/>
    <x v="0"/>
    <s v="GDN_Direct_RT_2102"/>
    <n v="34"/>
    <m/>
    <m/>
    <m/>
    <m/>
    <n v="0"/>
    <m/>
    <x v="0"/>
    <m/>
    <m/>
    <x v="90"/>
    <m/>
    <x v="2"/>
    <x v="3"/>
    <x v="0"/>
  </r>
  <r>
    <x v="622"/>
    <x v="5"/>
    <x v="0"/>
    <s v="GDN_Direct_RT_2102"/>
    <n v="26"/>
    <m/>
    <m/>
    <m/>
    <m/>
    <n v="0"/>
    <m/>
    <x v="0"/>
    <m/>
    <m/>
    <x v="90"/>
    <m/>
    <x v="2"/>
    <x v="3"/>
    <x v="0"/>
  </r>
  <r>
    <x v="622"/>
    <x v="5"/>
    <x v="0"/>
    <s v="GDN_Direct_RT_2102"/>
    <n v="35"/>
    <m/>
    <m/>
    <m/>
    <m/>
    <n v="0"/>
    <m/>
    <x v="0"/>
    <m/>
    <m/>
    <x v="90"/>
    <m/>
    <x v="2"/>
    <x v="3"/>
    <x v="0"/>
  </r>
  <r>
    <x v="622"/>
    <x v="5"/>
    <x v="0"/>
    <s v="GDN_Direct_RT_2102"/>
    <n v="85"/>
    <m/>
    <m/>
    <m/>
    <m/>
    <n v="0"/>
    <m/>
    <x v="0"/>
    <m/>
    <m/>
    <x v="90"/>
    <m/>
    <x v="2"/>
    <x v="3"/>
    <x v="0"/>
  </r>
  <r>
    <x v="622"/>
    <x v="5"/>
    <x v="0"/>
    <s v="GDN_Direct_RT_2102"/>
    <n v="118"/>
    <m/>
    <m/>
    <m/>
    <m/>
    <n v="0"/>
    <m/>
    <x v="0"/>
    <m/>
    <m/>
    <x v="90"/>
    <m/>
    <x v="2"/>
    <x v="3"/>
    <x v="0"/>
  </r>
  <r>
    <x v="622"/>
    <x v="5"/>
    <x v="0"/>
    <s v="GDN_Direct_RT_2102"/>
    <n v="74"/>
    <m/>
    <m/>
    <m/>
    <m/>
    <n v="0"/>
    <m/>
    <x v="0"/>
    <m/>
    <m/>
    <x v="90"/>
    <m/>
    <x v="2"/>
    <x v="3"/>
    <x v="0"/>
  </r>
  <r>
    <x v="622"/>
    <x v="5"/>
    <x v="0"/>
    <s v="GDN_Direct_RT_2102"/>
    <n v="7594"/>
    <m/>
    <m/>
    <m/>
    <m/>
    <n v="608.14664276999997"/>
    <m/>
    <x v="0"/>
    <m/>
    <m/>
    <x v="90"/>
    <m/>
    <x v="2"/>
    <x v="3"/>
    <x v="0"/>
  </r>
  <r>
    <x v="622"/>
    <x v="5"/>
    <x v="0"/>
    <s v="GDN_Direct_RT_2102"/>
    <n v="115"/>
    <m/>
    <m/>
    <m/>
    <m/>
    <n v="44.6"/>
    <m/>
    <x v="0"/>
    <m/>
    <m/>
    <x v="90"/>
    <m/>
    <x v="2"/>
    <x v="3"/>
    <x v="0"/>
  </r>
  <r>
    <x v="622"/>
    <x v="5"/>
    <x v="0"/>
    <s v="GDN_Direct_RT_2102"/>
    <n v="99"/>
    <m/>
    <m/>
    <m/>
    <m/>
    <n v="0"/>
    <m/>
    <x v="0"/>
    <m/>
    <m/>
    <x v="90"/>
    <m/>
    <x v="2"/>
    <x v="3"/>
    <x v="0"/>
  </r>
  <r>
    <x v="622"/>
    <x v="5"/>
    <x v="0"/>
    <s v="GDN_Direct_RT_2102"/>
    <n v="111"/>
    <m/>
    <m/>
    <m/>
    <m/>
    <n v="15.672331845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1595"/>
    <m/>
    <m/>
    <m/>
    <m/>
    <n v="195.68055766999998"/>
    <m/>
    <x v="0"/>
    <m/>
    <m/>
    <x v="90"/>
    <m/>
    <x v="2"/>
    <x v="3"/>
    <x v="0"/>
  </r>
  <r>
    <x v="622"/>
    <x v="5"/>
    <x v="0"/>
    <s v="GDN_Direct_RT_2102"/>
    <n v="85"/>
    <m/>
    <m/>
    <m/>
    <m/>
    <n v="0"/>
    <m/>
    <x v="0"/>
    <m/>
    <m/>
    <x v="90"/>
    <m/>
    <x v="2"/>
    <x v="3"/>
    <x v="0"/>
  </r>
  <r>
    <x v="622"/>
    <x v="5"/>
    <x v="0"/>
    <s v="GDN_Direct_RT_2102"/>
    <n v="86"/>
    <m/>
    <m/>
    <m/>
    <m/>
    <n v="44.599998884999998"/>
    <m/>
    <x v="0"/>
    <m/>
    <m/>
    <x v="90"/>
    <m/>
    <x v="2"/>
    <x v="3"/>
    <x v="0"/>
  </r>
  <r>
    <x v="622"/>
    <x v="5"/>
    <x v="0"/>
    <s v="GDN_Direct_RT_2102"/>
    <n v="42"/>
    <m/>
    <m/>
    <m/>
    <m/>
    <n v="0"/>
    <m/>
    <x v="0"/>
    <m/>
    <m/>
    <x v="90"/>
    <m/>
    <x v="2"/>
    <x v="3"/>
    <x v="0"/>
  </r>
  <r>
    <x v="622"/>
    <x v="5"/>
    <x v="0"/>
    <s v="GDN_Direct_RT_2102"/>
    <n v="598"/>
    <m/>
    <m/>
    <m/>
    <m/>
    <n v="144.39670132000001"/>
    <m/>
    <x v="0"/>
    <m/>
    <m/>
    <x v="90"/>
    <m/>
    <x v="2"/>
    <x v="3"/>
    <x v="0"/>
  </r>
  <r>
    <x v="622"/>
    <x v="5"/>
    <x v="0"/>
    <s v="GDN_Direct_RT_2102"/>
    <n v="103"/>
    <m/>
    <m/>
    <m/>
    <m/>
    <n v="41.745964604999998"/>
    <m/>
    <x v="0"/>
    <m/>
    <m/>
    <x v="90"/>
    <m/>
    <x v="2"/>
    <x v="3"/>
    <x v="0"/>
  </r>
  <r>
    <x v="622"/>
    <x v="5"/>
    <x v="0"/>
    <s v="GDN_Direct_RT_2102"/>
    <n v="660"/>
    <m/>
    <m/>
    <m/>
    <m/>
    <n v="39.483176915000001"/>
    <m/>
    <x v="0"/>
    <m/>
    <m/>
    <x v="90"/>
    <m/>
    <x v="2"/>
    <x v="3"/>
    <x v="0"/>
  </r>
  <r>
    <x v="622"/>
    <x v="5"/>
    <x v="0"/>
    <s v="GDN_Direct_RT_2102"/>
    <n v="40"/>
    <m/>
    <m/>
    <m/>
    <m/>
    <n v="0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21"/>
    <m/>
    <m/>
    <m/>
    <m/>
    <n v="21.417518755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1243"/>
    <m/>
    <m/>
    <m/>
    <m/>
    <n v="118.87637169999999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251"/>
    <m/>
    <m/>
    <m/>
    <m/>
    <n v="0"/>
    <m/>
    <x v="0"/>
    <m/>
    <m/>
    <x v="90"/>
    <m/>
    <x v="2"/>
    <x v="3"/>
    <x v="0"/>
  </r>
  <r>
    <x v="622"/>
    <x v="5"/>
    <x v="0"/>
    <s v="GDN_Direct_RT_2102"/>
    <n v="16"/>
    <m/>
    <m/>
    <m/>
    <m/>
    <n v="0"/>
    <m/>
    <x v="0"/>
    <m/>
    <m/>
    <x v="90"/>
    <m/>
    <x v="2"/>
    <x v="3"/>
    <x v="0"/>
  </r>
  <r>
    <x v="622"/>
    <x v="5"/>
    <x v="0"/>
    <s v="GDN_Direct_RT_2102"/>
    <n v="21"/>
    <m/>
    <m/>
    <m/>
    <m/>
    <n v="0"/>
    <m/>
    <x v="0"/>
    <m/>
    <m/>
    <x v="90"/>
    <m/>
    <x v="2"/>
    <x v="3"/>
    <x v="0"/>
  </r>
  <r>
    <x v="622"/>
    <x v="5"/>
    <x v="0"/>
    <s v="GDN_Direct_RT_2102"/>
    <n v="198"/>
    <m/>
    <m/>
    <m/>
    <m/>
    <n v="55.551825475000001"/>
    <m/>
    <x v="0"/>
    <m/>
    <m/>
    <x v="90"/>
    <m/>
    <x v="2"/>
    <x v="3"/>
    <x v="0"/>
  </r>
  <r>
    <x v="622"/>
    <x v="5"/>
    <x v="0"/>
    <s v="GDN_Direct_RT_2102"/>
    <n v="23"/>
    <m/>
    <m/>
    <m/>
    <m/>
    <n v="0"/>
    <m/>
    <x v="0"/>
    <m/>
    <m/>
    <x v="90"/>
    <m/>
    <x v="2"/>
    <x v="3"/>
    <x v="0"/>
  </r>
  <r>
    <x v="622"/>
    <x v="5"/>
    <x v="0"/>
    <s v="GDN_Direct_RT_2102"/>
    <n v="73349"/>
    <m/>
    <m/>
    <m/>
    <m/>
    <n v="7003.77451157"/>
    <m/>
    <x v="0"/>
    <m/>
    <m/>
    <x v="90"/>
    <m/>
    <x v="2"/>
    <x v="3"/>
    <x v="0"/>
  </r>
  <r>
    <x v="622"/>
    <x v="5"/>
    <x v="0"/>
    <s v="GDN_Direct_RT_2102"/>
    <n v="32"/>
    <m/>
    <m/>
    <m/>
    <m/>
    <n v="0"/>
    <m/>
    <x v="0"/>
    <m/>
    <m/>
    <x v="90"/>
    <m/>
    <x v="2"/>
    <x v="3"/>
    <x v="0"/>
  </r>
  <r>
    <x v="622"/>
    <x v="5"/>
    <x v="0"/>
    <s v="GDN_Direct_RT_2102"/>
    <n v="42"/>
    <m/>
    <m/>
    <m/>
    <m/>
    <n v="0"/>
    <m/>
    <x v="0"/>
    <m/>
    <m/>
    <x v="90"/>
    <m/>
    <x v="2"/>
    <x v="3"/>
    <x v="0"/>
  </r>
  <r>
    <x v="622"/>
    <x v="5"/>
    <x v="0"/>
    <s v="GDN_Direct_RT_2102"/>
    <n v="34"/>
    <m/>
    <m/>
    <m/>
    <m/>
    <n v="0"/>
    <m/>
    <x v="0"/>
    <m/>
    <m/>
    <x v="90"/>
    <m/>
    <x v="2"/>
    <x v="3"/>
    <x v="0"/>
  </r>
  <r>
    <x v="622"/>
    <x v="5"/>
    <x v="0"/>
    <s v="GDN_Direct_RT_2102"/>
    <n v="11166"/>
    <m/>
    <m/>
    <m/>
    <m/>
    <n v="3390.02180004"/>
    <m/>
    <x v="0"/>
    <m/>
    <m/>
    <x v="90"/>
    <m/>
    <x v="2"/>
    <x v="3"/>
    <x v="0"/>
  </r>
  <r>
    <x v="622"/>
    <x v="5"/>
    <x v="0"/>
    <s v="GDN_Direct_RT_2102"/>
    <n v="2767"/>
    <m/>
    <m/>
    <m/>
    <m/>
    <n v="158.36205624999999"/>
    <m/>
    <x v="0"/>
    <m/>
    <m/>
    <x v="90"/>
    <m/>
    <x v="2"/>
    <x v="3"/>
    <x v="0"/>
  </r>
  <r>
    <x v="622"/>
    <x v="5"/>
    <x v="0"/>
    <s v="GDN_Direct_RT_2102"/>
    <n v="176"/>
    <m/>
    <m/>
    <m/>
    <m/>
    <n v="22.3"/>
    <m/>
    <x v="0"/>
    <m/>
    <m/>
    <x v="90"/>
    <m/>
    <x v="2"/>
    <x v="3"/>
    <x v="0"/>
  </r>
  <r>
    <x v="622"/>
    <x v="5"/>
    <x v="0"/>
    <s v="GDN_Direct_RT_2102"/>
    <n v="787"/>
    <m/>
    <m/>
    <m/>
    <m/>
    <n v="56.468441329999997"/>
    <m/>
    <x v="0"/>
    <m/>
    <m/>
    <x v="90"/>
    <m/>
    <x v="2"/>
    <x v="3"/>
    <x v="0"/>
  </r>
  <r>
    <x v="622"/>
    <x v="5"/>
    <x v="0"/>
    <s v="GDN_Direct_RT_2102"/>
    <n v="573"/>
    <m/>
    <m/>
    <m/>
    <m/>
    <n v="41.728491439999999"/>
    <m/>
    <x v="0"/>
    <m/>
    <m/>
    <x v="90"/>
    <m/>
    <x v="2"/>
    <x v="3"/>
    <x v="0"/>
  </r>
  <r>
    <x v="622"/>
    <x v="5"/>
    <x v="0"/>
    <s v="GDN_Direct_RT_2102"/>
    <n v="2108"/>
    <m/>
    <m/>
    <m/>
    <m/>
    <n v="126.116045515"/>
    <m/>
    <x v="0"/>
    <m/>
    <m/>
    <x v="90"/>
    <m/>
    <x v="2"/>
    <x v="3"/>
    <x v="0"/>
  </r>
  <r>
    <x v="622"/>
    <x v="5"/>
    <x v="0"/>
    <s v="GDN_Direct_RT_2102"/>
    <n v="49"/>
    <m/>
    <m/>
    <m/>
    <m/>
    <n v="0"/>
    <m/>
    <x v="0"/>
    <m/>
    <m/>
    <x v="90"/>
    <m/>
    <x v="2"/>
    <x v="3"/>
    <x v="0"/>
  </r>
  <r>
    <x v="622"/>
    <x v="5"/>
    <x v="0"/>
    <s v="GDN_Direct_RT_2102"/>
    <n v="137"/>
    <m/>
    <m/>
    <m/>
    <m/>
    <n v="77.834753710000001"/>
    <m/>
    <x v="0"/>
    <m/>
    <m/>
    <x v="90"/>
    <m/>
    <x v="2"/>
    <x v="3"/>
    <x v="0"/>
  </r>
  <r>
    <x v="622"/>
    <x v="5"/>
    <x v="0"/>
    <s v="GDN_Direct_RT_2102"/>
    <n v="38"/>
    <m/>
    <m/>
    <m/>
    <m/>
    <n v="13.468389395000001"/>
    <m/>
    <x v="0"/>
    <m/>
    <m/>
    <x v="90"/>
    <m/>
    <x v="2"/>
    <x v="3"/>
    <x v="0"/>
  </r>
  <r>
    <x v="622"/>
    <x v="5"/>
    <x v="0"/>
    <s v="GDN_Direct_RT_2102"/>
    <n v="911"/>
    <m/>
    <m/>
    <m/>
    <m/>
    <n v="58.787430594999996"/>
    <m/>
    <x v="0"/>
    <m/>
    <m/>
    <x v="90"/>
    <m/>
    <x v="2"/>
    <x v="3"/>
    <x v="0"/>
  </r>
  <r>
    <x v="622"/>
    <x v="5"/>
    <x v="0"/>
    <s v="GDN_Direct_RT_2102"/>
    <n v="19"/>
    <m/>
    <m/>
    <m/>
    <m/>
    <n v="0"/>
    <m/>
    <x v="0"/>
    <m/>
    <m/>
    <x v="90"/>
    <m/>
    <x v="2"/>
    <x v="3"/>
    <x v="0"/>
  </r>
  <r>
    <x v="622"/>
    <x v="5"/>
    <x v="0"/>
    <s v="GDN_Direct_RT_2102"/>
    <n v="3938"/>
    <m/>
    <m/>
    <m/>
    <m/>
    <n v="269.77419871000001"/>
    <m/>
    <x v="0"/>
    <m/>
    <m/>
    <x v="90"/>
    <m/>
    <x v="2"/>
    <x v="3"/>
    <x v="0"/>
  </r>
  <r>
    <x v="622"/>
    <x v="5"/>
    <x v="0"/>
    <s v="GDN_Direct_RT_2102"/>
    <n v="5"/>
    <m/>
    <m/>
    <m/>
    <m/>
    <n v="0"/>
    <m/>
    <x v="0"/>
    <m/>
    <m/>
    <x v="90"/>
    <m/>
    <x v="2"/>
    <x v="3"/>
    <x v="0"/>
  </r>
  <r>
    <x v="622"/>
    <x v="5"/>
    <x v="0"/>
    <s v="GDN_Direct_RT_2102"/>
    <n v="756"/>
    <m/>
    <m/>
    <m/>
    <m/>
    <n v="22.238604755000001"/>
    <m/>
    <x v="0"/>
    <m/>
    <m/>
    <x v="90"/>
    <m/>
    <x v="2"/>
    <x v="3"/>
    <x v="0"/>
  </r>
  <r>
    <x v="622"/>
    <x v="5"/>
    <x v="0"/>
    <s v="GDN_Direct_RT_2102"/>
    <n v="8727"/>
    <m/>
    <m/>
    <m/>
    <m/>
    <n v="2458.750979335"/>
    <m/>
    <x v="0"/>
    <m/>
    <m/>
    <x v="90"/>
    <m/>
    <x v="2"/>
    <x v="3"/>
    <x v="0"/>
  </r>
  <r>
    <x v="622"/>
    <x v="5"/>
    <x v="0"/>
    <s v="GDN_Direct_RT_2102"/>
    <n v="2276"/>
    <m/>
    <m/>
    <m/>
    <m/>
    <n v="106.26316835"/>
    <m/>
    <x v="0"/>
    <m/>
    <m/>
    <x v="90"/>
    <m/>
    <x v="2"/>
    <x v="3"/>
    <x v="0"/>
  </r>
  <r>
    <x v="622"/>
    <x v="5"/>
    <x v="0"/>
    <s v="GDN_Direct_RT_2102"/>
    <n v="21"/>
    <m/>
    <m/>
    <m/>
    <m/>
    <n v="0"/>
    <m/>
    <x v="0"/>
    <m/>
    <m/>
    <x v="90"/>
    <m/>
    <x v="2"/>
    <x v="3"/>
    <x v="0"/>
  </r>
  <r>
    <x v="622"/>
    <x v="5"/>
    <x v="0"/>
    <s v="GDN_Direct_RT_2102"/>
    <n v="3820"/>
    <m/>
    <m/>
    <m/>
    <m/>
    <n v="372.26398628999999"/>
    <m/>
    <x v="0"/>
    <m/>
    <m/>
    <x v="90"/>
    <m/>
    <x v="2"/>
    <x v="3"/>
    <x v="0"/>
  </r>
  <r>
    <x v="622"/>
    <x v="5"/>
    <x v="0"/>
    <s v="GDN_Direct_RT_2102"/>
    <n v="31"/>
    <m/>
    <m/>
    <m/>
    <m/>
    <n v="0"/>
    <m/>
    <x v="0"/>
    <m/>
    <m/>
    <x v="90"/>
    <m/>
    <x v="2"/>
    <x v="3"/>
    <x v="0"/>
  </r>
  <r>
    <x v="622"/>
    <x v="5"/>
    <x v="0"/>
    <s v="GDN_Direct_RT_2102"/>
    <n v="133"/>
    <m/>
    <m/>
    <m/>
    <m/>
    <n v="0"/>
    <m/>
    <x v="0"/>
    <m/>
    <m/>
    <x v="90"/>
    <m/>
    <x v="2"/>
    <x v="3"/>
    <x v="0"/>
  </r>
  <r>
    <x v="622"/>
    <x v="5"/>
    <x v="0"/>
    <s v="GDN_Direct_RT_2102"/>
    <n v="995"/>
    <m/>
    <m/>
    <m/>
    <m/>
    <n v="371.32086911499999"/>
    <m/>
    <x v="0"/>
    <m/>
    <m/>
    <x v="90"/>
    <m/>
    <x v="2"/>
    <x v="3"/>
    <x v="0"/>
  </r>
  <r>
    <x v="622"/>
    <x v="5"/>
    <x v="0"/>
    <s v="GDN_Direct_RT_2102"/>
    <n v="630"/>
    <m/>
    <m/>
    <m/>
    <m/>
    <n v="37.08240017"/>
    <m/>
    <x v="0"/>
    <m/>
    <m/>
    <x v="90"/>
    <m/>
    <x v="2"/>
    <x v="3"/>
    <x v="0"/>
  </r>
  <r>
    <x v="622"/>
    <x v="5"/>
    <x v="0"/>
    <s v="GDN_Direct_RT_2102"/>
    <n v="1"/>
    <m/>
    <m/>
    <m/>
    <m/>
    <n v="0"/>
    <m/>
    <x v="0"/>
    <m/>
    <m/>
    <x v="90"/>
    <m/>
    <x v="2"/>
    <x v="3"/>
    <x v="0"/>
  </r>
  <r>
    <x v="622"/>
    <x v="5"/>
    <x v="0"/>
    <s v="GDN_Direct_RT_2102"/>
    <n v="960"/>
    <m/>
    <m/>
    <m/>
    <m/>
    <n v="84.228362180000005"/>
    <m/>
    <x v="0"/>
    <m/>
    <m/>
    <x v="90"/>
    <m/>
    <x v="2"/>
    <x v="3"/>
    <x v="0"/>
  </r>
  <r>
    <x v="622"/>
    <x v="5"/>
    <x v="0"/>
    <s v="GDN_Direct_RT_2102"/>
    <n v="139"/>
    <m/>
    <m/>
    <m/>
    <m/>
    <n v="11.212041944999999"/>
    <m/>
    <x v="0"/>
    <m/>
    <m/>
    <x v="90"/>
    <m/>
    <x v="2"/>
    <x v="3"/>
    <x v="0"/>
  </r>
  <r>
    <x v="622"/>
    <x v="5"/>
    <x v="0"/>
    <s v="GDN_Direct_RT_2102"/>
    <n v="7"/>
    <m/>
    <m/>
    <m/>
    <m/>
    <n v="0"/>
    <m/>
    <x v="0"/>
    <m/>
    <m/>
    <x v="90"/>
    <m/>
    <x v="2"/>
    <x v="3"/>
    <x v="0"/>
  </r>
  <r>
    <x v="622"/>
    <x v="5"/>
    <x v="0"/>
    <s v="GDN_Direct_RT_2102"/>
    <n v="57"/>
    <m/>
    <m/>
    <m/>
    <m/>
    <n v="0"/>
    <m/>
    <x v="0"/>
    <m/>
    <m/>
    <x v="90"/>
    <m/>
    <x v="2"/>
    <x v="3"/>
    <x v="0"/>
  </r>
  <r>
    <x v="622"/>
    <x v="5"/>
    <x v="0"/>
    <s v="GDN_Direct_RT_2102"/>
    <n v="44"/>
    <m/>
    <m/>
    <m/>
    <m/>
    <n v="0"/>
    <m/>
    <x v="0"/>
    <m/>
    <m/>
    <x v="90"/>
    <m/>
    <x v="2"/>
    <x v="3"/>
    <x v="0"/>
  </r>
  <r>
    <x v="622"/>
    <x v="5"/>
    <x v="0"/>
    <s v="GDN_Direct_RT_2102"/>
    <n v="23"/>
    <m/>
    <m/>
    <m/>
    <m/>
    <n v="0"/>
    <m/>
    <x v="0"/>
    <m/>
    <m/>
    <x v="90"/>
    <m/>
    <x v="2"/>
    <x v="3"/>
    <x v="0"/>
  </r>
  <r>
    <x v="622"/>
    <x v="5"/>
    <x v="0"/>
    <s v="GDN_Direct_RT_2102"/>
    <n v="3"/>
    <m/>
    <m/>
    <m/>
    <m/>
    <n v="0"/>
    <m/>
    <x v="0"/>
    <m/>
    <m/>
    <x v="90"/>
    <m/>
    <x v="2"/>
    <x v="3"/>
    <x v="0"/>
  </r>
  <r>
    <x v="622"/>
    <x v="5"/>
    <x v="0"/>
    <s v="GDN_Direct_RT_2102"/>
    <n v="171"/>
    <m/>
    <m/>
    <m/>
    <m/>
    <n v="41.826658269999996"/>
    <m/>
    <x v="0"/>
    <m/>
    <m/>
    <x v="90"/>
    <m/>
    <x v="2"/>
    <x v="3"/>
    <x v="0"/>
  </r>
  <r>
    <x v="622"/>
    <x v="5"/>
    <x v="0"/>
    <s v="GDN_Direct_RT_2102"/>
    <n v="4"/>
    <m/>
    <m/>
    <m/>
    <m/>
    <n v="0"/>
    <m/>
    <x v="0"/>
    <m/>
    <m/>
    <x v="90"/>
    <m/>
    <x v="2"/>
    <x v="3"/>
    <x v="0"/>
  </r>
  <r>
    <x v="622"/>
    <x v="5"/>
    <x v="0"/>
    <s v="GDN_Direct_RT_2102"/>
    <n v="2"/>
    <m/>
    <m/>
    <m/>
    <m/>
    <n v="0"/>
    <m/>
    <x v="0"/>
    <m/>
    <m/>
    <x v="90"/>
    <m/>
    <x v="2"/>
    <x v="3"/>
    <x v="0"/>
  </r>
  <r>
    <x v="622"/>
    <x v="5"/>
    <x v="0"/>
    <s v="GDN_Direct_RT_2102"/>
    <n v="17"/>
    <m/>
    <m/>
    <m/>
    <m/>
    <n v="0"/>
    <m/>
    <x v="0"/>
    <m/>
    <m/>
    <x v="90"/>
    <m/>
    <x v="2"/>
    <x v="3"/>
    <x v="0"/>
  </r>
  <r>
    <x v="622"/>
    <x v="5"/>
    <x v="0"/>
    <s v="GDN_Direct_RT_2102"/>
    <n v="10506"/>
    <m/>
    <m/>
    <m/>
    <m/>
    <n v="2268.0764862249998"/>
    <m/>
    <x v="0"/>
    <m/>
    <m/>
    <x v="90"/>
    <m/>
    <x v="2"/>
    <x v="3"/>
    <x v="0"/>
  </r>
  <r>
    <x v="622"/>
    <x v="5"/>
    <x v="0"/>
    <s v="GDN_Direct_RT_2102"/>
    <n v="27"/>
    <m/>
    <m/>
    <m/>
    <m/>
    <n v="0"/>
    <m/>
    <x v="0"/>
    <m/>
    <m/>
    <x v="90"/>
    <m/>
    <x v="2"/>
    <x v="3"/>
    <x v="0"/>
  </r>
  <r>
    <x v="622"/>
    <x v="5"/>
    <x v="0"/>
    <s v="GDN_Direct_RT_2102"/>
    <n v="112"/>
    <m/>
    <m/>
    <m/>
    <m/>
    <n v="0"/>
    <m/>
    <x v="0"/>
    <m/>
    <m/>
    <x v="90"/>
    <m/>
    <x v="2"/>
    <x v="3"/>
    <x v="0"/>
  </r>
  <r>
    <x v="622"/>
    <x v="5"/>
    <x v="0"/>
    <s v="GDN_Direct_RT_2102"/>
    <n v="9"/>
    <m/>
    <m/>
    <m/>
    <m/>
    <n v="22.3"/>
    <m/>
    <x v="0"/>
    <m/>
    <m/>
    <x v="90"/>
    <m/>
    <x v="2"/>
    <x v="3"/>
    <x v="0"/>
  </r>
  <r>
    <x v="622"/>
    <x v="5"/>
    <x v="0"/>
    <s v="GDN_Direct_RT_2102"/>
    <n v="255"/>
    <m/>
    <m/>
    <m/>
    <m/>
    <n v="85.817279549999995"/>
    <m/>
    <x v="0"/>
    <m/>
    <m/>
    <x v="90"/>
    <m/>
    <x v="2"/>
    <x v="3"/>
    <x v="0"/>
  </r>
  <r>
    <x v="622"/>
    <x v="5"/>
    <x v="0"/>
    <s v="GDN_Direct_RT_2102"/>
    <n v="15"/>
    <m/>
    <m/>
    <m/>
    <m/>
    <n v="0"/>
    <m/>
    <x v="0"/>
    <m/>
    <m/>
    <x v="90"/>
    <m/>
    <x v="2"/>
    <x v="3"/>
    <x v="0"/>
  </r>
  <r>
    <x v="622"/>
    <x v="5"/>
    <x v="0"/>
    <s v="GDN_Direct_RT_2102"/>
    <n v="156"/>
    <m/>
    <m/>
    <m/>
    <m/>
    <n v="22.299998885000001"/>
    <m/>
    <x v="0"/>
    <m/>
    <m/>
    <x v="90"/>
    <m/>
    <x v="2"/>
    <x v="3"/>
    <x v="0"/>
  </r>
  <r>
    <x v="622"/>
    <x v="5"/>
    <x v="0"/>
    <s v="GDN_Direct_RT_2102"/>
    <n v="36"/>
    <m/>
    <m/>
    <m/>
    <m/>
    <n v="0"/>
    <m/>
    <x v="0"/>
    <m/>
    <m/>
    <x v="90"/>
    <m/>
    <x v="2"/>
    <x v="3"/>
    <x v="0"/>
  </r>
  <r>
    <x v="622"/>
    <x v="5"/>
    <x v="0"/>
    <s v="GDN_Direct_RT_2102"/>
    <n v="590"/>
    <m/>
    <m/>
    <m/>
    <m/>
    <n v="20.950332639999999"/>
    <m/>
    <x v="0"/>
    <m/>
    <m/>
    <x v="90"/>
    <m/>
    <x v="2"/>
    <x v="3"/>
    <x v="0"/>
  </r>
  <r>
    <x v="622"/>
    <x v="5"/>
    <x v="0"/>
    <s v="GDN_Direct_RT_2102"/>
    <n v="187"/>
    <m/>
    <m/>
    <m/>
    <m/>
    <n v="0"/>
    <m/>
    <x v="0"/>
    <m/>
    <m/>
    <x v="90"/>
    <m/>
    <x v="2"/>
    <x v="3"/>
    <x v="0"/>
  </r>
  <r>
    <x v="622"/>
    <x v="5"/>
    <x v="0"/>
    <s v="GDN_Direct_RT_2102"/>
    <n v="308682"/>
    <m/>
    <m/>
    <m/>
    <m/>
    <n v="30094.1330762"/>
    <m/>
    <x v="0"/>
    <m/>
    <m/>
    <x v="90"/>
    <m/>
    <x v="2"/>
    <x v="3"/>
    <x v="0"/>
  </r>
  <r>
    <x v="622"/>
    <x v="5"/>
    <x v="0"/>
    <s v="GDN_Direct_RT_2102"/>
    <n v="4"/>
    <m/>
    <m/>
    <m/>
    <m/>
    <n v="12.262626165"/>
    <m/>
    <x v="0"/>
    <m/>
    <m/>
    <x v="90"/>
    <m/>
    <x v="2"/>
    <x v="3"/>
    <x v="0"/>
  </r>
  <r>
    <x v="622"/>
    <x v="5"/>
    <x v="0"/>
    <s v="GDN_Direct_RT_2102"/>
    <n v="98"/>
    <m/>
    <m/>
    <m/>
    <m/>
    <n v="0"/>
    <m/>
    <x v="0"/>
    <m/>
    <m/>
    <x v="90"/>
    <m/>
    <x v="2"/>
    <x v="3"/>
    <x v="0"/>
  </r>
  <r>
    <x v="622"/>
    <x v="5"/>
    <x v="0"/>
    <s v="GDN_Direct_RT_2102"/>
    <n v="16"/>
    <m/>
    <m/>
    <m/>
    <m/>
    <n v="21.843438720000002"/>
    <m/>
    <x v="0"/>
    <m/>
    <m/>
    <x v="90"/>
    <m/>
    <x v="2"/>
    <x v="3"/>
    <x v="0"/>
  </r>
  <r>
    <x v="623"/>
    <x v="4"/>
    <x v="0"/>
    <s v="指名：ドルチェグスト（170816-170916）"/>
    <n v="3685"/>
    <m/>
    <m/>
    <m/>
    <m/>
    <n v="36336.559999999998"/>
    <m/>
    <x v="0"/>
    <m/>
    <m/>
    <x v="91"/>
    <m/>
    <x v="2"/>
    <x v="3"/>
    <x v="2"/>
  </r>
  <r>
    <x v="623"/>
    <x v="4"/>
    <x v="0"/>
    <s v="指名：ドルチェグスト（170816-170916）"/>
    <n v="51"/>
    <m/>
    <m/>
    <m/>
    <m/>
    <n v="353.6"/>
    <m/>
    <x v="0"/>
    <m/>
    <m/>
    <x v="91"/>
    <m/>
    <x v="2"/>
    <x v="3"/>
    <x v="2"/>
  </r>
  <r>
    <x v="623"/>
    <x v="4"/>
    <x v="0"/>
    <s v="指名：ドルチェグスト（170816-170916）"/>
    <n v="2428"/>
    <m/>
    <m/>
    <m/>
    <m/>
    <n v="28124.719999999998"/>
    <m/>
    <x v="0"/>
    <m/>
    <m/>
    <x v="91"/>
    <m/>
    <x v="2"/>
    <x v="3"/>
    <x v="2"/>
  </r>
  <r>
    <x v="623"/>
    <x v="4"/>
    <x v="0"/>
    <s v="指名：ドルチェグスト（170816-170916）"/>
    <n v="116"/>
    <m/>
    <m/>
    <m/>
    <m/>
    <n v="1157.52"/>
    <m/>
    <x v="0"/>
    <m/>
    <m/>
    <x v="91"/>
    <m/>
    <x v="2"/>
    <x v="3"/>
    <x v="2"/>
  </r>
  <r>
    <x v="623"/>
    <x v="5"/>
    <x v="0"/>
    <s v="GDN_Direct_RT_2102"/>
    <n v="11"/>
    <m/>
    <m/>
    <m/>
    <m/>
    <n v="0"/>
    <m/>
    <x v="0"/>
    <m/>
    <m/>
    <x v="91"/>
    <m/>
    <x v="2"/>
    <x v="3"/>
    <x v="0"/>
  </r>
  <r>
    <x v="623"/>
    <x v="5"/>
    <x v="0"/>
    <s v="GDN_Direct_RT_2102"/>
    <n v="757"/>
    <m/>
    <m/>
    <m/>
    <m/>
    <n v="22.3"/>
    <m/>
    <x v="0"/>
    <m/>
    <m/>
    <x v="91"/>
    <m/>
    <x v="2"/>
    <x v="3"/>
    <x v="0"/>
  </r>
  <r>
    <x v="623"/>
    <x v="5"/>
    <x v="0"/>
    <s v="GDN_Direct_RT_2102"/>
    <n v="61"/>
    <m/>
    <m/>
    <m/>
    <m/>
    <n v="0"/>
    <m/>
    <x v="0"/>
    <m/>
    <m/>
    <x v="91"/>
    <m/>
    <x v="2"/>
    <x v="3"/>
    <x v="0"/>
  </r>
  <r>
    <x v="623"/>
    <x v="5"/>
    <x v="0"/>
    <s v="GDN_Direct_RT_2102"/>
    <n v="7572"/>
    <m/>
    <m/>
    <m/>
    <m/>
    <n v="1693.0893134800001"/>
    <m/>
    <x v="0"/>
    <m/>
    <m/>
    <x v="91"/>
    <m/>
    <x v="2"/>
    <x v="3"/>
    <x v="0"/>
  </r>
  <r>
    <x v="623"/>
    <x v="5"/>
    <x v="0"/>
    <s v="GDN_Direct_RT_2102"/>
    <n v="137"/>
    <m/>
    <m/>
    <m/>
    <m/>
    <n v="16.312223655"/>
    <m/>
    <x v="0"/>
    <m/>
    <m/>
    <x v="91"/>
    <m/>
    <x v="2"/>
    <x v="3"/>
    <x v="0"/>
  </r>
  <r>
    <x v="623"/>
    <x v="5"/>
    <x v="0"/>
    <s v="GDN_Direct_RT_2102"/>
    <n v="138"/>
    <m/>
    <m/>
    <m/>
    <m/>
    <n v="22.299998885000001"/>
    <m/>
    <x v="0"/>
    <m/>
    <m/>
    <x v="91"/>
    <m/>
    <x v="2"/>
    <x v="3"/>
    <x v="0"/>
  </r>
  <r>
    <x v="623"/>
    <x v="5"/>
    <x v="0"/>
    <s v="GDN_Direct_RT_2102"/>
    <n v="182"/>
    <m/>
    <m/>
    <m/>
    <m/>
    <n v="0"/>
    <m/>
    <x v="0"/>
    <m/>
    <m/>
    <x v="91"/>
    <m/>
    <x v="2"/>
    <x v="3"/>
    <x v="0"/>
  </r>
  <r>
    <x v="623"/>
    <x v="5"/>
    <x v="0"/>
    <s v="GDN_Direct_RT_2102"/>
    <n v="175"/>
    <m/>
    <m/>
    <m/>
    <m/>
    <n v="22.3"/>
    <m/>
    <x v="0"/>
    <m/>
    <m/>
    <x v="91"/>
    <m/>
    <x v="2"/>
    <x v="3"/>
    <x v="0"/>
  </r>
  <r>
    <x v="623"/>
    <x v="5"/>
    <x v="0"/>
    <s v="GDN_Direct_RT_2102"/>
    <n v="74"/>
    <m/>
    <m/>
    <m/>
    <m/>
    <n v="0"/>
    <m/>
    <x v="0"/>
    <m/>
    <m/>
    <x v="91"/>
    <m/>
    <x v="2"/>
    <x v="3"/>
    <x v="0"/>
  </r>
  <r>
    <x v="623"/>
    <x v="5"/>
    <x v="0"/>
    <s v="GDN_Direct_RT_2102"/>
    <n v="242117"/>
    <m/>
    <m/>
    <m/>
    <m/>
    <n v="23162.187102125001"/>
    <m/>
    <x v="0"/>
    <m/>
    <m/>
    <x v="91"/>
    <m/>
    <x v="2"/>
    <x v="3"/>
    <x v="0"/>
  </r>
  <r>
    <x v="623"/>
    <x v="5"/>
    <x v="0"/>
    <s v="GDN_Direct_RT_2102"/>
    <n v="69"/>
    <m/>
    <m/>
    <m/>
    <m/>
    <n v="0"/>
    <m/>
    <x v="0"/>
    <m/>
    <m/>
    <x v="91"/>
    <m/>
    <x v="2"/>
    <x v="3"/>
    <x v="0"/>
  </r>
  <r>
    <x v="623"/>
    <x v="5"/>
    <x v="0"/>
    <s v="GDN_Direct_RT_2102"/>
    <n v="2002"/>
    <m/>
    <m/>
    <m/>
    <m/>
    <n v="154.09313825999999"/>
    <m/>
    <x v="0"/>
    <m/>
    <m/>
    <x v="91"/>
    <m/>
    <x v="2"/>
    <x v="3"/>
    <x v="0"/>
  </r>
  <r>
    <x v="623"/>
    <x v="5"/>
    <x v="0"/>
    <s v="GDN_Direct_RT_2102"/>
    <n v="143"/>
    <m/>
    <m/>
    <m/>
    <m/>
    <n v="0"/>
    <m/>
    <x v="0"/>
    <m/>
    <m/>
    <x v="91"/>
    <m/>
    <x v="2"/>
    <x v="3"/>
    <x v="0"/>
  </r>
  <r>
    <x v="623"/>
    <x v="5"/>
    <x v="0"/>
    <s v="GDN_Direct_RT_2102"/>
    <n v="4"/>
    <m/>
    <m/>
    <m/>
    <m/>
    <n v="0"/>
    <m/>
    <x v="0"/>
    <m/>
    <m/>
    <x v="91"/>
    <m/>
    <x v="2"/>
    <x v="3"/>
    <x v="0"/>
  </r>
  <r>
    <x v="623"/>
    <x v="5"/>
    <x v="0"/>
    <s v="GDN_Direct_RT_2102"/>
    <n v="8052"/>
    <m/>
    <m/>
    <m/>
    <m/>
    <n v="1991.2659451"/>
    <m/>
    <x v="0"/>
    <m/>
    <m/>
    <x v="91"/>
    <m/>
    <x v="2"/>
    <x v="3"/>
    <x v="0"/>
  </r>
  <r>
    <x v="623"/>
    <x v="5"/>
    <x v="0"/>
    <s v="GDN_Direct_RT_2102"/>
    <n v="9"/>
    <m/>
    <m/>
    <m/>
    <m/>
    <n v="0"/>
    <m/>
    <x v="0"/>
    <m/>
    <m/>
    <x v="91"/>
    <m/>
    <x v="2"/>
    <x v="3"/>
    <x v="0"/>
  </r>
  <r>
    <x v="623"/>
    <x v="5"/>
    <x v="0"/>
    <s v="GDN_Direct_RT_2102"/>
    <n v="31"/>
    <m/>
    <m/>
    <m/>
    <m/>
    <n v="0"/>
    <m/>
    <x v="0"/>
    <m/>
    <m/>
    <x v="91"/>
    <m/>
    <x v="2"/>
    <x v="3"/>
    <x v="0"/>
  </r>
  <r>
    <x v="623"/>
    <x v="5"/>
    <x v="0"/>
    <s v="GDN_Direct_RT_2102"/>
    <n v="94"/>
    <m/>
    <m/>
    <m/>
    <m/>
    <n v="35.138176899999998"/>
    <m/>
    <x v="0"/>
    <m/>
    <m/>
    <x v="91"/>
    <m/>
    <x v="2"/>
    <x v="3"/>
    <x v="0"/>
  </r>
  <r>
    <x v="623"/>
    <x v="5"/>
    <x v="0"/>
    <s v="GDN_Direct_RT_2102"/>
    <n v="106"/>
    <m/>
    <m/>
    <m/>
    <m/>
    <n v="0"/>
    <m/>
    <x v="0"/>
    <m/>
    <m/>
    <x v="91"/>
    <m/>
    <x v="2"/>
    <x v="3"/>
    <x v="0"/>
  </r>
  <r>
    <x v="623"/>
    <x v="5"/>
    <x v="0"/>
    <s v="GDN_Direct_RT_2102"/>
    <n v="26"/>
    <m/>
    <m/>
    <m/>
    <m/>
    <n v="0"/>
    <m/>
    <x v="0"/>
    <m/>
    <m/>
    <x v="91"/>
    <m/>
    <x v="2"/>
    <x v="3"/>
    <x v="0"/>
  </r>
  <r>
    <x v="623"/>
    <x v="5"/>
    <x v="0"/>
    <s v="GDN_Direct_RT_2102"/>
    <n v="156"/>
    <m/>
    <m/>
    <m/>
    <m/>
    <n v="73.270194584999999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14"/>
    <m/>
    <m/>
    <m/>
    <m/>
    <n v="15.85872305"/>
    <m/>
    <x v="0"/>
    <m/>
    <m/>
    <x v="91"/>
    <m/>
    <x v="2"/>
    <x v="3"/>
    <x v="0"/>
  </r>
  <r>
    <x v="623"/>
    <x v="5"/>
    <x v="0"/>
    <s v="GDN_Direct_RT_2102"/>
    <n v="170"/>
    <m/>
    <m/>
    <m/>
    <m/>
    <n v="118.68803036"/>
    <m/>
    <x v="0"/>
    <m/>
    <m/>
    <x v="91"/>
    <m/>
    <x v="2"/>
    <x v="3"/>
    <x v="0"/>
  </r>
  <r>
    <x v="623"/>
    <x v="5"/>
    <x v="0"/>
    <s v="GDN_Direct_RT_2102"/>
    <n v="78"/>
    <m/>
    <m/>
    <m/>
    <m/>
    <n v="13.87117757"/>
    <m/>
    <x v="0"/>
    <m/>
    <m/>
    <x v="91"/>
    <m/>
    <x v="2"/>
    <x v="3"/>
    <x v="0"/>
  </r>
  <r>
    <x v="623"/>
    <x v="5"/>
    <x v="0"/>
    <s v="GDN_Direct_RT_2102"/>
    <n v="145"/>
    <m/>
    <m/>
    <m/>
    <m/>
    <n v="43.940328090000001"/>
    <m/>
    <x v="0"/>
    <m/>
    <m/>
    <x v="91"/>
    <m/>
    <x v="2"/>
    <x v="3"/>
    <x v="0"/>
  </r>
  <r>
    <x v="623"/>
    <x v="5"/>
    <x v="0"/>
    <s v="GDN_Direct_RT_2102"/>
    <n v="192"/>
    <m/>
    <m/>
    <m/>
    <m/>
    <n v="0"/>
    <m/>
    <x v="0"/>
    <m/>
    <m/>
    <x v="91"/>
    <m/>
    <x v="2"/>
    <x v="3"/>
    <x v="0"/>
  </r>
  <r>
    <x v="623"/>
    <x v="5"/>
    <x v="0"/>
    <s v="GDN_Direct_RT_2102"/>
    <n v="71"/>
    <m/>
    <m/>
    <m/>
    <m/>
    <n v="0"/>
    <m/>
    <x v="0"/>
    <m/>
    <m/>
    <x v="91"/>
    <m/>
    <x v="2"/>
    <x v="3"/>
    <x v="0"/>
  </r>
  <r>
    <x v="623"/>
    <x v="5"/>
    <x v="0"/>
    <s v="GDN_Direct_RT_2102"/>
    <n v="328"/>
    <m/>
    <m/>
    <m/>
    <m/>
    <n v="22.3"/>
    <m/>
    <x v="0"/>
    <m/>
    <m/>
    <x v="91"/>
    <m/>
    <x v="2"/>
    <x v="3"/>
    <x v="0"/>
  </r>
  <r>
    <x v="623"/>
    <x v="5"/>
    <x v="0"/>
    <s v="GDN_Direct_RT_2102"/>
    <n v="189"/>
    <m/>
    <m/>
    <m/>
    <m/>
    <n v="22.3"/>
    <m/>
    <x v="0"/>
    <m/>
    <m/>
    <x v="91"/>
    <m/>
    <x v="2"/>
    <x v="3"/>
    <x v="0"/>
  </r>
  <r>
    <x v="623"/>
    <x v="5"/>
    <x v="0"/>
    <s v="GDN_Direct_RT_2102"/>
    <n v="74"/>
    <m/>
    <m/>
    <m/>
    <m/>
    <n v="0"/>
    <m/>
    <x v="0"/>
    <m/>
    <m/>
    <x v="91"/>
    <m/>
    <x v="2"/>
    <x v="3"/>
    <x v="0"/>
  </r>
  <r>
    <x v="623"/>
    <x v="5"/>
    <x v="0"/>
    <s v="GDN_Direct_RT_2102"/>
    <n v="40"/>
    <m/>
    <m/>
    <m/>
    <m/>
    <n v="0"/>
    <m/>
    <x v="0"/>
    <m/>
    <m/>
    <x v="91"/>
    <m/>
    <x v="2"/>
    <x v="3"/>
    <x v="0"/>
  </r>
  <r>
    <x v="623"/>
    <x v="5"/>
    <x v="0"/>
    <s v="GDN_Direct_RT_2102"/>
    <n v="23"/>
    <m/>
    <m/>
    <m/>
    <m/>
    <n v="0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29"/>
    <m/>
    <m/>
    <m/>
    <m/>
    <n v="0"/>
    <m/>
    <x v="0"/>
    <m/>
    <m/>
    <x v="91"/>
    <m/>
    <x v="2"/>
    <x v="3"/>
    <x v="0"/>
  </r>
  <r>
    <x v="623"/>
    <x v="5"/>
    <x v="0"/>
    <s v="GDN_Direct_RT_2102"/>
    <n v="10"/>
    <m/>
    <m/>
    <m/>
    <m/>
    <n v="0"/>
    <m/>
    <x v="0"/>
    <m/>
    <m/>
    <x v="91"/>
    <m/>
    <x v="2"/>
    <x v="3"/>
    <x v="0"/>
  </r>
  <r>
    <x v="623"/>
    <x v="5"/>
    <x v="0"/>
    <s v="GDN_Direct_RT_2102"/>
    <n v="118"/>
    <m/>
    <m/>
    <m/>
    <m/>
    <n v="78.972263330000004"/>
    <m/>
    <x v="0"/>
    <m/>
    <m/>
    <x v="91"/>
    <m/>
    <x v="2"/>
    <x v="3"/>
    <x v="0"/>
  </r>
  <r>
    <x v="623"/>
    <x v="5"/>
    <x v="0"/>
    <s v="GDN_Direct_RT_2102"/>
    <n v="42"/>
    <m/>
    <m/>
    <m/>
    <m/>
    <n v="0"/>
    <m/>
    <x v="0"/>
    <m/>
    <m/>
    <x v="91"/>
    <m/>
    <x v="2"/>
    <x v="3"/>
    <x v="0"/>
  </r>
  <r>
    <x v="623"/>
    <x v="5"/>
    <x v="0"/>
    <s v="GDN_Direct_RT_2102"/>
    <n v="57"/>
    <m/>
    <m/>
    <m/>
    <m/>
    <n v="0"/>
    <m/>
    <x v="0"/>
    <m/>
    <m/>
    <x v="91"/>
    <m/>
    <x v="2"/>
    <x v="3"/>
    <x v="0"/>
  </r>
  <r>
    <x v="623"/>
    <x v="5"/>
    <x v="0"/>
    <s v="GDN_Direct_RT_2102"/>
    <n v="139"/>
    <m/>
    <m/>
    <m/>
    <m/>
    <n v="20.182347400000001"/>
    <m/>
    <x v="0"/>
    <m/>
    <m/>
    <x v="91"/>
    <m/>
    <x v="2"/>
    <x v="3"/>
    <x v="0"/>
  </r>
  <r>
    <x v="623"/>
    <x v="5"/>
    <x v="0"/>
    <s v="GDN_Direct_RT_2102"/>
    <n v="58"/>
    <m/>
    <m/>
    <m/>
    <m/>
    <n v="0"/>
    <m/>
    <x v="0"/>
    <m/>
    <m/>
    <x v="91"/>
    <m/>
    <x v="2"/>
    <x v="3"/>
    <x v="0"/>
  </r>
  <r>
    <x v="623"/>
    <x v="5"/>
    <x v="0"/>
    <s v="GDN_Direct_RT_2102"/>
    <n v="622"/>
    <m/>
    <m/>
    <m/>
    <m/>
    <n v="22.3"/>
    <m/>
    <x v="0"/>
    <m/>
    <m/>
    <x v="91"/>
    <m/>
    <x v="2"/>
    <x v="3"/>
    <x v="0"/>
  </r>
  <r>
    <x v="623"/>
    <x v="5"/>
    <x v="0"/>
    <s v="GDN_Direct_RT_2102"/>
    <n v="2369"/>
    <m/>
    <m/>
    <m/>
    <m/>
    <n v="118.222893615"/>
    <m/>
    <x v="0"/>
    <m/>
    <m/>
    <x v="91"/>
    <m/>
    <x v="2"/>
    <x v="3"/>
    <x v="0"/>
  </r>
  <r>
    <x v="623"/>
    <x v="5"/>
    <x v="0"/>
    <s v="GDN_Direct_RT_2102"/>
    <n v="107"/>
    <m/>
    <m/>
    <m/>
    <m/>
    <n v="0"/>
    <m/>
    <x v="0"/>
    <m/>
    <m/>
    <x v="91"/>
    <m/>
    <x v="2"/>
    <x v="3"/>
    <x v="0"/>
  </r>
  <r>
    <x v="623"/>
    <x v="5"/>
    <x v="0"/>
    <s v="GDN_Direct_RT_2102"/>
    <n v="762"/>
    <m/>
    <m/>
    <m/>
    <m/>
    <n v="22.3"/>
    <m/>
    <x v="0"/>
    <m/>
    <m/>
    <x v="91"/>
    <m/>
    <x v="2"/>
    <x v="3"/>
    <x v="0"/>
  </r>
  <r>
    <x v="623"/>
    <x v="5"/>
    <x v="0"/>
    <s v="GDN_Direct_RT_2102"/>
    <n v="37"/>
    <m/>
    <m/>
    <m/>
    <m/>
    <n v="22.3"/>
    <m/>
    <x v="0"/>
    <m/>
    <m/>
    <x v="91"/>
    <m/>
    <x v="2"/>
    <x v="3"/>
    <x v="0"/>
  </r>
  <r>
    <x v="623"/>
    <x v="5"/>
    <x v="0"/>
    <s v="GDN_Direct_RT_2102"/>
    <n v="48"/>
    <m/>
    <m/>
    <m/>
    <m/>
    <n v="0"/>
    <m/>
    <x v="0"/>
    <m/>
    <m/>
    <x v="91"/>
    <m/>
    <x v="2"/>
    <x v="3"/>
    <x v="0"/>
  </r>
  <r>
    <x v="623"/>
    <x v="5"/>
    <x v="0"/>
    <s v="GDN_Direct_RT_2102"/>
    <n v="45"/>
    <m/>
    <m/>
    <m/>
    <m/>
    <n v="0"/>
    <m/>
    <x v="0"/>
    <m/>
    <m/>
    <x v="91"/>
    <m/>
    <x v="2"/>
    <x v="3"/>
    <x v="0"/>
  </r>
  <r>
    <x v="623"/>
    <x v="5"/>
    <x v="0"/>
    <s v="GDN_Direct_RT_2102"/>
    <n v="6"/>
    <m/>
    <m/>
    <m/>
    <m/>
    <n v="0"/>
    <m/>
    <x v="0"/>
    <m/>
    <m/>
    <x v="91"/>
    <m/>
    <x v="2"/>
    <x v="3"/>
    <x v="0"/>
  </r>
  <r>
    <x v="623"/>
    <x v="5"/>
    <x v="0"/>
    <s v="GDN_Direct_RT_2102"/>
    <n v="3"/>
    <m/>
    <m/>
    <m/>
    <m/>
    <n v="0"/>
    <m/>
    <x v="0"/>
    <m/>
    <m/>
    <x v="91"/>
    <m/>
    <x v="2"/>
    <x v="3"/>
    <x v="0"/>
  </r>
  <r>
    <x v="623"/>
    <x v="5"/>
    <x v="0"/>
    <s v="GDN_Direct_RT_2102"/>
    <n v="9789"/>
    <m/>
    <m/>
    <m/>
    <m/>
    <n v="2795.3239828750002"/>
    <m/>
    <x v="0"/>
    <m/>
    <m/>
    <x v="91"/>
    <m/>
    <x v="2"/>
    <x v="3"/>
    <x v="0"/>
  </r>
  <r>
    <x v="623"/>
    <x v="5"/>
    <x v="0"/>
    <s v="GDN_Direct_RT_2102"/>
    <n v="6"/>
    <m/>
    <m/>
    <m/>
    <m/>
    <n v="0"/>
    <m/>
    <x v="0"/>
    <m/>
    <m/>
    <x v="91"/>
    <m/>
    <x v="2"/>
    <x v="3"/>
    <x v="0"/>
  </r>
  <r>
    <x v="623"/>
    <x v="5"/>
    <x v="0"/>
    <s v="GDN_Direct_RT_2102"/>
    <n v="49"/>
    <m/>
    <m/>
    <m/>
    <m/>
    <n v="0"/>
    <m/>
    <x v="0"/>
    <m/>
    <m/>
    <x v="91"/>
    <m/>
    <x v="2"/>
    <x v="3"/>
    <x v="0"/>
  </r>
  <r>
    <x v="623"/>
    <x v="5"/>
    <x v="0"/>
    <s v="GDN_Direct_RT_2102"/>
    <n v="671"/>
    <m/>
    <m/>
    <m/>
    <m/>
    <n v="292.31176506999998"/>
    <m/>
    <x v="0"/>
    <m/>
    <m/>
    <x v="91"/>
    <m/>
    <x v="2"/>
    <x v="3"/>
    <x v="0"/>
  </r>
  <r>
    <x v="623"/>
    <x v="5"/>
    <x v="0"/>
    <s v="GDN_Direct_RT_2102"/>
    <n v="1017"/>
    <m/>
    <m/>
    <m/>
    <m/>
    <n v="0"/>
    <m/>
    <x v="0"/>
    <m/>
    <m/>
    <x v="91"/>
    <m/>
    <x v="2"/>
    <x v="3"/>
    <x v="0"/>
  </r>
  <r>
    <x v="623"/>
    <x v="5"/>
    <x v="0"/>
    <s v="GDN_Direct_RT_2102"/>
    <n v="55"/>
    <m/>
    <m/>
    <m/>
    <m/>
    <n v="0"/>
    <m/>
    <x v="0"/>
    <m/>
    <m/>
    <x v="91"/>
    <m/>
    <x v="2"/>
    <x v="3"/>
    <x v="0"/>
  </r>
  <r>
    <x v="623"/>
    <x v="5"/>
    <x v="0"/>
    <s v="GDN_Direct_RT_2102"/>
    <n v="4793"/>
    <m/>
    <m/>
    <m/>
    <m/>
    <n v="376.11747423499997"/>
    <m/>
    <x v="0"/>
    <m/>
    <m/>
    <x v="91"/>
    <m/>
    <x v="2"/>
    <x v="3"/>
    <x v="0"/>
  </r>
  <r>
    <x v="623"/>
    <x v="5"/>
    <x v="0"/>
    <s v="GDN_Direct_RT_2102"/>
    <n v="1915"/>
    <m/>
    <m/>
    <m/>
    <m/>
    <n v="81.117749674999999"/>
    <m/>
    <x v="0"/>
    <m/>
    <m/>
    <x v="91"/>
    <m/>
    <x v="2"/>
    <x v="3"/>
    <x v="0"/>
  </r>
  <r>
    <x v="623"/>
    <x v="5"/>
    <x v="0"/>
    <s v="GDN_Direct_RT_2102"/>
    <n v="12841"/>
    <m/>
    <m/>
    <m/>
    <m/>
    <n v="1061.03803184"/>
    <m/>
    <x v="0"/>
    <m/>
    <m/>
    <x v="91"/>
    <m/>
    <x v="2"/>
    <x v="3"/>
    <x v="0"/>
  </r>
  <r>
    <x v="623"/>
    <x v="5"/>
    <x v="0"/>
    <s v="GDN_Direct_RT_2102"/>
    <n v="1936"/>
    <m/>
    <m/>
    <m/>
    <m/>
    <n v="85.166556630000002"/>
    <m/>
    <x v="0"/>
    <m/>
    <m/>
    <x v="91"/>
    <m/>
    <x v="2"/>
    <x v="3"/>
    <x v="0"/>
  </r>
  <r>
    <x v="623"/>
    <x v="5"/>
    <x v="0"/>
    <s v="GDN_Direct_RT_2102"/>
    <n v="51863"/>
    <m/>
    <m/>
    <m/>
    <m/>
    <n v="5692.9721223100005"/>
    <m/>
    <x v="0"/>
    <m/>
    <m/>
    <x v="91"/>
    <m/>
    <x v="2"/>
    <x v="3"/>
    <x v="0"/>
  </r>
  <r>
    <x v="623"/>
    <x v="5"/>
    <x v="0"/>
    <s v="GDN_Direct_RT_2102"/>
    <n v="4037"/>
    <m/>
    <m/>
    <m/>
    <m/>
    <n v="1008.88764209"/>
    <m/>
    <x v="0"/>
    <m/>
    <m/>
    <x v="91"/>
    <m/>
    <x v="2"/>
    <x v="3"/>
    <x v="0"/>
  </r>
  <r>
    <x v="623"/>
    <x v="5"/>
    <x v="0"/>
    <s v="GDN_Direct_RT_2102"/>
    <n v="53"/>
    <m/>
    <m/>
    <m/>
    <m/>
    <n v="0"/>
    <m/>
    <x v="0"/>
    <m/>
    <m/>
    <x v="91"/>
    <m/>
    <x v="2"/>
    <x v="3"/>
    <x v="0"/>
  </r>
  <r>
    <x v="623"/>
    <x v="5"/>
    <x v="0"/>
    <s v="GDN_Direct_RT_2102"/>
    <n v="22"/>
    <m/>
    <m/>
    <m/>
    <m/>
    <n v="0"/>
    <m/>
    <x v="0"/>
    <m/>
    <m/>
    <x v="91"/>
    <m/>
    <x v="2"/>
    <x v="3"/>
    <x v="0"/>
  </r>
  <r>
    <x v="623"/>
    <x v="5"/>
    <x v="0"/>
    <s v="GDN_Direct_RT_2102"/>
    <n v="27"/>
    <m/>
    <m/>
    <m/>
    <m/>
    <n v="0"/>
    <m/>
    <x v="0"/>
    <m/>
    <m/>
    <x v="91"/>
    <m/>
    <x v="2"/>
    <x v="3"/>
    <x v="0"/>
  </r>
  <r>
    <x v="623"/>
    <x v="5"/>
    <x v="0"/>
    <s v="GDN_Direct_RT_2102"/>
    <n v="138"/>
    <m/>
    <m/>
    <m/>
    <m/>
    <n v="21.184999999999999"/>
    <m/>
    <x v="0"/>
    <m/>
    <m/>
    <x v="91"/>
    <m/>
    <x v="2"/>
    <x v="3"/>
    <x v="0"/>
  </r>
  <r>
    <x v="623"/>
    <x v="5"/>
    <x v="0"/>
    <s v="GDN_Direct_RT_2102"/>
    <n v="33"/>
    <m/>
    <m/>
    <m/>
    <m/>
    <n v="0"/>
    <m/>
    <x v="0"/>
    <m/>
    <m/>
    <x v="91"/>
    <m/>
    <x v="2"/>
    <x v="3"/>
    <x v="0"/>
  </r>
  <r>
    <x v="623"/>
    <x v="5"/>
    <x v="0"/>
    <s v="GDN_Direct_RT_2102"/>
    <n v="26"/>
    <m/>
    <m/>
    <m/>
    <m/>
    <n v="0"/>
    <m/>
    <x v="0"/>
    <m/>
    <m/>
    <x v="91"/>
    <m/>
    <x v="2"/>
    <x v="3"/>
    <x v="0"/>
  </r>
  <r>
    <x v="623"/>
    <x v="5"/>
    <x v="0"/>
    <s v="GDN_Direct_RT_2102"/>
    <n v="685"/>
    <m/>
    <m/>
    <m/>
    <m/>
    <n v="193.48599236999999"/>
    <m/>
    <x v="0"/>
    <m/>
    <m/>
    <x v="91"/>
    <m/>
    <x v="2"/>
    <x v="3"/>
    <x v="0"/>
  </r>
  <r>
    <x v="623"/>
    <x v="5"/>
    <x v="0"/>
    <s v="GDN_Direct_RT_2102"/>
    <n v="2164"/>
    <m/>
    <m/>
    <m/>
    <m/>
    <n v="164.65928412"/>
    <m/>
    <x v="0"/>
    <m/>
    <m/>
    <x v="91"/>
    <m/>
    <x v="2"/>
    <x v="3"/>
    <x v="0"/>
  </r>
  <r>
    <x v="623"/>
    <x v="5"/>
    <x v="0"/>
    <s v="GDN_Direct_RT_2102"/>
    <n v="137"/>
    <m/>
    <m/>
    <m/>
    <m/>
    <n v="44.599998884999998"/>
    <m/>
    <x v="0"/>
    <m/>
    <m/>
    <x v="91"/>
    <m/>
    <x v="2"/>
    <x v="3"/>
    <x v="0"/>
  </r>
  <r>
    <x v="623"/>
    <x v="5"/>
    <x v="0"/>
    <s v="GDN_Direct_RT_2102"/>
    <n v="831"/>
    <m/>
    <m/>
    <m/>
    <m/>
    <n v="22.3"/>
    <m/>
    <x v="0"/>
    <m/>
    <m/>
    <x v="91"/>
    <m/>
    <x v="2"/>
    <x v="3"/>
    <x v="0"/>
  </r>
  <r>
    <x v="623"/>
    <x v="5"/>
    <x v="0"/>
    <s v="GDN_Direct_RT_2102"/>
    <n v="60"/>
    <m/>
    <m/>
    <m/>
    <m/>
    <n v="0"/>
    <m/>
    <x v="0"/>
    <m/>
    <m/>
    <x v="91"/>
    <m/>
    <x v="2"/>
    <x v="3"/>
    <x v="0"/>
  </r>
  <r>
    <x v="623"/>
    <x v="5"/>
    <x v="0"/>
    <s v="GDN_Direct_RT_2102"/>
    <n v="147"/>
    <m/>
    <m/>
    <m/>
    <m/>
    <n v="21.062366725"/>
    <m/>
    <x v="0"/>
    <m/>
    <m/>
    <x v="91"/>
    <m/>
    <x v="2"/>
    <x v="3"/>
    <x v="0"/>
  </r>
  <r>
    <x v="623"/>
    <x v="5"/>
    <x v="0"/>
    <s v="GDN_Direct_RT_2102"/>
    <n v="1228"/>
    <m/>
    <m/>
    <m/>
    <m/>
    <n v="44.009320944999999"/>
    <m/>
    <x v="0"/>
    <m/>
    <m/>
    <x v="91"/>
    <m/>
    <x v="2"/>
    <x v="3"/>
    <x v="0"/>
  </r>
  <r>
    <x v="623"/>
    <x v="5"/>
    <x v="0"/>
    <s v="GDN_Direct_RT_2102"/>
    <n v="114"/>
    <m/>
    <m/>
    <m/>
    <m/>
    <n v="0"/>
    <m/>
    <x v="0"/>
    <m/>
    <m/>
    <x v="91"/>
    <m/>
    <x v="2"/>
    <x v="3"/>
    <x v="0"/>
  </r>
  <r>
    <x v="623"/>
    <x v="5"/>
    <x v="0"/>
    <s v="GDN_Direct_RT_2102"/>
    <n v="1657"/>
    <m/>
    <m/>
    <m/>
    <m/>
    <n v="232.11573156"/>
    <m/>
    <x v="0"/>
    <m/>
    <m/>
    <x v="91"/>
    <m/>
    <x v="2"/>
    <x v="3"/>
    <x v="0"/>
  </r>
  <r>
    <x v="623"/>
    <x v="5"/>
    <x v="0"/>
    <s v="GDN_Direct_RT_2102"/>
    <n v="5"/>
    <m/>
    <m/>
    <m/>
    <m/>
    <n v="0"/>
    <m/>
    <x v="0"/>
    <m/>
    <m/>
    <x v="91"/>
    <m/>
    <x v="2"/>
    <x v="3"/>
    <x v="0"/>
  </r>
  <r>
    <x v="623"/>
    <x v="5"/>
    <x v="0"/>
    <s v="GDN_Direct_RT_2102"/>
    <n v="125"/>
    <m/>
    <m/>
    <m/>
    <m/>
    <n v="0"/>
    <m/>
    <x v="0"/>
    <m/>
    <m/>
    <x v="91"/>
    <m/>
    <x v="2"/>
    <x v="3"/>
    <x v="0"/>
  </r>
  <r>
    <x v="623"/>
    <x v="5"/>
    <x v="0"/>
    <s v="GDN_Direct_RT_2102"/>
    <n v="180"/>
    <m/>
    <m/>
    <m/>
    <m/>
    <n v="22.3"/>
    <m/>
    <x v="0"/>
    <m/>
    <m/>
    <x v="91"/>
    <m/>
    <x v="2"/>
    <x v="3"/>
    <x v="0"/>
  </r>
  <r>
    <x v="623"/>
    <x v="5"/>
    <x v="0"/>
    <s v="GDN_Direct_RT_2102"/>
    <n v="4173"/>
    <m/>
    <m/>
    <m/>
    <m/>
    <n v="304.82815074000001"/>
    <m/>
    <x v="0"/>
    <m/>
    <m/>
    <x v="91"/>
    <m/>
    <x v="2"/>
    <x v="3"/>
    <x v="0"/>
  </r>
  <r>
    <x v="623"/>
    <x v="5"/>
    <x v="0"/>
    <s v="GDN_Direct_RT_2102"/>
    <n v="890"/>
    <m/>
    <m/>
    <m/>
    <m/>
    <n v="0"/>
    <m/>
    <x v="0"/>
    <m/>
    <m/>
    <x v="91"/>
    <m/>
    <x v="2"/>
    <x v="3"/>
    <x v="0"/>
  </r>
  <r>
    <x v="623"/>
    <x v="5"/>
    <x v="0"/>
    <s v="GDN_Direct_RT_2102"/>
    <n v="1028"/>
    <m/>
    <m/>
    <m/>
    <m/>
    <n v="60.220229009999997"/>
    <m/>
    <x v="0"/>
    <m/>
    <m/>
    <x v="91"/>
    <m/>
    <x v="2"/>
    <x v="3"/>
    <x v="0"/>
  </r>
  <r>
    <x v="623"/>
    <x v="5"/>
    <x v="0"/>
    <s v="GDN_Direct_RT_2102"/>
    <n v="5"/>
    <m/>
    <m/>
    <m/>
    <m/>
    <n v="0"/>
    <m/>
    <x v="0"/>
    <m/>
    <m/>
    <x v="91"/>
    <m/>
    <x v="2"/>
    <x v="3"/>
    <x v="0"/>
  </r>
  <r>
    <x v="623"/>
    <x v="5"/>
    <x v="0"/>
    <s v="GDN_Direct_RT_2102"/>
    <n v="29"/>
    <m/>
    <m/>
    <m/>
    <m/>
    <n v="0"/>
    <m/>
    <x v="0"/>
    <m/>
    <m/>
    <x v="91"/>
    <m/>
    <x v="2"/>
    <x v="3"/>
    <x v="0"/>
  </r>
  <r>
    <x v="623"/>
    <x v="5"/>
    <x v="0"/>
    <s v="GDN_Direct_RT_2102"/>
    <n v="122"/>
    <m/>
    <m/>
    <m/>
    <m/>
    <n v="0"/>
    <m/>
    <x v="0"/>
    <m/>
    <m/>
    <x v="91"/>
    <m/>
    <x v="2"/>
    <x v="3"/>
    <x v="0"/>
  </r>
  <r>
    <x v="623"/>
    <x v="5"/>
    <x v="0"/>
    <s v="GDN_Direct_RT_2102"/>
    <n v="17"/>
    <m/>
    <m/>
    <m/>
    <m/>
    <n v="0"/>
    <m/>
    <x v="0"/>
    <m/>
    <m/>
    <x v="91"/>
    <m/>
    <x v="2"/>
    <x v="3"/>
    <x v="0"/>
  </r>
  <r>
    <x v="624"/>
    <x v="4"/>
    <x v="0"/>
    <s v="指名：ドルチェグスト（170816-170916）"/>
    <n v="3356"/>
    <m/>
    <m/>
    <m/>
    <m/>
    <n v="37027.119999999995"/>
    <m/>
    <x v="0"/>
    <m/>
    <m/>
    <x v="91"/>
    <m/>
    <x v="2"/>
    <x v="3"/>
    <x v="2"/>
  </r>
  <r>
    <x v="624"/>
    <x v="4"/>
    <x v="0"/>
    <s v="指名：ドルチェグスト（170816-170916）"/>
    <n v="121"/>
    <m/>
    <m/>
    <m/>
    <m/>
    <n v="2230.8000000000002"/>
    <m/>
    <x v="0"/>
    <m/>
    <m/>
    <x v="91"/>
    <m/>
    <x v="2"/>
    <x v="3"/>
    <x v="2"/>
  </r>
  <r>
    <x v="624"/>
    <x v="4"/>
    <x v="0"/>
    <s v="指名：ドルチェグスト（170816-170916）"/>
    <n v="54"/>
    <m/>
    <m/>
    <m/>
    <m/>
    <n v="1005.68"/>
    <m/>
    <x v="0"/>
    <m/>
    <m/>
    <x v="91"/>
    <m/>
    <x v="2"/>
    <x v="3"/>
    <x v="2"/>
  </r>
  <r>
    <x v="624"/>
    <x v="4"/>
    <x v="0"/>
    <s v="指名：ドルチェグスト（170816-170916）"/>
    <n v="2406"/>
    <m/>
    <m/>
    <m/>
    <m/>
    <n v="31926.959999999999"/>
    <m/>
    <x v="0"/>
    <m/>
    <m/>
    <x v="91"/>
    <m/>
    <x v="2"/>
    <x v="3"/>
    <x v="2"/>
  </r>
  <r>
    <x v="624"/>
    <x v="5"/>
    <x v="0"/>
    <s v="GDN_Direct_RT_2102"/>
    <n v="340"/>
    <m/>
    <m/>
    <m/>
    <m/>
    <n v="24.53"/>
    <m/>
    <x v="0"/>
    <m/>
    <m/>
    <x v="91"/>
    <m/>
    <x v="2"/>
    <x v="3"/>
    <x v="0"/>
  </r>
  <r>
    <x v="624"/>
    <x v="5"/>
    <x v="0"/>
    <s v="GDN_Direct_RT_2102"/>
    <n v="51"/>
    <m/>
    <m/>
    <m/>
    <m/>
    <n v="0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5414"/>
    <m/>
    <m/>
    <m/>
    <m/>
    <n v="514.32244118000006"/>
    <m/>
    <x v="0"/>
    <m/>
    <m/>
    <x v="91"/>
    <m/>
    <x v="2"/>
    <x v="3"/>
    <x v="0"/>
  </r>
  <r>
    <x v="624"/>
    <x v="5"/>
    <x v="0"/>
    <s v="GDN_Direct_RT_2102"/>
    <n v="2072"/>
    <m/>
    <m/>
    <m/>
    <m/>
    <n v="103.276947475"/>
    <m/>
    <x v="0"/>
    <m/>
    <m/>
    <x v="91"/>
    <m/>
    <x v="2"/>
    <x v="3"/>
    <x v="0"/>
  </r>
  <r>
    <x v="624"/>
    <x v="5"/>
    <x v="0"/>
    <s v="GDN_Direct_RT_2102"/>
    <n v="3601"/>
    <m/>
    <m/>
    <m/>
    <m/>
    <n v="227.526693725"/>
    <m/>
    <x v="0"/>
    <m/>
    <m/>
    <x v="91"/>
    <m/>
    <x v="2"/>
    <x v="3"/>
    <x v="0"/>
  </r>
  <r>
    <x v="624"/>
    <x v="5"/>
    <x v="0"/>
    <s v="GDN_Direct_RT_2102"/>
    <n v="126"/>
    <m/>
    <m/>
    <m/>
    <m/>
    <n v="0"/>
    <m/>
    <x v="0"/>
    <m/>
    <m/>
    <x v="91"/>
    <m/>
    <x v="2"/>
    <x v="3"/>
    <x v="0"/>
  </r>
  <r>
    <x v="624"/>
    <x v="5"/>
    <x v="0"/>
    <s v="GDN_Direct_RT_2102"/>
    <n v="679"/>
    <m/>
    <m/>
    <m/>
    <m/>
    <n v="26.76"/>
    <m/>
    <x v="0"/>
    <m/>
    <m/>
    <x v="91"/>
    <m/>
    <x v="2"/>
    <x v="3"/>
    <x v="0"/>
  </r>
  <r>
    <x v="624"/>
    <x v="5"/>
    <x v="0"/>
    <s v="GDN_Direct_RT_2102"/>
    <n v="4528"/>
    <m/>
    <m/>
    <m/>
    <m/>
    <n v="428.69891517999997"/>
    <m/>
    <x v="0"/>
    <m/>
    <m/>
    <x v="91"/>
    <m/>
    <x v="2"/>
    <x v="3"/>
    <x v="0"/>
  </r>
  <r>
    <x v="624"/>
    <x v="5"/>
    <x v="0"/>
    <s v="GDN_Direct_RT_2102"/>
    <n v="8335"/>
    <m/>
    <m/>
    <m/>
    <m/>
    <n v="2250.8260346699999"/>
    <m/>
    <x v="0"/>
    <m/>
    <m/>
    <x v="91"/>
    <m/>
    <x v="2"/>
    <x v="3"/>
    <x v="0"/>
  </r>
  <r>
    <x v="624"/>
    <x v="5"/>
    <x v="0"/>
    <s v="GDN_Direct_RT_2102"/>
    <n v="592"/>
    <m/>
    <m/>
    <m/>
    <m/>
    <n v="14.074015025"/>
    <m/>
    <x v="0"/>
    <m/>
    <m/>
    <x v="91"/>
    <m/>
    <x v="2"/>
    <x v="3"/>
    <x v="0"/>
  </r>
  <r>
    <x v="624"/>
    <x v="5"/>
    <x v="0"/>
    <s v="GDN_Direct_RT_2102"/>
    <n v="2"/>
    <m/>
    <m/>
    <m/>
    <m/>
    <n v="0"/>
    <m/>
    <x v="0"/>
    <m/>
    <m/>
    <x v="91"/>
    <m/>
    <x v="2"/>
    <x v="3"/>
    <x v="0"/>
  </r>
  <r>
    <x v="624"/>
    <x v="5"/>
    <x v="0"/>
    <s v="GDN_Direct_RT_2102"/>
    <n v="122"/>
    <m/>
    <m/>
    <m/>
    <m/>
    <n v="0"/>
    <m/>
    <x v="0"/>
    <m/>
    <m/>
    <x v="91"/>
    <m/>
    <x v="2"/>
    <x v="3"/>
    <x v="0"/>
  </r>
  <r>
    <x v="624"/>
    <x v="5"/>
    <x v="0"/>
    <s v="GDN_Direct_RT_2102"/>
    <n v="94"/>
    <m/>
    <m/>
    <m/>
    <m/>
    <n v="0"/>
    <m/>
    <x v="0"/>
    <m/>
    <m/>
    <x v="91"/>
    <m/>
    <x v="2"/>
    <x v="3"/>
    <x v="0"/>
  </r>
  <r>
    <x v="624"/>
    <x v="5"/>
    <x v="0"/>
    <s v="GDN_Direct_RT_2102"/>
    <n v="221"/>
    <m/>
    <m/>
    <m/>
    <m/>
    <n v="26.616334479999999"/>
    <m/>
    <x v="0"/>
    <m/>
    <m/>
    <x v="91"/>
    <m/>
    <x v="2"/>
    <x v="3"/>
    <x v="0"/>
  </r>
  <r>
    <x v="624"/>
    <x v="5"/>
    <x v="0"/>
    <s v="GDN_Direct_RT_2102"/>
    <n v="2230"/>
    <m/>
    <m/>
    <m/>
    <m/>
    <n v="74.005310739999999"/>
    <m/>
    <x v="0"/>
    <m/>
    <m/>
    <x v="91"/>
    <m/>
    <x v="2"/>
    <x v="3"/>
    <x v="0"/>
  </r>
  <r>
    <x v="624"/>
    <x v="5"/>
    <x v="0"/>
    <s v="GDN_Direct_RT_2102"/>
    <n v="39"/>
    <m/>
    <m/>
    <m/>
    <m/>
    <n v="22.3"/>
    <m/>
    <x v="0"/>
    <m/>
    <m/>
    <x v="91"/>
    <m/>
    <x v="2"/>
    <x v="3"/>
    <x v="0"/>
  </r>
  <r>
    <x v="624"/>
    <x v="5"/>
    <x v="0"/>
    <s v="GDN_Direct_RT_2102"/>
    <n v="11963"/>
    <m/>
    <m/>
    <m/>
    <m/>
    <n v="3785.63709307"/>
    <m/>
    <x v="0"/>
    <m/>
    <m/>
    <x v="91"/>
    <m/>
    <x v="2"/>
    <x v="3"/>
    <x v="0"/>
  </r>
  <r>
    <x v="624"/>
    <x v="5"/>
    <x v="0"/>
    <s v="GDN_Direct_RT_2102"/>
    <n v="254"/>
    <m/>
    <m/>
    <m/>
    <m/>
    <n v="0"/>
    <m/>
    <x v="0"/>
    <m/>
    <m/>
    <x v="91"/>
    <m/>
    <x v="2"/>
    <x v="3"/>
    <x v="0"/>
  </r>
  <r>
    <x v="624"/>
    <x v="5"/>
    <x v="0"/>
    <s v="GDN_Direct_RT_2102"/>
    <n v="22"/>
    <m/>
    <m/>
    <m/>
    <m/>
    <n v="0"/>
    <m/>
    <x v="0"/>
    <m/>
    <m/>
    <x v="91"/>
    <m/>
    <x v="2"/>
    <x v="3"/>
    <x v="0"/>
  </r>
  <r>
    <x v="624"/>
    <x v="5"/>
    <x v="0"/>
    <s v="GDN_Direct_RT_2102"/>
    <n v="60"/>
    <m/>
    <m/>
    <m/>
    <m/>
    <n v="0"/>
    <m/>
    <x v="0"/>
    <m/>
    <m/>
    <x v="91"/>
    <m/>
    <x v="2"/>
    <x v="3"/>
    <x v="0"/>
  </r>
  <r>
    <x v="624"/>
    <x v="5"/>
    <x v="0"/>
    <s v="GDN_Direct_RT_2102"/>
    <n v="74"/>
    <m/>
    <m/>
    <m/>
    <m/>
    <n v="0"/>
    <m/>
    <x v="0"/>
    <m/>
    <m/>
    <x v="91"/>
    <m/>
    <x v="2"/>
    <x v="3"/>
    <x v="0"/>
  </r>
  <r>
    <x v="624"/>
    <x v="5"/>
    <x v="0"/>
    <s v="GDN_Direct_RT_2102"/>
    <n v="1963"/>
    <m/>
    <m/>
    <m/>
    <m/>
    <n v="73.470531094999998"/>
    <m/>
    <x v="0"/>
    <m/>
    <m/>
    <x v="91"/>
    <m/>
    <x v="2"/>
    <x v="3"/>
    <x v="0"/>
  </r>
  <r>
    <x v="624"/>
    <x v="5"/>
    <x v="0"/>
    <s v="GDN_Direct_RT_2102"/>
    <n v="184"/>
    <m/>
    <m/>
    <m/>
    <m/>
    <n v="46.601012449999999"/>
    <m/>
    <x v="0"/>
    <m/>
    <m/>
    <x v="91"/>
    <m/>
    <x v="2"/>
    <x v="3"/>
    <x v="0"/>
  </r>
  <r>
    <x v="624"/>
    <x v="5"/>
    <x v="0"/>
    <s v="GDN_Direct_RT_2102"/>
    <n v="42"/>
    <m/>
    <m/>
    <m/>
    <m/>
    <n v="0"/>
    <m/>
    <x v="0"/>
    <m/>
    <m/>
    <x v="91"/>
    <m/>
    <x v="2"/>
    <x v="3"/>
    <x v="0"/>
  </r>
  <r>
    <x v="624"/>
    <x v="5"/>
    <x v="0"/>
    <s v="GDN_Direct_RT_2102"/>
    <n v="328"/>
    <m/>
    <m/>
    <m/>
    <m/>
    <n v="81.943966904999996"/>
    <m/>
    <x v="0"/>
    <m/>
    <m/>
    <x v="91"/>
    <m/>
    <x v="2"/>
    <x v="3"/>
    <x v="0"/>
  </r>
  <r>
    <x v="624"/>
    <x v="5"/>
    <x v="0"/>
    <s v="GDN_Direct_RT_2102"/>
    <n v="5"/>
    <m/>
    <m/>
    <m/>
    <m/>
    <n v="0"/>
    <m/>
    <x v="0"/>
    <m/>
    <m/>
    <x v="91"/>
    <m/>
    <x v="2"/>
    <x v="3"/>
    <x v="0"/>
  </r>
  <r>
    <x v="624"/>
    <x v="5"/>
    <x v="0"/>
    <s v="GDN_Direct_RT_2102"/>
    <n v="47"/>
    <m/>
    <m/>
    <m/>
    <m/>
    <n v="0"/>
    <m/>
    <x v="0"/>
    <m/>
    <m/>
    <x v="91"/>
    <m/>
    <x v="2"/>
    <x v="3"/>
    <x v="0"/>
  </r>
  <r>
    <x v="624"/>
    <x v="5"/>
    <x v="0"/>
    <s v="GDN_Direct_RT_2102"/>
    <n v="50"/>
    <m/>
    <m/>
    <m/>
    <m/>
    <n v="0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188"/>
    <m/>
    <m/>
    <m/>
    <m/>
    <n v="64.530415379999994"/>
    <m/>
    <x v="0"/>
    <m/>
    <m/>
    <x v="91"/>
    <m/>
    <x v="2"/>
    <x v="3"/>
    <x v="0"/>
  </r>
  <r>
    <x v="624"/>
    <x v="5"/>
    <x v="0"/>
    <s v="GDN_Direct_RT_2102"/>
    <n v="5"/>
    <m/>
    <m/>
    <m/>
    <m/>
    <n v="20.076344349999999"/>
    <m/>
    <x v="0"/>
    <m/>
    <m/>
    <x v="91"/>
    <m/>
    <x v="2"/>
    <x v="3"/>
    <x v="0"/>
  </r>
  <r>
    <x v="624"/>
    <x v="5"/>
    <x v="0"/>
    <s v="GDN_Direct_RT_2102"/>
    <n v="1"/>
    <m/>
    <m/>
    <m/>
    <m/>
    <n v="0"/>
    <m/>
    <x v="0"/>
    <m/>
    <m/>
    <x v="91"/>
    <m/>
    <x v="2"/>
    <x v="3"/>
    <x v="0"/>
  </r>
  <r>
    <x v="624"/>
    <x v="5"/>
    <x v="0"/>
    <s v="GDN_Direct_RT_2102"/>
    <n v="427"/>
    <m/>
    <m/>
    <m/>
    <m/>
    <n v="0"/>
    <m/>
    <x v="0"/>
    <m/>
    <m/>
    <x v="91"/>
    <m/>
    <x v="2"/>
    <x v="3"/>
    <x v="0"/>
  </r>
  <r>
    <x v="624"/>
    <x v="5"/>
    <x v="0"/>
    <s v="GDN_Direct_RT_2102"/>
    <n v="124"/>
    <m/>
    <m/>
    <m/>
    <m/>
    <n v="0"/>
    <m/>
    <x v="0"/>
    <m/>
    <m/>
    <x v="91"/>
    <m/>
    <x v="2"/>
    <x v="3"/>
    <x v="0"/>
  </r>
  <r>
    <x v="624"/>
    <x v="5"/>
    <x v="0"/>
    <s v="GDN_Direct_RT_2102"/>
    <n v="5175"/>
    <m/>
    <m/>
    <m/>
    <m/>
    <n v="1447.6138091349999"/>
    <m/>
    <x v="0"/>
    <m/>
    <m/>
    <x v="91"/>
    <m/>
    <x v="2"/>
    <x v="3"/>
    <x v="0"/>
  </r>
  <r>
    <x v="624"/>
    <x v="5"/>
    <x v="0"/>
    <s v="GDN_Direct_RT_2102"/>
    <n v="125"/>
    <m/>
    <m/>
    <m/>
    <m/>
    <n v="0"/>
    <m/>
    <x v="0"/>
    <m/>
    <m/>
    <x v="91"/>
    <m/>
    <x v="2"/>
    <x v="3"/>
    <x v="0"/>
  </r>
  <r>
    <x v="624"/>
    <x v="5"/>
    <x v="0"/>
    <s v="GDN_Direct_RT_2102"/>
    <n v="202"/>
    <m/>
    <m/>
    <m/>
    <m/>
    <n v="51.289998885000003"/>
    <m/>
    <x v="0"/>
    <m/>
    <m/>
    <x v="91"/>
    <m/>
    <x v="2"/>
    <x v="3"/>
    <x v="0"/>
  </r>
  <r>
    <x v="624"/>
    <x v="5"/>
    <x v="0"/>
    <s v="GDN_Direct_RT_2102"/>
    <n v="2403"/>
    <m/>
    <m/>
    <m/>
    <m/>
    <n v="231.66527267500001"/>
    <m/>
    <x v="0"/>
    <m/>
    <m/>
    <x v="91"/>
    <m/>
    <x v="2"/>
    <x v="3"/>
    <x v="0"/>
  </r>
  <r>
    <x v="624"/>
    <x v="5"/>
    <x v="0"/>
    <s v="GDN_Direct_RT_2102"/>
    <n v="39"/>
    <m/>
    <m/>
    <m/>
    <m/>
    <n v="26.429579785000001"/>
    <m/>
    <x v="0"/>
    <m/>
    <m/>
    <x v="91"/>
    <m/>
    <x v="2"/>
    <x v="3"/>
    <x v="0"/>
  </r>
  <r>
    <x v="624"/>
    <x v="5"/>
    <x v="0"/>
    <s v="GDN_Direct_RT_2102"/>
    <n v="1"/>
    <m/>
    <m/>
    <m/>
    <m/>
    <n v="0"/>
    <m/>
    <x v="0"/>
    <m/>
    <m/>
    <x v="91"/>
    <m/>
    <x v="2"/>
    <x v="3"/>
    <x v="0"/>
  </r>
  <r>
    <x v="624"/>
    <x v="5"/>
    <x v="0"/>
    <s v="GDN_Direct_RT_2102"/>
    <n v="26"/>
    <m/>
    <m/>
    <m/>
    <m/>
    <n v="0"/>
    <m/>
    <x v="0"/>
    <m/>
    <m/>
    <x v="91"/>
    <m/>
    <x v="2"/>
    <x v="3"/>
    <x v="0"/>
  </r>
  <r>
    <x v="624"/>
    <x v="5"/>
    <x v="0"/>
    <s v="GDN_Direct_RT_2102"/>
    <n v="48"/>
    <m/>
    <m/>
    <m/>
    <m/>
    <n v="18.801871474999999"/>
    <m/>
    <x v="0"/>
    <m/>
    <m/>
    <x v="91"/>
    <m/>
    <x v="2"/>
    <x v="3"/>
    <x v="0"/>
  </r>
  <r>
    <x v="624"/>
    <x v="5"/>
    <x v="0"/>
    <s v="GDN_Direct_RT_2102"/>
    <n v="717"/>
    <m/>
    <m/>
    <m/>
    <m/>
    <n v="237.75124038000001"/>
    <m/>
    <x v="0"/>
    <m/>
    <m/>
    <x v="91"/>
    <m/>
    <x v="2"/>
    <x v="3"/>
    <x v="0"/>
  </r>
  <r>
    <x v="624"/>
    <x v="5"/>
    <x v="0"/>
    <s v="GDN_Direct_RT_2102"/>
    <n v="3"/>
    <m/>
    <m/>
    <m/>
    <m/>
    <n v="0"/>
    <m/>
    <x v="0"/>
    <m/>
    <m/>
    <x v="91"/>
    <m/>
    <x v="2"/>
    <x v="3"/>
    <x v="0"/>
  </r>
  <r>
    <x v="624"/>
    <x v="5"/>
    <x v="0"/>
    <s v="GDN_Direct_RT_2102"/>
    <n v="205"/>
    <m/>
    <m/>
    <m/>
    <m/>
    <n v="52.129424405000002"/>
    <m/>
    <x v="0"/>
    <m/>
    <m/>
    <x v="91"/>
    <m/>
    <x v="2"/>
    <x v="3"/>
    <x v="0"/>
  </r>
  <r>
    <x v="624"/>
    <x v="5"/>
    <x v="0"/>
    <s v="GDN_Direct_RT_2102"/>
    <n v="740"/>
    <m/>
    <m/>
    <m/>
    <m/>
    <n v="322.44646197999998"/>
    <m/>
    <x v="0"/>
    <m/>
    <m/>
    <x v="91"/>
    <m/>
    <x v="2"/>
    <x v="3"/>
    <x v="0"/>
  </r>
  <r>
    <x v="624"/>
    <x v="5"/>
    <x v="0"/>
    <s v="GDN_Direct_RT_2102"/>
    <n v="414"/>
    <m/>
    <m/>
    <m/>
    <m/>
    <n v="0"/>
    <m/>
    <x v="0"/>
    <m/>
    <m/>
    <x v="91"/>
    <m/>
    <x v="2"/>
    <x v="3"/>
    <x v="0"/>
  </r>
  <r>
    <x v="624"/>
    <x v="5"/>
    <x v="0"/>
    <s v="GDN_Direct_RT_2102"/>
    <n v="5998"/>
    <m/>
    <m/>
    <m/>
    <m/>
    <n v="181.57602063499999"/>
    <m/>
    <x v="0"/>
    <m/>
    <m/>
    <x v="91"/>
    <m/>
    <x v="2"/>
    <x v="3"/>
    <x v="0"/>
  </r>
  <r>
    <x v="624"/>
    <x v="5"/>
    <x v="0"/>
    <s v="GDN_Direct_RT_2102"/>
    <n v="36"/>
    <m/>
    <m/>
    <m/>
    <m/>
    <n v="0"/>
    <m/>
    <x v="0"/>
    <m/>
    <m/>
    <x v="91"/>
    <m/>
    <x v="2"/>
    <x v="3"/>
    <x v="0"/>
  </r>
  <r>
    <x v="624"/>
    <x v="5"/>
    <x v="0"/>
    <s v="GDN_Direct_RT_2102"/>
    <n v="128"/>
    <m/>
    <m/>
    <m/>
    <m/>
    <n v="53.52"/>
    <m/>
    <x v="0"/>
    <m/>
    <m/>
    <x v="91"/>
    <m/>
    <x v="2"/>
    <x v="3"/>
    <x v="0"/>
  </r>
  <r>
    <x v="624"/>
    <x v="5"/>
    <x v="0"/>
    <s v="GDN_Direct_RT_2102"/>
    <n v="120"/>
    <m/>
    <m/>
    <m/>
    <m/>
    <n v="52.405000000000001"/>
    <m/>
    <x v="0"/>
    <m/>
    <m/>
    <x v="91"/>
    <m/>
    <x v="2"/>
    <x v="3"/>
    <x v="0"/>
  </r>
  <r>
    <x v="624"/>
    <x v="5"/>
    <x v="0"/>
    <s v="GDN_Direct_RT_2102"/>
    <n v="160"/>
    <m/>
    <m/>
    <m/>
    <m/>
    <n v="0"/>
    <m/>
    <x v="0"/>
    <m/>
    <m/>
    <x v="91"/>
    <m/>
    <x v="2"/>
    <x v="3"/>
    <x v="0"/>
  </r>
  <r>
    <x v="624"/>
    <x v="5"/>
    <x v="0"/>
    <s v="GDN_Direct_RT_2102"/>
    <n v="3700"/>
    <m/>
    <m/>
    <m/>
    <m/>
    <n v="220.11947666500001"/>
    <m/>
    <x v="0"/>
    <m/>
    <m/>
    <x v="91"/>
    <m/>
    <x v="2"/>
    <x v="3"/>
    <x v="0"/>
  </r>
  <r>
    <x v="624"/>
    <x v="5"/>
    <x v="0"/>
    <s v="GDN_Direct_RT_2102"/>
    <n v="320"/>
    <m/>
    <m/>
    <m/>
    <m/>
    <n v="46.196259644999998"/>
    <m/>
    <x v="0"/>
    <m/>
    <m/>
    <x v="91"/>
    <m/>
    <x v="2"/>
    <x v="3"/>
    <x v="0"/>
  </r>
  <r>
    <x v="624"/>
    <x v="5"/>
    <x v="0"/>
    <s v="GDN_Direct_RT_2102"/>
    <n v="75061"/>
    <m/>
    <m/>
    <m/>
    <m/>
    <n v="8007.3642746450005"/>
    <m/>
    <x v="0"/>
    <m/>
    <m/>
    <x v="91"/>
    <m/>
    <x v="2"/>
    <x v="3"/>
    <x v="0"/>
  </r>
  <r>
    <x v="624"/>
    <x v="5"/>
    <x v="0"/>
    <s v="GDN_Direct_RT_2102"/>
    <n v="577"/>
    <m/>
    <m/>
    <m/>
    <m/>
    <n v="50.900935244999999"/>
    <m/>
    <x v="0"/>
    <m/>
    <m/>
    <x v="91"/>
    <m/>
    <x v="2"/>
    <x v="3"/>
    <x v="0"/>
  </r>
  <r>
    <x v="624"/>
    <x v="5"/>
    <x v="0"/>
    <s v="GDN_Direct_RT_2102"/>
    <n v="17887"/>
    <m/>
    <m/>
    <m/>
    <m/>
    <n v="1489.4274553549999"/>
    <m/>
    <x v="0"/>
    <m/>
    <m/>
    <x v="91"/>
    <m/>
    <x v="2"/>
    <x v="3"/>
    <x v="0"/>
  </r>
  <r>
    <x v="624"/>
    <x v="5"/>
    <x v="0"/>
    <s v="GDN_Direct_RT_2102"/>
    <n v="3044"/>
    <m/>
    <m/>
    <m/>
    <m/>
    <n v="68.183121929999999"/>
    <m/>
    <x v="0"/>
    <m/>
    <m/>
    <x v="91"/>
    <m/>
    <x v="2"/>
    <x v="3"/>
    <x v="0"/>
  </r>
  <r>
    <x v="624"/>
    <x v="5"/>
    <x v="0"/>
    <s v="GDN_Direct_RT_2102"/>
    <n v="216"/>
    <m/>
    <m/>
    <m/>
    <m/>
    <n v="88.168568135000001"/>
    <m/>
    <x v="0"/>
    <m/>
    <m/>
    <x v="91"/>
    <m/>
    <x v="2"/>
    <x v="3"/>
    <x v="0"/>
  </r>
  <r>
    <x v="624"/>
    <x v="5"/>
    <x v="0"/>
    <s v="GDN_Direct_RT_2102"/>
    <n v="200"/>
    <m/>
    <m/>
    <m/>
    <m/>
    <n v="0"/>
    <m/>
    <x v="0"/>
    <m/>
    <m/>
    <x v="91"/>
    <m/>
    <x v="2"/>
    <x v="3"/>
    <x v="0"/>
  </r>
  <r>
    <x v="624"/>
    <x v="5"/>
    <x v="0"/>
    <s v="GDN_Direct_RT_2102"/>
    <n v="113"/>
    <m/>
    <m/>
    <m/>
    <m/>
    <n v="0"/>
    <m/>
    <x v="0"/>
    <m/>
    <m/>
    <x v="91"/>
    <m/>
    <x v="2"/>
    <x v="3"/>
    <x v="0"/>
  </r>
  <r>
    <x v="624"/>
    <x v="5"/>
    <x v="0"/>
    <s v="GDN_Direct_RT_2102"/>
    <n v="4694"/>
    <m/>
    <m/>
    <m/>
    <m/>
    <n v="394.99159213500002"/>
    <m/>
    <x v="0"/>
    <m/>
    <m/>
    <x v="91"/>
    <m/>
    <x v="2"/>
    <x v="3"/>
    <x v="0"/>
  </r>
  <r>
    <x v="624"/>
    <x v="5"/>
    <x v="0"/>
    <s v="GDN_Direct_RT_2102"/>
    <n v="107"/>
    <m/>
    <m/>
    <m/>
    <m/>
    <n v="0"/>
    <m/>
    <x v="0"/>
    <m/>
    <m/>
    <x v="91"/>
    <m/>
    <x v="2"/>
    <x v="3"/>
    <x v="0"/>
  </r>
  <r>
    <x v="624"/>
    <x v="5"/>
    <x v="0"/>
    <s v="GDN_Direct_RT_2102"/>
    <n v="241"/>
    <m/>
    <m/>
    <m/>
    <m/>
    <n v="60.721818450000001"/>
    <m/>
    <x v="0"/>
    <m/>
    <m/>
    <x v="91"/>
    <m/>
    <x v="2"/>
    <x v="3"/>
    <x v="0"/>
  </r>
  <r>
    <x v="624"/>
    <x v="5"/>
    <x v="0"/>
    <s v="GDN_Direct_RT_2102"/>
    <n v="77"/>
    <m/>
    <m/>
    <m/>
    <m/>
    <n v="26.742658405"/>
    <m/>
    <x v="0"/>
    <m/>
    <m/>
    <x v="91"/>
    <m/>
    <x v="2"/>
    <x v="3"/>
    <x v="0"/>
  </r>
  <r>
    <x v="624"/>
    <x v="5"/>
    <x v="0"/>
    <s v="GDN_Direct_RT_2102"/>
    <n v="49"/>
    <m/>
    <m/>
    <m/>
    <m/>
    <n v="0"/>
    <m/>
    <x v="0"/>
    <m/>
    <m/>
    <x v="91"/>
    <m/>
    <x v="2"/>
    <x v="3"/>
    <x v="0"/>
  </r>
  <r>
    <x v="624"/>
    <x v="5"/>
    <x v="0"/>
    <s v="GDN_Direct_RT_2102"/>
    <n v="13"/>
    <m/>
    <m/>
    <m/>
    <m/>
    <n v="0"/>
    <m/>
    <x v="0"/>
    <m/>
    <m/>
    <x v="91"/>
    <m/>
    <x v="2"/>
    <x v="3"/>
    <x v="0"/>
  </r>
  <r>
    <x v="624"/>
    <x v="5"/>
    <x v="0"/>
    <s v="GDN_Direct_RT_2102"/>
    <n v="56"/>
    <m/>
    <m/>
    <m/>
    <m/>
    <n v="0"/>
    <m/>
    <x v="0"/>
    <m/>
    <m/>
    <x v="91"/>
    <m/>
    <x v="2"/>
    <x v="3"/>
    <x v="0"/>
  </r>
  <r>
    <x v="624"/>
    <x v="5"/>
    <x v="0"/>
    <s v="GDN_Direct_RT_2102"/>
    <n v="130"/>
    <m/>
    <m/>
    <m/>
    <m/>
    <n v="48.737274399999997"/>
    <m/>
    <x v="0"/>
    <m/>
    <m/>
    <x v="91"/>
    <m/>
    <x v="2"/>
    <x v="3"/>
    <x v="0"/>
  </r>
  <r>
    <x v="624"/>
    <x v="5"/>
    <x v="0"/>
    <s v="GDN_Direct_RT_2102"/>
    <n v="2022"/>
    <m/>
    <m/>
    <m/>
    <m/>
    <n v="154.36680943499999"/>
    <m/>
    <x v="0"/>
    <m/>
    <m/>
    <x v="91"/>
    <m/>
    <x v="2"/>
    <x v="3"/>
    <x v="0"/>
  </r>
  <r>
    <x v="624"/>
    <x v="5"/>
    <x v="0"/>
    <s v="GDN_Direct_RT_2102"/>
    <n v="691"/>
    <m/>
    <m/>
    <m/>
    <m/>
    <n v="22.3"/>
    <m/>
    <x v="0"/>
    <m/>
    <m/>
    <x v="91"/>
    <m/>
    <x v="2"/>
    <x v="3"/>
    <x v="0"/>
  </r>
  <r>
    <x v="624"/>
    <x v="5"/>
    <x v="0"/>
    <s v="GDN_Direct_RT_2102"/>
    <n v="307553"/>
    <m/>
    <m/>
    <m/>
    <m/>
    <n v="33182.22273953"/>
    <m/>
    <x v="0"/>
    <m/>
    <m/>
    <x v="91"/>
    <m/>
    <x v="2"/>
    <x v="3"/>
    <x v="0"/>
  </r>
  <r>
    <x v="624"/>
    <x v="5"/>
    <x v="0"/>
    <s v="GDN_Direct_RT_2102"/>
    <n v="134"/>
    <m/>
    <m/>
    <m/>
    <m/>
    <n v="0"/>
    <m/>
    <x v="0"/>
    <m/>
    <m/>
    <x v="91"/>
    <m/>
    <x v="2"/>
    <x v="3"/>
    <x v="0"/>
  </r>
  <r>
    <x v="624"/>
    <x v="5"/>
    <x v="0"/>
    <s v="GDN_Direct_RT_2102"/>
    <n v="1935"/>
    <m/>
    <m/>
    <m/>
    <m/>
    <n v="49.96403308"/>
    <m/>
    <x v="0"/>
    <m/>
    <m/>
    <x v="91"/>
    <m/>
    <x v="2"/>
    <x v="3"/>
    <x v="0"/>
  </r>
  <r>
    <x v="624"/>
    <x v="5"/>
    <x v="0"/>
    <s v="GDN_Direct_RT_2102"/>
    <n v="733"/>
    <m/>
    <m/>
    <m/>
    <m/>
    <n v="62.980777230000001"/>
    <m/>
    <x v="0"/>
    <m/>
    <m/>
    <x v="91"/>
    <m/>
    <x v="2"/>
    <x v="3"/>
    <x v="0"/>
  </r>
  <r>
    <x v="624"/>
    <x v="5"/>
    <x v="0"/>
    <s v="GDN_Direct_RT_2102"/>
    <n v="139"/>
    <m/>
    <m/>
    <m/>
    <m/>
    <n v="15.77807956"/>
    <m/>
    <x v="0"/>
    <m/>
    <m/>
    <x v="91"/>
    <m/>
    <x v="2"/>
    <x v="3"/>
    <x v="0"/>
  </r>
  <r>
    <x v="624"/>
    <x v="5"/>
    <x v="0"/>
    <s v="GDN_Direct_RT_2102"/>
    <n v="1832"/>
    <m/>
    <m/>
    <m/>
    <m/>
    <n v="86.373342315000002"/>
    <m/>
    <x v="0"/>
    <m/>
    <m/>
    <x v="91"/>
    <m/>
    <x v="2"/>
    <x v="3"/>
    <x v="0"/>
  </r>
  <r>
    <x v="624"/>
    <x v="5"/>
    <x v="0"/>
    <s v="GDN_Direct_RT_2102"/>
    <n v="449"/>
    <m/>
    <m/>
    <m/>
    <m/>
    <n v="52.010714815"/>
    <m/>
    <x v="0"/>
    <m/>
    <m/>
    <x v="91"/>
    <m/>
    <x v="2"/>
    <x v="3"/>
    <x v="0"/>
  </r>
  <r>
    <x v="624"/>
    <x v="5"/>
    <x v="0"/>
    <s v="GDN_Direct_RT_2102"/>
    <n v="2782"/>
    <m/>
    <m/>
    <m/>
    <m/>
    <n v="67.615505534999997"/>
    <m/>
    <x v="0"/>
    <m/>
    <m/>
    <x v="91"/>
    <m/>
    <x v="2"/>
    <x v="3"/>
    <x v="0"/>
  </r>
  <r>
    <x v="624"/>
    <x v="5"/>
    <x v="0"/>
    <s v="GDN_Direct_RT_2102"/>
    <n v="3373"/>
    <m/>
    <m/>
    <m/>
    <m/>
    <n v="423.04211655"/>
    <m/>
    <x v="0"/>
    <m/>
    <m/>
    <x v="91"/>
    <m/>
    <x v="2"/>
    <x v="3"/>
    <x v="0"/>
  </r>
  <r>
    <x v="624"/>
    <x v="5"/>
    <x v="0"/>
    <s v="GDN_Direct_RT_2102"/>
    <n v="750"/>
    <m/>
    <m/>
    <m/>
    <m/>
    <n v="0"/>
    <m/>
    <x v="0"/>
    <m/>
    <m/>
    <x v="91"/>
    <m/>
    <x v="2"/>
    <x v="3"/>
    <x v="0"/>
  </r>
  <r>
    <x v="624"/>
    <x v="5"/>
    <x v="0"/>
    <s v="GDN_Direct_RT_2102"/>
    <n v="33"/>
    <m/>
    <m/>
    <m/>
    <m/>
    <n v="0"/>
    <m/>
    <x v="0"/>
    <m/>
    <m/>
    <x v="91"/>
    <m/>
    <x v="2"/>
    <x v="3"/>
    <x v="0"/>
  </r>
  <r>
    <x v="624"/>
    <x v="5"/>
    <x v="0"/>
    <s v="GDN_Direct_RT_2102"/>
    <n v="8774"/>
    <m/>
    <m/>
    <m/>
    <m/>
    <n v="2270.4739123950003"/>
    <m/>
    <x v="0"/>
    <m/>
    <m/>
    <x v="91"/>
    <m/>
    <x v="2"/>
    <x v="3"/>
    <x v="0"/>
  </r>
  <r>
    <x v="624"/>
    <x v="5"/>
    <x v="0"/>
    <s v="GDN_Direct_RT_2102"/>
    <n v="55"/>
    <m/>
    <m/>
    <m/>
    <m/>
    <n v="0"/>
    <m/>
    <x v="0"/>
    <m/>
    <m/>
    <x v="91"/>
    <m/>
    <x v="2"/>
    <x v="3"/>
    <x v="0"/>
  </r>
  <r>
    <x v="624"/>
    <x v="5"/>
    <x v="0"/>
    <s v="GDN_Direct_RT_2102"/>
    <n v="20"/>
    <m/>
    <m/>
    <m/>
    <m/>
    <n v="0"/>
    <m/>
    <x v="0"/>
    <m/>
    <m/>
    <x v="91"/>
    <m/>
    <x v="2"/>
    <x v="3"/>
    <x v="0"/>
  </r>
  <r>
    <x v="624"/>
    <x v="5"/>
    <x v="0"/>
    <s v="GDN_Direct_RT_2102"/>
    <n v="41"/>
    <m/>
    <m/>
    <m/>
    <m/>
    <n v="0"/>
    <m/>
    <x v="0"/>
    <m/>
    <m/>
    <x v="91"/>
    <m/>
    <x v="2"/>
    <x v="3"/>
    <x v="0"/>
  </r>
  <r>
    <x v="624"/>
    <x v="5"/>
    <x v="0"/>
    <s v="GDN_Direct_RT_2102"/>
    <n v="70"/>
    <m/>
    <m/>
    <m/>
    <m/>
    <n v="37.802318874999997"/>
    <m/>
    <x v="0"/>
    <m/>
    <m/>
    <x v="91"/>
    <m/>
    <x v="2"/>
    <x v="3"/>
    <x v="0"/>
  </r>
  <r>
    <x v="624"/>
    <x v="5"/>
    <x v="0"/>
    <s v="GDN_Direct_RT_2102"/>
    <n v="22"/>
    <m/>
    <m/>
    <m/>
    <m/>
    <n v="18.865099780000001"/>
    <m/>
    <x v="0"/>
    <m/>
    <m/>
    <x v="91"/>
    <m/>
    <x v="2"/>
    <x v="3"/>
    <x v="0"/>
  </r>
  <r>
    <x v="624"/>
    <x v="5"/>
    <x v="0"/>
    <s v="GDN_Direct_RT_2102"/>
    <n v="42"/>
    <m/>
    <m/>
    <m/>
    <m/>
    <n v="0"/>
    <m/>
    <x v="0"/>
    <m/>
    <m/>
    <x v="91"/>
    <m/>
    <x v="2"/>
    <x v="3"/>
    <x v="0"/>
  </r>
  <r>
    <x v="625"/>
    <x v="4"/>
    <x v="0"/>
    <s v="指名：ドルチェグスト（170816-170916）"/>
    <n v="144"/>
    <m/>
    <m/>
    <m/>
    <m/>
    <n v="783.12"/>
    <m/>
    <x v="0"/>
    <m/>
    <m/>
    <x v="91"/>
    <m/>
    <x v="2"/>
    <x v="3"/>
    <x v="2"/>
  </r>
  <r>
    <x v="625"/>
    <x v="4"/>
    <x v="0"/>
    <s v="指名：ドルチェグスト（170816-170916）"/>
    <n v="2393"/>
    <m/>
    <m/>
    <m/>
    <m/>
    <n v="33417.279999999999"/>
    <m/>
    <x v="0"/>
    <m/>
    <m/>
    <x v="91"/>
    <m/>
    <x v="2"/>
    <x v="3"/>
    <x v="2"/>
  </r>
  <r>
    <x v="625"/>
    <x v="4"/>
    <x v="0"/>
    <s v="指名：ドルチェグスト（170816-170916）"/>
    <n v="74"/>
    <m/>
    <m/>
    <m/>
    <m/>
    <n v="1587.04"/>
    <m/>
    <x v="0"/>
    <m/>
    <m/>
    <x v="91"/>
    <m/>
    <x v="2"/>
    <x v="3"/>
    <x v="2"/>
  </r>
  <r>
    <x v="625"/>
    <x v="4"/>
    <x v="0"/>
    <s v="指名：ドルチェグスト（170816-170916）"/>
    <n v="3512"/>
    <m/>
    <m/>
    <m/>
    <m/>
    <n v="38694.240000000005"/>
    <m/>
    <x v="0"/>
    <m/>
    <m/>
    <x v="91"/>
    <m/>
    <x v="2"/>
    <x v="3"/>
    <x v="2"/>
  </r>
  <r>
    <x v="625"/>
    <x v="5"/>
    <x v="0"/>
    <s v="GDN_Direct_RT_2102"/>
    <n v="61"/>
    <m/>
    <m/>
    <m/>
    <m/>
    <n v="0"/>
    <m/>
    <x v="0"/>
    <m/>
    <m/>
    <x v="91"/>
    <m/>
    <x v="2"/>
    <x v="3"/>
    <x v="0"/>
  </r>
  <r>
    <x v="625"/>
    <x v="5"/>
    <x v="0"/>
    <s v="GDN_Direct_RT_2102"/>
    <n v="88"/>
    <m/>
    <m/>
    <m/>
    <m/>
    <n v="27.267885844999999"/>
    <m/>
    <x v="0"/>
    <m/>
    <m/>
    <x v="91"/>
    <m/>
    <x v="2"/>
    <x v="3"/>
    <x v="0"/>
  </r>
  <r>
    <x v="625"/>
    <x v="5"/>
    <x v="0"/>
    <s v="GDN_Direct_RT_2102"/>
    <n v="4"/>
    <m/>
    <m/>
    <m/>
    <m/>
    <n v="0"/>
    <m/>
    <x v="0"/>
    <m/>
    <m/>
    <x v="91"/>
    <m/>
    <x v="2"/>
    <x v="3"/>
    <x v="0"/>
  </r>
  <r>
    <x v="625"/>
    <x v="5"/>
    <x v="0"/>
    <s v="GDN_Direct_RT_2102"/>
    <n v="26"/>
    <m/>
    <m/>
    <m/>
    <m/>
    <n v="0"/>
    <m/>
    <x v="0"/>
    <m/>
    <m/>
    <x v="91"/>
    <m/>
    <x v="2"/>
    <x v="3"/>
    <x v="0"/>
  </r>
  <r>
    <x v="625"/>
    <x v="5"/>
    <x v="0"/>
    <s v="GDN_Direct_RT_2102"/>
    <n v="97"/>
    <m/>
    <m/>
    <m/>
    <m/>
    <n v="48.112969175000003"/>
    <m/>
    <x v="0"/>
    <m/>
    <m/>
    <x v="91"/>
    <m/>
    <x v="2"/>
    <x v="3"/>
    <x v="0"/>
  </r>
  <r>
    <x v="625"/>
    <x v="5"/>
    <x v="0"/>
    <s v="GDN_Direct_RT_2102"/>
    <n v="120"/>
    <m/>
    <m/>
    <m/>
    <m/>
    <n v="0"/>
    <m/>
    <x v="0"/>
    <m/>
    <m/>
    <x v="91"/>
    <m/>
    <x v="2"/>
    <x v="3"/>
    <x v="0"/>
  </r>
  <r>
    <x v="625"/>
    <x v="5"/>
    <x v="0"/>
    <s v="GDN_Direct_RT_2102"/>
    <n v="87"/>
    <m/>
    <m/>
    <m/>
    <m/>
    <n v="24.490423074999999"/>
    <m/>
    <x v="0"/>
    <m/>
    <m/>
    <x v="91"/>
    <m/>
    <x v="2"/>
    <x v="3"/>
    <x v="0"/>
  </r>
  <r>
    <x v="625"/>
    <x v="5"/>
    <x v="0"/>
    <s v="GDN_Direct_RT_2102"/>
    <n v="3"/>
    <m/>
    <m/>
    <m/>
    <m/>
    <n v="0"/>
    <m/>
    <x v="0"/>
    <m/>
    <m/>
    <x v="91"/>
    <m/>
    <x v="2"/>
    <x v="3"/>
    <x v="0"/>
  </r>
  <r>
    <x v="625"/>
    <x v="5"/>
    <x v="0"/>
    <s v="GDN_Direct_RT_2102"/>
    <n v="207"/>
    <m/>
    <m/>
    <m/>
    <m/>
    <n v="24.53"/>
    <m/>
    <x v="0"/>
    <m/>
    <m/>
    <x v="91"/>
    <m/>
    <x v="2"/>
    <x v="3"/>
    <x v="0"/>
  </r>
  <r>
    <x v="625"/>
    <x v="5"/>
    <x v="0"/>
    <s v="GDN_Direct_RT_2102"/>
    <n v="2528"/>
    <m/>
    <m/>
    <m/>
    <m/>
    <n v="101.392149245"/>
    <m/>
    <x v="0"/>
    <m/>
    <m/>
    <x v="91"/>
    <m/>
    <x v="2"/>
    <x v="3"/>
    <x v="0"/>
  </r>
  <r>
    <x v="625"/>
    <x v="5"/>
    <x v="0"/>
    <s v="GDN_Direct_RT_2102"/>
    <n v="140"/>
    <m/>
    <m/>
    <m/>
    <m/>
    <n v="12.96837545"/>
    <m/>
    <x v="0"/>
    <m/>
    <m/>
    <x v="91"/>
    <m/>
    <x v="2"/>
    <x v="3"/>
    <x v="0"/>
  </r>
  <r>
    <x v="625"/>
    <x v="5"/>
    <x v="0"/>
    <s v="GDN_Direct_RT_2102"/>
    <n v="83"/>
    <m/>
    <m/>
    <m/>
    <m/>
    <n v="17.557983050000001"/>
    <m/>
    <x v="0"/>
    <m/>
    <m/>
    <x v="91"/>
    <m/>
    <x v="2"/>
    <x v="3"/>
    <x v="0"/>
  </r>
  <r>
    <x v="625"/>
    <x v="5"/>
    <x v="0"/>
    <s v="GDN_Direct_RT_2102"/>
    <n v="1463"/>
    <m/>
    <m/>
    <m/>
    <m/>
    <n v="45.202703215"/>
    <m/>
    <x v="0"/>
    <m/>
    <m/>
    <x v="91"/>
    <m/>
    <x v="2"/>
    <x v="3"/>
    <x v="0"/>
  </r>
  <r>
    <x v="625"/>
    <x v="5"/>
    <x v="0"/>
    <s v="GDN_Direct_RT_2102"/>
    <n v="2761"/>
    <m/>
    <m/>
    <m/>
    <m/>
    <n v="154.259562045"/>
    <m/>
    <x v="0"/>
    <m/>
    <m/>
    <x v="91"/>
    <m/>
    <x v="2"/>
    <x v="3"/>
    <x v="0"/>
  </r>
  <r>
    <x v="625"/>
    <x v="5"/>
    <x v="0"/>
    <s v="GDN_Direct_RT_2102"/>
    <n v="79"/>
    <m/>
    <m/>
    <m/>
    <m/>
    <n v="0"/>
    <m/>
    <x v="0"/>
    <m/>
    <m/>
    <x v="91"/>
    <m/>
    <x v="2"/>
    <x v="3"/>
    <x v="0"/>
  </r>
  <r>
    <x v="625"/>
    <x v="5"/>
    <x v="0"/>
    <s v="GDN_Direct_RT_2102"/>
    <n v="202"/>
    <m/>
    <m/>
    <m/>
    <m/>
    <n v="0"/>
    <m/>
    <x v="0"/>
    <m/>
    <m/>
    <x v="91"/>
    <m/>
    <x v="2"/>
    <x v="3"/>
    <x v="0"/>
  </r>
  <r>
    <x v="625"/>
    <x v="5"/>
    <x v="0"/>
    <s v="GDN_Direct_RT_2102"/>
    <n v="154"/>
    <m/>
    <m/>
    <m/>
    <m/>
    <n v="24.478980945"/>
    <m/>
    <x v="0"/>
    <m/>
    <m/>
    <x v="91"/>
    <m/>
    <x v="2"/>
    <x v="3"/>
    <x v="0"/>
  </r>
  <r>
    <x v="625"/>
    <x v="5"/>
    <x v="0"/>
    <s v="GDN_Direct_RT_2102"/>
    <n v="83"/>
    <m/>
    <m/>
    <m/>
    <m/>
    <n v="0"/>
    <m/>
    <x v="0"/>
    <m/>
    <m/>
    <x v="91"/>
    <m/>
    <x v="2"/>
    <x v="3"/>
    <x v="0"/>
  </r>
  <r>
    <x v="625"/>
    <x v="5"/>
    <x v="0"/>
    <s v="GDN_Direct_RT_2102"/>
    <n v="5415"/>
    <m/>
    <m/>
    <m/>
    <m/>
    <n v="338.81893354499999"/>
    <m/>
    <x v="0"/>
    <m/>
    <m/>
    <x v="91"/>
    <m/>
    <x v="2"/>
    <x v="3"/>
    <x v="0"/>
  </r>
  <r>
    <x v="625"/>
    <x v="5"/>
    <x v="0"/>
    <s v="GDN_Direct_RT_2102"/>
    <n v="67"/>
    <m/>
    <m/>
    <m/>
    <m/>
    <n v="0"/>
    <m/>
    <x v="0"/>
    <m/>
    <m/>
    <x v="91"/>
    <m/>
    <x v="2"/>
    <x v="3"/>
    <x v="0"/>
  </r>
  <r>
    <x v="625"/>
    <x v="5"/>
    <x v="0"/>
    <s v="GDN_Direct_RT_2102"/>
    <n v="106"/>
    <m/>
    <m/>
    <m/>
    <m/>
    <n v="0"/>
    <m/>
    <x v="0"/>
    <m/>
    <m/>
    <x v="91"/>
    <m/>
    <x v="2"/>
    <x v="3"/>
    <x v="0"/>
  </r>
  <r>
    <x v="625"/>
    <x v="5"/>
    <x v="0"/>
    <s v="GDN_Direct_RT_2102"/>
    <n v="1408"/>
    <m/>
    <m/>
    <m/>
    <m/>
    <n v="91.033906285"/>
    <m/>
    <x v="0"/>
    <m/>
    <m/>
    <x v="91"/>
    <m/>
    <x v="2"/>
    <x v="3"/>
    <x v="0"/>
  </r>
  <r>
    <x v="625"/>
    <x v="5"/>
    <x v="0"/>
    <s v="GDN_Direct_RT_2102"/>
    <n v="66"/>
    <m/>
    <m/>
    <m/>
    <m/>
    <n v="0"/>
    <m/>
    <x v="0"/>
    <m/>
    <m/>
    <x v="91"/>
    <m/>
    <x v="2"/>
    <x v="3"/>
    <x v="0"/>
  </r>
  <r>
    <x v="625"/>
    <x v="5"/>
    <x v="0"/>
    <s v="GDN_Direct_RT_2102"/>
    <n v="103"/>
    <m/>
    <m/>
    <m/>
    <m/>
    <n v="0"/>
    <m/>
    <x v="0"/>
    <m/>
    <m/>
    <x v="91"/>
    <m/>
    <x v="2"/>
    <x v="3"/>
    <x v="0"/>
  </r>
  <r>
    <x v="625"/>
    <x v="5"/>
    <x v="0"/>
    <s v="GDN_Direct_RT_2102"/>
    <n v="35"/>
    <m/>
    <m/>
    <m/>
    <m/>
    <n v="11.515591775000001"/>
    <m/>
    <x v="0"/>
    <m/>
    <m/>
    <x v="91"/>
    <m/>
    <x v="2"/>
    <x v="3"/>
    <x v="0"/>
  </r>
  <r>
    <x v="625"/>
    <x v="5"/>
    <x v="0"/>
    <s v="GDN_Direct_RT_2102"/>
    <n v="123"/>
    <m/>
    <m/>
    <m/>
    <m/>
    <n v="30.25186111"/>
    <m/>
    <x v="0"/>
    <m/>
    <m/>
    <x v="91"/>
    <m/>
    <x v="2"/>
    <x v="3"/>
    <x v="0"/>
  </r>
  <r>
    <x v="625"/>
    <x v="5"/>
    <x v="0"/>
    <s v="GDN_Direct_RT_2102"/>
    <n v="30"/>
    <m/>
    <m/>
    <m/>
    <m/>
    <n v="0"/>
    <m/>
    <x v="0"/>
    <m/>
    <m/>
    <x v="91"/>
    <m/>
    <x v="2"/>
    <x v="3"/>
    <x v="0"/>
  </r>
  <r>
    <x v="625"/>
    <x v="5"/>
    <x v="0"/>
    <s v="GDN_Direct_RT_2102"/>
    <n v="34"/>
    <m/>
    <m/>
    <m/>
    <m/>
    <n v="24.53"/>
    <m/>
    <x v="0"/>
    <m/>
    <m/>
    <x v="91"/>
    <m/>
    <x v="2"/>
    <x v="3"/>
    <x v="0"/>
  </r>
  <r>
    <x v="625"/>
    <x v="5"/>
    <x v="0"/>
    <s v="GDN_Direct_RT_2102"/>
    <n v="6"/>
    <m/>
    <m/>
    <m/>
    <m/>
    <n v="0"/>
    <m/>
    <x v="0"/>
    <m/>
    <m/>
    <x v="91"/>
    <m/>
    <x v="2"/>
    <x v="3"/>
    <x v="0"/>
  </r>
  <r>
    <x v="625"/>
    <x v="5"/>
    <x v="0"/>
    <s v="GDN_Direct_RT_2102"/>
    <n v="357"/>
    <m/>
    <m/>
    <m/>
    <m/>
    <n v="176.51508692499999"/>
    <m/>
    <x v="0"/>
    <m/>
    <m/>
    <x v="91"/>
    <m/>
    <x v="2"/>
    <x v="3"/>
    <x v="0"/>
  </r>
  <r>
    <x v="625"/>
    <x v="5"/>
    <x v="0"/>
    <s v="GDN_Direct_RT_2102"/>
    <n v="22"/>
    <m/>
    <m/>
    <m/>
    <m/>
    <n v="0"/>
    <m/>
    <x v="0"/>
    <m/>
    <m/>
    <x v="91"/>
    <m/>
    <x v="2"/>
    <x v="3"/>
    <x v="0"/>
  </r>
  <r>
    <x v="625"/>
    <x v="5"/>
    <x v="0"/>
    <s v="GDN_Direct_RT_2102"/>
    <n v="49"/>
    <m/>
    <m/>
    <m/>
    <m/>
    <n v="0"/>
    <m/>
    <x v="0"/>
    <m/>
    <m/>
    <x v="91"/>
    <m/>
    <x v="2"/>
    <x v="3"/>
    <x v="0"/>
  </r>
  <r>
    <x v="625"/>
    <x v="5"/>
    <x v="0"/>
    <s v="GDN_Direct_RT_2102"/>
    <n v="122"/>
    <m/>
    <m/>
    <m/>
    <m/>
    <n v="79.820041314999997"/>
    <m/>
    <x v="0"/>
    <m/>
    <m/>
    <x v="91"/>
    <m/>
    <x v="2"/>
    <x v="3"/>
    <x v="0"/>
  </r>
  <r>
    <x v="625"/>
    <x v="5"/>
    <x v="0"/>
    <s v="GDN_Direct_RT_2102"/>
    <n v="8007"/>
    <m/>
    <m/>
    <m/>
    <m/>
    <n v="1826.6632416550001"/>
    <m/>
    <x v="0"/>
    <m/>
    <m/>
    <x v="91"/>
    <m/>
    <x v="2"/>
    <x v="3"/>
    <x v="0"/>
  </r>
  <r>
    <x v="625"/>
    <x v="5"/>
    <x v="0"/>
    <s v="GDN_Direct_RT_2102"/>
    <n v="177"/>
    <m/>
    <m/>
    <m/>
    <m/>
    <n v="0"/>
    <m/>
    <x v="0"/>
    <m/>
    <m/>
    <x v="91"/>
    <m/>
    <x v="2"/>
    <x v="3"/>
    <x v="0"/>
  </r>
  <r>
    <x v="625"/>
    <x v="5"/>
    <x v="0"/>
    <s v="GDN_Direct_RT_2102"/>
    <n v="8579"/>
    <m/>
    <m/>
    <m/>
    <m/>
    <n v="840.61093336500005"/>
    <m/>
    <x v="0"/>
    <m/>
    <m/>
    <x v="91"/>
    <m/>
    <x v="2"/>
    <x v="3"/>
    <x v="0"/>
  </r>
  <r>
    <x v="625"/>
    <x v="5"/>
    <x v="0"/>
    <s v="GDN_Direct_RT_2102"/>
    <n v="11967"/>
    <m/>
    <m/>
    <m/>
    <m/>
    <n v="1563.8255828250001"/>
    <m/>
    <x v="0"/>
    <m/>
    <m/>
    <x v="91"/>
    <m/>
    <x v="2"/>
    <x v="3"/>
    <x v="0"/>
  </r>
  <r>
    <x v="625"/>
    <x v="5"/>
    <x v="0"/>
    <s v="GDN_Direct_RT_2102"/>
    <n v="2586"/>
    <m/>
    <m/>
    <m/>
    <m/>
    <n v="86.757477655000002"/>
    <m/>
    <x v="0"/>
    <m/>
    <m/>
    <x v="91"/>
    <m/>
    <x v="2"/>
    <x v="3"/>
    <x v="0"/>
  </r>
  <r>
    <x v="625"/>
    <x v="5"/>
    <x v="0"/>
    <s v="GDN_Direct_RT_2102"/>
    <n v="3886"/>
    <m/>
    <m/>
    <m/>
    <m/>
    <n v="313.86855959000002"/>
    <m/>
    <x v="0"/>
    <m/>
    <m/>
    <x v="91"/>
    <m/>
    <x v="2"/>
    <x v="3"/>
    <x v="0"/>
  </r>
  <r>
    <x v="625"/>
    <x v="5"/>
    <x v="0"/>
    <s v="GDN_Direct_RT_2102"/>
    <n v="417"/>
    <m/>
    <m/>
    <m/>
    <m/>
    <n v="0"/>
    <m/>
    <x v="0"/>
    <m/>
    <m/>
    <x v="91"/>
    <m/>
    <x v="2"/>
    <x v="3"/>
    <x v="0"/>
  </r>
  <r>
    <x v="625"/>
    <x v="5"/>
    <x v="0"/>
    <s v="GDN_Direct_RT_2102"/>
    <n v="52"/>
    <m/>
    <m/>
    <m/>
    <m/>
    <n v="24.53"/>
    <m/>
    <x v="0"/>
    <m/>
    <m/>
    <x v="91"/>
    <m/>
    <x v="2"/>
    <x v="3"/>
    <x v="0"/>
  </r>
  <r>
    <x v="625"/>
    <x v="5"/>
    <x v="0"/>
    <s v="GDN_Direct_RT_2102"/>
    <n v="631"/>
    <m/>
    <m/>
    <m/>
    <m/>
    <n v="263.32025870500001"/>
    <m/>
    <x v="0"/>
    <m/>
    <m/>
    <x v="91"/>
    <m/>
    <x v="2"/>
    <x v="3"/>
    <x v="0"/>
  </r>
  <r>
    <x v="625"/>
    <x v="5"/>
    <x v="0"/>
    <s v="GDN_Direct_RT_2102"/>
    <n v="263435"/>
    <m/>
    <m/>
    <m/>
    <m/>
    <n v="31429.516423189998"/>
    <m/>
    <x v="0"/>
    <m/>
    <m/>
    <x v="91"/>
    <m/>
    <x v="2"/>
    <x v="3"/>
    <x v="0"/>
  </r>
  <r>
    <x v="625"/>
    <x v="5"/>
    <x v="0"/>
    <s v="GDN_Direct_RT_2102"/>
    <n v="186"/>
    <m/>
    <m/>
    <m/>
    <m/>
    <n v="46.23332336"/>
    <m/>
    <x v="0"/>
    <m/>
    <m/>
    <x v="91"/>
    <m/>
    <x v="2"/>
    <x v="3"/>
    <x v="0"/>
  </r>
  <r>
    <x v="625"/>
    <x v="5"/>
    <x v="0"/>
    <s v="GDN_Direct_RT_2102"/>
    <n v="153"/>
    <m/>
    <m/>
    <m/>
    <m/>
    <n v="0"/>
    <m/>
    <x v="0"/>
    <m/>
    <m/>
    <x v="91"/>
    <m/>
    <x v="2"/>
    <x v="3"/>
    <x v="0"/>
  </r>
  <r>
    <x v="625"/>
    <x v="5"/>
    <x v="0"/>
    <s v="GDN_Direct_RT_2102"/>
    <n v="210"/>
    <m/>
    <m/>
    <m/>
    <m/>
    <n v="18.766860475000001"/>
    <m/>
    <x v="0"/>
    <m/>
    <m/>
    <x v="91"/>
    <m/>
    <x v="2"/>
    <x v="3"/>
    <x v="0"/>
  </r>
  <r>
    <x v="625"/>
    <x v="5"/>
    <x v="0"/>
    <s v="GDN_Direct_RT_2102"/>
    <n v="135"/>
    <m/>
    <m/>
    <m/>
    <m/>
    <n v="0"/>
    <m/>
    <x v="0"/>
    <m/>
    <m/>
    <x v="91"/>
    <m/>
    <x v="2"/>
    <x v="3"/>
    <x v="0"/>
  </r>
  <r>
    <x v="625"/>
    <x v="5"/>
    <x v="0"/>
    <s v="GDN_Direct_RT_2102"/>
    <n v="13"/>
    <m/>
    <m/>
    <m/>
    <m/>
    <n v="0"/>
    <m/>
    <x v="0"/>
    <m/>
    <m/>
    <x v="91"/>
    <m/>
    <x v="2"/>
    <x v="3"/>
    <x v="0"/>
  </r>
  <r>
    <x v="625"/>
    <x v="5"/>
    <x v="0"/>
    <s v="GDN_Direct_RT_2102"/>
    <n v="725"/>
    <m/>
    <m/>
    <m/>
    <m/>
    <n v="524.851443045"/>
    <m/>
    <x v="0"/>
    <m/>
    <m/>
    <x v="91"/>
    <m/>
    <x v="2"/>
    <x v="3"/>
    <x v="0"/>
  </r>
  <r>
    <x v="625"/>
    <x v="5"/>
    <x v="0"/>
    <s v="GDN_Direct_RT_2102"/>
    <n v="49"/>
    <m/>
    <m/>
    <m/>
    <m/>
    <n v="0"/>
    <m/>
    <x v="0"/>
    <m/>
    <m/>
    <x v="91"/>
    <m/>
    <x v="2"/>
    <x v="3"/>
    <x v="0"/>
  </r>
  <r>
    <x v="625"/>
    <x v="5"/>
    <x v="0"/>
    <s v="GDN_Direct_RT_2102"/>
    <n v="47"/>
    <m/>
    <m/>
    <m/>
    <m/>
    <n v="0"/>
    <m/>
    <x v="0"/>
    <m/>
    <m/>
    <x v="91"/>
    <m/>
    <x v="2"/>
    <x v="3"/>
    <x v="0"/>
  </r>
  <r>
    <x v="625"/>
    <x v="5"/>
    <x v="0"/>
    <s v="GDN_Direct_RT_2102"/>
    <n v="7"/>
    <m/>
    <m/>
    <m/>
    <m/>
    <n v="0"/>
    <m/>
    <x v="0"/>
    <m/>
    <m/>
    <x v="91"/>
    <m/>
    <x v="2"/>
    <x v="3"/>
    <x v="0"/>
  </r>
  <r>
    <x v="625"/>
    <x v="5"/>
    <x v="0"/>
    <s v="GDN_Direct_RT_2102"/>
    <n v="11283"/>
    <m/>
    <m/>
    <m/>
    <m/>
    <n v="3044.68784456"/>
    <m/>
    <x v="0"/>
    <m/>
    <m/>
    <x v="91"/>
    <m/>
    <x v="2"/>
    <x v="3"/>
    <x v="0"/>
  </r>
  <r>
    <x v="625"/>
    <x v="5"/>
    <x v="0"/>
    <s v="GDN_Direct_RT_2102"/>
    <n v="202"/>
    <m/>
    <m/>
    <m/>
    <m/>
    <n v="50.751389215000003"/>
    <m/>
    <x v="0"/>
    <m/>
    <m/>
    <x v="91"/>
    <m/>
    <x v="2"/>
    <x v="3"/>
    <x v="0"/>
  </r>
  <r>
    <x v="625"/>
    <x v="5"/>
    <x v="0"/>
    <s v="GDN_Direct_RT_2102"/>
    <n v="1955"/>
    <m/>
    <m/>
    <m/>
    <m/>
    <n v="0"/>
    <m/>
    <x v="0"/>
    <m/>
    <m/>
    <x v="91"/>
    <m/>
    <x v="2"/>
    <x v="3"/>
    <x v="0"/>
  </r>
  <r>
    <x v="625"/>
    <x v="5"/>
    <x v="0"/>
    <s v="GDN_Direct_RT_2102"/>
    <n v="1176"/>
    <m/>
    <m/>
    <m/>
    <m/>
    <n v="43.235033725000001"/>
    <m/>
    <x v="0"/>
    <m/>
    <m/>
    <x v="91"/>
    <m/>
    <x v="2"/>
    <x v="3"/>
    <x v="0"/>
  </r>
  <r>
    <x v="625"/>
    <x v="5"/>
    <x v="0"/>
    <s v="GDN_Direct_RT_2102"/>
    <n v="69"/>
    <m/>
    <m/>
    <m/>
    <m/>
    <n v="0"/>
    <m/>
    <x v="0"/>
    <m/>
    <m/>
    <x v="91"/>
    <m/>
    <x v="2"/>
    <x v="3"/>
    <x v="0"/>
  </r>
  <r>
    <x v="625"/>
    <x v="5"/>
    <x v="0"/>
    <s v="GDN_Direct_RT_2102"/>
    <n v="160"/>
    <m/>
    <m/>
    <m/>
    <m/>
    <n v="0"/>
    <m/>
    <x v="0"/>
    <m/>
    <m/>
    <x v="91"/>
    <m/>
    <x v="2"/>
    <x v="3"/>
    <x v="0"/>
  </r>
  <r>
    <x v="625"/>
    <x v="5"/>
    <x v="0"/>
    <s v="GDN_Direct_RT_2102"/>
    <n v="1737"/>
    <m/>
    <m/>
    <m/>
    <m/>
    <n v="40.057375155000003"/>
    <m/>
    <x v="0"/>
    <m/>
    <m/>
    <x v="91"/>
    <m/>
    <x v="2"/>
    <x v="3"/>
    <x v="0"/>
  </r>
  <r>
    <x v="625"/>
    <x v="5"/>
    <x v="0"/>
    <s v="GDN_Direct_RT_2102"/>
    <n v="3126"/>
    <m/>
    <m/>
    <m/>
    <m/>
    <n v="105.39551548999999"/>
    <m/>
    <x v="0"/>
    <m/>
    <m/>
    <x v="91"/>
    <m/>
    <x v="2"/>
    <x v="3"/>
    <x v="0"/>
  </r>
  <r>
    <x v="625"/>
    <x v="5"/>
    <x v="0"/>
    <s v="GDN_Direct_RT_2102"/>
    <n v="24"/>
    <m/>
    <m/>
    <m/>
    <m/>
    <n v="0"/>
    <m/>
    <x v="0"/>
    <m/>
    <m/>
    <x v="91"/>
    <m/>
    <x v="2"/>
    <x v="3"/>
    <x v="0"/>
  </r>
  <r>
    <x v="625"/>
    <x v="5"/>
    <x v="0"/>
    <s v="GDN_Direct_RT_2102"/>
    <n v="3"/>
    <m/>
    <m/>
    <m/>
    <m/>
    <n v="0"/>
    <m/>
    <x v="0"/>
    <m/>
    <m/>
    <x v="91"/>
    <m/>
    <x v="2"/>
    <x v="3"/>
    <x v="0"/>
  </r>
  <r>
    <x v="625"/>
    <x v="5"/>
    <x v="0"/>
    <s v="GDN_Direct_RT_2102"/>
    <n v="1408"/>
    <m/>
    <m/>
    <m/>
    <m/>
    <n v="69.189112840000007"/>
    <m/>
    <x v="0"/>
    <m/>
    <m/>
    <x v="91"/>
    <m/>
    <x v="2"/>
    <x v="3"/>
    <x v="0"/>
  </r>
  <r>
    <x v="625"/>
    <x v="5"/>
    <x v="0"/>
    <s v="GDN_Direct_RT_2102"/>
    <n v="215"/>
    <m/>
    <m/>
    <m/>
    <m/>
    <n v="47.848299394999998"/>
    <m/>
    <x v="0"/>
    <m/>
    <m/>
    <x v="91"/>
    <m/>
    <x v="2"/>
    <x v="3"/>
    <x v="0"/>
  </r>
  <r>
    <x v="625"/>
    <x v="5"/>
    <x v="0"/>
    <s v="GDN_Direct_RT_2102"/>
    <n v="215"/>
    <m/>
    <m/>
    <m/>
    <m/>
    <n v="0"/>
    <m/>
    <x v="0"/>
    <m/>
    <m/>
    <x v="91"/>
    <m/>
    <x v="2"/>
    <x v="3"/>
    <x v="0"/>
  </r>
  <r>
    <x v="625"/>
    <x v="5"/>
    <x v="0"/>
    <s v="GDN_Direct_RT_2102"/>
    <n v="7319"/>
    <m/>
    <m/>
    <m/>
    <m/>
    <n v="2292.9101096449999"/>
    <m/>
    <x v="0"/>
    <m/>
    <m/>
    <x v="91"/>
    <m/>
    <x v="2"/>
    <x v="3"/>
    <x v="0"/>
  </r>
  <r>
    <x v="625"/>
    <x v="5"/>
    <x v="0"/>
    <s v="GDN_Direct_RT_2102"/>
    <n v="1549"/>
    <m/>
    <m/>
    <m/>
    <m/>
    <n v="24.107037015"/>
    <m/>
    <x v="0"/>
    <m/>
    <m/>
    <x v="91"/>
    <m/>
    <x v="2"/>
    <x v="3"/>
    <x v="0"/>
  </r>
  <r>
    <x v="625"/>
    <x v="5"/>
    <x v="0"/>
    <s v="GDN_Direct_RT_2102"/>
    <n v="220"/>
    <m/>
    <m/>
    <m/>
    <m/>
    <n v="89.414970885000002"/>
    <m/>
    <x v="0"/>
    <m/>
    <m/>
    <x v="91"/>
    <m/>
    <x v="2"/>
    <x v="3"/>
    <x v="0"/>
  </r>
  <r>
    <x v="625"/>
    <x v="5"/>
    <x v="0"/>
    <s v="GDN_Direct_RT_2102"/>
    <n v="82"/>
    <m/>
    <m/>
    <m/>
    <m/>
    <n v="24.529998885000001"/>
    <m/>
    <x v="0"/>
    <m/>
    <m/>
    <x v="91"/>
    <m/>
    <x v="2"/>
    <x v="3"/>
    <x v="0"/>
  </r>
  <r>
    <x v="625"/>
    <x v="5"/>
    <x v="0"/>
    <s v="GDN_Direct_RT_2102"/>
    <n v="47"/>
    <m/>
    <m/>
    <m/>
    <m/>
    <n v="12.227193695"/>
    <m/>
    <x v="0"/>
    <m/>
    <m/>
    <x v="91"/>
    <m/>
    <x v="2"/>
    <x v="3"/>
    <x v="0"/>
  </r>
  <r>
    <x v="625"/>
    <x v="5"/>
    <x v="0"/>
    <s v="GDN_Direct_RT_2102"/>
    <n v="37"/>
    <m/>
    <m/>
    <m/>
    <m/>
    <n v="10.2085832"/>
    <m/>
    <x v="0"/>
    <m/>
    <m/>
    <x v="91"/>
    <m/>
    <x v="2"/>
    <x v="3"/>
    <x v="0"/>
  </r>
  <r>
    <x v="625"/>
    <x v="5"/>
    <x v="0"/>
    <s v="GDN_Direct_RT_2102"/>
    <n v="320"/>
    <m/>
    <m/>
    <m/>
    <m/>
    <n v="24.526000495000002"/>
    <m/>
    <x v="0"/>
    <m/>
    <m/>
    <x v="91"/>
    <m/>
    <x v="2"/>
    <x v="3"/>
    <x v="0"/>
  </r>
  <r>
    <x v="625"/>
    <x v="5"/>
    <x v="0"/>
    <s v="GDN_Direct_RT_2102"/>
    <n v="419"/>
    <m/>
    <m/>
    <m/>
    <m/>
    <n v="49.06"/>
    <m/>
    <x v="0"/>
    <m/>
    <m/>
    <x v="91"/>
    <m/>
    <x v="2"/>
    <x v="3"/>
    <x v="0"/>
  </r>
  <r>
    <x v="625"/>
    <x v="5"/>
    <x v="0"/>
    <s v="GDN_Direct_RT_2102"/>
    <n v="7"/>
    <m/>
    <m/>
    <m/>
    <m/>
    <n v="0"/>
    <m/>
    <x v="0"/>
    <m/>
    <m/>
    <x v="91"/>
    <m/>
    <x v="2"/>
    <x v="3"/>
    <x v="0"/>
  </r>
  <r>
    <x v="625"/>
    <x v="5"/>
    <x v="0"/>
    <s v="GDN_Direct_RT_2102"/>
    <n v="42"/>
    <m/>
    <m/>
    <m/>
    <m/>
    <n v="0"/>
    <m/>
    <x v="0"/>
    <m/>
    <m/>
    <x v="91"/>
    <m/>
    <x v="2"/>
    <x v="3"/>
    <x v="0"/>
  </r>
  <r>
    <x v="625"/>
    <x v="5"/>
    <x v="0"/>
    <s v="GDN_Direct_RT_2102"/>
    <n v="32"/>
    <m/>
    <m/>
    <m/>
    <m/>
    <n v="27.131260435000002"/>
    <m/>
    <x v="0"/>
    <m/>
    <m/>
    <x v="91"/>
    <m/>
    <x v="2"/>
    <x v="3"/>
    <x v="0"/>
  </r>
  <r>
    <x v="625"/>
    <x v="5"/>
    <x v="0"/>
    <s v="GDN_Direct_RT_2102"/>
    <n v="34"/>
    <m/>
    <m/>
    <m/>
    <m/>
    <n v="0"/>
    <m/>
    <x v="0"/>
    <m/>
    <m/>
    <x v="91"/>
    <m/>
    <x v="2"/>
    <x v="3"/>
    <x v="0"/>
  </r>
  <r>
    <x v="625"/>
    <x v="5"/>
    <x v="0"/>
    <s v="GDN_Direct_RT_2102"/>
    <n v="12"/>
    <m/>
    <m/>
    <m/>
    <m/>
    <n v="0"/>
    <m/>
    <x v="0"/>
    <m/>
    <m/>
    <x v="91"/>
    <m/>
    <x v="2"/>
    <x v="3"/>
    <x v="0"/>
  </r>
  <r>
    <x v="625"/>
    <x v="5"/>
    <x v="0"/>
    <s v="GDN_Direct_RT_2102"/>
    <n v="4"/>
    <m/>
    <m/>
    <m/>
    <m/>
    <n v="0"/>
    <m/>
    <x v="0"/>
    <m/>
    <m/>
    <x v="91"/>
    <m/>
    <x v="2"/>
    <x v="3"/>
    <x v="0"/>
  </r>
  <r>
    <x v="625"/>
    <x v="5"/>
    <x v="0"/>
    <s v="GDN_Direct_RT_2102"/>
    <n v="150"/>
    <m/>
    <m/>
    <m/>
    <m/>
    <n v="24.529998885000001"/>
    <m/>
    <x v="0"/>
    <m/>
    <m/>
    <x v="91"/>
    <m/>
    <x v="2"/>
    <x v="3"/>
    <x v="0"/>
  </r>
  <r>
    <x v="625"/>
    <x v="5"/>
    <x v="0"/>
    <s v="GDN_Direct_RT_2102"/>
    <n v="88"/>
    <m/>
    <m/>
    <m/>
    <m/>
    <n v="0"/>
    <m/>
    <x v="0"/>
    <m/>
    <m/>
    <x v="91"/>
    <m/>
    <x v="2"/>
    <x v="3"/>
    <x v="0"/>
  </r>
  <r>
    <x v="625"/>
    <x v="5"/>
    <x v="0"/>
    <s v="GDN_Direct_RT_2102"/>
    <n v="172"/>
    <m/>
    <m/>
    <m/>
    <m/>
    <n v="41.545058330000003"/>
    <m/>
    <x v="0"/>
    <m/>
    <m/>
    <x v="91"/>
    <m/>
    <x v="2"/>
    <x v="3"/>
    <x v="0"/>
  </r>
  <r>
    <x v="625"/>
    <x v="5"/>
    <x v="0"/>
    <s v="GDN_Direct_RT_2102"/>
    <n v="85"/>
    <m/>
    <m/>
    <m/>
    <m/>
    <n v="23.659702360000001"/>
    <m/>
    <x v="0"/>
    <m/>
    <m/>
    <x v="91"/>
    <m/>
    <x v="2"/>
    <x v="3"/>
    <x v="0"/>
  </r>
  <r>
    <x v="625"/>
    <x v="5"/>
    <x v="0"/>
    <s v="GDN_Direct_RT_2102"/>
    <n v="4552"/>
    <m/>
    <m/>
    <m/>
    <m/>
    <n v="983.20468637499994"/>
    <m/>
    <x v="0"/>
    <m/>
    <m/>
    <x v="91"/>
    <m/>
    <x v="2"/>
    <x v="3"/>
    <x v="0"/>
  </r>
  <r>
    <x v="625"/>
    <x v="5"/>
    <x v="0"/>
    <s v="GDN_Direct_RT_2102"/>
    <n v="60983"/>
    <m/>
    <m/>
    <m/>
    <m/>
    <n v="6969.9707856249997"/>
    <m/>
    <x v="0"/>
    <m/>
    <m/>
    <x v="91"/>
    <m/>
    <x v="2"/>
    <x v="3"/>
    <x v="0"/>
  </r>
  <r>
    <x v="625"/>
    <x v="5"/>
    <x v="0"/>
    <s v="GDN_Direct_RT_2102"/>
    <n v="65"/>
    <m/>
    <m/>
    <m/>
    <m/>
    <n v="0"/>
    <m/>
    <x v="0"/>
    <m/>
    <m/>
    <x v="91"/>
    <m/>
    <x v="2"/>
    <x v="3"/>
    <x v="0"/>
  </r>
  <r>
    <x v="625"/>
    <x v="5"/>
    <x v="0"/>
    <s v="GDN_Direct_RT_2102"/>
    <n v="2519"/>
    <m/>
    <m/>
    <m/>
    <m/>
    <n v="117.019817535"/>
    <m/>
    <x v="0"/>
    <m/>
    <m/>
    <x v="91"/>
    <m/>
    <x v="2"/>
    <x v="3"/>
    <x v="0"/>
  </r>
  <r>
    <x v="625"/>
    <x v="5"/>
    <x v="0"/>
    <s v="GDN_Direct_RT_2102"/>
    <n v="1727"/>
    <m/>
    <m/>
    <m/>
    <m/>
    <n v="41.374202420000003"/>
    <m/>
    <x v="0"/>
    <m/>
    <m/>
    <x v="91"/>
    <m/>
    <x v="2"/>
    <x v="3"/>
    <x v="0"/>
  </r>
  <r>
    <x v="625"/>
    <x v="5"/>
    <x v="0"/>
    <s v="GDN_Direct_RT_2102"/>
    <n v="44"/>
    <m/>
    <m/>
    <m/>
    <m/>
    <n v="16.7526297"/>
    <m/>
    <x v="0"/>
    <m/>
    <m/>
    <x v="91"/>
    <m/>
    <x v="2"/>
    <x v="3"/>
    <x v="0"/>
  </r>
  <r>
    <x v="626"/>
    <x v="4"/>
    <x v="0"/>
    <s v="指名：ドルチェグスト（170816-170916）"/>
    <n v="2340"/>
    <m/>
    <m/>
    <m/>
    <m/>
    <n v="29144.959999999999"/>
    <m/>
    <x v="0"/>
    <m/>
    <m/>
    <x v="91"/>
    <m/>
    <x v="2"/>
    <x v="3"/>
    <x v="2"/>
  </r>
  <r>
    <x v="626"/>
    <x v="4"/>
    <x v="0"/>
    <s v="指名：ドルチェグスト（170816-170916）"/>
    <n v="88"/>
    <m/>
    <m/>
    <m/>
    <m/>
    <n v="1095.1199999999999"/>
    <m/>
    <x v="0"/>
    <m/>
    <m/>
    <x v="91"/>
    <m/>
    <x v="2"/>
    <x v="3"/>
    <x v="2"/>
  </r>
  <r>
    <x v="626"/>
    <x v="4"/>
    <x v="0"/>
    <s v="指名：ドルチェグスト（170816-170916）"/>
    <n v="3294"/>
    <m/>
    <m/>
    <m/>
    <m/>
    <n v="37596"/>
    <m/>
    <x v="0"/>
    <m/>
    <m/>
    <x v="91"/>
    <m/>
    <x v="2"/>
    <x v="3"/>
    <x v="2"/>
  </r>
  <r>
    <x v="626"/>
    <x v="4"/>
    <x v="0"/>
    <s v="指名：ドルチェグスト（170816-170916）"/>
    <n v="154"/>
    <m/>
    <m/>
    <m/>
    <m/>
    <n v="1825.1999999999998"/>
    <m/>
    <x v="0"/>
    <m/>
    <m/>
    <x v="91"/>
    <m/>
    <x v="2"/>
    <x v="3"/>
    <x v="2"/>
  </r>
  <r>
    <x v="626"/>
    <x v="5"/>
    <x v="0"/>
    <s v="GDN_Direct_RT_2102"/>
    <n v="126"/>
    <m/>
    <m/>
    <m/>
    <m/>
    <n v="22.3"/>
    <m/>
    <x v="0"/>
    <m/>
    <m/>
    <x v="91"/>
    <m/>
    <x v="2"/>
    <x v="3"/>
    <x v="0"/>
  </r>
  <r>
    <x v="626"/>
    <x v="5"/>
    <x v="0"/>
    <s v="GDN_Direct_RT_2102"/>
    <n v="12"/>
    <m/>
    <m/>
    <m/>
    <m/>
    <n v="0"/>
    <m/>
    <x v="0"/>
    <m/>
    <m/>
    <x v="91"/>
    <m/>
    <x v="2"/>
    <x v="3"/>
    <x v="0"/>
  </r>
  <r>
    <x v="626"/>
    <x v="5"/>
    <x v="0"/>
    <s v="GDN_Direct_RT_2102"/>
    <n v="40"/>
    <m/>
    <m/>
    <m/>
    <m/>
    <n v="0"/>
    <m/>
    <x v="0"/>
    <m/>
    <m/>
    <x v="91"/>
    <m/>
    <x v="2"/>
    <x v="3"/>
    <x v="0"/>
  </r>
  <r>
    <x v="626"/>
    <x v="5"/>
    <x v="0"/>
    <s v="GDN_Direct_RT_2102"/>
    <n v="24"/>
    <m/>
    <m/>
    <m/>
    <m/>
    <n v="0"/>
    <m/>
    <x v="0"/>
    <m/>
    <m/>
    <x v="91"/>
    <m/>
    <x v="2"/>
    <x v="3"/>
    <x v="0"/>
  </r>
  <r>
    <x v="626"/>
    <x v="5"/>
    <x v="0"/>
    <s v="GDN_Direct_RT_2102"/>
    <n v="3"/>
    <m/>
    <m/>
    <m/>
    <m/>
    <n v="0"/>
    <m/>
    <x v="0"/>
    <m/>
    <m/>
    <x v="91"/>
    <m/>
    <x v="2"/>
    <x v="3"/>
    <x v="0"/>
  </r>
  <r>
    <x v="626"/>
    <x v="5"/>
    <x v="0"/>
    <s v="GDN_Direct_RT_2102"/>
    <n v="276"/>
    <m/>
    <m/>
    <m/>
    <m/>
    <n v="23.414998884999999"/>
    <m/>
    <x v="0"/>
    <m/>
    <m/>
    <x v="91"/>
    <m/>
    <x v="2"/>
    <x v="3"/>
    <x v="0"/>
  </r>
  <r>
    <x v="626"/>
    <x v="5"/>
    <x v="0"/>
    <s v="GDN_Direct_RT_2102"/>
    <n v="11784"/>
    <m/>
    <m/>
    <m/>
    <m/>
    <n v="2925.1656436750004"/>
    <m/>
    <x v="0"/>
    <m/>
    <m/>
    <x v="91"/>
    <m/>
    <x v="2"/>
    <x v="3"/>
    <x v="0"/>
  </r>
  <r>
    <x v="626"/>
    <x v="5"/>
    <x v="0"/>
    <s v="GDN_Direct_RT_2102"/>
    <n v="63"/>
    <m/>
    <m/>
    <m/>
    <m/>
    <n v="23.414998884999999"/>
    <m/>
    <x v="0"/>
    <m/>
    <m/>
    <x v="91"/>
    <m/>
    <x v="2"/>
    <x v="3"/>
    <x v="0"/>
  </r>
  <r>
    <x v="626"/>
    <x v="5"/>
    <x v="0"/>
    <s v="GDN_Direct_RT_2102"/>
    <n v="836"/>
    <m/>
    <m/>
    <m/>
    <m/>
    <n v="44.988508369999998"/>
    <m/>
    <x v="0"/>
    <m/>
    <m/>
    <x v="91"/>
    <m/>
    <x v="2"/>
    <x v="3"/>
    <x v="0"/>
  </r>
  <r>
    <x v="626"/>
    <x v="5"/>
    <x v="0"/>
    <s v="GDN_Direct_RT_2102"/>
    <n v="187"/>
    <m/>
    <m/>
    <m/>
    <m/>
    <n v="14.772397505000001"/>
    <m/>
    <x v="0"/>
    <m/>
    <m/>
    <x v="91"/>
    <m/>
    <x v="2"/>
    <x v="3"/>
    <x v="0"/>
  </r>
  <r>
    <x v="626"/>
    <x v="5"/>
    <x v="0"/>
    <s v="GDN_Direct_RT_2102"/>
    <n v="333"/>
    <m/>
    <m/>
    <m/>
    <m/>
    <n v="40.691552590000001"/>
    <m/>
    <x v="0"/>
    <m/>
    <m/>
    <x v="91"/>
    <m/>
    <x v="2"/>
    <x v="3"/>
    <x v="0"/>
  </r>
  <r>
    <x v="626"/>
    <x v="5"/>
    <x v="0"/>
    <s v="GDN_Direct_RT_2102"/>
    <n v="47"/>
    <m/>
    <m/>
    <m/>
    <m/>
    <n v="0"/>
    <m/>
    <x v="0"/>
    <m/>
    <m/>
    <x v="91"/>
    <m/>
    <x v="2"/>
    <x v="3"/>
    <x v="0"/>
  </r>
  <r>
    <x v="626"/>
    <x v="5"/>
    <x v="0"/>
    <s v="GDN_Direct_RT_2102"/>
    <n v="43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209"/>
    <m/>
    <m/>
    <m/>
    <m/>
    <n v="116.045256245"/>
    <m/>
    <x v="0"/>
    <m/>
    <m/>
    <x v="91"/>
    <m/>
    <x v="2"/>
    <x v="3"/>
    <x v="0"/>
  </r>
  <r>
    <x v="626"/>
    <x v="5"/>
    <x v="0"/>
    <s v="GDN_Direct_RT_2102"/>
    <n v="18"/>
    <m/>
    <m/>
    <m/>
    <m/>
    <n v="0"/>
    <m/>
    <x v="0"/>
    <m/>
    <m/>
    <x v="91"/>
    <m/>
    <x v="2"/>
    <x v="3"/>
    <x v="0"/>
  </r>
  <r>
    <x v="626"/>
    <x v="5"/>
    <x v="0"/>
    <s v="GDN_Direct_RT_2102"/>
    <n v="8"/>
    <m/>
    <m/>
    <m/>
    <m/>
    <n v="0"/>
    <m/>
    <x v="0"/>
    <m/>
    <m/>
    <x v="91"/>
    <m/>
    <x v="2"/>
    <x v="3"/>
    <x v="0"/>
  </r>
  <r>
    <x v="626"/>
    <x v="5"/>
    <x v="0"/>
    <s v="GDN_Direct_RT_2102"/>
    <n v="9"/>
    <m/>
    <m/>
    <m/>
    <m/>
    <n v="0"/>
    <m/>
    <x v="0"/>
    <m/>
    <m/>
    <x v="91"/>
    <m/>
    <x v="2"/>
    <x v="3"/>
    <x v="0"/>
  </r>
  <r>
    <x v="626"/>
    <x v="5"/>
    <x v="0"/>
    <s v="GDN_Direct_RT_2102"/>
    <n v="81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69"/>
    <m/>
    <m/>
    <m/>
    <m/>
    <n v="0"/>
    <m/>
    <x v="0"/>
    <m/>
    <m/>
    <x v="91"/>
    <m/>
    <x v="2"/>
    <x v="3"/>
    <x v="0"/>
  </r>
  <r>
    <x v="626"/>
    <x v="5"/>
    <x v="0"/>
    <s v="GDN_Direct_RT_2102"/>
    <n v="275976"/>
    <m/>
    <m/>
    <m/>
    <m/>
    <n v="31484.313645654998"/>
    <m/>
    <x v="0"/>
    <m/>
    <m/>
    <x v="91"/>
    <m/>
    <x v="2"/>
    <x v="3"/>
    <x v="0"/>
  </r>
  <r>
    <x v="626"/>
    <x v="5"/>
    <x v="0"/>
    <s v="GDN_Direct_RT_2102"/>
    <n v="64"/>
    <m/>
    <m/>
    <m/>
    <m/>
    <n v="0"/>
    <m/>
    <x v="0"/>
    <m/>
    <m/>
    <x v="91"/>
    <m/>
    <x v="2"/>
    <x v="3"/>
    <x v="0"/>
  </r>
  <r>
    <x v="626"/>
    <x v="5"/>
    <x v="0"/>
    <s v="GDN_Direct_RT_2102"/>
    <n v="1139"/>
    <m/>
    <m/>
    <m/>
    <m/>
    <n v="22.95007399"/>
    <m/>
    <x v="0"/>
    <m/>
    <m/>
    <x v="91"/>
    <m/>
    <x v="2"/>
    <x v="3"/>
    <x v="0"/>
  </r>
  <r>
    <x v="626"/>
    <x v="5"/>
    <x v="0"/>
    <s v="GDN_Direct_RT_2102"/>
    <n v="766"/>
    <m/>
    <m/>
    <m/>
    <m/>
    <n v="147.66263889999999"/>
    <m/>
    <x v="0"/>
    <m/>
    <m/>
    <x v="91"/>
    <m/>
    <x v="2"/>
    <x v="3"/>
    <x v="0"/>
  </r>
  <r>
    <x v="626"/>
    <x v="5"/>
    <x v="0"/>
    <s v="GDN_Direct_RT_2102"/>
    <n v="2790"/>
    <m/>
    <m/>
    <m/>
    <m/>
    <n v="253.18433671"/>
    <m/>
    <x v="0"/>
    <m/>
    <m/>
    <x v="91"/>
    <m/>
    <x v="2"/>
    <x v="3"/>
    <x v="0"/>
  </r>
  <r>
    <x v="626"/>
    <x v="5"/>
    <x v="0"/>
    <s v="GDN_Direct_RT_2102"/>
    <n v="692"/>
    <m/>
    <m/>
    <m/>
    <m/>
    <n v="61.734805985000001"/>
    <m/>
    <x v="0"/>
    <m/>
    <m/>
    <x v="91"/>
    <m/>
    <x v="2"/>
    <x v="3"/>
    <x v="0"/>
  </r>
  <r>
    <x v="626"/>
    <x v="5"/>
    <x v="0"/>
    <s v="GDN_Direct_RT_2102"/>
    <n v="755"/>
    <m/>
    <m/>
    <m/>
    <m/>
    <n v="0"/>
    <m/>
    <x v="0"/>
    <m/>
    <m/>
    <x v="91"/>
    <m/>
    <x v="2"/>
    <x v="3"/>
    <x v="0"/>
  </r>
  <r>
    <x v="626"/>
    <x v="5"/>
    <x v="0"/>
    <s v="GDN_Direct_RT_2102"/>
    <n v="726"/>
    <m/>
    <m/>
    <m/>
    <m/>
    <n v="417.30848550000002"/>
    <m/>
    <x v="0"/>
    <m/>
    <m/>
    <x v="91"/>
    <m/>
    <x v="2"/>
    <x v="3"/>
    <x v="0"/>
  </r>
  <r>
    <x v="626"/>
    <x v="5"/>
    <x v="0"/>
    <s v="GDN_Direct_RT_2102"/>
    <n v="171"/>
    <m/>
    <m/>
    <m/>
    <m/>
    <n v="0"/>
    <m/>
    <x v="0"/>
    <m/>
    <m/>
    <x v="91"/>
    <m/>
    <x v="2"/>
    <x v="3"/>
    <x v="0"/>
  </r>
  <r>
    <x v="626"/>
    <x v="5"/>
    <x v="0"/>
    <s v="GDN_Direct_RT_2102"/>
    <n v="2"/>
    <m/>
    <m/>
    <m/>
    <m/>
    <n v="0"/>
    <m/>
    <x v="0"/>
    <m/>
    <m/>
    <x v="91"/>
    <m/>
    <x v="2"/>
    <x v="3"/>
    <x v="0"/>
  </r>
  <r>
    <x v="626"/>
    <x v="5"/>
    <x v="0"/>
    <s v="GDN_Direct_RT_2102"/>
    <n v="119"/>
    <m/>
    <m/>
    <m/>
    <m/>
    <n v="0"/>
    <m/>
    <x v="0"/>
    <m/>
    <m/>
    <x v="91"/>
    <m/>
    <x v="2"/>
    <x v="3"/>
    <x v="0"/>
  </r>
  <r>
    <x v="626"/>
    <x v="5"/>
    <x v="0"/>
    <s v="GDN_Direct_RT_2102"/>
    <n v="103"/>
    <m/>
    <m/>
    <m/>
    <m/>
    <n v="0"/>
    <m/>
    <x v="0"/>
    <m/>
    <m/>
    <x v="91"/>
    <m/>
    <x v="2"/>
    <x v="3"/>
    <x v="0"/>
  </r>
  <r>
    <x v="626"/>
    <x v="5"/>
    <x v="0"/>
    <s v="GDN_Direct_RT_2102"/>
    <n v="171"/>
    <m/>
    <m/>
    <m/>
    <m/>
    <n v="0"/>
    <m/>
    <x v="0"/>
    <m/>
    <m/>
    <x v="91"/>
    <m/>
    <x v="2"/>
    <x v="3"/>
    <x v="0"/>
  </r>
  <r>
    <x v="626"/>
    <x v="5"/>
    <x v="0"/>
    <s v="GDN_Direct_RT_2102"/>
    <n v="165"/>
    <m/>
    <m/>
    <m/>
    <m/>
    <n v="0"/>
    <m/>
    <x v="0"/>
    <m/>
    <m/>
    <x v="91"/>
    <m/>
    <x v="2"/>
    <x v="3"/>
    <x v="0"/>
  </r>
  <r>
    <x v="626"/>
    <x v="5"/>
    <x v="0"/>
    <s v="GDN_Direct_RT_2102"/>
    <n v="60"/>
    <m/>
    <m/>
    <m/>
    <m/>
    <n v="0"/>
    <m/>
    <x v="0"/>
    <m/>
    <m/>
    <x v="91"/>
    <m/>
    <x v="2"/>
    <x v="3"/>
    <x v="0"/>
  </r>
  <r>
    <x v="626"/>
    <x v="5"/>
    <x v="0"/>
    <s v="GDN_Direct_RT_2102"/>
    <n v="946"/>
    <m/>
    <m/>
    <m/>
    <m/>
    <n v="43.208409754999998"/>
    <m/>
    <x v="0"/>
    <m/>
    <m/>
    <x v="91"/>
    <m/>
    <x v="2"/>
    <x v="3"/>
    <x v="0"/>
  </r>
  <r>
    <x v="626"/>
    <x v="5"/>
    <x v="0"/>
    <s v="GDN_Direct_RT_2102"/>
    <n v="145"/>
    <m/>
    <m/>
    <m/>
    <m/>
    <n v="14.740987955"/>
    <m/>
    <x v="0"/>
    <m/>
    <m/>
    <x v="91"/>
    <m/>
    <x v="2"/>
    <x v="3"/>
    <x v="0"/>
  </r>
  <r>
    <x v="626"/>
    <x v="5"/>
    <x v="0"/>
    <s v="GDN_Direct_RT_2102"/>
    <n v="68"/>
    <m/>
    <m/>
    <m/>
    <m/>
    <n v="0"/>
    <m/>
    <x v="0"/>
    <m/>
    <m/>
    <x v="91"/>
    <m/>
    <x v="2"/>
    <x v="3"/>
    <x v="0"/>
  </r>
  <r>
    <x v="626"/>
    <x v="5"/>
    <x v="0"/>
    <s v="GDN_Direct_RT_2102"/>
    <n v="51528"/>
    <m/>
    <m/>
    <m/>
    <m/>
    <n v="6196.10280005"/>
    <m/>
    <x v="0"/>
    <m/>
    <m/>
    <x v="91"/>
    <m/>
    <x v="2"/>
    <x v="3"/>
    <x v="0"/>
  </r>
  <r>
    <x v="626"/>
    <x v="5"/>
    <x v="0"/>
    <s v="GDN_Direct_RT_2102"/>
    <n v="8917"/>
    <m/>
    <m/>
    <m/>
    <m/>
    <n v="2384.7208130150002"/>
    <m/>
    <x v="0"/>
    <m/>
    <m/>
    <x v="91"/>
    <m/>
    <x v="2"/>
    <x v="3"/>
    <x v="0"/>
  </r>
  <r>
    <x v="626"/>
    <x v="5"/>
    <x v="0"/>
    <s v="GDN_Direct_RT_2102"/>
    <n v="26"/>
    <m/>
    <m/>
    <m/>
    <m/>
    <n v="0"/>
    <m/>
    <x v="0"/>
    <m/>
    <m/>
    <x v="91"/>
    <m/>
    <x v="2"/>
    <x v="3"/>
    <x v="0"/>
  </r>
  <r>
    <x v="626"/>
    <x v="5"/>
    <x v="0"/>
    <s v="GDN_Direct_RT_2102"/>
    <n v="25"/>
    <m/>
    <m/>
    <m/>
    <m/>
    <n v="0"/>
    <m/>
    <x v="0"/>
    <m/>
    <m/>
    <x v="91"/>
    <m/>
    <x v="2"/>
    <x v="3"/>
    <x v="0"/>
  </r>
  <r>
    <x v="626"/>
    <x v="5"/>
    <x v="0"/>
    <s v="GDN_Direct_RT_2102"/>
    <n v="273"/>
    <m/>
    <m/>
    <m/>
    <m/>
    <n v="51.753867874999997"/>
    <m/>
    <x v="0"/>
    <m/>
    <m/>
    <x v="91"/>
    <m/>
    <x v="2"/>
    <x v="3"/>
    <x v="0"/>
  </r>
  <r>
    <x v="626"/>
    <x v="5"/>
    <x v="0"/>
    <s v="GDN_Direct_RT_2102"/>
    <n v="66"/>
    <m/>
    <m/>
    <m/>
    <m/>
    <n v="20.269204784999999"/>
    <m/>
    <x v="0"/>
    <m/>
    <m/>
    <x v="91"/>
    <m/>
    <x v="2"/>
    <x v="3"/>
    <x v="0"/>
  </r>
  <r>
    <x v="626"/>
    <x v="5"/>
    <x v="0"/>
    <s v="GDN_Direct_RT_2102"/>
    <n v="49"/>
    <m/>
    <m/>
    <m/>
    <m/>
    <n v="0"/>
    <m/>
    <x v="0"/>
    <m/>
    <m/>
    <x v="91"/>
    <m/>
    <x v="2"/>
    <x v="3"/>
    <x v="0"/>
  </r>
  <r>
    <x v="626"/>
    <x v="5"/>
    <x v="0"/>
    <s v="GDN_Direct_RT_2102"/>
    <n v="139"/>
    <m/>
    <m/>
    <m/>
    <m/>
    <n v="17.973934915000001"/>
    <m/>
    <x v="0"/>
    <m/>
    <m/>
    <x v="91"/>
    <m/>
    <x v="2"/>
    <x v="3"/>
    <x v="0"/>
  </r>
  <r>
    <x v="626"/>
    <x v="5"/>
    <x v="0"/>
    <s v="GDN_Direct_RT_2102"/>
    <n v="22"/>
    <m/>
    <m/>
    <m/>
    <m/>
    <n v="13.222781655"/>
    <m/>
    <x v="0"/>
    <m/>
    <m/>
    <x v="91"/>
    <m/>
    <x v="2"/>
    <x v="3"/>
    <x v="0"/>
  </r>
  <r>
    <x v="626"/>
    <x v="5"/>
    <x v="0"/>
    <s v="GDN_Direct_RT_2102"/>
    <n v="99"/>
    <m/>
    <m/>
    <m/>
    <m/>
    <n v="0"/>
    <m/>
    <x v="0"/>
    <m/>
    <m/>
    <x v="91"/>
    <m/>
    <x v="2"/>
    <x v="3"/>
    <x v="0"/>
  </r>
  <r>
    <x v="626"/>
    <x v="5"/>
    <x v="0"/>
    <s v="GDN_Direct_RT_2102"/>
    <n v="113"/>
    <m/>
    <m/>
    <m/>
    <m/>
    <n v="0"/>
    <m/>
    <x v="0"/>
    <m/>
    <m/>
    <x v="91"/>
    <m/>
    <x v="2"/>
    <x v="3"/>
    <x v="0"/>
  </r>
  <r>
    <x v="626"/>
    <x v="5"/>
    <x v="0"/>
    <s v="GDN_Direct_RT_2102"/>
    <n v="138"/>
    <m/>
    <m/>
    <m/>
    <m/>
    <n v="0"/>
    <m/>
    <x v="0"/>
    <m/>
    <m/>
    <x v="91"/>
    <m/>
    <x v="2"/>
    <x v="3"/>
    <x v="0"/>
  </r>
  <r>
    <x v="626"/>
    <x v="5"/>
    <x v="0"/>
    <s v="GDN_Direct_RT_2102"/>
    <n v="866"/>
    <m/>
    <m/>
    <m/>
    <m/>
    <n v="301.20675562000002"/>
    <m/>
    <x v="0"/>
    <m/>
    <m/>
    <x v="91"/>
    <m/>
    <x v="2"/>
    <x v="3"/>
    <x v="0"/>
  </r>
  <r>
    <x v="626"/>
    <x v="5"/>
    <x v="0"/>
    <s v="GDN_Direct_RT_2102"/>
    <n v="73"/>
    <m/>
    <m/>
    <m/>
    <m/>
    <n v="0"/>
    <m/>
    <x v="0"/>
    <m/>
    <m/>
    <x v="91"/>
    <m/>
    <x v="2"/>
    <x v="3"/>
    <x v="0"/>
  </r>
  <r>
    <x v="626"/>
    <x v="5"/>
    <x v="0"/>
    <s v="GDN_Direct_RT_2102"/>
    <n v="21"/>
    <m/>
    <m/>
    <m/>
    <m/>
    <n v="16.247200200000002"/>
    <m/>
    <x v="0"/>
    <m/>
    <m/>
    <x v="91"/>
    <m/>
    <x v="2"/>
    <x v="3"/>
    <x v="0"/>
  </r>
  <r>
    <x v="626"/>
    <x v="5"/>
    <x v="0"/>
    <s v="GDN_Direct_RT_2102"/>
    <n v="3"/>
    <m/>
    <m/>
    <m/>
    <m/>
    <n v="0"/>
    <m/>
    <x v="0"/>
    <m/>
    <m/>
    <x v="91"/>
    <m/>
    <x v="2"/>
    <x v="3"/>
    <x v="0"/>
  </r>
  <r>
    <x v="626"/>
    <x v="5"/>
    <x v="0"/>
    <s v="GDN_Direct_RT_2102"/>
    <n v="23"/>
    <m/>
    <m/>
    <m/>
    <m/>
    <n v="0"/>
    <m/>
    <x v="0"/>
    <m/>
    <m/>
    <x v="91"/>
    <m/>
    <x v="2"/>
    <x v="3"/>
    <x v="0"/>
  </r>
  <r>
    <x v="626"/>
    <x v="5"/>
    <x v="0"/>
    <s v="GDN_Direct_RT_2102"/>
    <n v="1738"/>
    <m/>
    <m/>
    <m/>
    <m/>
    <n v="169.90191153999999"/>
    <m/>
    <x v="0"/>
    <m/>
    <m/>
    <x v="91"/>
    <m/>
    <x v="2"/>
    <x v="3"/>
    <x v="0"/>
  </r>
  <r>
    <x v="626"/>
    <x v="5"/>
    <x v="0"/>
    <s v="GDN_Direct_RT_2102"/>
    <n v="3042"/>
    <m/>
    <m/>
    <m/>
    <m/>
    <n v="165.40933570000001"/>
    <m/>
    <x v="0"/>
    <m/>
    <m/>
    <x v="91"/>
    <m/>
    <x v="2"/>
    <x v="3"/>
    <x v="0"/>
  </r>
  <r>
    <x v="626"/>
    <x v="5"/>
    <x v="0"/>
    <s v="GDN_Direct_RT_2102"/>
    <n v="1873"/>
    <m/>
    <m/>
    <m/>
    <m/>
    <n v="111.649304075"/>
    <m/>
    <x v="0"/>
    <m/>
    <m/>
    <x v="91"/>
    <m/>
    <x v="2"/>
    <x v="3"/>
    <x v="0"/>
  </r>
  <r>
    <x v="626"/>
    <x v="5"/>
    <x v="0"/>
    <s v="GDN_Direct_RT_2102"/>
    <n v="150"/>
    <m/>
    <m/>
    <m/>
    <m/>
    <n v="0"/>
    <m/>
    <x v="0"/>
    <m/>
    <m/>
    <x v="91"/>
    <m/>
    <x v="2"/>
    <x v="3"/>
    <x v="0"/>
  </r>
  <r>
    <x v="626"/>
    <x v="5"/>
    <x v="0"/>
    <s v="GDN_Direct_RT_2102"/>
    <n v="7524"/>
    <m/>
    <m/>
    <m/>
    <m/>
    <n v="494.93891991999999"/>
    <m/>
    <x v="0"/>
    <m/>
    <m/>
    <x v="91"/>
    <m/>
    <x v="2"/>
    <x v="3"/>
    <x v="0"/>
  </r>
  <r>
    <x v="626"/>
    <x v="5"/>
    <x v="0"/>
    <s v="GDN_Direct_RT_2102"/>
    <n v="207"/>
    <m/>
    <m/>
    <m/>
    <m/>
    <n v="46.83"/>
    <m/>
    <x v="0"/>
    <m/>
    <m/>
    <x v="91"/>
    <m/>
    <x v="2"/>
    <x v="3"/>
    <x v="0"/>
  </r>
  <r>
    <x v="626"/>
    <x v="5"/>
    <x v="0"/>
    <s v="GDN_Direct_RT_2102"/>
    <n v="72"/>
    <m/>
    <m/>
    <m/>
    <m/>
    <n v="0"/>
    <m/>
    <x v="0"/>
    <m/>
    <m/>
    <x v="91"/>
    <m/>
    <x v="2"/>
    <x v="3"/>
    <x v="0"/>
  </r>
  <r>
    <x v="626"/>
    <x v="5"/>
    <x v="0"/>
    <s v="GDN_Direct_RT_2102"/>
    <n v="118"/>
    <m/>
    <m/>
    <m/>
    <m/>
    <n v="0"/>
    <m/>
    <x v="0"/>
    <m/>
    <m/>
    <x v="91"/>
    <m/>
    <x v="2"/>
    <x v="3"/>
    <x v="0"/>
  </r>
  <r>
    <x v="626"/>
    <x v="5"/>
    <x v="0"/>
    <s v="GDN_Direct_RT_2102"/>
    <n v="9"/>
    <m/>
    <m/>
    <m/>
    <m/>
    <n v="0"/>
    <m/>
    <x v="0"/>
    <m/>
    <m/>
    <x v="91"/>
    <m/>
    <x v="2"/>
    <x v="3"/>
    <x v="0"/>
  </r>
  <r>
    <x v="626"/>
    <x v="5"/>
    <x v="0"/>
    <s v="GDN_Direct_RT_2102"/>
    <n v="7681"/>
    <m/>
    <m/>
    <m/>
    <m/>
    <n v="1969.4738443250001"/>
    <m/>
    <x v="0"/>
    <m/>
    <m/>
    <x v="91"/>
    <m/>
    <x v="2"/>
    <x v="3"/>
    <x v="0"/>
  </r>
  <r>
    <x v="626"/>
    <x v="5"/>
    <x v="0"/>
    <s v="GDN_Direct_RT_2102"/>
    <n v="2148"/>
    <m/>
    <m/>
    <m/>
    <m/>
    <n v="113.235342515"/>
    <m/>
    <x v="0"/>
    <m/>
    <m/>
    <x v="91"/>
    <m/>
    <x v="2"/>
    <x v="3"/>
    <x v="0"/>
  </r>
  <r>
    <x v="626"/>
    <x v="5"/>
    <x v="0"/>
    <s v="GDN_Direct_RT_2102"/>
    <n v="2"/>
    <m/>
    <m/>
    <m/>
    <m/>
    <n v="0"/>
    <m/>
    <x v="0"/>
    <m/>
    <m/>
    <x v="91"/>
    <m/>
    <x v="2"/>
    <x v="3"/>
    <x v="0"/>
  </r>
  <r>
    <x v="626"/>
    <x v="5"/>
    <x v="0"/>
    <s v="GDN_Direct_RT_2102"/>
    <n v="13"/>
    <m/>
    <m/>
    <m/>
    <m/>
    <n v="0"/>
    <m/>
    <x v="0"/>
    <m/>
    <m/>
    <x v="91"/>
    <m/>
    <x v="2"/>
    <x v="3"/>
    <x v="0"/>
  </r>
  <r>
    <x v="626"/>
    <x v="5"/>
    <x v="0"/>
    <s v="GDN_Direct_RT_2102"/>
    <n v="39"/>
    <m/>
    <m/>
    <m/>
    <m/>
    <n v="0"/>
    <m/>
    <x v="0"/>
    <m/>
    <m/>
    <x v="91"/>
    <m/>
    <x v="2"/>
    <x v="3"/>
    <x v="0"/>
  </r>
  <r>
    <x v="626"/>
    <x v="5"/>
    <x v="0"/>
    <s v="GDN_Direct_RT_2102"/>
    <n v="149"/>
    <m/>
    <m/>
    <m/>
    <m/>
    <n v="19.218008430000001"/>
    <m/>
    <x v="0"/>
    <m/>
    <m/>
    <x v="91"/>
    <m/>
    <x v="2"/>
    <x v="3"/>
    <x v="0"/>
  </r>
  <r>
    <x v="626"/>
    <x v="5"/>
    <x v="0"/>
    <s v="GDN_Direct_RT_2102"/>
    <n v="1042"/>
    <m/>
    <m/>
    <m/>
    <m/>
    <n v="39.072470010000004"/>
    <m/>
    <x v="0"/>
    <m/>
    <m/>
    <x v="91"/>
    <m/>
    <x v="2"/>
    <x v="3"/>
    <x v="0"/>
  </r>
  <r>
    <x v="626"/>
    <x v="5"/>
    <x v="0"/>
    <s v="GDN_Direct_RT_2102"/>
    <n v="170"/>
    <m/>
    <m/>
    <m/>
    <m/>
    <n v="22.268459995000001"/>
    <m/>
    <x v="0"/>
    <m/>
    <m/>
    <x v="91"/>
    <m/>
    <x v="2"/>
    <x v="3"/>
    <x v="0"/>
  </r>
  <r>
    <x v="626"/>
    <x v="5"/>
    <x v="0"/>
    <s v="GDN_Direct_RT_2102"/>
    <n v="162"/>
    <m/>
    <m/>
    <m/>
    <m/>
    <n v="55.285197754999999"/>
    <m/>
    <x v="0"/>
    <m/>
    <m/>
    <x v="91"/>
    <m/>
    <x v="2"/>
    <x v="3"/>
    <x v="0"/>
  </r>
  <r>
    <x v="626"/>
    <x v="5"/>
    <x v="0"/>
    <s v="GDN_Direct_RT_2102"/>
    <n v="108"/>
    <m/>
    <m/>
    <m/>
    <m/>
    <n v="17.8570818"/>
    <m/>
    <x v="0"/>
    <m/>
    <m/>
    <x v="91"/>
    <m/>
    <x v="2"/>
    <x v="3"/>
    <x v="0"/>
  </r>
  <r>
    <x v="626"/>
    <x v="5"/>
    <x v="0"/>
    <s v="GDN_Direct_RT_2102"/>
    <n v="300"/>
    <m/>
    <m/>
    <m/>
    <m/>
    <n v="0"/>
    <m/>
    <x v="0"/>
    <m/>
    <m/>
    <x v="91"/>
    <m/>
    <x v="2"/>
    <x v="3"/>
    <x v="0"/>
  </r>
  <r>
    <x v="626"/>
    <x v="5"/>
    <x v="0"/>
    <s v="GDN_Direct_RT_2102"/>
    <n v="728"/>
    <m/>
    <m/>
    <m/>
    <m/>
    <n v="45.714997769999997"/>
    <m/>
    <x v="0"/>
    <m/>
    <m/>
    <x v="91"/>
    <m/>
    <x v="2"/>
    <x v="3"/>
    <x v="0"/>
  </r>
  <r>
    <x v="626"/>
    <x v="5"/>
    <x v="0"/>
    <s v="GDN_Direct_RT_2102"/>
    <n v="2306"/>
    <m/>
    <m/>
    <m/>
    <m/>
    <n v="70.312556735000001"/>
    <m/>
    <x v="0"/>
    <m/>
    <m/>
    <x v="91"/>
    <m/>
    <x v="2"/>
    <x v="3"/>
    <x v="0"/>
  </r>
  <r>
    <x v="626"/>
    <x v="5"/>
    <x v="0"/>
    <s v="GDN_Direct_RT_2102"/>
    <n v="68"/>
    <m/>
    <m/>
    <m/>
    <m/>
    <n v="0"/>
    <m/>
    <x v="0"/>
    <m/>
    <m/>
    <x v="91"/>
    <m/>
    <x v="2"/>
    <x v="3"/>
    <x v="0"/>
  </r>
  <r>
    <x v="626"/>
    <x v="5"/>
    <x v="0"/>
    <s v="GDN_Direct_RT_2102"/>
    <n v="4568"/>
    <m/>
    <m/>
    <m/>
    <m/>
    <n v="1246.2541963199999"/>
    <m/>
    <x v="0"/>
    <m/>
    <m/>
    <x v="91"/>
    <m/>
    <x v="2"/>
    <x v="3"/>
    <x v="0"/>
  </r>
  <r>
    <x v="626"/>
    <x v="5"/>
    <x v="0"/>
    <s v="GDN_Direct_RT_2102"/>
    <n v="10693"/>
    <m/>
    <m/>
    <m/>
    <m/>
    <n v="1004.8870733799999"/>
    <m/>
    <x v="0"/>
    <m/>
    <m/>
    <x v="91"/>
    <m/>
    <x v="2"/>
    <x v="3"/>
    <x v="0"/>
  </r>
  <r>
    <x v="626"/>
    <x v="5"/>
    <x v="0"/>
    <s v="GDN_Direct_RT_2102"/>
    <n v="203"/>
    <m/>
    <m/>
    <m/>
    <m/>
    <n v="0"/>
    <m/>
    <x v="0"/>
    <m/>
    <m/>
    <x v="91"/>
    <m/>
    <x v="2"/>
    <x v="3"/>
    <x v="0"/>
  </r>
  <r>
    <x v="626"/>
    <x v="5"/>
    <x v="0"/>
    <s v="GDN_Direct_RT_2102"/>
    <n v="843"/>
    <m/>
    <m/>
    <m/>
    <m/>
    <n v="22.175261604999999"/>
    <m/>
    <x v="0"/>
    <m/>
    <m/>
    <x v="91"/>
    <m/>
    <x v="2"/>
    <x v="3"/>
    <x v="0"/>
  </r>
  <r>
    <x v="626"/>
    <x v="5"/>
    <x v="0"/>
    <s v="GDN_Direct_RT_2102"/>
    <n v="64"/>
    <m/>
    <m/>
    <m/>
    <m/>
    <n v="68.257127824999998"/>
    <m/>
    <x v="0"/>
    <m/>
    <m/>
    <x v="91"/>
    <m/>
    <x v="2"/>
    <x v="3"/>
    <x v="0"/>
  </r>
  <r>
    <x v="626"/>
    <x v="5"/>
    <x v="0"/>
    <s v="GDN_Direct_RT_2102"/>
    <n v="42"/>
    <m/>
    <m/>
    <m/>
    <m/>
    <n v="0"/>
    <m/>
    <x v="0"/>
    <m/>
    <m/>
    <x v="91"/>
    <m/>
    <x v="2"/>
    <x v="3"/>
    <x v="0"/>
  </r>
  <r>
    <x v="626"/>
    <x v="5"/>
    <x v="0"/>
    <s v="GDN_Direct_RT_2102"/>
    <n v="1"/>
    <m/>
    <m/>
    <m/>
    <m/>
    <n v="0"/>
    <m/>
    <x v="0"/>
    <m/>
    <m/>
    <x v="91"/>
    <m/>
    <x v="2"/>
    <x v="3"/>
    <x v="0"/>
  </r>
  <r>
    <x v="626"/>
    <x v="5"/>
    <x v="0"/>
    <s v="GDN_Direct_RT_2102"/>
    <n v="20"/>
    <m/>
    <m/>
    <m/>
    <m/>
    <n v="0"/>
    <m/>
    <x v="0"/>
    <m/>
    <m/>
    <x v="91"/>
    <m/>
    <x v="2"/>
    <x v="3"/>
    <x v="0"/>
  </r>
  <r>
    <x v="626"/>
    <x v="5"/>
    <x v="0"/>
    <s v="GDN_Direct_RT_2102"/>
    <n v="103"/>
    <m/>
    <m/>
    <m/>
    <m/>
    <n v="22.3"/>
    <m/>
    <x v="0"/>
    <m/>
    <m/>
    <x v="91"/>
    <m/>
    <x v="2"/>
    <x v="3"/>
    <x v="0"/>
  </r>
  <r>
    <x v="626"/>
    <x v="5"/>
    <x v="0"/>
    <s v="GDN_Direct_RT_2102"/>
    <n v="353"/>
    <m/>
    <m/>
    <m/>
    <m/>
    <n v="111.36549309"/>
    <m/>
    <x v="0"/>
    <m/>
    <m/>
    <x v="91"/>
    <m/>
    <x v="2"/>
    <x v="3"/>
    <x v="0"/>
  </r>
  <r>
    <x v="627"/>
    <x v="4"/>
    <x v="0"/>
    <s v="指名：ドルチェグスト（170816-170916）"/>
    <n v="2179"/>
    <m/>
    <m/>
    <m/>
    <m/>
    <n v="27190.799999999999"/>
    <m/>
    <x v="0"/>
    <m/>
    <m/>
    <x v="91"/>
    <m/>
    <x v="2"/>
    <x v="3"/>
    <x v="2"/>
  </r>
  <r>
    <x v="627"/>
    <x v="4"/>
    <x v="0"/>
    <s v="指名：ドルチェグスト（170816-170916）"/>
    <n v="54"/>
    <m/>
    <m/>
    <m/>
    <m/>
    <n v="242.32"/>
    <m/>
    <x v="0"/>
    <m/>
    <m/>
    <x v="91"/>
    <m/>
    <x v="2"/>
    <x v="3"/>
    <x v="2"/>
  </r>
  <r>
    <x v="627"/>
    <x v="4"/>
    <x v="0"/>
    <s v="指名：ドルチェグスト（170816-170916）"/>
    <n v="2897"/>
    <m/>
    <m/>
    <m/>
    <m/>
    <n v="35370.400000000001"/>
    <m/>
    <x v="0"/>
    <m/>
    <m/>
    <x v="91"/>
    <m/>
    <x v="2"/>
    <x v="3"/>
    <x v="2"/>
  </r>
  <r>
    <x v="627"/>
    <x v="4"/>
    <x v="0"/>
    <s v="指名：ドルチェグスト（170816-170916）"/>
    <n v="146"/>
    <m/>
    <m/>
    <m/>
    <m/>
    <n v="1578.72"/>
    <m/>
    <x v="0"/>
    <m/>
    <m/>
    <x v="91"/>
    <m/>
    <x v="2"/>
    <x v="3"/>
    <x v="2"/>
  </r>
  <r>
    <x v="627"/>
    <x v="5"/>
    <x v="0"/>
    <s v="GDN_Direct_RT_2102"/>
    <n v="812"/>
    <m/>
    <m/>
    <m/>
    <m/>
    <n v="98.352985939999996"/>
    <m/>
    <x v="0"/>
    <m/>
    <m/>
    <x v="91"/>
    <m/>
    <x v="2"/>
    <x v="3"/>
    <x v="0"/>
  </r>
  <r>
    <x v="627"/>
    <x v="5"/>
    <x v="0"/>
    <s v="GDN_Direct_RT_2102"/>
    <n v="15"/>
    <m/>
    <m/>
    <m/>
    <m/>
    <n v="19.959959534999999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14"/>
    <m/>
    <m/>
    <m/>
    <m/>
    <n v="0"/>
    <m/>
    <x v="0"/>
    <m/>
    <m/>
    <x v="91"/>
    <m/>
    <x v="2"/>
    <x v="3"/>
    <x v="0"/>
  </r>
  <r>
    <x v="627"/>
    <x v="5"/>
    <x v="0"/>
    <s v="GDN_Direct_RT_2102"/>
    <n v="13"/>
    <m/>
    <m/>
    <m/>
    <m/>
    <n v="0"/>
    <m/>
    <x v="0"/>
    <m/>
    <m/>
    <x v="91"/>
    <m/>
    <x v="2"/>
    <x v="3"/>
    <x v="0"/>
  </r>
  <r>
    <x v="627"/>
    <x v="5"/>
    <x v="0"/>
    <s v="GDN_Direct_RT_2102"/>
    <n v="21"/>
    <m/>
    <m/>
    <m/>
    <m/>
    <n v="0"/>
    <m/>
    <x v="0"/>
    <m/>
    <m/>
    <x v="91"/>
    <m/>
    <x v="2"/>
    <x v="3"/>
    <x v="0"/>
  </r>
  <r>
    <x v="627"/>
    <x v="5"/>
    <x v="0"/>
    <s v="GDN_Direct_RT_2102"/>
    <n v="16313"/>
    <m/>
    <m/>
    <m/>
    <m/>
    <n v="2210.81797039"/>
    <m/>
    <x v="0"/>
    <m/>
    <m/>
    <x v="91"/>
    <m/>
    <x v="2"/>
    <x v="3"/>
    <x v="0"/>
  </r>
  <r>
    <x v="627"/>
    <x v="5"/>
    <x v="0"/>
    <s v="GDN_Direct_RT_2102"/>
    <n v="13"/>
    <m/>
    <m/>
    <m/>
    <m/>
    <n v="0"/>
    <m/>
    <x v="0"/>
    <m/>
    <m/>
    <x v="91"/>
    <m/>
    <x v="2"/>
    <x v="3"/>
    <x v="0"/>
  </r>
  <r>
    <x v="627"/>
    <x v="5"/>
    <x v="0"/>
    <s v="GDN_Direct_RT_2102"/>
    <n v="1405"/>
    <m/>
    <m/>
    <m/>
    <m/>
    <n v="143.82805801000001"/>
    <m/>
    <x v="0"/>
    <m/>
    <m/>
    <x v="91"/>
    <m/>
    <x v="2"/>
    <x v="3"/>
    <x v="0"/>
  </r>
  <r>
    <x v="627"/>
    <x v="5"/>
    <x v="0"/>
    <s v="GDN_Direct_RT_2102"/>
    <n v="22"/>
    <m/>
    <m/>
    <m/>
    <m/>
    <n v="0"/>
    <m/>
    <x v="0"/>
    <m/>
    <m/>
    <x v="91"/>
    <m/>
    <x v="2"/>
    <x v="3"/>
    <x v="0"/>
  </r>
  <r>
    <x v="627"/>
    <x v="5"/>
    <x v="0"/>
    <s v="GDN_Direct_RT_2102"/>
    <n v="100"/>
    <m/>
    <m/>
    <m/>
    <m/>
    <n v="0"/>
    <m/>
    <x v="0"/>
    <m/>
    <m/>
    <x v="91"/>
    <m/>
    <x v="2"/>
    <x v="3"/>
    <x v="0"/>
  </r>
  <r>
    <x v="627"/>
    <x v="5"/>
    <x v="0"/>
    <s v="GDN_Direct_RT_2102"/>
    <n v="803"/>
    <m/>
    <m/>
    <m/>
    <m/>
    <n v="22.3"/>
    <m/>
    <x v="0"/>
    <m/>
    <m/>
    <x v="91"/>
    <m/>
    <x v="2"/>
    <x v="3"/>
    <x v="0"/>
  </r>
  <r>
    <x v="627"/>
    <x v="5"/>
    <x v="0"/>
    <s v="GDN_Direct_RT_2102"/>
    <n v="129"/>
    <m/>
    <m/>
    <m/>
    <m/>
    <n v="0"/>
    <m/>
    <x v="0"/>
    <m/>
    <m/>
    <x v="91"/>
    <m/>
    <x v="2"/>
    <x v="3"/>
    <x v="0"/>
  </r>
  <r>
    <x v="627"/>
    <x v="5"/>
    <x v="0"/>
    <s v="GDN_Direct_RT_2102"/>
    <n v="103"/>
    <m/>
    <m/>
    <m/>
    <m/>
    <n v="0"/>
    <m/>
    <x v="0"/>
    <m/>
    <m/>
    <x v="91"/>
    <m/>
    <x v="2"/>
    <x v="3"/>
    <x v="0"/>
  </r>
  <r>
    <x v="627"/>
    <x v="5"/>
    <x v="0"/>
    <s v="GDN_Direct_RT_2102"/>
    <n v="528"/>
    <m/>
    <m/>
    <m/>
    <m/>
    <n v="22.299998885000001"/>
    <m/>
    <x v="0"/>
    <m/>
    <m/>
    <x v="91"/>
    <m/>
    <x v="2"/>
    <x v="3"/>
    <x v="0"/>
  </r>
  <r>
    <x v="627"/>
    <x v="5"/>
    <x v="0"/>
    <s v="GDN_Direct_RT_2102"/>
    <n v="197"/>
    <m/>
    <m/>
    <m/>
    <m/>
    <n v="0"/>
    <m/>
    <x v="0"/>
    <m/>
    <m/>
    <x v="91"/>
    <m/>
    <x v="2"/>
    <x v="3"/>
    <x v="0"/>
  </r>
  <r>
    <x v="627"/>
    <x v="5"/>
    <x v="0"/>
    <s v="GDN_Direct_RT_2102"/>
    <n v="25"/>
    <m/>
    <m/>
    <m/>
    <m/>
    <n v="0"/>
    <m/>
    <x v="0"/>
    <m/>
    <m/>
    <x v="91"/>
    <m/>
    <x v="2"/>
    <x v="3"/>
    <x v="0"/>
  </r>
  <r>
    <x v="627"/>
    <x v="5"/>
    <x v="0"/>
    <s v="GDN_Direct_RT_2102"/>
    <n v="518"/>
    <m/>
    <m/>
    <m/>
    <m/>
    <n v="22.3"/>
    <m/>
    <x v="0"/>
    <m/>
    <m/>
    <x v="91"/>
    <m/>
    <x v="2"/>
    <x v="3"/>
    <x v="0"/>
  </r>
  <r>
    <x v="627"/>
    <x v="5"/>
    <x v="0"/>
    <s v="GDN_Direct_RT_2102"/>
    <n v="73"/>
    <m/>
    <m/>
    <m/>
    <m/>
    <n v="17.708564915"/>
    <m/>
    <x v="0"/>
    <m/>
    <m/>
    <x v="91"/>
    <m/>
    <x v="2"/>
    <x v="3"/>
    <x v="0"/>
  </r>
  <r>
    <x v="627"/>
    <x v="5"/>
    <x v="0"/>
    <s v="GDN_Direct_RT_2102"/>
    <n v="16"/>
    <m/>
    <m/>
    <m/>
    <m/>
    <n v="0"/>
    <m/>
    <x v="0"/>
    <m/>
    <m/>
    <x v="91"/>
    <m/>
    <x v="2"/>
    <x v="3"/>
    <x v="0"/>
  </r>
  <r>
    <x v="627"/>
    <x v="5"/>
    <x v="0"/>
    <s v="GDN_Direct_RT_2102"/>
    <n v="608"/>
    <m/>
    <m/>
    <m/>
    <m/>
    <n v="100.008168875"/>
    <m/>
    <x v="0"/>
    <m/>
    <m/>
    <x v="91"/>
    <m/>
    <x v="2"/>
    <x v="3"/>
    <x v="0"/>
  </r>
  <r>
    <x v="627"/>
    <x v="5"/>
    <x v="0"/>
    <s v="GDN_Direct_RT_2102"/>
    <n v="4101"/>
    <m/>
    <m/>
    <m/>
    <m/>
    <n v="927.04088646000002"/>
    <m/>
    <x v="0"/>
    <m/>
    <m/>
    <x v="91"/>
    <m/>
    <x v="2"/>
    <x v="3"/>
    <x v="0"/>
  </r>
  <r>
    <x v="627"/>
    <x v="5"/>
    <x v="0"/>
    <s v="GDN_Direct_RT_2102"/>
    <n v="239"/>
    <m/>
    <m/>
    <m/>
    <m/>
    <n v="32.300562110000001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39"/>
    <m/>
    <m/>
    <m/>
    <m/>
    <n v="0"/>
    <m/>
    <x v="0"/>
    <m/>
    <m/>
    <x v="91"/>
    <m/>
    <x v="2"/>
    <x v="3"/>
    <x v="0"/>
  </r>
  <r>
    <x v="627"/>
    <x v="5"/>
    <x v="0"/>
    <s v="GDN_Direct_RT_2102"/>
    <n v="8"/>
    <m/>
    <m/>
    <m/>
    <m/>
    <n v="0"/>
    <m/>
    <x v="0"/>
    <m/>
    <m/>
    <x v="91"/>
    <m/>
    <x v="2"/>
    <x v="3"/>
    <x v="0"/>
  </r>
  <r>
    <x v="627"/>
    <x v="5"/>
    <x v="0"/>
    <s v="GDN_Direct_RT_2102"/>
    <n v="17"/>
    <m/>
    <m/>
    <m/>
    <m/>
    <n v="0"/>
    <m/>
    <x v="0"/>
    <m/>
    <m/>
    <x v="91"/>
    <m/>
    <x v="2"/>
    <x v="3"/>
    <x v="0"/>
  </r>
  <r>
    <x v="627"/>
    <x v="5"/>
    <x v="0"/>
    <s v="GDN_Direct_RT_2102"/>
    <n v="10"/>
    <m/>
    <m/>
    <m/>
    <m/>
    <n v="0"/>
    <m/>
    <x v="0"/>
    <m/>
    <m/>
    <x v="91"/>
    <m/>
    <x v="2"/>
    <x v="3"/>
    <x v="0"/>
  </r>
  <r>
    <x v="627"/>
    <x v="5"/>
    <x v="0"/>
    <s v="GDN_Direct_RT_2102"/>
    <n v="26"/>
    <m/>
    <m/>
    <m/>
    <m/>
    <n v="0"/>
    <m/>
    <x v="0"/>
    <m/>
    <m/>
    <x v="91"/>
    <m/>
    <x v="2"/>
    <x v="3"/>
    <x v="0"/>
  </r>
  <r>
    <x v="627"/>
    <x v="5"/>
    <x v="0"/>
    <s v="GDN_Direct_RT_2102"/>
    <n v="4"/>
    <m/>
    <m/>
    <m/>
    <m/>
    <n v="0"/>
    <m/>
    <x v="0"/>
    <m/>
    <m/>
    <x v="91"/>
    <m/>
    <x v="2"/>
    <x v="3"/>
    <x v="0"/>
  </r>
  <r>
    <x v="627"/>
    <x v="5"/>
    <x v="0"/>
    <s v="GDN_Direct_RT_2102"/>
    <n v="36"/>
    <m/>
    <m/>
    <m/>
    <m/>
    <n v="0"/>
    <m/>
    <x v="0"/>
    <m/>
    <m/>
    <x v="91"/>
    <m/>
    <x v="2"/>
    <x v="3"/>
    <x v="0"/>
  </r>
  <r>
    <x v="627"/>
    <x v="5"/>
    <x v="0"/>
    <s v="GDN_Direct_RT_2102"/>
    <n v="163"/>
    <m/>
    <m/>
    <m/>
    <m/>
    <n v="0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61"/>
    <m/>
    <m/>
    <m/>
    <m/>
    <n v="0"/>
    <m/>
    <x v="0"/>
    <m/>
    <m/>
    <x v="91"/>
    <m/>
    <x v="2"/>
    <x v="3"/>
    <x v="0"/>
  </r>
  <r>
    <x v="627"/>
    <x v="5"/>
    <x v="0"/>
    <s v="GDN_Direct_RT_2102"/>
    <n v="15"/>
    <m/>
    <m/>
    <m/>
    <m/>
    <n v="0"/>
    <m/>
    <x v="0"/>
    <m/>
    <m/>
    <x v="91"/>
    <m/>
    <x v="2"/>
    <x v="3"/>
    <x v="0"/>
  </r>
  <r>
    <x v="627"/>
    <x v="5"/>
    <x v="0"/>
    <s v="GDN_Direct_RT_2102"/>
    <n v="3560"/>
    <m/>
    <m/>
    <m/>
    <m/>
    <n v="714.07814322000002"/>
    <m/>
    <x v="0"/>
    <m/>
    <m/>
    <x v="91"/>
    <m/>
    <x v="2"/>
    <x v="3"/>
    <x v="0"/>
  </r>
  <r>
    <x v="627"/>
    <x v="5"/>
    <x v="0"/>
    <s v="GDN_Direct_RT_2102"/>
    <n v="66"/>
    <m/>
    <m/>
    <m/>
    <m/>
    <n v="0"/>
    <m/>
    <x v="0"/>
    <m/>
    <m/>
    <x v="91"/>
    <m/>
    <x v="2"/>
    <x v="3"/>
    <x v="0"/>
  </r>
  <r>
    <x v="627"/>
    <x v="5"/>
    <x v="0"/>
    <s v="GDN_Direct_RT_2102"/>
    <n v="5076"/>
    <m/>
    <m/>
    <m/>
    <m/>
    <n v="1273.4176033199999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60"/>
    <m/>
    <m/>
    <m/>
    <m/>
    <n v="12.500275035"/>
    <m/>
    <x v="0"/>
    <m/>
    <m/>
    <x v="91"/>
    <m/>
    <x v="2"/>
    <x v="3"/>
    <x v="0"/>
  </r>
  <r>
    <x v="627"/>
    <x v="5"/>
    <x v="0"/>
    <s v="GDN_Direct_RT_2102"/>
    <n v="11"/>
    <m/>
    <m/>
    <m/>
    <m/>
    <n v="8.7396755099999996"/>
    <m/>
    <x v="0"/>
    <m/>
    <m/>
    <x v="91"/>
    <m/>
    <x v="2"/>
    <x v="3"/>
    <x v="0"/>
  </r>
  <r>
    <x v="627"/>
    <x v="5"/>
    <x v="0"/>
    <s v="GDN_Direct_RT_2102"/>
    <n v="6"/>
    <m/>
    <m/>
    <m/>
    <m/>
    <n v="0"/>
    <m/>
    <x v="0"/>
    <m/>
    <m/>
    <x v="91"/>
    <m/>
    <x v="2"/>
    <x v="3"/>
    <x v="0"/>
  </r>
  <r>
    <x v="627"/>
    <x v="5"/>
    <x v="0"/>
    <s v="GDN_Direct_RT_2102"/>
    <n v="338"/>
    <m/>
    <m/>
    <m/>
    <m/>
    <n v="141.24202736000001"/>
    <m/>
    <x v="0"/>
    <m/>
    <m/>
    <x v="91"/>
    <m/>
    <x v="2"/>
    <x v="3"/>
    <x v="0"/>
  </r>
  <r>
    <x v="627"/>
    <x v="5"/>
    <x v="0"/>
    <s v="GDN_Direct_RT_2102"/>
    <n v="51"/>
    <m/>
    <m/>
    <m/>
    <m/>
    <n v="0"/>
    <m/>
    <x v="0"/>
    <m/>
    <m/>
    <x v="91"/>
    <m/>
    <x v="2"/>
    <x v="3"/>
    <x v="0"/>
  </r>
  <r>
    <x v="627"/>
    <x v="5"/>
    <x v="0"/>
    <s v="GDN_Direct_RT_2102"/>
    <n v="711"/>
    <m/>
    <m/>
    <m/>
    <m/>
    <n v="39.086165555000001"/>
    <m/>
    <x v="0"/>
    <m/>
    <m/>
    <x v="91"/>
    <m/>
    <x v="2"/>
    <x v="3"/>
    <x v="0"/>
  </r>
  <r>
    <x v="627"/>
    <x v="5"/>
    <x v="0"/>
    <s v="GDN_Direct_RT_2102"/>
    <n v="192"/>
    <m/>
    <m/>
    <m/>
    <m/>
    <n v="0"/>
    <m/>
    <x v="0"/>
    <m/>
    <m/>
    <x v="91"/>
    <m/>
    <x v="2"/>
    <x v="3"/>
    <x v="0"/>
  </r>
  <r>
    <x v="627"/>
    <x v="5"/>
    <x v="0"/>
    <s v="GDN_Direct_RT_2102"/>
    <n v="27"/>
    <m/>
    <m/>
    <m/>
    <m/>
    <n v="0"/>
    <m/>
    <x v="0"/>
    <m/>
    <m/>
    <x v="91"/>
    <m/>
    <x v="2"/>
    <x v="3"/>
    <x v="0"/>
  </r>
  <r>
    <x v="627"/>
    <x v="5"/>
    <x v="0"/>
    <s v="GDN_Direct_RT_2102"/>
    <n v="76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2571"/>
    <m/>
    <m/>
    <m/>
    <m/>
    <n v="453.27000292999998"/>
    <m/>
    <x v="0"/>
    <m/>
    <m/>
    <x v="91"/>
    <m/>
    <x v="2"/>
    <x v="3"/>
    <x v="0"/>
  </r>
  <r>
    <x v="627"/>
    <x v="5"/>
    <x v="0"/>
    <s v="GDN_Direct_RT_2102"/>
    <n v="28"/>
    <m/>
    <m/>
    <m/>
    <m/>
    <n v="0"/>
    <m/>
    <x v="0"/>
    <m/>
    <m/>
    <x v="91"/>
    <m/>
    <x v="2"/>
    <x v="3"/>
    <x v="0"/>
  </r>
  <r>
    <x v="627"/>
    <x v="5"/>
    <x v="0"/>
    <s v="GDN_Direct_RT_2102"/>
    <n v="35"/>
    <m/>
    <m/>
    <m/>
    <m/>
    <n v="0"/>
    <m/>
    <x v="0"/>
    <m/>
    <m/>
    <x v="91"/>
    <m/>
    <x v="2"/>
    <x v="3"/>
    <x v="0"/>
  </r>
  <r>
    <x v="627"/>
    <x v="5"/>
    <x v="0"/>
    <s v="GDN_Direct_RT_2102"/>
    <n v="30"/>
    <m/>
    <m/>
    <m/>
    <m/>
    <n v="0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7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133"/>
    <m/>
    <m/>
    <m/>
    <m/>
    <n v="36.57312615"/>
    <m/>
    <x v="0"/>
    <m/>
    <m/>
    <x v="91"/>
    <m/>
    <x v="2"/>
    <x v="3"/>
    <x v="0"/>
  </r>
  <r>
    <x v="627"/>
    <x v="5"/>
    <x v="0"/>
    <s v="GDN_Direct_RT_2102"/>
    <n v="25"/>
    <m/>
    <m/>
    <m/>
    <m/>
    <n v="0"/>
    <m/>
    <x v="0"/>
    <m/>
    <m/>
    <x v="91"/>
    <m/>
    <x v="2"/>
    <x v="3"/>
    <x v="0"/>
  </r>
  <r>
    <x v="627"/>
    <x v="5"/>
    <x v="0"/>
    <s v="GDN_Direct_RT_2102"/>
    <n v="18"/>
    <m/>
    <m/>
    <m/>
    <m/>
    <n v="0"/>
    <m/>
    <x v="0"/>
    <m/>
    <m/>
    <x v="91"/>
    <m/>
    <x v="2"/>
    <x v="3"/>
    <x v="0"/>
  </r>
  <r>
    <x v="627"/>
    <x v="5"/>
    <x v="0"/>
    <s v="GDN_Direct_RT_2102"/>
    <n v="1544"/>
    <m/>
    <m/>
    <m/>
    <m/>
    <n v="349.55454825499999"/>
    <m/>
    <x v="0"/>
    <m/>
    <m/>
    <x v="91"/>
    <m/>
    <x v="2"/>
    <x v="3"/>
    <x v="0"/>
  </r>
  <r>
    <x v="627"/>
    <x v="5"/>
    <x v="0"/>
    <s v="GDN_Direct_RT_2102"/>
    <n v="98687"/>
    <m/>
    <m/>
    <m/>
    <m/>
    <n v="11504.87144248"/>
    <m/>
    <x v="0"/>
    <m/>
    <m/>
    <x v="91"/>
    <m/>
    <x v="2"/>
    <x v="3"/>
    <x v="0"/>
  </r>
  <r>
    <x v="627"/>
    <x v="5"/>
    <x v="0"/>
    <s v="GDN_Direct_RT_2102"/>
    <n v="27"/>
    <m/>
    <m/>
    <m/>
    <m/>
    <n v="0"/>
    <m/>
    <x v="0"/>
    <m/>
    <m/>
    <x v="91"/>
    <m/>
    <x v="2"/>
    <x v="3"/>
    <x v="0"/>
  </r>
  <r>
    <x v="627"/>
    <x v="5"/>
    <x v="0"/>
    <s v="GDN_Direct_RT_2102"/>
    <n v="56"/>
    <m/>
    <m/>
    <m/>
    <m/>
    <n v="0"/>
    <m/>
    <x v="0"/>
    <m/>
    <m/>
    <x v="91"/>
    <m/>
    <x v="2"/>
    <x v="3"/>
    <x v="0"/>
  </r>
  <r>
    <x v="627"/>
    <x v="5"/>
    <x v="0"/>
    <s v="GDN_Direct_RT_2102"/>
    <n v="129"/>
    <m/>
    <m/>
    <m/>
    <m/>
    <n v="16.906788485"/>
    <m/>
    <x v="0"/>
    <m/>
    <m/>
    <x v="91"/>
    <m/>
    <x v="2"/>
    <x v="3"/>
    <x v="0"/>
  </r>
  <r>
    <x v="627"/>
    <x v="5"/>
    <x v="0"/>
    <s v="GDN_Direct_RT_2102"/>
    <n v="138"/>
    <m/>
    <m/>
    <m/>
    <m/>
    <n v="147.44833701499999"/>
    <m/>
    <x v="0"/>
    <m/>
    <m/>
    <x v="91"/>
    <m/>
    <x v="2"/>
    <x v="3"/>
    <x v="0"/>
  </r>
  <r>
    <x v="627"/>
    <x v="5"/>
    <x v="0"/>
    <s v="GDN_Direct_RT_2102"/>
    <n v="9"/>
    <m/>
    <m/>
    <m/>
    <m/>
    <n v="0"/>
    <m/>
    <x v="0"/>
    <m/>
    <m/>
    <x v="91"/>
    <m/>
    <x v="2"/>
    <x v="3"/>
    <x v="0"/>
  </r>
  <r>
    <x v="627"/>
    <x v="5"/>
    <x v="0"/>
    <s v="GDN_Direct_RT_2102"/>
    <n v="117"/>
    <m/>
    <m/>
    <m/>
    <m/>
    <n v="0"/>
    <m/>
    <x v="0"/>
    <m/>
    <m/>
    <x v="91"/>
    <m/>
    <x v="2"/>
    <x v="3"/>
    <x v="0"/>
  </r>
  <r>
    <x v="627"/>
    <x v="5"/>
    <x v="0"/>
    <s v="GDN_Direct_RT_2102"/>
    <n v="6"/>
    <m/>
    <m/>
    <m/>
    <m/>
    <n v="0"/>
    <m/>
    <x v="0"/>
    <m/>
    <m/>
    <x v="91"/>
    <m/>
    <x v="2"/>
    <x v="3"/>
    <x v="0"/>
  </r>
  <r>
    <x v="627"/>
    <x v="5"/>
    <x v="0"/>
    <s v="GDN_Direct_RT_2102"/>
    <n v="46"/>
    <m/>
    <m/>
    <m/>
    <m/>
    <n v="22.3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47"/>
    <m/>
    <m/>
    <m/>
    <m/>
    <n v="20.892771880000002"/>
    <m/>
    <x v="0"/>
    <m/>
    <m/>
    <x v="91"/>
    <m/>
    <x v="2"/>
    <x v="3"/>
    <x v="0"/>
  </r>
  <r>
    <x v="627"/>
    <x v="5"/>
    <x v="0"/>
    <s v="GDN_Direct_RT_2102"/>
    <n v="12"/>
    <m/>
    <m/>
    <m/>
    <m/>
    <n v="0"/>
    <m/>
    <x v="0"/>
    <m/>
    <m/>
    <x v="91"/>
    <m/>
    <x v="2"/>
    <x v="3"/>
    <x v="0"/>
  </r>
  <r>
    <x v="627"/>
    <x v="5"/>
    <x v="0"/>
    <s v="GDN_Direct_RT_2102"/>
    <n v="19"/>
    <m/>
    <m/>
    <m/>
    <m/>
    <n v="0"/>
    <m/>
    <x v="0"/>
    <m/>
    <m/>
    <x v="91"/>
    <m/>
    <x v="2"/>
    <x v="3"/>
    <x v="0"/>
  </r>
  <r>
    <x v="627"/>
    <x v="5"/>
    <x v="0"/>
    <s v="GDN_Direct_RT_2102"/>
    <n v="11"/>
    <m/>
    <m/>
    <m/>
    <m/>
    <n v="0"/>
    <m/>
    <x v="0"/>
    <m/>
    <m/>
    <x v="91"/>
    <m/>
    <x v="2"/>
    <x v="3"/>
    <x v="0"/>
  </r>
  <r>
    <x v="627"/>
    <x v="5"/>
    <x v="0"/>
    <s v="GDN_Direct_RT_2102"/>
    <n v="5"/>
    <m/>
    <m/>
    <m/>
    <m/>
    <n v="0"/>
    <m/>
    <x v="0"/>
    <m/>
    <m/>
    <x v="91"/>
    <m/>
    <x v="2"/>
    <x v="3"/>
    <x v="0"/>
  </r>
  <r>
    <x v="627"/>
    <x v="5"/>
    <x v="0"/>
    <s v="GDN_Direct_RT_2102"/>
    <n v="1"/>
    <m/>
    <m/>
    <m/>
    <m/>
    <n v="0"/>
    <m/>
    <x v="0"/>
    <m/>
    <m/>
    <x v="91"/>
    <m/>
    <x v="2"/>
    <x v="3"/>
    <x v="0"/>
  </r>
  <r>
    <x v="627"/>
    <x v="5"/>
    <x v="0"/>
    <s v="GDN_Direct_RT_2102"/>
    <n v="68"/>
    <m/>
    <m/>
    <m/>
    <m/>
    <n v="0"/>
    <m/>
    <x v="0"/>
    <m/>
    <m/>
    <x v="91"/>
    <m/>
    <x v="2"/>
    <x v="3"/>
    <x v="0"/>
  </r>
  <r>
    <x v="627"/>
    <x v="5"/>
    <x v="0"/>
    <s v="GDN_Direct_RT_2102"/>
    <n v="14"/>
    <m/>
    <m/>
    <m/>
    <m/>
    <n v="0"/>
    <m/>
    <x v="0"/>
    <m/>
    <m/>
    <x v="91"/>
    <m/>
    <x v="2"/>
    <x v="3"/>
    <x v="0"/>
  </r>
  <r>
    <x v="627"/>
    <x v="5"/>
    <x v="0"/>
    <s v="GDN_Direct_RT_2102"/>
    <n v="169"/>
    <m/>
    <m/>
    <m/>
    <m/>
    <n v="0"/>
    <m/>
    <x v="0"/>
    <m/>
    <m/>
    <x v="91"/>
    <m/>
    <x v="2"/>
    <x v="3"/>
    <x v="0"/>
  </r>
  <r>
    <x v="628"/>
    <x v="4"/>
    <x v="0"/>
    <s v="指名：ドルチェグスト（170816-170916）"/>
    <n v="61"/>
    <m/>
    <m/>
    <m/>
    <m/>
    <n v="745.68000000000006"/>
    <m/>
    <x v="0"/>
    <m/>
    <m/>
    <x v="91"/>
    <m/>
    <x v="2"/>
    <x v="3"/>
    <x v="2"/>
  </r>
  <r>
    <x v="628"/>
    <x v="4"/>
    <x v="0"/>
    <s v="指名：ドルチェグスト（170816-170916）"/>
    <n v="2629"/>
    <m/>
    <m/>
    <m/>
    <m/>
    <n v="33151.040000000001"/>
    <m/>
    <x v="0"/>
    <m/>
    <m/>
    <x v="91"/>
    <m/>
    <x v="2"/>
    <x v="3"/>
    <x v="2"/>
  </r>
  <r>
    <x v="628"/>
    <x v="4"/>
    <x v="0"/>
    <s v="指名：ドルチェグスト（170816-170916）"/>
    <n v="203"/>
    <m/>
    <m/>
    <m/>
    <m/>
    <n v="3112.7200000000003"/>
    <m/>
    <x v="0"/>
    <m/>
    <m/>
    <x v="91"/>
    <m/>
    <x v="2"/>
    <x v="3"/>
    <x v="2"/>
  </r>
  <r>
    <x v="628"/>
    <x v="4"/>
    <x v="0"/>
    <s v="指名：ドルチェグスト（170816-170916）"/>
    <n v="3602"/>
    <m/>
    <m/>
    <m/>
    <m/>
    <n v="39339.040000000001"/>
    <m/>
    <x v="0"/>
    <m/>
    <m/>
    <x v="91"/>
    <m/>
    <x v="2"/>
    <x v="3"/>
    <x v="2"/>
  </r>
  <r>
    <x v="629"/>
    <x v="4"/>
    <x v="0"/>
    <s v="指名：ドルチェグスト（170816-170916）"/>
    <n v="4724"/>
    <m/>
    <m/>
    <m/>
    <m/>
    <n v="50033.359999999993"/>
    <m/>
    <x v="0"/>
    <m/>
    <m/>
    <x v="91"/>
    <m/>
    <x v="2"/>
    <x v="3"/>
    <x v="2"/>
  </r>
  <r>
    <x v="629"/>
    <x v="4"/>
    <x v="0"/>
    <s v="指名：ドルチェグスト（170816-170916）"/>
    <n v="84"/>
    <m/>
    <m/>
    <m/>
    <m/>
    <n v="585.52"/>
    <m/>
    <x v="0"/>
    <m/>
    <m/>
    <x v="91"/>
    <m/>
    <x v="2"/>
    <x v="3"/>
    <x v="2"/>
  </r>
  <r>
    <x v="629"/>
    <x v="4"/>
    <x v="0"/>
    <s v="指名：ドルチェグスト（170816-170916）"/>
    <n v="2304"/>
    <m/>
    <m/>
    <m/>
    <m/>
    <n v="30373.199999999997"/>
    <m/>
    <x v="0"/>
    <m/>
    <m/>
    <x v="91"/>
    <m/>
    <x v="2"/>
    <x v="3"/>
    <x v="2"/>
  </r>
  <r>
    <x v="629"/>
    <x v="4"/>
    <x v="0"/>
    <s v="指名：ドルチェグスト（170816-170916）"/>
    <n v="176"/>
    <m/>
    <m/>
    <m/>
    <m/>
    <n v="1412.32"/>
    <m/>
    <x v="0"/>
    <m/>
    <m/>
    <x v="91"/>
    <m/>
    <x v="2"/>
    <x v="3"/>
    <x v="2"/>
  </r>
  <r>
    <x v="630"/>
    <x v="4"/>
    <x v="0"/>
    <s v="指名：ドルチェグスト（170816-170916）"/>
    <n v="2842"/>
    <m/>
    <m/>
    <m/>
    <m/>
    <n v="35133.279999999999"/>
    <m/>
    <x v="0"/>
    <m/>
    <m/>
    <x v="92"/>
    <m/>
    <x v="2"/>
    <x v="3"/>
    <x v="2"/>
  </r>
  <r>
    <x v="630"/>
    <x v="4"/>
    <x v="0"/>
    <s v="指名：ドルチェグスト（170816-170916）"/>
    <n v="136"/>
    <m/>
    <m/>
    <m/>
    <m/>
    <n v="2049.84"/>
    <m/>
    <x v="0"/>
    <m/>
    <m/>
    <x v="92"/>
    <m/>
    <x v="2"/>
    <x v="3"/>
    <x v="2"/>
  </r>
  <r>
    <x v="630"/>
    <x v="4"/>
    <x v="0"/>
    <s v="指名：ドルチェグスト（170816-170916）"/>
    <n v="1865"/>
    <m/>
    <m/>
    <m/>
    <m/>
    <n v="30404.400000000001"/>
    <m/>
    <x v="0"/>
    <m/>
    <m/>
    <x v="92"/>
    <m/>
    <x v="2"/>
    <x v="3"/>
    <x v="2"/>
  </r>
  <r>
    <x v="630"/>
    <x v="4"/>
    <x v="0"/>
    <s v="指名：ドルチェグスト（170816-170916）"/>
    <n v="50"/>
    <m/>
    <m/>
    <m/>
    <m/>
    <n v="873.6"/>
    <m/>
    <x v="0"/>
    <m/>
    <m/>
    <x v="92"/>
    <m/>
    <x v="2"/>
    <x v="3"/>
    <x v="2"/>
  </r>
  <r>
    <x v="631"/>
    <x v="4"/>
    <x v="0"/>
    <s v="指名：ドルチェグスト（170816-170916）"/>
    <n v="1961"/>
    <m/>
    <m/>
    <m/>
    <m/>
    <n v="24856"/>
    <m/>
    <x v="0"/>
    <m/>
    <m/>
    <x v="92"/>
    <m/>
    <x v="2"/>
    <x v="3"/>
    <x v="2"/>
  </r>
  <r>
    <x v="631"/>
    <x v="4"/>
    <x v="0"/>
    <s v="指名：ドルチェグスト（170816-170916）"/>
    <n v="2729"/>
    <m/>
    <m/>
    <m/>
    <m/>
    <n v="27461.200000000001"/>
    <m/>
    <x v="0"/>
    <m/>
    <m/>
    <x v="92"/>
    <m/>
    <x v="2"/>
    <x v="3"/>
    <x v="2"/>
  </r>
  <r>
    <x v="631"/>
    <x v="4"/>
    <x v="0"/>
    <s v="指名：ドルチェグスト（170816-170916）"/>
    <n v="136"/>
    <m/>
    <m/>
    <m/>
    <m/>
    <n v="1257.3600000000001"/>
    <m/>
    <x v="0"/>
    <m/>
    <m/>
    <x v="92"/>
    <m/>
    <x v="2"/>
    <x v="3"/>
    <x v="2"/>
  </r>
  <r>
    <x v="631"/>
    <x v="4"/>
    <x v="0"/>
    <s v="指名：ドルチェグスト（170816-170916）"/>
    <n v="48"/>
    <m/>
    <m/>
    <m/>
    <m/>
    <n v="516.88"/>
    <m/>
    <x v="0"/>
    <m/>
    <m/>
    <x v="92"/>
    <m/>
    <x v="2"/>
    <x v="3"/>
    <x v="2"/>
  </r>
  <r>
    <x v="631"/>
    <x v="5"/>
    <x v="0"/>
    <s v="GDN_Direct_RT_2102"/>
    <n v="465"/>
    <m/>
    <m/>
    <m/>
    <m/>
    <n v="8.0201749299999996"/>
    <m/>
    <x v="0"/>
    <m/>
    <m/>
    <x v="92"/>
    <m/>
    <x v="2"/>
    <x v="3"/>
    <x v="0"/>
  </r>
  <r>
    <x v="631"/>
    <x v="5"/>
    <x v="0"/>
    <s v="GDN_Direct_RT_2102"/>
    <n v="2330"/>
    <m/>
    <m/>
    <m/>
    <m/>
    <n v="2080.0782261499999"/>
    <m/>
    <x v="0"/>
    <m/>
    <m/>
    <x v="92"/>
    <m/>
    <x v="2"/>
    <x v="3"/>
    <x v="0"/>
  </r>
  <r>
    <x v="631"/>
    <x v="5"/>
    <x v="0"/>
    <s v="GDN_Direct_RT_2102"/>
    <n v="417"/>
    <m/>
    <m/>
    <m/>
    <m/>
    <n v="91.458507205000004"/>
    <m/>
    <x v="0"/>
    <m/>
    <m/>
    <x v="92"/>
    <m/>
    <x v="2"/>
    <x v="3"/>
    <x v="0"/>
  </r>
  <r>
    <x v="631"/>
    <x v="5"/>
    <x v="0"/>
    <s v="GDN_Direct_RT_2102"/>
    <n v="2000"/>
    <m/>
    <m/>
    <m/>
    <m/>
    <n v="384.00425056500001"/>
    <m/>
    <x v="0"/>
    <m/>
    <m/>
    <x v="92"/>
    <m/>
    <x v="2"/>
    <x v="3"/>
    <x v="0"/>
  </r>
  <r>
    <x v="631"/>
    <x v="5"/>
    <x v="0"/>
    <s v="GDN_Direct_RT_2102"/>
    <n v="625"/>
    <m/>
    <m/>
    <m/>
    <m/>
    <n v="327.17399173500002"/>
    <m/>
    <x v="0"/>
    <m/>
    <m/>
    <x v="92"/>
    <m/>
    <x v="2"/>
    <x v="3"/>
    <x v="0"/>
  </r>
  <r>
    <x v="631"/>
    <x v="5"/>
    <x v="0"/>
    <s v="GDN_Direct_RT_2102"/>
    <n v="195"/>
    <m/>
    <m/>
    <m/>
    <m/>
    <n v="0"/>
    <m/>
    <x v="0"/>
    <m/>
    <m/>
    <x v="92"/>
    <m/>
    <x v="2"/>
    <x v="3"/>
    <x v="0"/>
  </r>
  <r>
    <x v="631"/>
    <x v="5"/>
    <x v="0"/>
    <s v="GDN_Direct_RT_2102"/>
    <n v="975"/>
    <m/>
    <m/>
    <m/>
    <m/>
    <n v="107.65593045999999"/>
    <m/>
    <x v="0"/>
    <m/>
    <m/>
    <x v="92"/>
    <m/>
    <x v="2"/>
    <x v="3"/>
    <x v="0"/>
  </r>
  <r>
    <x v="631"/>
    <x v="5"/>
    <x v="0"/>
    <s v="GDN_Direct_RT_2102"/>
    <n v="942"/>
    <m/>
    <m/>
    <m/>
    <m/>
    <n v="238.868547315"/>
    <m/>
    <x v="0"/>
    <m/>
    <m/>
    <x v="92"/>
    <m/>
    <x v="2"/>
    <x v="3"/>
    <x v="0"/>
  </r>
  <r>
    <x v="631"/>
    <x v="5"/>
    <x v="0"/>
    <s v="GDN_Direct_RT_2102"/>
    <n v="12728"/>
    <m/>
    <m/>
    <m/>
    <m/>
    <n v="3914.7529992550003"/>
    <m/>
    <x v="0"/>
    <m/>
    <m/>
    <x v="92"/>
    <m/>
    <x v="2"/>
    <x v="3"/>
    <x v="0"/>
  </r>
  <r>
    <x v="631"/>
    <x v="5"/>
    <x v="0"/>
    <s v="GDN_Direct_RT_2102"/>
    <n v="503"/>
    <m/>
    <m/>
    <m/>
    <m/>
    <n v="263.00764280999999"/>
    <m/>
    <x v="0"/>
    <m/>
    <m/>
    <x v="92"/>
    <m/>
    <x v="2"/>
    <x v="3"/>
    <x v="0"/>
  </r>
  <r>
    <x v="631"/>
    <x v="5"/>
    <x v="0"/>
    <s v="GDN_Direct_RT_2102"/>
    <n v="4611"/>
    <m/>
    <m/>
    <m/>
    <m/>
    <n v="3528.0386765199996"/>
    <m/>
    <x v="0"/>
    <m/>
    <m/>
    <x v="92"/>
    <m/>
    <x v="2"/>
    <x v="3"/>
    <x v="0"/>
  </r>
  <r>
    <x v="631"/>
    <x v="5"/>
    <x v="0"/>
    <s v="GDN_Direct_RT_2102"/>
    <n v="184"/>
    <m/>
    <m/>
    <m/>
    <m/>
    <n v="0"/>
    <m/>
    <x v="0"/>
    <m/>
    <m/>
    <x v="92"/>
    <m/>
    <x v="2"/>
    <x v="3"/>
    <x v="0"/>
  </r>
  <r>
    <x v="631"/>
    <x v="5"/>
    <x v="0"/>
    <s v="GDN_Direct_RT_2102"/>
    <n v="536"/>
    <m/>
    <m/>
    <m/>
    <m/>
    <n v="0"/>
    <m/>
    <x v="0"/>
    <m/>
    <m/>
    <x v="92"/>
    <m/>
    <x v="2"/>
    <x v="3"/>
    <x v="0"/>
  </r>
  <r>
    <x v="631"/>
    <x v="5"/>
    <x v="0"/>
    <s v="GDN_Direct_RT_2102"/>
    <n v="188"/>
    <m/>
    <m/>
    <m/>
    <m/>
    <n v="56.751757255000001"/>
    <m/>
    <x v="0"/>
    <m/>
    <m/>
    <x v="92"/>
    <m/>
    <x v="2"/>
    <x v="3"/>
    <x v="0"/>
  </r>
  <r>
    <x v="631"/>
    <x v="5"/>
    <x v="0"/>
    <s v="GDN_Direct_RT_2102"/>
    <n v="1615"/>
    <m/>
    <m/>
    <m/>
    <m/>
    <n v="1899.4531823249999"/>
    <m/>
    <x v="0"/>
    <m/>
    <m/>
    <x v="92"/>
    <m/>
    <x v="2"/>
    <x v="3"/>
    <x v="0"/>
  </r>
  <r>
    <x v="631"/>
    <x v="5"/>
    <x v="0"/>
    <s v="GDN_Direct_RT_2102"/>
    <n v="680"/>
    <m/>
    <m/>
    <m/>
    <m/>
    <n v="186.96481786499999"/>
    <m/>
    <x v="0"/>
    <m/>
    <m/>
    <x v="92"/>
    <m/>
    <x v="2"/>
    <x v="3"/>
    <x v="0"/>
  </r>
  <r>
    <x v="631"/>
    <x v="5"/>
    <x v="0"/>
    <s v="GDN_Direct_RT_2102"/>
    <n v="405"/>
    <m/>
    <m/>
    <m/>
    <m/>
    <n v="0"/>
    <m/>
    <x v="0"/>
    <m/>
    <m/>
    <x v="92"/>
    <m/>
    <x v="2"/>
    <x v="3"/>
    <x v="0"/>
  </r>
  <r>
    <x v="631"/>
    <x v="5"/>
    <x v="0"/>
    <s v="GDN_Direct_RT_2102"/>
    <n v="628"/>
    <m/>
    <m/>
    <m/>
    <m/>
    <n v="235.96824945500001"/>
    <m/>
    <x v="0"/>
    <m/>
    <m/>
    <x v="92"/>
    <m/>
    <x v="2"/>
    <x v="3"/>
    <x v="0"/>
  </r>
  <r>
    <x v="631"/>
    <x v="5"/>
    <x v="0"/>
    <s v="GDN_Direct_RT_2102"/>
    <n v="1294"/>
    <m/>
    <m/>
    <m/>
    <m/>
    <n v="0"/>
    <m/>
    <x v="0"/>
    <m/>
    <m/>
    <x v="92"/>
    <m/>
    <x v="2"/>
    <x v="3"/>
    <x v="0"/>
  </r>
  <r>
    <x v="631"/>
    <x v="5"/>
    <x v="0"/>
    <s v="GDN_Direct_RT_2102"/>
    <n v="208"/>
    <m/>
    <m/>
    <m/>
    <m/>
    <n v="0"/>
    <m/>
    <x v="0"/>
    <m/>
    <m/>
    <x v="92"/>
    <m/>
    <x v="2"/>
    <x v="3"/>
    <x v="0"/>
  </r>
  <r>
    <x v="631"/>
    <x v="5"/>
    <x v="0"/>
    <s v="GDN_Direct_RT_2102"/>
    <n v="2233"/>
    <m/>
    <m/>
    <m/>
    <m/>
    <n v="1983.832174315"/>
    <m/>
    <x v="0"/>
    <m/>
    <m/>
    <x v="92"/>
    <m/>
    <x v="2"/>
    <x v="3"/>
    <x v="0"/>
  </r>
  <r>
    <x v="631"/>
    <x v="5"/>
    <x v="0"/>
    <s v="GDN_Direct_RT_2102"/>
    <n v="2786"/>
    <m/>
    <m/>
    <m/>
    <m/>
    <n v="666.48290756999995"/>
    <m/>
    <x v="0"/>
    <m/>
    <m/>
    <x v="92"/>
    <m/>
    <x v="2"/>
    <x v="3"/>
    <x v="0"/>
  </r>
  <r>
    <x v="631"/>
    <x v="5"/>
    <x v="0"/>
    <s v="GDN_Direct_RT_2102"/>
    <n v="346"/>
    <m/>
    <m/>
    <m/>
    <m/>
    <n v="0"/>
    <m/>
    <x v="0"/>
    <m/>
    <m/>
    <x v="92"/>
    <m/>
    <x v="2"/>
    <x v="3"/>
    <x v="0"/>
  </r>
  <r>
    <x v="631"/>
    <x v="5"/>
    <x v="0"/>
    <s v="GDN_Direct_RT_2102"/>
    <n v="5190"/>
    <m/>
    <m/>
    <m/>
    <m/>
    <n v="1855.2476949699999"/>
    <m/>
    <x v="0"/>
    <m/>
    <m/>
    <x v="92"/>
    <m/>
    <x v="2"/>
    <x v="3"/>
    <x v="0"/>
  </r>
  <r>
    <x v="631"/>
    <x v="5"/>
    <x v="0"/>
    <s v="GDN_Direct_RT_2102"/>
    <n v="247"/>
    <m/>
    <m/>
    <m/>
    <m/>
    <n v="0"/>
    <m/>
    <x v="0"/>
    <m/>
    <m/>
    <x v="92"/>
    <m/>
    <x v="2"/>
    <x v="3"/>
    <x v="0"/>
  </r>
  <r>
    <x v="631"/>
    <x v="5"/>
    <x v="0"/>
    <s v="GDN_Direct_RT_2102"/>
    <n v="6865"/>
    <m/>
    <m/>
    <m/>
    <m/>
    <n v="5476.7380114400003"/>
    <m/>
    <x v="0"/>
    <m/>
    <m/>
    <x v="92"/>
    <m/>
    <x v="2"/>
    <x v="3"/>
    <x v="0"/>
  </r>
  <r>
    <x v="631"/>
    <x v="5"/>
    <x v="0"/>
    <s v="GDN_Direct_RT_2102"/>
    <n v="450"/>
    <m/>
    <m/>
    <m/>
    <m/>
    <n v="0"/>
    <m/>
    <x v="0"/>
    <m/>
    <m/>
    <x v="92"/>
    <m/>
    <x v="2"/>
    <x v="3"/>
    <x v="0"/>
  </r>
  <r>
    <x v="631"/>
    <x v="5"/>
    <x v="0"/>
    <s v="GDN_Direct_RT_2102"/>
    <n v="29186"/>
    <m/>
    <m/>
    <m/>
    <m/>
    <n v="13189.915533670001"/>
    <m/>
    <x v="0"/>
    <m/>
    <m/>
    <x v="92"/>
    <m/>
    <x v="2"/>
    <x v="3"/>
    <x v="0"/>
  </r>
  <r>
    <x v="631"/>
    <x v="5"/>
    <x v="0"/>
    <s v="GDN_Direct_RT_2102"/>
    <n v="661"/>
    <m/>
    <m/>
    <m/>
    <m/>
    <n v="0"/>
    <m/>
    <x v="0"/>
    <m/>
    <m/>
    <x v="92"/>
    <m/>
    <x v="2"/>
    <x v="3"/>
    <x v="0"/>
  </r>
  <r>
    <x v="631"/>
    <x v="5"/>
    <x v="0"/>
    <s v="GDN_Direct_RT_2102"/>
    <n v="369"/>
    <m/>
    <m/>
    <m/>
    <m/>
    <n v="0"/>
    <m/>
    <x v="0"/>
    <m/>
    <m/>
    <x v="92"/>
    <m/>
    <x v="2"/>
    <x v="3"/>
    <x v="0"/>
  </r>
  <r>
    <x v="631"/>
    <x v="5"/>
    <x v="0"/>
    <s v="GDN_Direct_RT_2102"/>
    <n v="15649"/>
    <m/>
    <m/>
    <m/>
    <m/>
    <n v="6062.455192675"/>
    <m/>
    <x v="0"/>
    <m/>
    <m/>
    <x v="92"/>
    <m/>
    <x v="2"/>
    <x v="3"/>
    <x v="0"/>
  </r>
  <r>
    <x v="631"/>
    <x v="5"/>
    <x v="0"/>
    <s v="GDN_Direct_RT_2102"/>
    <n v="3171"/>
    <m/>
    <m/>
    <m/>
    <m/>
    <n v="2249.4180784549999"/>
    <m/>
    <x v="0"/>
    <m/>
    <m/>
    <x v="92"/>
    <m/>
    <x v="2"/>
    <x v="3"/>
    <x v="0"/>
  </r>
  <r>
    <x v="631"/>
    <x v="5"/>
    <x v="0"/>
    <s v="GDN_Direct_RT_2102"/>
    <n v="1291"/>
    <m/>
    <m/>
    <m/>
    <m/>
    <n v="173.81767112"/>
    <m/>
    <x v="0"/>
    <m/>
    <m/>
    <x v="92"/>
    <m/>
    <x v="2"/>
    <x v="3"/>
    <x v="0"/>
  </r>
  <r>
    <x v="631"/>
    <x v="5"/>
    <x v="0"/>
    <s v="GDN_Direct_RT_2102"/>
    <n v="406"/>
    <m/>
    <m/>
    <m/>
    <m/>
    <n v="70.286995360000006"/>
    <m/>
    <x v="0"/>
    <m/>
    <m/>
    <x v="92"/>
    <m/>
    <x v="2"/>
    <x v="3"/>
    <x v="0"/>
  </r>
  <r>
    <x v="631"/>
    <x v="5"/>
    <x v="0"/>
    <s v="GDN_Direct_RT_2102"/>
    <n v="301"/>
    <m/>
    <m/>
    <m/>
    <m/>
    <n v="0"/>
    <m/>
    <x v="0"/>
    <m/>
    <m/>
    <x v="92"/>
    <m/>
    <x v="2"/>
    <x v="3"/>
    <x v="0"/>
  </r>
  <r>
    <x v="631"/>
    <x v="5"/>
    <x v="0"/>
    <s v="GDN_Direct_RT_2102"/>
    <n v="119"/>
    <m/>
    <m/>
    <m/>
    <m/>
    <n v="123.10848131"/>
    <m/>
    <x v="0"/>
    <m/>
    <m/>
    <x v="92"/>
    <m/>
    <x v="2"/>
    <x v="3"/>
    <x v="0"/>
  </r>
  <r>
    <x v="631"/>
    <x v="5"/>
    <x v="0"/>
    <s v="GDN_Direct_RT_2102"/>
    <n v="14855"/>
    <m/>
    <m/>
    <m/>
    <m/>
    <n v="5455.959726645"/>
    <m/>
    <x v="0"/>
    <m/>
    <m/>
    <x v="92"/>
    <m/>
    <x v="2"/>
    <x v="3"/>
    <x v="0"/>
  </r>
  <r>
    <x v="631"/>
    <x v="5"/>
    <x v="0"/>
    <s v="GDN_Direct_RT_2102"/>
    <n v="1596"/>
    <m/>
    <m/>
    <m/>
    <m/>
    <n v="594.32714098999998"/>
    <m/>
    <x v="0"/>
    <m/>
    <m/>
    <x v="92"/>
    <m/>
    <x v="2"/>
    <x v="3"/>
    <x v="0"/>
  </r>
  <r>
    <x v="631"/>
    <x v="5"/>
    <x v="0"/>
    <s v="GDN_Direct_RT_2102"/>
    <n v="1529"/>
    <m/>
    <m/>
    <m/>
    <m/>
    <n v="537.56179188500005"/>
    <m/>
    <x v="0"/>
    <m/>
    <m/>
    <x v="92"/>
    <m/>
    <x v="2"/>
    <x v="3"/>
    <x v="0"/>
  </r>
  <r>
    <x v="631"/>
    <x v="5"/>
    <x v="0"/>
    <s v="GDN_Direct_RT_2102"/>
    <n v="384"/>
    <m/>
    <m/>
    <m/>
    <m/>
    <n v="91.594104584999997"/>
    <m/>
    <x v="0"/>
    <m/>
    <m/>
    <x v="92"/>
    <m/>
    <x v="2"/>
    <x v="3"/>
    <x v="0"/>
  </r>
  <r>
    <x v="631"/>
    <x v="5"/>
    <x v="0"/>
    <s v="GDN_Direct_RT_2102"/>
    <n v="288"/>
    <m/>
    <m/>
    <m/>
    <m/>
    <n v="82.686138779999993"/>
    <m/>
    <x v="0"/>
    <m/>
    <m/>
    <x v="92"/>
    <m/>
    <x v="2"/>
    <x v="3"/>
    <x v="0"/>
  </r>
  <r>
    <x v="631"/>
    <x v="5"/>
    <x v="0"/>
    <s v="GDN_Direct_RT_2102"/>
    <n v="773"/>
    <m/>
    <m/>
    <m/>
    <m/>
    <n v="823.64468527500003"/>
    <m/>
    <x v="0"/>
    <m/>
    <m/>
    <x v="92"/>
    <m/>
    <x v="2"/>
    <x v="3"/>
    <x v="0"/>
  </r>
  <r>
    <x v="631"/>
    <x v="5"/>
    <x v="0"/>
    <s v="GDN_Direct_RT_2102"/>
    <n v="142"/>
    <m/>
    <m/>
    <m/>
    <m/>
    <n v="0"/>
    <m/>
    <x v="0"/>
    <m/>
    <m/>
    <x v="92"/>
    <m/>
    <x v="2"/>
    <x v="3"/>
    <x v="0"/>
  </r>
  <r>
    <x v="631"/>
    <x v="5"/>
    <x v="0"/>
    <s v="GDN_Direct_RT_2102"/>
    <n v="469"/>
    <m/>
    <m/>
    <m/>
    <m/>
    <n v="145.1667114"/>
    <m/>
    <x v="0"/>
    <m/>
    <m/>
    <x v="92"/>
    <m/>
    <x v="2"/>
    <x v="3"/>
    <x v="0"/>
  </r>
  <r>
    <x v="631"/>
    <x v="5"/>
    <x v="0"/>
    <s v="GDN_Direct_RT_2102"/>
    <n v="982"/>
    <m/>
    <m/>
    <m/>
    <m/>
    <n v="268.76029018499997"/>
    <m/>
    <x v="0"/>
    <m/>
    <m/>
    <x v="92"/>
    <m/>
    <x v="2"/>
    <x v="3"/>
    <x v="0"/>
  </r>
  <r>
    <x v="631"/>
    <x v="5"/>
    <x v="0"/>
    <s v="GDN_Direct_RT_2102"/>
    <n v="2572"/>
    <m/>
    <m/>
    <m/>
    <m/>
    <n v="847.59508040000003"/>
    <m/>
    <x v="0"/>
    <m/>
    <m/>
    <x v="92"/>
    <m/>
    <x v="2"/>
    <x v="3"/>
    <x v="0"/>
  </r>
  <r>
    <x v="631"/>
    <x v="5"/>
    <x v="0"/>
    <s v="GDN_Direct_RT_2102"/>
    <n v="678"/>
    <m/>
    <m/>
    <m/>
    <m/>
    <n v="293.50251036499998"/>
    <m/>
    <x v="0"/>
    <m/>
    <m/>
    <x v="92"/>
    <m/>
    <x v="2"/>
    <x v="3"/>
    <x v="0"/>
  </r>
  <r>
    <x v="631"/>
    <x v="5"/>
    <x v="0"/>
    <s v="GDN_Direct_RT_2102"/>
    <n v="1748"/>
    <m/>
    <m/>
    <m/>
    <m/>
    <n v="1750.0258909049999"/>
    <m/>
    <x v="0"/>
    <m/>
    <m/>
    <x v="92"/>
    <m/>
    <x v="2"/>
    <x v="3"/>
    <x v="0"/>
  </r>
  <r>
    <x v="631"/>
    <x v="5"/>
    <x v="0"/>
    <s v="GDN_Direct_RT_2102"/>
    <n v="292"/>
    <m/>
    <m/>
    <m/>
    <m/>
    <n v="92.359497450000006"/>
    <m/>
    <x v="0"/>
    <m/>
    <m/>
    <x v="92"/>
    <m/>
    <x v="2"/>
    <x v="3"/>
    <x v="0"/>
  </r>
  <r>
    <x v="631"/>
    <x v="5"/>
    <x v="0"/>
    <s v="GDN_Direct_RT_2102"/>
    <n v="3471"/>
    <m/>
    <m/>
    <m/>
    <m/>
    <n v="811.65379799000004"/>
    <m/>
    <x v="0"/>
    <m/>
    <m/>
    <x v="92"/>
    <m/>
    <x v="2"/>
    <x v="3"/>
    <x v="0"/>
  </r>
  <r>
    <x v="631"/>
    <x v="5"/>
    <x v="0"/>
    <s v="GDN_Direct_RT_2102"/>
    <n v="145"/>
    <m/>
    <m/>
    <m/>
    <m/>
    <n v="0"/>
    <m/>
    <x v="0"/>
    <m/>
    <m/>
    <x v="92"/>
    <m/>
    <x v="2"/>
    <x v="3"/>
    <x v="0"/>
  </r>
  <r>
    <x v="631"/>
    <x v="5"/>
    <x v="0"/>
    <s v="GDN_Direct_RT_2102"/>
    <n v="230"/>
    <m/>
    <m/>
    <m/>
    <m/>
    <n v="1445.7282259450001"/>
    <m/>
    <x v="0"/>
    <m/>
    <m/>
    <x v="92"/>
    <m/>
    <x v="2"/>
    <x v="3"/>
    <x v="0"/>
  </r>
  <r>
    <x v="631"/>
    <x v="5"/>
    <x v="0"/>
    <s v="GDN_Direct_RT_2102"/>
    <n v="207"/>
    <m/>
    <m/>
    <m/>
    <m/>
    <n v="223.78111325"/>
    <m/>
    <x v="0"/>
    <m/>
    <m/>
    <x v="92"/>
    <m/>
    <x v="2"/>
    <x v="3"/>
    <x v="0"/>
  </r>
  <r>
    <x v="631"/>
    <x v="5"/>
    <x v="0"/>
    <s v="GDN_Direct_RT_2102"/>
    <n v="92"/>
    <m/>
    <m/>
    <m/>
    <m/>
    <n v="180.54443266999999"/>
    <m/>
    <x v="0"/>
    <m/>
    <m/>
    <x v="92"/>
    <m/>
    <x v="2"/>
    <x v="3"/>
    <x v="0"/>
  </r>
  <r>
    <x v="631"/>
    <x v="5"/>
    <x v="0"/>
    <s v="GDN_Direct_RT_2102"/>
    <n v="1268"/>
    <m/>
    <m/>
    <m/>
    <m/>
    <n v="976.81753487000003"/>
    <m/>
    <x v="0"/>
    <m/>
    <m/>
    <x v="92"/>
    <m/>
    <x v="2"/>
    <x v="3"/>
    <x v="0"/>
  </r>
  <r>
    <x v="631"/>
    <x v="5"/>
    <x v="0"/>
    <s v="GDN_Direct_RT_2102"/>
    <n v="143"/>
    <m/>
    <m/>
    <m/>
    <m/>
    <n v="0"/>
    <m/>
    <x v="0"/>
    <m/>
    <m/>
    <x v="92"/>
    <m/>
    <x v="2"/>
    <x v="3"/>
    <x v="0"/>
  </r>
  <r>
    <x v="631"/>
    <x v="5"/>
    <x v="0"/>
    <s v="GDN_Direct_RT_2102"/>
    <n v="655"/>
    <m/>
    <m/>
    <m/>
    <m/>
    <n v="991.59371556999997"/>
    <m/>
    <x v="0"/>
    <m/>
    <m/>
    <x v="92"/>
    <m/>
    <x v="2"/>
    <x v="3"/>
    <x v="0"/>
  </r>
  <r>
    <x v="631"/>
    <x v="5"/>
    <x v="0"/>
    <s v="GDN_Direct_RT_2102"/>
    <n v="962"/>
    <m/>
    <m/>
    <m/>
    <m/>
    <n v="910.88327428000002"/>
    <m/>
    <x v="0"/>
    <m/>
    <m/>
    <x v="92"/>
    <m/>
    <x v="2"/>
    <x v="3"/>
    <x v="0"/>
  </r>
  <r>
    <x v="631"/>
    <x v="5"/>
    <x v="0"/>
    <s v="GDN_Direct_RT_2102"/>
    <n v="2404"/>
    <m/>
    <m/>
    <m/>
    <m/>
    <n v="674.22348955999996"/>
    <m/>
    <x v="0"/>
    <m/>
    <m/>
    <x v="92"/>
    <m/>
    <x v="2"/>
    <x v="3"/>
    <x v="0"/>
  </r>
  <r>
    <x v="631"/>
    <x v="5"/>
    <x v="0"/>
    <s v="GDN_Direct_RT_2102"/>
    <n v="716"/>
    <m/>
    <m/>
    <m/>
    <m/>
    <n v="358.574862575"/>
    <m/>
    <x v="0"/>
    <m/>
    <m/>
    <x v="92"/>
    <m/>
    <x v="2"/>
    <x v="3"/>
    <x v="0"/>
  </r>
  <r>
    <x v="631"/>
    <x v="5"/>
    <x v="0"/>
    <s v="GDN_Direct_RT_2102"/>
    <n v="548"/>
    <m/>
    <m/>
    <m/>
    <m/>
    <n v="0"/>
    <m/>
    <x v="0"/>
    <m/>
    <m/>
    <x v="92"/>
    <m/>
    <x v="2"/>
    <x v="3"/>
    <x v="0"/>
  </r>
  <r>
    <x v="631"/>
    <x v="5"/>
    <x v="0"/>
    <s v="GDN_Direct_RT_2102"/>
    <n v="196"/>
    <m/>
    <m/>
    <m/>
    <m/>
    <n v="262.93217626500001"/>
    <m/>
    <x v="0"/>
    <m/>
    <m/>
    <x v="92"/>
    <m/>
    <x v="2"/>
    <x v="3"/>
    <x v="0"/>
  </r>
  <r>
    <x v="631"/>
    <x v="5"/>
    <x v="0"/>
    <s v="GDN_Direct_RT_2102"/>
    <n v="112"/>
    <m/>
    <m/>
    <m/>
    <m/>
    <n v="14.418590164999999"/>
    <m/>
    <x v="0"/>
    <m/>
    <m/>
    <x v="92"/>
    <m/>
    <x v="2"/>
    <x v="3"/>
    <x v="0"/>
  </r>
  <r>
    <x v="631"/>
    <x v="5"/>
    <x v="0"/>
    <s v="GDN_Direct_RT_2102"/>
    <n v="72"/>
    <m/>
    <m/>
    <m/>
    <m/>
    <n v="27.592236"/>
    <m/>
    <x v="0"/>
    <m/>
    <m/>
    <x v="92"/>
    <m/>
    <x v="2"/>
    <x v="3"/>
    <x v="0"/>
  </r>
  <r>
    <x v="631"/>
    <x v="5"/>
    <x v="0"/>
    <s v="GDN_Direct_RT_2102"/>
    <n v="483"/>
    <m/>
    <m/>
    <m/>
    <m/>
    <n v="136.71117133999999"/>
    <m/>
    <x v="0"/>
    <m/>
    <m/>
    <x v="92"/>
    <m/>
    <x v="2"/>
    <x v="3"/>
    <x v="0"/>
  </r>
  <r>
    <x v="631"/>
    <x v="5"/>
    <x v="0"/>
    <s v="GDN_Direct_RT_2102"/>
    <n v="1412"/>
    <m/>
    <m/>
    <m/>
    <m/>
    <n v="882.73809305499992"/>
    <m/>
    <x v="0"/>
    <m/>
    <m/>
    <x v="92"/>
    <m/>
    <x v="2"/>
    <x v="3"/>
    <x v="0"/>
  </r>
  <r>
    <x v="631"/>
    <x v="5"/>
    <x v="0"/>
    <s v="GDN_Direct_RT_2102"/>
    <n v="141"/>
    <m/>
    <m/>
    <m/>
    <m/>
    <n v="144.92551906"/>
    <m/>
    <x v="0"/>
    <m/>
    <m/>
    <x v="92"/>
    <m/>
    <x v="2"/>
    <x v="3"/>
    <x v="0"/>
  </r>
  <r>
    <x v="631"/>
    <x v="5"/>
    <x v="0"/>
    <s v="GDN_Direct_RT_2102"/>
    <n v="984"/>
    <m/>
    <m/>
    <m/>
    <m/>
    <n v="0"/>
    <m/>
    <x v="0"/>
    <m/>
    <m/>
    <x v="92"/>
    <m/>
    <x v="2"/>
    <x v="3"/>
    <x v="0"/>
  </r>
  <r>
    <x v="631"/>
    <x v="5"/>
    <x v="0"/>
    <s v="GDN_Direct_RT_2102"/>
    <n v="6317"/>
    <m/>
    <m/>
    <m/>
    <m/>
    <n v="3222.565077925"/>
    <m/>
    <x v="0"/>
    <m/>
    <m/>
    <x v="92"/>
    <m/>
    <x v="2"/>
    <x v="3"/>
    <x v="0"/>
  </r>
  <r>
    <x v="631"/>
    <x v="5"/>
    <x v="0"/>
    <s v="GDN_Direct_RT_2102"/>
    <n v="5977"/>
    <m/>
    <m/>
    <m/>
    <m/>
    <n v="2153.1089677950004"/>
    <m/>
    <x v="0"/>
    <m/>
    <m/>
    <x v="92"/>
    <m/>
    <x v="2"/>
    <x v="3"/>
    <x v="0"/>
  </r>
  <r>
    <x v="631"/>
    <x v="5"/>
    <x v="0"/>
    <s v="GDN_Direct_RT_2102"/>
    <n v="2539"/>
    <m/>
    <m/>
    <m/>
    <m/>
    <n v="739.90846067999996"/>
    <m/>
    <x v="0"/>
    <m/>
    <m/>
    <x v="92"/>
    <m/>
    <x v="2"/>
    <x v="3"/>
    <x v="0"/>
  </r>
  <r>
    <x v="631"/>
    <x v="5"/>
    <x v="0"/>
    <s v="GDN_Direct_RT_2102"/>
    <n v="391"/>
    <m/>
    <m/>
    <m/>
    <m/>
    <n v="0"/>
    <m/>
    <x v="0"/>
    <m/>
    <m/>
    <x v="92"/>
    <m/>
    <x v="2"/>
    <x v="3"/>
    <x v="0"/>
  </r>
  <r>
    <x v="631"/>
    <x v="5"/>
    <x v="0"/>
    <s v="GDN_Direct_RT_2102"/>
    <n v="319"/>
    <m/>
    <m/>
    <m/>
    <m/>
    <n v="151.08718746"/>
    <m/>
    <x v="0"/>
    <m/>
    <m/>
    <x v="92"/>
    <m/>
    <x v="2"/>
    <x v="3"/>
    <x v="0"/>
  </r>
  <r>
    <x v="631"/>
    <x v="5"/>
    <x v="0"/>
    <s v="GDN_Direct_RT_2102"/>
    <n v="165"/>
    <m/>
    <m/>
    <m/>
    <m/>
    <n v="0"/>
    <m/>
    <x v="0"/>
    <m/>
    <m/>
    <x v="92"/>
    <m/>
    <x v="2"/>
    <x v="3"/>
    <x v="0"/>
  </r>
  <r>
    <x v="631"/>
    <x v="5"/>
    <x v="0"/>
    <s v="GDN_Direct_RT_2102"/>
    <n v="788"/>
    <m/>
    <m/>
    <m/>
    <m/>
    <n v="53.374393265000002"/>
    <m/>
    <x v="0"/>
    <m/>
    <m/>
    <x v="92"/>
    <m/>
    <x v="2"/>
    <x v="3"/>
    <x v="0"/>
  </r>
  <r>
    <x v="631"/>
    <x v="5"/>
    <x v="0"/>
    <s v="GDN_Direct_RT_2102"/>
    <n v="529"/>
    <m/>
    <m/>
    <m/>
    <m/>
    <n v="139.08197131"/>
    <m/>
    <x v="0"/>
    <m/>
    <m/>
    <x v="92"/>
    <m/>
    <x v="2"/>
    <x v="3"/>
    <x v="0"/>
  </r>
  <r>
    <x v="631"/>
    <x v="5"/>
    <x v="0"/>
    <s v="GDN_Direct_RT_2102"/>
    <n v="1410"/>
    <m/>
    <m/>
    <m/>
    <m/>
    <n v="265.08916718"/>
    <m/>
    <x v="0"/>
    <m/>
    <m/>
    <x v="92"/>
    <m/>
    <x v="2"/>
    <x v="3"/>
    <x v="0"/>
  </r>
  <r>
    <x v="631"/>
    <x v="5"/>
    <x v="0"/>
    <s v="GDN_Direct_RT_キャッシュバック"/>
    <n v="6239"/>
    <m/>
    <m/>
    <m/>
    <m/>
    <n v="1973.63825671"/>
    <m/>
    <x v="0"/>
    <m/>
    <m/>
    <x v="92"/>
    <m/>
    <x v="2"/>
    <x v="3"/>
    <x v="0"/>
  </r>
  <r>
    <x v="631"/>
    <x v="5"/>
    <x v="0"/>
    <s v="GDN_Direct_RT_キャッシュバック"/>
    <n v="427"/>
    <m/>
    <m/>
    <m/>
    <m/>
    <n v="0"/>
    <m/>
    <x v="0"/>
    <m/>
    <m/>
    <x v="92"/>
    <m/>
    <x v="2"/>
    <x v="3"/>
    <x v="0"/>
  </r>
  <r>
    <x v="631"/>
    <x v="5"/>
    <x v="0"/>
    <s v="GDN_Direct_RT_2102"/>
    <n v="605"/>
    <m/>
    <m/>
    <m/>
    <m/>
    <n v="809.83773170500001"/>
    <m/>
    <x v="0"/>
    <m/>
    <m/>
    <x v="92"/>
    <m/>
    <x v="2"/>
    <x v="3"/>
    <x v="0"/>
  </r>
  <r>
    <x v="631"/>
    <x v="5"/>
    <x v="0"/>
    <s v="GDN_Direct_RT_2102"/>
    <n v="744"/>
    <m/>
    <m/>
    <m/>
    <m/>
    <n v="460.37692373000004"/>
    <m/>
    <x v="0"/>
    <m/>
    <m/>
    <x v="92"/>
    <m/>
    <x v="2"/>
    <x v="3"/>
    <x v="0"/>
  </r>
  <r>
    <x v="631"/>
    <x v="5"/>
    <x v="0"/>
    <s v="GDN_Direct_RT_2102"/>
    <n v="3095"/>
    <m/>
    <m/>
    <m/>
    <m/>
    <n v="952.90895670500004"/>
    <m/>
    <x v="0"/>
    <m/>
    <m/>
    <x v="92"/>
    <m/>
    <x v="2"/>
    <x v="3"/>
    <x v="0"/>
  </r>
  <r>
    <x v="631"/>
    <x v="5"/>
    <x v="0"/>
    <s v="GDN_Direct_RT_2102"/>
    <n v="1861"/>
    <m/>
    <m/>
    <m/>
    <m/>
    <n v="680.09999893999998"/>
    <m/>
    <x v="0"/>
    <m/>
    <m/>
    <x v="92"/>
    <m/>
    <x v="2"/>
    <x v="3"/>
    <x v="0"/>
  </r>
  <r>
    <x v="631"/>
    <x v="5"/>
    <x v="0"/>
    <s v="GDN_Direct_RT_2102"/>
    <n v="139"/>
    <m/>
    <m/>
    <m/>
    <m/>
    <n v="0"/>
    <m/>
    <x v="0"/>
    <m/>
    <m/>
    <x v="92"/>
    <m/>
    <x v="2"/>
    <x v="3"/>
    <x v="0"/>
  </r>
  <r>
    <x v="631"/>
    <x v="5"/>
    <x v="0"/>
    <s v="GDN_Direct_RT_2102"/>
    <n v="1498"/>
    <m/>
    <m/>
    <m/>
    <m/>
    <n v="711.61038954000003"/>
    <m/>
    <x v="0"/>
    <m/>
    <m/>
    <x v="92"/>
    <m/>
    <x v="2"/>
    <x v="3"/>
    <x v="0"/>
  </r>
  <r>
    <x v="631"/>
    <x v="5"/>
    <x v="0"/>
    <s v="GDN_Direct_RT_2102"/>
    <n v="355"/>
    <m/>
    <m/>
    <m/>
    <m/>
    <n v="0"/>
    <m/>
    <x v="0"/>
    <m/>
    <m/>
    <x v="92"/>
    <m/>
    <x v="2"/>
    <x v="3"/>
    <x v="0"/>
  </r>
  <r>
    <x v="631"/>
    <x v="5"/>
    <x v="0"/>
    <s v="GDN_Direct_RT_2102"/>
    <n v="1601"/>
    <m/>
    <m/>
    <m/>
    <m/>
    <n v="352.392950235"/>
    <m/>
    <x v="0"/>
    <m/>
    <m/>
    <x v="92"/>
    <m/>
    <x v="2"/>
    <x v="3"/>
    <x v="0"/>
  </r>
  <r>
    <x v="631"/>
    <x v="5"/>
    <x v="0"/>
    <s v="GDN_Direct_RT_2102"/>
    <n v="248"/>
    <m/>
    <m/>
    <m/>
    <m/>
    <n v="43.565826350000002"/>
    <m/>
    <x v="0"/>
    <m/>
    <m/>
    <x v="92"/>
    <m/>
    <x v="2"/>
    <x v="3"/>
    <x v="0"/>
  </r>
  <r>
    <x v="631"/>
    <x v="5"/>
    <x v="0"/>
    <s v="GDN_Direct_RT_2102"/>
    <n v="298"/>
    <m/>
    <m/>
    <m/>
    <m/>
    <n v="192.38062597000001"/>
    <m/>
    <x v="0"/>
    <m/>
    <m/>
    <x v="92"/>
    <m/>
    <x v="2"/>
    <x v="3"/>
    <x v="0"/>
  </r>
  <r>
    <x v="631"/>
    <x v="5"/>
    <x v="0"/>
    <s v="GDN_Direct_RT_2102"/>
    <n v="1089"/>
    <m/>
    <m/>
    <m/>
    <m/>
    <n v="170.79690196999999"/>
    <m/>
    <x v="0"/>
    <m/>
    <m/>
    <x v="92"/>
    <m/>
    <x v="2"/>
    <x v="3"/>
    <x v="0"/>
  </r>
  <r>
    <x v="631"/>
    <x v="5"/>
    <x v="0"/>
    <s v="GDN_Direct_RT_2102"/>
    <n v="1148"/>
    <m/>
    <m/>
    <m/>
    <m/>
    <n v="1249.83587291"/>
    <m/>
    <x v="0"/>
    <m/>
    <m/>
    <x v="92"/>
    <m/>
    <x v="2"/>
    <x v="3"/>
    <x v="0"/>
  </r>
  <r>
    <x v="631"/>
    <x v="5"/>
    <x v="0"/>
    <s v="GDN_Direct_RT_2102"/>
    <n v="579"/>
    <m/>
    <m/>
    <m/>
    <m/>
    <n v="106.938134715"/>
    <m/>
    <x v="0"/>
    <m/>
    <m/>
    <x v="92"/>
    <m/>
    <x v="2"/>
    <x v="3"/>
    <x v="0"/>
  </r>
  <r>
    <x v="632"/>
    <x v="4"/>
    <x v="0"/>
    <s v="指名：ドルチェグスト（170816-170916）"/>
    <n v="2192"/>
    <m/>
    <m/>
    <m/>
    <m/>
    <n v="22606.480000000003"/>
    <m/>
    <x v="0"/>
    <m/>
    <m/>
    <x v="92"/>
    <m/>
    <x v="2"/>
    <x v="3"/>
    <x v="2"/>
  </r>
  <r>
    <x v="632"/>
    <x v="4"/>
    <x v="0"/>
    <s v="指名：ドルチェグスト（170816-170916）"/>
    <n v="100"/>
    <m/>
    <m/>
    <m/>
    <m/>
    <n v="741.52"/>
    <m/>
    <x v="0"/>
    <m/>
    <m/>
    <x v="92"/>
    <m/>
    <x v="2"/>
    <x v="3"/>
    <x v="2"/>
  </r>
  <r>
    <x v="632"/>
    <x v="4"/>
    <x v="0"/>
    <s v="指名：ドルチェグスト（170816-170916）"/>
    <n v="46"/>
    <m/>
    <m/>
    <m/>
    <m/>
    <n v="1717.04"/>
    <m/>
    <x v="0"/>
    <m/>
    <m/>
    <x v="92"/>
    <m/>
    <x v="2"/>
    <x v="3"/>
    <x v="2"/>
  </r>
  <r>
    <x v="632"/>
    <x v="4"/>
    <x v="0"/>
    <s v="指名：ドルチェグスト（170816-170916）"/>
    <n v="1370"/>
    <m/>
    <m/>
    <m/>
    <m/>
    <n v="15494.960000000001"/>
    <m/>
    <x v="0"/>
    <m/>
    <m/>
    <x v="92"/>
    <m/>
    <x v="2"/>
    <x v="3"/>
    <x v="2"/>
  </r>
  <r>
    <x v="632"/>
    <x v="5"/>
    <x v="0"/>
    <s v="GDN_Direct_RT_2102"/>
    <n v="2777"/>
    <m/>
    <m/>
    <m/>
    <m/>
    <n v="1455.51503252"/>
    <m/>
    <x v="0"/>
    <m/>
    <m/>
    <x v="92"/>
    <m/>
    <x v="2"/>
    <x v="3"/>
    <x v="0"/>
  </r>
  <r>
    <x v="632"/>
    <x v="5"/>
    <x v="0"/>
    <s v="GDN_Direct_RT_2102"/>
    <n v="1000"/>
    <m/>
    <m/>
    <m/>
    <m/>
    <n v="29.269159205000001"/>
    <m/>
    <x v="0"/>
    <m/>
    <m/>
    <x v="92"/>
    <m/>
    <x v="2"/>
    <x v="3"/>
    <x v="0"/>
  </r>
  <r>
    <x v="632"/>
    <x v="5"/>
    <x v="0"/>
    <s v="GDN_Direct_RT_2102"/>
    <n v="6112"/>
    <m/>
    <m/>
    <m/>
    <m/>
    <n v="3573.0079009649999"/>
    <m/>
    <x v="0"/>
    <m/>
    <m/>
    <x v="92"/>
    <m/>
    <x v="2"/>
    <x v="3"/>
    <x v="0"/>
  </r>
  <r>
    <x v="632"/>
    <x v="5"/>
    <x v="0"/>
    <s v="GDN_Direct_RT_2102"/>
    <n v="308"/>
    <m/>
    <m/>
    <m/>
    <m/>
    <n v="281.11449018500002"/>
    <m/>
    <x v="0"/>
    <m/>
    <m/>
    <x v="92"/>
    <m/>
    <x v="2"/>
    <x v="3"/>
    <x v="0"/>
  </r>
  <r>
    <x v="632"/>
    <x v="5"/>
    <x v="0"/>
    <s v="GDN_Direct_RT_2102"/>
    <n v="131"/>
    <m/>
    <m/>
    <m/>
    <m/>
    <n v="88.318995014999999"/>
    <m/>
    <x v="0"/>
    <m/>
    <m/>
    <x v="92"/>
    <m/>
    <x v="2"/>
    <x v="3"/>
    <x v="0"/>
  </r>
  <r>
    <x v="632"/>
    <x v="5"/>
    <x v="0"/>
    <s v="GDN_Direct_RT_2102"/>
    <n v="1523"/>
    <m/>
    <m/>
    <m/>
    <m/>
    <n v="225.25147713000001"/>
    <m/>
    <x v="0"/>
    <m/>
    <m/>
    <x v="92"/>
    <m/>
    <x v="2"/>
    <x v="3"/>
    <x v="0"/>
  </r>
  <r>
    <x v="632"/>
    <x v="5"/>
    <x v="0"/>
    <s v="GDN_Direct_RT_2102"/>
    <n v="2409"/>
    <m/>
    <m/>
    <m/>
    <m/>
    <n v="793.16254321500003"/>
    <m/>
    <x v="0"/>
    <m/>
    <m/>
    <x v="92"/>
    <m/>
    <x v="2"/>
    <x v="3"/>
    <x v="0"/>
  </r>
  <r>
    <x v="632"/>
    <x v="5"/>
    <x v="0"/>
    <s v="GDN_Direct_RT_2102"/>
    <n v="3764"/>
    <m/>
    <m/>
    <m/>
    <m/>
    <n v="1552.01716975"/>
    <m/>
    <x v="0"/>
    <m/>
    <m/>
    <x v="92"/>
    <m/>
    <x v="2"/>
    <x v="3"/>
    <x v="0"/>
  </r>
  <r>
    <x v="632"/>
    <x v="5"/>
    <x v="0"/>
    <s v="GDN_Direct_RT_2102"/>
    <n v="135"/>
    <m/>
    <m/>
    <m/>
    <m/>
    <n v="0"/>
    <m/>
    <x v="0"/>
    <m/>
    <m/>
    <x v="92"/>
    <m/>
    <x v="2"/>
    <x v="3"/>
    <x v="0"/>
  </r>
  <r>
    <x v="632"/>
    <x v="5"/>
    <x v="0"/>
    <s v="GDN_Direct_RT_2102"/>
    <n v="2066"/>
    <m/>
    <m/>
    <m/>
    <m/>
    <n v="165.788514865"/>
    <m/>
    <x v="0"/>
    <m/>
    <m/>
    <x v="92"/>
    <m/>
    <x v="2"/>
    <x v="3"/>
    <x v="0"/>
  </r>
  <r>
    <x v="632"/>
    <x v="5"/>
    <x v="0"/>
    <s v="GDN_Direct_RT_2102"/>
    <n v="706"/>
    <m/>
    <m/>
    <m/>
    <m/>
    <n v="99.923820239999998"/>
    <m/>
    <x v="0"/>
    <m/>
    <m/>
    <x v="92"/>
    <m/>
    <x v="2"/>
    <x v="3"/>
    <x v="0"/>
  </r>
  <r>
    <x v="632"/>
    <x v="5"/>
    <x v="0"/>
    <s v="GDN_Direct_RT_2102"/>
    <n v="3532"/>
    <m/>
    <m/>
    <m/>
    <m/>
    <n v="1354.99415877"/>
    <m/>
    <x v="0"/>
    <m/>
    <m/>
    <x v="92"/>
    <m/>
    <x v="2"/>
    <x v="3"/>
    <x v="0"/>
  </r>
  <r>
    <x v="632"/>
    <x v="5"/>
    <x v="0"/>
    <s v="GDN_Direct_RT_2102"/>
    <n v="1104"/>
    <m/>
    <m/>
    <m/>
    <m/>
    <n v="2081.4817725399998"/>
    <m/>
    <x v="0"/>
    <m/>
    <m/>
    <x v="92"/>
    <m/>
    <x v="2"/>
    <x v="3"/>
    <x v="0"/>
  </r>
  <r>
    <x v="632"/>
    <x v="5"/>
    <x v="0"/>
    <s v="GDN_Direct_RT_2102"/>
    <n v="1643"/>
    <m/>
    <m/>
    <m/>
    <m/>
    <n v="159.17128757"/>
    <m/>
    <x v="0"/>
    <m/>
    <m/>
    <x v="92"/>
    <m/>
    <x v="2"/>
    <x v="3"/>
    <x v="0"/>
  </r>
  <r>
    <x v="632"/>
    <x v="5"/>
    <x v="0"/>
    <s v="GDN_Direct_RT_キャッシュバック"/>
    <n v="33047"/>
    <m/>
    <m/>
    <m/>
    <m/>
    <n v="14732.972165364999"/>
    <m/>
    <x v="0"/>
    <m/>
    <m/>
    <x v="92"/>
    <m/>
    <x v="2"/>
    <x v="3"/>
    <x v="0"/>
  </r>
  <r>
    <x v="632"/>
    <x v="5"/>
    <x v="0"/>
    <s v="GDN_Direct_RT_2102"/>
    <n v="1554"/>
    <m/>
    <m/>
    <m/>
    <m/>
    <n v="0"/>
    <m/>
    <x v="0"/>
    <m/>
    <m/>
    <x v="92"/>
    <m/>
    <x v="2"/>
    <x v="3"/>
    <x v="0"/>
  </r>
  <r>
    <x v="632"/>
    <x v="5"/>
    <x v="0"/>
    <s v="GDN_Direct_RT_2102"/>
    <n v="326"/>
    <m/>
    <m/>
    <m/>
    <m/>
    <n v="0"/>
    <m/>
    <x v="0"/>
    <m/>
    <m/>
    <x v="92"/>
    <m/>
    <x v="2"/>
    <x v="3"/>
    <x v="0"/>
  </r>
  <r>
    <x v="632"/>
    <x v="5"/>
    <x v="0"/>
    <s v="GDN_Direct_RT_2102"/>
    <n v="811"/>
    <m/>
    <m/>
    <m/>
    <m/>
    <n v="18.13815769"/>
    <m/>
    <x v="0"/>
    <m/>
    <m/>
    <x v="92"/>
    <m/>
    <x v="2"/>
    <x v="3"/>
    <x v="0"/>
  </r>
  <r>
    <x v="632"/>
    <x v="5"/>
    <x v="0"/>
    <s v="GDN_Direct_RT_2102"/>
    <n v="551"/>
    <m/>
    <m/>
    <m/>
    <m/>
    <n v="0"/>
    <m/>
    <x v="0"/>
    <m/>
    <m/>
    <x v="92"/>
    <m/>
    <x v="2"/>
    <x v="3"/>
    <x v="0"/>
  </r>
  <r>
    <x v="632"/>
    <x v="5"/>
    <x v="0"/>
    <s v="GDN_Direct_RT_2102"/>
    <n v="2520"/>
    <m/>
    <m/>
    <m/>
    <m/>
    <n v="580.99902974500003"/>
    <m/>
    <x v="0"/>
    <m/>
    <m/>
    <x v="92"/>
    <m/>
    <x v="2"/>
    <x v="3"/>
    <x v="0"/>
  </r>
  <r>
    <x v="632"/>
    <x v="5"/>
    <x v="0"/>
    <s v="GDN_Direct_RT_2102"/>
    <n v="25996"/>
    <m/>
    <m/>
    <m/>
    <m/>
    <n v="11865.43620876"/>
    <m/>
    <x v="0"/>
    <m/>
    <m/>
    <x v="92"/>
    <m/>
    <x v="2"/>
    <x v="3"/>
    <x v="0"/>
  </r>
  <r>
    <x v="632"/>
    <x v="5"/>
    <x v="0"/>
    <s v="GDN_Direct_RT_2102"/>
    <n v="1189"/>
    <m/>
    <m/>
    <m/>
    <m/>
    <n v="0"/>
    <m/>
    <x v="0"/>
    <m/>
    <m/>
    <x v="92"/>
    <m/>
    <x v="2"/>
    <x v="3"/>
    <x v="0"/>
  </r>
  <r>
    <x v="632"/>
    <x v="5"/>
    <x v="0"/>
    <s v="GDN_Direct_RT_2102"/>
    <n v="2557"/>
    <m/>
    <m/>
    <m/>
    <m/>
    <n v="320.48104925000001"/>
    <m/>
    <x v="0"/>
    <m/>
    <m/>
    <x v="92"/>
    <m/>
    <x v="2"/>
    <x v="3"/>
    <x v="0"/>
  </r>
  <r>
    <x v="632"/>
    <x v="5"/>
    <x v="0"/>
    <s v="GDN_Direct_RT_2102"/>
    <n v="1411"/>
    <m/>
    <m/>
    <m/>
    <m/>
    <n v="176.63440084499999"/>
    <m/>
    <x v="0"/>
    <m/>
    <m/>
    <x v="92"/>
    <m/>
    <x v="2"/>
    <x v="3"/>
    <x v="0"/>
  </r>
  <r>
    <x v="632"/>
    <x v="5"/>
    <x v="0"/>
    <s v="GDN_Direct_RT_2102"/>
    <n v="298"/>
    <m/>
    <m/>
    <m/>
    <m/>
    <n v="69.190606939999995"/>
    <m/>
    <x v="0"/>
    <m/>
    <m/>
    <x v="92"/>
    <m/>
    <x v="2"/>
    <x v="3"/>
    <x v="0"/>
  </r>
  <r>
    <x v="632"/>
    <x v="5"/>
    <x v="0"/>
    <s v="GDN_Direct_RT_2102"/>
    <n v="13581"/>
    <m/>
    <m/>
    <m/>
    <m/>
    <n v="5291.0689250400001"/>
    <m/>
    <x v="0"/>
    <m/>
    <m/>
    <x v="92"/>
    <m/>
    <x v="2"/>
    <x v="3"/>
    <x v="0"/>
  </r>
  <r>
    <x v="632"/>
    <x v="5"/>
    <x v="0"/>
    <s v="GDN_Direct_RT_2102"/>
    <n v="10640"/>
    <m/>
    <m/>
    <m/>
    <m/>
    <n v="2633.9359994849997"/>
    <m/>
    <x v="0"/>
    <m/>
    <m/>
    <x v="92"/>
    <m/>
    <x v="2"/>
    <x v="3"/>
    <x v="0"/>
  </r>
  <r>
    <x v="632"/>
    <x v="5"/>
    <x v="0"/>
    <s v="GDN_Direct_RT_2102"/>
    <n v="614"/>
    <m/>
    <m/>
    <m/>
    <m/>
    <n v="3378.8414575450001"/>
    <m/>
    <x v="0"/>
    <m/>
    <m/>
    <x v="92"/>
    <m/>
    <x v="2"/>
    <x v="3"/>
    <x v="0"/>
  </r>
  <r>
    <x v="632"/>
    <x v="5"/>
    <x v="0"/>
    <s v="GDN_Direct_RT_2102"/>
    <n v="9573"/>
    <m/>
    <m/>
    <m/>
    <m/>
    <n v="2744.2378762349999"/>
    <m/>
    <x v="0"/>
    <m/>
    <m/>
    <x v="92"/>
    <m/>
    <x v="2"/>
    <x v="3"/>
    <x v="0"/>
  </r>
  <r>
    <x v="632"/>
    <x v="5"/>
    <x v="0"/>
    <s v="GDN_Direct_RT_2102"/>
    <n v="721"/>
    <m/>
    <m/>
    <m/>
    <m/>
    <n v="0"/>
    <m/>
    <x v="0"/>
    <m/>
    <m/>
    <x v="92"/>
    <m/>
    <x v="2"/>
    <x v="3"/>
    <x v="0"/>
  </r>
  <r>
    <x v="632"/>
    <x v="5"/>
    <x v="0"/>
    <s v="GDN_Direct_RT_2102"/>
    <n v="2619"/>
    <m/>
    <m/>
    <m/>
    <m/>
    <n v="1942.1834979199998"/>
    <m/>
    <x v="0"/>
    <m/>
    <m/>
    <x v="92"/>
    <m/>
    <x v="2"/>
    <x v="3"/>
    <x v="0"/>
  </r>
  <r>
    <x v="632"/>
    <x v="5"/>
    <x v="0"/>
    <s v="GDN_Direct_RT_2102"/>
    <n v="1145"/>
    <m/>
    <m/>
    <m/>
    <m/>
    <n v="380.59039039499999"/>
    <m/>
    <x v="0"/>
    <m/>
    <m/>
    <x v="92"/>
    <m/>
    <x v="2"/>
    <x v="3"/>
    <x v="0"/>
  </r>
  <r>
    <x v="632"/>
    <x v="5"/>
    <x v="0"/>
    <s v="GDN_Direct_RT_2102"/>
    <n v="4827"/>
    <m/>
    <m/>
    <m/>
    <m/>
    <n v="3021.6860234200003"/>
    <m/>
    <x v="0"/>
    <m/>
    <m/>
    <x v="92"/>
    <m/>
    <x v="2"/>
    <x v="3"/>
    <x v="0"/>
  </r>
  <r>
    <x v="632"/>
    <x v="5"/>
    <x v="0"/>
    <s v="GDN_Direct_RT_2102"/>
    <n v="2654"/>
    <m/>
    <m/>
    <m/>
    <m/>
    <n v="2650.0971060749998"/>
    <m/>
    <x v="0"/>
    <m/>
    <m/>
    <x v="92"/>
    <m/>
    <x v="2"/>
    <x v="3"/>
    <x v="0"/>
  </r>
  <r>
    <x v="632"/>
    <x v="5"/>
    <x v="0"/>
    <s v="GDN_Direct_RT_2102"/>
    <n v="2630"/>
    <m/>
    <m/>
    <m/>
    <m/>
    <n v="1702.3831150000001"/>
    <m/>
    <x v="0"/>
    <m/>
    <m/>
    <x v="92"/>
    <m/>
    <x v="2"/>
    <x v="3"/>
    <x v="0"/>
  </r>
  <r>
    <x v="632"/>
    <x v="5"/>
    <x v="0"/>
    <s v="GDN_Direct_RT_2102"/>
    <n v="352"/>
    <m/>
    <m/>
    <m/>
    <m/>
    <n v="0"/>
    <m/>
    <x v="0"/>
    <m/>
    <m/>
    <x v="92"/>
    <m/>
    <x v="2"/>
    <x v="3"/>
    <x v="0"/>
  </r>
  <r>
    <x v="632"/>
    <x v="5"/>
    <x v="0"/>
    <s v="GDN_Direct_RT_2102"/>
    <n v="1225"/>
    <m/>
    <m/>
    <m/>
    <m/>
    <n v="740.11903177499994"/>
    <m/>
    <x v="0"/>
    <m/>
    <m/>
    <x v="92"/>
    <m/>
    <x v="2"/>
    <x v="3"/>
    <x v="0"/>
  </r>
  <r>
    <x v="632"/>
    <x v="5"/>
    <x v="0"/>
    <s v="GDN_Direct_RT_2102"/>
    <n v="417"/>
    <m/>
    <m/>
    <m/>
    <m/>
    <n v="0"/>
    <m/>
    <x v="0"/>
    <m/>
    <m/>
    <x v="92"/>
    <m/>
    <x v="2"/>
    <x v="3"/>
    <x v="0"/>
  </r>
  <r>
    <x v="632"/>
    <x v="5"/>
    <x v="0"/>
    <s v="GDN_Direct_RT_2102"/>
    <n v="3678"/>
    <m/>
    <m/>
    <m/>
    <m/>
    <n v="1425.36703812"/>
    <m/>
    <x v="0"/>
    <m/>
    <m/>
    <x v="92"/>
    <m/>
    <x v="2"/>
    <x v="3"/>
    <x v="0"/>
  </r>
  <r>
    <x v="632"/>
    <x v="5"/>
    <x v="0"/>
    <s v="GDN_Direct_RT_2102"/>
    <n v="1148"/>
    <m/>
    <m/>
    <m/>
    <m/>
    <n v="170.55012682500001"/>
    <m/>
    <x v="0"/>
    <m/>
    <m/>
    <x v="92"/>
    <m/>
    <x v="2"/>
    <x v="3"/>
    <x v="0"/>
  </r>
  <r>
    <x v="632"/>
    <x v="5"/>
    <x v="0"/>
    <s v="GDN_Direct_RT_2102"/>
    <n v="5053"/>
    <m/>
    <m/>
    <m/>
    <m/>
    <n v="1117.8431474199999"/>
    <m/>
    <x v="0"/>
    <m/>
    <m/>
    <x v="92"/>
    <m/>
    <x v="2"/>
    <x v="3"/>
    <x v="0"/>
  </r>
  <r>
    <x v="632"/>
    <x v="5"/>
    <x v="0"/>
    <s v="GDN_Direct_RT_2102"/>
    <n v="6965"/>
    <m/>
    <m/>
    <m/>
    <m/>
    <n v="2358.2854943250004"/>
    <m/>
    <x v="0"/>
    <m/>
    <m/>
    <x v="92"/>
    <m/>
    <x v="2"/>
    <x v="3"/>
    <x v="0"/>
  </r>
  <r>
    <x v="632"/>
    <x v="5"/>
    <x v="0"/>
    <s v="GDN_Direct_RT_2102"/>
    <n v="364"/>
    <m/>
    <m/>
    <m/>
    <m/>
    <n v="671.15292451000005"/>
    <m/>
    <x v="0"/>
    <m/>
    <m/>
    <x v="92"/>
    <m/>
    <x v="2"/>
    <x v="3"/>
    <x v="0"/>
  </r>
  <r>
    <x v="632"/>
    <x v="5"/>
    <x v="0"/>
    <s v="GDN_Direct_RT_2102"/>
    <n v="5894"/>
    <m/>
    <m/>
    <m/>
    <m/>
    <n v="4400.7764293500004"/>
    <m/>
    <x v="0"/>
    <m/>
    <m/>
    <x v="92"/>
    <m/>
    <x v="2"/>
    <x v="3"/>
    <x v="0"/>
  </r>
  <r>
    <x v="632"/>
    <x v="5"/>
    <x v="0"/>
    <s v="GDN_Direct_RT_2102"/>
    <n v="1638"/>
    <m/>
    <m/>
    <m/>
    <m/>
    <n v="285.52985896500002"/>
    <m/>
    <x v="0"/>
    <m/>
    <m/>
    <x v="92"/>
    <m/>
    <x v="2"/>
    <x v="3"/>
    <x v="0"/>
  </r>
  <r>
    <x v="632"/>
    <x v="5"/>
    <x v="0"/>
    <s v="GDN_Direct_RT_2102"/>
    <n v="28276"/>
    <m/>
    <m/>
    <m/>
    <m/>
    <n v="13728.274278495001"/>
    <m/>
    <x v="0"/>
    <m/>
    <m/>
    <x v="92"/>
    <m/>
    <x v="2"/>
    <x v="3"/>
    <x v="0"/>
  </r>
  <r>
    <x v="632"/>
    <x v="5"/>
    <x v="0"/>
    <s v="GDN_Direct_RT_2102"/>
    <n v="5293"/>
    <m/>
    <m/>
    <m/>
    <m/>
    <n v="4252.9475997"/>
    <m/>
    <x v="0"/>
    <m/>
    <m/>
    <x v="92"/>
    <m/>
    <x v="2"/>
    <x v="3"/>
    <x v="0"/>
  </r>
  <r>
    <x v="632"/>
    <x v="5"/>
    <x v="0"/>
    <s v="GDN_Direct_RT_2102"/>
    <n v="3712"/>
    <m/>
    <m/>
    <m/>
    <m/>
    <n v="1320.88857222"/>
    <m/>
    <x v="0"/>
    <m/>
    <m/>
    <x v="92"/>
    <m/>
    <x v="2"/>
    <x v="3"/>
    <x v="0"/>
  </r>
  <r>
    <x v="632"/>
    <x v="5"/>
    <x v="0"/>
    <s v="GDN_Direct_RT_2102"/>
    <n v="594"/>
    <m/>
    <m/>
    <m/>
    <m/>
    <n v="249.67007971000001"/>
    <m/>
    <x v="0"/>
    <m/>
    <m/>
    <x v="92"/>
    <m/>
    <x v="2"/>
    <x v="3"/>
    <x v="0"/>
  </r>
  <r>
    <x v="632"/>
    <x v="5"/>
    <x v="0"/>
    <s v="GDN_Direct_RT_2102"/>
    <n v="936"/>
    <m/>
    <m/>
    <m/>
    <m/>
    <n v="0"/>
    <m/>
    <x v="0"/>
    <m/>
    <m/>
    <x v="92"/>
    <m/>
    <x v="2"/>
    <x v="3"/>
    <x v="0"/>
  </r>
  <r>
    <x v="632"/>
    <x v="5"/>
    <x v="0"/>
    <s v="GDN_Direct_RT_2102"/>
    <n v="366"/>
    <m/>
    <m/>
    <m/>
    <m/>
    <n v="0"/>
    <m/>
    <x v="0"/>
    <m/>
    <m/>
    <x v="92"/>
    <m/>
    <x v="2"/>
    <x v="3"/>
    <x v="0"/>
  </r>
  <r>
    <x v="632"/>
    <x v="5"/>
    <x v="0"/>
    <s v="GDN_Direct_RT_2102"/>
    <n v="2262"/>
    <m/>
    <m/>
    <m/>
    <m/>
    <n v="2171.4979581150001"/>
    <m/>
    <x v="0"/>
    <m/>
    <m/>
    <x v="92"/>
    <m/>
    <x v="2"/>
    <x v="3"/>
    <x v="0"/>
  </r>
  <r>
    <x v="632"/>
    <x v="5"/>
    <x v="0"/>
    <s v="GDN_Direct_RT_2102"/>
    <n v="1887"/>
    <m/>
    <m/>
    <m/>
    <m/>
    <n v="2901.7325461099999"/>
    <m/>
    <x v="0"/>
    <m/>
    <m/>
    <x v="92"/>
    <m/>
    <x v="2"/>
    <x v="3"/>
    <x v="0"/>
  </r>
  <r>
    <x v="632"/>
    <x v="5"/>
    <x v="0"/>
    <s v="GDN_Direct_RT_2102"/>
    <n v="371"/>
    <m/>
    <m/>
    <m/>
    <m/>
    <n v="400.658978805"/>
    <m/>
    <x v="0"/>
    <m/>
    <m/>
    <x v="92"/>
    <m/>
    <x v="2"/>
    <x v="3"/>
    <x v="0"/>
  </r>
  <r>
    <x v="632"/>
    <x v="5"/>
    <x v="0"/>
    <s v="GDN_Direct_RT_2102"/>
    <n v="4631"/>
    <m/>
    <m/>
    <m/>
    <m/>
    <n v="1881.1975225900001"/>
    <m/>
    <x v="0"/>
    <m/>
    <m/>
    <x v="92"/>
    <m/>
    <x v="2"/>
    <x v="3"/>
    <x v="0"/>
  </r>
  <r>
    <x v="632"/>
    <x v="5"/>
    <x v="0"/>
    <s v="GDN_Direct_RT_2102"/>
    <n v="29383"/>
    <m/>
    <m/>
    <m/>
    <m/>
    <n v="12460.138717845"/>
    <m/>
    <x v="0"/>
    <m/>
    <m/>
    <x v="92"/>
    <m/>
    <x v="2"/>
    <x v="3"/>
    <x v="0"/>
  </r>
  <r>
    <x v="632"/>
    <x v="5"/>
    <x v="0"/>
    <s v="GDN_Direct_RT_2102"/>
    <n v="1270"/>
    <m/>
    <m/>
    <m/>
    <m/>
    <n v="595.45673522499999"/>
    <m/>
    <x v="0"/>
    <m/>
    <m/>
    <x v="92"/>
    <m/>
    <x v="2"/>
    <x v="3"/>
    <x v="0"/>
  </r>
  <r>
    <x v="632"/>
    <x v="5"/>
    <x v="0"/>
    <s v="GDN_Direct_RT_2102"/>
    <n v="1094"/>
    <m/>
    <m/>
    <m/>
    <m/>
    <n v="17.882992170000001"/>
    <m/>
    <x v="0"/>
    <m/>
    <m/>
    <x v="92"/>
    <m/>
    <x v="2"/>
    <x v="3"/>
    <x v="0"/>
  </r>
  <r>
    <x v="632"/>
    <x v="5"/>
    <x v="0"/>
    <s v="GDN_Direct_RT_2102"/>
    <n v="913"/>
    <m/>
    <m/>
    <m/>
    <m/>
    <n v="949.07446167000001"/>
    <m/>
    <x v="0"/>
    <m/>
    <m/>
    <x v="92"/>
    <m/>
    <x v="2"/>
    <x v="3"/>
    <x v="0"/>
  </r>
  <r>
    <x v="632"/>
    <x v="5"/>
    <x v="0"/>
    <s v="GDN_Direct_RT_2102"/>
    <n v="1818"/>
    <m/>
    <m/>
    <m/>
    <m/>
    <n v="907.82156121499997"/>
    <m/>
    <x v="0"/>
    <m/>
    <m/>
    <x v="92"/>
    <m/>
    <x v="2"/>
    <x v="3"/>
    <x v="0"/>
  </r>
  <r>
    <x v="632"/>
    <x v="5"/>
    <x v="0"/>
    <s v="GDN_Direct_RT_2102"/>
    <n v="3765"/>
    <m/>
    <m/>
    <m/>
    <m/>
    <n v="3256.1610002050002"/>
    <m/>
    <x v="0"/>
    <m/>
    <m/>
    <x v="92"/>
    <m/>
    <x v="2"/>
    <x v="3"/>
    <x v="0"/>
  </r>
  <r>
    <x v="632"/>
    <x v="5"/>
    <x v="0"/>
    <s v="GDN_Direct_RT_2102"/>
    <n v="751"/>
    <m/>
    <m/>
    <m/>
    <m/>
    <n v="893.37552309500006"/>
    <m/>
    <x v="0"/>
    <m/>
    <m/>
    <x v="92"/>
    <m/>
    <x v="2"/>
    <x v="3"/>
    <x v="0"/>
  </r>
  <r>
    <x v="632"/>
    <x v="5"/>
    <x v="0"/>
    <s v="GDN_Direct_RT_2102"/>
    <n v="3581"/>
    <m/>
    <m/>
    <m/>
    <m/>
    <n v="1741.2598322650001"/>
    <m/>
    <x v="0"/>
    <m/>
    <m/>
    <x v="92"/>
    <m/>
    <x v="2"/>
    <x v="3"/>
    <x v="0"/>
  </r>
  <r>
    <x v="632"/>
    <x v="5"/>
    <x v="0"/>
    <s v="GDN_Direct_RT_2102"/>
    <n v="1645"/>
    <m/>
    <m/>
    <m/>
    <m/>
    <n v="0"/>
    <m/>
    <x v="0"/>
    <m/>
    <m/>
    <x v="92"/>
    <m/>
    <x v="2"/>
    <x v="3"/>
    <x v="0"/>
  </r>
  <r>
    <x v="632"/>
    <x v="5"/>
    <x v="0"/>
    <s v="GDN_Direct_RT_2102"/>
    <n v="705"/>
    <m/>
    <m/>
    <m/>
    <m/>
    <n v="2355.2400167750002"/>
    <m/>
    <x v="0"/>
    <m/>
    <m/>
    <x v="92"/>
    <m/>
    <x v="2"/>
    <x v="3"/>
    <x v="0"/>
  </r>
  <r>
    <x v="632"/>
    <x v="5"/>
    <x v="0"/>
    <s v="GDN_Direct_RT_キャッシュバック"/>
    <n v="2110"/>
    <m/>
    <m/>
    <m/>
    <m/>
    <n v="164.68378290000001"/>
    <m/>
    <x v="0"/>
    <m/>
    <m/>
    <x v="92"/>
    <m/>
    <x v="2"/>
    <x v="3"/>
    <x v="0"/>
  </r>
  <r>
    <x v="632"/>
    <x v="5"/>
    <x v="0"/>
    <s v="GDN_Direct_RT_2102"/>
    <n v="453"/>
    <m/>
    <m/>
    <m/>
    <m/>
    <n v="0"/>
    <m/>
    <x v="0"/>
    <m/>
    <m/>
    <x v="92"/>
    <m/>
    <x v="2"/>
    <x v="3"/>
    <x v="0"/>
  </r>
  <r>
    <x v="632"/>
    <x v="5"/>
    <x v="0"/>
    <s v="GDN_Direct_RT_2102"/>
    <n v="7011"/>
    <m/>
    <m/>
    <m/>
    <m/>
    <n v="2910.5989692449998"/>
    <m/>
    <x v="0"/>
    <m/>
    <m/>
    <x v="92"/>
    <m/>
    <x v="2"/>
    <x v="3"/>
    <x v="0"/>
  </r>
  <r>
    <x v="632"/>
    <x v="5"/>
    <x v="0"/>
    <s v="GDN_Direct_RT_2102"/>
    <n v="667"/>
    <m/>
    <m/>
    <m/>
    <m/>
    <n v="611.54496875999996"/>
    <m/>
    <x v="0"/>
    <m/>
    <m/>
    <x v="92"/>
    <m/>
    <x v="2"/>
    <x v="3"/>
    <x v="0"/>
  </r>
  <r>
    <x v="632"/>
    <x v="5"/>
    <x v="0"/>
    <s v="GDN_Direct_RT_2102"/>
    <n v="3455"/>
    <m/>
    <m/>
    <m/>
    <m/>
    <n v="2357.92551323"/>
    <m/>
    <x v="0"/>
    <m/>
    <m/>
    <x v="92"/>
    <m/>
    <x v="2"/>
    <x v="3"/>
    <x v="0"/>
  </r>
  <r>
    <x v="632"/>
    <x v="5"/>
    <x v="0"/>
    <s v="GDN_Direct_RT_2102"/>
    <n v="8501"/>
    <m/>
    <m/>
    <m/>
    <m/>
    <n v="5642.1335345199996"/>
    <m/>
    <x v="0"/>
    <m/>
    <m/>
    <x v="92"/>
    <m/>
    <x v="2"/>
    <x v="3"/>
    <x v="0"/>
  </r>
  <r>
    <x v="632"/>
    <x v="5"/>
    <x v="0"/>
    <s v="GDN_Direct_RT_2102"/>
    <n v="259"/>
    <m/>
    <m/>
    <m/>
    <m/>
    <n v="0"/>
    <m/>
    <x v="0"/>
    <m/>
    <m/>
    <x v="92"/>
    <m/>
    <x v="2"/>
    <x v="3"/>
    <x v="0"/>
  </r>
  <r>
    <x v="632"/>
    <x v="5"/>
    <x v="0"/>
    <s v="GDN_Direct_RT_2102"/>
    <n v="234"/>
    <m/>
    <m/>
    <m/>
    <m/>
    <n v="1188.389075885"/>
    <m/>
    <x v="0"/>
    <m/>
    <m/>
    <x v="92"/>
    <m/>
    <x v="2"/>
    <x v="3"/>
    <x v="0"/>
  </r>
  <r>
    <x v="632"/>
    <x v="5"/>
    <x v="0"/>
    <s v="GDN_Direct_RT_2102"/>
    <n v="1055"/>
    <m/>
    <m/>
    <m/>
    <m/>
    <n v="485.71057224499998"/>
    <m/>
    <x v="0"/>
    <m/>
    <m/>
    <x v="92"/>
    <m/>
    <x v="2"/>
    <x v="3"/>
    <x v="0"/>
  </r>
  <r>
    <x v="632"/>
    <x v="5"/>
    <x v="0"/>
    <s v="GDN_Direct_RT_2102"/>
    <n v="1066"/>
    <m/>
    <m/>
    <m/>
    <m/>
    <n v="674.66155521999997"/>
    <m/>
    <x v="0"/>
    <m/>
    <m/>
    <x v="92"/>
    <m/>
    <x v="2"/>
    <x v="3"/>
    <x v="0"/>
  </r>
  <r>
    <x v="632"/>
    <x v="5"/>
    <x v="0"/>
    <s v="GDN_Direct_RT_2102"/>
    <n v="1751"/>
    <m/>
    <m/>
    <m/>
    <m/>
    <n v="555.48030460999996"/>
    <m/>
    <x v="0"/>
    <m/>
    <m/>
    <x v="92"/>
    <m/>
    <x v="2"/>
    <x v="3"/>
    <x v="0"/>
  </r>
  <r>
    <x v="632"/>
    <x v="5"/>
    <x v="0"/>
    <s v="GDN_Direct_RT_2102"/>
    <n v="3080"/>
    <m/>
    <m/>
    <m/>
    <m/>
    <n v="259.92152573999999"/>
    <m/>
    <x v="0"/>
    <m/>
    <m/>
    <x v="92"/>
    <m/>
    <x v="2"/>
    <x v="3"/>
    <x v="0"/>
  </r>
  <r>
    <x v="632"/>
    <x v="5"/>
    <x v="0"/>
    <s v="GDN_Direct_RT_2102"/>
    <n v="544"/>
    <m/>
    <m/>
    <m/>
    <m/>
    <n v="0"/>
    <m/>
    <x v="0"/>
    <m/>
    <m/>
    <x v="92"/>
    <m/>
    <x v="2"/>
    <x v="3"/>
    <x v="0"/>
  </r>
  <r>
    <x v="632"/>
    <x v="5"/>
    <x v="0"/>
    <s v="GDN_Direct_RT_2102"/>
    <n v="458"/>
    <m/>
    <m/>
    <m/>
    <m/>
    <n v="0"/>
    <m/>
    <x v="0"/>
    <m/>
    <m/>
    <x v="92"/>
    <m/>
    <x v="2"/>
    <x v="3"/>
    <x v="0"/>
  </r>
  <r>
    <x v="632"/>
    <x v="5"/>
    <x v="0"/>
    <s v="GDN_Direct_RT_2102"/>
    <n v="2205"/>
    <m/>
    <m/>
    <m/>
    <m/>
    <n v="786.55301165000003"/>
    <m/>
    <x v="0"/>
    <m/>
    <m/>
    <x v="92"/>
    <m/>
    <x v="2"/>
    <x v="3"/>
    <x v="0"/>
  </r>
  <r>
    <x v="632"/>
    <x v="5"/>
    <x v="0"/>
    <s v="GDN_Direct_RT_2102"/>
    <n v="1264"/>
    <m/>
    <m/>
    <m/>
    <m/>
    <n v="379.20475871000002"/>
    <m/>
    <x v="0"/>
    <m/>
    <m/>
    <x v="92"/>
    <m/>
    <x v="2"/>
    <x v="3"/>
    <x v="0"/>
  </r>
  <r>
    <x v="632"/>
    <x v="5"/>
    <x v="0"/>
    <s v="GDN_Direct_RT_2102"/>
    <n v="1056"/>
    <m/>
    <m/>
    <m/>
    <m/>
    <n v="280.16846063000003"/>
    <m/>
    <x v="0"/>
    <m/>
    <m/>
    <x v="92"/>
    <m/>
    <x v="2"/>
    <x v="3"/>
    <x v="0"/>
  </r>
  <r>
    <x v="632"/>
    <x v="5"/>
    <x v="0"/>
    <s v="GDN_Direct_RT_2102"/>
    <n v="320"/>
    <m/>
    <m/>
    <m/>
    <m/>
    <n v="0"/>
    <m/>
    <x v="0"/>
    <m/>
    <m/>
    <x v="92"/>
    <m/>
    <x v="2"/>
    <x v="3"/>
    <x v="0"/>
  </r>
  <r>
    <x v="632"/>
    <x v="5"/>
    <x v="0"/>
    <s v="GDN_Direct_RT_2102"/>
    <n v="2778"/>
    <m/>
    <m/>
    <m/>
    <m/>
    <n v="682.63038551500006"/>
    <m/>
    <x v="0"/>
    <m/>
    <m/>
    <x v="92"/>
    <m/>
    <x v="2"/>
    <x v="3"/>
    <x v="0"/>
  </r>
  <r>
    <x v="632"/>
    <x v="5"/>
    <x v="0"/>
    <s v="GDN_Direct_RT_2102"/>
    <n v="1730"/>
    <m/>
    <m/>
    <m/>
    <m/>
    <n v="628.86164351000002"/>
    <m/>
    <x v="0"/>
    <m/>
    <m/>
    <x v="92"/>
    <m/>
    <x v="2"/>
    <x v="3"/>
    <x v="0"/>
  </r>
  <r>
    <x v="632"/>
    <x v="5"/>
    <x v="0"/>
    <s v="GDN_Direct_RT_2102"/>
    <n v="1074"/>
    <m/>
    <m/>
    <m/>
    <m/>
    <n v="505.08112494"/>
    <m/>
    <x v="0"/>
    <m/>
    <m/>
    <x v="92"/>
    <m/>
    <x v="2"/>
    <x v="3"/>
    <x v="0"/>
  </r>
  <r>
    <x v="632"/>
    <x v="5"/>
    <x v="0"/>
    <s v="GDN_Direct_RT_2102"/>
    <n v="4168"/>
    <m/>
    <m/>
    <m/>
    <m/>
    <n v="1288.09338273"/>
    <m/>
    <x v="0"/>
    <m/>
    <m/>
    <x v="92"/>
    <m/>
    <x v="2"/>
    <x v="3"/>
    <x v="0"/>
  </r>
  <r>
    <x v="632"/>
    <x v="5"/>
    <x v="0"/>
    <s v="GDN_Direct_RT_2102"/>
    <n v="12244"/>
    <m/>
    <m/>
    <m/>
    <m/>
    <n v="6322.1769416349998"/>
    <m/>
    <x v="0"/>
    <m/>
    <m/>
    <x v="92"/>
    <m/>
    <x v="2"/>
    <x v="3"/>
    <x v="0"/>
  </r>
  <r>
    <x v="632"/>
    <x v="5"/>
    <x v="0"/>
    <s v="GDN_Direct_RT_2102"/>
    <n v="60221"/>
    <m/>
    <m/>
    <m/>
    <m/>
    <n v="38422.89971233"/>
    <m/>
    <x v="0"/>
    <m/>
    <m/>
    <x v="92"/>
    <m/>
    <x v="2"/>
    <x v="3"/>
    <x v="0"/>
  </r>
  <r>
    <x v="632"/>
    <x v="5"/>
    <x v="0"/>
    <s v="GDN_Direct_RT_2102"/>
    <n v="842"/>
    <m/>
    <m/>
    <m/>
    <m/>
    <n v="864.80024511500005"/>
    <m/>
    <x v="0"/>
    <m/>
    <m/>
    <x v="92"/>
    <m/>
    <x v="2"/>
    <x v="3"/>
    <x v="0"/>
  </r>
  <r>
    <x v="632"/>
    <x v="5"/>
    <x v="0"/>
    <s v="GDN_Direct_RT_2102"/>
    <n v="1175"/>
    <m/>
    <m/>
    <m/>
    <m/>
    <n v="388.82949668999998"/>
    <m/>
    <x v="0"/>
    <m/>
    <m/>
    <x v="92"/>
    <m/>
    <x v="2"/>
    <x v="3"/>
    <x v="0"/>
  </r>
  <r>
    <x v="632"/>
    <x v="5"/>
    <x v="0"/>
    <s v="GDN_Direct_RT_2102"/>
    <n v="6252"/>
    <m/>
    <m/>
    <m/>
    <m/>
    <n v="1441.2966517549999"/>
    <m/>
    <x v="0"/>
    <m/>
    <m/>
    <x v="92"/>
    <m/>
    <x v="2"/>
    <x v="3"/>
    <x v="0"/>
  </r>
  <r>
    <x v="633"/>
    <x v="4"/>
    <x v="0"/>
    <s v="指名：ドルチェグスト（170816-170916）"/>
    <n v="2068"/>
    <m/>
    <m/>
    <m/>
    <m/>
    <n v="30948.32"/>
    <m/>
    <x v="0"/>
    <m/>
    <m/>
    <x v="92"/>
    <m/>
    <x v="2"/>
    <x v="3"/>
    <x v="2"/>
  </r>
  <r>
    <x v="633"/>
    <x v="4"/>
    <x v="0"/>
    <s v="指名：ドルチェグスト（170816-170916）"/>
    <n v="45"/>
    <m/>
    <m/>
    <m/>
    <m/>
    <n v="394.15999999999997"/>
    <m/>
    <x v="0"/>
    <m/>
    <m/>
    <x v="92"/>
    <m/>
    <x v="2"/>
    <x v="3"/>
    <x v="2"/>
  </r>
  <r>
    <x v="633"/>
    <x v="4"/>
    <x v="0"/>
    <s v="指名：ドルチェグスト（170816-170916）"/>
    <n v="135"/>
    <m/>
    <m/>
    <m/>
    <m/>
    <n v="1372.8000000000002"/>
    <m/>
    <x v="0"/>
    <m/>
    <m/>
    <x v="92"/>
    <m/>
    <x v="2"/>
    <x v="3"/>
    <x v="2"/>
  </r>
  <r>
    <x v="633"/>
    <x v="4"/>
    <x v="0"/>
    <s v="指名：ドルチェグスト（170816-170916）"/>
    <n v="2706"/>
    <m/>
    <m/>
    <m/>
    <m/>
    <n v="26738.400000000001"/>
    <m/>
    <x v="0"/>
    <m/>
    <m/>
    <x v="92"/>
    <m/>
    <x v="2"/>
    <x v="3"/>
    <x v="2"/>
  </r>
  <r>
    <x v="633"/>
    <x v="5"/>
    <x v="0"/>
    <s v="GDN_Direct_RT_キャッシュバック"/>
    <n v="82787"/>
    <m/>
    <m/>
    <m/>
    <m/>
    <n v="40143.284147760001"/>
    <m/>
    <x v="0"/>
    <m/>
    <m/>
    <x v="92"/>
    <m/>
    <x v="2"/>
    <x v="3"/>
    <x v="0"/>
  </r>
  <r>
    <x v="633"/>
    <x v="5"/>
    <x v="0"/>
    <s v="GDN_Direct_RT_キャッシュバック"/>
    <n v="12252"/>
    <m/>
    <m/>
    <m/>
    <m/>
    <n v="920.25926802499998"/>
    <m/>
    <x v="0"/>
    <m/>
    <m/>
    <x v="92"/>
    <m/>
    <x v="2"/>
    <x v="3"/>
    <x v="0"/>
  </r>
  <r>
    <x v="634"/>
    <x v="4"/>
    <x v="0"/>
    <s v="指名：ドルチェグスト（170816-170916）"/>
    <n v="2018"/>
    <m/>
    <m/>
    <m/>
    <m/>
    <n v="31516.16"/>
    <m/>
    <x v="0"/>
    <m/>
    <m/>
    <x v="92"/>
    <m/>
    <x v="2"/>
    <x v="3"/>
    <x v="2"/>
  </r>
  <r>
    <x v="634"/>
    <x v="4"/>
    <x v="0"/>
    <s v="指名：ドルチェグスト（170816-170916）"/>
    <n v="2486"/>
    <m/>
    <m/>
    <m/>
    <m/>
    <n v="33372.560000000005"/>
    <m/>
    <x v="0"/>
    <m/>
    <m/>
    <x v="92"/>
    <m/>
    <x v="2"/>
    <x v="3"/>
    <x v="2"/>
  </r>
  <r>
    <x v="634"/>
    <x v="4"/>
    <x v="0"/>
    <s v="指名：ドルチェグスト（170816-170916）"/>
    <n v="223"/>
    <m/>
    <m/>
    <m/>
    <m/>
    <n v="2791.36"/>
    <m/>
    <x v="0"/>
    <m/>
    <m/>
    <x v="92"/>
    <m/>
    <x v="2"/>
    <x v="3"/>
    <x v="2"/>
  </r>
  <r>
    <x v="634"/>
    <x v="4"/>
    <x v="0"/>
    <s v="指名：ドルチェグスト（170816-170916）"/>
    <n v="78"/>
    <m/>
    <m/>
    <m/>
    <m/>
    <n v="1369.6799999999998"/>
    <m/>
    <x v="0"/>
    <m/>
    <m/>
    <x v="92"/>
    <m/>
    <x v="2"/>
    <x v="3"/>
    <x v="2"/>
  </r>
  <r>
    <x v="634"/>
    <x v="5"/>
    <x v="0"/>
    <s v="GDN_Direct_RT_キャッシュバック"/>
    <n v="87433"/>
    <m/>
    <m/>
    <m/>
    <m/>
    <n v="38773.839803070005"/>
    <m/>
    <x v="0"/>
    <m/>
    <m/>
    <x v="92"/>
    <m/>
    <x v="2"/>
    <x v="3"/>
    <x v="0"/>
  </r>
  <r>
    <x v="634"/>
    <x v="5"/>
    <x v="0"/>
    <s v="GDN_Direct_RT_キャッシュバック"/>
    <n v="11701"/>
    <m/>
    <m/>
    <m/>
    <m/>
    <n v="1040.8262372899999"/>
    <m/>
    <x v="0"/>
    <m/>
    <m/>
    <x v="92"/>
    <m/>
    <x v="2"/>
    <x v="3"/>
    <x v="0"/>
  </r>
  <r>
    <x v="635"/>
    <x v="4"/>
    <x v="0"/>
    <s v="指名：ドルチェグスト（170816-170916）"/>
    <n v="2415"/>
    <m/>
    <m/>
    <m/>
    <m/>
    <n v="25598.559999999998"/>
    <m/>
    <x v="0"/>
    <m/>
    <m/>
    <x v="92"/>
    <m/>
    <x v="2"/>
    <x v="3"/>
    <x v="2"/>
  </r>
  <r>
    <x v="635"/>
    <x v="4"/>
    <x v="0"/>
    <s v="指名：ドルチェグスト（170816-170916）"/>
    <n v="2682"/>
    <m/>
    <m/>
    <m/>
    <m/>
    <n v="31971.679999999997"/>
    <m/>
    <x v="0"/>
    <m/>
    <m/>
    <x v="92"/>
    <m/>
    <x v="2"/>
    <x v="3"/>
    <x v="2"/>
  </r>
  <r>
    <x v="635"/>
    <x v="4"/>
    <x v="0"/>
    <s v="指名：ドルチェグスト（170816-170916）"/>
    <n v="101"/>
    <m/>
    <m/>
    <m/>
    <m/>
    <n v="2085.1999999999998"/>
    <m/>
    <x v="0"/>
    <m/>
    <m/>
    <x v="92"/>
    <m/>
    <x v="2"/>
    <x v="3"/>
    <x v="2"/>
  </r>
  <r>
    <x v="635"/>
    <x v="4"/>
    <x v="0"/>
    <s v="指名：ドルチェグスト（170816-170916）"/>
    <n v="236"/>
    <m/>
    <m/>
    <m/>
    <m/>
    <n v="3575.52"/>
    <m/>
    <x v="0"/>
    <m/>
    <m/>
    <x v="92"/>
    <m/>
    <x v="2"/>
    <x v="3"/>
    <x v="2"/>
  </r>
  <r>
    <x v="635"/>
    <x v="5"/>
    <x v="0"/>
    <s v="GDN_Direct_RT_キャッシュバック"/>
    <n v="90053"/>
    <m/>
    <m/>
    <m/>
    <m/>
    <n v="38341.889905805001"/>
    <m/>
    <x v="0"/>
    <m/>
    <m/>
    <x v="92"/>
    <m/>
    <x v="2"/>
    <x v="3"/>
    <x v="0"/>
  </r>
  <r>
    <x v="635"/>
    <x v="5"/>
    <x v="0"/>
    <s v="GDN_Direct_RT_キャッシュバック"/>
    <n v="10014"/>
    <m/>
    <m/>
    <m/>
    <m/>
    <n v="968.65019554999992"/>
    <m/>
    <x v="0"/>
    <m/>
    <m/>
    <x v="92"/>
    <m/>
    <x v="2"/>
    <x v="3"/>
    <x v="0"/>
  </r>
  <r>
    <x v="636"/>
    <x v="4"/>
    <x v="0"/>
    <s v="指名：ドルチェグスト（170816-170916）"/>
    <n v="94"/>
    <m/>
    <m/>
    <m/>
    <m/>
    <n v="818.48"/>
    <m/>
    <x v="0"/>
    <m/>
    <m/>
    <x v="92"/>
    <m/>
    <x v="2"/>
    <x v="3"/>
    <x v="2"/>
  </r>
  <r>
    <x v="636"/>
    <x v="4"/>
    <x v="0"/>
    <s v="指名：ドルチェグスト（170816-170916）"/>
    <n v="3064"/>
    <m/>
    <m/>
    <m/>
    <m/>
    <n v="40822.080000000002"/>
    <m/>
    <x v="0"/>
    <m/>
    <m/>
    <x v="92"/>
    <m/>
    <x v="2"/>
    <x v="3"/>
    <x v="2"/>
  </r>
  <r>
    <x v="636"/>
    <x v="4"/>
    <x v="0"/>
    <s v="指名：ドルチェグスト（170816-170916）"/>
    <n v="60"/>
    <m/>
    <m/>
    <m/>
    <m/>
    <n v="1145.04"/>
    <m/>
    <x v="0"/>
    <m/>
    <m/>
    <x v="92"/>
    <m/>
    <x v="2"/>
    <x v="3"/>
    <x v="2"/>
  </r>
  <r>
    <x v="636"/>
    <x v="4"/>
    <x v="0"/>
    <s v="指名：ドルチェグスト（170816-170916）"/>
    <n v="1484"/>
    <m/>
    <m/>
    <m/>
    <m/>
    <n v="20427.68"/>
    <m/>
    <x v="0"/>
    <m/>
    <m/>
    <x v="92"/>
    <m/>
    <x v="2"/>
    <x v="3"/>
    <x v="2"/>
  </r>
  <r>
    <x v="636"/>
    <x v="5"/>
    <x v="0"/>
    <s v="GDN_Direct_RT_キャッシュバック"/>
    <n v="10742"/>
    <m/>
    <m/>
    <m/>
    <m/>
    <n v="1294.7460380350001"/>
    <m/>
    <x v="0"/>
    <m/>
    <m/>
    <x v="92"/>
    <m/>
    <x v="2"/>
    <x v="3"/>
    <x v="0"/>
  </r>
  <r>
    <x v="636"/>
    <x v="5"/>
    <x v="0"/>
    <s v="GDN_Direct_RT_キャッシュバック"/>
    <n v="179709"/>
    <m/>
    <m/>
    <m/>
    <m/>
    <n v="47767.260820360003"/>
    <m/>
    <x v="0"/>
    <m/>
    <m/>
    <x v="92"/>
    <m/>
    <x v="2"/>
    <x v="3"/>
    <x v="0"/>
  </r>
  <r>
    <x v="637"/>
    <x v="4"/>
    <x v="0"/>
    <s v="指名：ドルチェグスト（170816-170916）"/>
    <n v="89"/>
    <m/>
    <m/>
    <m/>
    <m/>
    <n v="1163.76"/>
    <m/>
    <x v="0"/>
    <m/>
    <m/>
    <x v="93"/>
    <m/>
    <x v="2"/>
    <x v="3"/>
    <x v="2"/>
  </r>
  <r>
    <x v="637"/>
    <x v="4"/>
    <x v="0"/>
    <s v="指名：ドルチェグスト（170816-170916）"/>
    <n v="1687"/>
    <m/>
    <m/>
    <m/>
    <m/>
    <n v="29006.639999999999"/>
    <m/>
    <x v="0"/>
    <m/>
    <m/>
    <x v="93"/>
    <m/>
    <x v="2"/>
    <x v="3"/>
    <x v="2"/>
  </r>
  <r>
    <x v="637"/>
    <x v="4"/>
    <x v="0"/>
    <s v="指名：ドルチェグスト（170816-170916）"/>
    <n v="2047"/>
    <m/>
    <m/>
    <m/>
    <m/>
    <n v="30520.880000000001"/>
    <m/>
    <x v="0"/>
    <m/>
    <m/>
    <x v="93"/>
    <m/>
    <x v="2"/>
    <x v="3"/>
    <x v="2"/>
  </r>
  <r>
    <x v="637"/>
    <x v="4"/>
    <x v="0"/>
    <s v="指名：ドルチェグスト（170816-170916）"/>
    <n v="160"/>
    <m/>
    <m/>
    <m/>
    <m/>
    <n v="2778.8799999999997"/>
    <m/>
    <x v="0"/>
    <m/>
    <m/>
    <x v="93"/>
    <m/>
    <x v="2"/>
    <x v="3"/>
    <x v="2"/>
  </r>
  <r>
    <x v="637"/>
    <x v="5"/>
    <x v="0"/>
    <s v="GDN_Direct_RT_キャッシュバック"/>
    <n v="8530"/>
    <m/>
    <m/>
    <m/>
    <m/>
    <n v="942.40365862500005"/>
    <m/>
    <x v="0"/>
    <m/>
    <m/>
    <x v="93"/>
    <m/>
    <x v="2"/>
    <x v="3"/>
    <x v="0"/>
  </r>
  <r>
    <x v="637"/>
    <x v="5"/>
    <x v="0"/>
    <s v="GDN_Direct_RT_キャッシュバック"/>
    <n v="286015"/>
    <m/>
    <m/>
    <m/>
    <m/>
    <n v="48659.038830549995"/>
    <m/>
    <x v="0"/>
    <m/>
    <m/>
    <x v="93"/>
    <m/>
    <x v="2"/>
    <x v="3"/>
    <x v="0"/>
  </r>
  <r>
    <x v="638"/>
    <x v="4"/>
    <x v="0"/>
    <s v="指名：ドルチェグスト（170816-170916）"/>
    <n v="2207"/>
    <m/>
    <m/>
    <m/>
    <m/>
    <n v="30372.160000000003"/>
    <m/>
    <x v="0"/>
    <m/>
    <m/>
    <x v="93"/>
    <m/>
    <x v="2"/>
    <x v="3"/>
    <x v="2"/>
  </r>
  <r>
    <x v="638"/>
    <x v="4"/>
    <x v="0"/>
    <s v="指名：ドルチェグスト（170816-170916）"/>
    <n v="2175"/>
    <m/>
    <m/>
    <m/>
    <m/>
    <n v="28893.279999999999"/>
    <m/>
    <x v="0"/>
    <m/>
    <m/>
    <x v="93"/>
    <m/>
    <x v="2"/>
    <x v="3"/>
    <x v="2"/>
  </r>
  <r>
    <x v="638"/>
    <x v="4"/>
    <x v="0"/>
    <s v="指名：ドルチェグスト（170816-170916）"/>
    <n v="222"/>
    <m/>
    <m/>
    <m/>
    <m/>
    <n v="4156.88"/>
    <m/>
    <x v="0"/>
    <m/>
    <m/>
    <x v="93"/>
    <m/>
    <x v="2"/>
    <x v="3"/>
    <x v="2"/>
  </r>
  <r>
    <x v="638"/>
    <x v="4"/>
    <x v="0"/>
    <s v="指名：ドルチェグスト（170816-170916）"/>
    <n v="85"/>
    <m/>
    <m/>
    <m/>
    <m/>
    <n v="2048.8000000000002"/>
    <m/>
    <x v="0"/>
    <m/>
    <m/>
    <x v="93"/>
    <m/>
    <x v="2"/>
    <x v="3"/>
    <x v="2"/>
  </r>
  <r>
    <x v="638"/>
    <x v="5"/>
    <x v="0"/>
    <s v="GDN_Direct_RT_キャッシュバック"/>
    <n v="3113"/>
    <m/>
    <m/>
    <m/>
    <m/>
    <n v="541.61321909000003"/>
    <m/>
    <x v="0"/>
    <m/>
    <m/>
    <x v="93"/>
    <m/>
    <x v="2"/>
    <x v="3"/>
    <x v="0"/>
  </r>
  <r>
    <x v="638"/>
    <x v="5"/>
    <x v="0"/>
    <s v="GDN_Direct_RT_キャッシュバック"/>
    <n v="405901"/>
    <m/>
    <m/>
    <m/>
    <m/>
    <n v="49773.158655125"/>
    <m/>
    <x v="0"/>
    <m/>
    <m/>
    <x v="93"/>
    <m/>
    <x v="2"/>
    <x v="3"/>
    <x v="0"/>
  </r>
  <r>
    <x v="639"/>
    <x v="4"/>
    <x v="0"/>
    <s v="指名：ドルチェグスト（170816-170916）"/>
    <n v="195"/>
    <m/>
    <m/>
    <m/>
    <m/>
    <n v="1765.92"/>
    <m/>
    <x v="0"/>
    <m/>
    <m/>
    <x v="93"/>
    <m/>
    <x v="2"/>
    <x v="3"/>
    <x v="2"/>
  </r>
  <r>
    <x v="639"/>
    <x v="4"/>
    <x v="0"/>
    <s v="指名：ドルチェグスト（170816-170916）"/>
    <n v="1958"/>
    <m/>
    <m/>
    <m/>
    <m/>
    <n v="21860.799999999999"/>
    <m/>
    <x v="0"/>
    <m/>
    <m/>
    <x v="93"/>
    <m/>
    <x v="2"/>
    <x v="3"/>
    <x v="2"/>
  </r>
  <r>
    <x v="639"/>
    <x v="4"/>
    <x v="0"/>
    <s v="指名：ドルチェグスト（170816-170916）"/>
    <n v="2245"/>
    <m/>
    <m/>
    <m/>
    <m/>
    <n v="30291.039999999997"/>
    <m/>
    <x v="0"/>
    <m/>
    <m/>
    <x v="93"/>
    <m/>
    <x v="2"/>
    <x v="3"/>
    <x v="2"/>
  </r>
  <r>
    <x v="639"/>
    <x v="4"/>
    <x v="0"/>
    <s v="指名：ドルチェグスト（170816-170916）"/>
    <n v="76"/>
    <m/>
    <m/>
    <m/>
    <m/>
    <n v="994.24"/>
    <m/>
    <x v="0"/>
    <m/>
    <m/>
    <x v="93"/>
    <m/>
    <x v="2"/>
    <x v="3"/>
    <x v="2"/>
  </r>
  <r>
    <x v="639"/>
    <x v="5"/>
    <x v="0"/>
    <s v="GDN_Direct_RT_キャッシュバック"/>
    <n v="534856"/>
    <m/>
    <m/>
    <m/>
    <m/>
    <n v="50813.846801895001"/>
    <m/>
    <x v="0"/>
    <m/>
    <m/>
    <x v="93"/>
    <m/>
    <x v="2"/>
    <x v="3"/>
    <x v="0"/>
  </r>
  <r>
    <x v="639"/>
    <x v="5"/>
    <x v="0"/>
    <s v="GDN_Direct_RT_キャッシュバック"/>
    <n v="1479"/>
    <m/>
    <m/>
    <m/>
    <m/>
    <n v="151.129114805"/>
    <m/>
    <x v="0"/>
    <m/>
    <m/>
    <x v="93"/>
    <m/>
    <x v="2"/>
    <x v="3"/>
    <x v="0"/>
  </r>
  <r>
    <x v="640"/>
    <x v="4"/>
    <x v="0"/>
    <s v="指名：ドルチェグスト（170816-170916）"/>
    <n v="107"/>
    <m/>
    <m/>
    <m/>
    <m/>
    <n v="2766.4"/>
    <m/>
    <x v="0"/>
    <m/>
    <m/>
    <x v="93"/>
    <m/>
    <x v="2"/>
    <x v="3"/>
    <x v="2"/>
  </r>
  <r>
    <x v="640"/>
    <x v="4"/>
    <x v="0"/>
    <s v="指名：ドルチェグスト（170816-170916）"/>
    <n v="221"/>
    <m/>
    <m/>
    <m/>
    <m/>
    <n v="4024.7999999999997"/>
    <m/>
    <x v="0"/>
    <m/>
    <m/>
    <x v="93"/>
    <m/>
    <x v="2"/>
    <x v="3"/>
    <x v="2"/>
  </r>
  <r>
    <x v="640"/>
    <x v="4"/>
    <x v="0"/>
    <s v="指名：ドルチェグスト（170816-170916）"/>
    <n v="2233"/>
    <m/>
    <m/>
    <m/>
    <m/>
    <n v="27151.280000000002"/>
    <m/>
    <x v="0"/>
    <m/>
    <m/>
    <x v="93"/>
    <m/>
    <x v="2"/>
    <x v="3"/>
    <x v="2"/>
  </r>
  <r>
    <x v="640"/>
    <x v="4"/>
    <x v="0"/>
    <s v="指名：ドルチェグスト（170816-170916）"/>
    <n v="2188"/>
    <m/>
    <m/>
    <m/>
    <m/>
    <n v="35656.399999999994"/>
    <m/>
    <x v="0"/>
    <m/>
    <m/>
    <x v="93"/>
    <m/>
    <x v="2"/>
    <x v="3"/>
    <x v="2"/>
  </r>
  <r>
    <x v="640"/>
    <x v="5"/>
    <x v="0"/>
    <s v="GDN_Direct_RT_キャッシュバック"/>
    <n v="1825"/>
    <m/>
    <m/>
    <m/>
    <m/>
    <n v="270.52678022499998"/>
    <m/>
    <x v="0"/>
    <m/>
    <m/>
    <x v="93"/>
    <m/>
    <x v="2"/>
    <x v="3"/>
    <x v="0"/>
  </r>
  <r>
    <x v="640"/>
    <x v="5"/>
    <x v="0"/>
    <s v="GDN_Direct_RT_キャッシュバック"/>
    <n v="719175"/>
    <m/>
    <m/>
    <m/>
    <m/>
    <n v="50818.873881975"/>
    <m/>
    <x v="0"/>
    <m/>
    <m/>
    <x v="93"/>
    <m/>
    <x v="2"/>
    <x v="3"/>
    <x v="0"/>
  </r>
  <r>
    <x v="641"/>
    <x v="4"/>
    <x v="0"/>
    <s v="指名：ドルチェグスト（170816-170916）"/>
    <n v="78"/>
    <m/>
    <m/>
    <m/>
    <m/>
    <n v="2483.52"/>
    <m/>
    <x v="0"/>
    <m/>
    <m/>
    <x v="93"/>
    <m/>
    <x v="2"/>
    <x v="3"/>
    <x v="2"/>
  </r>
  <r>
    <x v="641"/>
    <x v="4"/>
    <x v="0"/>
    <s v="指名：ドルチェグスト（170816-170916）"/>
    <n v="2258"/>
    <m/>
    <m/>
    <m/>
    <m/>
    <n v="36681.839999999997"/>
    <m/>
    <x v="0"/>
    <m/>
    <m/>
    <x v="93"/>
    <m/>
    <x v="2"/>
    <x v="3"/>
    <x v="2"/>
  </r>
  <r>
    <x v="641"/>
    <x v="4"/>
    <x v="0"/>
    <s v="指名：ドルチェグスト（170816-170916）"/>
    <n v="244"/>
    <m/>
    <m/>
    <m/>
    <m/>
    <n v="3814.7200000000003"/>
    <m/>
    <x v="0"/>
    <m/>
    <m/>
    <x v="93"/>
    <m/>
    <x v="2"/>
    <x v="3"/>
    <x v="2"/>
  </r>
  <r>
    <x v="641"/>
    <x v="4"/>
    <x v="0"/>
    <s v="指名：ドルチェグスト（170816-170916）"/>
    <n v="2151"/>
    <m/>
    <m/>
    <m/>
    <m/>
    <n v="24363.039999999997"/>
    <m/>
    <x v="0"/>
    <m/>
    <m/>
    <x v="93"/>
    <m/>
    <x v="2"/>
    <x v="3"/>
    <x v="2"/>
  </r>
  <r>
    <x v="641"/>
    <x v="5"/>
    <x v="0"/>
    <s v="GDN_Direct_RT_キャッシュバック"/>
    <n v="694711"/>
    <m/>
    <m/>
    <m/>
    <m/>
    <n v="51182.552189864997"/>
    <m/>
    <x v="0"/>
    <m/>
    <m/>
    <x v="93"/>
    <m/>
    <x v="2"/>
    <x v="3"/>
    <x v="0"/>
  </r>
  <r>
    <x v="641"/>
    <x v="5"/>
    <x v="0"/>
    <s v="GDN_Direct_RT_キャッシュバック"/>
    <n v="1716"/>
    <m/>
    <m/>
    <m/>
    <m/>
    <n v="89.455242455000004"/>
    <m/>
    <x v="0"/>
    <m/>
    <m/>
    <x v="93"/>
    <m/>
    <x v="2"/>
    <x v="3"/>
    <x v="0"/>
  </r>
  <r>
    <x v="642"/>
    <x v="4"/>
    <x v="0"/>
    <s v="指名：ドルチェグスト（170816-170916）"/>
    <n v="106"/>
    <m/>
    <m/>
    <m/>
    <m/>
    <n v="1312.48"/>
    <m/>
    <x v="0"/>
    <m/>
    <m/>
    <x v="93"/>
    <m/>
    <x v="2"/>
    <x v="3"/>
    <x v="2"/>
  </r>
  <r>
    <x v="642"/>
    <x v="4"/>
    <x v="0"/>
    <s v="指名：ドルチェグスト（170816-170916）"/>
    <n v="47"/>
    <m/>
    <m/>
    <m/>
    <m/>
    <n v="412.88"/>
    <m/>
    <x v="0"/>
    <m/>
    <m/>
    <x v="93"/>
    <m/>
    <x v="2"/>
    <x v="3"/>
    <x v="2"/>
  </r>
  <r>
    <x v="642"/>
    <x v="4"/>
    <x v="0"/>
    <s v="指名：ドルチェグスト（170816-170916）"/>
    <n v="1734"/>
    <m/>
    <m/>
    <m/>
    <m/>
    <n v="17737.2"/>
    <m/>
    <x v="0"/>
    <m/>
    <m/>
    <x v="93"/>
    <m/>
    <x v="2"/>
    <x v="3"/>
    <x v="2"/>
  </r>
  <r>
    <x v="642"/>
    <x v="4"/>
    <x v="0"/>
    <s v="指名：ドルチェグスト（170816-170916）"/>
    <n v="3269"/>
    <m/>
    <m/>
    <m/>
    <m/>
    <n v="45876.479999999996"/>
    <m/>
    <x v="0"/>
    <m/>
    <m/>
    <x v="93"/>
    <m/>
    <x v="2"/>
    <x v="3"/>
    <x v="2"/>
  </r>
  <r>
    <x v="642"/>
    <x v="5"/>
    <x v="0"/>
    <s v="GDN_Direct_RT_キャッシュバック"/>
    <n v="327462"/>
    <m/>
    <m/>
    <m/>
    <m/>
    <n v="22151.867674039997"/>
    <m/>
    <x v="0"/>
    <m/>
    <m/>
    <x v="93"/>
    <m/>
    <x v="2"/>
    <x v="3"/>
    <x v="0"/>
  </r>
  <r>
    <x v="642"/>
    <x v="5"/>
    <x v="0"/>
    <s v="GDN_Direct_RT_キャッシュバック"/>
    <n v="2261"/>
    <m/>
    <m/>
    <m/>
    <m/>
    <n v="60.547422415"/>
    <m/>
    <x v="0"/>
    <m/>
    <m/>
    <x v="93"/>
    <m/>
    <x v="2"/>
    <x v="3"/>
    <x v="0"/>
  </r>
  <r>
    <x v="643"/>
    <x v="4"/>
    <x v="0"/>
    <s v="指名：ドルチェグスト（170816-170916）"/>
    <n v="69"/>
    <m/>
    <m/>
    <m/>
    <m/>
    <n v="1550.6399999999999"/>
    <m/>
    <x v="0"/>
    <m/>
    <m/>
    <x v="93"/>
    <m/>
    <x v="2"/>
    <x v="3"/>
    <x v="2"/>
  </r>
  <r>
    <x v="643"/>
    <x v="4"/>
    <x v="0"/>
    <s v="指名：ドルチェグスト（170816-170916）"/>
    <n v="1736"/>
    <m/>
    <m/>
    <m/>
    <m/>
    <n v="22109.360000000001"/>
    <m/>
    <x v="0"/>
    <m/>
    <m/>
    <x v="93"/>
    <m/>
    <x v="2"/>
    <x v="3"/>
    <x v="2"/>
  </r>
  <r>
    <x v="643"/>
    <x v="4"/>
    <x v="0"/>
    <s v="指名：ドルチェグスト（170816-170916）"/>
    <n v="164"/>
    <m/>
    <m/>
    <m/>
    <m/>
    <n v="1768"/>
    <m/>
    <x v="0"/>
    <m/>
    <m/>
    <x v="93"/>
    <m/>
    <x v="2"/>
    <x v="3"/>
    <x v="2"/>
  </r>
  <r>
    <x v="643"/>
    <x v="4"/>
    <x v="0"/>
    <s v="指名：ドルチェグスト（170816-170916）"/>
    <n v="2934"/>
    <m/>
    <m/>
    <m/>
    <m/>
    <n v="39895.439999999995"/>
    <m/>
    <x v="0"/>
    <m/>
    <m/>
    <x v="93"/>
    <m/>
    <x v="2"/>
    <x v="3"/>
    <x v="2"/>
  </r>
  <r>
    <x v="644"/>
    <x v="4"/>
    <x v="0"/>
    <s v="指名：ドルチェグスト（170816-170916）"/>
    <n v="75"/>
    <m/>
    <m/>
    <m/>
    <m/>
    <n v="3671.2"/>
    <m/>
    <x v="0"/>
    <m/>
    <m/>
    <x v="94"/>
    <m/>
    <x v="2"/>
    <x v="3"/>
    <x v="2"/>
  </r>
  <r>
    <x v="644"/>
    <x v="4"/>
    <x v="0"/>
    <s v="指名：ドルチェグスト（170816-170916）"/>
    <n v="2130"/>
    <m/>
    <m/>
    <m/>
    <m/>
    <n v="36591.359999999993"/>
    <m/>
    <x v="0"/>
    <m/>
    <m/>
    <x v="94"/>
    <m/>
    <x v="2"/>
    <x v="3"/>
    <x v="2"/>
  </r>
  <r>
    <x v="644"/>
    <x v="4"/>
    <x v="0"/>
    <s v="指名：ドルチェグスト（170816-170916）"/>
    <n v="1832"/>
    <m/>
    <m/>
    <m/>
    <m/>
    <n v="24720.799999999999"/>
    <m/>
    <x v="0"/>
    <m/>
    <m/>
    <x v="94"/>
    <m/>
    <x v="2"/>
    <x v="3"/>
    <x v="2"/>
  </r>
  <r>
    <x v="644"/>
    <x v="4"/>
    <x v="0"/>
    <s v="指名：ドルチェグスト（170816-170916）"/>
    <n v="233"/>
    <m/>
    <m/>
    <m/>
    <m/>
    <n v="3668.0800000000004"/>
    <m/>
    <x v="0"/>
    <m/>
    <m/>
    <x v="94"/>
    <m/>
    <x v="2"/>
    <x v="3"/>
    <x v="2"/>
  </r>
  <r>
    <x v="645"/>
    <x v="4"/>
    <x v="0"/>
    <s v="指名：ドルチェグスト（170816-170916）"/>
    <n v="2079"/>
    <m/>
    <m/>
    <m/>
    <m/>
    <n v="39959.919999999998"/>
    <m/>
    <x v="0"/>
    <m/>
    <m/>
    <x v="94"/>
    <m/>
    <x v="2"/>
    <x v="3"/>
    <x v="2"/>
  </r>
  <r>
    <x v="645"/>
    <x v="4"/>
    <x v="0"/>
    <s v="指名：ドルチェグスト（170816-170916）"/>
    <n v="152"/>
    <m/>
    <m/>
    <m/>
    <m/>
    <n v="3225.0400000000004"/>
    <m/>
    <x v="0"/>
    <m/>
    <m/>
    <x v="94"/>
    <m/>
    <x v="2"/>
    <x v="3"/>
    <x v="2"/>
  </r>
  <r>
    <x v="645"/>
    <x v="4"/>
    <x v="0"/>
    <s v="指名：ドルチェグスト（170816-170916）"/>
    <n v="79"/>
    <m/>
    <m/>
    <m/>
    <m/>
    <n v="1121.1199999999999"/>
    <m/>
    <x v="0"/>
    <m/>
    <m/>
    <x v="94"/>
    <m/>
    <x v="2"/>
    <x v="3"/>
    <x v="2"/>
  </r>
  <r>
    <x v="645"/>
    <x v="4"/>
    <x v="0"/>
    <s v="指名：ドルチェグスト（170816-170916）"/>
    <n v="1477"/>
    <m/>
    <m/>
    <m/>
    <m/>
    <n v="23297.040000000001"/>
    <m/>
    <x v="0"/>
    <m/>
    <m/>
    <x v="94"/>
    <m/>
    <x v="2"/>
    <x v="3"/>
    <x v="2"/>
  </r>
  <r>
    <x v="646"/>
    <x v="4"/>
    <x v="0"/>
    <s v="指名：ドルチェグスト（170816-170916）"/>
    <n v="130"/>
    <m/>
    <m/>
    <m/>
    <m/>
    <n v="1300"/>
    <m/>
    <x v="0"/>
    <m/>
    <m/>
    <x v="94"/>
    <m/>
    <x v="2"/>
    <x v="3"/>
    <x v="2"/>
  </r>
  <r>
    <x v="646"/>
    <x v="4"/>
    <x v="0"/>
    <s v="指名：ドルチェグスト（170816-170916）"/>
    <n v="2255"/>
    <m/>
    <m/>
    <m/>
    <m/>
    <n v="29904.16"/>
    <m/>
    <x v="0"/>
    <m/>
    <m/>
    <x v="94"/>
    <m/>
    <x v="2"/>
    <x v="3"/>
    <x v="2"/>
  </r>
  <r>
    <x v="646"/>
    <x v="4"/>
    <x v="0"/>
    <s v="指名：ドルチェグスト（170816-170916）"/>
    <n v="296"/>
    <m/>
    <m/>
    <m/>
    <m/>
    <n v="3391.44"/>
    <m/>
    <x v="0"/>
    <m/>
    <m/>
    <x v="94"/>
    <m/>
    <x v="2"/>
    <x v="3"/>
    <x v="2"/>
  </r>
  <r>
    <x v="646"/>
    <x v="4"/>
    <x v="0"/>
    <s v="指名：ドルチェグスト（170816-170916）"/>
    <n v="1941"/>
    <m/>
    <m/>
    <m/>
    <m/>
    <n v="32298.239999999998"/>
    <m/>
    <x v="0"/>
    <m/>
    <m/>
    <x v="94"/>
    <m/>
    <x v="2"/>
    <x v="3"/>
    <x v="2"/>
  </r>
  <r>
    <x v="647"/>
    <x v="4"/>
    <x v="0"/>
    <s v="指名：ドルチェグスト（170816-170916）"/>
    <n v="1429"/>
    <m/>
    <m/>
    <m/>
    <m/>
    <n v="20241.52"/>
    <m/>
    <x v="0"/>
    <m/>
    <m/>
    <x v="94"/>
    <m/>
    <x v="2"/>
    <x v="3"/>
    <x v="2"/>
  </r>
  <r>
    <x v="647"/>
    <x v="4"/>
    <x v="0"/>
    <s v="指名：ドルチェグスト（170816-170916）"/>
    <n v="151"/>
    <m/>
    <m/>
    <m/>
    <m/>
    <n v="1952.08"/>
    <m/>
    <x v="0"/>
    <m/>
    <m/>
    <x v="94"/>
    <m/>
    <x v="2"/>
    <x v="3"/>
    <x v="2"/>
  </r>
  <r>
    <x v="647"/>
    <x v="4"/>
    <x v="0"/>
    <s v="指名：ドルチェグスト（170816-170916）"/>
    <n v="2643"/>
    <m/>
    <m/>
    <m/>
    <m/>
    <n v="42724.240000000005"/>
    <m/>
    <x v="0"/>
    <m/>
    <m/>
    <x v="94"/>
    <m/>
    <x v="2"/>
    <x v="3"/>
    <x v="2"/>
  </r>
  <r>
    <x v="647"/>
    <x v="4"/>
    <x v="0"/>
    <s v="指名：ドルチェグスト（170816-170916）"/>
    <n v="61"/>
    <m/>
    <m/>
    <m/>
    <m/>
    <n v="789.3599999999999"/>
    <m/>
    <x v="0"/>
    <m/>
    <m/>
    <x v="94"/>
    <m/>
    <x v="2"/>
    <x v="3"/>
    <x v="2"/>
  </r>
  <r>
    <x v="648"/>
    <x v="4"/>
    <x v="0"/>
    <s v="指名：ドルチェグスト（170816-170916）"/>
    <n v="122"/>
    <m/>
    <m/>
    <m/>
    <m/>
    <n v="1320.8000000000002"/>
    <m/>
    <x v="0"/>
    <m/>
    <m/>
    <x v="94"/>
    <m/>
    <x v="2"/>
    <x v="3"/>
    <x v="2"/>
  </r>
  <r>
    <x v="648"/>
    <x v="4"/>
    <x v="0"/>
    <s v="指名：ドルチェグスト（170816-170916）"/>
    <n v="1870"/>
    <m/>
    <m/>
    <m/>
    <m/>
    <n v="27754.48"/>
    <m/>
    <x v="0"/>
    <m/>
    <m/>
    <x v="94"/>
    <m/>
    <x v="2"/>
    <x v="3"/>
    <x v="2"/>
  </r>
  <r>
    <x v="648"/>
    <x v="4"/>
    <x v="0"/>
    <s v="指名：ドルチェグスト（170816-170916）"/>
    <n v="284"/>
    <m/>
    <m/>
    <m/>
    <m/>
    <n v="3986.32"/>
    <m/>
    <x v="0"/>
    <m/>
    <m/>
    <x v="94"/>
    <m/>
    <x v="2"/>
    <x v="3"/>
    <x v="2"/>
  </r>
  <r>
    <x v="648"/>
    <x v="4"/>
    <x v="0"/>
    <s v="指名：ドルチェグスト（170816-170916）"/>
    <n v="2083"/>
    <m/>
    <m/>
    <m/>
    <m/>
    <n v="27365.52"/>
    <m/>
    <x v="0"/>
    <m/>
    <m/>
    <x v="94"/>
    <m/>
    <x v="2"/>
    <x v="3"/>
    <x v="2"/>
  </r>
  <r>
    <x v="649"/>
    <x v="4"/>
    <x v="0"/>
    <s v="指名：ドルチェグスト（170816-170916）"/>
    <n v="124"/>
    <m/>
    <m/>
    <m/>
    <m/>
    <n v="1320.8"/>
    <m/>
    <x v="0"/>
    <m/>
    <m/>
    <x v="94"/>
    <m/>
    <x v="2"/>
    <x v="3"/>
    <x v="2"/>
  </r>
  <r>
    <x v="649"/>
    <x v="4"/>
    <x v="0"/>
    <s v="指名：ドルチェグスト（170816-170916）"/>
    <n v="2286"/>
    <m/>
    <m/>
    <m/>
    <m/>
    <n v="31779.279999999999"/>
    <m/>
    <x v="0"/>
    <m/>
    <m/>
    <x v="94"/>
    <m/>
    <x v="2"/>
    <x v="3"/>
    <x v="2"/>
  </r>
  <r>
    <x v="649"/>
    <x v="4"/>
    <x v="0"/>
    <s v="指名：ドルチェグスト（170816-170916）"/>
    <n v="186"/>
    <m/>
    <m/>
    <m/>
    <m/>
    <n v="3166.8"/>
    <m/>
    <x v="0"/>
    <m/>
    <m/>
    <x v="94"/>
    <m/>
    <x v="2"/>
    <x v="3"/>
    <x v="2"/>
  </r>
  <r>
    <x v="649"/>
    <x v="4"/>
    <x v="0"/>
    <s v="指名：ドルチェグスト（170816-170916）"/>
    <n v="1882"/>
    <m/>
    <m/>
    <m/>
    <m/>
    <n v="25913.68"/>
    <m/>
    <x v="0"/>
    <m/>
    <m/>
    <x v="94"/>
    <m/>
    <x v="2"/>
    <x v="3"/>
    <x v="2"/>
  </r>
  <r>
    <x v="650"/>
    <x v="4"/>
    <x v="0"/>
    <s v="指名：ドルチェグスト（170816-170916）"/>
    <n v="2251"/>
    <m/>
    <m/>
    <m/>
    <m/>
    <n v="27608.880000000001"/>
    <m/>
    <x v="0"/>
    <m/>
    <m/>
    <x v="94"/>
    <m/>
    <x v="2"/>
    <x v="3"/>
    <x v="2"/>
  </r>
  <r>
    <x v="650"/>
    <x v="4"/>
    <x v="0"/>
    <s v="指名：ドルチェグスト（170816-170916）"/>
    <n v="119"/>
    <m/>
    <m/>
    <m/>
    <m/>
    <n v="1145.04"/>
    <m/>
    <x v="0"/>
    <m/>
    <m/>
    <x v="94"/>
    <m/>
    <x v="2"/>
    <x v="3"/>
    <x v="2"/>
  </r>
  <r>
    <x v="650"/>
    <x v="4"/>
    <x v="0"/>
    <s v="指名：ドルチェグスト（170816-170916）"/>
    <n v="2126"/>
    <m/>
    <m/>
    <m/>
    <m/>
    <n v="29823.040000000001"/>
    <m/>
    <x v="0"/>
    <m/>
    <m/>
    <x v="94"/>
    <m/>
    <x v="2"/>
    <x v="3"/>
    <x v="2"/>
  </r>
  <r>
    <x v="650"/>
    <x v="4"/>
    <x v="0"/>
    <s v="指名：ドルチェグスト（170816-170916）"/>
    <n v="237"/>
    <m/>
    <m/>
    <m/>
    <m/>
    <n v="3103.36"/>
    <m/>
    <x v="0"/>
    <m/>
    <m/>
    <x v="94"/>
    <m/>
    <x v="2"/>
    <x v="3"/>
    <x v="2"/>
  </r>
  <r>
    <x v="651"/>
    <x v="4"/>
    <x v="0"/>
    <s v="指名：ドルチェグスト（170816-170916）"/>
    <n v="2026"/>
    <m/>
    <m/>
    <m/>
    <m/>
    <n v="27919.839999999997"/>
    <m/>
    <x v="0"/>
    <m/>
    <m/>
    <x v="95"/>
    <m/>
    <x v="2"/>
    <x v="3"/>
    <x v="2"/>
  </r>
  <r>
    <x v="651"/>
    <x v="4"/>
    <x v="0"/>
    <s v="指名：ドルチェグスト（170816-170916）"/>
    <n v="1642"/>
    <m/>
    <m/>
    <m/>
    <m/>
    <n v="27773.200000000004"/>
    <m/>
    <x v="0"/>
    <m/>
    <m/>
    <x v="95"/>
    <m/>
    <x v="2"/>
    <x v="3"/>
    <x v="2"/>
  </r>
  <r>
    <x v="651"/>
    <x v="4"/>
    <x v="0"/>
    <s v="指名：ドルチェグスト（170816-170916）"/>
    <n v="328"/>
    <m/>
    <m/>
    <m/>
    <m/>
    <n v="4759.04"/>
    <m/>
    <x v="0"/>
    <m/>
    <m/>
    <x v="95"/>
    <m/>
    <x v="2"/>
    <x v="3"/>
    <x v="2"/>
  </r>
  <r>
    <x v="651"/>
    <x v="4"/>
    <x v="0"/>
    <s v="指名：ドルチェグスト（170816-170916）"/>
    <n v="129"/>
    <m/>
    <m/>
    <m/>
    <m/>
    <n v="1859.52"/>
    <m/>
    <x v="0"/>
    <m/>
    <m/>
    <x v="95"/>
    <m/>
    <x v="2"/>
    <x v="3"/>
    <x v="2"/>
  </r>
  <r>
    <x v="652"/>
    <x v="4"/>
    <x v="0"/>
    <s v="指名：ドルチェグスト（170816-170916）"/>
    <n v="110"/>
    <m/>
    <m/>
    <m/>
    <m/>
    <n v="1236.56"/>
    <m/>
    <x v="0"/>
    <m/>
    <m/>
    <x v="95"/>
    <m/>
    <x v="2"/>
    <x v="3"/>
    <x v="2"/>
  </r>
  <r>
    <x v="652"/>
    <x v="4"/>
    <x v="0"/>
    <s v="指名：ドルチェグスト（170816-170916）"/>
    <n v="2080"/>
    <m/>
    <m/>
    <m/>
    <m/>
    <n v="29378.959999999999"/>
    <m/>
    <x v="0"/>
    <m/>
    <m/>
    <x v="95"/>
    <m/>
    <x v="2"/>
    <x v="3"/>
    <x v="2"/>
  </r>
  <r>
    <x v="652"/>
    <x v="4"/>
    <x v="0"/>
    <s v="指名：ドルチェグスト（170816-170916）"/>
    <n v="1856"/>
    <m/>
    <m/>
    <m/>
    <m/>
    <n v="27765.919999999998"/>
    <m/>
    <x v="0"/>
    <m/>
    <m/>
    <x v="95"/>
    <m/>
    <x v="2"/>
    <x v="3"/>
    <x v="2"/>
  </r>
  <r>
    <x v="652"/>
    <x v="4"/>
    <x v="0"/>
    <s v="指名：ドルチェグスト（170816-170916）"/>
    <n v="344"/>
    <m/>
    <m/>
    <m/>
    <m/>
    <n v="5671.12"/>
    <m/>
    <x v="0"/>
    <m/>
    <m/>
    <x v="95"/>
    <m/>
    <x v="2"/>
    <x v="3"/>
    <x v="2"/>
  </r>
  <r>
    <x v="653"/>
    <x v="4"/>
    <x v="0"/>
    <s v="指名：ドルチェグスト（170816-170916）"/>
    <n v="49"/>
    <m/>
    <m/>
    <m/>
    <m/>
    <n v="395.2"/>
    <m/>
    <x v="0"/>
    <m/>
    <m/>
    <x v="95"/>
    <m/>
    <x v="2"/>
    <x v="3"/>
    <x v="2"/>
  </r>
  <r>
    <x v="653"/>
    <x v="4"/>
    <x v="0"/>
    <s v="指名：ドルチェグスト（170816-170916）"/>
    <n v="1181"/>
    <m/>
    <m/>
    <m/>
    <m/>
    <n v="23497.760000000002"/>
    <m/>
    <x v="0"/>
    <m/>
    <m/>
    <x v="95"/>
    <m/>
    <x v="2"/>
    <x v="3"/>
    <x v="2"/>
  </r>
  <r>
    <x v="653"/>
    <x v="4"/>
    <x v="0"/>
    <s v="指名：ドルチェグスト（170816-170916）"/>
    <n v="121"/>
    <m/>
    <m/>
    <m/>
    <m/>
    <n v="1754.48"/>
    <m/>
    <x v="0"/>
    <m/>
    <m/>
    <x v="95"/>
    <m/>
    <x v="2"/>
    <x v="3"/>
    <x v="2"/>
  </r>
  <r>
    <x v="653"/>
    <x v="4"/>
    <x v="0"/>
    <s v="指名：ドルチェグスト（170816-170916）"/>
    <n v="2106"/>
    <m/>
    <m/>
    <m/>
    <m/>
    <n v="38080.639999999999"/>
    <m/>
    <x v="0"/>
    <m/>
    <m/>
    <x v="95"/>
    <m/>
    <x v="2"/>
    <x v="3"/>
    <x v="2"/>
  </r>
  <r>
    <x v="654"/>
    <x v="4"/>
    <x v="0"/>
    <s v="指名：ドルチェグスト（170816-170916）"/>
    <n v="234"/>
    <m/>
    <m/>
    <m/>
    <m/>
    <n v="5212.4799999999996"/>
    <m/>
    <x v="0"/>
    <m/>
    <m/>
    <x v="95"/>
    <m/>
    <x v="2"/>
    <x v="3"/>
    <x v="2"/>
  </r>
  <r>
    <x v="654"/>
    <x v="4"/>
    <x v="0"/>
    <s v="指名：ドルチェグスト（170816-170916）"/>
    <n v="85"/>
    <m/>
    <m/>
    <m/>
    <m/>
    <n v="1711.84"/>
    <m/>
    <x v="0"/>
    <m/>
    <m/>
    <x v="95"/>
    <m/>
    <x v="2"/>
    <x v="3"/>
    <x v="2"/>
  </r>
  <r>
    <x v="654"/>
    <x v="4"/>
    <x v="0"/>
    <s v="指名：ドルチェグスト（170816-170916）"/>
    <n v="2385"/>
    <m/>
    <m/>
    <m/>
    <m/>
    <n v="29981.120000000003"/>
    <m/>
    <x v="0"/>
    <m/>
    <m/>
    <x v="95"/>
    <m/>
    <x v="2"/>
    <x v="3"/>
    <x v="2"/>
  </r>
  <r>
    <x v="654"/>
    <x v="4"/>
    <x v="0"/>
    <s v="指名：ドルチェグスト（170816-170916）"/>
    <n v="1699"/>
    <m/>
    <m/>
    <m/>
    <m/>
    <n v="26636.48"/>
    <m/>
    <x v="0"/>
    <m/>
    <m/>
    <x v="95"/>
    <m/>
    <x v="2"/>
    <x v="3"/>
    <x v="2"/>
  </r>
  <r>
    <x v="655"/>
    <x v="4"/>
    <x v="0"/>
    <s v="指名：ドルチェグスト（170816-170916）"/>
    <n v="1954"/>
    <m/>
    <m/>
    <m/>
    <m/>
    <n v="26383.760000000002"/>
    <m/>
    <x v="0"/>
    <m/>
    <m/>
    <x v="95"/>
    <m/>
    <x v="2"/>
    <x v="3"/>
    <x v="2"/>
  </r>
  <r>
    <x v="655"/>
    <x v="4"/>
    <x v="0"/>
    <s v="指名：ドルチェグスト（170816-170916）"/>
    <n v="241"/>
    <m/>
    <m/>
    <m/>
    <m/>
    <n v="2590.64"/>
    <m/>
    <x v="0"/>
    <m/>
    <m/>
    <x v="95"/>
    <m/>
    <x v="2"/>
    <x v="3"/>
    <x v="2"/>
  </r>
  <r>
    <x v="655"/>
    <x v="4"/>
    <x v="0"/>
    <s v="指名：ドルチェグスト（170816-170916）"/>
    <n v="1832"/>
    <m/>
    <m/>
    <m/>
    <m/>
    <n v="30025.84"/>
    <m/>
    <x v="0"/>
    <m/>
    <m/>
    <x v="95"/>
    <m/>
    <x v="2"/>
    <x v="3"/>
    <x v="2"/>
  </r>
  <r>
    <x v="655"/>
    <x v="4"/>
    <x v="0"/>
    <s v="指名：ドルチェグスト（170816-170916）"/>
    <n v="100"/>
    <m/>
    <m/>
    <m/>
    <m/>
    <n v="2363.92"/>
    <m/>
    <x v="0"/>
    <m/>
    <m/>
    <x v="95"/>
    <m/>
    <x v="2"/>
    <x v="3"/>
    <x v="2"/>
  </r>
  <r>
    <x v="656"/>
    <x v="4"/>
    <x v="0"/>
    <s v="指名：ドルチェグスト（170816-170916）"/>
    <n v="218"/>
    <m/>
    <m/>
    <m/>
    <m/>
    <n v="2529.2799999999997"/>
    <m/>
    <x v="0"/>
    <m/>
    <m/>
    <x v="95"/>
    <m/>
    <x v="2"/>
    <x v="3"/>
    <x v="2"/>
  </r>
  <r>
    <x v="656"/>
    <x v="4"/>
    <x v="0"/>
    <s v="指名：ドルチェグスト（170816-170916）"/>
    <n v="1693"/>
    <m/>
    <m/>
    <m/>
    <m/>
    <n v="29481.919999999998"/>
    <m/>
    <x v="0"/>
    <m/>
    <m/>
    <x v="95"/>
    <m/>
    <x v="2"/>
    <x v="3"/>
    <x v="2"/>
  </r>
  <r>
    <x v="656"/>
    <x v="4"/>
    <x v="0"/>
    <s v="指名：ドルチェグスト（170816-170916）"/>
    <n v="88"/>
    <m/>
    <m/>
    <m/>
    <m/>
    <n v="1539.2"/>
    <m/>
    <x v="0"/>
    <m/>
    <m/>
    <x v="95"/>
    <m/>
    <x v="2"/>
    <x v="3"/>
    <x v="2"/>
  </r>
  <r>
    <x v="656"/>
    <x v="4"/>
    <x v="0"/>
    <s v="指名：ドルチェグスト（170816-170916）"/>
    <n v="1772"/>
    <m/>
    <m/>
    <m/>
    <m/>
    <n v="28327.52"/>
    <m/>
    <x v="0"/>
    <m/>
    <m/>
    <x v="95"/>
    <m/>
    <x v="2"/>
    <x v="3"/>
    <x v="2"/>
  </r>
  <r>
    <x v="657"/>
    <x v="4"/>
    <x v="0"/>
    <s v="指名：ドルチェグスト（170816-170916）"/>
    <n v="2053"/>
    <m/>
    <m/>
    <m/>
    <m/>
    <n v="31963.360000000001"/>
    <m/>
    <x v="0"/>
    <m/>
    <m/>
    <x v="95"/>
    <m/>
    <x v="2"/>
    <x v="3"/>
    <x v="2"/>
  </r>
  <r>
    <x v="657"/>
    <x v="4"/>
    <x v="0"/>
    <s v="指名：ドルチェグスト（170816-170916）"/>
    <n v="217"/>
    <m/>
    <m/>
    <m/>
    <m/>
    <n v="6709.04"/>
    <m/>
    <x v="0"/>
    <m/>
    <m/>
    <x v="95"/>
    <m/>
    <x v="2"/>
    <x v="3"/>
    <x v="2"/>
  </r>
  <r>
    <x v="657"/>
    <x v="4"/>
    <x v="0"/>
    <s v="指名：ドルチェグスト（170816-170916）"/>
    <n v="1645"/>
    <m/>
    <m/>
    <m/>
    <m/>
    <n v="20655.439999999999"/>
    <m/>
    <x v="0"/>
    <m/>
    <m/>
    <x v="95"/>
    <m/>
    <x v="2"/>
    <x v="3"/>
    <x v="2"/>
  </r>
  <r>
    <x v="657"/>
    <x v="4"/>
    <x v="0"/>
    <s v="指名：ドルチェグスト（170816-170916）"/>
    <n v="66"/>
    <m/>
    <m/>
    <m/>
    <m/>
    <n v="1420.64"/>
    <m/>
    <x v="0"/>
    <m/>
    <m/>
    <x v="95"/>
    <m/>
    <x v="2"/>
    <x v="3"/>
    <x v="2"/>
  </r>
  <r>
    <x v="658"/>
    <x v="4"/>
    <x v="0"/>
    <s v="指名：ドルチェグスト（170816-170916）"/>
    <n v="202"/>
    <m/>
    <m/>
    <m/>
    <m/>
    <n v="3459.04"/>
    <m/>
    <x v="0"/>
    <m/>
    <m/>
    <x v="96"/>
    <m/>
    <x v="2"/>
    <x v="3"/>
    <x v="2"/>
  </r>
  <r>
    <x v="658"/>
    <x v="4"/>
    <x v="0"/>
    <s v="指名：ドルチェグスト（170816-170916）"/>
    <n v="1412"/>
    <m/>
    <m/>
    <m/>
    <m/>
    <n v="27597.440000000002"/>
    <m/>
    <x v="0"/>
    <m/>
    <m/>
    <x v="96"/>
    <m/>
    <x v="2"/>
    <x v="3"/>
    <x v="2"/>
  </r>
  <r>
    <x v="658"/>
    <x v="4"/>
    <x v="0"/>
    <s v="指名：ドルチェグスト（170816-170916）"/>
    <n v="1718"/>
    <m/>
    <m/>
    <m/>
    <m/>
    <n v="31326.879999999997"/>
    <m/>
    <x v="0"/>
    <m/>
    <m/>
    <x v="96"/>
    <m/>
    <x v="2"/>
    <x v="3"/>
    <x v="2"/>
  </r>
  <r>
    <x v="658"/>
    <x v="4"/>
    <x v="0"/>
    <s v="指名：ドルチェグスト（170816-170916）"/>
    <n v="64"/>
    <m/>
    <m/>
    <m/>
    <m/>
    <n v="724.88"/>
    <m/>
    <x v="0"/>
    <m/>
    <m/>
    <x v="96"/>
    <m/>
    <x v="2"/>
    <x v="3"/>
    <x v="2"/>
  </r>
  <r>
    <x v="659"/>
    <x v="4"/>
    <x v="0"/>
    <s v="指名：ドルチェグスト（170816-170916）"/>
    <n v="257"/>
    <m/>
    <m/>
    <m/>
    <m/>
    <n v="2161.12"/>
    <m/>
    <x v="0"/>
    <m/>
    <m/>
    <x v="96"/>
    <m/>
    <x v="2"/>
    <x v="3"/>
    <x v="2"/>
  </r>
  <r>
    <x v="659"/>
    <x v="4"/>
    <x v="0"/>
    <s v="指名：ドルチェグスト（170816-170916）"/>
    <n v="86"/>
    <m/>
    <m/>
    <m/>
    <m/>
    <n v="1207.44"/>
    <m/>
    <x v="0"/>
    <m/>
    <m/>
    <x v="96"/>
    <m/>
    <x v="2"/>
    <x v="3"/>
    <x v="2"/>
  </r>
  <r>
    <x v="659"/>
    <x v="4"/>
    <x v="0"/>
    <s v="指名：ドルチェグスト（170816-170916）"/>
    <n v="1866"/>
    <m/>
    <m/>
    <m/>
    <m/>
    <n v="23211.760000000002"/>
    <m/>
    <x v="0"/>
    <m/>
    <m/>
    <x v="96"/>
    <m/>
    <x v="2"/>
    <x v="3"/>
    <x v="2"/>
  </r>
  <r>
    <x v="659"/>
    <x v="4"/>
    <x v="0"/>
    <s v="指名：ドルチェグスト（170816-170916）"/>
    <n v="1766"/>
    <m/>
    <m/>
    <m/>
    <m/>
    <n v="28549.040000000001"/>
    <m/>
    <x v="0"/>
    <m/>
    <m/>
    <x v="96"/>
    <m/>
    <x v="2"/>
    <x v="3"/>
    <x v="2"/>
  </r>
  <r>
    <x v="660"/>
    <x v="4"/>
    <x v="0"/>
    <s v="指名：ドルチェグスト（170816-170916）"/>
    <n v="1448"/>
    <m/>
    <m/>
    <m/>
    <m/>
    <n v="27362.400000000001"/>
    <m/>
    <x v="0"/>
    <m/>
    <m/>
    <x v="96"/>
    <m/>
    <x v="2"/>
    <x v="3"/>
    <x v="2"/>
  </r>
  <r>
    <x v="660"/>
    <x v="4"/>
    <x v="0"/>
    <s v="指名：ドルチェグスト（170816-170916）"/>
    <n v="1591"/>
    <m/>
    <m/>
    <m/>
    <m/>
    <n v="32406.400000000001"/>
    <m/>
    <x v="0"/>
    <m/>
    <m/>
    <x v="96"/>
    <m/>
    <x v="2"/>
    <x v="3"/>
    <x v="2"/>
  </r>
  <r>
    <x v="660"/>
    <x v="4"/>
    <x v="0"/>
    <s v="指名：ドルチェグスト（170816-170916）"/>
    <n v="97"/>
    <m/>
    <m/>
    <m/>
    <m/>
    <n v="1918.8"/>
    <m/>
    <x v="0"/>
    <m/>
    <m/>
    <x v="96"/>
    <m/>
    <x v="2"/>
    <x v="3"/>
    <x v="2"/>
  </r>
  <r>
    <x v="660"/>
    <x v="4"/>
    <x v="0"/>
    <s v="指名：ドルチェグスト（170816-170916）"/>
    <n v="209"/>
    <m/>
    <m/>
    <m/>
    <m/>
    <n v="4280.6399999999994"/>
    <m/>
    <x v="0"/>
    <m/>
    <m/>
    <x v="96"/>
    <m/>
    <x v="2"/>
    <x v="3"/>
    <x v="2"/>
  </r>
  <r>
    <x v="661"/>
    <x v="4"/>
    <x v="0"/>
    <s v="指名：ドルチェグスト（170816-170916）"/>
    <n v="259"/>
    <m/>
    <m/>
    <m/>
    <m/>
    <n v="3879.2"/>
    <m/>
    <x v="0"/>
    <m/>
    <m/>
    <x v="96"/>
    <m/>
    <x v="2"/>
    <x v="3"/>
    <x v="2"/>
  </r>
  <r>
    <x v="661"/>
    <x v="4"/>
    <x v="0"/>
    <s v="指名：ドルチェグスト（170816-170916）"/>
    <n v="1896"/>
    <m/>
    <m/>
    <m/>
    <m/>
    <n v="33296.639999999999"/>
    <m/>
    <x v="0"/>
    <m/>
    <m/>
    <x v="96"/>
    <m/>
    <x v="2"/>
    <x v="3"/>
    <x v="2"/>
  </r>
  <r>
    <x v="661"/>
    <x v="4"/>
    <x v="0"/>
    <s v="指名：ドルチェグスト（170816-170916）"/>
    <n v="73"/>
    <m/>
    <m/>
    <m/>
    <m/>
    <n v="1489.28"/>
    <m/>
    <x v="0"/>
    <m/>
    <m/>
    <x v="96"/>
    <m/>
    <x v="2"/>
    <x v="3"/>
    <x v="2"/>
  </r>
  <r>
    <x v="661"/>
    <x v="4"/>
    <x v="0"/>
    <s v="指名：ドルチェグスト（170816-170916）"/>
    <n v="2030"/>
    <m/>
    <m/>
    <m/>
    <m/>
    <n v="33008.559999999998"/>
    <m/>
    <x v="0"/>
    <m/>
    <m/>
    <x v="96"/>
    <m/>
    <x v="2"/>
    <x v="3"/>
    <x v="2"/>
  </r>
  <r>
    <x v="662"/>
    <x v="4"/>
    <x v="0"/>
    <s v="指名：ドルチェグスト（170816-170916）"/>
    <n v="105"/>
    <m/>
    <m/>
    <m/>
    <m/>
    <n v="1360.32"/>
    <m/>
    <x v="0"/>
    <m/>
    <m/>
    <x v="96"/>
    <m/>
    <x v="2"/>
    <x v="3"/>
    <x v="2"/>
  </r>
  <r>
    <x v="662"/>
    <x v="4"/>
    <x v="0"/>
    <s v="指名：ドルチェグスト（170816-170916）"/>
    <n v="2047"/>
    <m/>
    <m/>
    <m/>
    <m/>
    <n v="22200.879999999997"/>
    <m/>
    <x v="0"/>
    <m/>
    <m/>
    <x v="96"/>
    <m/>
    <x v="2"/>
    <x v="3"/>
    <x v="2"/>
  </r>
  <r>
    <x v="662"/>
    <x v="4"/>
    <x v="0"/>
    <s v="指名：ドルチェグスト（170816-170916）"/>
    <n v="296"/>
    <m/>
    <m/>
    <m/>
    <m/>
    <n v="4945.2"/>
    <m/>
    <x v="0"/>
    <m/>
    <m/>
    <x v="96"/>
    <m/>
    <x v="2"/>
    <x v="3"/>
    <x v="2"/>
  </r>
  <r>
    <x v="662"/>
    <x v="4"/>
    <x v="0"/>
    <s v="指名：ドルチェグスト（170816-170916）"/>
    <n v="1861"/>
    <m/>
    <m/>
    <m/>
    <m/>
    <n v="27463.279999999999"/>
    <m/>
    <x v="0"/>
    <m/>
    <m/>
    <x v="96"/>
    <m/>
    <x v="2"/>
    <x v="3"/>
    <x v="2"/>
  </r>
  <r>
    <x v="663"/>
    <x v="4"/>
    <x v="0"/>
    <s v="指名：ドルチェグスト（170816-170916）"/>
    <n v="352"/>
    <m/>
    <m/>
    <m/>
    <m/>
    <n v="4225.5200000000004"/>
    <m/>
    <x v="0"/>
    <m/>
    <m/>
    <x v="96"/>
    <m/>
    <x v="2"/>
    <x v="3"/>
    <x v="2"/>
  </r>
  <r>
    <x v="663"/>
    <x v="4"/>
    <x v="0"/>
    <s v="指名：ドルチェグスト（170816-170916）"/>
    <n v="122"/>
    <m/>
    <m/>
    <m/>
    <m/>
    <n v="2787.2000000000003"/>
    <m/>
    <x v="0"/>
    <m/>
    <m/>
    <x v="96"/>
    <m/>
    <x v="2"/>
    <x v="3"/>
    <x v="2"/>
  </r>
  <r>
    <x v="663"/>
    <x v="4"/>
    <x v="0"/>
    <s v="指名：ドルチェグスト（170816-170916）"/>
    <n v="2522"/>
    <m/>
    <m/>
    <m/>
    <m/>
    <n v="40358.240000000005"/>
    <m/>
    <x v="0"/>
    <m/>
    <m/>
    <x v="96"/>
    <m/>
    <x v="2"/>
    <x v="3"/>
    <x v="2"/>
  </r>
  <r>
    <x v="663"/>
    <x v="4"/>
    <x v="0"/>
    <s v="指名：ドルチェグスト（170816-170916）"/>
    <n v="2362"/>
    <m/>
    <m/>
    <m/>
    <m/>
    <n v="36063.040000000001"/>
    <m/>
    <x v="0"/>
    <m/>
    <m/>
    <x v="96"/>
    <m/>
    <x v="2"/>
    <x v="3"/>
    <x v="2"/>
  </r>
  <r>
    <x v="664"/>
    <x v="4"/>
    <x v="0"/>
    <s v="指名：ドルチェグスト（170816-170916）"/>
    <n v="2267"/>
    <m/>
    <m/>
    <m/>
    <m/>
    <n v="46318.48"/>
    <m/>
    <x v="0"/>
    <m/>
    <m/>
    <x v="96"/>
    <m/>
    <x v="2"/>
    <x v="3"/>
    <x v="2"/>
  </r>
  <r>
    <x v="664"/>
    <x v="4"/>
    <x v="0"/>
    <s v="指名：ドルチェグスト（170816-170916）"/>
    <n v="114"/>
    <m/>
    <m/>
    <m/>
    <m/>
    <n v="970.32"/>
    <m/>
    <x v="0"/>
    <m/>
    <m/>
    <x v="96"/>
    <m/>
    <x v="2"/>
    <x v="3"/>
    <x v="2"/>
  </r>
  <r>
    <x v="664"/>
    <x v="4"/>
    <x v="0"/>
    <s v="指名：ドルチェグスト（170816-170916）"/>
    <n v="54"/>
    <m/>
    <m/>
    <m/>
    <m/>
    <n v="1912.5600000000002"/>
    <m/>
    <x v="0"/>
    <m/>
    <m/>
    <x v="96"/>
    <m/>
    <x v="2"/>
    <x v="3"/>
    <x v="2"/>
  </r>
  <r>
    <x v="664"/>
    <x v="4"/>
    <x v="0"/>
    <s v="指名：ドルチェグスト（170816-170916）"/>
    <n v="1284"/>
    <m/>
    <m/>
    <m/>
    <m/>
    <n v="32595.68"/>
    <m/>
    <x v="0"/>
    <m/>
    <m/>
    <x v="96"/>
    <m/>
    <x v="2"/>
    <x v="3"/>
    <x v="2"/>
  </r>
  <r>
    <x v="665"/>
    <x v="4"/>
    <x v="0"/>
    <s v="指名：ドルチェグスト（170816-170916）"/>
    <n v="198"/>
    <m/>
    <m/>
    <m/>
    <m/>
    <n v="3117.9199999999996"/>
    <m/>
    <x v="0"/>
    <m/>
    <m/>
    <x v="97"/>
    <m/>
    <x v="2"/>
    <x v="3"/>
    <x v="2"/>
  </r>
  <r>
    <x v="665"/>
    <x v="4"/>
    <x v="0"/>
    <s v="指名：ドルチェグスト（170816-170916）"/>
    <n v="1527"/>
    <m/>
    <m/>
    <m/>
    <m/>
    <n v="31824"/>
    <m/>
    <x v="0"/>
    <m/>
    <m/>
    <x v="97"/>
    <m/>
    <x v="2"/>
    <x v="3"/>
    <x v="2"/>
  </r>
  <r>
    <x v="665"/>
    <x v="4"/>
    <x v="0"/>
    <s v="指名：ドルチェグスト（170816-170916）"/>
    <n v="60"/>
    <m/>
    <m/>
    <m/>
    <m/>
    <n v="2073.7600000000002"/>
    <m/>
    <x v="0"/>
    <m/>
    <m/>
    <x v="97"/>
    <m/>
    <x v="2"/>
    <x v="3"/>
    <x v="2"/>
  </r>
  <r>
    <x v="665"/>
    <x v="4"/>
    <x v="0"/>
    <s v="指名：ドルチェグスト（170816-170916）"/>
    <n v="1456"/>
    <m/>
    <m/>
    <m/>
    <m/>
    <n v="39009.360000000001"/>
    <m/>
    <x v="0"/>
    <m/>
    <m/>
    <x v="97"/>
    <m/>
    <x v="2"/>
    <x v="3"/>
    <x v="2"/>
  </r>
  <r>
    <x v="666"/>
    <x v="4"/>
    <x v="0"/>
    <s v="指名：ドルチェグスト（170816-170916）"/>
    <n v="264"/>
    <m/>
    <m/>
    <m/>
    <m/>
    <n v="4139.2"/>
    <m/>
    <x v="0"/>
    <m/>
    <m/>
    <x v="97"/>
    <m/>
    <x v="2"/>
    <x v="3"/>
    <x v="2"/>
  </r>
  <r>
    <x v="666"/>
    <x v="4"/>
    <x v="0"/>
    <s v="指名：ドルチェグスト（170816-170916）"/>
    <n v="67"/>
    <m/>
    <m/>
    <m/>
    <m/>
    <n v="2645.76"/>
    <m/>
    <x v="0"/>
    <m/>
    <m/>
    <x v="97"/>
    <m/>
    <x v="2"/>
    <x v="3"/>
    <x v="2"/>
  </r>
  <r>
    <x v="666"/>
    <x v="4"/>
    <x v="0"/>
    <s v="指名：ドルチェグスト（170816-170916）"/>
    <n v="1866"/>
    <m/>
    <m/>
    <m/>
    <m/>
    <n v="38481.040000000001"/>
    <m/>
    <x v="0"/>
    <m/>
    <m/>
    <x v="97"/>
    <m/>
    <x v="2"/>
    <x v="3"/>
    <x v="2"/>
  </r>
  <r>
    <x v="666"/>
    <x v="4"/>
    <x v="0"/>
    <s v="指名：ドルチェグスト（170816-170916）"/>
    <n v="1680"/>
    <m/>
    <m/>
    <m/>
    <m/>
    <n v="29742.959999999999"/>
    <m/>
    <x v="0"/>
    <m/>
    <m/>
    <x v="97"/>
    <m/>
    <x v="2"/>
    <x v="3"/>
    <x v="2"/>
  </r>
  <r>
    <x v="667"/>
    <x v="4"/>
    <x v="0"/>
    <s v="指名：ドルチェグスト（170816-170916）"/>
    <n v="1722"/>
    <m/>
    <m/>
    <m/>
    <m/>
    <n v="40881.360000000001"/>
    <m/>
    <x v="0"/>
    <m/>
    <m/>
    <x v="97"/>
    <m/>
    <x v="2"/>
    <x v="3"/>
    <x v="2"/>
  </r>
  <r>
    <x v="667"/>
    <x v="4"/>
    <x v="0"/>
    <s v="指名：ドルチェグスト（170816-170916）"/>
    <n v="48"/>
    <m/>
    <m/>
    <m/>
    <m/>
    <n v="456.56"/>
    <m/>
    <x v="0"/>
    <m/>
    <m/>
    <x v="97"/>
    <m/>
    <x v="2"/>
    <x v="3"/>
    <x v="2"/>
  </r>
  <r>
    <x v="667"/>
    <x v="4"/>
    <x v="0"/>
    <s v="指名：ドルチェグスト（170816-170916）"/>
    <n v="1514"/>
    <m/>
    <m/>
    <m/>
    <m/>
    <n v="29545.360000000001"/>
    <m/>
    <x v="0"/>
    <m/>
    <m/>
    <x v="97"/>
    <m/>
    <x v="2"/>
    <x v="3"/>
    <x v="2"/>
  </r>
  <r>
    <x v="667"/>
    <x v="4"/>
    <x v="0"/>
    <s v="指名：ドルチェグスト（170816-170916）"/>
    <n v="180"/>
    <m/>
    <m/>
    <m/>
    <m/>
    <n v="3222.96"/>
    <m/>
    <x v="0"/>
    <m/>
    <m/>
    <x v="97"/>
    <m/>
    <x v="2"/>
    <x v="3"/>
    <x v="2"/>
  </r>
  <r>
    <x v="668"/>
    <x v="4"/>
    <x v="0"/>
    <s v="指名：ドルチェグスト（170816-170916）"/>
    <n v="290"/>
    <m/>
    <m/>
    <m/>
    <m/>
    <n v="4881.76"/>
    <m/>
    <x v="0"/>
    <m/>
    <m/>
    <x v="97"/>
    <m/>
    <x v="2"/>
    <x v="3"/>
    <x v="2"/>
  </r>
  <r>
    <x v="668"/>
    <x v="4"/>
    <x v="0"/>
    <s v="指名：ドルチェグスト（170816-170916）"/>
    <n v="1733"/>
    <m/>
    <m/>
    <m/>
    <m/>
    <n v="31310.239999999998"/>
    <m/>
    <x v="0"/>
    <m/>
    <m/>
    <x v="97"/>
    <m/>
    <x v="2"/>
    <x v="3"/>
    <x v="2"/>
  </r>
  <r>
    <x v="668"/>
    <x v="4"/>
    <x v="0"/>
    <s v="指名：ドルチェグスト（170816-170916）"/>
    <n v="1985"/>
    <m/>
    <m/>
    <m/>
    <m/>
    <n v="30628"/>
    <m/>
    <x v="0"/>
    <m/>
    <m/>
    <x v="97"/>
    <m/>
    <x v="2"/>
    <x v="3"/>
    <x v="2"/>
  </r>
  <r>
    <x v="668"/>
    <x v="4"/>
    <x v="0"/>
    <s v="指名：ドルチェグスト（170816-170916）"/>
    <n v="84"/>
    <m/>
    <m/>
    <m/>
    <m/>
    <n v="1431.04"/>
    <m/>
    <x v="0"/>
    <m/>
    <m/>
    <x v="97"/>
    <m/>
    <x v="2"/>
    <x v="3"/>
    <x v="2"/>
  </r>
  <r>
    <x v="669"/>
    <x v="4"/>
    <x v="0"/>
    <s v="指名：ドルチェグスト（170816-170916）"/>
    <n v="2039"/>
    <m/>
    <m/>
    <m/>
    <m/>
    <n v="30741.359999999997"/>
    <m/>
    <x v="0"/>
    <m/>
    <m/>
    <x v="97"/>
    <m/>
    <x v="2"/>
    <x v="3"/>
    <x v="2"/>
  </r>
  <r>
    <x v="669"/>
    <x v="4"/>
    <x v="0"/>
    <s v="指名：ドルチェグスト（170816-170916）"/>
    <n v="1666"/>
    <m/>
    <m/>
    <m/>
    <m/>
    <n v="32816.160000000003"/>
    <m/>
    <x v="0"/>
    <m/>
    <m/>
    <x v="97"/>
    <m/>
    <x v="2"/>
    <x v="3"/>
    <x v="2"/>
  </r>
  <r>
    <x v="669"/>
    <x v="4"/>
    <x v="0"/>
    <s v="指名：ドルチェグスト（170816-170916）"/>
    <n v="93"/>
    <m/>
    <m/>
    <m/>
    <m/>
    <n v="1015.04"/>
    <m/>
    <x v="0"/>
    <m/>
    <m/>
    <x v="97"/>
    <m/>
    <x v="2"/>
    <x v="3"/>
    <x v="2"/>
  </r>
  <r>
    <x v="669"/>
    <x v="4"/>
    <x v="0"/>
    <s v="指名：ドルチェグスト（170816-170916）"/>
    <n v="239"/>
    <m/>
    <m/>
    <m/>
    <m/>
    <n v="3143.92"/>
    <m/>
    <x v="0"/>
    <m/>
    <m/>
    <x v="97"/>
    <m/>
    <x v="2"/>
    <x v="3"/>
    <x v="2"/>
  </r>
  <r>
    <x v="670"/>
    <x v="4"/>
    <x v="0"/>
    <s v="指名：ドルチェグスト（170816-170916）"/>
    <n v="1415"/>
    <m/>
    <m/>
    <m/>
    <m/>
    <n v="28919.280000000002"/>
    <m/>
    <x v="0"/>
    <m/>
    <m/>
    <x v="97"/>
    <m/>
    <x v="2"/>
    <x v="3"/>
    <x v="2"/>
  </r>
  <r>
    <x v="670"/>
    <x v="4"/>
    <x v="0"/>
    <s v="指名：ドルチェグスト（170816-170916）"/>
    <n v="112"/>
    <m/>
    <m/>
    <m/>
    <m/>
    <n v="1727.44"/>
    <m/>
    <x v="0"/>
    <m/>
    <m/>
    <x v="97"/>
    <m/>
    <x v="2"/>
    <x v="3"/>
    <x v="2"/>
  </r>
  <r>
    <x v="670"/>
    <x v="4"/>
    <x v="0"/>
    <s v="指名：ドルチェグスト（170816-170916）"/>
    <n v="1859"/>
    <m/>
    <m/>
    <m/>
    <m/>
    <n v="35620"/>
    <m/>
    <x v="0"/>
    <m/>
    <m/>
    <x v="97"/>
    <m/>
    <x v="2"/>
    <x v="3"/>
    <x v="2"/>
  </r>
  <r>
    <x v="670"/>
    <x v="4"/>
    <x v="0"/>
    <s v="指名：ドルチェグスト（170816-170916）"/>
    <n v="36"/>
    <m/>
    <m/>
    <m/>
    <m/>
    <n v="1440.4"/>
    <m/>
    <x v="0"/>
    <m/>
    <m/>
    <x v="97"/>
    <m/>
    <x v="2"/>
    <x v="3"/>
    <x v="2"/>
  </r>
  <r>
    <x v="671"/>
    <x v="4"/>
    <x v="0"/>
    <s v="指名：ドルチェグスト（170816-170916）"/>
    <n v="2831"/>
    <m/>
    <m/>
    <m/>
    <m/>
    <n v="40301.040000000001"/>
    <m/>
    <x v="0"/>
    <m/>
    <m/>
    <x v="97"/>
    <m/>
    <x v="2"/>
    <x v="3"/>
    <x v="2"/>
  </r>
  <r>
    <x v="671"/>
    <x v="4"/>
    <x v="0"/>
    <s v="指名：ドルチェグスト（170816-170916）"/>
    <n v="78"/>
    <m/>
    <m/>
    <m/>
    <m/>
    <n v="481.52"/>
    <m/>
    <x v="0"/>
    <m/>
    <m/>
    <x v="97"/>
    <m/>
    <x v="2"/>
    <x v="3"/>
    <x v="2"/>
  </r>
  <r>
    <x v="671"/>
    <x v="4"/>
    <x v="0"/>
    <s v="指名：ドルチェグスト（170816-170916）"/>
    <n v="46"/>
    <m/>
    <m/>
    <m/>
    <m/>
    <n v="488.8"/>
    <m/>
    <x v="0"/>
    <m/>
    <m/>
    <x v="97"/>
    <m/>
    <x v="2"/>
    <x v="3"/>
    <x v="2"/>
  </r>
  <r>
    <x v="671"/>
    <x v="4"/>
    <x v="0"/>
    <s v="指名：ドルチェグスト（170816-170916）"/>
    <n v="1657"/>
    <m/>
    <m/>
    <m/>
    <m/>
    <n v="27215.760000000002"/>
    <m/>
    <x v="0"/>
    <m/>
    <m/>
    <x v="97"/>
    <m/>
    <x v="2"/>
    <x v="3"/>
    <x v="2"/>
  </r>
  <r>
    <x v="672"/>
    <x v="4"/>
    <x v="0"/>
    <s v="指名：ドルチェグスト（170816-170916）"/>
    <n v="184"/>
    <m/>
    <m/>
    <m/>
    <m/>
    <n v="3530.8"/>
    <m/>
    <x v="0"/>
    <m/>
    <m/>
    <x v="98"/>
    <m/>
    <x v="2"/>
    <x v="3"/>
    <x v="2"/>
  </r>
  <r>
    <x v="672"/>
    <x v="4"/>
    <x v="0"/>
    <s v="指名：ドルチェグスト（170816-170916）"/>
    <n v="2374"/>
    <m/>
    <m/>
    <m/>
    <m/>
    <n v="36448.879999999997"/>
    <m/>
    <x v="0"/>
    <m/>
    <m/>
    <x v="98"/>
    <m/>
    <x v="2"/>
    <x v="3"/>
    <x v="2"/>
  </r>
  <r>
    <x v="672"/>
    <x v="4"/>
    <x v="0"/>
    <s v="指名：ドルチェグスト（170816-170916）"/>
    <n v="83"/>
    <m/>
    <m/>
    <m/>
    <m/>
    <n v="1666.08"/>
    <m/>
    <x v="0"/>
    <m/>
    <m/>
    <x v="98"/>
    <m/>
    <x v="2"/>
    <x v="3"/>
    <x v="2"/>
  </r>
  <r>
    <x v="672"/>
    <x v="4"/>
    <x v="0"/>
    <s v="指名：ドルチェグスト（170816-170916）"/>
    <n v="2491"/>
    <m/>
    <m/>
    <m/>
    <m/>
    <n v="28932.800000000003"/>
    <m/>
    <x v="0"/>
    <m/>
    <m/>
    <x v="98"/>
    <m/>
    <x v="2"/>
    <x v="3"/>
    <x v="2"/>
  </r>
  <r>
    <x v="673"/>
    <x v="4"/>
    <x v="0"/>
    <s v="指名：ドルチェグスト（170816-170916）"/>
    <n v="2100"/>
    <m/>
    <m/>
    <m/>
    <m/>
    <n v="18893.68"/>
    <m/>
    <x v="0"/>
    <m/>
    <m/>
    <x v="98"/>
    <m/>
    <x v="2"/>
    <x v="3"/>
    <x v="2"/>
  </r>
  <r>
    <x v="673"/>
    <x v="4"/>
    <x v="0"/>
    <s v="指名：ドルチェグスト（170816-170916）"/>
    <n v="79"/>
    <m/>
    <m/>
    <m/>
    <m/>
    <n v="655.20000000000005"/>
    <m/>
    <x v="0"/>
    <m/>
    <m/>
    <x v="98"/>
    <m/>
    <x v="2"/>
    <x v="3"/>
    <x v="2"/>
  </r>
  <r>
    <x v="673"/>
    <x v="4"/>
    <x v="0"/>
    <s v="指名：ドルチェグスト（170816-170916）"/>
    <n v="200"/>
    <m/>
    <m/>
    <m/>
    <m/>
    <n v="3306.1600000000003"/>
    <m/>
    <x v="0"/>
    <m/>
    <m/>
    <x v="98"/>
    <m/>
    <x v="2"/>
    <x v="3"/>
    <x v="2"/>
  </r>
  <r>
    <x v="673"/>
    <x v="4"/>
    <x v="0"/>
    <s v="指名：ドルチェグスト（170816-170916）"/>
    <n v="2365"/>
    <m/>
    <m/>
    <m/>
    <m/>
    <n v="25865.84"/>
    <m/>
    <x v="0"/>
    <m/>
    <m/>
    <x v="98"/>
    <m/>
    <x v="2"/>
    <x v="3"/>
    <x v="2"/>
  </r>
  <r>
    <x v="674"/>
    <x v="4"/>
    <x v="0"/>
    <s v="指名：ドルチェグスト（170816-170916）"/>
    <n v="89"/>
    <m/>
    <m/>
    <m/>
    <m/>
    <n v="1182.48"/>
    <m/>
    <x v="0"/>
    <m/>
    <m/>
    <x v="98"/>
    <m/>
    <x v="2"/>
    <x v="3"/>
    <x v="2"/>
  </r>
  <r>
    <x v="674"/>
    <x v="4"/>
    <x v="0"/>
    <s v="指名：ドルチェグスト（170816-170916）"/>
    <n v="222"/>
    <m/>
    <m/>
    <m/>
    <m/>
    <n v="3211.52"/>
    <m/>
    <x v="0"/>
    <m/>
    <m/>
    <x v="98"/>
    <m/>
    <x v="2"/>
    <x v="3"/>
    <x v="2"/>
  </r>
  <r>
    <x v="674"/>
    <x v="4"/>
    <x v="0"/>
    <s v="指名：ドルチェグスト（170816-170916）"/>
    <n v="2345"/>
    <m/>
    <m/>
    <m/>
    <m/>
    <n v="28866.239999999998"/>
    <m/>
    <x v="0"/>
    <m/>
    <m/>
    <x v="98"/>
    <m/>
    <x v="2"/>
    <x v="3"/>
    <x v="2"/>
  </r>
  <r>
    <x v="674"/>
    <x v="4"/>
    <x v="0"/>
    <s v="指名：ドルチェグスト（170816-170916）"/>
    <n v="2123"/>
    <m/>
    <m/>
    <m/>
    <m/>
    <n v="26551.200000000004"/>
    <m/>
    <x v="0"/>
    <m/>
    <m/>
    <x v="98"/>
    <m/>
    <x v="2"/>
    <x v="3"/>
    <x v="2"/>
  </r>
  <r>
    <x v="675"/>
    <x v="4"/>
    <x v="0"/>
    <s v="指名：ドルチェグスト（170816-170916）"/>
    <n v="142"/>
    <m/>
    <m/>
    <m/>
    <m/>
    <n v="1417.52"/>
    <m/>
    <x v="0"/>
    <m/>
    <m/>
    <x v="98"/>
    <m/>
    <x v="2"/>
    <x v="3"/>
    <x v="2"/>
  </r>
  <r>
    <x v="675"/>
    <x v="4"/>
    <x v="0"/>
    <s v="指名：ドルチェグスト（170816-170916）"/>
    <n v="2481"/>
    <m/>
    <m/>
    <m/>
    <m/>
    <n v="35315.279999999999"/>
    <m/>
    <x v="0"/>
    <m/>
    <m/>
    <x v="98"/>
    <m/>
    <x v="2"/>
    <x v="3"/>
    <x v="2"/>
  </r>
  <r>
    <x v="675"/>
    <x v="4"/>
    <x v="0"/>
    <s v="指名：ドルチェグスト（170816-170916）"/>
    <n v="2453"/>
    <m/>
    <m/>
    <m/>
    <m/>
    <n v="30702.880000000001"/>
    <m/>
    <x v="0"/>
    <m/>
    <m/>
    <x v="98"/>
    <m/>
    <x v="2"/>
    <x v="3"/>
    <x v="2"/>
  </r>
  <r>
    <x v="675"/>
    <x v="4"/>
    <x v="0"/>
    <s v="指名：ドルチェグスト（170816-170916）"/>
    <n v="358"/>
    <m/>
    <m/>
    <m/>
    <m/>
    <n v="4207.84"/>
    <m/>
    <x v="0"/>
    <m/>
    <m/>
    <x v="98"/>
    <m/>
    <x v="2"/>
    <x v="3"/>
    <x v="2"/>
  </r>
  <r>
    <x v="676"/>
    <x v="4"/>
    <x v="0"/>
    <s v="指名：ドルチェグスト（170816-170916）"/>
    <n v="2526"/>
    <m/>
    <m/>
    <m/>
    <m/>
    <n v="37941.279999999999"/>
    <m/>
    <x v="0"/>
    <m/>
    <m/>
    <x v="98"/>
    <m/>
    <x v="2"/>
    <x v="3"/>
    <x v="2"/>
  </r>
  <r>
    <x v="676"/>
    <x v="4"/>
    <x v="0"/>
    <s v="指名：ドルチェグスト（170816-170916）"/>
    <n v="2723"/>
    <m/>
    <m/>
    <m/>
    <m/>
    <n v="44000.320000000007"/>
    <m/>
    <x v="0"/>
    <m/>
    <m/>
    <x v="98"/>
    <m/>
    <x v="2"/>
    <x v="3"/>
    <x v="2"/>
  </r>
  <r>
    <x v="676"/>
    <x v="4"/>
    <x v="0"/>
    <s v="指名：ドルチェグスト（170816-170916）"/>
    <n v="354"/>
    <m/>
    <m/>
    <m/>
    <m/>
    <n v="3563.04"/>
    <m/>
    <x v="0"/>
    <m/>
    <m/>
    <x v="98"/>
    <m/>
    <x v="2"/>
    <x v="3"/>
    <x v="2"/>
  </r>
  <r>
    <x v="676"/>
    <x v="4"/>
    <x v="0"/>
    <s v="指名：ドルチェグスト（170816-170916）"/>
    <n v="120"/>
    <m/>
    <m/>
    <m/>
    <m/>
    <n v="2805.92"/>
    <m/>
    <x v="0"/>
    <m/>
    <m/>
    <x v="98"/>
    <m/>
    <x v="2"/>
    <x v="3"/>
    <x v="2"/>
  </r>
  <r>
    <x v="677"/>
    <x v="4"/>
    <x v="0"/>
    <s v="指名：ドルチェグスト（170816-170916）"/>
    <n v="66"/>
    <m/>
    <m/>
    <m/>
    <m/>
    <n v="921.44"/>
    <m/>
    <x v="0"/>
    <m/>
    <m/>
    <x v="98"/>
    <m/>
    <x v="2"/>
    <x v="3"/>
    <x v="2"/>
  </r>
  <r>
    <x v="677"/>
    <x v="4"/>
    <x v="0"/>
    <s v="指名：ドルチェグスト（170816-170916）"/>
    <n v="2107"/>
    <m/>
    <m/>
    <m/>
    <m/>
    <n v="36472.800000000003"/>
    <m/>
    <x v="0"/>
    <m/>
    <m/>
    <x v="98"/>
    <m/>
    <x v="2"/>
    <x v="3"/>
    <x v="2"/>
  </r>
  <r>
    <x v="677"/>
    <x v="4"/>
    <x v="0"/>
    <s v="指名：ドルチェグスト（170816-170916）"/>
    <n v="1133"/>
    <m/>
    <m/>
    <m/>
    <m/>
    <n v="22074"/>
    <m/>
    <x v="0"/>
    <m/>
    <m/>
    <x v="98"/>
    <m/>
    <x v="2"/>
    <x v="3"/>
    <x v="2"/>
  </r>
  <r>
    <x v="677"/>
    <x v="4"/>
    <x v="0"/>
    <s v="指名：ドルチェグスト（170816-170916）"/>
    <n v="46"/>
    <m/>
    <m/>
    <m/>
    <m/>
    <n v="3593.2"/>
    <m/>
    <x v="0"/>
    <m/>
    <m/>
    <x v="98"/>
    <m/>
    <x v="2"/>
    <x v="3"/>
    <x v="2"/>
  </r>
  <r>
    <x v="678"/>
    <x v="4"/>
    <x v="0"/>
    <s v="指名：ドルチェグスト（170816-170916）"/>
    <n v="34"/>
    <m/>
    <m/>
    <m/>
    <m/>
    <n v="452.4"/>
    <m/>
    <x v="0"/>
    <m/>
    <m/>
    <x v="98"/>
    <m/>
    <x v="2"/>
    <x v="3"/>
    <x v="2"/>
  </r>
  <r>
    <x v="678"/>
    <x v="4"/>
    <x v="0"/>
    <s v="指名：ドルチェグスト（170816-170916）"/>
    <n v="128"/>
    <m/>
    <m/>
    <m/>
    <m/>
    <n v="3283.28"/>
    <m/>
    <x v="0"/>
    <m/>
    <m/>
    <x v="98"/>
    <m/>
    <x v="2"/>
    <x v="3"/>
    <x v="2"/>
  </r>
  <r>
    <x v="678"/>
    <x v="4"/>
    <x v="0"/>
    <s v="指名：ドルチェグスト（170816-170916）"/>
    <n v="1305"/>
    <m/>
    <m/>
    <m/>
    <m/>
    <n v="20844.72"/>
    <m/>
    <x v="0"/>
    <m/>
    <m/>
    <x v="98"/>
    <m/>
    <x v="2"/>
    <x v="3"/>
    <x v="2"/>
  </r>
  <r>
    <x v="678"/>
    <x v="4"/>
    <x v="0"/>
    <s v="指名：ドルチェグスト（170816-170916）"/>
    <n v="2289"/>
    <m/>
    <m/>
    <m/>
    <m/>
    <n v="37849.760000000002"/>
    <m/>
    <x v="0"/>
    <m/>
    <m/>
    <x v="98"/>
    <m/>
    <x v="2"/>
    <x v="3"/>
    <x v="2"/>
  </r>
  <r>
    <x v="679"/>
    <x v="4"/>
    <x v="0"/>
    <s v="指名：ドルチェグスト（170816-170916）"/>
    <n v="49"/>
    <m/>
    <m/>
    <m/>
    <m/>
    <n v="641.67999999999995"/>
    <m/>
    <x v="0"/>
    <m/>
    <m/>
    <x v="99"/>
    <m/>
    <x v="2"/>
    <x v="3"/>
    <x v="2"/>
  </r>
  <r>
    <x v="679"/>
    <x v="4"/>
    <x v="0"/>
    <s v="指名：ドルチェグスト（170816-170916）"/>
    <n v="116"/>
    <m/>
    <m/>
    <m/>
    <m/>
    <n v="1717.0400000000002"/>
    <m/>
    <x v="0"/>
    <m/>
    <m/>
    <x v="99"/>
    <m/>
    <x v="2"/>
    <x v="3"/>
    <x v="2"/>
  </r>
  <r>
    <x v="679"/>
    <x v="4"/>
    <x v="0"/>
    <s v="指名：ドルチェグスト（170816-170916）"/>
    <n v="1471"/>
    <m/>
    <m/>
    <m/>
    <m/>
    <n v="27089.920000000002"/>
    <m/>
    <x v="0"/>
    <m/>
    <m/>
    <x v="99"/>
    <m/>
    <x v="2"/>
    <x v="3"/>
    <x v="2"/>
  </r>
  <r>
    <x v="679"/>
    <x v="4"/>
    <x v="0"/>
    <s v="指名：ドルチェグスト（170816-170916）"/>
    <n v="2578"/>
    <m/>
    <m/>
    <m/>
    <m/>
    <n v="39943.279999999999"/>
    <m/>
    <x v="0"/>
    <m/>
    <m/>
    <x v="99"/>
    <m/>
    <x v="2"/>
    <x v="3"/>
    <x v="2"/>
  </r>
  <r>
    <x v="680"/>
    <x v="4"/>
    <x v="0"/>
    <s v="指名：ドルチェグスト（170816-170916）"/>
    <n v="1414"/>
    <m/>
    <m/>
    <m/>
    <m/>
    <n v="18604.560000000001"/>
    <m/>
    <x v="0"/>
    <m/>
    <m/>
    <x v="99"/>
    <m/>
    <x v="2"/>
    <x v="3"/>
    <x v="2"/>
  </r>
  <r>
    <x v="680"/>
    <x v="4"/>
    <x v="0"/>
    <s v="指名：ドルチェグスト（170816-170916）"/>
    <n v="35"/>
    <m/>
    <m/>
    <m/>
    <m/>
    <n v="275.60000000000002"/>
    <m/>
    <x v="0"/>
    <m/>
    <m/>
    <x v="99"/>
    <m/>
    <x v="2"/>
    <x v="3"/>
    <x v="2"/>
  </r>
  <r>
    <x v="680"/>
    <x v="4"/>
    <x v="0"/>
    <s v="指名：ドルチェグスト（170816-170916）"/>
    <n v="104"/>
    <m/>
    <m/>
    <m/>
    <m/>
    <n v="3655.6000000000004"/>
    <m/>
    <x v="0"/>
    <m/>
    <m/>
    <x v="99"/>
    <m/>
    <x v="2"/>
    <x v="3"/>
    <x v="2"/>
  </r>
  <r>
    <x v="680"/>
    <x v="4"/>
    <x v="0"/>
    <s v="指名：ドルチェグスト（170816-170916）"/>
    <n v="2500"/>
    <m/>
    <m/>
    <m/>
    <m/>
    <n v="46726.16"/>
    <m/>
    <x v="0"/>
    <m/>
    <m/>
    <x v="99"/>
    <m/>
    <x v="2"/>
    <x v="3"/>
    <x v="2"/>
  </r>
  <r>
    <x v="681"/>
    <x v="4"/>
    <x v="0"/>
    <s v="指名：ドルチェグスト（170816-170916）"/>
    <n v="2375"/>
    <m/>
    <m/>
    <m/>
    <m/>
    <n v="37719.759999999995"/>
    <m/>
    <x v="0"/>
    <m/>
    <m/>
    <x v="99"/>
    <m/>
    <x v="2"/>
    <x v="3"/>
    <x v="2"/>
  </r>
  <r>
    <x v="681"/>
    <x v="4"/>
    <x v="0"/>
    <s v="指名：ドルチェグスト（170816-170916）"/>
    <n v="1602"/>
    <m/>
    <m/>
    <m/>
    <m/>
    <n v="25796.160000000003"/>
    <m/>
    <x v="0"/>
    <m/>
    <m/>
    <x v="99"/>
    <m/>
    <x v="2"/>
    <x v="3"/>
    <x v="2"/>
  </r>
  <r>
    <x v="681"/>
    <x v="4"/>
    <x v="0"/>
    <s v="指名：ドルチェグスト（170816-170916）"/>
    <n v="61"/>
    <m/>
    <m/>
    <m/>
    <m/>
    <n v="2548"/>
    <m/>
    <x v="0"/>
    <m/>
    <m/>
    <x v="99"/>
    <m/>
    <x v="2"/>
    <x v="3"/>
    <x v="2"/>
  </r>
  <r>
    <x v="681"/>
    <x v="4"/>
    <x v="0"/>
    <s v="指名：ドルチェグスト（170816-170916）"/>
    <n v="154"/>
    <m/>
    <m/>
    <m/>
    <m/>
    <n v="2544.8799999999997"/>
    <m/>
    <x v="0"/>
    <m/>
    <m/>
    <x v="99"/>
    <m/>
    <x v="2"/>
    <x v="3"/>
    <x v="2"/>
  </r>
  <r>
    <x v="682"/>
    <x v="4"/>
    <x v="0"/>
    <s v="指名：ドルチェグスト（170816-170916）"/>
    <n v="53"/>
    <m/>
    <m/>
    <m/>
    <m/>
    <n v="1244.8800000000001"/>
    <m/>
    <x v="0"/>
    <m/>
    <m/>
    <x v="99"/>
    <m/>
    <x v="2"/>
    <x v="3"/>
    <x v="2"/>
  </r>
  <r>
    <x v="682"/>
    <x v="4"/>
    <x v="0"/>
    <s v="指名：ドルチェグスト（170816-170916）"/>
    <n v="174"/>
    <m/>
    <m/>
    <m/>
    <m/>
    <n v="2143.44"/>
    <m/>
    <x v="0"/>
    <m/>
    <m/>
    <x v="99"/>
    <m/>
    <x v="2"/>
    <x v="3"/>
    <x v="2"/>
  </r>
  <r>
    <x v="682"/>
    <x v="4"/>
    <x v="0"/>
    <s v="指名：ドルチェグスト（170816-170916）"/>
    <n v="2543"/>
    <m/>
    <m/>
    <m/>
    <m/>
    <n v="36467.599999999999"/>
    <m/>
    <x v="0"/>
    <m/>
    <m/>
    <x v="99"/>
    <m/>
    <x v="2"/>
    <x v="3"/>
    <x v="2"/>
  </r>
  <r>
    <x v="682"/>
    <x v="4"/>
    <x v="0"/>
    <s v="指名：ドルチェグスト（170816-170916）"/>
    <n v="1593"/>
    <m/>
    <m/>
    <m/>
    <m/>
    <n v="27504.879999999997"/>
    <m/>
    <x v="0"/>
    <m/>
    <m/>
    <x v="99"/>
    <m/>
    <x v="2"/>
    <x v="3"/>
    <x v="2"/>
  </r>
  <r>
    <x v="683"/>
    <x v="4"/>
    <x v="0"/>
    <s v="指名：ドルチェグスト（170816-170916）"/>
    <n v="1774"/>
    <m/>
    <m/>
    <m/>
    <m/>
    <n v="25170.080000000002"/>
    <m/>
    <x v="0"/>
    <m/>
    <m/>
    <x v="99"/>
    <m/>
    <x v="2"/>
    <x v="3"/>
    <x v="2"/>
  </r>
  <r>
    <x v="683"/>
    <x v="4"/>
    <x v="0"/>
    <s v="指名：ドルチェグスト（170816-170916）"/>
    <n v="210"/>
    <m/>
    <m/>
    <m/>
    <m/>
    <n v="3292.64"/>
    <m/>
    <x v="0"/>
    <m/>
    <m/>
    <x v="99"/>
    <m/>
    <x v="2"/>
    <x v="3"/>
    <x v="2"/>
  </r>
  <r>
    <x v="683"/>
    <x v="4"/>
    <x v="0"/>
    <s v="指名：ドルチェグスト（170816-170916）"/>
    <n v="1694"/>
    <m/>
    <m/>
    <m/>
    <m/>
    <n v="27142.959999999999"/>
    <m/>
    <x v="0"/>
    <m/>
    <m/>
    <x v="99"/>
    <m/>
    <x v="2"/>
    <x v="3"/>
    <x v="2"/>
  </r>
  <r>
    <x v="683"/>
    <x v="4"/>
    <x v="0"/>
    <s v="指名：ドルチェグスト（170816-170916）"/>
    <n v="68"/>
    <m/>
    <m/>
    <m/>
    <m/>
    <n v="1812.72"/>
    <m/>
    <x v="0"/>
    <m/>
    <m/>
    <x v="99"/>
    <m/>
    <x v="2"/>
    <x v="3"/>
    <x v="2"/>
  </r>
  <r>
    <x v="684"/>
    <x v="4"/>
    <x v="0"/>
    <s v="指名：ドルチェグスト（170816-170916）"/>
    <n v="1524"/>
    <m/>
    <m/>
    <m/>
    <m/>
    <n v="25908.48"/>
    <m/>
    <x v="0"/>
    <m/>
    <m/>
    <x v="99"/>
    <m/>
    <x v="2"/>
    <x v="3"/>
    <x v="2"/>
  </r>
  <r>
    <x v="684"/>
    <x v="4"/>
    <x v="0"/>
    <s v="指名：ドルチェグスト（170816-170916）"/>
    <n v="113"/>
    <m/>
    <m/>
    <m/>
    <m/>
    <n v="966.16"/>
    <m/>
    <x v="0"/>
    <m/>
    <m/>
    <x v="99"/>
    <m/>
    <x v="2"/>
    <x v="3"/>
    <x v="2"/>
  </r>
  <r>
    <x v="684"/>
    <x v="4"/>
    <x v="0"/>
    <s v="指名：ドルチェグスト（170816-170916）"/>
    <n v="35"/>
    <m/>
    <m/>
    <m/>
    <m/>
    <n v="301.60000000000002"/>
    <m/>
    <x v="0"/>
    <m/>
    <m/>
    <x v="99"/>
    <m/>
    <x v="2"/>
    <x v="3"/>
    <x v="2"/>
  </r>
  <r>
    <x v="684"/>
    <x v="4"/>
    <x v="0"/>
    <s v="指名：ドルチェグスト（170816-170916）"/>
    <n v="2179"/>
    <m/>
    <m/>
    <m/>
    <m/>
    <n v="35337.119999999995"/>
    <m/>
    <x v="0"/>
    <m/>
    <m/>
    <x v="99"/>
    <m/>
    <x v="2"/>
    <x v="3"/>
    <x v="2"/>
  </r>
  <r>
    <x v="685"/>
    <x v="4"/>
    <x v="0"/>
    <s v="指名：ドルチェグスト（170816-170916）"/>
    <n v="2058"/>
    <m/>
    <m/>
    <m/>
    <m/>
    <n v="33269.599999999999"/>
    <m/>
    <x v="0"/>
    <m/>
    <m/>
    <x v="99"/>
    <m/>
    <x v="2"/>
    <x v="3"/>
    <x v="2"/>
  </r>
  <r>
    <x v="685"/>
    <x v="4"/>
    <x v="0"/>
    <s v="指名：ドルチェグスト（170816-170916）"/>
    <n v="71"/>
    <m/>
    <m/>
    <m/>
    <m/>
    <n v="694.72"/>
    <m/>
    <x v="0"/>
    <m/>
    <m/>
    <x v="99"/>
    <m/>
    <x v="2"/>
    <x v="3"/>
    <x v="2"/>
  </r>
  <r>
    <x v="685"/>
    <x v="4"/>
    <x v="0"/>
    <s v="指名：ドルチェグスト（170816-170916）"/>
    <n v="1591"/>
    <m/>
    <m/>
    <m/>
    <m/>
    <n v="26707.200000000001"/>
    <m/>
    <x v="0"/>
    <m/>
    <m/>
    <x v="99"/>
    <m/>
    <x v="2"/>
    <x v="3"/>
    <x v="2"/>
  </r>
  <r>
    <x v="685"/>
    <x v="4"/>
    <x v="0"/>
    <s v="指名：ドルチェグスト（170816-170916）"/>
    <n v="153"/>
    <m/>
    <m/>
    <m/>
    <m/>
    <n v="2674.88"/>
    <m/>
    <x v="0"/>
    <m/>
    <m/>
    <x v="99"/>
    <m/>
    <x v="2"/>
    <x v="3"/>
    <x v="2"/>
  </r>
  <r>
    <x v="686"/>
    <x v="4"/>
    <x v="0"/>
    <s v="指名：ドルチェグスト（170816-170916）"/>
    <n v="214"/>
    <m/>
    <m/>
    <m/>
    <m/>
    <n v="3221.92"/>
    <m/>
    <x v="0"/>
    <m/>
    <m/>
    <x v="100"/>
    <m/>
    <x v="2"/>
    <x v="3"/>
    <x v="2"/>
  </r>
  <r>
    <x v="686"/>
    <x v="4"/>
    <x v="0"/>
    <s v="指名：ドルチェグスト（170816-170916）"/>
    <n v="1821"/>
    <m/>
    <m/>
    <m/>
    <m/>
    <n v="23313.68"/>
    <m/>
    <x v="0"/>
    <m/>
    <m/>
    <x v="100"/>
    <m/>
    <x v="2"/>
    <x v="3"/>
    <x v="2"/>
  </r>
  <r>
    <x v="686"/>
    <x v="4"/>
    <x v="0"/>
    <s v="指名：ドルチェグスト（170816-170916）"/>
    <n v="80"/>
    <m/>
    <m/>
    <m/>
    <m/>
    <n v="687.44"/>
    <m/>
    <x v="0"/>
    <m/>
    <m/>
    <x v="100"/>
    <m/>
    <x v="2"/>
    <x v="3"/>
    <x v="2"/>
  </r>
  <r>
    <x v="686"/>
    <x v="4"/>
    <x v="0"/>
    <s v="指名：ドルチェグスト（170816-170916）"/>
    <n v="1892"/>
    <m/>
    <m/>
    <m/>
    <m/>
    <n v="29127.279999999999"/>
    <m/>
    <x v="0"/>
    <m/>
    <m/>
    <x v="100"/>
    <m/>
    <x v="2"/>
    <x v="3"/>
    <x v="2"/>
  </r>
  <r>
    <x v="687"/>
    <x v="4"/>
    <x v="0"/>
    <s v="指名：ドルチェグスト（170816-170916）"/>
    <n v="228"/>
    <m/>
    <m/>
    <m/>
    <m/>
    <n v="4311.84"/>
    <m/>
    <x v="0"/>
    <m/>
    <m/>
    <x v="100"/>
    <m/>
    <x v="2"/>
    <x v="3"/>
    <x v="2"/>
  </r>
  <r>
    <x v="687"/>
    <x v="4"/>
    <x v="0"/>
    <s v="指名：ドルチェグスト（170816-170916）"/>
    <n v="46"/>
    <m/>
    <m/>
    <m/>
    <m/>
    <n v="1069.1199999999999"/>
    <m/>
    <x v="0"/>
    <m/>
    <m/>
    <x v="100"/>
    <m/>
    <x v="2"/>
    <x v="3"/>
    <x v="2"/>
  </r>
  <r>
    <x v="687"/>
    <x v="4"/>
    <x v="0"/>
    <s v="指名：ドルチェグスト（170816-170916）"/>
    <n v="1815"/>
    <m/>
    <m/>
    <m/>
    <m/>
    <n v="29109.599999999999"/>
    <m/>
    <x v="0"/>
    <m/>
    <m/>
    <x v="100"/>
    <m/>
    <x v="2"/>
    <x v="3"/>
    <x v="2"/>
  </r>
  <r>
    <x v="687"/>
    <x v="4"/>
    <x v="0"/>
    <s v="指名：ドルチェグスト（170816-170916）"/>
    <n v="1924"/>
    <m/>
    <m/>
    <m/>
    <m/>
    <n v="26354.639999999999"/>
    <m/>
    <x v="0"/>
    <m/>
    <m/>
    <x v="100"/>
    <m/>
    <x v="2"/>
    <x v="3"/>
    <x v="2"/>
  </r>
  <r>
    <x v="688"/>
    <x v="4"/>
    <x v="0"/>
    <s v="指名：ドルチェグスト（170816-170916）"/>
    <n v="77"/>
    <m/>
    <m/>
    <m/>
    <m/>
    <n v="534.55999999999995"/>
    <m/>
    <x v="0"/>
    <m/>
    <m/>
    <x v="100"/>
    <m/>
    <x v="2"/>
    <x v="3"/>
    <x v="2"/>
  </r>
  <r>
    <x v="688"/>
    <x v="4"/>
    <x v="0"/>
    <s v="指名：ドルチェグスト（170816-170916）"/>
    <n v="2154"/>
    <m/>
    <m/>
    <m/>
    <m/>
    <n v="33847.839999999997"/>
    <m/>
    <x v="0"/>
    <m/>
    <m/>
    <x v="100"/>
    <m/>
    <x v="2"/>
    <x v="3"/>
    <x v="2"/>
  </r>
  <r>
    <x v="688"/>
    <x v="4"/>
    <x v="0"/>
    <s v="指名：ドルチェグスト（170816-170916）"/>
    <n v="1953"/>
    <m/>
    <m/>
    <m/>
    <m/>
    <n v="29686.799999999999"/>
    <m/>
    <x v="0"/>
    <m/>
    <m/>
    <x v="100"/>
    <m/>
    <x v="2"/>
    <x v="3"/>
    <x v="2"/>
  </r>
  <r>
    <x v="688"/>
    <x v="4"/>
    <x v="0"/>
    <s v="指名：ドルチェグスト（170816-170916）"/>
    <n v="274"/>
    <m/>
    <m/>
    <m/>
    <m/>
    <n v="3517.28"/>
    <m/>
    <x v="0"/>
    <m/>
    <m/>
    <x v="100"/>
    <m/>
    <x v="2"/>
    <x v="3"/>
    <x v="2"/>
  </r>
  <r>
    <x v="689"/>
    <x v="4"/>
    <x v="0"/>
    <s v="指名：ドルチェグスト（170816-170916）"/>
    <n v="42"/>
    <m/>
    <m/>
    <m/>
    <m/>
    <n v="1167.92"/>
    <m/>
    <x v="0"/>
    <m/>
    <m/>
    <x v="100"/>
    <m/>
    <x v="2"/>
    <x v="3"/>
    <x v="2"/>
  </r>
  <r>
    <x v="689"/>
    <x v="4"/>
    <x v="0"/>
    <s v="指名：ドルチェグスト（170816-170916）"/>
    <n v="1907"/>
    <m/>
    <m/>
    <m/>
    <m/>
    <n v="32274.32"/>
    <m/>
    <x v="0"/>
    <m/>
    <m/>
    <x v="100"/>
    <m/>
    <x v="2"/>
    <x v="3"/>
    <x v="2"/>
  </r>
  <r>
    <x v="689"/>
    <x v="4"/>
    <x v="0"/>
    <s v="指名：ドルチェグスト（170816-170916）"/>
    <n v="147"/>
    <m/>
    <m/>
    <m/>
    <m/>
    <n v="3444.48"/>
    <m/>
    <x v="0"/>
    <m/>
    <m/>
    <x v="100"/>
    <m/>
    <x v="2"/>
    <x v="3"/>
    <x v="2"/>
  </r>
  <r>
    <x v="689"/>
    <x v="4"/>
    <x v="0"/>
    <s v="指名：ドルチェグスト（170816-170916）"/>
    <n v="1528"/>
    <m/>
    <m/>
    <m/>
    <m/>
    <n v="34843.120000000003"/>
    <m/>
    <x v="0"/>
    <m/>
    <m/>
    <x v="100"/>
    <m/>
    <x v="2"/>
    <x v="3"/>
    <x v="2"/>
  </r>
  <r>
    <x v="690"/>
    <x v="4"/>
    <x v="0"/>
    <s v="指名：ドルチェグスト（170816-170916）"/>
    <n v="73"/>
    <m/>
    <m/>
    <m/>
    <m/>
    <n v="2392"/>
    <m/>
    <x v="0"/>
    <m/>
    <m/>
    <x v="100"/>
    <m/>
    <x v="2"/>
    <x v="3"/>
    <x v="2"/>
  </r>
  <r>
    <x v="690"/>
    <x v="4"/>
    <x v="0"/>
    <s v="指名：ドルチェグスト（170816-170916）"/>
    <n v="1123"/>
    <m/>
    <m/>
    <m/>
    <m/>
    <n v="19245.2"/>
    <m/>
    <x v="0"/>
    <m/>
    <m/>
    <x v="100"/>
    <m/>
    <x v="2"/>
    <x v="3"/>
    <x v="2"/>
  </r>
  <r>
    <x v="690"/>
    <x v="4"/>
    <x v="0"/>
    <s v="指名：ドルチェグスト（170816-170916）"/>
    <n v="1894"/>
    <m/>
    <m/>
    <m/>
    <m/>
    <n v="35166.559999999998"/>
    <m/>
    <x v="0"/>
    <m/>
    <m/>
    <x v="100"/>
    <m/>
    <x v="2"/>
    <x v="3"/>
    <x v="2"/>
  </r>
  <r>
    <x v="690"/>
    <x v="4"/>
    <x v="0"/>
    <s v="指名：ドルチェグスト（170816-170916）"/>
    <n v="37"/>
    <m/>
    <m/>
    <m/>
    <m/>
    <n v="1482"/>
    <m/>
    <x v="0"/>
    <m/>
    <m/>
    <x v="100"/>
    <m/>
    <x v="2"/>
    <x v="3"/>
    <x v="2"/>
  </r>
  <r>
    <x v="691"/>
    <x v="4"/>
    <x v="0"/>
    <s v="指名：ドルチェグスト（170816-170916）"/>
    <n v="137"/>
    <m/>
    <m/>
    <m/>
    <m/>
    <n v="2075.84"/>
    <m/>
    <x v="0"/>
    <m/>
    <m/>
    <x v="100"/>
    <m/>
    <x v="2"/>
    <x v="3"/>
    <x v="2"/>
  </r>
  <r>
    <x v="691"/>
    <x v="4"/>
    <x v="0"/>
    <s v="指名：ドルチェグスト（170816-170916）"/>
    <n v="2575"/>
    <m/>
    <m/>
    <m/>
    <m/>
    <n v="37240.320000000007"/>
    <m/>
    <x v="0"/>
    <m/>
    <m/>
    <x v="100"/>
    <m/>
    <x v="2"/>
    <x v="3"/>
    <x v="2"/>
  </r>
  <r>
    <x v="691"/>
    <x v="4"/>
    <x v="0"/>
    <s v="指名：ドルチェグスト（170816-170916）"/>
    <n v="34"/>
    <m/>
    <m/>
    <m/>
    <m/>
    <n v="610.48"/>
    <m/>
    <x v="0"/>
    <m/>
    <m/>
    <x v="100"/>
    <m/>
    <x v="2"/>
    <x v="3"/>
    <x v="2"/>
  </r>
  <r>
    <x v="691"/>
    <x v="4"/>
    <x v="0"/>
    <s v="指名：ドルチェグスト（170816-170916）"/>
    <n v="1496"/>
    <m/>
    <m/>
    <m/>
    <m/>
    <n v="18305.04"/>
    <m/>
    <x v="0"/>
    <m/>
    <m/>
    <x v="100"/>
    <m/>
    <x v="2"/>
    <x v="3"/>
    <x v="2"/>
  </r>
  <r>
    <x v="692"/>
    <x v="4"/>
    <x v="0"/>
    <s v="指名：ドルチェグスト（170816-170916）"/>
    <n v="2502"/>
    <m/>
    <m/>
    <m/>
    <m/>
    <n v="34306.479999999996"/>
    <m/>
    <x v="0"/>
    <m/>
    <m/>
    <x v="100"/>
    <m/>
    <x v="2"/>
    <x v="3"/>
    <x v="2"/>
  </r>
  <r>
    <x v="692"/>
    <x v="4"/>
    <x v="0"/>
    <s v="指名：ドルチェグスト（170816-170916）"/>
    <n v="130"/>
    <m/>
    <m/>
    <m/>
    <m/>
    <n v="1857.44"/>
    <m/>
    <x v="0"/>
    <m/>
    <m/>
    <x v="100"/>
    <m/>
    <x v="2"/>
    <x v="3"/>
    <x v="2"/>
  </r>
  <r>
    <x v="692"/>
    <x v="4"/>
    <x v="0"/>
    <s v="指名：ドルチェグスト（170816-170916）"/>
    <n v="1571"/>
    <m/>
    <m/>
    <m/>
    <m/>
    <n v="22339.199999999997"/>
    <m/>
    <x v="0"/>
    <m/>
    <m/>
    <x v="100"/>
    <m/>
    <x v="2"/>
    <x v="3"/>
    <x v="2"/>
  </r>
  <r>
    <x v="692"/>
    <x v="4"/>
    <x v="0"/>
    <s v="指名：ドルチェグスト（170816-170916）"/>
    <n v="41"/>
    <m/>
    <m/>
    <m/>
    <m/>
    <n v="869.44"/>
    <m/>
    <x v="0"/>
    <m/>
    <m/>
    <x v="100"/>
    <m/>
    <x v="2"/>
    <x v="3"/>
    <x v="2"/>
  </r>
  <r>
    <x v="693"/>
    <x v="4"/>
    <x v="0"/>
    <s v="指名：ドルチェグスト（170816-170916）"/>
    <n v="2031"/>
    <m/>
    <m/>
    <m/>
    <m/>
    <n v="32563.439999999999"/>
    <m/>
    <x v="0"/>
    <m/>
    <m/>
    <x v="101"/>
    <m/>
    <x v="2"/>
    <x v="3"/>
    <x v="2"/>
  </r>
  <r>
    <x v="693"/>
    <x v="4"/>
    <x v="0"/>
    <s v="指名：ドルチェグスト（170816-170916）"/>
    <n v="1858"/>
    <m/>
    <m/>
    <m/>
    <m/>
    <n v="23504"/>
    <m/>
    <x v="0"/>
    <m/>
    <m/>
    <x v="101"/>
    <m/>
    <x v="2"/>
    <x v="3"/>
    <x v="2"/>
  </r>
  <r>
    <x v="693"/>
    <x v="4"/>
    <x v="0"/>
    <s v="指名：ドルチェグスト（170816-170916）"/>
    <n v="179"/>
    <m/>
    <m/>
    <m/>
    <m/>
    <n v="1950"/>
    <m/>
    <x v="0"/>
    <m/>
    <m/>
    <x v="101"/>
    <m/>
    <x v="2"/>
    <x v="3"/>
    <x v="2"/>
  </r>
  <r>
    <x v="693"/>
    <x v="4"/>
    <x v="0"/>
    <s v="指名：ドルチェグスト（170816-170916）"/>
    <n v="59"/>
    <m/>
    <m/>
    <m/>
    <m/>
    <n v="422.24"/>
    <m/>
    <x v="0"/>
    <m/>
    <m/>
    <x v="101"/>
    <m/>
    <x v="2"/>
    <x v="3"/>
    <x v="2"/>
  </r>
  <r>
    <x v="694"/>
    <x v="4"/>
    <x v="0"/>
    <s v="指名：ドルチェグスト（170816-170916）"/>
    <n v="205"/>
    <m/>
    <m/>
    <m/>
    <m/>
    <n v="2449.2000000000003"/>
    <m/>
    <x v="0"/>
    <m/>
    <m/>
    <x v="101"/>
    <m/>
    <x v="2"/>
    <x v="3"/>
    <x v="2"/>
  </r>
  <r>
    <x v="694"/>
    <x v="4"/>
    <x v="0"/>
    <s v="指名：ドルチェグスト（170816-170916）"/>
    <n v="62"/>
    <m/>
    <m/>
    <m/>
    <m/>
    <n v="823.68000000000006"/>
    <m/>
    <x v="0"/>
    <m/>
    <m/>
    <x v="101"/>
    <m/>
    <x v="2"/>
    <x v="3"/>
    <x v="2"/>
  </r>
  <r>
    <x v="694"/>
    <x v="4"/>
    <x v="0"/>
    <s v="指名：ドルチェグスト（170816-170916）"/>
    <n v="1955"/>
    <m/>
    <m/>
    <m/>
    <m/>
    <n v="21636.16"/>
    <m/>
    <x v="0"/>
    <m/>
    <m/>
    <x v="101"/>
    <m/>
    <x v="2"/>
    <x v="3"/>
    <x v="2"/>
  </r>
  <r>
    <x v="694"/>
    <x v="4"/>
    <x v="0"/>
    <s v="指名：ドルチェグスト（170816-170916）"/>
    <n v="1931"/>
    <m/>
    <m/>
    <m/>
    <m/>
    <n v="24531.519999999997"/>
    <m/>
    <x v="0"/>
    <m/>
    <m/>
    <x v="101"/>
    <m/>
    <x v="2"/>
    <x v="3"/>
    <x v="2"/>
  </r>
  <r>
    <x v="757"/>
    <x v="4"/>
    <x v="0"/>
    <s v="指名：ドルチェグスト（170816-170916）"/>
    <n v="112"/>
    <m/>
    <m/>
    <m/>
    <m/>
    <n v="2345.1999999999998"/>
    <m/>
    <x v="0"/>
    <m/>
    <m/>
    <x v="101"/>
    <m/>
    <x v="2"/>
    <x v="3"/>
    <x v="2"/>
  </r>
  <r>
    <x v="757"/>
    <x v="4"/>
    <x v="0"/>
    <s v="指名：ドルチェグスト（170816-170916）"/>
    <n v="2236"/>
    <m/>
    <m/>
    <m/>
    <m/>
    <n v="27768"/>
    <m/>
    <x v="0"/>
    <m/>
    <m/>
    <x v="101"/>
    <m/>
    <x v="2"/>
    <x v="3"/>
    <x v="2"/>
  </r>
  <r>
    <x v="757"/>
    <x v="4"/>
    <x v="0"/>
    <s v="指名：ドルチェグスト（170816-170916）"/>
    <n v="2300"/>
    <m/>
    <m/>
    <m/>
    <m/>
    <n v="33463.040000000001"/>
    <m/>
    <x v="0"/>
    <m/>
    <m/>
    <x v="101"/>
    <m/>
    <x v="2"/>
    <x v="3"/>
    <x v="2"/>
  </r>
  <r>
    <x v="757"/>
    <x v="4"/>
    <x v="0"/>
    <s v="指名：ドルチェグスト（170816-170916）"/>
    <n v="281"/>
    <m/>
    <m/>
    <m/>
    <m/>
    <n v="4963.9199999999992"/>
    <m/>
    <x v="0"/>
    <m/>
    <m/>
    <x v="101"/>
    <m/>
    <x v="2"/>
    <x v="3"/>
    <x v="2"/>
  </r>
  <r>
    <x v="816"/>
    <x v="4"/>
    <x v="0"/>
    <s v="指名：ドルチェグスト（170816-170916）"/>
    <n v="55"/>
    <m/>
    <m/>
    <m/>
    <m/>
    <n v="836.16"/>
    <m/>
    <x v="0"/>
    <m/>
    <m/>
    <x v="101"/>
    <m/>
    <x v="2"/>
    <x v="3"/>
    <x v="2"/>
  </r>
  <r>
    <x v="816"/>
    <x v="4"/>
    <x v="0"/>
    <s v="指名：ドルチェグスト（170816-170916）"/>
    <n v="1841"/>
    <m/>
    <m/>
    <m/>
    <m/>
    <n v="30277.52"/>
    <m/>
    <x v="0"/>
    <m/>
    <m/>
    <x v="101"/>
    <m/>
    <x v="2"/>
    <x v="3"/>
    <x v="2"/>
  </r>
  <r>
    <x v="816"/>
    <x v="4"/>
    <x v="0"/>
    <s v="指名：ドルチェグスト（170816-170916）"/>
    <n v="191"/>
    <m/>
    <m/>
    <m/>
    <m/>
    <n v="3382.08"/>
    <m/>
    <x v="0"/>
    <m/>
    <m/>
    <x v="101"/>
    <m/>
    <x v="2"/>
    <x v="3"/>
    <x v="2"/>
  </r>
  <r>
    <x v="816"/>
    <x v="4"/>
    <x v="0"/>
    <s v="指名：ドルチェグスト（170816-170916）"/>
    <n v="2009"/>
    <m/>
    <m/>
    <m/>
    <m/>
    <n v="32142.240000000002"/>
    <m/>
    <x v="0"/>
    <m/>
    <m/>
    <x v="101"/>
    <m/>
    <x v="2"/>
    <x v="3"/>
    <x v="2"/>
  </r>
  <r>
    <x v="817"/>
    <x v="4"/>
    <x v="0"/>
    <s v="指名：ドルチェグスト（170816-170916）"/>
    <n v="2827"/>
    <m/>
    <m/>
    <m/>
    <m/>
    <n v="43210.96"/>
    <m/>
    <x v="0"/>
    <m/>
    <m/>
    <x v="101"/>
    <m/>
    <x v="2"/>
    <x v="3"/>
    <x v="2"/>
  </r>
  <r>
    <x v="817"/>
    <x v="4"/>
    <x v="0"/>
    <s v="指名：ドルチェグスト（170816-170916）"/>
    <n v="102"/>
    <m/>
    <m/>
    <m/>
    <m/>
    <n v="1250.08"/>
    <m/>
    <x v="0"/>
    <m/>
    <m/>
    <x v="101"/>
    <m/>
    <x v="2"/>
    <x v="3"/>
    <x v="2"/>
  </r>
  <r>
    <x v="817"/>
    <x v="4"/>
    <x v="0"/>
    <s v="指名：ドルチェグスト（170816-170916）"/>
    <n v="52"/>
    <m/>
    <m/>
    <m/>
    <m/>
    <n v="1228.24"/>
    <m/>
    <x v="0"/>
    <m/>
    <m/>
    <x v="101"/>
    <m/>
    <x v="2"/>
    <x v="3"/>
    <x v="2"/>
  </r>
  <r>
    <x v="817"/>
    <x v="4"/>
    <x v="0"/>
    <s v="指名：ドルチェグスト（170816-170916）"/>
    <n v="1647"/>
    <m/>
    <m/>
    <m/>
    <m/>
    <n v="20181.2"/>
    <m/>
    <x v="0"/>
    <m/>
    <m/>
    <x v="101"/>
    <m/>
    <x v="2"/>
    <x v="3"/>
    <x v="2"/>
  </r>
  <r>
    <x v="758"/>
    <x v="4"/>
    <x v="0"/>
    <s v="指名：ドルチェグスト（170816-170916）"/>
    <n v="1645"/>
    <m/>
    <m/>
    <m/>
    <m/>
    <n v="23301.199999999997"/>
    <m/>
    <x v="0"/>
    <m/>
    <m/>
    <x v="101"/>
    <m/>
    <x v="2"/>
    <x v="3"/>
    <x v="2"/>
  </r>
  <r>
    <x v="758"/>
    <x v="4"/>
    <x v="0"/>
    <s v="指名：ドルチェグスト（170816-170916）"/>
    <n v="2734"/>
    <m/>
    <m/>
    <m/>
    <m/>
    <n v="40353.040000000001"/>
    <m/>
    <x v="0"/>
    <m/>
    <m/>
    <x v="101"/>
    <m/>
    <x v="2"/>
    <x v="3"/>
    <x v="2"/>
  </r>
  <r>
    <x v="758"/>
    <x v="4"/>
    <x v="0"/>
    <s v="指名：ドルチェグスト（170816-170916）"/>
    <n v="108"/>
    <m/>
    <m/>
    <m/>
    <m/>
    <n v="1372.8"/>
    <m/>
    <x v="0"/>
    <m/>
    <m/>
    <x v="101"/>
    <m/>
    <x v="2"/>
    <x v="3"/>
    <x v="2"/>
  </r>
  <r>
    <x v="758"/>
    <x v="4"/>
    <x v="0"/>
    <s v="指名：ドルチェグスト（170816-170916）"/>
    <n v="43"/>
    <m/>
    <m/>
    <m/>
    <m/>
    <n v="674.96"/>
    <m/>
    <x v="0"/>
    <m/>
    <m/>
    <x v="101"/>
    <m/>
    <x v="2"/>
    <x v="3"/>
    <x v="2"/>
  </r>
  <r>
    <x v="759"/>
    <x v="4"/>
    <x v="0"/>
    <s v="指名：ドルチェグスト（170816-170916）"/>
    <n v="2959"/>
    <m/>
    <m/>
    <m/>
    <m/>
    <n v="41010.32"/>
    <m/>
    <x v="0"/>
    <m/>
    <m/>
    <x v="101"/>
    <m/>
    <x v="2"/>
    <x v="3"/>
    <x v="2"/>
  </r>
  <r>
    <x v="759"/>
    <x v="4"/>
    <x v="0"/>
    <s v="指名：ドルチェグスト（170816-170916）"/>
    <n v="33"/>
    <m/>
    <m/>
    <m/>
    <m/>
    <n v="670.8"/>
    <m/>
    <x v="0"/>
    <m/>
    <m/>
    <x v="101"/>
    <m/>
    <x v="2"/>
    <x v="3"/>
    <x v="2"/>
  </r>
  <r>
    <x v="759"/>
    <x v="4"/>
    <x v="0"/>
    <s v="指名：ドルチェグスト（170816-170916）"/>
    <n v="1699"/>
    <m/>
    <m/>
    <m/>
    <m/>
    <n v="22717.759999999998"/>
    <m/>
    <x v="0"/>
    <m/>
    <m/>
    <x v="101"/>
    <m/>
    <x v="2"/>
    <x v="3"/>
    <x v="2"/>
  </r>
  <r>
    <x v="759"/>
    <x v="4"/>
    <x v="0"/>
    <s v="指名：ドルチェグスト（170816-170916）"/>
    <n v="92"/>
    <m/>
    <m/>
    <m/>
    <m/>
    <n v="1245.92"/>
    <m/>
    <x v="0"/>
    <m/>
    <m/>
    <x v="101"/>
    <m/>
    <x v="2"/>
    <x v="3"/>
    <x v="2"/>
  </r>
  <r>
    <x v="760"/>
    <x v="4"/>
    <x v="0"/>
    <s v="指名：ドルチェグスト（170816-170916）"/>
    <n v="2039"/>
    <m/>
    <m/>
    <m/>
    <m/>
    <n v="26081.119999999999"/>
    <m/>
    <x v="0"/>
    <m/>
    <m/>
    <x v="112"/>
    <m/>
    <x v="2"/>
    <x v="3"/>
    <x v="2"/>
  </r>
  <r>
    <x v="760"/>
    <x v="4"/>
    <x v="0"/>
    <s v="指名：ドルチェグスト（170816-170916）"/>
    <n v="42"/>
    <m/>
    <m/>
    <m/>
    <m/>
    <n v="463.84000000000003"/>
    <m/>
    <x v="0"/>
    <m/>
    <m/>
    <x v="112"/>
    <m/>
    <x v="2"/>
    <x v="3"/>
    <x v="2"/>
  </r>
  <r>
    <x v="760"/>
    <x v="4"/>
    <x v="0"/>
    <s v="指名：ドルチェグスト（170816-170916）"/>
    <n v="179"/>
    <m/>
    <m/>
    <m/>
    <m/>
    <n v="3849.04"/>
    <m/>
    <x v="0"/>
    <m/>
    <m/>
    <x v="112"/>
    <m/>
    <x v="2"/>
    <x v="3"/>
    <x v="2"/>
  </r>
  <r>
    <x v="760"/>
    <x v="4"/>
    <x v="0"/>
    <s v="指名：ドルチェグスト（170816-170916）"/>
    <n v="2435"/>
    <m/>
    <m/>
    <m/>
    <m/>
    <n v="30945.199999999997"/>
    <m/>
    <x v="0"/>
    <m/>
    <m/>
    <x v="112"/>
    <m/>
    <x v="2"/>
    <x v="3"/>
    <x v="2"/>
  </r>
  <r>
    <x v="761"/>
    <x v="4"/>
    <x v="0"/>
    <s v="指名：ドルチェグスト（170816-170916）"/>
    <n v="67"/>
    <m/>
    <m/>
    <m/>
    <m/>
    <n v="619.84"/>
    <m/>
    <x v="0"/>
    <m/>
    <m/>
    <x v="112"/>
    <m/>
    <x v="2"/>
    <x v="3"/>
    <x v="2"/>
  </r>
  <r>
    <x v="761"/>
    <x v="4"/>
    <x v="0"/>
    <s v="指名：ドルチェグスト（170816-170916）"/>
    <n v="216"/>
    <m/>
    <m/>
    <m/>
    <m/>
    <n v="3074.2400000000002"/>
    <m/>
    <x v="0"/>
    <m/>
    <m/>
    <x v="112"/>
    <m/>
    <x v="2"/>
    <x v="3"/>
    <x v="2"/>
  </r>
  <r>
    <x v="761"/>
    <x v="4"/>
    <x v="0"/>
    <s v="指名：ドルチェグスト（170816-170916）"/>
    <n v="2208"/>
    <m/>
    <m/>
    <m/>
    <m/>
    <n v="25342.720000000001"/>
    <m/>
    <x v="0"/>
    <m/>
    <m/>
    <x v="112"/>
    <m/>
    <x v="2"/>
    <x v="3"/>
    <x v="2"/>
  </r>
  <r>
    <x v="761"/>
    <x v="4"/>
    <x v="0"/>
    <s v="指名：ドルチェグスト（170816-170916）"/>
    <n v="2335"/>
    <m/>
    <m/>
    <m/>
    <m/>
    <n v="29839.68"/>
    <m/>
    <x v="0"/>
    <m/>
    <m/>
    <x v="112"/>
    <m/>
    <x v="2"/>
    <x v="3"/>
    <x v="2"/>
  </r>
  <r>
    <x v="818"/>
    <x v="4"/>
    <x v="0"/>
    <s v="指名：ドルチェグスト（170816-170916）"/>
    <n v="2407"/>
    <m/>
    <m/>
    <m/>
    <m/>
    <n v="28861.040000000001"/>
    <m/>
    <x v="0"/>
    <m/>
    <m/>
    <x v="112"/>
    <m/>
    <x v="2"/>
    <x v="3"/>
    <x v="2"/>
  </r>
  <r>
    <x v="818"/>
    <x v="4"/>
    <x v="0"/>
    <s v="指名：ドルチェグスト（170816-170916）"/>
    <n v="190"/>
    <m/>
    <m/>
    <m/>
    <m/>
    <n v="2240.16"/>
    <m/>
    <x v="0"/>
    <m/>
    <m/>
    <x v="112"/>
    <m/>
    <x v="2"/>
    <x v="3"/>
    <x v="2"/>
  </r>
  <r>
    <x v="818"/>
    <x v="4"/>
    <x v="0"/>
    <s v="指名：ドルチェグスト（170816-170916）"/>
    <n v="2815"/>
    <m/>
    <m/>
    <m/>
    <m/>
    <n v="40423.759999999995"/>
    <m/>
    <x v="0"/>
    <m/>
    <m/>
    <x v="112"/>
    <m/>
    <x v="2"/>
    <x v="3"/>
    <x v="2"/>
  </r>
  <r>
    <x v="818"/>
    <x v="4"/>
    <x v="0"/>
    <s v="指名：ドルチェグスト（170816-170916）"/>
    <n v="64"/>
    <m/>
    <m/>
    <m/>
    <m/>
    <n v="752.96"/>
    <m/>
    <x v="0"/>
    <m/>
    <m/>
    <x v="112"/>
    <m/>
    <x v="2"/>
    <x v="3"/>
    <x v="2"/>
  </r>
  <r>
    <x v="762"/>
    <x v="4"/>
    <x v="0"/>
    <s v="指名：ドルチェグスト（170816-170916）"/>
    <n v="126"/>
    <m/>
    <m/>
    <m/>
    <m/>
    <n v="1548.56"/>
    <m/>
    <x v="0"/>
    <m/>
    <m/>
    <x v="112"/>
    <m/>
    <x v="2"/>
    <x v="3"/>
    <x v="2"/>
  </r>
  <r>
    <x v="762"/>
    <x v="4"/>
    <x v="0"/>
    <s v="指名：ドルチェグスト（170816-170916）"/>
    <n v="56"/>
    <m/>
    <m/>
    <m/>
    <m/>
    <n v="486.71999999999997"/>
    <m/>
    <x v="0"/>
    <m/>
    <m/>
    <x v="112"/>
    <m/>
    <x v="2"/>
    <x v="3"/>
    <x v="2"/>
  </r>
  <r>
    <x v="762"/>
    <x v="4"/>
    <x v="0"/>
    <s v="指名：ドルチェグスト（170816-170916）"/>
    <n v="3050"/>
    <m/>
    <m/>
    <m/>
    <m/>
    <n v="43564.56"/>
    <m/>
    <x v="0"/>
    <m/>
    <m/>
    <x v="112"/>
    <m/>
    <x v="2"/>
    <x v="3"/>
    <x v="2"/>
  </r>
  <r>
    <x v="762"/>
    <x v="4"/>
    <x v="0"/>
    <s v="指名：ドルチェグスト（170816-170916）"/>
    <n v="2173"/>
    <m/>
    <m/>
    <m/>
    <m/>
    <n v="25415.52"/>
    <m/>
    <x v="0"/>
    <m/>
    <m/>
    <x v="112"/>
    <m/>
    <x v="2"/>
    <x v="3"/>
    <x v="2"/>
  </r>
  <r>
    <x v="763"/>
    <x v="4"/>
    <x v="0"/>
    <s v="指名：ドルチェグスト（170816-170916）"/>
    <n v="56"/>
    <m/>
    <m/>
    <m/>
    <m/>
    <n v="1368.6399999999999"/>
    <m/>
    <x v="0"/>
    <m/>
    <m/>
    <x v="112"/>
    <m/>
    <x v="2"/>
    <x v="3"/>
    <x v="2"/>
  </r>
  <r>
    <x v="763"/>
    <x v="4"/>
    <x v="0"/>
    <s v="指名：ドルチェグスト（170816-170916）"/>
    <n v="2776"/>
    <m/>
    <m/>
    <m/>
    <m/>
    <n v="33356.959999999999"/>
    <m/>
    <x v="0"/>
    <m/>
    <m/>
    <x v="112"/>
    <m/>
    <x v="2"/>
    <x v="3"/>
    <x v="2"/>
  </r>
  <r>
    <x v="763"/>
    <x v="4"/>
    <x v="0"/>
    <s v="指名：ドルチェグスト（170816-170916）"/>
    <n v="91"/>
    <m/>
    <m/>
    <m/>
    <m/>
    <n v="1217.8399999999999"/>
    <m/>
    <x v="0"/>
    <m/>
    <m/>
    <x v="112"/>
    <m/>
    <x v="2"/>
    <x v="3"/>
    <x v="2"/>
  </r>
  <r>
    <x v="763"/>
    <x v="4"/>
    <x v="0"/>
    <s v="指名：ドルチェグスト（170816-170916）"/>
    <n v="1891"/>
    <m/>
    <m/>
    <m/>
    <m/>
    <n v="21428.16"/>
    <m/>
    <x v="0"/>
    <m/>
    <m/>
    <x v="112"/>
    <m/>
    <x v="2"/>
    <x v="3"/>
    <x v="2"/>
  </r>
  <r>
    <x v="764"/>
    <x v="4"/>
    <x v="0"/>
    <s v="指名：ドルチェグスト（170816-170916）"/>
    <n v="3379"/>
    <m/>
    <m/>
    <m/>
    <m/>
    <n v="41408.639999999999"/>
    <m/>
    <x v="0"/>
    <m/>
    <m/>
    <x v="112"/>
    <m/>
    <x v="2"/>
    <x v="3"/>
    <x v="2"/>
  </r>
  <r>
    <x v="764"/>
    <x v="4"/>
    <x v="0"/>
    <s v="指名：ドルチェグスト（170816-170916）"/>
    <n v="157"/>
    <m/>
    <m/>
    <m/>
    <m/>
    <n v="2048.7999999999997"/>
    <m/>
    <x v="0"/>
    <m/>
    <m/>
    <x v="112"/>
    <m/>
    <x v="2"/>
    <x v="3"/>
    <x v="2"/>
  </r>
  <r>
    <x v="764"/>
    <x v="4"/>
    <x v="0"/>
    <s v="指名：ドルチェグスト（170816-170916）"/>
    <n v="2230"/>
    <m/>
    <m/>
    <m/>
    <m/>
    <n v="25289.68"/>
    <m/>
    <x v="0"/>
    <m/>
    <m/>
    <x v="112"/>
    <m/>
    <x v="2"/>
    <x v="3"/>
    <x v="2"/>
  </r>
  <r>
    <x v="764"/>
    <x v="4"/>
    <x v="0"/>
    <s v="指名：ドルチェグスト（170816-170916）"/>
    <n v="55"/>
    <m/>
    <m/>
    <m/>
    <m/>
    <n v="1043.1199999999999"/>
    <m/>
    <x v="0"/>
    <m/>
    <m/>
    <x v="112"/>
    <m/>
    <x v="2"/>
    <x v="3"/>
    <x v="2"/>
  </r>
  <r>
    <x v="819"/>
    <x v="4"/>
    <x v="0"/>
    <s v="指名：ドルチェグスト（170816-170916）"/>
    <n v="48"/>
    <m/>
    <m/>
    <m/>
    <m/>
    <n v="290.16000000000003"/>
    <m/>
    <x v="0"/>
    <m/>
    <m/>
    <x v="112"/>
    <m/>
    <x v="2"/>
    <x v="3"/>
    <x v="2"/>
  </r>
  <r>
    <x v="819"/>
    <x v="4"/>
    <x v="0"/>
    <s v="指名：ドルチェグスト（170816-170916）"/>
    <n v="2226"/>
    <m/>
    <m/>
    <m/>
    <m/>
    <n v="29877.119999999999"/>
    <m/>
    <x v="0"/>
    <m/>
    <m/>
    <x v="112"/>
    <m/>
    <x v="2"/>
    <x v="3"/>
    <x v="2"/>
  </r>
  <r>
    <x v="819"/>
    <x v="4"/>
    <x v="0"/>
    <s v="指名：ドルチェグスト（170816-170916）"/>
    <n v="3751"/>
    <m/>
    <m/>
    <m/>
    <m/>
    <n v="44367.439999999995"/>
    <m/>
    <x v="0"/>
    <m/>
    <m/>
    <x v="112"/>
    <m/>
    <x v="2"/>
    <x v="3"/>
    <x v="2"/>
  </r>
  <r>
    <x v="819"/>
    <x v="4"/>
    <x v="0"/>
    <s v="指名：ドルチェグスト（170816-170916）"/>
    <n v="140"/>
    <m/>
    <m/>
    <m/>
    <m/>
    <n v="1489.28"/>
    <m/>
    <x v="0"/>
    <m/>
    <m/>
    <x v="112"/>
    <m/>
    <x v="2"/>
    <x v="3"/>
    <x v="2"/>
  </r>
  <r>
    <x v="820"/>
    <x v="4"/>
    <x v="0"/>
    <s v="指名：ドルチェグスト（170816-170916）"/>
    <n v="2705"/>
    <m/>
    <m/>
    <m/>
    <m/>
    <n v="33055.360000000001"/>
    <m/>
    <x v="0"/>
    <m/>
    <m/>
    <x v="113"/>
    <m/>
    <x v="2"/>
    <x v="3"/>
    <x v="2"/>
  </r>
  <r>
    <x v="820"/>
    <x v="4"/>
    <x v="0"/>
    <s v="指名：ドルチェグスト（170816-170916）"/>
    <n v="179"/>
    <m/>
    <m/>
    <m/>
    <m/>
    <n v="1610.96"/>
    <m/>
    <x v="0"/>
    <m/>
    <m/>
    <x v="113"/>
    <m/>
    <x v="2"/>
    <x v="3"/>
    <x v="2"/>
  </r>
  <r>
    <x v="820"/>
    <x v="4"/>
    <x v="0"/>
    <s v="指名：ドルチェグスト（170816-170916）"/>
    <n v="42"/>
    <m/>
    <m/>
    <m/>
    <m/>
    <n v="336.96000000000004"/>
    <m/>
    <x v="0"/>
    <m/>
    <m/>
    <x v="113"/>
    <m/>
    <x v="2"/>
    <x v="3"/>
    <x v="2"/>
  </r>
  <r>
    <x v="820"/>
    <x v="4"/>
    <x v="0"/>
    <s v="指名：ドルチェグスト（170816-170916）"/>
    <n v="1819"/>
    <m/>
    <m/>
    <m/>
    <m/>
    <n v="18590"/>
    <m/>
    <x v="0"/>
    <m/>
    <m/>
    <x v="113"/>
    <m/>
    <x v="2"/>
    <x v="3"/>
    <x v="2"/>
  </r>
  <r>
    <x v="821"/>
    <x v="4"/>
    <x v="0"/>
    <s v="指名：ドルチェグスト（170816-170916）"/>
    <n v="1814"/>
    <m/>
    <m/>
    <m/>
    <m/>
    <n v="21936.720000000001"/>
    <m/>
    <x v="0"/>
    <m/>
    <m/>
    <x v="113"/>
    <m/>
    <x v="2"/>
    <x v="3"/>
    <x v="2"/>
  </r>
  <r>
    <x v="821"/>
    <x v="4"/>
    <x v="0"/>
    <s v="指名：ドルチェグスト（170816-170916）"/>
    <n v="37"/>
    <m/>
    <m/>
    <m/>
    <m/>
    <n v="328.64"/>
    <m/>
    <x v="0"/>
    <m/>
    <m/>
    <x v="113"/>
    <m/>
    <x v="2"/>
    <x v="3"/>
    <x v="2"/>
  </r>
  <r>
    <x v="821"/>
    <x v="4"/>
    <x v="0"/>
    <s v="指名：ドルチェグスト（170816-170916）"/>
    <n v="173"/>
    <m/>
    <m/>
    <m/>
    <m/>
    <n v="2357.6800000000003"/>
    <m/>
    <x v="0"/>
    <m/>
    <m/>
    <x v="113"/>
    <m/>
    <x v="2"/>
    <x v="3"/>
    <x v="2"/>
  </r>
  <r>
    <x v="821"/>
    <x v="4"/>
    <x v="0"/>
    <s v="指名：ドルチェグスト（170816-170916）"/>
    <n v="2712"/>
    <m/>
    <m/>
    <m/>
    <m/>
    <n v="36988.639999999999"/>
    <m/>
    <x v="0"/>
    <m/>
    <m/>
    <x v="113"/>
    <m/>
    <x v="2"/>
    <x v="3"/>
    <x v="2"/>
  </r>
  <r>
    <x v="765"/>
    <x v="4"/>
    <x v="0"/>
    <s v="指名：ドルチェグスト（170816-170916）"/>
    <n v="188"/>
    <m/>
    <m/>
    <m/>
    <m/>
    <n v="3255.2"/>
    <m/>
    <x v="0"/>
    <m/>
    <m/>
    <x v="113"/>
    <m/>
    <x v="2"/>
    <x v="3"/>
    <x v="2"/>
  </r>
  <r>
    <x v="765"/>
    <x v="4"/>
    <x v="0"/>
    <s v="指名：ドルチェグスト（170816-170916）"/>
    <n v="49"/>
    <m/>
    <m/>
    <m/>
    <m/>
    <n v="611.52"/>
    <m/>
    <x v="0"/>
    <m/>
    <m/>
    <x v="113"/>
    <m/>
    <x v="2"/>
    <x v="3"/>
    <x v="2"/>
  </r>
  <r>
    <x v="765"/>
    <x v="4"/>
    <x v="0"/>
    <s v="指名：ドルチェグスト（170816-170916）"/>
    <n v="3125"/>
    <m/>
    <m/>
    <m/>
    <m/>
    <n v="49715.12"/>
    <m/>
    <x v="0"/>
    <m/>
    <m/>
    <x v="113"/>
    <m/>
    <x v="2"/>
    <x v="3"/>
    <x v="2"/>
  </r>
  <r>
    <x v="765"/>
    <x v="4"/>
    <x v="0"/>
    <s v="指名：ドルチェグスト（170816-170916）"/>
    <n v="2245"/>
    <m/>
    <m/>
    <m/>
    <m/>
    <n v="26979.679999999997"/>
    <m/>
    <x v="0"/>
    <m/>
    <m/>
    <x v="113"/>
    <m/>
    <x v="2"/>
    <x v="3"/>
    <x v="2"/>
  </r>
  <r>
    <x v="822"/>
    <x v="4"/>
    <x v="0"/>
    <s v="指名：ドルチェグスト（170816-170916）"/>
    <n v="3347"/>
    <m/>
    <m/>
    <m/>
    <m/>
    <n v="51398.879999999997"/>
    <m/>
    <x v="0"/>
    <m/>
    <m/>
    <x v="113"/>
    <m/>
    <x v="2"/>
    <x v="3"/>
    <x v="2"/>
  </r>
  <r>
    <x v="822"/>
    <x v="4"/>
    <x v="0"/>
    <s v="指名：ドルチェグスト（170816-170916）"/>
    <n v="92"/>
    <m/>
    <m/>
    <m/>
    <m/>
    <n v="1502.8"/>
    <m/>
    <x v="0"/>
    <m/>
    <m/>
    <x v="113"/>
    <m/>
    <x v="2"/>
    <x v="3"/>
    <x v="2"/>
  </r>
  <r>
    <x v="822"/>
    <x v="4"/>
    <x v="0"/>
    <s v="指名：ドルチェグスト（170816-170916）"/>
    <n v="1819"/>
    <m/>
    <m/>
    <m/>
    <m/>
    <n v="27703.52"/>
    <m/>
    <x v="0"/>
    <m/>
    <m/>
    <x v="113"/>
    <m/>
    <x v="2"/>
    <x v="3"/>
    <x v="2"/>
  </r>
  <r>
    <x v="822"/>
    <x v="4"/>
    <x v="0"/>
    <s v="指名：ドルチェグスト（170816-170916）"/>
    <n v="44"/>
    <m/>
    <m/>
    <m/>
    <m/>
    <n v="1889.6799999999998"/>
    <m/>
    <x v="0"/>
    <m/>
    <m/>
    <x v="113"/>
    <m/>
    <x v="2"/>
    <x v="3"/>
    <x v="2"/>
  </r>
  <r>
    <x v="766"/>
    <x v="4"/>
    <x v="0"/>
    <s v="指名：ドルチェグスト（170816-170916）"/>
    <n v="40"/>
    <m/>
    <m/>
    <m/>
    <m/>
    <n v="187.2"/>
    <m/>
    <x v="0"/>
    <m/>
    <m/>
    <x v="113"/>
    <m/>
    <x v="2"/>
    <x v="3"/>
    <x v="2"/>
  </r>
  <r>
    <x v="766"/>
    <x v="4"/>
    <x v="0"/>
    <s v="指名：ドルチェグスト（170816-170916）"/>
    <n v="3369"/>
    <m/>
    <m/>
    <m/>
    <m/>
    <n v="49844.08"/>
    <m/>
    <x v="0"/>
    <m/>
    <m/>
    <x v="113"/>
    <m/>
    <x v="2"/>
    <x v="3"/>
    <x v="2"/>
  </r>
  <r>
    <x v="766"/>
    <x v="4"/>
    <x v="0"/>
    <s v="指名：ドルチェグスト（170816-170916）"/>
    <n v="110"/>
    <m/>
    <m/>
    <m/>
    <m/>
    <n v="1587.04"/>
    <m/>
    <x v="0"/>
    <m/>
    <m/>
    <x v="113"/>
    <m/>
    <x v="2"/>
    <x v="3"/>
    <x v="2"/>
  </r>
  <r>
    <x v="766"/>
    <x v="4"/>
    <x v="0"/>
    <s v="指名：ドルチェグスト（170816-170916）"/>
    <n v="2016"/>
    <m/>
    <m/>
    <m/>
    <m/>
    <n v="21327.279999999999"/>
    <m/>
    <x v="0"/>
    <m/>
    <m/>
    <x v="113"/>
    <m/>
    <x v="2"/>
    <x v="3"/>
    <x v="2"/>
  </r>
  <r>
    <x v="767"/>
    <x v="4"/>
    <x v="0"/>
    <s v="指名：ドルチェグスト（170816-170916）"/>
    <n v="3882"/>
    <m/>
    <m/>
    <m/>
    <m/>
    <n v="48196.72"/>
    <m/>
    <x v="0"/>
    <m/>
    <m/>
    <x v="113"/>
    <m/>
    <x v="2"/>
    <x v="3"/>
    <x v="2"/>
  </r>
  <r>
    <x v="767"/>
    <x v="4"/>
    <x v="0"/>
    <s v="指名：ドルチェグスト（170816-170916）"/>
    <n v="83"/>
    <m/>
    <m/>
    <m/>
    <m/>
    <n v="957.84"/>
    <m/>
    <x v="0"/>
    <m/>
    <m/>
    <x v="113"/>
    <m/>
    <x v="2"/>
    <x v="3"/>
    <x v="2"/>
  </r>
  <r>
    <x v="767"/>
    <x v="4"/>
    <x v="0"/>
    <s v="指名：ドルチェグスト（170816-170916）"/>
    <n v="2013"/>
    <m/>
    <m/>
    <m/>
    <m/>
    <n v="22878.959999999999"/>
    <m/>
    <x v="0"/>
    <m/>
    <m/>
    <x v="113"/>
    <m/>
    <x v="2"/>
    <x v="3"/>
    <x v="2"/>
  </r>
  <r>
    <x v="767"/>
    <x v="4"/>
    <x v="0"/>
    <s v="指名：ドルチェグスト（170816-170916）"/>
    <n v="30"/>
    <m/>
    <m/>
    <m/>
    <m/>
    <n v="443.03999999999996"/>
    <m/>
    <x v="0"/>
    <m/>
    <m/>
    <x v="113"/>
    <m/>
    <x v="2"/>
    <x v="3"/>
    <x v="2"/>
  </r>
  <r>
    <x v="768"/>
    <x v="4"/>
    <x v="0"/>
    <s v="指名：ドルチェグスト（170816-170916）"/>
    <n v="2302"/>
    <m/>
    <m/>
    <m/>
    <m/>
    <n v="26257.919999999998"/>
    <m/>
    <x v="0"/>
    <m/>
    <m/>
    <x v="113"/>
    <m/>
    <x v="2"/>
    <x v="3"/>
    <x v="2"/>
  </r>
  <r>
    <x v="768"/>
    <x v="4"/>
    <x v="0"/>
    <s v="指名：ドルチェグスト（170816-170916）"/>
    <n v="3675"/>
    <m/>
    <m/>
    <m/>
    <m/>
    <n v="49073.440000000002"/>
    <m/>
    <x v="0"/>
    <m/>
    <m/>
    <x v="113"/>
    <m/>
    <x v="2"/>
    <x v="3"/>
    <x v="2"/>
  </r>
  <r>
    <x v="768"/>
    <x v="4"/>
    <x v="0"/>
    <s v="指名：ドルチェグスト（170816-170916）"/>
    <n v="47"/>
    <m/>
    <m/>
    <m/>
    <m/>
    <n v="407.68"/>
    <m/>
    <x v="0"/>
    <m/>
    <m/>
    <x v="113"/>
    <m/>
    <x v="2"/>
    <x v="3"/>
    <x v="2"/>
  </r>
  <r>
    <x v="768"/>
    <x v="4"/>
    <x v="0"/>
    <s v="指名：ドルチェグスト（170816-170916）"/>
    <n v="155"/>
    <m/>
    <m/>
    <m/>
    <m/>
    <n v="1804.4"/>
    <m/>
    <x v="0"/>
    <m/>
    <m/>
    <x v="113"/>
    <m/>
    <x v="2"/>
    <x v="3"/>
    <x v="2"/>
  </r>
  <r>
    <x v="823"/>
    <x v="4"/>
    <x v="0"/>
    <s v="指名：ドルチェグスト（170816-170916）"/>
    <n v="217"/>
    <m/>
    <m/>
    <m/>
    <m/>
    <n v="4949.3600000000006"/>
    <m/>
    <x v="0"/>
    <m/>
    <m/>
    <x v="114"/>
    <m/>
    <x v="2"/>
    <x v="3"/>
    <x v="2"/>
  </r>
  <r>
    <x v="823"/>
    <x v="4"/>
    <x v="0"/>
    <s v="指名：ドルチェグスト（170816-170916）"/>
    <n v="2483"/>
    <m/>
    <m/>
    <m/>
    <m/>
    <n v="30134"/>
    <m/>
    <x v="0"/>
    <m/>
    <m/>
    <x v="114"/>
    <m/>
    <x v="2"/>
    <x v="3"/>
    <x v="2"/>
  </r>
  <r>
    <x v="823"/>
    <x v="4"/>
    <x v="0"/>
    <s v="指名：ドルチェグスト（170816-170916）"/>
    <n v="3481"/>
    <m/>
    <m/>
    <m/>
    <m/>
    <n v="40476.800000000003"/>
    <m/>
    <x v="0"/>
    <m/>
    <m/>
    <x v="114"/>
    <m/>
    <x v="2"/>
    <x v="3"/>
    <x v="2"/>
  </r>
  <r>
    <x v="823"/>
    <x v="4"/>
    <x v="0"/>
    <s v="指名：ドルチェグスト（170816-170916）"/>
    <n v="70"/>
    <m/>
    <m/>
    <m/>
    <m/>
    <n v="219.44"/>
    <m/>
    <x v="0"/>
    <m/>
    <m/>
    <x v="114"/>
    <m/>
    <x v="2"/>
    <x v="3"/>
    <x v="2"/>
  </r>
  <r>
    <x v="769"/>
    <x v="4"/>
    <x v="0"/>
    <s v="指名：ドルチェグスト（170816-170916）"/>
    <n v="175"/>
    <m/>
    <m/>
    <m/>
    <m/>
    <n v="931.84"/>
    <m/>
    <x v="0"/>
    <m/>
    <m/>
    <x v="114"/>
    <m/>
    <x v="2"/>
    <x v="3"/>
    <x v="2"/>
  </r>
  <r>
    <x v="769"/>
    <x v="4"/>
    <x v="0"/>
    <s v="指名：ドルチェグスト（170816-170916）"/>
    <n v="1428"/>
    <m/>
    <m/>
    <m/>
    <m/>
    <n v="14818.96"/>
    <m/>
    <x v="0"/>
    <m/>
    <m/>
    <x v="114"/>
    <m/>
    <x v="2"/>
    <x v="3"/>
    <x v="2"/>
  </r>
  <r>
    <x v="769"/>
    <x v="4"/>
    <x v="0"/>
    <s v="指名：ドルチェグスト（170816-170916）"/>
    <n v="2694"/>
    <m/>
    <m/>
    <m/>
    <m/>
    <n v="37504.479999999996"/>
    <m/>
    <x v="0"/>
    <m/>
    <m/>
    <x v="114"/>
    <m/>
    <x v="2"/>
    <x v="3"/>
    <x v="2"/>
  </r>
  <r>
    <x v="769"/>
    <x v="4"/>
    <x v="0"/>
    <s v="指名：ドルチェグスト（170816-170916）"/>
    <n v="55"/>
    <m/>
    <m/>
    <m/>
    <m/>
    <n v="1680.64"/>
    <m/>
    <x v="0"/>
    <m/>
    <m/>
    <x v="114"/>
    <m/>
    <x v="2"/>
    <x v="3"/>
    <x v="2"/>
  </r>
  <r>
    <x v="770"/>
    <x v="4"/>
    <x v="0"/>
    <s v="指名：ドルチェグスト（170816-170916）"/>
    <n v="2721"/>
    <m/>
    <m/>
    <m/>
    <m/>
    <n v="36487.360000000001"/>
    <m/>
    <x v="0"/>
    <m/>
    <m/>
    <x v="114"/>
    <m/>
    <x v="2"/>
    <x v="3"/>
    <x v="2"/>
  </r>
  <r>
    <x v="770"/>
    <x v="4"/>
    <x v="0"/>
    <s v="指名：ドルチェグスト（170816-170916）"/>
    <n v="1517"/>
    <m/>
    <m/>
    <m/>
    <m/>
    <n v="15660.32"/>
    <m/>
    <x v="0"/>
    <m/>
    <m/>
    <x v="114"/>
    <m/>
    <x v="2"/>
    <x v="3"/>
    <x v="2"/>
  </r>
  <r>
    <x v="770"/>
    <x v="4"/>
    <x v="0"/>
    <s v="指名：ドルチェグスト（170816-170916）"/>
    <n v="49"/>
    <m/>
    <m/>
    <m/>
    <m/>
    <n v="570.96"/>
    <m/>
    <x v="0"/>
    <m/>
    <m/>
    <x v="114"/>
    <m/>
    <x v="2"/>
    <x v="3"/>
    <x v="2"/>
  </r>
  <r>
    <x v="770"/>
    <x v="4"/>
    <x v="0"/>
    <s v="指名：ドルチェグスト（170816-170916）"/>
    <n v="157"/>
    <m/>
    <m/>
    <m/>
    <m/>
    <n v="1398.8"/>
    <m/>
    <x v="0"/>
    <m/>
    <m/>
    <x v="114"/>
    <m/>
    <x v="2"/>
    <x v="3"/>
    <x v="2"/>
  </r>
  <r>
    <x v="771"/>
    <x v="4"/>
    <x v="0"/>
    <s v="指名：ドルチェグスト（170816-170916）"/>
    <n v="80"/>
    <m/>
    <m/>
    <m/>
    <m/>
    <n v="1461.2"/>
    <m/>
    <x v="0"/>
    <m/>
    <m/>
    <x v="114"/>
    <m/>
    <x v="2"/>
    <x v="3"/>
    <x v="2"/>
  </r>
  <r>
    <x v="771"/>
    <x v="4"/>
    <x v="0"/>
    <s v="指名：ドルチェグスト（170816-170916）"/>
    <n v="324"/>
    <m/>
    <m/>
    <m/>
    <m/>
    <n v="3832.3999999999996"/>
    <m/>
    <x v="0"/>
    <m/>
    <m/>
    <x v="114"/>
    <m/>
    <x v="2"/>
    <x v="3"/>
    <x v="2"/>
  </r>
  <r>
    <x v="771"/>
    <x v="4"/>
    <x v="0"/>
    <s v="指名：ドルチェグスト（170816-170916）"/>
    <n v="4205"/>
    <m/>
    <m/>
    <m/>
    <m/>
    <n v="55702.399999999994"/>
    <m/>
    <x v="0"/>
    <m/>
    <m/>
    <x v="114"/>
    <m/>
    <x v="2"/>
    <x v="3"/>
    <x v="2"/>
  </r>
  <r>
    <x v="771"/>
    <x v="4"/>
    <x v="0"/>
    <s v="指名：ドルチェグスト（170816-170916）"/>
    <n v="2539"/>
    <m/>
    <m/>
    <m/>
    <m/>
    <n v="24385.919999999998"/>
    <m/>
    <x v="0"/>
    <m/>
    <m/>
    <x v="114"/>
    <m/>
    <x v="2"/>
    <x v="3"/>
    <x v="2"/>
  </r>
  <r>
    <x v="772"/>
    <x v="4"/>
    <x v="0"/>
    <s v="指名：ドルチェグスト（170816-170916）"/>
    <n v="3125"/>
    <m/>
    <m/>
    <m/>
    <m/>
    <n v="48572.160000000003"/>
    <m/>
    <x v="0"/>
    <m/>
    <m/>
    <x v="114"/>
    <m/>
    <x v="2"/>
    <x v="3"/>
    <x v="2"/>
  </r>
  <r>
    <x v="772"/>
    <x v="4"/>
    <x v="0"/>
    <s v="指名：ドルチェグスト（170816-170916）"/>
    <n v="62"/>
    <m/>
    <m/>
    <m/>
    <m/>
    <n v="671.84"/>
    <m/>
    <x v="0"/>
    <m/>
    <m/>
    <x v="114"/>
    <m/>
    <x v="2"/>
    <x v="3"/>
    <x v="2"/>
  </r>
  <r>
    <x v="772"/>
    <x v="4"/>
    <x v="0"/>
    <s v="指名：ドルチェグスト（170816-170916）"/>
    <n v="1563"/>
    <m/>
    <m/>
    <m/>
    <m/>
    <n v="17362.8"/>
    <m/>
    <x v="0"/>
    <m/>
    <m/>
    <x v="114"/>
    <m/>
    <x v="2"/>
    <x v="3"/>
    <x v="2"/>
  </r>
  <r>
    <x v="772"/>
    <x v="4"/>
    <x v="0"/>
    <s v="指名：ドルチェグスト（170816-170916）"/>
    <n v="171"/>
    <m/>
    <m/>
    <m/>
    <m/>
    <n v="1375.92"/>
    <m/>
    <x v="0"/>
    <m/>
    <m/>
    <x v="114"/>
    <m/>
    <x v="2"/>
    <x v="3"/>
    <x v="2"/>
  </r>
  <r>
    <x v="824"/>
    <x v="4"/>
    <x v="0"/>
    <s v="指名：ドルチェグスト（170816-170916）"/>
    <n v="114"/>
    <m/>
    <m/>
    <m/>
    <m/>
    <n v="1620.32"/>
    <m/>
    <x v="0"/>
    <m/>
    <m/>
    <x v="114"/>
    <m/>
    <x v="2"/>
    <x v="3"/>
    <x v="2"/>
  </r>
  <r>
    <x v="824"/>
    <x v="4"/>
    <x v="0"/>
    <s v="指名：ドルチェグスト（170816-170916）"/>
    <n v="3519"/>
    <m/>
    <m/>
    <m/>
    <m/>
    <n v="49644.400000000009"/>
    <m/>
    <x v="0"/>
    <m/>
    <m/>
    <x v="114"/>
    <m/>
    <x v="2"/>
    <x v="3"/>
    <x v="2"/>
  </r>
  <r>
    <x v="824"/>
    <x v="4"/>
    <x v="0"/>
    <s v="指名：ドルチェグスト（170816-170916）"/>
    <n v="47"/>
    <m/>
    <m/>
    <m/>
    <m/>
    <n v="54.08"/>
    <m/>
    <x v="0"/>
    <m/>
    <m/>
    <x v="114"/>
    <m/>
    <x v="2"/>
    <x v="3"/>
    <x v="2"/>
  </r>
  <r>
    <x v="824"/>
    <x v="4"/>
    <x v="0"/>
    <s v="指名：ドルチェグスト（170816-170916）"/>
    <n v="1552"/>
    <m/>
    <m/>
    <m/>
    <m/>
    <n v="18074.16"/>
    <m/>
    <x v="0"/>
    <m/>
    <m/>
    <x v="114"/>
    <m/>
    <x v="2"/>
    <x v="3"/>
    <x v="2"/>
  </r>
  <r>
    <x v="825"/>
    <x v="4"/>
    <x v="0"/>
    <s v="指名：ドルチェグスト（170816-170916）"/>
    <n v="1354"/>
    <m/>
    <m/>
    <m/>
    <m/>
    <n v="21388.640000000003"/>
    <m/>
    <x v="0"/>
    <m/>
    <m/>
    <x v="114"/>
    <m/>
    <x v="2"/>
    <x v="3"/>
    <x v="2"/>
  </r>
  <r>
    <x v="825"/>
    <x v="4"/>
    <x v="0"/>
    <s v="指名：ドルチェグスト（170816-170916）"/>
    <n v="61"/>
    <m/>
    <m/>
    <m/>
    <m/>
    <n v="565.76"/>
    <m/>
    <x v="0"/>
    <m/>
    <m/>
    <x v="114"/>
    <m/>
    <x v="2"/>
    <x v="3"/>
    <x v="2"/>
  </r>
  <r>
    <x v="825"/>
    <x v="4"/>
    <x v="0"/>
    <s v="指名：ドルチェグスト（170816-170916）"/>
    <n v="106"/>
    <m/>
    <m/>
    <m/>
    <m/>
    <n v="1390.48"/>
    <m/>
    <x v="0"/>
    <m/>
    <m/>
    <x v="114"/>
    <m/>
    <x v="2"/>
    <x v="3"/>
    <x v="2"/>
  </r>
  <r>
    <x v="825"/>
    <x v="4"/>
    <x v="0"/>
    <s v="指名：ドルチェグスト（170816-170916）"/>
    <n v="3658"/>
    <m/>
    <m/>
    <m/>
    <m/>
    <n v="52896.479999999996"/>
    <m/>
    <x v="0"/>
    <m/>
    <m/>
    <x v="114"/>
    <m/>
    <x v="2"/>
    <x v="3"/>
    <x v="2"/>
  </r>
  <r>
    <x v="773"/>
    <x v="4"/>
    <x v="0"/>
    <s v="指名：ドルチェグスト（170816-170916）"/>
    <n v="86"/>
    <m/>
    <m/>
    <m/>
    <m/>
    <n v="197.6"/>
    <m/>
    <x v="0"/>
    <m/>
    <m/>
    <x v="115"/>
    <m/>
    <x v="2"/>
    <x v="3"/>
    <x v="2"/>
  </r>
  <r>
    <x v="773"/>
    <x v="4"/>
    <x v="0"/>
    <s v="指名：ドルチェグスト（170816-170916）"/>
    <n v="1099"/>
    <m/>
    <m/>
    <m/>
    <m/>
    <n v="15303.600000000002"/>
    <m/>
    <x v="0"/>
    <m/>
    <m/>
    <x v="115"/>
    <m/>
    <x v="2"/>
    <x v="3"/>
    <x v="2"/>
  </r>
  <r>
    <x v="773"/>
    <x v="4"/>
    <x v="0"/>
    <s v="指名：ドルチェグスト（170816-170916）"/>
    <n v="3455"/>
    <m/>
    <m/>
    <m/>
    <m/>
    <n v="48134.32"/>
    <m/>
    <x v="0"/>
    <m/>
    <m/>
    <x v="115"/>
    <m/>
    <x v="2"/>
    <x v="3"/>
    <x v="2"/>
  </r>
  <r>
    <x v="773"/>
    <x v="4"/>
    <x v="0"/>
    <s v="指名：ドルチェグスト（170816-170916）"/>
    <n v="57"/>
    <m/>
    <m/>
    <m/>
    <m/>
    <n v="582.4"/>
    <m/>
    <x v="0"/>
    <m/>
    <m/>
    <x v="115"/>
    <m/>
    <x v="2"/>
    <x v="3"/>
    <x v="2"/>
  </r>
  <r>
    <x v="774"/>
    <x v="4"/>
    <x v="0"/>
    <s v="指名：ドルチェグスト（170816-170916）"/>
    <n v="1342"/>
    <m/>
    <m/>
    <m/>
    <m/>
    <n v="15973.36"/>
    <m/>
    <x v="0"/>
    <m/>
    <m/>
    <x v="115"/>
    <m/>
    <x v="2"/>
    <x v="3"/>
    <x v="2"/>
  </r>
  <r>
    <x v="774"/>
    <x v="4"/>
    <x v="0"/>
    <s v="指名：ドルチェグスト（170816-170916）"/>
    <n v="3253"/>
    <m/>
    <m/>
    <m/>
    <m/>
    <n v="45774.559999999998"/>
    <m/>
    <x v="0"/>
    <m/>
    <m/>
    <x v="115"/>
    <m/>
    <x v="2"/>
    <x v="3"/>
    <x v="2"/>
  </r>
  <r>
    <x v="774"/>
    <x v="4"/>
    <x v="0"/>
    <s v="指名：ドルチェグスト（170816-170916）"/>
    <n v="79"/>
    <m/>
    <m/>
    <m/>
    <m/>
    <n v="448.24"/>
    <m/>
    <x v="0"/>
    <m/>
    <m/>
    <x v="115"/>
    <m/>
    <x v="2"/>
    <x v="3"/>
    <x v="2"/>
  </r>
  <r>
    <x v="774"/>
    <x v="4"/>
    <x v="0"/>
    <s v="指名：ドルチェグスト（170816-170916）"/>
    <n v="134"/>
    <m/>
    <m/>
    <m/>
    <m/>
    <n v="940.15999999999985"/>
    <m/>
    <x v="0"/>
    <m/>
    <m/>
    <x v="115"/>
    <m/>
    <x v="2"/>
    <x v="3"/>
    <x v="2"/>
  </r>
  <r>
    <x v="826"/>
    <x v="4"/>
    <x v="0"/>
    <s v="指名：ドルチェグスト（170816-170916）"/>
    <n v="51"/>
    <m/>
    <m/>
    <m/>
    <m/>
    <n v="552.24"/>
    <m/>
    <x v="0"/>
    <m/>
    <m/>
    <x v="115"/>
    <m/>
    <x v="2"/>
    <x v="3"/>
    <x v="2"/>
  </r>
  <r>
    <x v="826"/>
    <x v="4"/>
    <x v="0"/>
    <s v="指名：ドルチェグスト（170816-170916）"/>
    <n v="93"/>
    <m/>
    <m/>
    <m/>
    <m/>
    <n v="1599.52"/>
    <m/>
    <x v="0"/>
    <m/>
    <m/>
    <x v="115"/>
    <m/>
    <x v="2"/>
    <x v="3"/>
    <x v="2"/>
  </r>
  <r>
    <x v="826"/>
    <x v="4"/>
    <x v="0"/>
    <s v="指名：ドルチェグスト（170816-170916）"/>
    <n v="1055"/>
    <m/>
    <m/>
    <m/>
    <m/>
    <n v="11063.52"/>
    <m/>
    <x v="0"/>
    <m/>
    <m/>
    <x v="115"/>
    <m/>
    <x v="2"/>
    <x v="3"/>
    <x v="2"/>
  </r>
  <r>
    <x v="826"/>
    <x v="4"/>
    <x v="0"/>
    <s v="指名：ドルチェグスト（170816-170916）"/>
    <n v="2811"/>
    <m/>
    <m/>
    <m/>
    <m/>
    <n v="48544.08"/>
    <m/>
    <x v="0"/>
    <m/>
    <m/>
    <x v="115"/>
    <m/>
    <x v="2"/>
    <x v="3"/>
    <x v="2"/>
  </r>
  <r>
    <x v="775"/>
    <x v="4"/>
    <x v="0"/>
    <s v="指名：ドルチェグスト（170816-170916）"/>
    <n v="3048"/>
    <m/>
    <m/>
    <m/>
    <m/>
    <n v="42263.520000000004"/>
    <m/>
    <x v="0"/>
    <m/>
    <m/>
    <x v="115"/>
    <m/>
    <x v="2"/>
    <x v="3"/>
    <x v="2"/>
  </r>
  <r>
    <x v="775"/>
    <x v="4"/>
    <x v="0"/>
    <s v="指名：ドルチェグスト（170816-170916）"/>
    <n v="109"/>
    <m/>
    <m/>
    <m/>
    <m/>
    <n v="539.76"/>
    <m/>
    <x v="0"/>
    <m/>
    <m/>
    <x v="115"/>
    <m/>
    <x v="2"/>
    <x v="3"/>
    <x v="2"/>
  </r>
  <r>
    <x v="775"/>
    <x v="4"/>
    <x v="0"/>
    <s v="指名：ドルチェグスト（170816-170916）"/>
    <n v="44"/>
    <m/>
    <m/>
    <m/>
    <m/>
    <n v="483.6"/>
    <m/>
    <x v="0"/>
    <m/>
    <m/>
    <x v="115"/>
    <m/>
    <x v="2"/>
    <x v="3"/>
    <x v="2"/>
  </r>
  <r>
    <x v="775"/>
    <x v="4"/>
    <x v="0"/>
    <s v="指名：ドルチェグスト（170816-170916）"/>
    <n v="1171"/>
    <m/>
    <m/>
    <m/>
    <m/>
    <n v="15669.68"/>
    <m/>
    <x v="0"/>
    <m/>
    <m/>
    <x v="115"/>
    <m/>
    <x v="2"/>
    <x v="3"/>
    <x v="2"/>
  </r>
  <r>
    <x v="827"/>
    <x v="4"/>
    <x v="0"/>
    <s v="指名：ドルチェグスト（170816-170916）"/>
    <n v="81"/>
    <m/>
    <m/>
    <m/>
    <m/>
    <n v="131.04"/>
    <m/>
    <x v="0"/>
    <m/>
    <m/>
    <x v="115"/>
    <m/>
    <x v="2"/>
    <x v="3"/>
    <x v="2"/>
  </r>
  <r>
    <x v="827"/>
    <x v="4"/>
    <x v="0"/>
    <s v="指名：ドルチェグスト（170816-170916）"/>
    <n v="3052"/>
    <m/>
    <m/>
    <m/>
    <m/>
    <n v="45362.720000000001"/>
    <m/>
    <x v="0"/>
    <m/>
    <m/>
    <x v="115"/>
    <m/>
    <x v="2"/>
    <x v="3"/>
    <x v="2"/>
  </r>
  <r>
    <x v="827"/>
    <x v="4"/>
    <x v="0"/>
    <s v="指名：ドルチェグスト（170816-170916）"/>
    <n v="1119"/>
    <m/>
    <m/>
    <m/>
    <m/>
    <n v="14943.759999999998"/>
    <m/>
    <x v="0"/>
    <m/>
    <m/>
    <x v="115"/>
    <m/>
    <x v="2"/>
    <x v="3"/>
    <x v="2"/>
  </r>
  <r>
    <x v="827"/>
    <x v="4"/>
    <x v="0"/>
    <s v="指名：ドルチェグスト（170816-170916）"/>
    <n v="55"/>
    <m/>
    <m/>
    <m/>
    <m/>
    <n v="922.48"/>
    <m/>
    <x v="0"/>
    <m/>
    <m/>
    <x v="115"/>
    <m/>
    <x v="2"/>
    <x v="3"/>
    <x v="2"/>
  </r>
  <r>
    <x v="828"/>
    <x v="4"/>
    <x v="0"/>
    <s v="指名：ドルチェグスト（170816-170916）"/>
    <n v="75"/>
    <m/>
    <m/>
    <m/>
    <m/>
    <n v="585.52"/>
    <m/>
    <x v="0"/>
    <m/>
    <m/>
    <x v="115"/>
    <m/>
    <x v="2"/>
    <x v="3"/>
    <x v="2"/>
  </r>
  <r>
    <x v="828"/>
    <x v="4"/>
    <x v="0"/>
    <s v="指名：ドルチェグスト（170816-170916）"/>
    <n v="1073"/>
    <m/>
    <m/>
    <m/>
    <m/>
    <n v="13048.880000000001"/>
    <m/>
    <x v="0"/>
    <m/>
    <m/>
    <x v="115"/>
    <m/>
    <x v="2"/>
    <x v="3"/>
    <x v="2"/>
  </r>
  <r>
    <x v="828"/>
    <x v="4"/>
    <x v="0"/>
    <s v="指名：ドルチェグスト（170816-170916）"/>
    <n v="3244"/>
    <m/>
    <m/>
    <m/>
    <m/>
    <n v="47514.48"/>
    <m/>
    <x v="0"/>
    <m/>
    <m/>
    <x v="115"/>
    <m/>
    <x v="2"/>
    <x v="3"/>
    <x v="2"/>
  </r>
  <r>
    <x v="828"/>
    <x v="4"/>
    <x v="0"/>
    <s v="指名：ドルチェグスト（170816-170916）"/>
    <n v="58"/>
    <m/>
    <m/>
    <m/>
    <m/>
    <n v="0"/>
    <m/>
    <x v="0"/>
    <m/>
    <m/>
    <x v="115"/>
    <m/>
    <x v="2"/>
    <x v="3"/>
    <x v="2"/>
  </r>
  <r>
    <x v="829"/>
    <x v="4"/>
    <x v="0"/>
    <s v="指名：ドルチェグスト（170816-170916）"/>
    <n v="1098"/>
    <m/>
    <m/>
    <m/>
    <m/>
    <n v="13075.920000000002"/>
    <m/>
    <x v="0"/>
    <m/>
    <m/>
    <x v="115"/>
    <m/>
    <x v="2"/>
    <x v="3"/>
    <x v="2"/>
  </r>
  <r>
    <x v="829"/>
    <x v="4"/>
    <x v="0"/>
    <s v="指名：ドルチェグスト（170816-170916）"/>
    <n v="3498"/>
    <m/>
    <m/>
    <m/>
    <m/>
    <n v="47483.28"/>
    <m/>
    <x v="0"/>
    <m/>
    <m/>
    <x v="115"/>
    <m/>
    <x v="2"/>
    <x v="3"/>
    <x v="2"/>
  </r>
  <r>
    <x v="829"/>
    <x v="4"/>
    <x v="0"/>
    <s v="指名：ドルチェグスト（170816-170916）"/>
    <n v="76"/>
    <m/>
    <m/>
    <m/>
    <m/>
    <n v="420.16"/>
    <m/>
    <x v="0"/>
    <m/>
    <m/>
    <x v="115"/>
    <m/>
    <x v="2"/>
    <x v="3"/>
    <x v="2"/>
  </r>
  <r>
    <x v="829"/>
    <x v="4"/>
    <x v="0"/>
    <s v="指名：ドルチェグスト（170816-170916）"/>
    <n v="37"/>
    <m/>
    <m/>
    <m/>
    <m/>
    <n v="242.32"/>
    <m/>
    <x v="0"/>
    <m/>
    <m/>
    <x v="115"/>
    <m/>
    <x v="2"/>
    <x v="3"/>
    <x v="2"/>
  </r>
  <r>
    <x v="830"/>
    <x v="4"/>
    <x v="0"/>
    <s v="指名：ドルチェグスト（170816-170916）"/>
    <n v="2800"/>
    <m/>
    <m/>
    <m/>
    <m/>
    <n v="50368.239999999991"/>
    <m/>
    <x v="0"/>
    <m/>
    <m/>
    <x v="122"/>
    <m/>
    <x v="2"/>
    <x v="3"/>
    <x v="2"/>
  </r>
  <r>
    <x v="830"/>
    <x v="4"/>
    <x v="0"/>
    <s v="指名：ドルチェグスト（170816-170916）"/>
    <n v="52"/>
    <m/>
    <m/>
    <m/>
    <m/>
    <n v="444.08"/>
    <m/>
    <x v="0"/>
    <m/>
    <m/>
    <x v="122"/>
    <m/>
    <x v="2"/>
    <x v="3"/>
    <x v="2"/>
  </r>
  <r>
    <x v="830"/>
    <x v="4"/>
    <x v="0"/>
    <s v="指名：ドルチェグスト（170816-170916）"/>
    <n v="66"/>
    <m/>
    <m/>
    <m/>
    <m/>
    <n v="581.36"/>
    <m/>
    <x v="0"/>
    <m/>
    <m/>
    <x v="122"/>
    <m/>
    <x v="2"/>
    <x v="3"/>
    <x v="2"/>
  </r>
  <r>
    <x v="830"/>
    <x v="4"/>
    <x v="0"/>
    <s v="指名：ドルチェグスト（170816-170916）"/>
    <n v="898"/>
    <m/>
    <m/>
    <m/>
    <m/>
    <n v="12467.52"/>
    <m/>
    <x v="0"/>
    <m/>
    <m/>
    <x v="122"/>
    <m/>
    <x v="2"/>
    <x v="3"/>
    <x v="2"/>
  </r>
  <r>
    <x v="831"/>
    <x v="4"/>
    <x v="0"/>
    <s v="指名：ドルチェグスト（170816-170916）"/>
    <n v="55"/>
    <m/>
    <m/>
    <m/>
    <m/>
    <n v="390"/>
    <m/>
    <x v="0"/>
    <m/>
    <m/>
    <x v="122"/>
    <m/>
    <x v="2"/>
    <x v="3"/>
    <x v="2"/>
  </r>
  <r>
    <x v="831"/>
    <x v="4"/>
    <x v="0"/>
    <s v="指名：ドルチェグスト（170816-170916）"/>
    <n v="2898"/>
    <m/>
    <m/>
    <m/>
    <m/>
    <n v="42097.119999999995"/>
    <m/>
    <x v="0"/>
    <m/>
    <m/>
    <x v="122"/>
    <m/>
    <x v="2"/>
    <x v="3"/>
    <x v="2"/>
  </r>
  <r>
    <x v="831"/>
    <x v="4"/>
    <x v="0"/>
    <s v="指名：ドルチェグスト（170816-170916）"/>
    <n v="104"/>
    <m/>
    <m/>
    <m/>
    <m/>
    <n v="946.4"/>
    <m/>
    <x v="0"/>
    <m/>
    <m/>
    <x v="122"/>
    <m/>
    <x v="2"/>
    <x v="3"/>
    <x v="2"/>
  </r>
  <r>
    <x v="831"/>
    <x v="4"/>
    <x v="0"/>
    <s v="指名：ドルチェグスト（170816-170916）"/>
    <n v="1000"/>
    <m/>
    <m/>
    <m/>
    <m/>
    <n v="13641.68"/>
    <m/>
    <x v="0"/>
    <m/>
    <m/>
    <x v="122"/>
    <m/>
    <x v="2"/>
    <x v="3"/>
    <x v="2"/>
  </r>
  <r>
    <x v="832"/>
    <x v="4"/>
    <x v="0"/>
    <s v="指名：ドルチェグスト（170816-170916）"/>
    <n v="3094"/>
    <m/>
    <m/>
    <m/>
    <m/>
    <n v="49709.919999999998"/>
    <m/>
    <x v="0"/>
    <m/>
    <m/>
    <x v="122"/>
    <m/>
    <x v="2"/>
    <x v="3"/>
    <x v="2"/>
  </r>
  <r>
    <x v="832"/>
    <x v="4"/>
    <x v="0"/>
    <s v="指名：ドルチェグスト（170816-170916）"/>
    <n v="57"/>
    <m/>
    <m/>
    <m/>
    <m/>
    <n v="1070.1599999999999"/>
    <m/>
    <x v="0"/>
    <m/>
    <m/>
    <x v="122"/>
    <m/>
    <x v="2"/>
    <x v="3"/>
    <x v="2"/>
  </r>
  <r>
    <x v="832"/>
    <x v="4"/>
    <x v="0"/>
    <s v="指名：ドルチェグスト（170816-170916）"/>
    <n v="104"/>
    <m/>
    <m/>
    <m/>
    <m/>
    <n v="1695.2"/>
    <m/>
    <x v="0"/>
    <m/>
    <m/>
    <x v="122"/>
    <m/>
    <x v="2"/>
    <x v="3"/>
    <x v="2"/>
  </r>
  <r>
    <x v="832"/>
    <x v="4"/>
    <x v="0"/>
    <s v="指名：ドルチェグスト（170816-170916）"/>
    <n v="1151"/>
    <m/>
    <m/>
    <m/>
    <m/>
    <n v="15344.160000000002"/>
    <m/>
    <x v="0"/>
    <m/>
    <m/>
    <x v="122"/>
    <m/>
    <x v="2"/>
    <x v="3"/>
    <x v="2"/>
  </r>
  <r>
    <x v="833"/>
    <x v="4"/>
    <x v="0"/>
    <s v="指名：ドルチェグスト（170816-170916）"/>
    <n v="1064"/>
    <m/>
    <m/>
    <m/>
    <m/>
    <n v="15042.56"/>
    <m/>
    <x v="0"/>
    <m/>
    <m/>
    <x v="122"/>
    <m/>
    <x v="2"/>
    <x v="3"/>
    <x v="2"/>
  </r>
  <r>
    <x v="833"/>
    <x v="4"/>
    <x v="0"/>
    <s v="指名：ドルチェグスト（170816-170916）"/>
    <n v="96"/>
    <m/>
    <m/>
    <m/>
    <m/>
    <n v="1153.3599999999999"/>
    <m/>
    <x v="0"/>
    <m/>
    <m/>
    <x v="122"/>
    <m/>
    <x v="2"/>
    <x v="3"/>
    <x v="2"/>
  </r>
  <r>
    <x v="833"/>
    <x v="4"/>
    <x v="0"/>
    <s v="指名：ドルチェグスト（170816-170916）"/>
    <n v="54"/>
    <m/>
    <m/>
    <m/>
    <m/>
    <n v="167.44"/>
    <m/>
    <x v="0"/>
    <m/>
    <m/>
    <x v="122"/>
    <m/>
    <x v="2"/>
    <x v="3"/>
    <x v="2"/>
  </r>
  <r>
    <x v="833"/>
    <x v="4"/>
    <x v="0"/>
    <s v="指名：ドルチェグスト（170816-170916）"/>
    <n v="3199"/>
    <m/>
    <m/>
    <m/>
    <m/>
    <n v="46318.479999999996"/>
    <m/>
    <x v="0"/>
    <m/>
    <m/>
    <x v="122"/>
    <m/>
    <x v="2"/>
    <x v="3"/>
    <x v="2"/>
  </r>
  <r>
    <x v="834"/>
    <x v="4"/>
    <x v="0"/>
    <s v="指名：ドルチェグスト（170816-170916）"/>
    <n v="73"/>
    <m/>
    <m/>
    <m/>
    <m/>
    <n v="372.32"/>
    <m/>
    <x v="0"/>
    <m/>
    <m/>
    <x v="122"/>
    <m/>
    <x v="2"/>
    <x v="3"/>
    <x v="2"/>
  </r>
  <r>
    <x v="834"/>
    <x v="4"/>
    <x v="0"/>
    <s v="指名：ドルチェグスト（170816-170916）"/>
    <n v="107"/>
    <m/>
    <m/>
    <m/>
    <m/>
    <n v="1205.3599999999999"/>
    <m/>
    <x v="0"/>
    <m/>
    <m/>
    <x v="122"/>
    <m/>
    <x v="2"/>
    <x v="3"/>
    <x v="2"/>
  </r>
  <r>
    <x v="834"/>
    <x v="4"/>
    <x v="0"/>
    <s v="指名：ドルチェグスト（170816-170916）"/>
    <n v="1063"/>
    <m/>
    <m/>
    <m/>
    <m/>
    <n v="15042.56"/>
    <m/>
    <x v="0"/>
    <m/>
    <m/>
    <x v="122"/>
    <m/>
    <x v="2"/>
    <x v="3"/>
    <x v="2"/>
  </r>
  <r>
    <x v="834"/>
    <x v="4"/>
    <x v="0"/>
    <s v="指名：ドルチェグスト（170816-170916）"/>
    <n v="2734"/>
    <m/>
    <m/>
    <m/>
    <m/>
    <n v="43976.399999999994"/>
    <m/>
    <x v="0"/>
    <m/>
    <m/>
    <x v="122"/>
    <m/>
    <x v="2"/>
    <x v="3"/>
    <x v="2"/>
  </r>
  <r>
    <x v="835"/>
    <x v="4"/>
    <x v="0"/>
    <s v="指名：ドルチェグスト（170816-170916）"/>
    <n v="77"/>
    <m/>
    <m/>
    <m/>
    <m/>
    <n v="239.2"/>
    <m/>
    <x v="0"/>
    <m/>
    <m/>
    <x v="122"/>
    <m/>
    <x v="2"/>
    <x v="3"/>
    <x v="2"/>
  </r>
  <r>
    <x v="835"/>
    <x v="4"/>
    <x v="0"/>
    <s v="指名：ドルチェグスト（170816-170916）"/>
    <n v="74"/>
    <m/>
    <m/>
    <m/>
    <m/>
    <n v="323.44"/>
    <m/>
    <x v="0"/>
    <m/>
    <m/>
    <x v="122"/>
    <m/>
    <x v="2"/>
    <x v="3"/>
    <x v="2"/>
  </r>
  <r>
    <x v="835"/>
    <x v="4"/>
    <x v="0"/>
    <s v="指名：ドルチェグスト（170816-170916）"/>
    <n v="3087"/>
    <m/>
    <m/>
    <m/>
    <m/>
    <n v="47666.319999999992"/>
    <m/>
    <x v="0"/>
    <m/>
    <m/>
    <x v="122"/>
    <m/>
    <x v="2"/>
    <x v="3"/>
    <x v="2"/>
  </r>
  <r>
    <x v="835"/>
    <x v="4"/>
    <x v="0"/>
    <s v="指名：ドルチェグスト（170816-170916）"/>
    <n v="988"/>
    <m/>
    <m/>
    <m/>
    <m/>
    <n v="13596.96"/>
    <m/>
    <x v="0"/>
    <m/>
    <m/>
    <x v="122"/>
    <m/>
    <x v="2"/>
    <x v="3"/>
    <x v="2"/>
  </r>
  <r>
    <x v="836"/>
    <x v="4"/>
    <x v="0"/>
    <s v="指名：ドルチェグスト（170816-170916）"/>
    <n v="3548"/>
    <m/>
    <m/>
    <m/>
    <m/>
    <n v="47289.840000000004"/>
    <m/>
    <x v="0"/>
    <m/>
    <m/>
    <x v="122"/>
    <m/>
    <x v="2"/>
    <x v="3"/>
    <x v="2"/>
  </r>
  <r>
    <x v="836"/>
    <x v="4"/>
    <x v="0"/>
    <s v="指名：ドルチェグスト（170816-170916）"/>
    <n v="70"/>
    <m/>
    <m/>
    <m/>
    <m/>
    <n v="346.32"/>
    <m/>
    <x v="0"/>
    <m/>
    <m/>
    <x v="122"/>
    <m/>
    <x v="2"/>
    <x v="3"/>
    <x v="2"/>
  </r>
  <r>
    <x v="836"/>
    <x v="4"/>
    <x v="0"/>
    <s v="指名：ドルチェグスト（170816-170916）"/>
    <n v="83"/>
    <m/>
    <m/>
    <m/>
    <m/>
    <n v="771.68"/>
    <m/>
    <x v="0"/>
    <m/>
    <m/>
    <x v="122"/>
    <m/>
    <x v="2"/>
    <x v="3"/>
    <x v="2"/>
  </r>
  <r>
    <x v="836"/>
    <x v="4"/>
    <x v="0"/>
    <s v="指名：ドルチェグスト（170816-170916）"/>
    <n v="1056"/>
    <m/>
    <m/>
    <m/>
    <m/>
    <n v="13609.44"/>
    <m/>
    <x v="0"/>
    <m/>
    <m/>
    <x v="122"/>
    <m/>
    <x v="2"/>
    <x v="3"/>
    <x v="2"/>
  </r>
  <r>
    <x v="837"/>
    <x v="4"/>
    <x v="0"/>
    <s v="指名：ドルチェグスト（170816-170916）"/>
    <n v="1054"/>
    <m/>
    <m/>
    <m/>
    <m/>
    <n v="15106"/>
    <m/>
    <x v="0"/>
    <m/>
    <m/>
    <x v="123"/>
    <m/>
    <x v="2"/>
    <x v="3"/>
    <x v="2"/>
  </r>
  <r>
    <x v="837"/>
    <x v="4"/>
    <x v="0"/>
    <s v="指名：ドルチェグスト（170816-170916）"/>
    <n v="76"/>
    <m/>
    <m/>
    <m/>
    <m/>
    <n v="641.68000000000006"/>
    <m/>
    <x v="0"/>
    <m/>
    <m/>
    <x v="123"/>
    <m/>
    <x v="2"/>
    <x v="3"/>
    <x v="2"/>
  </r>
  <r>
    <x v="837"/>
    <x v="4"/>
    <x v="0"/>
    <s v="指名：ドルチェグスト（170816-170916）"/>
    <n v="2728"/>
    <m/>
    <m/>
    <m/>
    <m/>
    <n v="43822.479999999996"/>
    <m/>
    <x v="0"/>
    <m/>
    <m/>
    <x v="123"/>
    <m/>
    <x v="2"/>
    <x v="3"/>
    <x v="2"/>
  </r>
  <r>
    <x v="837"/>
    <x v="4"/>
    <x v="0"/>
    <s v="指名：ドルチェグスト（170816-170916）"/>
    <n v="105"/>
    <m/>
    <m/>
    <m/>
    <m/>
    <n v="1331.2"/>
    <m/>
    <x v="0"/>
    <m/>
    <m/>
    <x v="123"/>
    <m/>
    <x v="2"/>
    <x v="3"/>
    <x v="2"/>
  </r>
  <r>
    <x v="838"/>
    <x v="4"/>
    <x v="0"/>
    <s v="指名：ドルチェグスト（170816-170916）"/>
    <n v="979"/>
    <m/>
    <m/>
    <m/>
    <m/>
    <n v="14098.24"/>
    <m/>
    <x v="0"/>
    <m/>
    <m/>
    <x v="123"/>
    <m/>
    <x v="2"/>
    <x v="3"/>
    <x v="2"/>
  </r>
  <r>
    <x v="838"/>
    <x v="4"/>
    <x v="0"/>
    <s v="指名：ドルチェグスト（170816-170916）"/>
    <n v="3117"/>
    <m/>
    <m/>
    <m/>
    <m/>
    <n v="45082.96"/>
    <m/>
    <x v="0"/>
    <m/>
    <m/>
    <x v="123"/>
    <m/>
    <x v="2"/>
    <x v="3"/>
    <x v="2"/>
  </r>
  <r>
    <x v="838"/>
    <x v="4"/>
    <x v="0"/>
    <s v="指名：ドルチェグスト（170816-170916）"/>
    <n v="62"/>
    <m/>
    <m/>
    <m/>
    <m/>
    <n v="594.88"/>
    <m/>
    <x v="0"/>
    <m/>
    <m/>
    <x v="123"/>
    <m/>
    <x v="2"/>
    <x v="3"/>
    <x v="2"/>
  </r>
  <r>
    <x v="838"/>
    <x v="4"/>
    <x v="0"/>
    <s v="指名：ドルチェグスト（170816-170916）"/>
    <n v="77"/>
    <m/>
    <m/>
    <m/>
    <m/>
    <n v="450.32"/>
    <m/>
    <x v="0"/>
    <m/>
    <m/>
    <x v="123"/>
    <m/>
    <x v="2"/>
    <x v="3"/>
    <x v="2"/>
  </r>
  <r>
    <x v="839"/>
    <x v="4"/>
    <x v="0"/>
    <s v="指名：ドルチェグスト（170816-170916）"/>
    <n v="3078"/>
    <m/>
    <m/>
    <m/>
    <m/>
    <n v="50083.28"/>
    <m/>
    <x v="0"/>
    <m/>
    <m/>
    <x v="123"/>
    <m/>
    <x v="2"/>
    <x v="3"/>
    <x v="2"/>
  </r>
  <r>
    <x v="839"/>
    <x v="4"/>
    <x v="0"/>
    <s v="指名：ドルチェグスト（170816-170916）"/>
    <n v="77"/>
    <m/>
    <m/>
    <m/>
    <m/>
    <n v="261.04000000000002"/>
    <m/>
    <x v="0"/>
    <m/>
    <m/>
    <x v="123"/>
    <m/>
    <x v="2"/>
    <x v="3"/>
    <x v="2"/>
  </r>
  <r>
    <x v="839"/>
    <x v="4"/>
    <x v="0"/>
    <s v="指名：ドルチェグスト（170816-170916）"/>
    <n v="83"/>
    <m/>
    <m/>
    <m/>
    <m/>
    <n v="1129.44"/>
    <m/>
    <x v="0"/>
    <m/>
    <m/>
    <x v="123"/>
    <m/>
    <x v="2"/>
    <x v="3"/>
    <x v="2"/>
  </r>
  <r>
    <x v="839"/>
    <x v="4"/>
    <x v="0"/>
    <s v="指名：ドルチェグスト（170816-170916）"/>
    <n v="962"/>
    <m/>
    <m/>
    <m/>
    <m/>
    <n v="12112.880000000001"/>
    <m/>
    <x v="0"/>
    <m/>
    <m/>
    <x v="123"/>
    <m/>
    <x v="2"/>
    <x v="3"/>
    <x v="2"/>
  </r>
  <r>
    <x v="840"/>
    <x v="4"/>
    <x v="0"/>
    <s v="指名：ドルチェグスト（170816-170916）"/>
    <n v="3103"/>
    <m/>
    <m/>
    <m/>
    <m/>
    <n v="38415.520000000004"/>
    <m/>
    <x v="0"/>
    <m/>
    <m/>
    <x v="123"/>
    <m/>
    <x v="2"/>
    <x v="3"/>
    <x v="2"/>
  </r>
  <r>
    <x v="840"/>
    <x v="4"/>
    <x v="0"/>
    <s v="指名：ドルチェグスト（170816-170916）"/>
    <n v="104"/>
    <m/>
    <m/>
    <m/>
    <m/>
    <n v="743.59999999999991"/>
    <m/>
    <x v="0"/>
    <m/>
    <m/>
    <x v="123"/>
    <m/>
    <x v="2"/>
    <x v="3"/>
    <x v="2"/>
  </r>
  <r>
    <x v="840"/>
    <x v="4"/>
    <x v="0"/>
    <s v="指名：ドルチェグスト（170816-170916）"/>
    <n v="108"/>
    <m/>
    <m/>
    <m/>
    <m/>
    <n v="730.07999999999993"/>
    <m/>
    <x v="0"/>
    <m/>
    <m/>
    <x v="123"/>
    <m/>
    <x v="2"/>
    <x v="3"/>
    <x v="2"/>
  </r>
  <r>
    <x v="840"/>
    <x v="4"/>
    <x v="0"/>
    <s v="指名：ドルチェグスト（170816-170916）"/>
    <n v="1046"/>
    <m/>
    <m/>
    <m/>
    <m/>
    <n v="16770"/>
    <m/>
    <x v="0"/>
    <m/>
    <m/>
    <x v="123"/>
    <m/>
    <x v="2"/>
    <x v="3"/>
    <x v="2"/>
  </r>
  <r>
    <x v="841"/>
    <x v="4"/>
    <x v="0"/>
    <s v="指名：ドルチェグスト（170816-170916）"/>
    <n v="88"/>
    <m/>
    <m/>
    <m/>
    <m/>
    <n v="427.44"/>
    <m/>
    <x v="0"/>
    <m/>
    <m/>
    <x v="123"/>
    <m/>
    <x v="2"/>
    <x v="3"/>
    <x v="2"/>
  </r>
  <r>
    <x v="841"/>
    <x v="4"/>
    <x v="0"/>
    <s v="指名：ドルチェグスト（170816-170916）"/>
    <n v="120"/>
    <m/>
    <m/>
    <m/>
    <m/>
    <n v="1658.8"/>
    <m/>
    <x v="0"/>
    <m/>
    <m/>
    <x v="123"/>
    <m/>
    <x v="2"/>
    <x v="3"/>
    <x v="2"/>
  </r>
  <r>
    <x v="841"/>
    <x v="4"/>
    <x v="0"/>
    <s v="指名：ドルチェグスト（170816-170916）"/>
    <n v="1003"/>
    <m/>
    <m/>
    <m/>
    <m/>
    <n v="11814.400000000001"/>
    <m/>
    <x v="0"/>
    <m/>
    <m/>
    <x v="123"/>
    <m/>
    <x v="2"/>
    <x v="3"/>
    <x v="2"/>
  </r>
  <r>
    <x v="841"/>
    <x v="4"/>
    <x v="0"/>
    <s v="指名：ドルチェグスト（170816-170916）"/>
    <n v="2735"/>
    <m/>
    <m/>
    <m/>
    <m/>
    <n v="39024.959999999999"/>
    <m/>
    <x v="0"/>
    <m/>
    <m/>
    <x v="123"/>
    <m/>
    <x v="2"/>
    <x v="3"/>
    <x v="2"/>
  </r>
  <r>
    <x v="842"/>
    <x v="4"/>
    <x v="0"/>
    <s v="指名：ドルチェグスト（170816-170916）"/>
    <n v="3542"/>
    <m/>
    <m/>
    <m/>
    <m/>
    <n v="50674"/>
    <m/>
    <x v="0"/>
    <m/>
    <m/>
    <x v="123"/>
    <m/>
    <x v="2"/>
    <x v="3"/>
    <x v="2"/>
  </r>
  <r>
    <x v="842"/>
    <x v="4"/>
    <x v="0"/>
    <s v="指名：ドルチェグスト（170816-170916）"/>
    <n v="1315"/>
    <m/>
    <m/>
    <m/>
    <m/>
    <n v="18994.560000000001"/>
    <m/>
    <x v="0"/>
    <m/>
    <m/>
    <x v="123"/>
    <m/>
    <x v="2"/>
    <x v="3"/>
    <x v="2"/>
  </r>
  <r>
    <x v="842"/>
    <x v="4"/>
    <x v="0"/>
    <s v="指名：ドルチェグスト（170816-170916）"/>
    <n v="126"/>
    <m/>
    <m/>
    <m/>
    <m/>
    <n v="1140.8800000000001"/>
    <m/>
    <x v="0"/>
    <m/>
    <m/>
    <x v="123"/>
    <m/>
    <x v="2"/>
    <x v="3"/>
    <x v="2"/>
  </r>
  <r>
    <x v="842"/>
    <x v="4"/>
    <x v="0"/>
    <s v="指名：ドルチェグスト（170816-170916）"/>
    <n v="185"/>
    <m/>
    <m/>
    <m/>
    <m/>
    <n v="1764.8799999999999"/>
    <m/>
    <x v="0"/>
    <m/>
    <m/>
    <x v="123"/>
    <m/>
    <x v="2"/>
    <x v="3"/>
    <x v="2"/>
  </r>
  <r>
    <x v="843"/>
    <x v="4"/>
    <x v="0"/>
    <s v="指名：ドルチェグスト（170816-170916）"/>
    <n v="3903"/>
    <m/>
    <m/>
    <m/>
    <m/>
    <n v="46659.6"/>
    <m/>
    <x v="0"/>
    <m/>
    <m/>
    <x v="123"/>
    <m/>
    <x v="2"/>
    <x v="3"/>
    <x v="2"/>
  </r>
  <r>
    <x v="843"/>
    <x v="4"/>
    <x v="0"/>
    <s v="指名：ドルチェグスト（170816-170916）"/>
    <n v="105"/>
    <m/>
    <m/>
    <m/>
    <m/>
    <n v="920.4"/>
    <m/>
    <x v="0"/>
    <m/>
    <m/>
    <x v="123"/>
    <m/>
    <x v="2"/>
    <x v="3"/>
    <x v="2"/>
  </r>
  <r>
    <x v="843"/>
    <x v="4"/>
    <x v="0"/>
    <s v="指名：ドルチェグスト（170816-170916）"/>
    <n v="1207"/>
    <m/>
    <m/>
    <m/>
    <m/>
    <n v="15770.559999999998"/>
    <m/>
    <x v="0"/>
    <m/>
    <m/>
    <x v="123"/>
    <m/>
    <x v="2"/>
    <x v="3"/>
    <x v="2"/>
  </r>
  <r>
    <x v="843"/>
    <x v="4"/>
    <x v="0"/>
    <s v="指名：ドルチェグスト（170816-170916）"/>
    <n v="94"/>
    <m/>
    <m/>
    <m/>
    <m/>
    <n v="502.32"/>
    <m/>
    <x v="0"/>
    <m/>
    <m/>
    <x v="123"/>
    <m/>
    <x v="2"/>
    <x v="3"/>
    <x v="2"/>
  </r>
  <r>
    <x v="844"/>
    <x v="4"/>
    <x v="0"/>
    <s v="指名：ドルチェグスト（170816-170916）"/>
    <n v="77"/>
    <m/>
    <m/>
    <m/>
    <m/>
    <n v="476.32000000000005"/>
    <m/>
    <x v="0"/>
    <m/>
    <m/>
    <x v="124"/>
    <m/>
    <x v="2"/>
    <x v="3"/>
    <x v="2"/>
  </r>
  <r>
    <x v="844"/>
    <x v="4"/>
    <x v="0"/>
    <s v="指名：ドルチェグスト（170816-170916）"/>
    <n v="60"/>
    <m/>
    <m/>
    <m/>
    <m/>
    <n v="918.31999999999994"/>
    <m/>
    <x v="0"/>
    <m/>
    <m/>
    <x v="124"/>
    <m/>
    <x v="2"/>
    <x v="3"/>
    <x v="2"/>
  </r>
  <r>
    <x v="844"/>
    <x v="4"/>
    <x v="0"/>
    <s v="指名：ドルチェグスト（170816-170916）"/>
    <n v="877"/>
    <m/>
    <m/>
    <m/>
    <m/>
    <n v="11954.800000000001"/>
    <m/>
    <x v="0"/>
    <m/>
    <m/>
    <x v="124"/>
    <m/>
    <x v="2"/>
    <x v="3"/>
    <x v="2"/>
  </r>
  <r>
    <x v="844"/>
    <x v="4"/>
    <x v="0"/>
    <s v="指名：ドルチェグスト（170816-170916）"/>
    <n v="3107"/>
    <m/>
    <m/>
    <m/>
    <m/>
    <n v="40781.520000000004"/>
    <m/>
    <x v="0"/>
    <m/>
    <m/>
    <x v="124"/>
    <m/>
    <x v="2"/>
    <x v="3"/>
    <x v="2"/>
  </r>
  <r>
    <x v="845"/>
    <x v="4"/>
    <x v="0"/>
    <s v="指名：ドルチェグスト（170816-170916）"/>
    <n v="90"/>
    <m/>
    <m/>
    <m/>
    <m/>
    <n v="908.96"/>
    <m/>
    <x v="0"/>
    <m/>
    <m/>
    <x v="124"/>
    <m/>
    <x v="2"/>
    <x v="3"/>
    <x v="2"/>
  </r>
  <r>
    <x v="845"/>
    <x v="4"/>
    <x v="0"/>
    <s v="指名：ドルチェグスト（170816-170916）"/>
    <n v="57"/>
    <m/>
    <m/>
    <m/>
    <m/>
    <n v="416"/>
    <m/>
    <x v="0"/>
    <m/>
    <m/>
    <x v="124"/>
    <m/>
    <x v="2"/>
    <x v="3"/>
    <x v="2"/>
  </r>
  <r>
    <x v="845"/>
    <x v="4"/>
    <x v="0"/>
    <s v="指名：ドルチェグスト（170816-170916）"/>
    <n v="914"/>
    <m/>
    <m/>
    <m/>
    <m/>
    <n v="12827.36"/>
    <m/>
    <x v="0"/>
    <m/>
    <m/>
    <x v="124"/>
    <m/>
    <x v="2"/>
    <x v="3"/>
    <x v="2"/>
  </r>
  <r>
    <x v="845"/>
    <x v="4"/>
    <x v="0"/>
    <s v="指名：ドルチェグスト（170816-170916）"/>
    <n v="3323"/>
    <m/>
    <m/>
    <m/>
    <m/>
    <n v="38656.800000000003"/>
    <m/>
    <x v="0"/>
    <m/>
    <m/>
    <x v="124"/>
    <m/>
    <x v="2"/>
    <x v="3"/>
    <x v="2"/>
  </r>
  <r>
    <x v="846"/>
    <x v="4"/>
    <x v="0"/>
    <s v="指名：ドルチェグスト（170816-170916）"/>
    <n v="76"/>
    <m/>
    <m/>
    <m/>
    <m/>
    <n v="759.19999999999993"/>
    <m/>
    <x v="0"/>
    <m/>
    <m/>
    <x v="124"/>
    <m/>
    <x v="2"/>
    <x v="3"/>
    <x v="2"/>
  </r>
  <r>
    <x v="846"/>
    <x v="4"/>
    <x v="0"/>
    <s v="指名：ドルチェグスト（170816-170916）"/>
    <n v="3172"/>
    <m/>
    <m/>
    <m/>
    <m/>
    <n v="41100.800000000003"/>
    <m/>
    <x v="0"/>
    <m/>
    <m/>
    <x v="124"/>
    <m/>
    <x v="2"/>
    <x v="3"/>
    <x v="2"/>
  </r>
  <r>
    <x v="846"/>
    <x v="4"/>
    <x v="0"/>
    <s v="指名：ドルチェグスト（170816-170916）"/>
    <n v="91"/>
    <m/>
    <m/>
    <m/>
    <m/>
    <n v="243.36"/>
    <m/>
    <x v="0"/>
    <m/>
    <m/>
    <x v="124"/>
    <m/>
    <x v="2"/>
    <x v="3"/>
    <x v="2"/>
  </r>
  <r>
    <x v="846"/>
    <x v="4"/>
    <x v="0"/>
    <s v="指名：ドルチェグスト（170816-170916）"/>
    <n v="902"/>
    <m/>
    <m/>
    <m/>
    <m/>
    <n v="9037.6"/>
    <m/>
    <x v="0"/>
    <m/>
    <m/>
    <x v="124"/>
    <m/>
    <x v="2"/>
    <x v="3"/>
    <x v="2"/>
  </r>
  <r>
    <x v="847"/>
    <x v="4"/>
    <x v="0"/>
    <s v="指名：ドルチェグスト（170816-170916）"/>
    <n v="933"/>
    <m/>
    <m/>
    <m/>
    <m/>
    <n v="11353.679999999998"/>
    <m/>
    <x v="0"/>
    <m/>
    <m/>
    <x v="124"/>
    <m/>
    <x v="2"/>
    <x v="3"/>
    <x v="2"/>
  </r>
  <r>
    <x v="847"/>
    <x v="4"/>
    <x v="0"/>
    <s v="指名：ドルチェグスト（170816-170916）"/>
    <n v="97"/>
    <m/>
    <m/>
    <m/>
    <m/>
    <n v="986.95999999999992"/>
    <m/>
    <x v="0"/>
    <m/>
    <m/>
    <x v="124"/>
    <m/>
    <x v="2"/>
    <x v="3"/>
    <x v="2"/>
  </r>
  <r>
    <x v="847"/>
    <x v="4"/>
    <x v="0"/>
    <s v="指名：ドルチェグスト（170816-170916）"/>
    <n v="78"/>
    <m/>
    <m/>
    <m/>
    <m/>
    <n v="439.92"/>
    <m/>
    <x v="0"/>
    <m/>
    <m/>
    <x v="124"/>
    <m/>
    <x v="2"/>
    <x v="3"/>
    <x v="2"/>
  </r>
  <r>
    <x v="847"/>
    <x v="4"/>
    <x v="0"/>
    <s v="指名：ドルチェグスト（170816-170916）"/>
    <n v="3328"/>
    <m/>
    <m/>
    <m/>
    <m/>
    <n v="41876.639999999999"/>
    <m/>
    <x v="0"/>
    <m/>
    <m/>
    <x v="124"/>
    <m/>
    <x v="2"/>
    <x v="3"/>
    <x v="2"/>
  </r>
  <r>
    <x v="848"/>
    <x v="4"/>
    <x v="0"/>
    <s v="指名：ドルチェグスト（170816-170916）"/>
    <n v="71"/>
    <m/>
    <m/>
    <m/>
    <m/>
    <n v="557.44000000000005"/>
    <m/>
    <x v="0"/>
    <m/>
    <m/>
    <x v="124"/>
    <m/>
    <x v="2"/>
    <x v="3"/>
    <x v="2"/>
  </r>
  <r>
    <x v="848"/>
    <x v="4"/>
    <x v="0"/>
    <s v="指名：ドルチェグスト（170816-170916）"/>
    <n v="3093"/>
    <m/>
    <m/>
    <m/>
    <m/>
    <n v="39254.799999999996"/>
    <m/>
    <x v="0"/>
    <m/>
    <m/>
    <x v="124"/>
    <m/>
    <x v="2"/>
    <x v="3"/>
    <x v="2"/>
  </r>
  <r>
    <x v="848"/>
    <x v="4"/>
    <x v="0"/>
    <s v="指名：ドルチェグスト（170816-170916）"/>
    <n v="967"/>
    <m/>
    <m/>
    <m/>
    <m/>
    <n v="10830.560000000001"/>
    <m/>
    <x v="0"/>
    <m/>
    <m/>
    <x v="124"/>
    <m/>
    <x v="2"/>
    <x v="3"/>
    <x v="2"/>
  </r>
  <r>
    <x v="848"/>
    <x v="4"/>
    <x v="0"/>
    <s v="指名：ドルチェグスト（170816-170916）"/>
    <n v="69"/>
    <m/>
    <m/>
    <m/>
    <m/>
    <n v="537.68000000000006"/>
    <m/>
    <x v="0"/>
    <m/>
    <m/>
    <x v="124"/>
    <m/>
    <x v="2"/>
    <x v="3"/>
    <x v="2"/>
  </r>
  <r>
    <x v="849"/>
    <x v="4"/>
    <x v="0"/>
    <s v="指名：ドルチェグスト（170816-170916）"/>
    <n v="1154"/>
    <m/>
    <m/>
    <m/>
    <m/>
    <n v="8992.8799999999992"/>
    <m/>
    <x v="0"/>
    <m/>
    <m/>
    <x v="124"/>
    <m/>
    <x v="2"/>
    <x v="3"/>
    <x v="2"/>
  </r>
  <r>
    <x v="849"/>
    <x v="4"/>
    <x v="0"/>
    <s v="指名：ドルチェグスト（170816-170916）"/>
    <n v="3541"/>
    <m/>
    <m/>
    <m/>
    <m/>
    <n v="42550.559999999998"/>
    <m/>
    <x v="0"/>
    <m/>
    <m/>
    <x v="124"/>
    <m/>
    <x v="2"/>
    <x v="3"/>
    <x v="2"/>
  </r>
  <r>
    <x v="849"/>
    <x v="4"/>
    <x v="0"/>
    <s v="指名：ドルチェグスト（170816-170916）"/>
    <n v="64"/>
    <m/>
    <m/>
    <m/>
    <m/>
    <n v="492.96"/>
    <m/>
    <x v="0"/>
    <m/>
    <m/>
    <x v="124"/>
    <m/>
    <x v="2"/>
    <x v="3"/>
    <x v="2"/>
  </r>
  <r>
    <x v="849"/>
    <x v="4"/>
    <x v="0"/>
    <s v="指名：ドルチェグスト（170816-170916）"/>
    <n v="106"/>
    <m/>
    <m/>
    <m/>
    <m/>
    <n v="464.88"/>
    <m/>
    <x v="0"/>
    <m/>
    <m/>
    <x v="124"/>
    <m/>
    <x v="2"/>
    <x v="3"/>
    <x v="2"/>
  </r>
  <r>
    <x v="850"/>
    <x v="4"/>
    <x v="0"/>
    <s v="指名：ドルチェグスト（170816-170916）"/>
    <n v="1008"/>
    <m/>
    <m/>
    <m/>
    <m/>
    <n v="10508.16"/>
    <m/>
    <x v="0"/>
    <m/>
    <m/>
    <x v="124"/>
    <m/>
    <x v="2"/>
    <x v="3"/>
    <x v="2"/>
  </r>
  <r>
    <x v="850"/>
    <x v="4"/>
    <x v="0"/>
    <s v="指名：ドルチェグスト（170816-170916）"/>
    <n v="3639"/>
    <m/>
    <m/>
    <m/>
    <m/>
    <n v="41176.720000000001"/>
    <m/>
    <x v="0"/>
    <m/>
    <m/>
    <x v="124"/>
    <m/>
    <x v="2"/>
    <x v="3"/>
    <x v="2"/>
  </r>
  <r>
    <x v="850"/>
    <x v="4"/>
    <x v="0"/>
    <s v="指名：ドルチェグスト（170816-170916）"/>
    <n v="122"/>
    <m/>
    <m/>
    <m/>
    <m/>
    <n v="80.08"/>
    <m/>
    <x v="0"/>
    <m/>
    <m/>
    <x v="124"/>
    <m/>
    <x v="2"/>
    <x v="3"/>
    <x v="2"/>
  </r>
  <r>
    <x v="850"/>
    <x v="4"/>
    <x v="0"/>
    <s v="指名：ドルチェグスト（170816-170916）"/>
    <n v="78"/>
    <m/>
    <m/>
    <m/>
    <m/>
    <n v="471.12"/>
    <m/>
    <x v="0"/>
    <m/>
    <m/>
    <x v="124"/>
    <m/>
    <x v="2"/>
    <x v="3"/>
    <x v="2"/>
  </r>
  <r>
    <x v="851"/>
    <x v="4"/>
    <x v="0"/>
    <s v="指名：ドルチェグスト（170816-170916）"/>
    <n v="117"/>
    <m/>
    <m/>
    <m/>
    <m/>
    <n v="732.16"/>
    <m/>
    <x v="0"/>
    <m/>
    <m/>
    <x v="102"/>
    <m/>
    <x v="2"/>
    <x v="3"/>
    <x v="2"/>
  </r>
  <r>
    <x v="851"/>
    <x v="4"/>
    <x v="0"/>
    <s v="指名：ドルチェグスト（170816-170916）"/>
    <n v="88"/>
    <m/>
    <m/>
    <m/>
    <m/>
    <n v="661.43999999999994"/>
    <m/>
    <x v="0"/>
    <m/>
    <m/>
    <x v="102"/>
    <m/>
    <x v="2"/>
    <x v="3"/>
    <x v="2"/>
  </r>
  <r>
    <x v="851"/>
    <x v="4"/>
    <x v="0"/>
    <s v="指名：ドルチェグスト（170816-170916）"/>
    <n v="962"/>
    <m/>
    <m/>
    <m/>
    <m/>
    <n v="10799.36"/>
    <m/>
    <x v="0"/>
    <m/>
    <m/>
    <x v="102"/>
    <m/>
    <x v="2"/>
    <x v="3"/>
    <x v="2"/>
  </r>
  <r>
    <x v="851"/>
    <x v="4"/>
    <x v="0"/>
    <s v="指名：ドルチェグスト（170816-170916）"/>
    <n v="3449"/>
    <m/>
    <m/>
    <m/>
    <m/>
    <n v="39569.919999999998"/>
    <m/>
    <x v="0"/>
    <m/>
    <m/>
    <x v="102"/>
    <m/>
    <x v="2"/>
    <x v="3"/>
    <x v="2"/>
  </r>
  <r>
    <x v="695"/>
    <x v="4"/>
    <x v="0"/>
    <s v="指名：ドルチェグスト（170816-170916）"/>
    <n v="100"/>
    <m/>
    <m/>
    <m/>
    <m/>
    <n v="608.4"/>
    <m/>
    <x v="0"/>
    <m/>
    <m/>
    <x v="102"/>
    <m/>
    <x v="2"/>
    <x v="3"/>
    <x v="2"/>
  </r>
  <r>
    <x v="695"/>
    <x v="4"/>
    <x v="0"/>
    <s v="指名：ドルチェグスト（170816-170916）"/>
    <n v="104"/>
    <m/>
    <m/>
    <m/>
    <m/>
    <n v="408.72"/>
    <m/>
    <x v="0"/>
    <m/>
    <m/>
    <x v="102"/>
    <m/>
    <x v="2"/>
    <x v="3"/>
    <x v="2"/>
  </r>
  <r>
    <x v="695"/>
    <x v="4"/>
    <x v="0"/>
    <s v="指名：ドルチェグスト（170816-170916）"/>
    <n v="926"/>
    <m/>
    <m/>
    <m/>
    <m/>
    <n v="12942.800000000001"/>
    <m/>
    <x v="0"/>
    <m/>
    <m/>
    <x v="102"/>
    <m/>
    <x v="2"/>
    <x v="3"/>
    <x v="2"/>
  </r>
  <r>
    <x v="695"/>
    <x v="4"/>
    <x v="0"/>
    <s v="指名：ドルチェグスト（170816-170916）"/>
    <n v="3205"/>
    <m/>
    <m/>
    <m/>
    <m/>
    <n v="40116.959999999999"/>
    <m/>
    <x v="0"/>
    <m/>
    <m/>
    <x v="102"/>
    <m/>
    <x v="2"/>
    <x v="3"/>
    <x v="2"/>
  </r>
  <r>
    <x v="696"/>
    <x v="4"/>
    <x v="0"/>
    <s v="指名：ドルチェグスト（170816-170916）"/>
    <n v="3412"/>
    <m/>
    <m/>
    <m/>
    <m/>
    <n v="44644.08"/>
    <m/>
    <x v="0"/>
    <m/>
    <m/>
    <x v="102"/>
    <m/>
    <x v="2"/>
    <x v="3"/>
    <x v="2"/>
  </r>
  <r>
    <x v="696"/>
    <x v="4"/>
    <x v="0"/>
    <s v="指名：ドルチェグスト（170816-170916）"/>
    <n v="104"/>
    <m/>
    <m/>
    <m/>
    <m/>
    <n v="1156.48"/>
    <m/>
    <x v="0"/>
    <m/>
    <m/>
    <x v="102"/>
    <m/>
    <x v="2"/>
    <x v="3"/>
    <x v="2"/>
  </r>
  <r>
    <x v="696"/>
    <x v="4"/>
    <x v="0"/>
    <s v="指名：ドルチェグスト（170816-170916）"/>
    <n v="1016"/>
    <m/>
    <m/>
    <m/>
    <m/>
    <n v="14087.84"/>
    <m/>
    <x v="0"/>
    <m/>
    <m/>
    <x v="102"/>
    <m/>
    <x v="2"/>
    <x v="3"/>
    <x v="2"/>
  </r>
  <r>
    <x v="696"/>
    <x v="4"/>
    <x v="0"/>
    <s v="指名：ドルチェグスト（170816-170916）"/>
    <n v="124"/>
    <m/>
    <m/>
    <m/>
    <m/>
    <n v="958.88000000000011"/>
    <m/>
    <x v="0"/>
    <m/>
    <m/>
    <x v="102"/>
    <m/>
    <x v="2"/>
    <x v="3"/>
    <x v="2"/>
  </r>
  <r>
    <x v="697"/>
    <x v="4"/>
    <x v="0"/>
    <s v="指名：ドルチェグスト（170816-170916）"/>
    <n v="3923"/>
    <m/>
    <m/>
    <m/>
    <m/>
    <n v="58507.28"/>
    <m/>
    <x v="0"/>
    <m/>
    <m/>
    <x v="102"/>
    <m/>
    <x v="2"/>
    <x v="3"/>
    <x v="2"/>
  </r>
  <r>
    <x v="697"/>
    <x v="4"/>
    <x v="0"/>
    <s v="指名：ドルチェグスト（170816-170916）"/>
    <n v="192"/>
    <m/>
    <m/>
    <m/>
    <m/>
    <n v="1861.6000000000001"/>
    <m/>
    <x v="0"/>
    <m/>
    <m/>
    <x v="102"/>
    <m/>
    <x v="2"/>
    <x v="3"/>
    <x v="2"/>
  </r>
  <r>
    <x v="697"/>
    <x v="4"/>
    <x v="0"/>
    <s v="指名：ドルチェグスト（170816-170916）"/>
    <n v="1417"/>
    <m/>
    <m/>
    <m/>
    <m/>
    <n v="23872.16"/>
    <m/>
    <x v="0"/>
    <m/>
    <m/>
    <x v="102"/>
    <m/>
    <x v="2"/>
    <x v="3"/>
    <x v="2"/>
  </r>
  <r>
    <x v="697"/>
    <x v="4"/>
    <x v="0"/>
    <s v="指名：ドルチェグスト（170816-170916）"/>
    <n v="90"/>
    <m/>
    <m/>
    <m/>
    <m/>
    <n v="940.16000000000008"/>
    <m/>
    <x v="0"/>
    <m/>
    <m/>
    <x v="102"/>
    <m/>
    <x v="2"/>
    <x v="3"/>
    <x v="2"/>
  </r>
  <r>
    <x v="698"/>
    <x v="4"/>
    <x v="0"/>
    <s v="指名：ドルチェグスト（170816-170916）"/>
    <n v="1266"/>
    <m/>
    <m/>
    <m/>
    <m/>
    <n v="18666.960000000003"/>
    <m/>
    <x v="0"/>
    <m/>
    <m/>
    <x v="102"/>
    <m/>
    <x v="2"/>
    <x v="3"/>
    <x v="2"/>
  </r>
  <r>
    <x v="698"/>
    <x v="4"/>
    <x v="0"/>
    <s v="指名：ドルチェグスト（170816-170916）"/>
    <n v="203"/>
    <m/>
    <m/>
    <m/>
    <m/>
    <n v="2930.7200000000003"/>
    <m/>
    <x v="0"/>
    <m/>
    <m/>
    <x v="102"/>
    <m/>
    <x v="2"/>
    <x v="3"/>
    <x v="2"/>
  </r>
  <r>
    <x v="698"/>
    <x v="4"/>
    <x v="0"/>
    <s v="指名：ドルチェグスト（170816-170916）"/>
    <n v="3763"/>
    <m/>
    <m/>
    <m/>
    <m/>
    <n v="57211.44"/>
    <m/>
    <x v="0"/>
    <m/>
    <m/>
    <x v="102"/>
    <m/>
    <x v="2"/>
    <x v="3"/>
    <x v="2"/>
  </r>
  <r>
    <x v="698"/>
    <x v="4"/>
    <x v="0"/>
    <s v="指名：ドルチェグスト（170816-170916）"/>
    <n v="71"/>
    <m/>
    <m/>
    <m/>
    <m/>
    <n v="465.91999999999996"/>
    <m/>
    <x v="0"/>
    <m/>
    <m/>
    <x v="102"/>
    <m/>
    <x v="2"/>
    <x v="3"/>
    <x v="2"/>
  </r>
  <r>
    <x v="699"/>
    <x v="4"/>
    <x v="0"/>
    <s v="指名：ドルチェグスト（170816-170916）"/>
    <n v="1479"/>
    <m/>
    <m/>
    <m/>
    <m/>
    <n v="21084.959999999999"/>
    <m/>
    <x v="0"/>
    <m/>
    <m/>
    <x v="102"/>
    <m/>
    <x v="2"/>
    <x v="3"/>
    <x v="2"/>
  </r>
  <r>
    <x v="699"/>
    <x v="4"/>
    <x v="0"/>
    <s v="指名：ドルチェグスト（170816-170916）"/>
    <n v="4972"/>
    <m/>
    <m/>
    <m/>
    <m/>
    <n v="77243.92"/>
    <m/>
    <x v="0"/>
    <m/>
    <m/>
    <x v="102"/>
    <m/>
    <x v="2"/>
    <x v="3"/>
    <x v="2"/>
  </r>
  <r>
    <x v="699"/>
    <x v="4"/>
    <x v="0"/>
    <s v="指名：ドルチェグスト（170816-170916）"/>
    <n v="248"/>
    <m/>
    <m/>
    <m/>
    <m/>
    <n v="1920.88"/>
    <m/>
    <x v="0"/>
    <m/>
    <m/>
    <x v="102"/>
    <m/>
    <x v="2"/>
    <x v="3"/>
    <x v="2"/>
  </r>
  <r>
    <x v="699"/>
    <x v="4"/>
    <x v="0"/>
    <s v="指名：ドルチェグスト（170816-170916）"/>
    <n v="74"/>
    <m/>
    <m/>
    <m/>
    <m/>
    <n v="487.76"/>
    <m/>
    <x v="0"/>
    <m/>
    <m/>
    <x v="102"/>
    <m/>
    <x v="2"/>
    <x v="3"/>
    <x v="2"/>
  </r>
  <r>
    <x v="700"/>
    <x v="4"/>
    <x v="0"/>
    <s v="指名：ドルチェグスト（170816-170916）"/>
    <n v="280"/>
    <m/>
    <m/>
    <m/>
    <m/>
    <n v="4531.2800000000007"/>
    <m/>
    <x v="0"/>
    <m/>
    <m/>
    <x v="102"/>
    <m/>
    <x v="2"/>
    <x v="3"/>
    <x v="2"/>
  </r>
  <r>
    <x v="700"/>
    <x v="4"/>
    <x v="0"/>
    <s v="指名：ドルチェグスト（170816-170916）"/>
    <n v="1640"/>
    <m/>
    <m/>
    <m/>
    <m/>
    <n v="28654.080000000002"/>
    <m/>
    <x v="0"/>
    <m/>
    <m/>
    <x v="102"/>
    <m/>
    <x v="2"/>
    <x v="3"/>
    <x v="2"/>
  </r>
  <r>
    <x v="700"/>
    <x v="4"/>
    <x v="0"/>
    <s v="指名：ドルチェグスト（170816-170916）"/>
    <n v="99"/>
    <m/>
    <m/>
    <m/>
    <m/>
    <n v="269.36"/>
    <m/>
    <x v="0"/>
    <m/>
    <m/>
    <x v="102"/>
    <m/>
    <x v="2"/>
    <x v="3"/>
    <x v="2"/>
  </r>
  <r>
    <x v="700"/>
    <x v="4"/>
    <x v="0"/>
    <s v="指名：ドルチェグスト（170816-170916）"/>
    <n v="5376"/>
    <m/>
    <m/>
    <m/>
    <m/>
    <n v="85913.36"/>
    <m/>
    <x v="0"/>
    <m/>
    <m/>
    <x v="102"/>
    <m/>
    <x v="2"/>
    <x v="3"/>
    <x v="2"/>
  </r>
  <r>
    <x v="701"/>
    <x v="4"/>
    <x v="0"/>
    <s v="指名：ドルチェグスト（170816-170916）"/>
    <n v="822"/>
    <m/>
    <m/>
    <m/>
    <m/>
    <n v="15740.399999999998"/>
    <m/>
    <x v="0"/>
    <m/>
    <m/>
    <x v="103"/>
    <m/>
    <x v="2"/>
    <x v="3"/>
    <x v="2"/>
  </r>
  <r>
    <x v="701"/>
    <x v="4"/>
    <x v="0"/>
    <s v="指名：ドルチェグスト（170816-170916）"/>
    <n v="51"/>
    <m/>
    <m/>
    <m/>
    <m/>
    <n v="138.32"/>
    <m/>
    <x v="0"/>
    <m/>
    <m/>
    <x v="103"/>
    <m/>
    <x v="2"/>
    <x v="3"/>
    <x v="2"/>
  </r>
  <r>
    <x v="701"/>
    <x v="4"/>
    <x v="0"/>
    <s v="指名：ドルチェグスト（170816-170916）"/>
    <n v="3167"/>
    <m/>
    <m/>
    <m/>
    <m/>
    <n v="64528.880000000005"/>
    <m/>
    <x v="0"/>
    <m/>
    <m/>
    <x v="103"/>
    <m/>
    <x v="2"/>
    <x v="3"/>
    <x v="2"/>
  </r>
  <r>
    <x v="701"/>
    <x v="4"/>
    <x v="0"/>
    <s v="指名：ドルチェグスト（170816-170916）"/>
    <n v="108"/>
    <m/>
    <m/>
    <m/>
    <m/>
    <n v="1111.76"/>
    <m/>
    <x v="0"/>
    <m/>
    <m/>
    <x v="103"/>
    <m/>
    <x v="2"/>
    <x v="3"/>
    <x v="2"/>
  </r>
  <r>
    <x v="702"/>
    <x v="4"/>
    <x v="0"/>
    <s v="指名：ドルチェグスト（170816-170916）"/>
    <n v="2678"/>
    <m/>
    <m/>
    <m/>
    <m/>
    <n v="45781.84"/>
    <m/>
    <x v="0"/>
    <m/>
    <m/>
    <x v="103"/>
    <m/>
    <x v="2"/>
    <x v="3"/>
    <x v="2"/>
  </r>
  <r>
    <x v="702"/>
    <x v="4"/>
    <x v="0"/>
    <s v="指名：ドルチェグスト（170816-170916）"/>
    <n v="70"/>
    <m/>
    <m/>
    <m/>
    <m/>
    <n v="794.56"/>
    <m/>
    <x v="0"/>
    <m/>
    <m/>
    <x v="103"/>
    <m/>
    <x v="2"/>
    <x v="3"/>
    <x v="2"/>
  </r>
  <r>
    <x v="702"/>
    <x v="4"/>
    <x v="0"/>
    <s v="指名：ドルチェグスト（170816-170916）"/>
    <n v="29"/>
    <m/>
    <m/>
    <m/>
    <m/>
    <n v="287.04000000000002"/>
    <m/>
    <x v="0"/>
    <m/>
    <m/>
    <x v="103"/>
    <m/>
    <x v="2"/>
    <x v="3"/>
    <x v="2"/>
  </r>
  <r>
    <x v="702"/>
    <x v="4"/>
    <x v="0"/>
    <s v="指名：ドルチェグスト（170816-170916）"/>
    <n v="635"/>
    <m/>
    <m/>
    <m/>
    <m/>
    <n v="10471.76"/>
    <m/>
    <x v="0"/>
    <m/>
    <m/>
    <x v="103"/>
    <m/>
    <x v="2"/>
    <x v="3"/>
    <x v="2"/>
  </r>
  <r>
    <x v="703"/>
    <x v="4"/>
    <x v="0"/>
    <s v="指名：ドルチェグスト（170816-170916）"/>
    <n v="77"/>
    <m/>
    <m/>
    <m/>
    <m/>
    <n v="737.36"/>
    <m/>
    <x v="0"/>
    <m/>
    <m/>
    <x v="103"/>
    <m/>
    <x v="2"/>
    <x v="3"/>
    <x v="2"/>
  </r>
  <r>
    <x v="703"/>
    <x v="4"/>
    <x v="0"/>
    <s v="指名：ドルチェグスト（170816-170916）"/>
    <n v="29"/>
    <m/>
    <m/>
    <m/>
    <m/>
    <n v="100.88"/>
    <m/>
    <x v="0"/>
    <m/>
    <m/>
    <x v="103"/>
    <m/>
    <x v="2"/>
    <x v="3"/>
    <x v="2"/>
  </r>
  <r>
    <x v="703"/>
    <x v="4"/>
    <x v="0"/>
    <s v="指名：ドルチェグスト（170816-170916）"/>
    <n v="798"/>
    <m/>
    <m/>
    <m/>
    <m/>
    <n v="10498.8"/>
    <m/>
    <x v="0"/>
    <m/>
    <m/>
    <x v="103"/>
    <m/>
    <x v="2"/>
    <x v="3"/>
    <x v="2"/>
  </r>
  <r>
    <x v="703"/>
    <x v="4"/>
    <x v="0"/>
    <s v="指名：ドルチェグスト（170816-170916）"/>
    <n v="3236"/>
    <m/>
    <m/>
    <m/>
    <m/>
    <n v="46085.52"/>
    <m/>
    <x v="0"/>
    <m/>
    <m/>
    <x v="103"/>
    <m/>
    <x v="2"/>
    <x v="3"/>
    <x v="2"/>
  </r>
  <r>
    <x v="704"/>
    <x v="4"/>
    <x v="0"/>
    <s v="指名：ドルチェグスト（170816-170916）"/>
    <n v="29"/>
    <m/>
    <m/>
    <m/>
    <m/>
    <n v="12.48"/>
    <m/>
    <x v="0"/>
    <m/>
    <m/>
    <x v="103"/>
    <m/>
    <x v="2"/>
    <x v="3"/>
    <x v="2"/>
  </r>
  <r>
    <x v="704"/>
    <x v="4"/>
    <x v="0"/>
    <s v="指名：ドルチェグスト（170816-170916）"/>
    <n v="46"/>
    <m/>
    <m/>
    <m/>
    <m/>
    <n v="1136.72"/>
    <m/>
    <x v="0"/>
    <m/>
    <m/>
    <x v="103"/>
    <m/>
    <x v="2"/>
    <x v="3"/>
    <x v="2"/>
  </r>
  <r>
    <x v="704"/>
    <x v="4"/>
    <x v="0"/>
    <s v="指名：ドルチェグスト（170816-170916）"/>
    <n v="856"/>
    <m/>
    <m/>
    <m/>
    <m/>
    <n v="11833.119999999999"/>
    <m/>
    <x v="0"/>
    <m/>
    <m/>
    <x v="103"/>
    <m/>
    <x v="2"/>
    <x v="3"/>
    <x v="2"/>
  </r>
  <r>
    <x v="704"/>
    <x v="4"/>
    <x v="0"/>
    <s v="指名：ドルチェグスト（170816-170916）"/>
    <n v="3210"/>
    <m/>
    <m/>
    <m/>
    <m/>
    <n v="44448.560000000005"/>
    <m/>
    <x v="0"/>
    <m/>
    <m/>
    <x v="103"/>
    <m/>
    <x v="2"/>
    <x v="3"/>
    <x v="2"/>
  </r>
  <r>
    <x v="705"/>
    <x v="4"/>
    <x v="0"/>
    <s v="指名：ドルチェグスト（170816-170916）"/>
    <n v="45"/>
    <m/>
    <m/>
    <m/>
    <m/>
    <n v="310.95999999999998"/>
    <m/>
    <x v="0"/>
    <m/>
    <m/>
    <x v="103"/>
    <m/>
    <x v="2"/>
    <x v="3"/>
    <x v="2"/>
  </r>
  <r>
    <x v="705"/>
    <x v="4"/>
    <x v="0"/>
    <s v="指名：ドルチェグスト（170816-170916）"/>
    <n v="871"/>
    <m/>
    <m/>
    <m/>
    <m/>
    <n v="9608.56"/>
    <m/>
    <x v="0"/>
    <m/>
    <m/>
    <x v="103"/>
    <m/>
    <x v="2"/>
    <x v="3"/>
    <x v="2"/>
  </r>
  <r>
    <x v="705"/>
    <x v="4"/>
    <x v="0"/>
    <s v="指名：ドルチェグスト（170816-170916）"/>
    <n v="57"/>
    <m/>
    <m/>
    <m/>
    <m/>
    <n v="733.2"/>
    <m/>
    <x v="0"/>
    <m/>
    <m/>
    <x v="103"/>
    <m/>
    <x v="2"/>
    <x v="3"/>
    <x v="2"/>
  </r>
  <r>
    <x v="705"/>
    <x v="4"/>
    <x v="0"/>
    <s v="指名：ドルチェグスト（170816-170916）"/>
    <n v="3210"/>
    <m/>
    <m/>
    <m/>
    <m/>
    <n v="46654.399999999994"/>
    <m/>
    <x v="0"/>
    <m/>
    <m/>
    <x v="103"/>
    <m/>
    <x v="2"/>
    <x v="3"/>
    <x v="2"/>
  </r>
  <r>
    <x v="706"/>
    <x v="4"/>
    <x v="0"/>
    <s v="指名：ドルチェグスト（170816-170916）"/>
    <n v="3207"/>
    <m/>
    <m/>
    <m/>
    <m/>
    <n v="44050.239999999998"/>
    <m/>
    <x v="0"/>
    <m/>
    <m/>
    <x v="103"/>
    <m/>
    <x v="2"/>
    <x v="3"/>
    <x v="2"/>
  </r>
  <r>
    <x v="706"/>
    <x v="4"/>
    <x v="0"/>
    <s v="指名：ドルチェグスト（170816-170916）"/>
    <n v="66"/>
    <m/>
    <m/>
    <m/>
    <m/>
    <n v="699.92000000000007"/>
    <m/>
    <x v="0"/>
    <m/>
    <m/>
    <x v="103"/>
    <m/>
    <x v="2"/>
    <x v="3"/>
    <x v="2"/>
  </r>
  <r>
    <x v="706"/>
    <x v="4"/>
    <x v="0"/>
    <s v="指名：ドルチェグスト（170816-170916）"/>
    <n v="29"/>
    <m/>
    <m/>
    <m/>
    <m/>
    <n v="98.8"/>
    <m/>
    <x v="0"/>
    <m/>
    <m/>
    <x v="103"/>
    <m/>
    <x v="2"/>
    <x v="3"/>
    <x v="2"/>
  </r>
  <r>
    <x v="706"/>
    <x v="4"/>
    <x v="0"/>
    <s v="指名：ドルチェグスト（170816-170916）"/>
    <n v="989"/>
    <m/>
    <m/>
    <m/>
    <m/>
    <n v="12358.32"/>
    <m/>
    <x v="0"/>
    <m/>
    <m/>
    <x v="103"/>
    <m/>
    <x v="2"/>
    <x v="3"/>
    <x v="2"/>
  </r>
  <r>
    <x v="707"/>
    <x v="4"/>
    <x v="0"/>
    <s v="指名：ドルチェグスト（170816-170916）"/>
    <n v="1029"/>
    <m/>
    <m/>
    <m/>
    <m/>
    <n v="10057.839999999998"/>
    <m/>
    <x v="0"/>
    <m/>
    <m/>
    <x v="103"/>
    <m/>
    <x v="2"/>
    <x v="3"/>
    <x v="2"/>
  </r>
  <r>
    <x v="707"/>
    <x v="4"/>
    <x v="0"/>
    <s v="指名：ドルチェグスト（170816-170916）"/>
    <n v="68"/>
    <m/>
    <m/>
    <m/>
    <m/>
    <n v="279.76"/>
    <m/>
    <x v="0"/>
    <m/>
    <m/>
    <x v="103"/>
    <m/>
    <x v="2"/>
    <x v="3"/>
    <x v="2"/>
  </r>
  <r>
    <x v="707"/>
    <x v="4"/>
    <x v="0"/>
    <s v="指名：ドルチェグスト（170816-170916）"/>
    <n v="38"/>
    <m/>
    <m/>
    <m/>
    <m/>
    <n v="425.36"/>
    <m/>
    <x v="0"/>
    <m/>
    <m/>
    <x v="103"/>
    <m/>
    <x v="2"/>
    <x v="3"/>
    <x v="2"/>
  </r>
  <r>
    <x v="707"/>
    <x v="4"/>
    <x v="0"/>
    <s v="指名：ドルチェグスト（170816-170916）"/>
    <n v="3333"/>
    <m/>
    <m/>
    <m/>
    <m/>
    <n v="46605.52"/>
    <m/>
    <x v="0"/>
    <m/>
    <m/>
    <x v="103"/>
    <m/>
    <x v="2"/>
    <x v="3"/>
    <x v="2"/>
  </r>
  <r>
    <x v="708"/>
    <x v="4"/>
    <x v="0"/>
    <s v="指名：ドルチェグスト（170816-170916）"/>
    <n v="3241"/>
    <m/>
    <m/>
    <m/>
    <m/>
    <n v="43444.959999999999"/>
    <m/>
    <x v="0"/>
    <m/>
    <m/>
    <x v="104"/>
    <m/>
    <x v="2"/>
    <x v="3"/>
    <x v="2"/>
  </r>
  <r>
    <x v="708"/>
    <x v="4"/>
    <x v="0"/>
    <s v="指名：ドルチェグスト（170816-170916）"/>
    <n v="45"/>
    <m/>
    <m/>
    <m/>
    <m/>
    <n v="0"/>
    <m/>
    <x v="0"/>
    <m/>
    <m/>
    <x v="104"/>
    <m/>
    <x v="2"/>
    <x v="3"/>
    <x v="2"/>
  </r>
  <r>
    <x v="708"/>
    <x v="4"/>
    <x v="0"/>
    <s v="指名：ドルチェグスト（170816-170916）"/>
    <n v="77"/>
    <m/>
    <m/>
    <m/>
    <m/>
    <n v="400.4"/>
    <m/>
    <x v="0"/>
    <m/>
    <m/>
    <x v="104"/>
    <m/>
    <x v="2"/>
    <x v="3"/>
    <x v="2"/>
  </r>
  <r>
    <x v="708"/>
    <x v="4"/>
    <x v="0"/>
    <s v="指名：ドルチェグスト（170816-170916）"/>
    <n v="1079"/>
    <m/>
    <m/>
    <m/>
    <m/>
    <n v="13409.76"/>
    <m/>
    <x v="0"/>
    <m/>
    <m/>
    <x v="104"/>
    <m/>
    <x v="2"/>
    <x v="3"/>
    <x v="2"/>
  </r>
  <r>
    <x v="709"/>
    <x v="4"/>
    <x v="0"/>
    <s v="指名：ドルチェグスト（170816-170916）"/>
    <n v="1239"/>
    <m/>
    <m/>
    <m/>
    <m/>
    <n v="14476.8"/>
    <m/>
    <x v="0"/>
    <m/>
    <m/>
    <x v="104"/>
    <m/>
    <x v="2"/>
    <x v="3"/>
    <x v="2"/>
  </r>
  <r>
    <x v="709"/>
    <x v="4"/>
    <x v="0"/>
    <s v="指名：ドルチェグスト（170816-170916）"/>
    <n v="113"/>
    <m/>
    <m/>
    <m/>
    <m/>
    <n v="321.36"/>
    <m/>
    <x v="0"/>
    <m/>
    <m/>
    <x v="104"/>
    <m/>
    <x v="2"/>
    <x v="3"/>
    <x v="2"/>
  </r>
  <r>
    <x v="709"/>
    <x v="4"/>
    <x v="0"/>
    <s v="指名：ドルチェグスト（170816-170916）"/>
    <n v="3235"/>
    <m/>
    <m/>
    <m/>
    <m/>
    <n v="42287.44"/>
    <m/>
    <x v="0"/>
    <m/>
    <m/>
    <x v="104"/>
    <m/>
    <x v="2"/>
    <x v="3"/>
    <x v="2"/>
  </r>
  <r>
    <x v="709"/>
    <x v="4"/>
    <x v="0"/>
    <s v="指名：ドルチェグスト（170816-170916）"/>
    <n v="66"/>
    <m/>
    <m/>
    <m/>
    <m/>
    <n v="176.8"/>
    <m/>
    <x v="0"/>
    <m/>
    <m/>
    <x v="104"/>
    <m/>
    <x v="2"/>
    <x v="3"/>
    <x v="2"/>
  </r>
  <r>
    <x v="710"/>
    <x v="4"/>
    <x v="0"/>
    <s v="指名：ドルチェグスト（170816-170916）"/>
    <n v="3455"/>
    <m/>
    <m/>
    <m/>
    <m/>
    <n v="43706"/>
    <m/>
    <x v="0"/>
    <m/>
    <m/>
    <x v="104"/>
    <m/>
    <x v="2"/>
    <x v="3"/>
    <x v="2"/>
  </r>
  <r>
    <x v="710"/>
    <x v="4"/>
    <x v="0"/>
    <s v="指名：ドルチェグスト（170816-170916）"/>
    <n v="75"/>
    <m/>
    <m/>
    <m/>
    <m/>
    <n v="444.08"/>
    <m/>
    <x v="0"/>
    <m/>
    <m/>
    <x v="104"/>
    <m/>
    <x v="2"/>
    <x v="3"/>
    <x v="2"/>
  </r>
  <r>
    <x v="710"/>
    <x v="4"/>
    <x v="0"/>
    <s v="指名：ドルチェグスト（170816-170916）"/>
    <n v="1021"/>
    <m/>
    <m/>
    <m/>
    <m/>
    <n v="13006.240000000002"/>
    <m/>
    <x v="0"/>
    <m/>
    <m/>
    <x v="104"/>
    <m/>
    <x v="2"/>
    <x v="3"/>
    <x v="2"/>
  </r>
  <r>
    <x v="710"/>
    <x v="4"/>
    <x v="0"/>
    <s v="指名：ドルチェグスト（170816-170916）"/>
    <n v="40"/>
    <m/>
    <m/>
    <m/>
    <m/>
    <n v="195.52"/>
    <m/>
    <x v="0"/>
    <m/>
    <m/>
    <x v="104"/>
    <m/>
    <x v="2"/>
    <x v="3"/>
    <x v="2"/>
  </r>
  <r>
    <x v="711"/>
    <x v="4"/>
    <x v="0"/>
    <s v="指名：ドルチェグスト（170816-170916）"/>
    <n v="1030"/>
    <m/>
    <m/>
    <m/>
    <m/>
    <n v="13656.24"/>
    <m/>
    <x v="0"/>
    <m/>
    <m/>
    <x v="104"/>
    <m/>
    <x v="2"/>
    <x v="3"/>
    <x v="2"/>
  </r>
  <r>
    <x v="711"/>
    <x v="4"/>
    <x v="0"/>
    <s v="指名：ドルチェグスト（170816-170916）"/>
    <n v="36"/>
    <m/>
    <m/>
    <m/>
    <m/>
    <n v="156"/>
    <m/>
    <x v="0"/>
    <m/>
    <m/>
    <x v="104"/>
    <m/>
    <x v="2"/>
    <x v="3"/>
    <x v="2"/>
  </r>
  <r>
    <x v="711"/>
    <x v="4"/>
    <x v="0"/>
    <s v="指名：ドルチェグスト（170816-170916）"/>
    <n v="3153"/>
    <m/>
    <m/>
    <m/>
    <m/>
    <n v="42959.28"/>
    <m/>
    <x v="0"/>
    <m/>
    <m/>
    <x v="104"/>
    <m/>
    <x v="2"/>
    <x v="3"/>
    <x v="2"/>
  </r>
  <r>
    <x v="711"/>
    <x v="4"/>
    <x v="0"/>
    <s v="指名：ドルチェグスト（170816-170916）"/>
    <n v="52"/>
    <m/>
    <m/>
    <m/>
    <m/>
    <n v="534.55999999999995"/>
    <m/>
    <x v="0"/>
    <m/>
    <m/>
    <x v="104"/>
    <m/>
    <x v="2"/>
    <x v="3"/>
    <x v="2"/>
  </r>
  <r>
    <x v="712"/>
    <x v="4"/>
    <x v="0"/>
    <s v="指名：ドルチェグスト（170816-170916）"/>
    <n v="1198"/>
    <m/>
    <m/>
    <m/>
    <m/>
    <n v="11692.72"/>
    <m/>
    <x v="0"/>
    <m/>
    <m/>
    <x v="104"/>
    <m/>
    <x v="2"/>
    <x v="3"/>
    <x v="2"/>
  </r>
  <r>
    <x v="712"/>
    <x v="4"/>
    <x v="0"/>
    <s v="指名：ドルチェグスト（170816-170916）"/>
    <n v="52"/>
    <m/>
    <m/>
    <m/>
    <m/>
    <n v="566.79999999999995"/>
    <m/>
    <x v="0"/>
    <m/>
    <m/>
    <x v="104"/>
    <m/>
    <x v="2"/>
    <x v="3"/>
    <x v="2"/>
  </r>
  <r>
    <x v="712"/>
    <x v="4"/>
    <x v="0"/>
    <s v="指名：ドルチェグスト（170816-170916）"/>
    <n v="54"/>
    <m/>
    <m/>
    <m/>
    <m/>
    <n v="435.76"/>
    <m/>
    <x v="0"/>
    <m/>
    <m/>
    <x v="104"/>
    <m/>
    <x v="2"/>
    <x v="3"/>
    <x v="2"/>
  </r>
  <r>
    <x v="712"/>
    <x v="4"/>
    <x v="0"/>
    <s v="指名：ドルチェグスト（170816-170916）"/>
    <n v="3189"/>
    <m/>
    <m/>
    <m/>
    <m/>
    <n v="44522.400000000001"/>
    <m/>
    <x v="0"/>
    <m/>
    <m/>
    <x v="104"/>
    <m/>
    <x v="2"/>
    <x v="3"/>
    <x v="2"/>
  </r>
  <r>
    <x v="852"/>
    <x v="4"/>
    <x v="0"/>
    <s v="指名：ドルチェグスト（170816-170916）"/>
    <n v="1189"/>
    <m/>
    <m/>
    <m/>
    <m/>
    <n v="13877.759999999998"/>
    <m/>
    <x v="0"/>
    <m/>
    <m/>
    <x v="104"/>
    <m/>
    <x v="2"/>
    <x v="3"/>
    <x v="2"/>
  </r>
  <r>
    <x v="852"/>
    <x v="4"/>
    <x v="0"/>
    <s v="指名：ドルチェグスト（170816-170916）"/>
    <n v="33"/>
    <m/>
    <m/>
    <m/>
    <m/>
    <n v="476.32"/>
    <m/>
    <x v="0"/>
    <m/>
    <m/>
    <x v="104"/>
    <m/>
    <x v="2"/>
    <x v="3"/>
    <x v="2"/>
  </r>
  <r>
    <x v="852"/>
    <x v="4"/>
    <x v="0"/>
    <s v="指名：ドルチェグスト（170816-170916）"/>
    <n v="3191"/>
    <m/>
    <m/>
    <m/>
    <m/>
    <n v="42818.880000000005"/>
    <m/>
    <x v="0"/>
    <m/>
    <m/>
    <x v="104"/>
    <m/>
    <x v="2"/>
    <x v="3"/>
    <x v="2"/>
  </r>
  <r>
    <x v="852"/>
    <x v="4"/>
    <x v="0"/>
    <s v="指名：ドルチェグスト（170816-170916）"/>
    <n v="33"/>
    <m/>
    <m/>
    <m/>
    <m/>
    <n v="199.68"/>
    <m/>
    <x v="0"/>
    <m/>
    <m/>
    <x v="104"/>
    <m/>
    <x v="2"/>
    <x v="3"/>
    <x v="2"/>
  </r>
  <r>
    <x v="853"/>
    <x v="4"/>
    <x v="0"/>
    <s v="指名：ドルチェグスト（170816-170916）"/>
    <n v="3535"/>
    <m/>
    <m/>
    <m/>
    <m/>
    <n v="44300.880000000005"/>
    <m/>
    <x v="0"/>
    <m/>
    <m/>
    <x v="104"/>
    <m/>
    <x v="2"/>
    <x v="3"/>
    <x v="2"/>
  </r>
  <r>
    <x v="853"/>
    <x v="4"/>
    <x v="0"/>
    <s v="指名：ドルチェグスト（170816-170916）"/>
    <n v="40"/>
    <m/>
    <m/>
    <m/>
    <m/>
    <n v="334.88"/>
    <m/>
    <x v="0"/>
    <m/>
    <m/>
    <x v="104"/>
    <m/>
    <x v="2"/>
    <x v="3"/>
    <x v="2"/>
  </r>
  <r>
    <x v="853"/>
    <x v="4"/>
    <x v="0"/>
    <s v="指名：ドルチェグスト（170816-170916）"/>
    <n v="45"/>
    <m/>
    <m/>
    <m/>
    <m/>
    <n v="345.28"/>
    <m/>
    <x v="0"/>
    <m/>
    <m/>
    <x v="104"/>
    <m/>
    <x v="2"/>
    <x v="3"/>
    <x v="2"/>
  </r>
  <r>
    <x v="853"/>
    <x v="4"/>
    <x v="0"/>
    <s v="指名：ドルチェグスト（170816-170916）"/>
    <n v="1159"/>
    <m/>
    <m/>
    <m/>
    <m/>
    <n v="12234.56"/>
    <m/>
    <x v="0"/>
    <m/>
    <m/>
    <x v="104"/>
    <m/>
    <x v="2"/>
    <x v="3"/>
    <x v="2"/>
  </r>
  <r>
    <x v="854"/>
    <x v="4"/>
    <x v="0"/>
    <s v="指名：ドルチェグスト（170816-170916）"/>
    <n v="3139"/>
    <m/>
    <m/>
    <m/>
    <m/>
    <n v="45834.880000000005"/>
    <m/>
    <x v="0"/>
    <m/>
    <m/>
    <x v="105"/>
    <m/>
    <x v="2"/>
    <x v="3"/>
    <x v="2"/>
  </r>
  <r>
    <x v="854"/>
    <x v="4"/>
    <x v="0"/>
    <s v="指名：ドルチェグスト（170816-170916）"/>
    <n v="44"/>
    <m/>
    <m/>
    <m/>
    <m/>
    <n v="257.92"/>
    <m/>
    <x v="0"/>
    <m/>
    <m/>
    <x v="105"/>
    <m/>
    <x v="2"/>
    <x v="3"/>
    <x v="2"/>
  </r>
  <r>
    <x v="854"/>
    <x v="4"/>
    <x v="0"/>
    <s v="指名：ドルチェグスト（170816-170916）"/>
    <n v="1076"/>
    <m/>
    <m/>
    <m/>
    <m/>
    <n v="10816"/>
    <m/>
    <x v="0"/>
    <m/>
    <m/>
    <x v="105"/>
    <m/>
    <x v="2"/>
    <x v="3"/>
    <x v="2"/>
  </r>
  <r>
    <x v="854"/>
    <x v="4"/>
    <x v="0"/>
    <s v="指名：ドルチェグスト（170816-170916）"/>
    <n v="41"/>
    <m/>
    <m/>
    <m/>
    <m/>
    <n v="220.48"/>
    <m/>
    <x v="0"/>
    <m/>
    <m/>
    <x v="105"/>
    <m/>
    <x v="2"/>
    <x v="3"/>
    <x v="2"/>
  </r>
  <r>
    <x v="855"/>
    <x v="4"/>
    <x v="0"/>
    <s v="指名：ドルチェグスト（170816-170916）"/>
    <n v="44"/>
    <m/>
    <m/>
    <m/>
    <m/>
    <n v="0"/>
    <m/>
    <x v="0"/>
    <m/>
    <m/>
    <x v="105"/>
    <m/>
    <x v="2"/>
    <x v="3"/>
    <x v="2"/>
  </r>
  <r>
    <x v="855"/>
    <x v="4"/>
    <x v="0"/>
    <s v="指名：ドルチェグスト（170816-170916）"/>
    <n v="37"/>
    <m/>
    <m/>
    <m/>
    <m/>
    <n v="169.52"/>
    <m/>
    <x v="0"/>
    <m/>
    <m/>
    <x v="105"/>
    <m/>
    <x v="2"/>
    <x v="3"/>
    <x v="2"/>
  </r>
  <r>
    <x v="855"/>
    <x v="4"/>
    <x v="0"/>
    <s v="指名：ドルチェグスト（170816-170916）"/>
    <n v="1352"/>
    <m/>
    <m/>
    <m/>
    <m/>
    <n v="13953.68"/>
    <m/>
    <x v="0"/>
    <m/>
    <m/>
    <x v="105"/>
    <m/>
    <x v="2"/>
    <x v="3"/>
    <x v="2"/>
  </r>
  <r>
    <x v="855"/>
    <x v="4"/>
    <x v="0"/>
    <s v="指名：ドルチェグスト（170816-170916）"/>
    <n v="3208"/>
    <m/>
    <m/>
    <m/>
    <m/>
    <n v="43253.600000000006"/>
    <m/>
    <x v="0"/>
    <m/>
    <m/>
    <x v="105"/>
    <m/>
    <x v="2"/>
    <x v="3"/>
    <x v="2"/>
  </r>
  <r>
    <x v="856"/>
    <x v="4"/>
    <x v="0"/>
    <s v="指名：ドルチェグスト（170816-170916）"/>
    <n v="2881"/>
    <m/>
    <m/>
    <m/>
    <m/>
    <n v="40662.959999999999"/>
    <m/>
    <x v="0"/>
    <m/>
    <m/>
    <x v="105"/>
    <m/>
    <x v="2"/>
    <x v="3"/>
    <x v="2"/>
  </r>
  <r>
    <x v="856"/>
    <x v="4"/>
    <x v="0"/>
    <s v="指名：ドルチェグスト（170816-170916）"/>
    <n v="1057"/>
    <m/>
    <m/>
    <m/>
    <m/>
    <n v="16334.24"/>
    <m/>
    <x v="0"/>
    <m/>
    <m/>
    <x v="105"/>
    <m/>
    <x v="2"/>
    <x v="3"/>
    <x v="2"/>
  </r>
  <r>
    <x v="856"/>
    <x v="4"/>
    <x v="0"/>
    <s v="指名：ドルチェグスト（170816-170916）"/>
    <n v="45"/>
    <m/>
    <m/>
    <m/>
    <m/>
    <n v="142.47999999999999"/>
    <m/>
    <x v="0"/>
    <m/>
    <m/>
    <x v="105"/>
    <m/>
    <x v="2"/>
    <x v="3"/>
    <x v="2"/>
  </r>
  <r>
    <x v="856"/>
    <x v="4"/>
    <x v="0"/>
    <s v="指名：ドルチェグスト（170816-170916）"/>
    <n v="39"/>
    <m/>
    <m/>
    <m/>
    <m/>
    <n v="89.44"/>
    <m/>
    <x v="0"/>
    <m/>
    <m/>
    <x v="105"/>
    <m/>
    <x v="2"/>
    <x v="3"/>
    <x v="2"/>
  </r>
  <r>
    <x v="713"/>
    <x v="4"/>
    <x v="0"/>
    <s v="指名：ドルチェグスト（170816-170916）"/>
    <n v="967"/>
    <m/>
    <m/>
    <m/>
    <m/>
    <n v="10868"/>
    <m/>
    <x v="0"/>
    <m/>
    <m/>
    <x v="105"/>
    <m/>
    <x v="2"/>
    <x v="3"/>
    <x v="2"/>
  </r>
  <r>
    <x v="713"/>
    <x v="4"/>
    <x v="0"/>
    <s v="指名：ドルチェグスト（170816-170916）"/>
    <n v="21"/>
    <m/>
    <m/>
    <m/>
    <m/>
    <n v="63.44"/>
    <m/>
    <x v="0"/>
    <m/>
    <m/>
    <x v="105"/>
    <m/>
    <x v="2"/>
    <x v="3"/>
    <x v="2"/>
  </r>
  <r>
    <x v="713"/>
    <x v="4"/>
    <x v="0"/>
    <s v="指名：ドルチェグスト（170816-170916）"/>
    <n v="2772"/>
    <m/>
    <m/>
    <m/>
    <m/>
    <n v="46358"/>
    <m/>
    <x v="0"/>
    <m/>
    <m/>
    <x v="105"/>
    <m/>
    <x v="2"/>
    <x v="3"/>
    <x v="2"/>
  </r>
  <r>
    <x v="713"/>
    <x v="4"/>
    <x v="0"/>
    <s v="指名：ドルチェグスト（170816-170916）"/>
    <n v="41"/>
    <m/>
    <m/>
    <m/>
    <m/>
    <n v="184.08"/>
    <m/>
    <x v="0"/>
    <m/>
    <m/>
    <x v="105"/>
    <m/>
    <x v="2"/>
    <x v="3"/>
    <x v="2"/>
  </r>
  <r>
    <x v="714"/>
    <x v="4"/>
    <x v="0"/>
    <s v="指名：ドルチェグスト（170816-170916）"/>
    <n v="1063"/>
    <m/>
    <m/>
    <m/>
    <m/>
    <n v="12842.96"/>
    <m/>
    <x v="0"/>
    <m/>
    <m/>
    <x v="105"/>
    <m/>
    <x v="2"/>
    <x v="3"/>
    <x v="2"/>
  </r>
  <r>
    <x v="714"/>
    <x v="4"/>
    <x v="0"/>
    <s v="指名：ドルチェグスト（170816-170916）"/>
    <n v="46"/>
    <m/>
    <m/>
    <m/>
    <m/>
    <n v="496.08"/>
    <m/>
    <x v="0"/>
    <m/>
    <m/>
    <x v="105"/>
    <m/>
    <x v="2"/>
    <x v="3"/>
    <x v="2"/>
  </r>
  <r>
    <x v="714"/>
    <x v="4"/>
    <x v="0"/>
    <s v="指名：ドルチェグスト（170816-170916）"/>
    <n v="38"/>
    <m/>
    <m/>
    <m/>
    <m/>
    <n v="322.39999999999998"/>
    <m/>
    <x v="0"/>
    <m/>
    <m/>
    <x v="105"/>
    <m/>
    <x v="2"/>
    <x v="3"/>
    <x v="2"/>
  </r>
  <r>
    <x v="714"/>
    <x v="4"/>
    <x v="0"/>
    <s v="指名：ドルチェグスト（170816-170916）"/>
    <n v="2807"/>
    <m/>
    <m/>
    <m/>
    <m/>
    <n v="43429.36"/>
    <m/>
    <x v="0"/>
    <m/>
    <m/>
    <x v="105"/>
    <m/>
    <x v="2"/>
    <x v="3"/>
    <x v="2"/>
  </r>
  <r>
    <x v="715"/>
    <x v="4"/>
    <x v="0"/>
    <s v="指名：ドルチェグスト（170816-170916）"/>
    <n v="3108"/>
    <m/>
    <m/>
    <m/>
    <m/>
    <n v="47245.120000000003"/>
    <m/>
    <x v="0"/>
    <m/>
    <m/>
    <x v="105"/>
    <m/>
    <x v="2"/>
    <x v="3"/>
    <x v="2"/>
  </r>
  <r>
    <x v="715"/>
    <x v="4"/>
    <x v="0"/>
    <s v="指名：ドルチェグスト（170816-170916）"/>
    <n v="1017"/>
    <m/>
    <m/>
    <m/>
    <m/>
    <n v="9758.32"/>
    <m/>
    <x v="0"/>
    <m/>
    <m/>
    <x v="105"/>
    <m/>
    <x v="2"/>
    <x v="3"/>
    <x v="2"/>
  </r>
  <r>
    <x v="715"/>
    <x v="4"/>
    <x v="0"/>
    <s v="指名：ドルチェグスト（170816-170916）"/>
    <n v="34"/>
    <m/>
    <m/>
    <m/>
    <m/>
    <n v="22.88"/>
    <m/>
    <x v="0"/>
    <m/>
    <m/>
    <x v="105"/>
    <m/>
    <x v="2"/>
    <x v="3"/>
    <x v="2"/>
  </r>
  <r>
    <x v="715"/>
    <x v="4"/>
    <x v="0"/>
    <s v="指名：ドルチェグスト（170816-170916）"/>
    <n v="32"/>
    <m/>
    <m/>
    <m/>
    <m/>
    <n v="156"/>
    <m/>
    <x v="0"/>
    <m/>
    <m/>
    <x v="105"/>
    <m/>
    <x v="2"/>
    <x v="3"/>
    <x v="2"/>
  </r>
  <r>
    <x v="716"/>
    <x v="4"/>
    <x v="0"/>
    <s v="指名：ドルチェグスト（170816-170916）"/>
    <n v="33"/>
    <m/>
    <m/>
    <m/>
    <m/>
    <n v="89.44"/>
    <m/>
    <x v="0"/>
    <m/>
    <m/>
    <x v="105"/>
    <m/>
    <x v="2"/>
    <x v="3"/>
    <x v="2"/>
  </r>
  <r>
    <x v="716"/>
    <x v="4"/>
    <x v="0"/>
    <s v="指名：ドルチェグスト（170816-170916）"/>
    <n v="46"/>
    <m/>
    <m/>
    <m/>
    <m/>
    <n v="542.88"/>
    <m/>
    <x v="0"/>
    <m/>
    <m/>
    <x v="105"/>
    <m/>
    <x v="2"/>
    <x v="3"/>
    <x v="2"/>
  </r>
  <r>
    <x v="716"/>
    <x v="4"/>
    <x v="0"/>
    <s v="指名：ドルチェグスト（170816-170916）"/>
    <n v="1270"/>
    <m/>
    <m/>
    <m/>
    <m/>
    <n v="9272.64"/>
    <m/>
    <x v="0"/>
    <m/>
    <m/>
    <x v="105"/>
    <m/>
    <x v="2"/>
    <x v="3"/>
    <x v="2"/>
  </r>
  <r>
    <x v="716"/>
    <x v="4"/>
    <x v="0"/>
    <s v="指名：ドルチェグスト（170816-170916）"/>
    <n v="3583"/>
    <m/>
    <m/>
    <m/>
    <m/>
    <n v="47252.4"/>
    <m/>
    <x v="0"/>
    <m/>
    <m/>
    <x v="105"/>
    <m/>
    <x v="2"/>
    <x v="3"/>
    <x v="2"/>
  </r>
  <r>
    <x v="717"/>
    <x v="4"/>
    <x v="0"/>
    <s v="指名：ドルチェグスト（170816-170916）"/>
    <n v="1233"/>
    <m/>
    <m/>
    <m/>
    <m/>
    <n v="12831.52"/>
    <m/>
    <x v="0"/>
    <m/>
    <m/>
    <x v="106"/>
    <m/>
    <x v="2"/>
    <x v="3"/>
    <x v="2"/>
  </r>
  <r>
    <x v="717"/>
    <x v="4"/>
    <x v="0"/>
    <s v="指名：ドルチェグスト（170816-170916）"/>
    <n v="41"/>
    <m/>
    <m/>
    <m/>
    <m/>
    <n v="506.48"/>
    <m/>
    <x v="0"/>
    <m/>
    <m/>
    <x v="106"/>
    <m/>
    <x v="2"/>
    <x v="3"/>
    <x v="2"/>
  </r>
  <r>
    <x v="717"/>
    <x v="4"/>
    <x v="0"/>
    <s v="指名：ドルチェグスト（170816-170916）"/>
    <n v="41"/>
    <m/>
    <m/>
    <m/>
    <m/>
    <n v="261.04000000000002"/>
    <m/>
    <x v="0"/>
    <m/>
    <m/>
    <x v="106"/>
    <m/>
    <x v="2"/>
    <x v="3"/>
    <x v="2"/>
  </r>
  <r>
    <x v="717"/>
    <x v="4"/>
    <x v="0"/>
    <s v="指名：ドルチェグスト（170816-170916）"/>
    <n v="3576"/>
    <m/>
    <m/>
    <m/>
    <m/>
    <n v="43837.04"/>
    <m/>
    <x v="0"/>
    <m/>
    <m/>
    <x v="106"/>
    <m/>
    <x v="2"/>
    <x v="3"/>
    <x v="2"/>
  </r>
  <r>
    <x v="718"/>
    <x v="4"/>
    <x v="0"/>
    <s v="指名：ドルチェグスト（170816-170916）"/>
    <n v="57"/>
    <m/>
    <m/>
    <m/>
    <m/>
    <n v="528.32000000000005"/>
    <m/>
    <x v="0"/>
    <m/>
    <m/>
    <x v="106"/>
    <m/>
    <x v="2"/>
    <x v="3"/>
    <x v="2"/>
  </r>
  <r>
    <x v="718"/>
    <x v="4"/>
    <x v="0"/>
    <s v="指名：ドルチェグスト（170816-170916）"/>
    <n v="1539"/>
    <m/>
    <m/>
    <m/>
    <m/>
    <n v="13513.76"/>
    <m/>
    <x v="0"/>
    <m/>
    <m/>
    <x v="106"/>
    <m/>
    <x v="2"/>
    <x v="3"/>
    <x v="2"/>
  </r>
  <r>
    <x v="718"/>
    <x v="4"/>
    <x v="0"/>
    <s v="指名：ドルチェグスト（170816-170916）"/>
    <n v="3811"/>
    <m/>
    <m/>
    <m/>
    <m/>
    <n v="42992.56"/>
    <m/>
    <x v="0"/>
    <m/>
    <m/>
    <x v="106"/>
    <m/>
    <x v="2"/>
    <x v="3"/>
    <x v="2"/>
  </r>
  <r>
    <x v="718"/>
    <x v="4"/>
    <x v="0"/>
    <s v="指名：ドルチェグスト（170816-170916）"/>
    <n v="61"/>
    <m/>
    <m/>
    <m/>
    <m/>
    <n v="188.24"/>
    <m/>
    <x v="0"/>
    <m/>
    <m/>
    <x v="106"/>
    <m/>
    <x v="2"/>
    <x v="3"/>
    <x v="2"/>
  </r>
  <r>
    <x v="719"/>
    <x v="4"/>
    <x v="0"/>
    <s v="指名：ドルチェグスト（170816-170916）"/>
    <n v="971"/>
    <m/>
    <m/>
    <m/>
    <m/>
    <n v="9665.76"/>
    <m/>
    <x v="0"/>
    <m/>
    <m/>
    <x v="106"/>
    <m/>
    <x v="2"/>
    <x v="3"/>
    <x v="2"/>
  </r>
  <r>
    <x v="719"/>
    <x v="4"/>
    <x v="0"/>
    <s v="指名：ドルチェグスト（170816-170916）"/>
    <n v="3117"/>
    <m/>
    <m/>
    <m/>
    <m/>
    <n v="47011.119999999995"/>
    <m/>
    <x v="0"/>
    <m/>
    <m/>
    <x v="106"/>
    <m/>
    <x v="2"/>
    <x v="3"/>
    <x v="2"/>
  </r>
  <r>
    <x v="719"/>
    <x v="4"/>
    <x v="0"/>
    <s v="指名：ドルチェグスト（170816-170916）"/>
    <n v="31"/>
    <m/>
    <m/>
    <m/>
    <m/>
    <n v="140.4"/>
    <m/>
    <x v="0"/>
    <m/>
    <m/>
    <x v="106"/>
    <m/>
    <x v="2"/>
    <x v="3"/>
    <x v="2"/>
  </r>
  <r>
    <x v="719"/>
    <x v="4"/>
    <x v="0"/>
    <s v="指名：ドルチェグスト（170816-170916）"/>
    <n v="43"/>
    <m/>
    <m/>
    <m/>
    <m/>
    <n v="262.08"/>
    <m/>
    <x v="0"/>
    <m/>
    <m/>
    <x v="106"/>
    <m/>
    <x v="2"/>
    <x v="3"/>
    <x v="2"/>
  </r>
  <r>
    <x v="720"/>
    <x v="4"/>
    <x v="0"/>
    <s v="指名：ドルチェグスト（170816-170916）"/>
    <n v="3688"/>
    <m/>
    <m/>
    <m/>
    <m/>
    <n v="58092.32"/>
    <m/>
    <x v="0"/>
    <m/>
    <m/>
    <x v="106"/>
    <m/>
    <x v="2"/>
    <x v="3"/>
    <x v="2"/>
  </r>
  <r>
    <x v="720"/>
    <x v="4"/>
    <x v="0"/>
    <s v="指名：ドルチェグスト（170816-170916）"/>
    <n v="54"/>
    <m/>
    <m/>
    <m/>
    <m/>
    <n v="197.60000000000002"/>
    <m/>
    <x v="0"/>
    <m/>
    <m/>
    <x v="106"/>
    <m/>
    <x v="2"/>
    <x v="3"/>
    <x v="2"/>
  </r>
  <r>
    <x v="720"/>
    <x v="4"/>
    <x v="0"/>
    <s v="指名：ドルチェグスト（170816-170916）"/>
    <n v="1403"/>
    <m/>
    <m/>
    <m/>
    <m/>
    <n v="14214.72"/>
    <m/>
    <x v="0"/>
    <m/>
    <m/>
    <x v="106"/>
    <m/>
    <x v="2"/>
    <x v="3"/>
    <x v="2"/>
  </r>
  <r>
    <x v="720"/>
    <x v="4"/>
    <x v="0"/>
    <s v="指名：ドルチェグスト（170816-170916）"/>
    <n v="52"/>
    <m/>
    <m/>
    <m/>
    <m/>
    <n v="399.36"/>
    <m/>
    <x v="0"/>
    <m/>
    <m/>
    <x v="106"/>
    <m/>
    <x v="2"/>
    <x v="3"/>
    <x v="2"/>
  </r>
  <r>
    <x v="721"/>
    <x v="4"/>
    <x v="0"/>
    <s v="指名：ドルチェグスト（170816-170916）"/>
    <n v="3846"/>
    <m/>
    <m/>
    <m/>
    <m/>
    <n v="63096.799999999996"/>
    <m/>
    <x v="0"/>
    <m/>
    <m/>
    <x v="106"/>
    <m/>
    <x v="2"/>
    <x v="3"/>
    <x v="2"/>
  </r>
  <r>
    <x v="721"/>
    <x v="4"/>
    <x v="0"/>
    <s v="指名：ドルチェグスト（170816-170916）"/>
    <n v="1044"/>
    <m/>
    <m/>
    <m/>
    <m/>
    <n v="12143.04"/>
    <m/>
    <x v="0"/>
    <m/>
    <m/>
    <x v="106"/>
    <m/>
    <x v="2"/>
    <x v="3"/>
    <x v="2"/>
  </r>
  <r>
    <x v="721"/>
    <x v="4"/>
    <x v="0"/>
    <s v="指名：ドルチェグスト（170816-170916）"/>
    <n v="37"/>
    <m/>
    <m/>
    <m/>
    <m/>
    <n v="64.48"/>
    <m/>
    <x v="0"/>
    <m/>
    <m/>
    <x v="106"/>
    <m/>
    <x v="2"/>
    <x v="3"/>
    <x v="2"/>
  </r>
  <r>
    <x v="721"/>
    <x v="4"/>
    <x v="0"/>
    <s v="指名：ドルチェグスト（170816-170916）"/>
    <n v="47"/>
    <m/>
    <m/>
    <m/>
    <m/>
    <n v="462.8"/>
    <m/>
    <x v="0"/>
    <m/>
    <m/>
    <x v="106"/>
    <m/>
    <x v="2"/>
    <x v="3"/>
    <x v="2"/>
  </r>
  <r>
    <x v="722"/>
    <x v="4"/>
    <x v="0"/>
    <s v="指名：ドルチェグスト（170816-170916）"/>
    <n v="41"/>
    <m/>
    <m/>
    <m/>
    <m/>
    <n v="165.36"/>
    <m/>
    <x v="0"/>
    <m/>
    <m/>
    <x v="106"/>
    <m/>
    <x v="2"/>
    <x v="3"/>
    <x v="2"/>
  </r>
  <r>
    <x v="722"/>
    <x v="4"/>
    <x v="0"/>
    <s v="指名：ドルチェグスト（170816-170916）"/>
    <n v="63"/>
    <m/>
    <m/>
    <m/>
    <m/>
    <n v="650"/>
    <m/>
    <x v="0"/>
    <m/>
    <m/>
    <x v="106"/>
    <m/>
    <x v="2"/>
    <x v="3"/>
    <x v="2"/>
  </r>
  <r>
    <x v="722"/>
    <x v="4"/>
    <x v="0"/>
    <s v="指名：ドルチェグスト（170816-170916）"/>
    <n v="1209"/>
    <m/>
    <m/>
    <m/>
    <m/>
    <n v="11558.56"/>
    <m/>
    <x v="0"/>
    <m/>
    <m/>
    <x v="106"/>
    <m/>
    <x v="2"/>
    <x v="3"/>
    <x v="2"/>
  </r>
  <r>
    <x v="722"/>
    <x v="4"/>
    <x v="0"/>
    <s v="指名：ドルチェグスト（170816-170916）"/>
    <n v="4500"/>
    <m/>
    <m/>
    <m/>
    <m/>
    <n v="59907.12"/>
    <m/>
    <x v="0"/>
    <m/>
    <m/>
    <x v="106"/>
    <m/>
    <x v="2"/>
    <x v="3"/>
    <x v="2"/>
  </r>
  <r>
    <x v="723"/>
    <x v="4"/>
    <x v="0"/>
    <s v="指名：ドルチェグスト（170816-170916）"/>
    <n v="44"/>
    <m/>
    <m/>
    <m/>
    <m/>
    <n v="16.64"/>
    <m/>
    <x v="0"/>
    <m/>
    <m/>
    <x v="106"/>
    <m/>
    <x v="2"/>
    <x v="3"/>
    <x v="2"/>
  </r>
  <r>
    <x v="723"/>
    <x v="4"/>
    <x v="0"/>
    <s v="指名：ドルチェグスト（170816-170916）"/>
    <n v="4623"/>
    <m/>
    <m/>
    <m/>
    <m/>
    <n v="60668.4"/>
    <m/>
    <x v="0"/>
    <m/>
    <m/>
    <x v="106"/>
    <m/>
    <x v="2"/>
    <x v="3"/>
    <x v="2"/>
  </r>
  <r>
    <x v="723"/>
    <x v="4"/>
    <x v="0"/>
    <s v="指名：ドルチェグスト（170816-170916）"/>
    <n v="1347"/>
    <m/>
    <m/>
    <m/>
    <m/>
    <n v="11259.04"/>
    <m/>
    <x v="0"/>
    <m/>
    <m/>
    <x v="106"/>
    <m/>
    <x v="2"/>
    <x v="3"/>
    <x v="2"/>
  </r>
  <r>
    <x v="723"/>
    <x v="4"/>
    <x v="0"/>
    <s v="指名：ドルチェグスト（170816-170916）"/>
    <n v="41"/>
    <m/>
    <m/>
    <m/>
    <m/>
    <n v="61.36"/>
    <m/>
    <x v="0"/>
    <m/>
    <m/>
    <x v="106"/>
    <m/>
    <x v="2"/>
    <x v="3"/>
    <x v="2"/>
  </r>
  <r>
    <x v="724"/>
    <x v="4"/>
    <x v="0"/>
    <s v="指名：ドルチェグスト（170816-170916）"/>
    <n v="3534"/>
    <m/>
    <m/>
    <m/>
    <m/>
    <n v="58921.2"/>
    <m/>
    <x v="0"/>
    <m/>
    <m/>
    <x v="107"/>
    <m/>
    <x v="2"/>
    <x v="3"/>
    <x v="2"/>
  </r>
  <r>
    <x v="724"/>
    <x v="4"/>
    <x v="0"/>
    <s v="指名：ドルチェグスト（170816-170916）"/>
    <n v="41"/>
    <m/>
    <m/>
    <m/>
    <m/>
    <n v="800.8"/>
    <m/>
    <x v="0"/>
    <m/>
    <m/>
    <x v="107"/>
    <m/>
    <x v="2"/>
    <x v="3"/>
    <x v="2"/>
  </r>
  <r>
    <x v="724"/>
    <x v="4"/>
    <x v="0"/>
    <s v="指名：ドルチェグスト（170816-170916）"/>
    <n v="43"/>
    <m/>
    <m/>
    <m/>
    <m/>
    <n v="93.6"/>
    <m/>
    <x v="0"/>
    <m/>
    <m/>
    <x v="107"/>
    <m/>
    <x v="2"/>
    <x v="3"/>
    <x v="2"/>
  </r>
  <r>
    <x v="724"/>
    <x v="4"/>
    <x v="0"/>
    <s v="指名：ドルチェグスト（170816-170916）"/>
    <n v="1123"/>
    <m/>
    <m/>
    <m/>
    <m/>
    <n v="17985.760000000002"/>
    <m/>
    <x v="0"/>
    <m/>
    <m/>
    <x v="107"/>
    <m/>
    <x v="2"/>
    <x v="3"/>
    <x v="2"/>
  </r>
  <r>
    <x v="725"/>
    <x v="4"/>
    <x v="0"/>
    <s v="指名：ドルチェグスト（170816-170916）"/>
    <n v="56"/>
    <m/>
    <m/>
    <m/>
    <m/>
    <n v="79.040000000000006"/>
    <m/>
    <x v="0"/>
    <m/>
    <m/>
    <x v="107"/>
    <m/>
    <x v="2"/>
    <x v="3"/>
    <x v="2"/>
  </r>
  <r>
    <x v="725"/>
    <x v="4"/>
    <x v="0"/>
    <s v="指名：ドルチェグスト（170816-170916）"/>
    <n v="1204"/>
    <m/>
    <m/>
    <m/>
    <m/>
    <n v="12746.24"/>
    <m/>
    <x v="0"/>
    <m/>
    <m/>
    <x v="107"/>
    <m/>
    <x v="2"/>
    <x v="3"/>
    <x v="2"/>
  </r>
  <r>
    <x v="725"/>
    <x v="4"/>
    <x v="0"/>
    <s v="指名：ドルチェグスト（170816-170916）"/>
    <n v="4179"/>
    <m/>
    <m/>
    <m/>
    <m/>
    <n v="53035.839999999997"/>
    <m/>
    <x v="0"/>
    <m/>
    <m/>
    <x v="107"/>
    <m/>
    <x v="2"/>
    <x v="3"/>
    <x v="2"/>
  </r>
  <r>
    <x v="725"/>
    <x v="4"/>
    <x v="0"/>
    <s v="指名：ドルチェグスト（170816-170916）"/>
    <n v="58"/>
    <m/>
    <m/>
    <m/>
    <m/>
    <n v="440.96000000000004"/>
    <m/>
    <x v="0"/>
    <m/>
    <m/>
    <x v="107"/>
    <m/>
    <x v="2"/>
    <x v="3"/>
    <x v="2"/>
  </r>
  <r>
    <x v="726"/>
    <x v="4"/>
    <x v="0"/>
    <s v="指名：ドルチェグスト（170816-170916）"/>
    <n v="47"/>
    <m/>
    <m/>
    <m/>
    <m/>
    <n v="345.28000000000003"/>
    <m/>
    <x v="0"/>
    <m/>
    <m/>
    <x v="107"/>
    <m/>
    <x v="2"/>
    <x v="3"/>
    <x v="2"/>
  </r>
  <r>
    <x v="726"/>
    <x v="4"/>
    <x v="0"/>
    <s v="指名：ドルチェグスト（170816-170916）"/>
    <n v="1046"/>
    <m/>
    <m/>
    <m/>
    <m/>
    <n v="14404"/>
    <m/>
    <x v="0"/>
    <m/>
    <m/>
    <x v="107"/>
    <m/>
    <x v="2"/>
    <x v="3"/>
    <x v="2"/>
  </r>
  <r>
    <x v="726"/>
    <x v="4"/>
    <x v="0"/>
    <s v="指名：ドルチェグスト（170816-170916）"/>
    <n v="4401"/>
    <m/>
    <m/>
    <m/>
    <m/>
    <n v="63405.68"/>
    <m/>
    <x v="0"/>
    <m/>
    <m/>
    <x v="107"/>
    <m/>
    <x v="2"/>
    <x v="3"/>
    <x v="2"/>
  </r>
  <r>
    <x v="726"/>
    <x v="4"/>
    <x v="0"/>
    <s v="指名：ドルチェグスト（170816-170916）"/>
    <n v="43"/>
    <m/>
    <m/>
    <m/>
    <m/>
    <n v="406.64"/>
    <m/>
    <x v="0"/>
    <m/>
    <m/>
    <x v="107"/>
    <m/>
    <x v="2"/>
    <x v="3"/>
    <x v="2"/>
  </r>
  <r>
    <x v="727"/>
    <x v="4"/>
    <x v="0"/>
    <s v="指名：ドルチェグスト（170816-170916）"/>
    <n v="4327"/>
    <m/>
    <m/>
    <m/>
    <m/>
    <n v="64094.16"/>
    <m/>
    <x v="0"/>
    <m/>
    <m/>
    <x v="107"/>
    <m/>
    <x v="2"/>
    <x v="3"/>
    <x v="2"/>
  </r>
  <r>
    <x v="727"/>
    <x v="4"/>
    <x v="0"/>
    <s v="指名：ドルチェグスト（170816-170916）"/>
    <n v="44"/>
    <m/>
    <m/>
    <m/>
    <m/>
    <n v="312"/>
    <m/>
    <x v="0"/>
    <m/>
    <m/>
    <x v="107"/>
    <m/>
    <x v="2"/>
    <x v="3"/>
    <x v="2"/>
  </r>
  <r>
    <x v="727"/>
    <x v="4"/>
    <x v="0"/>
    <s v="指名：ドルチェグスト（170816-170916）"/>
    <n v="56"/>
    <m/>
    <m/>
    <m/>
    <m/>
    <n v="468"/>
    <m/>
    <x v="0"/>
    <m/>
    <m/>
    <x v="107"/>
    <m/>
    <x v="2"/>
    <x v="3"/>
    <x v="2"/>
  </r>
  <r>
    <x v="727"/>
    <x v="4"/>
    <x v="0"/>
    <s v="指名：ドルチェグスト（170816-170916）"/>
    <n v="810"/>
    <m/>
    <m/>
    <m/>
    <m/>
    <n v="11398.4"/>
    <m/>
    <x v="0"/>
    <m/>
    <m/>
    <x v="107"/>
    <m/>
    <x v="2"/>
    <x v="3"/>
    <x v="2"/>
  </r>
  <r>
    <x v="728"/>
    <x v="4"/>
    <x v="0"/>
    <s v="指名：ドルチェグスト（170816-170916）"/>
    <n v="1107"/>
    <m/>
    <m/>
    <m/>
    <m/>
    <n v="15180.88"/>
    <m/>
    <x v="0"/>
    <m/>
    <m/>
    <x v="107"/>
    <m/>
    <x v="2"/>
    <x v="3"/>
    <x v="2"/>
  </r>
  <r>
    <x v="728"/>
    <x v="4"/>
    <x v="0"/>
    <s v="指名：ドルチェグスト（170816-170916）"/>
    <n v="68"/>
    <m/>
    <m/>
    <m/>
    <m/>
    <n v="504.4"/>
    <m/>
    <x v="0"/>
    <m/>
    <m/>
    <x v="107"/>
    <m/>
    <x v="2"/>
    <x v="3"/>
    <x v="2"/>
  </r>
  <r>
    <x v="728"/>
    <x v="4"/>
    <x v="0"/>
    <s v="指名：ドルチェグスト（170816-170916）"/>
    <n v="38"/>
    <m/>
    <m/>
    <m/>
    <m/>
    <n v="380.64"/>
    <m/>
    <x v="0"/>
    <m/>
    <m/>
    <x v="107"/>
    <m/>
    <x v="2"/>
    <x v="3"/>
    <x v="2"/>
  </r>
  <r>
    <x v="728"/>
    <x v="4"/>
    <x v="0"/>
    <s v="指名：ドルチェグスト（170816-170916）"/>
    <n v="4851"/>
    <m/>
    <m/>
    <m/>
    <m/>
    <n v="58483.360000000008"/>
    <m/>
    <x v="0"/>
    <m/>
    <m/>
    <x v="107"/>
    <m/>
    <x v="2"/>
    <x v="3"/>
    <x v="2"/>
  </r>
  <r>
    <x v="729"/>
    <x v="4"/>
    <x v="0"/>
    <s v="指名：ドルチェグスト（170816-170916）"/>
    <n v="982"/>
    <m/>
    <m/>
    <m/>
    <m/>
    <n v="9391.2000000000007"/>
    <m/>
    <x v="0"/>
    <m/>
    <m/>
    <x v="107"/>
    <m/>
    <x v="2"/>
    <x v="3"/>
    <x v="2"/>
  </r>
  <r>
    <x v="729"/>
    <x v="4"/>
    <x v="0"/>
    <s v="指名：ドルチェグスト（170816-170916）"/>
    <n v="46"/>
    <m/>
    <m/>
    <m/>
    <m/>
    <n v="392.08"/>
    <m/>
    <x v="0"/>
    <m/>
    <m/>
    <x v="107"/>
    <m/>
    <x v="2"/>
    <x v="3"/>
    <x v="2"/>
  </r>
  <r>
    <x v="729"/>
    <x v="4"/>
    <x v="0"/>
    <s v="指名：ドルチェグスト（170816-170916）"/>
    <n v="39"/>
    <m/>
    <m/>
    <m/>
    <m/>
    <n v="329.68"/>
    <m/>
    <x v="0"/>
    <m/>
    <m/>
    <x v="107"/>
    <m/>
    <x v="2"/>
    <x v="3"/>
    <x v="2"/>
  </r>
  <r>
    <x v="729"/>
    <x v="4"/>
    <x v="0"/>
    <s v="指名：ドルチェグスト（170816-170916）"/>
    <n v="4939"/>
    <m/>
    <m/>
    <m/>
    <m/>
    <n v="61730.240000000005"/>
    <m/>
    <x v="0"/>
    <m/>
    <m/>
    <x v="107"/>
    <m/>
    <x v="2"/>
    <x v="3"/>
    <x v="2"/>
  </r>
  <r>
    <x v="730"/>
    <x v="4"/>
    <x v="0"/>
    <s v="指名：ドルチェグスト（170816-170916）"/>
    <n v="5199"/>
    <m/>
    <m/>
    <m/>
    <m/>
    <n v="62405.2"/>
    <m/>
    <x v="0"/>
    <m/>
    <m/>
    <x v="107"/>
    <m/>
    <x v="2"/>
    <x v="3"/>
    <x v="2"/>
  </r>
  <r>
    <x v="730"/>
    <x v="4"/>
    <x v="0"/>
    <s v="指名：ドルチェグスト（170816-170916）"/>
    <n v="32"/>
    <m/>
    <m/>
    <m/>
    <m/>
    <n v="643.76"/>
    <m/>
    <x v="0"/>
    <m/>
    <m/>
    <x v="107"/>
    <m/>
    <x v="2"/>
    <x v="3"/>
    <x v="2"/>
  </r>
  <r>
    <x v="730"/>
    <x v="4"/>
    <x v="0"/>
    <s v="指名：ドルチェグスト（170816-170916）"/>
    <n v="31"/>
    <m/>
    <m/>
    <m/>
    <m/>
    <n v="191.36"/>
    <m/>
    <x v="0"/>
    <m/>
    <m/>
    <x v="107"/>
    <m/>
    <x v="2"/>
    <x v="3"/>
    <x v="2"/>
  </r>
  <r>
    <x v="730"/>
    <x v="4"/>
    <x v="0"/>
    <s v="指名：ドルチェグスト（170816-170916）"/>
    <n v="1029"/>
    <m/>
    <m/>
    <m/>
    <m/>
    <n v="10220.08"/>
    <m/>
    <x v="0"/>
    <m/>
    <m/>
    <x v="107"/>
    <m/>
    <x v="2"/>
    <x v="3"/>
    <x v="2"/>
  </r>
  <r>
    <x v="731"/>
    <x v="4"/>
    <x v="0"/>
    <s v="指名：ドルチェグスト（170816-170916）"/>
    <n v="4823"/>
    <m/>
    <m/>
    <m/>
    <m/>
    <n v="68014.960000000006"/>
    <m/>
    <x v="0"/>
    <m/>
    <m/>
    <x v="108"/>
    <m/>
    <x v="2"/>
    <x v="3"/>
    <x v="2"/>
  </r>
  <r>
    <x v="731"/>
    <x v="4"/>
    <x v="0"/>
    <s v="指名：ドルチェグスト（170816-170916）"/>
    <n v="46"/>
    <m/>
    <m/>
    <m/>
    <m/>
    <n v="395.20000000000005"/>
    <m/>
    <x v="0"/>
    <m/>
    <m/>
    <x v="108"/>
    <m/>
    <x v="2"/>
    <x v="3"/>
    <x v="2"/>
  </r>
  <r>
    <x v="731"/>
    <x v="4"/>
    <x v="0"/>
    <s v="指名：ドルチェグスト（170816-170916）"/>
    <n v="1196"/>
    <m/>
    <m/>
    <m/>
    <m/>
    <n v="10003.76"/>
    <m/>
    <x v="0"/>
    <m/>
    <m/>
    <x v="108"/>
    <m/>
    <x v="2"/>
    <x v="3"/>
    <x v="2"/>
  </r>
  <r>
    <x v="731"/>
    <x v="4"/>
    <x v="0"/>
    <s v="指名：ドルチェグスト（170816-170916）"/>
    <n v="52"/>
    <m/>
    <m/>
    <m/>
    <m/>
    <n v="431.6"/>
    <m/>
    <x v="0"/>
    <m/>
    <m/>
    <x v="108"/>
    <m/>
    <x v="2"/>
    <x v="3"/>
    <x v="2"/>
  </r>
  <r>
    <x v="732"/>
    <x v="4"/>
    <x v="0"/>
    <s v="指名：ドルチェグスト（170816-170916）"/>
    <n v="49"/>
    <m/>
    <m/>
    <m/>
    <m/>
    <n v="126.88"/>
    <m/>
    <x v="0"/>
    <m/>
    <m/>
    <x v="108"/>
    <m/>
    <x v="2"/>
    <x v="3"/>
    <x v="2"/>
  </r>
  <r>
    <x v="732"/>
    <x v="4"/>
    <x v="0"/>
    <s v="指名：ドルチェグスト（170816-170916）"/>
    <n v="4388"/>
    <m/>
    <m/>
    <m/>
    <m/>
    <n v="62716.159999999996"/>
    <m/>
    <x v="0"/>
    <m/>
    <m/>
    <x v="108"/>
    <m/>
    <x v="2"/>
    <x v="3"/>
    <x v="2"/>
  </r>
  <r>
    <x v="732"/>
    <x v="4"/>
    <x v="0"/>
    <s v="指名：ドルチェグスト（170816-170916）"/>
    <n v="1054"/>
    <m/>
    <m/>
    <m/>
    <m/>
    <n v="13660.400000000001"/>
    <m/>
    <x v="0"/>
    <m/>
    <m/>
    <x v="108"/>
    <m/>
    <x v="2"/>
    <x v="3"/>
    <x v="2"/>
  </r>
  <r>
    <x v="732"/>
    <x v="4"/>
    <x v="0"/>
    <s v="指名：ドルチェグスト（170816-170916）"/>
    <n v="36"/>
    <m/>
    <m/>
    <m/>
    <m/>
    <n v="352.56"/>
    <m/>
    <x v="0"/>
    <m/>
    <m/>
    <x v="108"/>
    <m/>
    <x v="2"/>
    <x v="3"/>
    <x v="2"/>
  </r>
  <r>
    <x v="733"/>
    <x v="4"/>
    <x v="0"/>
    <s v="指名：ドルチェグスト（170816-170916）"/>
    <n v="45"/>
    <m/>
    <m/>
    <m/>
    <m/>
    <n v="357.76"/>
    <m/>
    <x v="0"/>
    <m/>
    <m/>
    <x v="108"/>
    <m/>
    <x v="2"/>
    <x v="3"/>
    <x v="2"/>
  </r>
  <r>
    <x v="733"/>
    <x v="4"/>
    <x v="0"/>
    <s v="指名：ドルチェグスト（170816-170916）"/>
    <n v="1234"/>
    <m/>
    <m/>
    <m/>
    <m/>
    <n v="13476.32"/>
    <m/>
    <x v="0"/>
    <m/>
    <m/>
    <x v="108"/>
    <m/>
    <x v="2"/>
    <x v="3"/>
    <x v="2"/>
  </r>
  <r>
    <x v="733"/>
    <x v="4"/>
    <x v="0"/>
    <s v="指名：ドルチェグスト（170816-170916）"/>
    <n v="4877"/>
    <m/>
    <m/>
    <m/>
    <m/>
    <n v="65421.2"/>
    <m/>
    <x v="0"/>
    <m/>
    <m/>
    <x v="108"/>
    <m/>
    <x v="2"/>
    <x v="3"/>
    <x v="2"/>
  </r>
  <r>
    <x v="733"/>
    <x v="4"/>
    <x v="0"/>
    <s v="指名：ドルチェグスト（170816-170916）"/>
    <n v="46"/>
    <m/>
    <m/>
    <m/>
    <m/>
    <n v="97.76"/>
    <m/>
    <x v="0"/>
    <m/>
    <m/>
    <x v="108"/>
    <m/>
    <x v="2"/>
    <x v="3"/>
    <x v="2"/>
  </r>
  <r>
    <x v="734"/>
    <x v="4"/>
    <x v="0"/>
    <s v="指名：ドルチェグスト（170816-170916）"/>
    <n v="1085"/>
    <m/>
    <m/>
    <m/>
    <m/>
    <n v="16350.88"/>
    <m/>
    <x v="0"/>
    <m/>
    <m/>
    <x v="108"/>
    <m/>
    <x v="2"/>
    <x v="3"/>
    <x v="2"/>
  </r>
  <r>
    <x v="734"/>
    <x v="4"/>
    <x v="0"/>
    <s v="指名：ドルチェグスト（170816-170916）"/>
    <n v="58"/>
    <m/>
    <m/>
    <m/>
    <m/>
    <n v="929.76"/>
    <m/>
    <x v="0"/>
    <m/>
    <m/>
    <x v="108"/>
    <m/>
    <x v="2"/>
    <x v="3"/>
    <x v="2"/>
  </r>
  <r>
    <x v="734"/>
    <x v="4"/>
    <x v="0"/>
    <s v="指名：ドルチェグスト（170816-170916）"/>
    <n v="49"/>
    <m/>
    <m/>
    <m/>
    <m/>
    <n v="141.44"/>
    <m/>
    <x v="0"/>
    <m/>
    <m/>
    <x v="108"/>
    <m/>
    <x v="2"/>
    <x v="3"/>
    <x v="2"/>
  </r>
  <r>
    <x v="734"/>
    <x v="4"/>
    <x v="0"/>
    <s v="指名：ドルチェグスト（170816-170916）"/>
    <n v="4624"/>
    <m/>
    <m/>
    <m/>
    <m/>
    <n v="60903.439999999995"/>
    <m/>
    <x v="0"/>
    <m/>
    <m/>
    <x v="108"/>
    <m/>
    <x v="2"/>
    <x v="3"/>
    <x v="2"/>
  </r>
  <r>
    <x v="735"/>
    <x v="4"/>
    <x v="0"/>
    <s v="指名：ドルチェグスト（170816-170916）"/>
    <n v="55"/>
    <m/>
    <m/>
    <m/>
    <m/>
    <n v="651.04"/>
    <m/>
    <x v="0"/>
    <m/>
    <m/>
    <x v="108"/>
    <m/>
    <x v="2"/>
    <x v="3"/>
    <x v="2"/>
  </r>
  <r>
    <x v="735"/>
    <x v="4"/>
    <x v="0"/>
    <s v="指名：ドルチェグスト（170816-170916）"/>
    <n v="4578"/>
    <m/>
    <m/>
    <m/>
    <m/>
    <n v="60220.160000000003"/>
    <m/>
    <x v="0"/>
    <m/>
    <m/>
    <x v="108"/>
    <m/>
    <x v="2"/>
    <x v="3"/>
    <x v="2"/>
  </r>
  <r>
    <x v="735"/>
    <x v="4"/>
    <x v="0"/>
    <s v="指名：ドルチェグスト（170816-170916）"/>
    <n v="965"/>
    <m/>
    <m/>
    <m/>
    <m/>
    <n v="8443.76"/>
    <m/>
    <x v="0"/>
    <m/>
    <m/>
    <x v="108"/>
    <m/>
    <x v="2"/>
    <x v="3"/>
    <x v="2"/>
  </r>
  <r>
    <x v="735"/>
    <x v="4"/>
    <x v="0"/>
    <s v="指名：ドルチェグスト（170816-170916）"/>
    <n v="37"/>
    <m/>
    <m/>
    <m/>
    <m/>
    <n v="154.96"/>
    <m/>
    <x v="0"/>
    <m/>
    <m/>
    <x v="108"/>
    <m/>
    <x v="2"/>
    <x v="3"/>
    <x v="2"/>
  </r>
  <r>
    <x v="736"/>
    <x v="4"/>
    <x v="0"/>
    <s v="指名：ドルチェグスト（170816-170916）"/>
    <n v="38"/>
    <m/>
    <m/>
    <m/>
    <m/>
    <n v="283.92"/>
    <m/>
    <x v="0"/>
    <m/>
    <m/>
    <x v="108"/>
    <m/>
    <x v="2"/>
    <x v="3"/>
    <x v="2"/>
  </r>
  <r>
    <x v="736"/>
    <x v="4"/>
    <x v="0"/>
    <s v="指名：ドルチェグスト（170816-170916）"/>
    <n v="34"/>
    <m/>
    <m/>
    <m/>
    <m/>
    <n v="292.24"/>
    <m/>
    <x v="0"/>
    <m/>
    <m/>
    <x v="108"/>
    <m/>
    <x v="2"/>
    <x v="3"/>
    <x v="2"/>
  </r>
  <r>
    <x v="736"/>
    <x v="4"/>
    <x v="0"/>
    <s v="指名：ドルチェグスト（170816-170916）"/>
    <n v="4582"/>
    <m/>
    <m/>
    <m/>
    <m/>
    <n v="46604.479999999996"/>
    <m/>
    <x v="0"/>
    <m/>
    <m/>
    <x v="108"/>
    <m/>
    <x v="2"/>
    <x v="3"/>
    <x v="2"/>
  </r>
  <r>
    <x v="736"/>
    <x v="4"/>
    <x v="0"/>
    <s v="指名：ドルチェグスト（170816-170916）"/>
    <n v="932"/>
    <m/>
    <m/>
    <m/>
    <m/>
    <n v="9091.68"/>
    <m/>
    <x v="0"/>
    <m/>
    <m/>
    <x v="108"/>
    <m/>
    <x v="2"/>
    <x v="3"/>
    <x v="2"/>
  </r>
  <r>
    <x v="737"/>
    <x v="4"/>
    <x v="0"/>
    <s v="指名：ドルチェグスト（170816-170916）"/>
    <n v="4595"/>
    <m/>
    <m/>
    <m/>
    <m/>
    <n v="46713.68"/>
    <m/>
    <x v="0"/>
    <m/>
    <m/>
    <x v="108"/>
    <m/>
    <x v="2"/>
    <x v="3"/>
    <x v="2"/>
  </r>
  <r>
    <x v="737"/>
    <x v="4"/>
    <x v="0"/>
    <s v="指名：ドルチェグスト（170816-170916）"/>
    <n v="50"/>
    <m/>
    <m/>
    <m/>
    <m/>
    <n v="295.36"/>
    <m/>
    <x v="0"/>
    <m/>
    <m/>
    <x v="108"/>
    <m/>
    <x v="2"/>
    <x v="3"/>
    <x v="2"/>
  </r>
  <r>
    <x v="737"/>
    <x v="4"/>
    <x v="0"/>
    <s v="指名：ドルチェグスト（170816-170916）"/>
    <n v="1217"/>
    <m/>
    <m/>
    <m/>
    <m/>
    <n v="9849.84"/>
    <m/>
    <x v="0"/>
    <m/>
    <m/>
    <x v="108"/>
    <m/>
    <x v="2"/>
    <x v="3"/>
    <x v="2"/>
  </r>
  <r>
    <x v="737"/>
    <x v="4"/>
    <x v="0"/>
    <s v="指名：ドルチェグスト（170816-170916）"/>
    <n v="47"/>
    <m/>
    <m/>
    <m/>
    <m/>
    <n v="189.28"/>
    <m/>
    <x v="0"/>
    <m/>
    <m/>
    <x v="108"/>
    <m/>
    <x v="2"/>
    <x v="3"/>
    <x v="2"/>
  </r>
  <r>
    <x v="738"/>
    <x v="4"/>
    <x v="0"/>
    <s v="指名：ドルチェグスト（170816-170916）"/>
    <n v="3902"/>
    <m/>
    <m/>
    <m/>
    <m/>
    <n v="45696.56"/>
    <m/>
    <x v="0"/>
    <m/>
    <m/>
    <x v="109"/>
    <m/>
    <x v="2"/>
    <x v="3"/>
    <x v="2"/>
  </r>
  <r>
    <x v="738"/>
    <x v="4"/>
    <x v="0"/>
    <s v="指名：ドルチェグスト（170816-170916）"/>
    <n v="1301"/>
    <m/>
    <m/>
    <m/>
    <m/>
    <n v="13669.76"/>
    <m/>
    <x v="0"/>
    <m/>
    <m/>
    <x v="109"/>
    <m/>
    <x v="2"/>
    <x v="3"/>
    <x v="2"/>
  </r>
  <r>
    <x v="738"/>
    <x v="4"/>
    <x v="0"/>
    <s v="指名：ドルチェグスト（170816-170916）"/>
    <n v="43"/>
    <m/>
    <m/>
    <m/>
    <m/>
    <n v="279.76"/>
    <m/>
    <x v="0"/>
    <m/>
    <m/>
    <x v="109"/>
    <m/>
    <x v="2"/>
    <x v="3"/>
    <x v="2"/>
  </r>
  <r>
    <x v="738"/>
    <x v="4"/>
    <x v="0"/>
    <s v="指名：ドルチェグスト（170816-170916）"/>
    <n v="42"/>
    <m/>
    <m/>
    <m/>
    <m/>
    <n v="197.60000000000002"/>
    <m/>
    <x v="0"/>
    <m/>
    <m/>
    <x v="109"/>
    <m/>
    <x v="2"/>
    <x v="3"/>
    <x v="2"/>
  </r>
  <r>
    <x v="739"/>
    <x v="4"/>
    <x v="0"/>
    <s v="指名：ドルチェグスト（170816-170916）"/>
    <n v="50"/>
    <m/>
    <m/>
    <m/>
    <m/>
    <n v="318.24"/>
    <m/>
    <x v="0"/>
    <m/>
    <m/>
    <x v="109"/>
    <m/>
    <x v="2"/>
    <x v="3"/>
    <x v="2"/>
  </r>
  <r>
    <x v="739"/>
    <x v="4"/>
    <x v="0"/>
    <s v="指名：ドルチェグスト（170816-170916）"/>
    <n v="1168"/>
    <m/>
    <m/>
    <m/>
    <m/>
    <n v="11202.880000000001"/>
    <m/>
    <x v="0"/>
    <m/>
    <m/>
    <x v="109"/>
    <m/>
    <x v="2"/>
    <x v="3"/>
    <x v="2"/>
  </r>
  <r>
    <x v="739"/>
    <x v="4"/>
    <x v="0"/>
    <s v="指名：ドルチェグスト（170816-170916）"/>
    <n v="49"/>
    <m/>
    <m/>
    <m/>
    <m/>
    <n v="167.44"/>
    <m/>
    <x v="0"/>
    <m/>
    <m/>
    <x v="109"/>
    <m/>
    <x v="2"/>
    <x v="3"/>
    <x v="2"/>
  </r>
  <r>
    <x v="739"/>
    <x v="4"/>
    <x v="0"/>
    <s v="指名：ドルチェグスト（170816-170916）"/>
    <n v="3842"/>
    <m/>
    <m/>
    <m/>
    <m/>
    <n v="47154.64"/>
    <m/>
    <x v="0"/>
    <m/>
    <m/>
    <x v="109"/>
    <m/>
    <x v="2"/>
    <x v="3"/>
    <x v="2"/>
  </r>
  <r>
    <x v="740"/>
    <x v="4"/>
    <x v="0"/>
    <s v="指名：ドルチェグスト（170816-170916）"/>
    <n v="3738"/>
    <m/>
    <m/>
    <m/>
    <m/>
    <n v="45232.72"/>
    <m/>
    <x v="0"/>
    <m/>
    <m/>
    <x v="109"/>
    <m/>
    <x v="2"/>
    <x v="3"/>
    <x v="2"/>
  </r>
  <r>
    <x v="740"/>
    <x v="4"/>
    <x v="0"/>
    <s v="指名：ドルチェグスト（170816-170916）"/>
    <n v="1190"/>
    <m/>
    <m/>
    <m/>
    <m/>
    <n v="10138.960000000001"/>
    <m/>
    <x v="0"/>
    <m/>
    <m/>
    <x v="109"/>
    <m/>
    <x v="2"/>
    <x v="3"/>
    <x v="2"/>
  </r>
  <r>
    <x v="740"/>
    <x v="4"/>
    <x v="0"/>
    <s v="指名：ドルチェグスト（170816-170916）"/>
    <n v="36"/>
    <m/>
    <m/>
    <m/>
    <m/>
    <n v="168.48000000000002"/>
    <m/>
    <x v="0"/>
    <m/>
    <m/>
    <x v="109"/>
    <m/>
    <x v="2"/>
    <x v="3"/>
    <x v="2"/>
  </r>
  <r>
    <x v="740"/>
    <x v="4"/>
    <x v="0"/>
    <s v="指名：ドルチェグスト（170816-170916）"/>
    <n v="31"/>
    <m/>
    <m/>
    <m/>
    <m/>
    <n v="253.76000000000002"/>
    <m/>
    <x v="0"/>
    <m/>
    <m/>
    <x v="109"/>
    <m/>
    <x v="2"/>
    <x v="3"/>
    <x v="2"/>
  </r>
  <r>
    <x v="741"/>
    <x v="4"/>
    <x v="0"/>
    <s v="指名：ドルチェグスト（170816-170916）"/>
    <n v="57"/>
    <m/>
    <m/>
    <m/>
    <m/>
    <n v="197.60000000000002"/>
    <m/>
    <x v="0"/>
    <m/>
    <m/>
    <x v="109"/>
    <m/>
    <x v="2"/>
    <x v="3"/>
    <x v="2"/>
  </r>
  <r>
    <x v="741"/>
    <x v="4"/>
    <x v="0"/>
    <s v="指名：ドルチェグスト（170816-170916）"/>
    <n v="1257"/>
    <m/>
    <m/>
    <m/>
    <m/>
    <n v="8846.24"/>
    <m/>
    <x v="0"/>
    <m/>
    <m/>
    <x v="109"/>
    <m/>
    <x v="2"/>
    <x v="3"/>
    <x v="2"/>
  </r>
  <r>
    <x v="741"/>
    <x v="4"/>
    <x v="0"/>
    <s v="指名：ドルチェグスト（170816-170916）"/>
    <n v="3972"/>
    <m/>
    <m/>
    <m/>
    <m/>
    <n v="46232.159999999996"/>
    <m/>
    <x v="0"/>
    <m/>
    <m/>
    <x v="109"/>
    <m/>
    <x v="2"/>
    <x v="3"/>
    <x v="2"/>
  </r>
  <r>
    <x v="741"/>
    <x v="4"/>
    <x v="0"/>
    <s v="指名：ドルチェグスト（170816-170916）"/>
    <n v="46"/>
    <m/>
    <m/>
    <m/>
    <m/>
    <n v="223.60000000000002"/>
    <m/>
    <x v="0"/>
    <m/>
    <m/>
    <x v="109"/>
    <m/>
    <x v="2"/>
    <x v="3"/>
    <x v="2"/>
  </r>
  <r>
    <x v="742"/>
    <x v="4"/>
    <x v="0"/>
    <s v="指名：ドルチェグスト（170816-170916）"/>
    <n v="38"/>
    <m/>
    <m/>
    <m/>
    <m/>
    <n v="241.28"/>
    <m/>
    <x v="0"/>
    <m/>
    <m/>
    <x v="109"/>
    <m/>
    <x v="2"/>
    <x v="3"/>
    <x v="2"/>
  </r>
  <r>
    <x v="742"/>
    <x v="4"/>
    <x v="0"/>
    <s v="指名：ドルチェグスト（170816-170916）"/>
    <n v="42"/>
    <m/>
    <m/>
    <m/>
    <m/>
    <n v="281.84000000000003"/>
    <m/>
    <x v="0"/>
    <m/>
    <m/>
    <x v="109"/>
    <m/>
    <x v="2"/>
    <x v="3"/>
    <x v="2"/>
  </r>
  <r>
    <x v="742"/>
    <x v="4"/>
    <x v="0"/>
    <s v="指名：ドルチェグスト（170816-170916）"/>
    <n v="4011"/>
    <m/>
    <m/>
    <m/>
    <m/>
    <n v="45334.64"/>
    <m/>
    <x v="0"/>
    <m/>
    <m/>
    <x v="109"/>
    <m/>
    <x v="2"/>
    <x v="3"/>
    <x v="2"/>
  </r>
  <r>
    <x v="742"/>
    <x v="4"/>
    <x v="0"/>
    <s v="指名：ドルチェグスト（170816-170916）"/>
    <n v="1000"/>
    <m/>
    <m/>
    <m/>
    <m/>
    <n v="8685.0400000000009"/>
    <m/>
    <x v="0"/>
    <m/>
    <m/>
    <x v="109"/>
    <m/>
    <x v="2"/>
    <x v="3"/>
    <x v="2"/>
  </r>
  <r>
    <x v="743"/>
    <x v="4"/>
    <x v="0"/>
    <s v="指名：ドルチェグスト（170816-170916）"/>
    <n v="59"/>
    <m/>
    <m/>
    <m/>
    <m/>
    <n v="491.92"/>
    <m/>
    <x v="0"/>
    <m/>
    <m/>
    <x v="109"/>
    <m/>
    <x v="2"/>
    <x v="3"/>
    <x v="2"/>
  </r>
  <r>
    <x v="743"/>
    <x v="4"/>
    <x v="0"/>
    <s v="指名：ドルチェグスト（170816-170916）"/>
    <n v="45"/>
    <m/>
    <m/>
    <m/>
    <m/>
    <n v="375.44"/>
    <m/>
    <x v="0"/>
    <m/>
    <m/>
    <x v="109"/>
    <m/>
    <x v="2"/>
    <x v="3"/>
    <x v="2"/>
  </r>
  <r>
    <x v="743"/>
    <x v="4"/>
    <x v="0"/>
    <s v="指名：ドルチェグスト（170816-170916）"/>
    <n v="4528"/>
    <m/>
    <m/>
    <m/>
    <m/>
    <n v="42588"/>
    <m/>
    <x v="0"/>
    <m/>
    <m/>
    <x v="109"/>
    <m/>
    <x v="2"/>
    <x v="3"/>
    <x v="2"/>
  </r>
  <r>
    <x v="743"/>
    <x v="4"/>
    <x v="0"/>
    <s v="指名：ドルチェグスト（170816-170916）"/>
    <n v="1341"/>
    <m/>
    <m/>
    <m/>
    <m/>
    <n v="8653.84"/>
    <m/>
    <x v="0"/>
    <m/>
    <m/>
    <x v="109"/>
    <m/>
    <x v="2"/>
    <x v="3"/>
    <x v="2"/>
  </r>
  <r>
    <x v="744"/>
    <x v="4"/>
    <x v="0"/>
    <s v="指名：ドルチェグスト（170816-170916）"/>
    <n v="1434"/>
    <m/>
    <m/>
    <m/>
    <m/>
    <n v="9103.1200000000008"/>
    <m/>
    <x v="0"/>
    <m/>
    <m/>
    <x v="109"/>
    <m/>
    <x v="2"/>
    <x v="3"/>
    <x v="2"/>
  </r>
  <r>
    <x v="744"/>
    <x v="4"/>
    <x v="0"/>
    <s v="指名：ドルチェグスト（170816-170916）"/>
    <n v="53"/>
    <m/>
    <m/>
    <m/>
    <m/>
    <n v="588.64"/>
    <m/>
    <x v="0"/>
    <m/>
    <m/>
    <x v="109"/>
    <m/>
    <x v="2"/>
    <x v="3"/>
    <x v="2"/>
  </r>
  <r>
    <x v="744"/>
    <x v="4"/>
    <x v="0"/>
    <s v="指名：ドルチェグスト（170816-170916）"/>
    <n v="4789"/>
    <m/>
    <m/>
    <m/>
    <m/>
    <n v="42917.68"/>
    <m/>
    <x v="0"/>
    <m/>
    <m/>
    <x v="109"/>
    <m/>
    <x v="2"/>
    <x v="3"/>
    <x v="2"/>
  </r>
  <r>
    <x v="744"/>
    <x v="4"/>
    <x v="0"/>
    <s v="指名：ドルチェグスト（170816-170916）"/>
    <n v="74"/>
    <m/>
    <m/>
    <m/>
    <m/>
    <n v="249.6"/>
    <m/>
    <x v="0"/>
    <m/>
    <m/>
    <x v="109"/>
    <m/>
    <x v="2"/>
    <x v="3"/>
    <x v="2"/>
  </r>
  <r>
    <x v="745"/>
    <x v="4"/>
    <x v="0"/>
    <s v="指名：ドルチェグスト（170816-170916）"/>
    <n v="1311"/>
    <m/>
    <m/>
    <m/>
    <m/>
    <n v="12960.48"/>
    <m/>
    <x v="0"/>
    <m/>
    <m/>
    <x v="110"/>
    <m/>
    <x v="2"/>
    <x v="3"/>
    <x v="2"/>
  </r>
  <r>
    <x v="745"/>
    <x v="4"/>
    <x v="0"/>
    <s v="指名：ドルチェグスト（170816-170916）"/>
    <n v="3609"/>
    <m/>
    <m/>
    <m/>
    <m/>
    <n v="42727.360000000001"/>
    <m/>
    <x v="0"/>
    <m/>
    <m/>
    <x v="110"/>
    <m/>
    <x v="2"/>
    <x v="3"/>
    <x v="2"/>
  </r>
  <r>
    <x v="745"/>
    <x v="4"/>
    <x v="0"/>
    <s v="指名：ドルチェグスト（170816-170916）"/>
    <n v="63"/>
    <m/>
    <m/>
    <m/>
    <m/>
    <n v="256.88"/>
    <m/>
    <x v="0"/>
    <m/>
    <m/>
    <x v="110"/>
    <m/>
    <x v="2"/>
    <x v="3"/>
    <x v="2"/>
  </r>
  <r>
    <x v="745"/>
    <x v="4"/>
    <x v="0"/>
    <s v="指名：ドルチェグスト（170816-170916）"/>
    <n v="58"/>
    <m/>
    <m/>
    <m/>
    <m/>
    <n v="317.20000000000005"/>
    <m/>
    <x v="0"/>
    <m/>
    <m/>
    <x v="110"/>
    <m/>
    <x v="2"/>
    <x v="3"/>
    <x v="2"/>
  </r>
  <r>
    <x v="746"/>
    <x v="4"/>
    <x v="0"/>
    <s v="指名：ドルチェグスト（170816-170916）"/>
    <n v="47"/>
    <m/>
    <m/>
    <m/>
    <m/>
    <n v="351.52"/>
    <m/>
    <x v="0"/>
    <m/>
    <m/>
    <x v="110"/>
    <m/>
    <x v="2"/>
    <x v="3"/>
    <x v="2"/>
  </r>
  <r>
    <x v="746"/>
    <x v="4"/>
    <x v="0"/>
    <s v="指名：ドルチェグスト（170816-170916）"/>
    <n v="40"/>
    <m/>
    <m/>
    <m/>
    <m/>
    <n v="128.95999999999998"/>
    <m/>
    <x v="0"/>
    <m/>
    <m/>
    <x v="110"/>
    <m/>
    <x v="2"/>
    <x v="3"/>
    <x v="2"/>
  </r>
  <r>
    <x v="746"/>
    <x v="4"/>
    <x v="0"/>
    <s v="指名：ドルチェグスト（170816-170916）"/>
    <n v="3875"/>
    <m/>
    <m/>
    <m/>
    <m/>
    <n v="42605.68"/>
    <m/>
    <x v="0"/>
    <m/>
    <m/>
    <x v="110"/>
    <m/>
    <x v="2"/>
    <x v="3"/>
    <x v="2"/>
  </r>
  <r>
    <x v="746"/>
    <x v="4"/>
    <x v="0"/>
    <s v="指名：ドルチェグスト（170816-170916）"/>
    <n v="1307"/>
    <m/>
    <m/>
    <m/>
    <m/>
    <n v="9841.5199999999986"/>
    <m/>
    <x v="0"/>
    <m/>
    <m/>
    <x v="110"/>
    <m/>
    <x v="2"/>
    <x v="3"/>
    <x v="2"/>
  </r>
  <r>
    <x v="746"/>
    <x v="5"/>
    <x v="0"/>
    <s v="SUBX_logo_genio_s_awareness"/>
    <n v="41443"/>
    <m/>
    <m/>
    <m/>
    <m/>
    <n v="3458.9569537899997"/>
    <m/>
    <x v="0"/>
    <m/>
    <m/>
    <x v="110"/>
    <m/>
    <x v="2"/>
    <x v="3"/>
    <x v="0"/>
  </r>
  <r>
    <x v="746"/>
    <x v="5"/>
    <x v="0"/>
    <s v="SUBX_logo_genio_s_awareness"/>
    <n v="5542"/>
    <m/>
    <m/>
    <m/>
    <m/>
    <n v="574.73615279499995"/>
    <m/>
    <x v="0"/>
    <m/>
    <m/>
    <x v="110"/>
    <m/>
    <x v="2"/>
    <x v="3"/>
    <x v="0"/>
  </r>
  <r>
    <x v="746"/>
    <x v="5"/>
    <x v="0"/>
    <s v="SUBX_logo_genio_s_awareness"/>
    <n v="64443"/>
    <m/>
    <m/>
    <m/>
    <m/>
    <n v="5556.7002743499997"/>
    <m/>
    <x v="0"/>
    <m/>
    <m/>
    <x v="110"/>
    <m/>
    <x v="2"/>
    <x v="3"/>
    <x v="0"/>
  </r>
  <r>
    <x v="746"/>
    <x v="5"/>
    <x v="0"/>
    <s v="NDG_logo_genio_s_Consideration"/>
    <n v="679"/>
    <m/>
    <m/>
    <m/>
    <m/>
    <n v="53.244363079999999"/>
    <m/>
    <x v="0"/>
    <m/>
    <m/>
    <x v="110"/>
    <m/>
    <x v="2"/>
    <x v="3"/>
    <x v="0"/>
  </r>
  <r>
    <x v="746"/>
    <x v="5"/>
    <x v="0"/>
    <s v="NDG_logo_genio_s_Consideration"/>
    <n v="4702"/>
    <m/>
    <m/>
    <m/>
    <m/>
    <n v="367.72423257000003"/>
    <m/>
    <x v="0"/>
    <m/>
    <m/>
    <x v="110"/>
    <m/>
    <x v="2"/>
    <x v="3"/>
    <x v="0"/>
  </r>
  <r>
    <x v="746"/>
    <x v="5"/>
    <x v="0"/>
    <s v="NDG_logo_genio_s_Consideration"/>
    <n v="1403"/>
    <m/>
    <m/>
    <m/>
    <m/>
    <n v="130.32153561500002"/>
    <m/>
    <x v="0"/>
    <m/>
    <m/>
    <x v="110"/>
    <m/>
    <x v="2"/>
    <x v="3"/>
    <x v="0"/>
  </r>
  <r>
    <x v="746"/>
    <x v="5"/>
    <x v="0"/>
    <s v="NDG_logo_genio_s_Consideration"/>
    <n v="78"/>
    <m/>
    <m/>
    <m/>
    <m/>
    <n v="8.7622464549999997"/>
    <m/>
    <x v="0"/>
    <m/>
    <m/>
    <x v="110"/>
    <m/>
    <x v="2"/>
    <x v="3"/>
    <x v="0"/>
  </r>
  <r>
    <x v="746"/>
    <x v="5"/>
    <x v="0"/>
    <s v="NDG_logo_genio_s_Consideration"/>
    <n v="581"/>
    <m/>
    <m/>
    <m/>
    <m/>
    <n v="69.54687174"/>
    <m/>
    <x v="0"/>
    <m/>
    <m/>
    <x v="110"/>
    <m/>
    <x v="2"/>
    <x v="3"/>
    <x v="0"/>
  </r>
  <r>
    <x v="746"/>
    <x v="5"/>
    <x v="0"/>
    <s v="NDG_logo_genio_s_Consideration"/>
    <n v="6157"/>
    <m/>
    <m/>
    <m/>
    <m/>
    <n v="762.91095862500003"/>
    <m/>
    <x v="0"/>
    <m/>
    <m/>
    <x v="110"/>
    <m/>
    <x v="2"/>
    <x v="3"/>
    <x v="0"/>
  </r>
  <r>
    <x v="746"/>
    <x v="5"/>
    <x v="0"/>
    <s v="NDG_logo_genio_s_Consideration"/>
    <n v="1417"/>
    <m/>
    <m/>
    <m/>
    <m/>
    <n v="131.31948514499999"/>
    <m/>
    <x v="0"/>
    <m/>
    <m/>
    <x v="110"/>
    <m/>
    <x v="2"/>
    <x v="3"/>
    <x v="0"/>
  </r>
  <r>
    <x v="746"/>
    <x v="5"/>
    <x v="0"/>
    <s v="NDG_logo_genio_s_Consideration"/>
    <n v="12131"/>
    <m/>
    <m/>
    <m/>
    <m/>
    <n v="2115.0337482099999"/>
    <m/>
    <x v="0"/>
    <m/>
    <m/>
    <x v="110"/>
    <m/>
    <x v="2"/>
    <x v="3"/>
    <x v="0"/>
  </r>
  <r>
    <x v="746"/>
    <x v="5"/>
    <x v="0"/>
    <s v="SUBX_logo_genio_s_awareness"/>
    <n v="13350"/>
    <m/>
    <m/>
    <m/>
    <m/>
    <n v="1381.571159395"/>
    <m/>
    <x v="0"/>
    <m/>
    <m/>
    <x v="110"/>
    <m/>
    <x v="2"/>
    <x v="3"/>
    <x v="0"/>
  </r>
  <r>
    <x v="746"/>
    <x v="5"/>
    <x v="0"/>
    <s v="SUBX_logo_genio_s_awareness"/>
    <n v="37100"/>
    <m/>
    <m/>
    <m/>
    <m/>
    <n v="5279.5134173799997"/>
    <m/>
    <x v="0"/>
    <m/>
    <m/>
    <x v="110"/>
    <m/>
    <x v="2"/>
    <x v="3"/>
    <x v="0"/>
  </r>
  <r>
    <x v="746"/>
    <x v="5"/>
    <x v="0"/>
    <s v="SUBX_logo_genio_s_awareness"/>
    <n v="15418"/>
    <m/>
    <m/>
    <m/>
    <m/>
    <n v="1531.3910601550001"/>
    <m/>
    <x v="0"/>
    <m/>
    <m/>
    <x v="110"/>
    <m/>
    <x v="2"/>
    <x v="3"/>
    <x v="0"/>
  </r>
  <r>
    <x v="746"/>
    <x v="5"/>
    <x v="0"/>
    <s v="NDG_logo_genio_s_Consideration"/>
    <n v="9937"/>
    <m/>
    <m/>
    <m/>
    <m/>
    <n v="1228.74410921"/>
    <m/>
    <x v="0"/>
    <m/>
    <m/>
    <x v="110"/>
    <m/>
    <x v="2"/>
    <x v="3"/>
    <x v="0"/>
  </r>
  <r>
    <x v="746"/>
    <x v="5"/>
    <x v="0"/>
    <s v="NDG_logo_genio_s_Consideration"/>
    <n v="4815"/>
    <m/>
    <m/>
    <m/>
    <m/>
    <n v="376.50957959499999"/>
    <m/>
    <x v="0"/>
    <m/>
    <m/>
    <x v="110"/>
    <m/>
    <x v="2"/>
    <x v="3"/>
    <x v="0"/>
  </r>
  <r>
    <x v="746"/>
    <x v="5"/>
    <x v="0"/>
    <s v="NDG_logo_genio_s_Consideration"/>
    <n v="335"/>
    <m/>
    <m/>
    <m/>
    <m/>
    <n v="33.197435775000002"/>
    <m/>
    <x v="0"/>
    <m/>
    <m/>
    <x v="110"/>
    <m/>
    <x v="2"/>
    <x v="3"/>
    <x v="0"/>
  </r>
  <r>
    <x v="746"/>
    <x v="5"/>
    <x v="0"/>
    <s v="NDG_logo_genio_s_Consideration"/>
    <n v="1335"/>
    <m/>
    <m/>
    <m/>
    <m/>
    <n v="126.793385715"/>
    <m/>
    <x v="0"/>
    <m/>
    <m/>
    <x v="110"/>
    <m/>
    <x v="2"/>
    <x v="3"/>
    <x v="0"/>
  </r>
  <r>
    <x v="746"/>
    <x v="5"/>
    <x v="0"/>
    <s v="NDG_logo_genio_s_Consideration"/>
    <n v="6209"/>
    <m/>
    <m/>
    <m/>
    <m/>
    <n v="771.68395479499998"/>
    <m/>
    <x v="0"/>
    <m/>
    <m/>
    <x v="110"/>
    <m/>
    <x v="2"/>
    <x v="3"/>
    <x v="0"/>
  </r>
  <r>
    <x v="746"/>
    <x v="5"/>
    <x v="0"/>
    <s v="NDG_logo_genio_s_Consideration"/>
    <n v="583"/>
    <m/>
    <m/>
    <m/>
    <m/>
    <n v="72.028085700000005"/>
    <m/>
    <x v="0"/>
    <m/>
    <m/>
    <x v="110"/>
    <m/>
    <x v="2"/>
    <x v="3"/>
    <x v="0"/>
  </r>
  <r>
    <x v="746"/>
    <x v="5"/>
    <x v="0"/>
    <s v="NDG_logo_genio_s_Consideration"/>
    <n v="565"/>
    <m/>
    <m/>
    <m/>
    <m/>
    <n v="67.02566161499999"/>
    <m/>
    <x v="0"/>
    <m/>
    <m/>
    <x v="110"/>
    <m/>
    <x v="2"/>
    <x v="3"/>
    <x v="0"/>
  </r>
  <r>
    <x v="746"/>
    <x v="5"/>
    <x v="0"/>
    <s v="SUBX_logo_genio_s_awareness"/>
    <n v="3384"/>
    <m/>
    <m/>
    <m/>
    <m/>
    <n v="360.541207445"/>
    <m/>
    <x v="0"/>
    <m/>
    <m/>
    <x v="110"/>
    <m/>
    <x v="2"/>
    <x v="3"/>
    <x v="0"/>
  </r>
  <r>
    <x v="746"/>
    <x v="5"/>
    <x v="0"/>
    <s v="NDG_logo_genio_s_Consideration"/>
    <n v="1082"/>
    <m/>
    <m/>
    <m/>
    <m/>
    <n v="113.58788878999999"/>
    <m/>
    <x v="0"/>
    <m/>
    <m/>
    <x v="110"/>
    <m/>
    <x v="2"/>
    <x v="3"/>
    <x v="0"/>
  </r>
  <r>
    <x v="746"/>
    <x v="5"/>
    <x v="0"/>
    <s v="NDG_logo_genio_s_Consideration"/>
    <n v="12324"/>
    <m/>
    <m/>
    <m/>
    <m/>
    <n v="2167.8257357199996"/>
    <m/>
    <x v="0"/>
    <m/>
    <m/>
    <x v="110"/>
    <m/>
    <x v="2"/>
    <x v="3"/>
    <x v="0"/>
  </r>
  <r>
    <x v="746"/>
    <x v="5"/>
    <x v="0"/>
    <s v="NDG_logo_genio_s_Consideration"/>
    <n v="4287"/>
    <m/>
    <m/>
    <m/>
    <m/>
    <n v="442.76798964"/>
    <m/>
    <x v="0"/>
    <m/>
    <m/>
    <x v="110"/>
    <m/>
    <x v="2"/>
    <x v="3"/>
    <x v="0"/>
  </r>
  <r>
    <x v="746"/>
    <x v="5"/>
    <x v="0"/>
    <s v="NDG_logo_genio_s_Consideration"/>
    <n v="114848"/>
    <m/>
    <m/>
    <m/>
    <m/>
    <n v="12465.938927775"/>
    <m/>
    <x v="0"/>
    <m/>
    <m/>
    <x v="110"/>
    <m/>
    <x v="2"/>
    <x v="3"/>
    <x v="0"/>
  </r>
  <r>
    <x v="746"/>
    <x v="5"/>
    <x v="0"/>
    <s v="NDG_logo_genio_s_Consideration"/>
    <n v="113668"/>
    <m/>
    <m/>
    <m/>
    <m/>
    <n v="12385.881286650001"/>
    <m/>
    <x v="0"/>
    <m/>
    <m/>
    <x v="110"/>
    <m/>
    <x v="2"/>
    <x v="3"/>
    <x v="0"/>
  </r>
  <r>
    <x v="746"/>
    <x v="5"/>
    <x v="0"/>
    <s v="NDG_logo_genio_s_Consideration"/>
    <n v="33994"/>
    <m/>
    <m/>
    <m/>
    <m/>
    <n v="3252.7092846699998"/>
    <m/>
    <x v="0"/>
    <m/>
    <m/>
    <x v="110"/>
    <m/>
    <x v="2"/>
    <x v="3"/>
    <x v="0"/>
  </r>
  <r>
    <x v="746"/>
    <x v="5"/>
    <x v="0"/>
    <s v="NDG_logo_genio_s_Consideration"/>
    <n v="695"/>
    <m/>
    <m/>
    <m/>
    <m/>
    <n v="58.524948445"/>
    <m/>
    <x v="0"/>
    <m/>
    <m/>
    <x v="110"/>
    <m/>
    <x v="2"/>
    <x v="3"/>
    <x v="0"/>
  </r>
  <r>
    <x v="746"/>
    <x v="5"/>
    <x v="0"/>
    <s v="NDG_logo_genio_s_Consideration"/>
    <n v="62"/>
    <m/>
    <m/>
    <m/>
    <m/>
    <n v="4.7436035949999997"/>
    <m/>
    <x v="0"/>
    <m/>
    <m/>
    <x v="110"/>
    <m/>
    <x v="2"/>
    <x v="3"/>
    <x v="0"/>
  </r>
  <r>
    <x v="746"/>
    <x v="5"/>
    <x v="0"/>
    <s v="SUBX_logo_genio_s_awareness"/>
    <n v="20399"/>
    <m/>
    <m/>
    <m/>
    <m/>
    <n v="2550.4205772249998"/>
    <m/>
    <x v="0"/>
    <m/>
    <m/>
    <x v="110"/>
    <m/>
    <x v="2"/>
    <x v="3"/>
    <x v="0"/>
  </r>
  <r>
    <x v="746"/>
    <x v="5"/>
    <x v="0"/>
    <s v="NDG_logo_genio_s_Consideration"/>
    <n v="11926"/>
    <m/>
    <m/>
    <m/>
    <m/>
    <n v="2094.1331646399999"/>
    <m/>
    <x v="0"/>
    <m/>
    <m/>
    <x v="110"/>
    <m/>
    <x v="2"/>
    <x v="3"/>
    <x v="0"/>
  </r>
  <r>
    <x v="746"/>
    <x v="5"/>
    <x v="0"/>
    <s v="NDG_logo_genio_s_Consideration"/>
    <n v="12015"/>
    <m/>
    <m/>
    <m/>
    <m/>
    <n v="975.11327855500008"/>
    <m/>
    <x v="0"/>
    <m/>
    <m/>
    <x v="110"/>
    <m/>
    <x v="2"/>
    <x v="3"/>
    <x v="0"/>
  </r>
  <r>
    <x v="746"/>
    <x v="5"/>
    <x v="0"/>
    <s v="SUBX_logo_genio_s_awareness"/>
    <n v="111784"/>
    <m/>
    <m/>
    <m/>
    <m/>
    <n v="22069.230131420001"/>
    <m/>
    <x v="0"/>
    <m/>
    <m/>
    <x v="110"/>
    <m/>
    <x v="2"/>
    <x v="3"/>
    <x v="0"/>
  </r>
  <r>
    <x v="746"/>
    <x v="5"/>
    <x v="0"/>
    <s v="NDG_logo_genio_s_Consideration"/>
    <n v="12220"/>
    <m/>
    <m/>
    <m/>
    <m/>
    <n v="985.74264602999995"/>
    <m/>
    <x v="0"/>
    <m/>
    <m/>
    <x v="110"/>
    <m/>
    <x v="2"/>
    <x v="3"/>
    <x v="0"/>
  </r>
  <r>
    <x v="746"/>
    <x v="5"/>
    <x v="0"/>
    <s v="NDG_logo_genio_s_Consideration"/>
    <n v="114686"/>
    <m/>
    <m/>
    <m/>
    <m/>
    <n v="12446.88001535"/>
    <m/>
    <x v="0"/>
    <m/>
    <m/>
    <x v="110"/>
    <m/>
    <x v="2"/>
    <x v="3"/>
    <x v="0"/>
  </r>
  <r>
    <x v="746"/>
    <x v="5"/>
    <x v="0"/>
    <s v="NDG_logo_genio_s_Consideration"/>
    <n v="138296"/>
    <m/>
    <m/>
    <m/>
    <m/>
    <n v="11062.53158608"/>
    <m/>
    <x v="0"/>
    <m/>
    <m/>
    <x v="110"/>
    <m/>
    <x v="2"/>
    <x v="3"/>
    <x v="0"/>
  </r>
  <r>
    <x v="746"/>
    <x v="5"/>
    <x v="0"/>
    <s v="NDG_logo_genio_s_Consideration"/>
    <n v="4337"/>
    <m/>
    <m/>
    <m/>
    <m/>
    <n v="446.88304543499999"/>
    <m/>
    <x v="0"/>
    <m/>
    <m/>
    <x v="110"/>
    <m/>
    <x v="2"/>
    <x v="3"/>
    <x v="0"/>
  </r>
  <r>
    <x v="746"/>
    <x v="5"/>
    <x v="0"/>
    <s v="SUBX_logo_genio_s_awareness"/>
    <n v="25510"/>
    <m/>
    <m/>
    <m/>
    <m/>
    <n v="2717.505914025"/>
    <m/>
    <x v="0"/>
    <m/>
    <m/>
    <x v="110"/>
    <m/>
    <x v="2"/>
    <x v="3"/>
    <x v="0"/>
  </r>
  <r>
    <x v="746"/>
    <x v="5"/>
    <x v="0"/>
    <s v="SUBX_logo_genio_s_awareness"/>
    <n v="5563"/>
    <m/>
    <m/>
    <m/>
    <m/>
    <n v="567.23966771999994"/>
    <m/>
    <x v="0"/>
    <m/>
    <m/>
    <x v="110"/>
    <m/>
    <x v="2"/>
    <x v="3"/>
    <x v="0"/>
  </r>
  <r>
    <x v="746"/>
    <x v="5"/>
    <x v="0"/>
    <s v="SUBX_logo_genio_s_awareness"/>
    <n v="3480"/>
    <m/>
    <m/>
    <m/>
    <m/>
    <n v="371.28828212499997"/>
    <m/>
    <x v="0"/>
    <m/>
    <m/>
    <x v="110"/>
    <m/>
    <x v="2"/>
    <x v="3"/>
    <x v="0"/>
  </r>
  <r>
    <x v="746"/>
    <x v="5"/>
    <x v="0"/>
    <s v="NDG_logo_genio_s_Consideration"/>
    <n v="6154"/>
    <m/>
    <m/>
    <m/>
    <m/>
    <n v="772.09833450999997"/>
    <m/>
    <x v="0"/>
    <m/>
    <m/>
    <x v="110"/>
    <m/>
    <x v="2"/>
    <x v="3"/>
    <x v="0"/>
  </r>
  <r>
    <x v="746"/>
    <x v="5"/>
    <x v="0"/>
    <s v="NDG_logo_genio_s_Consideration"/>
    <n v="138311"/>
    <m/>
    <m/>
    <m/>
    <m/>
    <n v="11183.513720020001"/>
    <m/>
    <x v="0"/>
    <m/>
    <m/>
    <x v="110"/>
    <m/>
    <x v="2"/>
    <x v="3"/>
    <x v="0"/>
  </r>
  <r>
    <x v="746"/>
    <x v="5"/>
    <x v="0"/>
    <s v="NDG_logo_genio_s_Consideration"/>
    <n v="9889"/>
    <m/>
    <m/>
    <m/>
    <m/>
    <n v="1224.3784515899999"/>
    <m/>
    <x v="0"/>
    <m/>
    <m/>
    <x v="110"/>
    <m/>
    <x v="2"/>
    <x v="3"/>
    <x v="0"/>
  </r>
  <r>
    <x v="746"/>
    <x v="5"/>
    <x v="0"/>
    <s v="NDG_logo_genio_s_Consideration"/>
    <n v="9832"/>
    <m/>
    <m/>
    <m/>
    <m/>
    <n v="1222.5409170950002"/>
    <m/>
    <x v="0"/>
    <m/>
    <m/>
    <x v="110"/>
    <m/>
    <x v="2"/>
    <x v="3"/>
    <x v="0"/>
  </r>
  <r>
    <x v="746"/>
    <x v="5"/>
    <x v="0"/>
    <s v="SUBX_logo_genio_s_awareness"/>
    <n v="69481"/>
    <m/>
    <m/>
    <m/>
    <m/>
    <n v="9434.1019833799983"/>
    <m/>
    <x v="0"/>
    <m/>
    <m/>
    <x v="110"/>
    <m/>
    <x v="2"/>
    <x v="3"/>
    <x v="0"/>
  </r>
  <r>
    <x v="746"/>
    <x v="5"/>
    <x v="0"/>
    <s v="SUBX_logo_genio_s_awareness"/>
    <n v="69661"/>
    <m/>
    <m/>
    <m/>
    <m/>
    <n v="9405.6805954700012"/>
    <m/>
    <x v="0"/>
    <m/>
    <m/>
    <x v="110"/>
    <m/>
    <x v="2"/>
    <x v="3"/>
    <x v="0"/>
  </r>
  <r>
    <x v="746"/>
    <x v="5"/>
    <x v="0"/>
    <s v="SUBX_logo_genio_s_awareness"/>
    <n v="37124"/>
    <m/>
    <m/>
    <m/>
    <m/>
    <n v="5316.8041575299994"/>
    <m/>
    <x v="0"/>
    <m/>
    <m/>
    <x v="110"/>
    <m/>
    <x v="2"/>
    <x v="3"/>
    <x v="0"/>
  </r>
  <r>
    <x v="746"/>
    <x v="5"/>
    <x v="0"/>
    <s v="SUBX_logo_genio_s_awareness"/>
    <n v="3674"/>
    <m/>
    <m/>
    <m/>
    <m/>
    <n v="477.29271249499999"/>
    <m/>
    <x v="0"/>
    <m/>
    <m/>
    <x v="110"/>
    <m/>
    <x v="2"/>
    <x v="3"/>
    <x v="0"/>
  </r>
  <r>
    <x v="746"/>
    <x v="5"/>
    <x v="0"/>
    <s v="SUBX_logo_genio_s_awareness"/>
    <n v="38349"/>
    <m/>
    <m/>
    <m/>
    <m/>
    <n v="5235.1826887649995"/>
    <m/>
    <x v="0"/>
    <m/>
    <m/>
    <x v="110"/>
    <m/>
    <x v="2"/>
    <x v="3"/>
    <x v="0"/>
  </r>
  <r>
    <x v="746"/>
    <x v="5"/>
    <x v="0"/>
    <s v="NDG_logo_genio_s_Consideration"/>
    <n v="4441"/>
    <m/>
    <m/>
    <m/>
    <m/>
    <n v="475.06577874499999"/>
    <m/>
    <x v="0"/>
    <m/>
    <m/>
    <x v="110"/>
    <m/>
    <x v="2"/>
    <x v="3"/>
    <x v="0"/>
  </r>
  <r>
    <x v="746"/>
    <x v="5"/>
    <x v="0"/>
    <s v="NDG_logo_genio_s_Consideration"/>
    <n v="392"/>
    <m/>
    <m/>
    <m/>
    <m/>
    <n v="41.924110384999999"/>
    <m/>
    <x v="0"/>
    <m/>
    <m/>
    <x v="110"/>
    <m/>
    <x v="2"/>
    <x v="3"/>
    <x v="0"/>
  </r>
  <r>
    <x v="746"/>
    <x v="5"/>
    <x v="0"/>
    <s v="NDG_logo_genio_s_Consideration"/>
    <n v="1031"/>
    <m/>
    <m/>
    <m/>
    <m/>
    <n v="108.41941779"/>
    <m/>
    <x v="0"/>
    <m/>
    <m/>
    <x v="110"/>
    <m/>
    <x v="2"/>
    <x v="3"/>
    <x v="0"/>
  </r>
  <r>
    <x v="746"/>
    <x v="5"/>
    <x v="0"/>
    <s v="SUBX_logo_genio_s_awareness"/>
    <n v="14099"/>
    <m/>
    <m/>
    <m/>
    <m/>
    <n v="1826.0732304850001"/>
    <m/>
    <x v="0"/>
    <m/>
    <m/>
    <x v="110"/>
    <m/>
    <x v="2"/>
    <x v="3"/>
    <x v="0"/>
  </r>
  <r>
    <x v="746"/>
    <x v="5"/>
    <x v="0"/>
    <s v="SUBX_logo_genio_s_awareness"/>
    <n v="81024"/>
    <m/>
    <m/>
    <m/>
    <m/>
    <n v="8994.3244750300018"/>
    <m/>
    <x v="0"/>
    <m/>
    <m/>
    <x v="110"/>
    <m/>
    <x v="2"/>
    <x v="3"/>
    <x v="0"/>
  </r>
  <r>
    <x v="746"/>
    <x v="5"/>
    <x v="0"/>
    <s v="SUBX_logo_genio_s_awareness"/>
    <n v="20357"/>
    <m/>
    <m/>
    <m/>
    <m/>
    <n v="2515.34379334"/>
    <m/>
    <x v="0"/>
    <m/>
    <m/>
    <x v="110"/>
    <m/>
    <x v="2"/>
    <x v="3"/>
    <x v="0"/>
  </r>
  <r>
    <x v="746"/>
    <x v="5"/>
    <x v="0"/>
    <s v="SUBX_logo_genio_s_awareness"/>
    <n v="179661"/>
    <m/>
    <m/>
    <m/>
    <m/>
    <n v="15410.094657155001"/>
    <m/>
    <x v="0"/>
    <m/>
    <m/>
    <x v="110"/>
    <m/>
    <x v="2"/>
    <x v="3"/>
    <x v="0"/>
  </r>
  <r>
    <x v="746"/>
    <x v="5"/>
    <x v="0"/>
    <s v="SUBX_logo_genio_s_awareness"/>
    <n v="14734"/>
    <m/>
    <m/>
    <m/>
    <m/>
    <n v="1559.7063000649998"/>
    <m/>
    <x v="0"/>
    <m/>
    <m/>
    <x v="110"/>
    <m/>
    <x v="2"/>
    <x v="3"/>
    <x v="0"/>
  </r>
  <r>
    <x v="746"/>
    <x v="5"/>
    <x v="0"/>
    <s v="SUBX_logo_genio_s_awareness"/>
    <n v="14580"/>
    <m/>
    <m/>
    <m/>
    <m/>
    <n v="1552.66603285"/>
    <m/>
    <x v="0"/>
    <m/>
    <m/>
    <x v="110"/>
    <m/>
    <x v="2"/>
    <x v="3"/>
    <x v="0"/>
  </r>
  <r>
    <x v="746"/>
    <x v="5"/>
    <x v="0"/>
    <s v="NDG_logo_genio_s_Consideration"/>
    <n v="13"/>
    <m/>
    <m/>
    <m/>
    <m/>
    <n v="1.121006505"/>
    <m/>
    <x v="0"/>
    <m/>
    <m/>
    <x v="110"/>
    <m/>
    <x v="2"/>
    <x v="3"/>
    <x v="0"/>
  </r>
  <r>
    <x v="746"/>
    <x v="5"/>
    <x v="0"/>
    <s v="NDG_logo_genio_s_Consideration"/>
    <n v="19"/>
    <m/>
    <m/>
    <m/>
    <m/>
    <n v="1.2453724900000001"/>
    <m/>
    <x v="0"/>
    <m/>
    <m/>
    <x v="110"/>
    <m/>
    <x v="2"/>
    <x v="3"/>
    <x v="0"/>
  </r>
  <r>
    <x v="746"/>
    <x v="5"/>
    <x v="0"/>
    <s v="NDG_logo_genio_s_Consideration"/>
    <n v="4831"/>
    <m/>
    <m/>
    <m/>
    <m/>
    <n v="378.43944277999998"/>
    <m/>
    <x v="0"/>
    <m/>
    <m/>
    <x v="110"/>
    <m/>
    <x v="2"/>
    <x v="3"/>
    <x v="0"/>
  </r>
  <r>
    <x v="746"/>
    <x v="5"/>
    <x v="0"/>
    <s v="NDG_logo_genio_s_Consideration"/>
    <n v="33792"/>
    <m/>
    <m/>
    <m/>
    <m/>
    <n v="3222.9535528450001"/>
    <m/>
    <x v="0"/>
    <m/>
    <m/>
    <x v="110"/>
    <m/>
    <x v="2"/>
    <x v="3"/>
    <x v="0"/>
  </r>
  <r>
    <x v="746"/>
    <x v="5"/>
    <x v="0"/>
    <s v="NDG_logo_genio_s_Consideration"/>
    <n v="138756"/>
    <m/>
    <m/>
    <m/>
    <m/>
    <n v="11180.247567245002"/>
    <m/>
    <x v="0"/>
    <m/>
    <m/>
    <x v="110"/>
    <m/>
    <x v="2"/>
    <x v="3"/>
    <x v="0"/>
  </r>
  <r>
    <x v="746"/>
    <x v="5"/>
    <x v="0"/>
    <s v="SUBX_logo_genio_s_awareness"/>
    <n v="909"/>
    <m/>
    <m/>
    <m/>
    <m/>
    <n v="124.457101685"/>
    <m/>
    <x v="0"/>
    <m/>
    <m/>
    <x v="110"/>
    <m/>
    <x v="2"/>
    <x v="3"/>
    <x v="0"/>
  </r>
  <r>
    <x v="746"/>
    <x v="5"/>
    <x v="0"/>
    <s v="SUBX_logo_genio_s_awareness"/>
    <n v="15438"/>
    <m/>
    <m/>
    <m/>
    <m/>
    <n v="1529.9174460499999"/>
    <m/>
    <x v="0"/>
    <m/>
    <m/>
    <x v="110"/>
    <m/>
    <x v="2"/>
    <x v="3"/>
    <x v="0"/>
  </r>
  <r>
    <x v="746"/>
    <x v="5"/>
    <x v="0"/>
    <s v="SUBX_logo_genio_s_awareness"/>
    <n v="80974"/>
    <m/>
    <m/>
    <m/>
    <m/>
    <n v="8981.1107471750001"/>
    <m/>
    <x v="0"/>
    <m/>
    <m/>
    <x v="110"/>
    <m/>
    <x v="2"/>
    <x v="3"/>
    <x v="0"/>
  </r>
  <r>
    <x v="746"/>
    <x v="5"/>
    <x v="0"/>
    <s v="SUBX_logo_genio_s_awareness"/>
    <n v="9266"/>
    <m/>
    <m/>
    <m/>
    <m/>
    <n v="1239.7536504300001"/>
    <m/>
    <x v="0"/>
    <m/>
    <m/>
    <x v="110"/>
    <m/>
    <x v="2"/>
    <x v="3"/>
    <x v="0"/>
  </r>
  <r>
    <x v="746"/>
    <x v="5"/>
    <x v="0"/>
    <s v="SUBX_logo_genio_s_awareness"/>
    <n v="101171"/>
    <m/>
    <m/>
    <m/>
    <m/>
    <n v="9060.4698887449995"/>
    <m/>
    <x v="0"/>
    <m/>
    <m/>
    <x v="110"/>
    <m/>
    <x v="2"/>
    <x v="3"/>
    <x v="0"/>
  </r>
  <r>
    <x v="746"/>
    <x v="5"/>
    <x v="0"/>
    <s v="SUBX_logo_genio_s_awareness"/>
    <n v="3743"/>
    <m/>
    <m/>
    <m/>
    <m/>
    <n v="480.67299221000002"/>
    <m/>
    <x v="0"/>
    <m/>
    <m/>
    <x v="110"/>
    <m/>
    <x v="2"/>
    <x v="3"/>
    <x v="0"/>
  </r>
  <r>
    <x v="746"/>
    <x v="5"/>
    <x v="0"/>
    <s v="SUBX_logo_genio_s_awareness"/>
    <n v="100566"/>
    <m/>
    <m/>
    <m/>
    <m/>
    <n v="8933.4566406400008"/>
    <m/>
    <x v="0"/>
    <m/>
    <m/>
    <x v="110"/>
    <m/>
    <x v="2"/>
    <x v="3"/>
    <x v="0"/>
  </r>
  <r>
    <x v="746"/>
    <x v="5"/>
    <x v="0"/>
    <s v="SUBX_logo_genio_s_awareness"/>
    <n v="9109"/>
    <m/>
    <m/>
    <m/>
    <m/>
    <n v="1237.3463810399999"/>
    <m/>
    <x v="0"/>
    <m/>
    <m/>
    <x v="110"/>
    <m/>
    <x v="2"/>
    <x v="3"/>
    <x v="0"/>
  </r>
  <r>
    <x v="746"/>
    <x v="5"/>
    <x v="0"/>
    <s v="SUBX_logo_genio_s_awareness"/>
    <n v="41329"/>
    <m/>
    <m/>
    <m/>
    <m/>
    <n v="3430.8813050799999"/>
    <m/>
    <x v="0"/>
    <m/>
    <m/>
    <x v="110"/>
    <m/>
    <x v="2"/>
    <x v="3"/>
    <x v="0"/>
  </r>
  <r>
    <x v="746"/>
    <x v="5"/>
    <x v="0"/>
    <s v="SUBX_logo_genio_s_awareness"/>
    <n v="64104"/>
    <m/>
    <m/>
    <m/>
    <m/>
    <n v="5509.2360801899995"/>
    <m/>
    <x v="0"/>
    <m/>
    <m/>
    <x v="110"/>
    <m/>
    <x v="2"/>
    <x v="3"/>
    <x v="0"/>
  </r>
  <r>
    <x v="746"/>
    <x v="5"/>
    <x v="0"/>
    <s v="NDG_logo_genio_s_Consideration"/>
    <n v="616"/>
    <m/>
    <m/>
    <m/>
    <m/>
    <n v="54.243127675000004"/>
    <m/>
    <x v="0"/>
    <m/>
    <m/>
    <x v="110"/>
    <m/>
    <x v="2"/>
    <x v="3"/>
    <x v="0"/>
  </r>
  <r>
    <x v="746"/>
    <x v="5"/>
    <x v="0"/>
    <s v="SUBX_logo_genio_s_awareness"/>
    <n v="38585"/>
    <m/>
    <m/>
    <m/>
    <m/>
    <n v="5276.7962649600004"/>
    <m/>
    <x v="0"/>
    <m/>
    <m/>
    <x v="110"/>
    <m/>
    <x v="2"/>
    <x v="3"/>
    <x v="0"/>
  </r>
  <r>
    <x v="746"/>
    <x v="5"/>
    <x v="0"/>
    <s v="SUBX_logo_genio_s_awareness"/>
    <n v="13377"/>
    <m/>
    <m/>
    <m/>
    <m/>
    <n v="1365.7608474149999"/>
    <m/>
    <x v="0"/>
    <m/>
    <m/>
    <x v="110"/>
    <m/>
    <x v="2"/>
    <x v="3"/>
    <x v="0"/>
  </r>
  <r>
    <x v="746"/>
    <x v="5"/>
    <x v="0"/>
    <s v="NDG_logo_genio_s_Consideration"/>
    <n v="10"/>
    <m/>
    <m/>
    <m/>
    <m/>
    <n v="1.6452549750000001"/>
    <m/>
    <x v="0"/>
    <m/>
    <m/>
    <x v="110"/>
    <m/>
    <x v="2"/>
    <x v="3"/>
    <x v="0"/>
  </r>
  <r>
    <x v="746"/>
    <x v="5"/>
    <x v="0"/>
    <s v="NDG_logo_genio_s_Consideration"/>
    <n v="58"/>
    <m/>
    <m/>
    <m/>
    <m/>
    <n v="6.9485874550000002"/>
    <m/>
    <x v="0"/>
    <m/>
    <m/>
    <x v="110"/>
    <m/>
    <x v="2"/>
    <x v="3"/>
    <x v="0"/>
  </r>
  <r>
    <x v="746"/>
    <x v="5"/>
    <x v="0"/>
    <s v="SUBX_logo_genio_s_awareness"/>
    <n v="25899"/>
    <m/>
    <m/>
    <m/>
    <m/>
    <n v="2812.4071275649994"/>
    <m/>
    <x v="0"/>
    <m/>
    <m/>
    <x v="110"/>
    <m/>
    <x v="2"/>
    <x v="3"/>
    <x v="0"/>
  </r>
  <r>
    <x v="746"/>
    <x v="5"/>
    <x v="0"/>
    <s v="SUBX_logo_genio_s_awareness"/>
    <n v="179449"/>
    <m/>
    <m/>
    <m/>
    <m/>
    <n v="15292.356060444999"/>
    <m/>
    <x v="0"/>
    <m/>
    <m/>
    <x v="110"/>
    <m/>
    <x v="2"/>
    <x v="3"/>
    <x v="0"/>
  </r>
  <r>
    <x v="746"/>
    <x v="5"/>
    <x v="0"/>
    <s v="SUBX_logo_genio_s_awareness"/>
    <n v="112476"/>
    <m/>
    <m/>
    <m/>
    <m/>
    <n v="22466.584120885"/>
    <m/>
    <x v="0"/>
    <m/>
    <m/>
    <x v="110"/>
    <m/>
    <x v="2"/>
    <x v="3"/>
    <x v="0"/>
  </r>
  <r>
    <x v="746"/>
    <x v="5"/>
    <x v="0"/>
    <s v="SUBX_logo_genio_s_awareness"/>
    <n v="14187"/>
    <m/>
    <m/>
    <m/>
    <m/>
    <n v="1798.5999136949999"/>
    <m/>
    <x v="0"/>
    <m/>
    <m/>
    <x v="110"/>
    <m/>
    <x v="2"/>
    <x v="3"/>
    <x v="0"/>
  </r>
  <r>
    <x v="746"/>
    <x v="5"/>
    <x v="0"/>
    <s v="SUBX_logo_genio_s_awareness"/>
    <n v="860"/>
    <m/>
    <m/>
    <m/>
    <m/>
    <n v="116.752993575"/>
    <m/>
    <x v="0"/>
    <m/>
    <m/>
    <x v="110"/>
    <m/>
    <x v="2"/>
    <x v="3"/>
    <x v="0"/>
  </r>
  <r>
    <x v="746"/>
    <x v="5"/>
    <x v="0"/>
    <s v="NDG_logo_genio_s_Consideration"/>
    <n v="33914"/>
    <m/>
    <m/>
    <m/>
    <m/>
    <n v="3264.7312849149998"/>
    <m/>
    <x v="0"/>
    <m/>
    <m/>
    <x v="110"/>
    <m/>
    <x v="2"/>
    <x v="3"/>
    <x v="0"/>
  </r>
  <r>
    <x v="746"/>
    <x v="5"/>
    <x v="0"/>
    <s v="NDG_logo_genio_s_Consideration"/>
    <n v="1076"/>
    <m/>
    <m/>
    <m/>
    <m/>
    <n v="108.04545236499999"/>
    <m/>
    <x v="0"/>
    <m/>
    <m/>
    <x v="110"/>
    <m/>
    <x v="2"/>
    <x v="3"/>
    <x v="0"/>
  </r>
  <r>
    <x v="746"/>
    <x v="5"/>
    <x v="0"/>
    <s v="NDG_logo_genio_s_Consideration"/>
    <n v="11983"/>
    <m/>
    <m/>
    <m/>
    <m/>
    <n v="963.06225151500007"/>
    <m/>
    <x v="0"/>
    <m/>
    <m/>
    <x v="110"/>
    <m/>
    <x v="2"/>
    <x v="3"/>
    <x v="0"/>
  </r>
  <r>
    <x v="746"/>
    <x v="5"/>
    <x v="0"/>
    <s v="NDG_logo_genio_s_Consideration"/>
    <n v="410"/>
    <m/>
    <m/>
    <m/>
    <m/>
    <n v="41.873591965000003"/>
    <m/>
    <x v="0"/>
    <m/>
    <m/>
    <x v="110"/>
    <m/>
    <x v="2"/>
    <x v="3"/>
    <x v="0"/>
  </r>
  <r>
    <x v="747"/>
    <x v="4"/>
    <x v="0"/>
    <s v="指名：ドルチェグスト（170816-170916）"/>
    <n v="1085"/>
    <m/>
    <m/>
    <m/>
    <m/>
    <n v="8354.32"/>
    <m/>
    <x v="0"/>
    <m/>
    <m/>
    <x v="110"/>
    <m/>
    <x v="2"/>
    <x v="3"/>
    <x v="2"/>
  </r>
  <r>
    <x v="747"/>
    <x v="4"/>
    <x v="0"/>
    <s v="指名：ドルチェグスト（170816-170916）"/>
    <n v="44"/>
    <m/>
    <m/>
    <m/>
    <m/>
    <n v="251.68"/>
    <m/>
    <x v="0"/>
    <m/>
    <m/>
    <x v="110"/>
    <m/>
    <x v="2"/>
    <x v="3"/>
    <x v="2"/>
  </r>
  <r>
    <x v="747"/>
    <x v="4"/>
    <x v="0"/>
    <s v="指名：ドルチェグスト（170816-170916）"/>
    <n v="35"/>
    <m/>
    <m/>
    <m/>
    <m/>
    <n v="160.16"/>
    <m/>
    <x v="0"/>
    <m/>
    <m/>
    <x v="110"/>
    <m/>
    <x v="2"/>
    <x v="3"/>
    <x v="2"/>
  </r>
  <r>
    <x v="747"/>
    <x v="4"/>
    <x v="0"/>
    <s v="指名：ドルチェグスト（170816-170916）"/>
    <n v="3568"/>
    <m/>
    <m/>
    <m/>
    <m/>
    <n v="41687.360000000001"/>
    <m/>
    <x v="0"/>
    <m/>
    <m/>
    <x v="110"/>
    <m/>
    <x v="2"/>
    <x v="3"/>
    <x v="2"/>
  </r>
  <r>
    <x v="747"/>
    <x v="5"/>
    <x v="0"/>
    <s v="SUBX_logo_genio_s_awareness"/>
    <n v="128803"/>
    <m/>
    <m/>
    <m/>
    <m/>
    <n v="13602.883013085"/>
    <m/>
    <x v="0"/>
    <m/>
    <m/>
    <x v="110"/>
    <m/>
    <x v="2"/>
    <x v="3"/>
    <x v="0"/>
  </r>
  <r>
    <x v="747"/>
    <x v="5"/>
    <x v="0"/>
    <s v="NDG_logo_genio_s_Consideration"/>
    <n v="7043"/>
    <m/>
    <m/>
    <m/>
    <m/>
    <n v="874.62205377000009"/>
    <m/>
    <x v="0"/>
    <m/>
    <m/>
    <x v="110"/>
    <m/>
    <x v="2"/>
    <x v="3"/>
    <x v="0"/>
  </r>
  <r>
    <x v="747"/>
    <x v="5"/>
    <x v="0"/>
    <s v="NDG_logo_genio_s_Consideration"/>
    <n v="18461"/>
    <m/>
    <m/>
    <m/>
    <m/>
    <n v="1928.0368361850001"/>
    <m/>
    <x v="0"/>
    <m/>
    <m/>
    <x v="110"/>
    <m/>
    <x v="2"/>
    <x v="3"/>
    <x v="0"/>
  </r>
  <r>
    <x v="747"/>
    <x v="5"/>
    <x v="0"/>
    <s v="NDG_logo_genio_s_Consideration"/>
    <n v="87720"/>
    <m/>
    <m/>
    <m/>
    <m/>
    <n v="10222.987511475001"/>
    <m/>
    <x v="0"/>
    <m/>
    <m/>
    <x v="110"/>
    <m/>
    <x v="2"/>
    <x v="3"/>
    <x v="0"/>
  </r>
  <r>
    <x v="747"/>
    <x v="5"/>
    <x v="0"/>
    <s v="NDG_logo_genio_s_Consideration"/>
    <n v="6283"/>
    <m/>
    <m/>
    <m/>
    <m/>
    <n v="647.94188477000012"/>
    <m/>
    <x v="0"/>
    <m/>
    <m/>
    <x v="110"/>
    <m/>
    <x v="2"/>
    <x v="3"/>
    <x v="0"/>
  </r>
  <r>
    <x v="747"/>
    <x v="5"/>
    <x v="0"/>
    <s v="NDG_logo_genio_s_Consideration"/>
    <n v="18367"/>
    <m/>
    <m/>
    <m/>
    <m/>
    <n v="1901.5637925850001"/>
    <m/>
    <x v="0"/>
    <m/>
    <m/>
    <x v="110"/>
    <m/>
    <x v="2"/>
    <x v="3"/>
    <x v="0"/>
  </r>
  <r>
    <x v="747"/>
    <x v="5"/>
    <x v="0"/>
    <s v="NDG_logo_genio_s_Consideration"/>
    <n v="3776"/>
    <m/>
    <m/>
    <m/>
    <m/>
    <n v="302.511489595"/>
    <m/>
    <x v="0"/>
    <m/>
    <m/>
    <x v="110"/>
    <m/>
    <x v="2"/>
    <x v="3"/>
    <x v="0"/>
  </r>
  <r>
    <x v="747"/>
    <x v="5"/>
    <x v="0"/>
    <s v="NDG_logo_genio_s_Consideration"/>
    <n v="356"/>
    <m/>
    <m/>
    <m/>
    <m/>
    <n v="36.173929389999998"/>
    <m/>
    <x v="0"/>
    <m/>
    <m/>
    <x v="110"/>
    <m/>
    <x v="2"/>
    <x v="3"/>
    <x v="0"/>
  </r>
  <r>
    <x v="747"/>
    <x v="5"/>
    <x v="0"/>
    <s v="NDG_logo_genio_s_Consideration"/>
    <n v="46487"/>
    <m/>
    <m/>
    <m/>
    <m/>
    <n v="6427.1121360650004"/>
    <m/>
    <x v="0"/>
    <m/>
    <m/>
    <x v="110"/>
    <m/>
    <x v="2"/>
    <x v="3"/>
    <x v="0"/>
  </r>
  <r>
    <x v="747"/>
    <x v="5"/>
    <x v="0"/>
    <s v="NDG_logo_genio_s_Consideration"/>
    <n v="11090"/>
    <m/>
    <m/>
    <m/>
    <m/>
    <n v="1083.832990375"/>
    <m/>
    <x v="0"/>
    <m/>
    <m/>
    <x v="110"/>
    <m/>
    <x v="2"/>
    <x v="3"/>
    <x v="0"/>
  </r>
  <r>
    <x v="747"/>
    <x v="5"/>
    <x v="0"/>
    <s v="NDG_logo_genio_s_Consideration"/>
    <n v="3874"/>
    <m/>
    <m/>
    <m/>
    <m/>
    <n v="322.74798473999999"/>
    <m/>
    <x v="0"/>
    <m/>
    <m/>
    <x v="110"/>
    <m/>
    <x v="2"/>
    <x v="3"/>
    <x v="0"/>
  </r>
  <r>
    <x v="747"/>
    <x v="5"/>
    <x v="0"/>
    <s v="NDG_logo_genio_s_Consideration"/>
    <n v="4498"/>
    <m/>
    <m/>
    <m/>
    <m/>
    <n v="960.12893850499995"/>
    <m/>
    <x v="0"/>
    <m/>
    <m/>
    <x v="110"/>
    <m/>
    <x v="2"/>
    <x v="3"/>
    <x v="0"/>
  </r>
  <r>
    <x v="747"/>
    <x v="5"/>
    <x v="0"/>
    <s v="NDG_logo_genio_s_Consideration"/>
    <n v="4453"/>
    <m/>
    <m/>
    <m/>
    <m/>
    <n v="918.25730559499993"/>
    <m/>
    <x v="0"/>
    <m/>
    <m/>
    <x v="110"/>
    <m/>
    <x v="2"/>
    <x v="3"/>
    <x v="0"/>
  </r>
  <r>
    <x v="747"/>
    <x v="5"/>
    <x v="0"/>
    <s v="NDG_logo_genio_s_Consideration"/>
    <n v="73063"/>
    <m/>
    <m/>
    <m/>
    <m/>
    <n v="6657.5870771099999"/>
    <m/>
    <x v="0"/>
    <m/>
    <m/>
    <x v="110"/>
    <m/>
    <x v="2"/>
    <x v="3"/>
    <x v="0"/>
  </r>
  <r>
    <x v="747"/>
    <x v="5"/>
    <x v="0"/>
    <s v="NDG_logo_genio_s_Consideration"/>
    <n v="348"/>
    <m/>
    <m/>
    <m/>
    <m/>
    <n v="39.700233965000002"/>
    <m/>
    <x v="0"/>
    <m/>
    <m/>
    <x v="110"/>
    <m/>
    <x v="2"/>
    <x v="3"/>
    <x v="0"/>
  </r>
  <r>
    <x v="747"/>
    <x v="5"/>
    <x v="0"/>
    <s v="NDG_logo_genio_s_Consideration"/>
    <n v="1604"/>
    <m/>
    <m/>
    <m/>
    <m/>
    <n v="184.06903017999997"/>
    <m/>
    <x v="0"/>
    <m/>
    <m/>
    <x v="110"/>
    <m/>
    <x v="2"/>
    <x v="3"/>
    <x v="0"/>
  </r>
  <r>
    <x v="747"/>
    <x v="5"/>
    <x v="0"/>
    <s v="NDG_logo_genio_s_Consideration"/>
    <n v="2891"/>
    <m/>
    <m/>
    <m/>
    <m/>
    <n v="288.63498121000003"/>
    <m/>
    <x v="0"/>
    <m/>
    <m/>
    <x v="110"/>
    <m/>
    <x v="2"/>
    <x v="3"/>
    <x v="0"/>
  </r>
  <r>
    <x v="747"/>
    <x v="5"/>
    <x v="0"/>
    <s v="NDG_logo_genio_s_Consideration"/>
    <n v="73387"/>
    <m/>
    <m/>
    <m/>
    <m/>
    <n v="6693.0911981250001"/>
    <m/>
    <x v="0"/>
    <m/>
    <m/>
    <x v="110"/>
    <m/>
    <x v="2"/>
    <x v="3"/>
    <x v="0"/>
  </r>
  <r>
    <x v="747"/>
    <x v="5"/>
    <x v="0"/>
    <s v="SUBX_logo_genio_s_awareness"/>
    <n v="19336"/>
    <m/>
    <m/>
    <m/>
    <m/>
    <n v="2015.33044821"/>
    <m/>
    <x v="0"/>
    <m/>
    <m/>
    <x v="110"/>
    <m/>
    <x v="2"/>
    <x v="3"/>
    <x v="0"/>
  </r>
  <r>
    <x v="747"/>
    <x v="5"/>
    <x v="0"/>
    <s v="SUBX_logo_genio_s_awareness"/>
    <n v="11682"/>
    <m/>
    <m/>
    <m/>
    <m/>
    <n v="1470.58862163"/>
    <m/>
    <x v="0"/>
    <m/>
    <m/>
    <x v="110"/>
    <m/>
    <x v="2"/>
    <x v="3"/>
    <x v="0"/>
  </r>
  <r>
    <x v="747"/>
    <x v="5"/>
    <x v="0"/>
    <s v="SUBX_logo_genio_s_awareness"/>
    <n v="85337"/>
    <m/>
    <m/>
    <m/>
    <m/>
    <n v="7865.0861625249991"/>
    <m/>
    <x v="0"/>
    <m/>
    <m/>
    <x v="110"/>
    <m/>
    <x v="2"/>
    <x v="3"/>
    <x v="0"/>
  </r>
  <r>
    <x v="747"/>
    <x v="5"/>
    <x v="0"/>
    <s v="SUBX_logo_genio_s_awareness"/>
    <n v="53044"/>
    <m/>
    <m/>
    <m/>
    <m/>
    <n v="4875.1279201400002"/>
    <m/>
    <x v="0"/>
    <m/>
    <m/>
    <x v="110"/>
    <m/>
    <x v="2"/>
    <x v="3"/>
    <x v="0"/>
  </r>
  <r>
    <x v="747"/>
    <x v="5"/>
    <x v="0"/>
    <s v="SUBX_logo_genio_s_awareness"/>
    <n v="8105"/>
    <m/>
    <m/>
    <m/>
    <m/>
    <n v="816.71367244999999"/>
    <m/>
    <x v="0"/>
    <m/>
    <m/>
    <x v="110"/>
    <m/>
    <x v="2"/>
    <x v="3"/>
    <x v="0"/>
  </r>
  <r>
    <x v="747"/>
    <x v="5"/>
    <x v="0"/>
    <s v="NDG_logo_genio_s_Consideration"/>
    <n v="6889"/>
    <m/>
    <m/>
    <m/>
    <m/>
    <n v="857.129783245"/>
    <m/>
    <x v="0"/>
    <m/>
    <m/>
    <x v="110"/>
    <m/>
    <x v="2"/>
    <x v="3"/>
    <x v="0"/>
  </r>
  <r>
    <x v="747"/>
    <x v="5"/>
    <x v="0"/>
    <s v="NDG_logo_genio_s_Consideration"/>
    <n v="931"/>
    <m/>
    <m/>
    <m/>
    <m/>
    <n v="97.004445844999992"/>
    <m/>
    <x v="0"/>
    <m/>
    <m/>
    <x v="110"/>
    <m/>
    <x v="2"/>
    <x v="3"/>
    <x v="0"/>
  </r>
  <r>
    <x v="747"/>
    <x v="5"/>
    <x v="0"/>
    <s v="NDG_logo_genio_s_Consideration"/>
    <n v="151"/>
    <m/>
    <m/>
    <m/>
    <m/>
    <n v="12.659003090000001"/>
    <m/>
    <x v="0"/>
    <m/>
    <m/>
    <x v="110"/>
    <m/>
    <x v="2"/>
    <x v="3"/>
    <x v="0"/>
  </r>
  <r>
    <x v="747"/>
    <x v="5"/>
    <x v="0"/>
    <s v="NDG_logo_genio_s_Consideration"/>
    <n v="10763"/>
    <m/>
    <m/>
    <m/>
    <m/>
    <n v="1060.2271536650001"/>
    <m/>
    <x v="0"/>
    <m/>
    <m/>
    <x v="110"/>
    <m/>
    <x v="2"/>
    <x v="3"/>
    <x v="0"/>
  </r>
  <r>
    <x v="747"/>
    <x v="5"/>
    <x v="0"/>
    <s v="NDG_logo_genio_s_Consideration"/>
    <n v="88513"/>
    <m/>
    <m/>
    <m/>
    <m/>
    <n v="10304.259984124999"/>
    <m/>
    <x v="0"/>
    <m/>
    <m/>
    <x v="110"/>
    <m/>
    <x v="2"/>
    <x v="3"/>
    <x v="0"/>
  </r>
  <r>
    <x v="747"/>
    <x v="5"/>
    <x v="0"/>
    <s v="SUBX_logo_genio_s_awareness"/>
    <n v="4363"/>
    <m/>
    <m/>
    <m/>
    <m/>
    <n v="528.79183520499998"/>
    <m/>
    <x v="0"/>
    <m/>
    <m/>
    <x v="110"/>
    <m/>
    <x v="2"/>
    <x v="3"/>
    <x v="0"/>
  </r>
  <r>
    <x v="747"/>
    <x v="5"/>
    <x v="0"/>
    <s v="SUBX_logo_genio_s_awareness"/>
    <n v="23886"/>
    <m/>
    <m/>
    <m/>
    <m/>
    <n v="2695.896136935"/>
    <m/>
    <x v="0"/>
    <m/>
    <m/>
    <x v="110"/>
    <m/>
    <x v="2"/>
    <x v="3"/>
    <x v="0"/>
  </r>
  <r>
    <x v="747"/>
    <x v="5"/>
    <x v="0"/>
    <s v="NDG_logo_genio_s_Consideration"/>
    <n v="32065"/>
    <m/>
    <m/>
    <m/>
    <m/>
    <n v="2637.27742145"/>
    <m/>
    <x v="0"/>
    <m/>
    <m/>
    <x v="110"/>
    <m/>
    <x v="2"/>
    <x v="3"/>
    <x v="0"/>
  </r>
  <r>
    <x v="747"/>
    <x v="5"/>
    <x v="0"/>
    <s v="SUBX_logo_genio_s_awareness"/>
    <n v="5176"/>
    <m/>
    <m/>
    <m/>
    <m/>
    <n v="617.35273727499998"/>
    <m/>
    <x v="0"/>
    <m/>
    <m/>
    <x v="110"/>
    <m/>
    <x v="2"/>
    <x v="3"/>
    <x v="0"/>
  </r>
  <r>
    <x v="747"/>
    <x v="5"/>
    <x v="0"/>
    <s v="SUBX_logo_genio_s_awareness"/>
    <n v="8157"/>
    <m/>
    <m/>
    <m/>
    <m/>
    <n v="844.40241950500001"/>
    <m/>
    <x v="0"/>
    <m/>
    <m/>
    <x v="110"/>
    <m/>
    <x v="2"/>
    <x v="3"/>
    <x v="0"/>
  </r>
  <r>
    <x v="747"/>
    <x v="5"/>
    <x v="0"/>
    <s v="SUBX_logo_genio_s_awareness"/>
    <n v="85940"/>
    <m/>
    <m/>
    <m/>
    <m/>
    <n v="7893.6157756800003"/>
    <m/>
    <x v="0"/>
    <m/>
    <m/>
    <x v="110"/>
    <m/>
    <x v="2"/>
    <x v="3"/>
    <x v="0"/>
  </r>
  <r>
    <x v="747"/>
    <x v="5"/>
    <x v="0"/>
    <s v="SUBX_logo_genio_s_awareness"/>
    <n v="24308"/>
    <m/>
    <m/>
    <m/>
    <m/>
    <n v="2797.303520425"/>
    <m/>
    <x v="0"/>
    <m/>
    <m/>
    <x v="110"/>
    <m/>
    <x v="2"/>
    <x v="3"/>
    <x v="0"/>
  </r>
  <r>
    <x v="747"/>
    <x v="5"/>
    <x v="0"/>
    <s v="SUBX_logo_genio_s_awareness"/>
    <n v="95133"/>
    <m/>
    <m/>
    <m/>
    <m/>
    <n v="13706.821427619998"/>
    <m/>
    <x v="0"/>
    <m/>
    <m/>
    <x v="110"/>
    <m/>
    <x v="2"/>
    <x v="3"/>
    <x v="0"/>
  </r>
  <r>
    <x v="747"/>
    <x v="5"/>
    <x v="0"/>
    <s v="SUBX_logo_genio_s_awareness"/>
    <n v="96150"/>
    <m/>
    <m/>
    <m/>
    <m/>
    <n v="13884.811652854998"/>
    <m/>
    <x v="0"/>
    <m/>
    <m/>
    <x v="110"/>
    <m/>
    <x v="2"/>
    <x v="3"/>
    <x v="0"/>
  </r>
  <r>
    <x v="747"/>
    <x v="5"/>
    <x v="0"/>
    <s v="NDG_logo_genio_s_Consideration"/>
    <n v="7052"/>
    <m/>
    <m/>
    <m/>
    <m/>
    <n v="885.07634952000001"/>
    <m/>
    <x v="0"/>
    <m/>
    <m/>
    <x v="110"/>
    <m/>
    <x v="2"/>
    <x v="3"/>
    <x v="0"/>
  </r>
  <r>
    <x v="747"/>
    <x v="5"/>
    <x v="0"/>
    <s v="NDG_logo_genio_s_Consideration"/>
    <n v="46112"/>
    <m/>
    <m/>
    <m/>
    <m/>
    <n v="6380.5892226750002"/>
    <m/>
    <x v="0"/>
    <m/>
    <m/>
    <x v="110"/>
    <m/>
    <x v="2"/>
    <x v="3"/>
    <x v="0"/>
  </r>
  <r>
    <x v="747"/>
    <x v="5"/>
    <x v="0"/>
    <s v="NDG_logo_genio_s_Consideration"/>
    <n v="170"/>
    <m/>
    <m/>
    <m/>
    <m/>
    <n v="14.78407267"/>
    <m/>
    <x v="0"/>
    <m/>
    <m/>
    <x v="110"/>
    <m/>
    <x v="2"/>
    <x v="3"/>
    <x v="0"/>
  </r>
  <r>
    <x v="747"/>
    <x v="5"/>
    <x v="0"/>
    <s v="SUBX_logo_genio_s_awareness"/>
    <n v="35212"/>
    <m/>
    <m/>
    <m/>
    <m/>
    <n v="3281.2024295199999"/>
    <m/>
    <x v="0"/>
    <m/>
    <m/>
    <x v="110"/>
    <m/>
    <x v="2"/>
    <x v="3"/>
    <x v="0"/>
  </r>
  <r>
    <x v="747"/>
    <x v="5"/>
    <x v="0"/>
    <s v="SUBX_logo_genio_s_awareness"/>
    <n v="3251"/>
    <m/>
    <m/>
    <m/>
    <m/>
    <n v="462.02301384000003"/>
    <m/>
    <x v="0"/>
    <m/>
    <m/>
    <x v="110"/>
    <m/>
    <x v="2"/>
    <x v="3"/>
    <x v="0"/>
  </r>
  <r>
    <x v="747"/>
    <x v="5"/>
    <x v="0"/>
    <s v="SUBX_logo_genio_s_awareness"/>
    <n v="11165"/>
    <m/>
    <m/>
    <m/>
    <m/>
    <n v="1406.3110759849999"/>
    <m/>
    <x v="0"/>
    <m/>
    <m/>
    <x v="110"/>
    <m/>
    <x v="2"/>
    <x v="3"/>
    <x v="0"/>
  </r>
  <r>
    <x v="747"/>
    <x v="5"/>
    <x v="0"/>
    <s v="SUBX_logo_genio_s_awareness"/>
    <n v="11081"/>
    <m/>
    <m/>
    <m/>
    <m/>
    <n v="1394.5379994900002"/>
    <m/>
    <x v="0"/>
    <m/>
    <m/>
    <x v="110"/>
    <m/>
    <x v="2"/>
    <x v="3"/>
    <x v="0"/>
  </r>
  <r>
    <x v="747"/>
    <x v="5"/>
    <x v="0"/>
    <s v="SUBX_logo_genio_s_awareness"/>
    <n v="38126"/>
    <m/>
    <m/>
    <m/>
    <m/>
    <n v="5840.6274769149995"/>
    <m/>
    <x v="0"/>
    <m/>
    <m/>
    <x v="110"/>
    <m/>
    <x v="2"/>
    <x v="3"/>
    <x v="0"/>
  </r>
  <r>
    <x v="747"/>
    <x v="5"/>
    <x v="0"/>
    <s v="SUBX_logo_genio_s_awareness"/>
    <n v="19443"/>
    <m/>
    <m/>
    <m/>
    <m/>
    <n v="1994.851837505"/>
    <m/>
    <x v="0"/>
    <m/>
    <m/>
    <x v="110"/>
    <m/>
    <x v="2"/>
    <x v="3"/>
    <x v="0"/>
  </r>
  <r>
    <x v="747"/>
    <x v="5"/>
    <x v="0"/>
    <s v="SUBX_logo_genio_s_awareness"/>
    <n v="1115"/>
    <m/>
    <m/>
    <m/>
    <m/>
    <n v="141.77991896999998"/>
    <m/>
    <x v="0"/>
    <m/>
    <m/>
    <x v="110"/>
    <m/>
    <x v="2"/>
    <x v="3"/>
    <x v="0"/>
  </r>
  <r>
    <x v="747"/>
    <x v="5"/>
    <x v="0"/>
    <s v="SUBX_logo_genio_s_awareness"/>
    <n v="24118"/>
    <m/>
    <m/>
    <m/>
    <m/>
    <n v="3440.5380212599998"/>
    <m/>
    <x v="0"/>
    <m/>
    <m/>
    <x v="110"/>
    <m/>
    <x v="2"/>
    <x v="3"/>
    <x v="0"/>
  </r>
  <r>
    <x v="747"/>
    <x v="5"/>
    <x v="0"/>
    <s v="SUBX_logo_genio_s_awareness"/>
    <n v="24203"/>
    <m/>
    <m/>
    <m/>
    <m/>
    <n v="3526.7699514700003"/>
    <m/>
    <x v="0"/>
    <m/>
    <m/>
    <x v="110"/>
    <m/>
    <x v="2"/>
    <x v="3"/>
    <x v="0"/>
  </r>
  <r>
    <x v="747"/>
    <x v="5"/>
    <x v="0"/>
    <s v="NDG_logo_genio_s_Consideration"/>
    <n v="5536"/>
    <m/>
    <m/>
    <m/>
    <m/>
    <n v="501.35981578500002"/>
    <m/>
    <x v="0"/>
    <m/>
    <m/>
    <x v="110"/>
    <m/>
    <x v="2"/>
    <x v="3"/>
    <x v="0"/>
  </r>
  <r>
    <x v="747"/>
    <x v="5"/>
    <x v="0"/>
    <s v="NDG_logo_genio_s_Consideration"/>
    <n v="10931"/>
    <m/>
    <m/>
    <m/>
    <m/>
    <n v="1073.9252274850001"/>
    <m/>
    <x v="0"/>
    <m/>
    <m/>
    <x v="110"/>
    <m/>
    <x v="2"/>
    <x v="3"/>
    <x v="0"/>
  </r>
  <r>
    <x v="747"/>
    <x v="5"/>
    <x v="0"/>
    <s v="NDG_logo_genio_s_Consideration"/>
    <n v="5758"/>
    <m/>
    <m/>
    <m/>
    <m/>
    <n v="523.70516060499995"/>
    <m/>
    <x v="0"/>
    <m/>
    <m/>
    <x v="110"/>
    <m/>
    <x v="2"/>
    <x v="3"/>
    <x v="0"/>
  </r>
  <r>
    <x v="747"/>
    <x v="5"/>
    <x v="0"/>
    <s v="SUBX_logo_genio_s_awareness"/>
    <n v="3147"/>
    <m/>
    <m/>
    <m/>
    <m/>
    <n v="453.03973313"/>
    <m/>
    <x v="0"/>
    <m/>
    <m/>
    <x v="110"/>
    <m/>
    <x v="2"/>
    <x v="3"/>
    <x v="0"/>
  </r>
  <r>
    <x v="747"/>
    <x v="5"/>
    <x v="0"/>
    <s v="SUBX_logo_genio_s_awareness"/>
    <n v="38490"/>
    <m/>
    <m/>
    <m/>
    <m/>
    <n v="5817.403378295"/>
    <m/>
    <x v="0"/>
    <m/>
    <m/>
    <x v="110"/>
    <m/>
    <x v="2"/>
    <x v="3"/>
    <x v="0"/>
  </r>
  <r>
    <x v="747"/>
    <x v="5"/>
    <x v="0"/>
    <s v="SUBX_logo_genio_s_awareness"/>
    <n v="11726"/>
    <m/>
    <m/>
    <m/>
    <m/>
    <n v="1445.32834123"/>
    <m/>
    <x v="0"/>
    <m/>
    <m/>
    <x v="110"/>
    <m/>
    <x v="2"/>
    <x v="3"/>
    <x v="0"/>
  </r>
  <r>
    <x v="747"/>
    <x v="5"/>
    <x v="0"/>
    <s v="SUBX_logo_genio_s_awareness"/>
    <n v="32937"/>
    <m/>
    <m/>
    <m/>
    <m/>
    <n v="3934.3347597100001"/>
    <m/>
    <x v="0"/>
    <m/>
    <m/>
    <x v="110"/>
    <m/>
    <x v="2"/>
    <x v="3"/>
    <x v="0"/>
  </r>
  <r>
    <x v="747"/>
    <x v="5"/>
    <x v="0"/>
    <s v="SUBX_logo_genio_s_awareness"/>
    <n v="18609"/>
    <m/>
    <m/>
    <m/>
    <m/>
    <n v="2077.7464779399997"/>
    <m/>
    <x v="0"/>
    <m/>
    <m/>
    <x v="110"/>
    <m/>
    <x v="2"/>
    <x v="3"/>
    <x v="0"/>
  </r>
  <r>
    <x v="747"/>
    <x v="5"/>
    <x v="0"/>
    <s v="NDG_logo_genio_s_Consideration"/>
    <n v="31798"/>
    <m/>
    <m/>
    <m/>
    <m/>
    <n v="2636.348524985"/>
    <m/>
    <x v="0"/>
    <m/>
    <m/>
    <x v="110"/>
    <m/>
    <x v="2"/>
    <x v="3"/>
    <x v="0"/>
  </r>
  <r>
    <x v="747"/>
    <x v="5"/>
    <x v="0"/>
    <s v="SUBX_logo_genio_s_awareness"/>
    <n v="18825"/>
    <m/>
    <m/>
    <m/>
    <m/>
    <n v="2096.7576404900001"/>
    <m/>
    <x v="0"/>
    <m/>
    <m/>
    <x v="110"/>
    <m/>
    <x v="2"/>
    <x v="3"/>
    <x v="0"/>
  </r>
  <r>
    <x v="747"/>
    <x v="5"/>
    <x v="0"/>
    <s v="NDG_logo_genio_s_Consideration"/>
    <n v="4399"/>
    <m/>
    <m/>
    <m/>
    <m/>
    <n v="938.31894086499995"/>
    <m/>
    <x v="0"/>
    <m/>
    <m/>
    <x v="110"/>
    <m/>
    <x v="2"/>
    <x v="3"/>
    <x v="0"/>
  </r>
  <r>
    <x v="747"/>
    <x v="5"/>
    <x v="0"/>
    <s v="SUBX_logo_genio_s_awareness"/>
    <n v="73778"/>
    <m/>
    <m/>
    <m/>
    <m/>
    <n v="11410.193914664998"/>
    <m/>
    <x v="0"/>
    <m/>
    <m/>
    <x v="110"/>
    <m/>
    <x v="2"/>
    <x v="3"/>
    <x v="0"/>
  </r>
  <r>
    <x v="747"/>
    <x v="5"/>
    <x v="0"/>
    <s v="NDG_logo_genio_s_Consideration"/>
    <n v="6078"/>
    <m/>
    <m/>
    <m/>
    <m/>
    <n v="624.02379788500002"/>
    <m/>
    <x v="0"/>
    <m/>
    <m/>
    <x v="110"/>
    <m/>
    <x v="2"/>
    <x v="3"/>
    <x v="0"/>
  </r>
  <r>
    <x v="747"/>
    <x v="5"/>
    <x v="0"/>
    <s v="SUBX_logo_genio_s_awareness"/>
    <n v="32892"/>
    <m/>
    <m/>
    <m/>
    <m/>
    <n v="3924.2126269199998"/>
    <m/>
    <x v="0"/>
    <m/>
    <m/>
    <x v="110"/>
    <m/>
    <x v="2"/>
    <x v="3"/>
    <x v="0"/>
  </r>
  <r>
    <x v="747"/>
    <x v="5"/>
    <x v="0"/>
    <s v="SUBX_logo_genio_s_awareness"/>
    <n v="35101"/>
    <m/>
    <m/>
    <m/>
    <m/>
    <n v="3235.9602664549998"/>
    <m/>
    <x v="0"/>
    <m/>
    <m/>
    <x v="110"/>
    <m/>
    <x v="2"/>
    <x v="3"/>
    <x v="0"/>
  </r>
  <r>
    <x v="747"/>
    <x v="5"/>
    <x v="0"/>
    <s v="SUBX_logo_genio_s_awareness"/>
    <n v="4495"/>
    <m/>
    <m/>
    <m/>
    <m/>
    <n v="543.71090315499998"/>
    <m/>
    <x v="0"/>
    <m/>
    <m/>
    <x v="110"/>
    <m/>
    <x v="2"/>
    <x v="3"/>
    <x v="0"/>
  </r>
  <r>
    <x v="747"/>
    <x v="5"/>
    <x v="0"/>
    <s v="NDG_logo_genio_s_Consideration"/>
    <n v="5987"/>
    <m/>
    <m/>
    <m/>
    <m/>
    <n v="609.42684339999994"/>
    <m/>
    <x v="0"/>
    <m/>
    <m/>
    <x v="110"/>
    <m/>
    <x v="2"/>
    <x v="3"/>
    <x v="0"/>
  </r>
  <r>
    <x v="747"/>
    <x v="5"/>
    <x v="0"/>
    <s v="NDG_logo_genio_s_Consideration"/>
    <n v="1693"/>
    <m/>
    <m/>
    <m/>
    <m/>
    <n v="194.73684173999999"/>
    <m/>
    <x v="0"/>
    <m/>
    <m/>
    <x v="110"/>
    <m/>
    <x v="2"/>
    <x v="3"/>
    <x v="0"/>
  </r>
  <r>
    <x v="747"/>
    <x v="5"/>
    <x v="0"/>
    <s v="NDG_logo_genio_s_Consideration"/>
    <n v="905"/>
    <m/>
    <m/>
    <m/>
    <m/>
    <n v="91.800838964999997"/>
    <m/>
    <x v="0"/>
    <m/>
    <m/>
    <x v="110"/>
    <m/>
    <x v="2"/>
    <x v="3"/>
    <x v="0"/>
  </r>
  <r>
    <x v="747"/>
    <x v="5"/>
    <x v="0"/>
    <s v="NDG_logo_genio_s_Consideration"/>
    <n v="5535"/>
    <m/>
    <m/>
    <m/>
    <m/>
    <n v="487.35732912499998"/>
    <m/>
    <x v="0"/>
    <m/>
    <m/>
    <x v="110"/>
    <m/>
    <x v="2"/>
    <x v="3"/>
    <x v="0"/>
  </r>
  <r>
    <x v="747"/>
    <x v="5"/>
    <x v="0"/>
    <s v="NDG_logo_genio_s_Consideration"/>
    <n v="346"/>
    <m/>
    <m/>
    <m/>
    <m/>
    <n v="41.161102505000002"/>
    <m/>
    <x v="0"/>
    <m/>
    <m/>
    <x v="110"/>
    <m/>
    <x v="2"/>
    <x v="3"/>
    <x v="0"/>
  </r>
  <r>
    <x v="747"/>
    <x v="5"/>
    <x v="0"/>
    <s v="NDG_logo_genio_s_Consideration"/>
    <n v="88283"/>
    <m/>
    <m/>
    <m/>
    <m/>
    <n v="10286.277326564998"/>
    <m/>
    <x v="0"/>
    <m/>
    <m/>
    <x v="110"/>
    <m/>
    <x v="2"/>
    <x v="3"/>
    <x v="0"/>
  </r>
  <r>
    <x v="747"/>
    <x v="5"/>
    <x v="0"/>
    <s v="SUBX_logo_genio_s_awareness"/>
    <n v="128513"/>
    <m/>
    <m/>
    <m/>
    <m/>
    <n v="18436.471135464999"/>
    <m/>
    <x v="0"/>
    <m/>
    <m/>
    <x v="110"/>
    <m/>
    <x v="2"/>
    <x v="3"/>
    <x v="0"/>
  </r>
  <r>
    <x v="747"/>
    <x v="5"/>
    <x v="0"/>
    <s v="SUBX_logo_genio_s_awareness"/>
    <n v="129607"/>
    <m/>
    <m/>
    <m/>
    <m/>
    <n v="13644.735726675"/>
    <m/>
    <x v="0"/>
    <m/>
    <m/>
    <x v="110"/>
    <m/>
    <x v="2"/>
    <x v="3"/>
    <x v="0"/>
  </r>
  <r>
    <x v="747"/>
    <x v="5"/>
    <x v="0"/>
    <s v="SUBX_logo_genio_s_awareness"/>
    <n v="52703"/>
    <m/>
    <m/>
    <m/>
    <m/>
    <n v="4860.5232476250003"/>
    <m/>
    <x v="0"/>
    <m/>
    <m/>
    <x v="110"/>
    <m/>
    <x v="2"/>
    <x v="3"/>
    <x v="0"/>
  </r>
  <r>
    <x v="747"/>
    <x v="5"/>
    <x v="0"/>
    <s v="SUBX_logo_genio_s_awareness"/>
    <n v="73843"/>
    <m/>
    <m/>
    <m/>
    <m/>
    <n v="11329.93027506"/>
    <m/>
    <x v="0"/>
    <m/>
    <m/>
    <x v="110"/>
    <m/>
    <x v="2"/>
    <x v="3"/>
    <x v="0"/>
  </r>
  <r>
    <x v="747"/>
    <x v="5"/>
    <x v="0"/>
    <s v="SUBX_logo_genio_s_awareness"/>
    <n v="5021"/>
    <m/>
    <m/>
    <m/>
    <m/>
    <n v="572.55057773999999"/>
    <m/>
    <x v="0"/>
    <m/>
    <m/>
    <x v="110"/>
    <m/>
    <x v="2"/>
    <x v="3"/>
    <x v="0"/>
  </r>
  <r>
    <x v="747"/>
    <x v="5"/>
    <x v="0"/>
    <s v="SUBX_logo_genio_s_awareness"/>
    <n v="129202"/>
    <m/>
    <m/>
    <m/>
    <m/>
    <n v="18478.540523659998"/>
    <m/>
    <x v="0"/>
    <m/>
    <m/>
    <x v="110"/>
    <m/>
    <x v="2"/>
    <x v="3"/>
    <x v="0"/>
  </r>
  <r>
    <x v="747"/>
    <x v="5"/>
    <x v="0"/>
    <s v="SUBX_logo_genio_s_awareness"/>
    <n v="1124"/>
    <m/>
    <m/>
    <m/>
    <m/>
    <n v="145.74411080500002"/>
    <m/>
    <x v="0"/>
    <m/>
    <m/>
    <x v="110"/>
    <m/>
    <x v="2"/>
    <x v="3"/>
    <x v="0"/>
  </r>
  <r>
    <x v="747"/>
    <x v="5"/>
    <x v="0"/>
    <s v="NDG_logo_genio_s_Consideration"/>
    <n v="18174"/>
    <m/>
    <m/>
    <m/>
    <m/>
    <n v="1906.7756538099998"/>
    <m/>
    <x v="0"/>
    <m/>
    <m/>
    <x v="110"/>
    <m/>
    <x v="2"/>
    <x v="3"/>
    <x v="0"/>
  </r>
  <r>
    <x v="747"/>
    <x v="5"/>
    <x v="0"/>
    <s v="NDG_logo_genio_s_Consideration"/>
    <n v="73353"/>
    <m/>
    <m/>
    <m/>
    <m/>
    <n v="6724.5526658700001"/>
    <m/>
    <x v="0"/>
    <m/>
    <m/>
    <x v="110"/>
    <m/>
    <x v="2"/>
    <x v="3"/>
    <x v="0"/>
  </r>
  <r>
    <x v="747"/>
    <x v="5"/>
    <x v="0"/>
    <s v="NDG_logo_genio_s_Consideration"/>
    <n v="3908"/>
    <m/>
    <m/>
    <m/>
    <m/>
    <n v="320.88201551499998"/>
    <m/>
    <x v="0"/>
    <m/>
    <m/>
    <x v="110"/>
    <m/>
    <x v="2"/>
    <x v="3"/>
    <x v="0"/>
  </r>
  <r>
    <x v="747"/>
    <x v="5"/>
    <x v="0"/>
    <s v="NDG_logo_genio_s_Consideration"/>
    <n v="1568"/>
    <m/>
    <m/>
    <m/>
    <m/>
    <n v="189.55495506"/>
    <m/>
    <x v="0"/>
    <m/>
    <m/>
    <x v="110"/>
    <m/>
    <x v="2"/>
    <x v="3"/>
    <x v="0"/>
  </r>
  <r>
    <x v="747"/>
    <x v="5"/>
    <x v="0"/>
    <s v="NDG_logo_genio_s_Consideration"/>
    <n v="2898"/>
    <m/>
    <m/>
    <m/>
    <m/>
    <n v="287.96742959499994"/>
    <m/>
    <x v="0"/>
    <m/>
    <m/>
    <x v="110"/>
    <m/>
    <x v="2"/>
    <x v="3"/>
    <x v="0"/>
  </r>
  <r>
    <x v="747"/>
    <x v="5"/>
    <x v="0"/>
    <s v="NDG_logo_genio_s_Consideration"/>
    <n v="2973"/>
    <m/>
    <m/>
    <m/>
    <m/>
    <n v="298.54544462999996"/>
    <m/>
    <x v="0"/>
    <m/>
    <m/>
    <x v="110"/>
    <m/>
    <x v="2"/>
    <x v="3"/>
    <x v="0"/>
  </r>
  <r>
    <x v="747"/>
    <x v="5"/>
    <x v="0"/>
    <s v="NDG_logo_genio_s_Consideration"/>
    <n v="45882"/>
    <m/>
    <m/>
    <m/>
    <m/>
    <n v="6375.88738698"/>
    <m/>
    <x v="0"/>
    <m/>
    <m/>
    <x v="110"/>
    <m/>
    <x v="2"/>
    <x v="3"/>
    <x v="0"/>
  </r>
  <r>
    <x v="747"/>
    <x v="5"/>
    <x v="0"/>
    <s v="NDG_logo_genio_s_Consideration"/>
    <n v="32050"/>
    <m/>
    <m/>
    <m/>
    <m/>
    <n v="2679.333929165"/>
    <m/>
    <x v="0"/>
    <m/>
    <m/>
    <x v="110"/>
    <m/>
    <x v="2"/>
    <x v="3"/>
    <x v="0"/>
  </r>
  <r>
    <x v="747"/>
    <x v="5"/>
    <x v="0"/>
    <s v="NDG_logo_genio_s_Consideration"/>
    <n v="178"/>
    <m/>
    <m/>
    <m/>
    <m/>
    <n v="16.610538560000002"/>
    <m/>
    <x v="0"/>
    <m/>
    <m/>
    <x v="110"/>
    <m/>
    <x v="2"/>
    <x v="3"/>
    <x v="0"/>
  </r>
  <r>
    <x v="747"/>
    <x v="5"/>
    <x v="0"/>
    <s v="NDG_logo_genio_s_Consideration"/>
    <n v="929"/>
    <m/>
    <m/>
    <m/>
    <m/>
    <n v="94.581206309999999"/>
    <m/>
    <x v="0"/>
    <m/>
    <m/>
    <x v="110"/>
    <m/>
    <x v="2"/>
    <x v="3"/>
    <x v="0"/>
  </r>
  <r>
    <x v="748"/>
    <x v="4"/>
    <x v="0"/>
    <s v="指名：ドルチェグスト（170816-170916）"/>
    <n v="3705"/>
    <m/>
    <m/>
    <m/>
    <m/>
    <n v="39628.160000000003"/>
    <m/>
    <x v="0"/>
    <m/>
    <m/>
    <x v="110"/>
    <m/>
    <x v="2"/>
    <x v="3"/>
    <x v="2"/>
  </r>
  <r>
    <x v="748"/>
    <x v="4"/>
    <x v="0"/>
    <s v="指名：ドルチェグスト（170816-170916）"/>
    <n v="32"/>
    <m/>
    <m/>
    <m/>
    <m/>
    <n v="142.47999999999999"/>
    <m/>
    <x v="0"/>
    <m/>
    <m/>
    <x v="110"/>
    <m/>
    <x v="2"/>
    <x v="3"/>
    <x v="2"/>
  </r>
  <r>
    <x v="748"/>
    <x v="4"/>
    <x v="0"/>
    <s v="指名：ドルチェグスト（170816-170916）"/>
    <n v="896"/>
    <m/>
    <m/>
    <m/>
    <m/>
    <n v="7946.64"/>
    <m/>
    <x v="0"/>
    <m/>
    <m/>
    <x v="110"/>
    <m/>
    <x v="2"/>
    <x v="3"/>
    <x v="2"/>
  </r>
  <r>
    <x v="748"/>
    <x v="4"/>
    <x v="0"/>
    <s v="指名：ドルチェグスト（170816-170916）"/>
    <n v="39"/>
    <m/>
    <m/>
    <m/>
    <m/>
    <n v="84.24"/>
    <m/>
    <x v="0"/>
    <m/>
    <m/>
    <x v="110"/>
    <m/>
    <x v="2"/>
    <x v="3"/>
    <x v="2"/>
  </r>
  <r>
    <x v="748"/>
    <x v="5"/>
    <x v="0"/>
    <s v="SUBX_logo_genio_s_awareness"/>
    <n v="65674"/>
    <m/>
    <m/>
    <m/>
    <m/>
    <n v="6780.5253179900001"/>
    <m/>
    <x v="0"/>
    <m/>
    <m/>
    <x v="110"/>
    <m/>
    <x v="2"/>
    <x v="3"/>
    <x v="0"/>
  </r>
  <r>
    <x v="748"/>
    <x v="5"/>
    <x v="0"/>
    <s v="NDG_logo_genio_s_Consideration"/>
    <n v="42491"/>
    <m/>
    <m/>
    <m/>
    <m/>
    <n v="5897.9476277200001"/>
    <m/>
    <x v="0"/>
    <m/>
    <m/>
    <x v="110"/>
    <m/>
    <x v="2"/>
    <x v="3"/>
    <x v="0"/>
  </r>
  <r>
    <x v="748"/>
    <x v="5"/>
    <x v="0"/>
    <s v="NDG_logo_genio_s_Consideration"/>
    <n v="42980"/>
    <m/>
    <m/>
    <m/>
    <m/>
    <n v="2764.69422485"/>
    <m/>
    <x v="0"/>
    <m/>
    <m/>
    <x v="110"/>
    <m/>
    <x v="2"/>
    <x v="3"/>
    <x v="0"/>
  </r>
  <r>
    <x v="748"/>
    <x v="5"/>
    <x v="0"/>
    <s v="NDG_logo_genio_s_Consideration"/>
    <n v="6450"/>
    <m/>
    <m/>
    <m/>
    <m/>
    <n v="675.21480707000001"/>
    <m/>
    <x v="0"/>
    <m/>
    <m/>
    <x v="110"/>
    <m/>
    <x v="2"/>
    <x v="3"/>
    <x v="0"/>
  </r>
  <r>
    <x v="748"/>
    <x v="5"/>
    <x v="0"/>
    <s v="SUBX_logo_genio_s_awareness"/>
    <n v="28011"/>
    <m/>
    <m/>
    <m/>
    <m/>
    <n v="2726.7045859750001"/>
    <m/>
    <x v="0"/>
    <m/>
    <m/>
    <x v="110"/>
    <m/>
    <x v="2"/>
    <x v="3"/>
    <x v="0"/>
  </r>
  <r>
    <x v="748"/>
    <x v="5"/>
    <x v="0"/>
    <s v="SUBX_logo_genio_s_awareness"/>
    <n v="28056"/>
    <m/>
    <m/>
    <m/>
    <m/>
    <n v="2726.1802360400002"/>
    <m/>
    <x v="0"/>
    <m/>
    <m/>
    <x v="110"/>
    <m/>
    <x v="2"/>
    <x v="3"/>
    <x v="0"/>
  </r>
  <r>
    <x v="748"/>
    <x v="5"/>
    <x v="0"/>
    <s v="SUBX_logo_genio_s_awareness"/>
    <n v="113913"/>
    <m/>
    <m/>
    <m/>
    <m/>
    <n v="16280.694056295"/>
    <m/>
    <x v="0"/>
    <m/>
    <m/>
    <x v="110"/>
    <m/>
    <x v="2"/>
    <x v="3"/>
    <x v="0"/>
  </r>
  <r>
    <x v="748"/>
    <x v="5"/>
    <x v="0"/>
    <s v="SUBX_logo_genio_s_awareness"/>
    <n v="15556"/>
    <m/>
    <m/>
    <m/>
    <m/>
    <n v="1082.1891068499999"/>
    <m/>
    <x v="0"/>
    <m/>
    <m/>
    <x v="110"/>
    <m/>
    <x v="2"/>
    <x v="3"/>
    <x v="0"/>
  </r>
  <r>
    <x v="748"/>
    <x v="5"/>
    <x v="0"/>
    <s v="SUBX_logo_genio_s_awareness"/>
    <n v="7409"/>
    <m/>
    <m/>
    <m/>
    <m/>
    <n v="698.78762082499998"/>
    <m/>
    <x v="0"/>
    <m/>
    <m/>
    <x v="110"/>
    <m/>
    <x v="2"/>
    <x v="3"/>
    <x v="0"/>
  </r>
  <r>
    <x v="748"/>
    <x v="5"/>
    <x v="0"/>
    <s v="NDG_logo_genio_s_Consideration"/>
    <n v="1561"/>
    <m/>
    <m/>
    <m/>
    <m/>
    <n v="166.15333505999999"/>
    <m/>
    <x v="0"/>
    <m/>
    <m/>
    <x v="110"/>
    <m/>
    <x v="2"/>
    <x v="3"/>
    <x v="0"/>
  </r>
  <r>
    <x v="748"/>
    <x v="5"/>
    <x v="0"/>
    <s v="NDG_logo_genio_s_Consideration"/>
    <n v="10887"/>
    <m/>
    <m/>
    <m/>
    <m/>
    <n v="1315.9701622699999"/>
    <m/>
    <x v="0"/>
    <m/>
    <m/>
    <x v="110"/>
    <m/>
    <x v="2"/>
    <x v="3"/>
    <x v="0"/>
  </r>
  <r>
    <x v="748"/>
    <x v="5"/>
    <x v="0"/>
    <s v="NDG_logo_genio_s_Consideration"/>
    <n v="4584"/>
    <m/>
    <m/>
    <m/>
    <m/>
    <n v="394.84447791999997"/>
    <m/>
    <x v="0"/>
    <m/>
    <m/>
    <x v="110"/>
    <m/>
    <x v="2"/>
    <x v="3"/>
    <x v="0"/>
  </r>
  <r>
    <x v="748"/>
    <x v="5"/>
    <x v="0"/>
    <s v="NDG_logo_genio_s_Consideration"/>
    <n v="4544"/>
    <m/>
    <m/>
    <m/>
    <m/>
    <n v="372.35771319000003"/>
    <m/>
    <x v="0"/>
    <m/>
    <m/>
    <x v="110"/>
    <m/>
    <x v="2"/>
    <x v="3"/>
    <x v="0"/>
  </r>
  <r>
    <x v="748"/>
    <x v="5"/>
    <x v="0"/>
    <s v="NDG_logo_genio_s_Consideration"/>
    <n v="16782"/>
    <m/>
    <m/>
    <m/>
    <m/>
    <n v="1289.8662271550002"/>
    <m/>
    <x v="0"/>
    <m/>
    <m/>
    <x v="110"/>
    <m/>
    <x v="2"/>
    <x v="3"/>
    <x v="0"/>
  </r>
  <r>
    <x v="748"/>
    <x v="5"/>
    <x v="0"/>
    <s v="NDG_logo_genio_s_Consideration"/>
    <n v="6397"/>
    <m/>
    <m/>
    <m/>
    <m/>
    <n v="643.40824236500009"/>
    <m/>
    <x v="0"/>
    <m/>
    <m/>
    <x v="110"/>
    <m/>
    <x v="2"/>
    <x v="3"/>
    <x v="0"/>
  </r>
  <r>
    <x v="748"/>
    <x v="5"/>
    <x v="0"/>
    <s v="NDG_logo_genio_s_Consideration"/>
    <n v="6514"/>
    <m/>
    <m/>
    <m/>
    <m/>
    <n v="681.37349842000003"/>
    <m/>
    <x v="0"/>
    <m/>
    <m/>
    <x v="110"/>
    <m/>
    <x v="2"/>
    <x v="3"/>
    <x v="0"/>
  </r>
  <r>
    <x v="748"/>
    <x v="5"/>
    <x v="0"/>
    <s v="NDG_logo_genio_s_Consideration"/>
    <n v="35550"/>
    <m/>
    <m/>
    <m/>
    <m/>
    <n v="4026.8384221999995"/>
    <m/>
    <x v="0"/>
    <m/>
    <m/>
    <x v="110"/>
    <m/>
    <x v="2"/>
    <x v="3"/>
    <x v="0"/>
  </r>
  <r>
    <x v="748"/>
    <x v="5"/>
    <x v="0"/>
    <s v="NDG_logo_genio_s_Consideration"/>
    <n v="1515"/>
    <m/>
    <m/>
    <m/>
    <m/>
    <n v="159.19760045499999"/>
    <m/>
    <x v="0"/>
    <m/>
    <m/>
    <x v="110"/>
    <m/>
    <x v="2"/>
    <x v="3"/>
    <x v="0"/>
  </r>
  <r>
    <x v="748"/>
    <x v="5"/>
    <x v="0"/>
    <s v="NDG_logo_genio_s_Consideration"/>
    <n v="44262"/>
    <m/>
    <m/>
    <m/>
    <m/>
    <n v="6131.949545685"/>
    <m/>
    <x v="0"/>
    <m/>
    <m/>
    <x v="110"/>
    <m/>
    <x v="2"/>
    <x v="3"/>
    <x v="0"/>
  </r>
  <r>
    <x v="748"/>
    <x v="5"/>
    <x v="0"/>
    <s v="NDG_logo_genio_s_Consideration"/>
    <n v="16688"/>
    <m/>
    <m/>
    <m/>
    <m/>
    <n v="1510.5007000200001"/>
    <m/>
    <x v="0"/>
    <m/>
    <m/>
    <x v="110"/>
    <m/>
    <x v="2"/>
    <x v="3"/>
    <x v="0"/>
  </r>
  <r>
    <x v="748"/>
    <x v="5"/>
    <x v="0"/>
    <s v="NDG_logo_genio_s_Consideration"/>
    <n v="1330"/>
    <m/>
    <m/>
    <m/>
    <m/>
    <n v="123.088671105"/>
    <m/>
    <x v="0"/>
    <m/>
    <m/>
    <x v="110"/>
    <m/>
    <x v="2"/>
    <x v="3"/>
    <x v="0"/>
  </r>
  <r>
    <x v="748"/>
    <x v="5"/>
    <x v="0"/>
    <s v="NDG_logo_genio_s_Consideration"/>
    <n v="99884"/>
    <m/>
    <m/>
    <m/>
    <m/>
    <n v="12903.29443201"/>
    <m/>
    <x v="0"/>
    <m/>
    <m/>
    <x v="110"/>
    <m/>
    <x v="2"/>
    <x v="3"/>
    <x v="0"/>
  </r>
  <r>
    <x v="748"/>
    <x v="5"/>
    <x v="0"/>
    <s v="SUBX_logo_genio_s_awareness"/>
    <n v="14569"/>
    <m/>
    <m/>
    <m/>
    <m/>
    <n v="1896.8041207250001"/>
    <m/>
    <x v="0"/>
    <m/>
    <m/>
    <x v="110"/>
    <m/>
    <x v="2"/>
    <x v="3"/>
    <x v="0"/>
  </r>
  <r>
    <x v="748"/>
    <x v="5"/>
    <x v="0"/>
    <s v="SUBX_logo_genio_s_awareness"/>
    <n v="5730"/>
    <m/>
    <m/>
    <m/>
    <m/>
    <n v="591.43095636500004"/>
    <m/>
    <x v="0"/>
    <m/>
    <m/>
    <x v="110"/>
    <m/>
    <x v="2"/>
    <x v="3"/>
    <x v="0"/>
  </r>
  <r>
    <x v="748"/>
    <x v="5"/>
    <x v="0"/>
    <s v="SUBX_logo_genio_s_awareness"/>
    <n v="51195"/>
    <m/>
    <m/>
    <m/>
    <m/>
    <n v="3517.6121788350001"/>
    <m/>
    <x v="0"/>
    <m/>
    <m/>
    <x v="110"/>
    <m/>
    <x v="2"/>
    <x v="3"/>
    <x v="0"/>
  </r>
  <r>
    <x v="748"/>
    <x v="5"/>
    <x v="0"/>
    <s v="SUBX_logo_genio_s_awareness"/>
    <n v="21432"/>
    <m/>
    <m/>
    <m/>
    <m/>
    <n v="2152.5511544800002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15826421500000001"/>
    <m/>
    <x v="0"/>
    <m/>
    <m/>
    <x v="110"/>
    <m/>
    <x v="2"/>
    <x v="3"/>
    <x v="0"/>
  </r>
  <r>
    <x v="748"/>
    <x v="5"/>
    <x v="0"/>
    <s v="NDG_logo_genio_s_Consideration"/>
    <n v="16684"/>
    <m/>
    <m/>
    <m/>
    <m/>
    <n v="2274.0687693999998"/>
    <m/>
    <x v="0"/>
    <m/>
    <m/>
    <x v="110"/>
    <m/>
    <x v="2"/>
    <x v="3"/>
    <x v="0"/>
  </r>
  <r>
    <x v="748"/>
    <x v="5"/>
    <x v="0"/>
    <s v="SUBX_logo_genio_s_awareness"/>
    <n v="10394"/>
    <m/>
    <m/>
    <m/>
    <m/>
    <n v="929.69747096499998"/>
    <m/>
    <x v="0"/>
    <m/>
    <m/>
    <x v="110"/>
    <m/>
    <x v="2"/>
    <x v="3"/>
    <x v="0"/>
  </r>
  <r>
    <x v="748"/>
    <x v="5"/>
    <x v="0"/>
    <s v="SUBX_logo_genio_s_awareness"/>
    <n v="5691"/>
    <m/>
    <m/>
    <m/>
    <m/>
    <n v="585.15028735999999"/>
    <m/>
    <x v="0"/>
    <m/>
    <m/>
    <x v="110"/>
    <m/>
    <x v="2"/>
    <x v="3"/>
    <x v="0"/>
  </r>
  <r>
    <x v="748"/>
    <x v="5"/>
    <x v="0"/>
    <s v="NDG_logo_genio_s_Consideration"/>
    <n v="2"/>
    <m/>
    <m/>
    <m/>
    <m/>
    <n v="0.27843780000000001"/>
    <m/>
    <x v="0"/>
    <m/>
    <m/>
    <x v="110"/>
    <m/>
    <x v="2"/>
    <x v="3"/>
    <x v="0"/>
  </r>
  <r>
    <x v="748"/>
    <x v="5"/>
    <x v="0"/>
    <s v="NDG_logo_genio_s_Consideration"/>
    <n v="1367"/>
    <m/>
    <m/>
    <m/>
    <m/>
    <n v="135.93765124000001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"/>
    <m/>
    <x v="0"/>
    <m/>
    <m/>
    <x v="110"/>
    <m/>
    <x v="2"/>
    <x v="3"/>
    <x v="0"/>
  </r>
  <r>
    <x v="748"/>
    <x v="5"/>
    <x v="0"/>
    <s v="SUBX_logo_genio_s_awareness"/>
    <n v="7319"/>
    <m/>
    <m/>
    <m/>
    <m/>
    <n v="704.6215305149999"/>
    <m/>
    <x v="0"/>
    <m/>
    <m/>
    <x v="110"/>
    <m/>
    <x v="2"/>
    <x v="3"/>
    <x v="0"/>
  </r>
  <r>
    <x v="748"/>
    <x v="5"/>
    <x v="0"/>
    <s v="SUBX_logo_genio_s_awareness"/>
    <n v="76105"/>
    <m/>
    <m/>
    <m/>
    <m/>
    <n v="5688.6411534549998"/>
    <m/>
    <x v="0"/>
    <m/>
    <m/>
    <x v="110"/>
    <m/>
    <x v="2"/>
    <x v="3"/>
    <x v="0"/>
  </r>
  <r>
    <x v="748"/>
    <x v="5"/>
    <x v="0"/>
    <s v="SUBX_logo_genio_s_awareness"/>
    <n v="10205"/>
    <m/>
    <m/>
    <m/>
    <m/>
    <n v="920.37624378999999"/>
    <m/>
    <x v="0"/>
    <m/>
    <m/>
    <x v="110"/>
    <m/>
    <x v="2"/>
    <x v="3"/>
    <x v="0"/>
  </r>
  <r>
    <x v="748"/>
    <x v="5"/>
    <x v="0"/>
    <s v="SUBX_logo_genio_s_awareness"/>
    <n v="251739"/>
    <m/>
    <m/>
    <m/>
    <m/>
    <n v="21636.681772399999"/>
    <m/>
    <x v="0"/>
    <m/>
    <m/>
    <x v="110"/>
    <m/>
    <x v="2"/>
    <x v="3"/>
    <x v="0"/>
  </r>
  <r>
    <x v="748"/>
    <x v="5"/>
    <x v="0"/>
    <s v="SUBX_logo_genio_s_awareness"/>
    <n v="15477"/>
    <m/>
    <m/>
    <m/>
    <m/>
    <n v="1098.0415424150001"/>
    <m/>
    <x v="0"/>
    <m/>
    <m/>
    <x v="110"/>
    <m/>
    <x v="2"/>
    <x v="3"/>
    <x v="0"/>
  </r>
  <r>
    <x v="748"/>
    <x v="5"/>
    <x v="0"/>
    <s v="SUBX_logo_genio_s_awareness"/>
    <n v="1379"/>
    <m/>
    <m/>
    <m/>
    <m/>
    <n v="148.25515881999999"/>
    <m/>
    <x v="0"/>
    <m/>
    <m/>
    <x v="110"/>
    <m/>
    <x v="2"/>
    <x v="3"/>
    <x v="0"/>
  </r>
  <r>
    <x v="748"/>
    <x v="5"/>
    <x v="0"/>
    <s v="NDG_logo_genio_s_Consideration"/>
    <n v="26149"/>
    <m/>
    <m/>
    <m/>
    <m/>
    <n v="2456.5587822950001"/>
    <m/>
    <x v="0"/>
    <m/>
    <m/>
    <x v="110"/>
    <m/>
    <x v="2"/>
    <x v="3"/>
    <x v="0"/>
  </r>
  <r>
    <x v="748"/>
    <x v="5"/>
    <x v="0"/>
    <s v="NDG_logo_genio_s_Consideration"/>
    <n v="113899"/>
    <m/>
    <m/>
    <m/>
    <m/>
    <n v="9487.5303917050005"/>
    <m/>
    <x v="0"/>
    <m/>
    <m/>
    <x v="110"/>
    <m/>
    <x v="2"/>
    <x v="3"/>
    <x v="0"/>
  </r>
  <r>
    <x v="748"/>
    <x v="5"/>
    <x v="0"/>
    <s v="NDG_logo_genio_s_Consideration"/>
    <n v="5435"/>
    <m/>
    <m/>
    <m/>
    <m/>
    <n v="560.2053412250001"/>
    <m/>
    <x v="0"/>
    <m/>
    <m/>
    <x v="110"/>
    <m/>
    <x v="2"/>
    <x v="3"/>
    <x v="0"/>
  </r>
  <r>
    <x v="748"/>
    <x v="5"/>
    <x v="0"/>
    <s v="NDG_logo_genio_s_Consideration"/>
    <n v="19268"/>
    <m/>
    <m/>
    <m/>
    <m/>
    <n v="2807.1238873849998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25939025500000001"/>
    <m/>
    <x v="0"/>
    <m/>
    <m/>
    <x v="110"/>
    <m/>
    <x v="2"/>
    <x v="3"/>
    <x v="0"/>
  </r>
  <r>
    <x v="748"/>
    <x v="5"/>
    <x v="0"/>
    <s v="SUBX_logo_genio_s_awareness"/>
    <n v="36896"/>
    <m/>
    <m/>
    <m/>
    <m/>
    <n v="5340.9983295649999"/>
    <m/>
    <x v="0"/>
    <m/>
    <m/>
    <x v="110"/>
    <m/>
    <x v="2"/>
    <x v="3"/>
    <x v="0"/>
  </r>
  <r>
    <x v="748"/>
    <x v="5"/>
    <x v="0"/>
    <s v="SUBX_logo_genio_s_awareness"/>
    <n v="14494"/>
    <m/>
    <m/>
    <m/>
    <m/>
    <n v="1928.6036196749999"/>
    <m/>
    <x v="0"/>
    <m/>
    <m/>
    <x v="110"/>
    <m/>
    <x v="2"/>
    <x v="3"/>
    <x v="0"/>
  </r>
  <r>
    <x v="748"/>
    <x v="5"/>
    <x v="0"/>
    <s v="NDG_logo_genio_s_Consideration"/>
    <n v="112703"/>
    <m/>
    <m/>
    <m/>
    <m/>
    <n v="9354.1552200850001"/>
    <m/>
    <x v="0"/>
    <m/>
    <m/>
    <x v="110"/>
    <m/>
    <x v="2"/>
    <x v="3"/>
    <x v="0"/>
  </r>
  <r>
    <x v="748"/>
    <x v="5"/>
    <x v="0"/>
    <s v="SUBX_logo_genio_s_awareness"/>
    <n v="65101"/>
    <m/>
    <m/>
    <m/>
    <m/>
    <n v="6712.2805443649995"/>
    <m/>
    <x v="0"/>
    <m/>
    <m/>
    <x v="110"/>
    <m/>
    <x v="2"/>
    <x v="3"/>
    <x v="0"/>
  </r>
  <r>
    <x v="748"/>
    <x v="5"/>
    <x v="0"/>
    <s v="SUBX_logo_genio_s_awareness"/>
    <n v="21514"/>
    <m/>
    <m/>
    <m/>
    <m/>
    <n v="2136.3633369499998"/>
    <m/>
    <x v="0"/>
    <m/>
    <m/>
    <x v="110"/>
    <m/>
    <x v="2"/>
    <x v="3"/>
    <x v="0"/>
  </r>
  <r>
    <x v="748"/>
    <x v="5"/>
    <x v="0"/>
    <s v="NDG_logo_genio_s_Consideration"/>
    <n v="1572"/>
    <m/>
    <m/>
    <m/>
    <m/>
    <n v="170.390773255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3.8370494999999998E-2"/>
    <m/>
    <x v="0"/>
    <m/>
    <m/>
    <x v="110"/>
    <m/>
    <x v="2"/>
    <x v="3"/>
    <x v="0"/>
  </r>
  <r>
    <x v="748"/>
    <x v="5"/>
    <x v="0"/>
    <s v="NDG_logo_genio_s_Consideration"/>
    <n v="42684"/>
    <m/>
    <m/>
    <m/>
    <m/>
    <n v="2770.731531725"/>
    <m/>
    <x v="0"/>
    <m/>
    <m/>
    <x v="110"/>
    <m/>
    <x v="2"/>
    <x v="3"/>
    <x v="0"/>
  </r>
  <r>
    <x v="748"/>
    <x v="5"/>
    <x v="0"/>
    <s v="SUBX_logo_genio_s_awareness"/>
    <n v="21672"/>
    <m/>
    <m/>
    <m/>
    <m/>
    <n v="2186.380030365"/>
    <m/>
    <x v="0"/>
    <m/>
    <m/>
    <x v="110"/>
    <m/>
    <x v="2"/>
    <x v="3"/>
    <x v="0"/>
  </r>
  <r>
    <x v="748"/>
    <x v="5"/>
    <x v="0"/>
    <s v="SUBX_logo_genio_s_awareness"/>
    <n v="21807"/>
    <m/>
    <m/>
    <m/>
    <m/>
    <n v="2211.7689026000003"/>
    <m/>
    <x v="0"/>
    <m/>
    <m/>
    <x v="110"/>
    <m/>
    <x v="2"/>
    <x v="3"/>
    <x v="0"/>
  </r>
  <r>
    <x v="748"/>
    <x v="5"/>
    <x v="0"/>
    <s v="NDG_logo_genio_s_Consideration"/>
    <n v="1411"/>
    <m/>
    <m/>
    <m/>
    <m/>
    <n v="152.90166152500001"/>
    <m/>
    <x v="0"/>
    <m/>
    <m/>
    <x v="110"/>
    <m/>
    <x v="2"/>
    <x v="3"/>
    <x v="0"/>
  </r>
  <r>
    <x v="748"/>
    <x v="5"/>
    <x v="0"/>
    <s v="NDG_logo_genio_s_Consideration"/>
    <n v="15573"/>
    <m/>
    <m/>
    <m/>
    <m/>
    <n v="1351.4750916600001"/>
    <m/>
    <x v="0"/>
    <m/>
    <m/>
    <x v="110"/>
    <m/>
    <x v="2"/>
    <x v="3"/>
    <x v="0"/>
  </r>
  <r>
    <x v="748"/>
    <x v="5"/>
    <x v="0"/>
    <s v="SUBX_logo_genio_s_awareness"/>
    <n v="31668"/>
    <m/>
    <m/>
    <m/>
    <m/>
    <n v="3303.9836445649998"/>
    <m/>
    <x v="0"/>
    <m/>
    <m/>
    <x v="110"/>
    <m/>
    <x v="2"/>
    <x v="3"/>
    <x v="0"/>
  </r>
  <r>
    <x v="748"/>
    <x v="5"/>
    <x v="0"/>
    <s v="NDG_logo_genio_s_Consideration"/>
    <n v="4584"/>
    <m/>
    <m/>
    <m/>
    <m/>
    <n v="388.364620855"/>
    <m/>
    <x v="0"/>
    <m/>
    <m/>
    <x v="110"/>
    <m/>
    <x v="2"/>
    <x v="3"/>
    <x v="0"/>
  </r>
  <r>
    <x v="748"/>
    <x v="5"/>
    <x v="0"/>
    <s v="NDG_logo_genio_s_Consideration"/>
    <n v="43898"/>
    <m/>
    <m/>
    <m/>
    <m/>
    <n v="4956.4059020049999"/>
    <m/>
    <x v="0"/>
    <m/>
    <m/>
    <x v="110"/>
    <m/>
    <x v="2"/>
    <x v="3"/>
    <x v="0"/>
  </r>
  <r>
    <x v="748"/>
    <x v="5"/>
    <x v="0"/>
    <s v="NDG_logo_genio_s_Consideration"/>
    <n v="1"/>
    <m/>
    <m/>
    <m/>
    <m/>
    <n v="0.12095631499999999"/>
    <m/>
    <x v="0"/>
    <m/>
    <m/>
    <x v="110"/>
    <m/>
    <x v="2"/>
    <x v="3"/>
    <x v="0"/>
  </r>
  <r>
    <x v="748"/>
    <x v="5"/>
    <x v="0"/>
    <s v="SUBX_logo_genio_s_awareness"/>
    <n v="51612"/>
    <m/>
    <m/>
    <m/>
    <m/>
    <n v="3557.6695116199999"/>
    <m/>
    <x v="0"/>
    <m/>
    <m/>
    <x v="110"/>
    <m/>
    <x v="2"/>
    <x v="3"/>
    <x v="0"/>
  </r>
  <r>
    <x v="748"/>
    <x v="5"/>
    <x v="0"/>
    <s v="NDG_logo_genio_s_Consideration"/>
    <n v="113805"/>
    <m/>
    <m/>
    <m/>
    <m/>
    <n v="9511.5196289699998"/>
    <m/>
    <x v="0"/>
    <m/>
    <m/>
    <x v="110"/>
    <m/>
    <x v="2"/>
    <x v="3"/>
    <x v="0"/>
  </r>
  <r>
    <x v="748"/>
    <x v="5"/>
    <x v="0"/>
    <s v="NDG_logo_genio_s_Consideration"/>
    <n v="8438"/>
    <m/>
    <m/>
    <m/>
    <m/>
    <n v="732.91304433999994"/>
    <m/>
    <x v="0"/>
    <m/>
    <m/>
    <x v="110"/>
    <m/>
    <x v="2"/>
    <x v="3"/>
    <x v="0"/>
  </r>
  <r>
    <x v="748"/>
    <x v="5"/>
    <x v="0"/>
    <s v="SUBX_logo_genio_s_awareness"/>
    <n v="252822"/>
    <m/>
    <m/>
    <m/>
    <m/>
    <n v="21870.937142130002"/>
    <m/>
    <x v="0"/>
    <m/>
    <m/>
    <x v="110"/>
    <m/>
    <x v="2"/>
    <x v="3"/>
    <x v="0"/>
  </r>
  <r>
    <x v="748"/>
    <x v="5"/>
    <x v="0"/>
    <s v="SUBX_logo_genio_s_awareness"/>
    <n v="76304"/>
    <m/>
    <m/>
    <m/>
    <m/>
    <n v="5762.5504470850001"/>
    <m/>
    <x v="0"/>
    <m/>
    <m/>
    <x v="110"/>
    <m/>
    <x v="2"/>
    <x v="3"/>
    <x v="0"/>
  </r>
  <r>
    <x v="748"/>
    <x v="5"/>
    <x v="0"/>
    <s v="NDG_logo_genio_s_Consideration"/>
    <n v="8455"/>
    <m/>
    <m/>
    <m/>
    <m/>
    <n v="747.27089376499998"/>
    <m/>
    <x v="0"/>
    <m/>
    <m/>
    <x v="110"/>
    <m/>
    <x v="2"/>
    <x v="3"/>
    <x v="0"/>
  </r>
  <r>
    <x v="748"/>
    <x v="5"/>
    <x v="0"/>
    <s v="NDG_logo_genio_s_Consideration"/>
    <n v="16955"/>
    <m/>
    <m/>
    <m/>
    <m/>
    <n v="1284.7434187499998"/>
    <m/>
    <x v="0"/>
    <m/>
    <m/>
    <x v="110"/>
    <m/>
    <x v="2"/>
    <x v="3"/>
    <x v="0"/>
  </r>
  <r>
    <x v="748"/>
    <x v="5"/>
    <x v="0"/>
    <s v="NDG_logo_genio_s_Consideration"/>
    <n v="18828"/>
    <m/>
    <m/>
    <m/>
    <m/>
    <n v="2391.6715635699998"/>
    <m/>
    <x v="0"/>
    <m/>
    <m/>
    <x v="110"/>
    <m/>
    <x v="2"/>
    <x v="3"/>
    <x v="0"/>
  </r>
  <r>
    <x v="748"/>
    <x v="5"/>
    <x v="0"/>
    <s v="SUBX_logo_genio_s_awareness"/>
    <n v="139645"/>
    <m/>
    <m/>
    <m/>
    <m/>
    <n v="11965.061972775"/>
    <m/>
    <x v="0"/>
    <m/>
    <m/>
    <x v="110"/>
    <m/>
    <x v="2"/>
    <x v="3"/>
    <x v="0"/>
  </r>
  <r>
    <x v="748"/>
    <x v="5"/>
    <x v="0"/>
    <s v="SUBX_logo_genio_s_awareness"/>
    <n v="187686"/>
    <m/>
    <m/>
    <m/>
    <m/>
    <n v="25699.220776385002"/>
    <m/>
    <x v="0"/>
    <m/>
    <m/>
    <x v="110"/>
    <m/>
    <x v="2"/>
    <x v="3"/>
    <x v="0"/>
  </r>
  <r>
    <x v="748"/>
    <x v="5"/>
    <x v="0"/>
    <s v="SUBX_logo_genio_s_awareness"/>
    <n v="78551"/>
    <m/>
    <m/>
    <m/>
    <m/>
    <n v="11209.739084209999"/>
    <m/>
    <x v="0"/>
    <m/>
    <m/>
    <x v="110"/>
    <m/>
    <x v="2"/>
    <x v="3"/>
    <x v="0"/>
  </r>
  <r>
    <x v="748"/>
    <x v="5"/>
    <x v="0"/>
    <s v="SUBX_logo_genio_s_awareness"/>
    <n v="140011"/>
    <m/>
    <m/>
    <m/>
    <m/>
    <n v="11954.480860270001"/>
    <m/>
    <x v="0"/>
    <m/>
    <m/>
    <x v="110"/>
    <m/>
    <x v="2"/>
    <x v="3"/>
    <x v="0"/>
  </r>
  <r>
    <x v="748"/>
    <x v="5"/>
    <x v="0"/>
    <s v="SUBX_logo_genio_s_awareness"/>
    <n v="188594"/>
    <m/>
    <m/>
    <m/>
    <m/>
    <n v="25713.071142479999"/>
    <m/>
    <x v="0"/>
    <m/>
    <m/>
    <x v="110"/>
    <m/>
    <x v="2"/>
    <x v="3"/>
    <x v="0"/>
  </r>
  <r>
    <x v="748"/>
    <x v="5"/>
    <x v="0"/>
    <s v="NDG_logo_genio_s_Consideration"/>
    <n v="8348"/>
    <m/>
    <m/>
    <m/>
    <m/>
    <n v="711.06432275000009"/>
    <m/>
    <x v="0"/>
    <m/>
    <m/>
    <x v="110"/>
    <m/>
    <x v="2"/>
    <x v="3"/>
    <x v="0"/>
  </r>
  <r>
    <x v="748"/>
    <x v="5"/>
    <x v="0"/>
    <s v="NDG_logo_genio_s_Consideration"/>
    <n v="102045"/>
    <m/>
    <m/>
    <m/>
    <m/>
    <n v="13146.03489153"/>
    <m/>
    <x v="0"/>
    <m/>
    <m/>
    <x v="110"/>
    <m/>
    <x v="2"/>
    <x v="3"/>
    <x v="0"/>
  </r>
  <r>
    <x v="748"/>
    <x v="5"/>
    <x v="0"/>
    <s v="NDG_logo_genio_s_Consideration"/>
    <n v="17380"/>
    <m/>
    <m/>
    <m/>
    <m/>
    <n v="1577.4139239199999"/>
    <m/>
    <x v="0"/>
    <m/>
    <m/>
    <x v="110"/>
    <m/>
    <x v="2"/>
    <x v="3"/>
    <x v="0"/>
  </r>
  <r>
    <x v="748"/>
    <x v="5"/>
    <x v="0"/>
    <s v="NDG_logo_genio_s_Consideration"/>
    <n v="42671"/>
    <m/>
    <m/>
    <m/>
    <m/>
    <n v="2734.6105425350001"/>
    <m/>
    <x v="0"/>
    <m/>
    <m/>
    <x v="110"/>
    <m/>
    <x v="2"/>
    <x v="3"/>
    <x v="0"/>
  </r>
  <r>
    <x v="748"/>
    <x v="5"/>
    <x v="0"/>
    <s v="NDG_logo_genio_s_Consideration"/>
    <n v="11729"/>
    <m/>
    <m/>
    <m/>
    <m/>
    <n v="861.27627869499997"/>
    <m/>
    <x v="0"/>
    <m/>
    <m/>
    <x v="110"/>
    <m/>
    <x v="2"/>
    <x v="3"/>
    <x v="0"/>
  </r>
  <r>
    <x v="748"/>
    <x v="5"/>
    <x v="0"/>
    <s v="NDG_logo_genio_s_Consideration"/>
    <n v="5553"/>
    <m/>
    <m/>
    <m/>
    <m/>
    <n v="593.78377584499992"/>
    <m/>
    <x v="0"/>
    <m/>
    <m/>
    <x v="110"/>
    <m/>
    <x v="2"/>
    <x v="3"/>
    <x v="0"/>
  </r>
  <r>
    <x v="748"/>
    <x v="5"/>
    <x v="0"/>
    <s v="NDG_logo_genio_s_Consideration"/>
    <n v="18394"/>
    <m/>
    <m/>
    <m/>
    <m/>
    <n v="2377.0711548149998"/>
    <m/>
    <x v="0"/>
    <m/>
    <m/>
    <x v="110"/>
    <m/>
    <x v="2"/>
    <x v="3"/>
    <x v="0"/>
  </r>
  <r>
    <x v="748"/>
    <x v="5"/>
    <x v="0"/>
    <s v="NDG_logo_genio_s_Consideration"/>
    <n v="18648"/>
    <m/>
    <m/>
    <m/>
    <m/>
    <n v="2365.1428937350001"/>
    <m/>
    <x v="0"/>
    <m/>
    <m/>
    <x v="110"/>
    <m/>
    <x v="2"/>
    <x v="3"/>
    <x v="0"/>
  </r>
  <r>
    <x v="748"/>
    <x v="5"/>
    <x v="0"/>
    <s v="NDG_logo_genio_s_Consideration"/>
    <n v="16954"/>
    <m/>
    <m/>
    <m/>
    <m/>
    <n v="1308.4308545049998"/>
    <m/>
    <x v="0"/>
    <m/>
    <m/>
    <x v="110"/>
    <m/>
    <x v="2"/>
    <x v="3"/>
    <x v="0"/>
  </r>
  <r>
    <x v="748"/>
    <x v="5"/>
    <x v="0"/>
    <s v="NDG_logo_genio_s_Consideration"/>
    <n v="17346"/>
    <m/>
    <m/>
    <m/>
    <m/>
    <n v="1615.896412865"/>
    <m/>
    <x v="0"/>
    <m/>
    <m/>
    <x v="110"/>
    <m/>
    <x v="2"/>
    <x v="3"/>
    <x v="0"/>
  </r>
  <r>
    <x v="748"/>
    <x v="5"/>
    <x v="0"/>
    <s v="NDG_logo_genio_s_Consideration"/>
    <n v="5416"/>
    <m/>
    <m/>
    <m/>
    <m/>
    <n v="580.69877473999998"/>
    <m/>
    <x v="0"/>
    <m/>
    <m/>
    <x v="110"/>
    <m/>
    <x v="2"/>
    <x v="3"/>
    <x v="0"/>
  </r>
  <r>
    <x v="748"/>
    <x v="5"/>
    <x v="0"/>
    <s v="NDG_logo_genio_s_Consideration"/>
    <n v="26187"/>
    <m/>
    <m/>
    <m/>
    <m/>
    <n v="2483.2079100400001"/>
    <m/>
    <x v="0"/>
    <m/>
    <m/>
    <x v="110"/>
    <m/>
    <x v="2"/>
    <x v="3"/>
    <x v="0"/>
  </r>
  <r>
    <x v="748"/>
    <x v="5"/>
    <x v="0"/>
    <s v="SUBX_logo_genio_s_awareness"/>
    <n v="6417"/>
    <m/>
    <m/>
    <m/>
    <m/>
    <n v="671.63612202499996"/>
    <m/>
    <x v="0"/>
    <m/>
    <m/>
    <x v="110"/>
    <m/>
    <x v="2"/>
    <x v="3"/>
    <x v="0"/>
  </r>
  <r>
    <x v="748"/>
    <x v="5"/>
    <x v="0"/>
    <s v="SUBX_logo_genio_s_awareness"/>
    <n v="6243"/>
    <m/>
    <m/>
    <m/>
    <m/>
    <n v="647.65248763500006"/>
    <m/>
    <x v="0"/>
    <m/>
    <m/>
    <x v="110"/>
    <m/>
    <x v="2"/>
    <x v="3"/>
    <x v="0"/>
  </r>
  <r>
    <x v="748"/>
    <x v="5"/>
    <x v="0"/>
    <s v="SUBX_logo_genio_s_awareness"/>
    <n v="79407"/>
    <m/>
    <m/>
    <m/>
    <m/>
    <n v="11326.413789175002"/>
    <m/>
    <x v="0"/>
    <m/>
    <m/>
    <x v="110"/>
    <m/>
    <x v="2"/>
    <x v="3"/>
    <x v="0"/>
  </r>
  <r>
    <x v="748"/>
    <x v="5"/>
    <x v="0"/>
    <s v="SUBX_logo_genio_s_awareness"/>
    <n v="31390"/>
    <m/>
    <m/>
    <m/>
    <m/>
    <n v="3221.3286488499998"/>
    <m/>
    <x v="0"/>
    <m/>
    <m/>
    <x v="110"/>
    <m/>
    <x v="2"/>
    <x v="3"/>
    <x v="0"/>
  </r>
  <r>
    <x v="748"/>
    <x v="5"/>
    <x v="0"/>
    <s v="SUBX_logo_genio_s_awareness"/>
    <n v="36989"/>
    <m/>
    <m/>
    <m/>
    <m/>
    <n v="5267.9094440150002"/>
    <m/>
    <x v="0"/>
    <m/>
    <m/>
    <x v="110"/>
    <m/>
    <x v="2"/>
    <x v="3"/>
    <x v="0"/>
  </r>
  <r>
    <x v="748"/>
    <x v="5"/>
    <x v="0"/>
    <s v="NDG_logo_genio_s_Consideration"/>
    <n v="13942"/>
    <m/>
    <m/>
    <m/>
    <m/>
    <n v="1160.1689700050001"/>
    <m/>
    <x v="0"/>
    <m/>
    <m/>
    <x v="110"/>
    <m/>
    <x v="2"/>
    <x v="3"/>
    <x v="0"/>
  </r>
  <r>
    <x v="748"/>
    <x v="5"/>
    <x v="0"/>
    <s v="SUBX_logo_genio_s_awareness"/>
    <n v="113946"/>
    <m/>
    <m/>
    <m/>
    <m/>
    <n v="16337.753057374999"/>
    <m/>
    <x v="0"/>
    <m/>
    <m/>
    <x v="110"/>
    <m/>
    <x v="2"/>
    <x v="3"/>
    <x v="0"/>
  </r>
  <r>
    <x v="748"/>
    <x v="5"/>
    <x v="0"/>
    <s v="NDG_logo_genio_s_Consideration"/>
    <n v="26102"/>
    <m/>
    <m/>
    <m/>
    <m/>
    <n v="2440.4644474800002"/>
    <m/>
    <x v="0"/>
    <m/>
    <m/>
    <x v="110"/>
    <m/>
    <x v="2"/>
    <x v="3"/>
    <x v="0"/>
  </r>
  <r>
    <x v="748"/>
    <x v="5"/>
    <x v="0"/>
    <s v="SUBX_logo_genio_s_awareness"/>
    <n v="1327"/>
    <m/>
    <m/>
    <m/>
    <m/>
    <n v="150.490841975"/>
    <m/>
    <x v="0"/>
    <m/>
    <m/>
    <x v="110"/>
    <m/>
    <x v="2"/>
    <x v="3"/>
    <x v="0"/>
  </r>
  <r>
    <x v="749"/>
    <x v="4"/>
    <x v="0"/>
    <s v="指名：ドルチェグスト（170816-170916）"/>
    <n v="1181"/>
    <m/>
    <m/>
    <m/>
    <m/>
    <n v="13364"/>
    <m/>
    <x v="0"/>
    <m/>
    <m/>
    <x v="110"/>
    <m/>
    <x v="2"/>
    <x v="3"/>
    <x v="2"/>
  </r>
  <r>
    <x v="749"/>
    <x v="4"/>
    <x v="0"/>
    <s v="指名：ドルチェグスト（170816-170916）"/>
    <n v="67"/>
    <m/>
    <m/>
    <m/>
    <m/>
    <n v="479.44"/>
    <m/>
    <x v="0"/>
    <m/>
    <m/>
    <x v="110"/>
    <m/>
    <x v="2"/>
    <x v="3"/>
    <x v="2"/>
  </r>
  <r>
    <x v="749"/>
    <x v="4"/>
    <x v="0"/>
    <s v="指名：ドルチェグスト（170816-170916）"/>
    <n v="3965"/>
    <m/>
    <m/>
    <m/>
    <m/>
    <n v="48691.759999999995"/>
    <m/>
    <x v="0"/>
    <m/>
    <m/>
    <x v="110"/>
    <m/>
    <x v="2"/>
    <x v="3"/>
    <x v="2"/>
  </r>
  <r>
    <x v="749"/>
    <x v="4"/>
    <x v="0"/>
    <s v="指名：ドルチェグスト（170816-170916）"/>
    <n v="43"/>
    <m/>
    <m/>
    <m/>
    <m/>
    <n v="142.48000000000002"/>
    <m/>
    <x v="0"/>
    <m/>
    <m/>
    <x v="110"/>
    <m/>
    <x v="2"/>
    <x v="3"/>
    <x v="2"/>
  </r>
  <r>
    <x v="749"/>
    <x v="5"/>
    <x v="0"/>
    <s v="SUBX_logo_genio_s_awareness"/>
    <n v="66132"/>
    <m/>
    <m/>
    <m/>
    <m/>
    <n v="4489.8521402999995"/>
    <m/>
    <x v="0"/>
    <m/>
    <m/>
    <x v="110"/>
    <m/>
    <x v="2"/>
    <x v="3"/>
    <x v="0"/>
  </r>
  <r>
    <x v="749"/>
    <x v="5"/>
    <x v="0"/>
    <s v="SUBX_logo_genio_s_awareness"/>
    <n v="123365"/>
    <m/>
    <m/>
    <m/>
    <m/>
    <n v="16397.499614315002"/>
    <m/>
    <x v="0"/>
    <m/>
    <m/>
    <x v="110"/>
    <m/>
    <x v="2"/>
    <x v="3"/>
    <x v="0"/>
  </r>
  <r>
    <x v="749"/>
    <x v="5"/>
    <x v="0"/>
    <s v="SUBX_logo_genio_s_awareness"/>
    <n v="267939"/>
    <m/>
    <m/>
    <m/>
    <m/>
    <n v="21332.832209215001"/>
    <m/>
    <x v="0"/>
    <m/>
    <m/>
    <x v="110"/>
    <m/>
    <x v="2"/>
    <x v="3"/>
    <x v="0"/>
  </r>
  <r>
    <x v="749"/>
    <x v="5"/>
    <x v="0"/>
    <s v="SUBX_logo_genio_s_awareness"/>
    <n v="69251"/>
    <m/>
    <m/>
    <m/>
    <m/>
    <n v="6774.5305595150003"/>
    <m/>
    <x v="0"/>
    <m/>
    <m/>
    <x v="110"/>
    <m/>
    <x v="2"/>
    <x v="3"/>
    <x v="0"/>
  </r>
  <r>
    <x v="749"/>
    <x v="5"/>
    <x v="0"/>
    <s v="SUBX_logo_genio_s_awareness"/>
    <n v="219427"/>
    <m/>
    <m/>
    <m/>
    <m/>
    <n v="27671.896868374999"/>
    <m/>
    <x v="0"/>
    <m/>
    <m/>
    <x v="110"/>
    <m/>
    <x v="2"/>
    <x v="3"/>
    <x v="0"/>
  </r>
  <r>
    <x v="749"/>
    <x v="5"/>
    <x v="0"/>
    <s v="SUBX_logo_genio_s_awareness"/>
    <n v="11119"/>
    <m/>
    <m/>
    <m/>
    <m/>
    <n v="1506.8791320749999"/>
    <m/>
    <x v="0"/>
    <m/>
    <m/>
    <x v="110"/>
    <m/>
    <x v="2"/>
    <x v="3"/>
    <x v="0"/>
  </r>
  <r>
    <x v="749"/>
    <x v="5"/>
    <x v="0"/>
    <s v="NDG_logo_genio_s_Consideration"/>
    <n v="8844"/>
    <m/>
    <m/>
    <m/>
    <m/>
    <n v="601.25995231000002"/>
    <m/>
    <x v="0"/>
    <m/>
    <m/>
    <x v="110"/>
    <m/>
    <x v="2"/>
    <x v="3"/>
    <x v="0"/>
  </r>
  <r>
    <x v="749"/>
    <x v="5"/>
    <x v="0"/>
    <s v="NDG_logo_genio_s_Consideration"/>
    <n v="31403"/>
    <m/>
    <m/>
    <m/>
    <m/>
    <n v="2679.9434048899998"/>
    <m/>
    <x v="0"/>
    <m/>
    <m/>
    <x v="110"/>
    <m/>
    <x v="2"/>
    <x v="3"/>
    <x v="0"/>
  </r>
  <r>
    <x v="749"/>
    <x v="5"/>
    <x v="0"/>
    <s v="NDG_logo_genio_s_Consideration"/>
    <n v="25062"/>
    <m/>
    <m/>
    <m/>
    <m/>
    <n v="1413.7571173450001"/>
    <m/>
    <x v="0"/>
    <m/>
    <m/>
    <x v="110"/>
    <m/>
    <x v="2"/>
    <x v="3"/>
    <x v="0"/>
  </r>
  <r>
    <x v="749"/>
    <x v="5"/>
    <x v="0"/>
    <s v="NDG_logo_genio_s_Consideration"/>
    <n v="2731"/>
    <m/>
    <m/>
    <m/>
    <m/>
    <n v="241.3388956"/>
    <m/>
    <x v="0"/>
    <m/>
    <m/>
    <x v="110"/>
    <m/>
    <x v="2"/>
    <x v="3"/>
    <x v="0"/>
  </r>
  <r>
    <x v="749"/>
    <x v="5"/>
    <x v="0"/>
    <s v="NDG_logo_genio_s_Consideration"/>
    <n v="3247"/>
    <m/>
    <m/>
    <m/>
    <m/>
    <n v="317.56927581000002"/>
    <m/>
    <x v="0"/>
    <m/>
    <m/>
    <x v="110"/>
    <m/>
    <x v="2"/>
    <x v="3"/>
    <x v="0"/>
  </r>
  <r>
    <x v="749"/>
    <x v="5"/>
    <x v="0"/>
    <s v="NDG_logo_genio_s_Consideration"/>
    <n v="1700"/>
    <m/>
    <m/>
    <m/>
    <m/>
    <n v="164.13161483000002"/>
    <m/>
    <x v="0"/>
    <m/>
    <m/>
    <x v="110"/>
    <m/>
    <x v="2"/>
    <x v="3"/>
    <x v="0"/>
  </r>
  <r>
    <x v="749"/>
    <x v="5"/>
    <x v="0"/>
    <s v="NDG_logo_genio_s_Consideration"/>
    <n v="6986"/>
    <m/>
    <m/>
    <m/>
    <m/>
    <n v="696.11175685499995"/>
    <m/>
    <x v="0"/>
    <m/>
    <m/>
    <x v="110"/>
    <m/>
    <x v="2"/>
    <x v="3"/>
    <x v="0"/>
  </r>
  <r>
    <x v="749"/>
    <x v="5"/>
    <x v="0"/>
    <s v="NDG_logo_genio_s_Consideration"/>
    <n v="16904"/>
    <m/>
    <m/>
    <m/>
    <m/>
    <n v="2417.1167934800001"/>
    <m/>
    <x v="0"/>
    <m/>
    <m/>
    <x v="110"/>
    <m/>
    <x v="2"/>
    <x v="3"/>
    <x v="0"/>
  </r>
  <r>
    <x v="749"/>
    <x v="5"/>
    <x v="0"/>
    <s v="SUBX_logo_genio_s_awareness"/>
    <n v="11961"/>
    <m/>
    <m/>
    <m/>
    <m/>
    <n v="831.67758235500003"/>
    <m/>
    <x v="0"/>
    <m/>
    <m/>
    <x v="110"/>
    <m/>
    <x v="2"/>
    <x v="3"/>
    <x v="0"/>
  </r>
  <r>
    <x v="749"/>
    <x v="5"/>
    <x v="0"/>
    <s v="NDG_logo_genio_s_Consideration"/>
    <n v="59878"/>
    <m/>
    <m/>
    <m/>
    <m/>
    <n v="3674.1741367149998"/>
    <m/>
    <x v="0"/>
    <m/>
    <m/>
    <x v="110"/>
    <m/>
    <x v="2"/>
    <x v="3"/>
    <x v="0"/>
  </r>
  <r>
    <x v="749"/>
    <x v="5"/>
    <x v="0"/>
    <s v="NDG_logo_genio_s_Consideration"/>
    <n v="7925"/>
    <m/>
    <m/>
    <m/>
    <m/>
    <n v="743.24413035999999"/>
    <m/>
    <x v="0"/>
    <m/>
    <m/>
    <x v="110"/>
    <m/>
    <x v="2"/>
    <x v="3"/>
    <x v="0"/>
  </r>
  <r>
    <x v="749"/>
    <x v="5"/>
    <x v="0"/>
    <s v="SUBX_logo_genio_s_awareness"/>
    <n v="122695"/>
    <m/>
    <m/>
    <m/>
    <m/>
    <n v="16401.543090455001"/>
    <m/>
    <x v="0"/>
    <m/>
    <m/>
    <x v="110"/>
    <m/>
    <x v="2"/>
    <x v="3"/>
    <x v="0"/>
  </r>
  <r>
    <x v="749"/>
    <x v="5"/>
    <x v="0"/>
    <s v="SUBX_logo_genio_s_awareness"/>
    <n v="67298"/>
    <m/>
    <m/>
    <m/>
    <m/>
    <n v="4346.4905804499995"/>
    <m/>
    <x v="0"/>
    <m/>
    <m/>
    <x v="110"/>
    <m/>
    <x v="2"/>
    <x v="3"/>
    <x v="0"/>
  </r>
  <r>
    <x v="749"/>
    <x v="5"/>
    <x v="0"/>
    <s v="NDG_logo_genio_s_Consideration"/>
    <n v="109119"/>
    <m/>
    <m/>
    <m/>
    <m/>
    <n v="9436.1714813599992"/>
    <m/>
    <x v="0"/>
    <m/>
    <m/>
    <x v="110"/>
    <m/>
    <x v="2"/>
    <x v="3"/>
    <x v="0"/>
  </r>
  <r>
    <x v="749"/>
    <x v="5"/>
    <x v="0"/>
    <s v="NDG_logo_genio_s_Consideration"/>
    <n v="27775"/>
    <m/>
    <m/>
    <m/>
    <m/>
    <n v="3567.6831995099997"/>
    <m/>
    <x v="0"/>
    <m/>
    <m/>
    <x v="110"/>
    <m/>
    <x v="2"/>
    <x v="3"/>
    <x v="0"/>
  </r>
  <r>
    <x v="749"/>
    <x v="5"/>
    <x v="0"/>
    <s v="NDG_logo_genio_s_Consideration"/>
    <n v="35569"/>
    <m/>
    <m/>
    <m/>
    <m/>
    <n v="2647.827739885"/>
    <m/>
    <x v="0"/>
    <m/>
    <m/>
    <x v="110"/>
    <m/>
    <x v="2"/>
    <x v="3"/>
    <x v="0"/>
  </r>
  <r>
    <x v="749"/>
    <x v="5"/>
    <x v="0"/>
    <s v="NDG_logo_genio_s_Consideration"/>
    <n v="11534"/>
    <m/>
    <m/>
    <m/>
    <m/>
    <n v="1119.918031965"/>
    <m/>
    <x v="0"/>
    <m/>
    <m/>
    <x v="110"/>
    <m/>
    <x v="2"/>
    <x v="3"/>
    <x v="0"/>
  </r>
  <r>
    <x v="749"/>
    <x v="5"/>
    <x v="0"/>
    <s v="NDG_logo_genio_s_Consideration"/>
    <n v="16525"/>
    <m/>
    <m/>
    <m/>
    <m/>
    <n v="1788.0012354799999"/>
    <m/>
    <x v="0"/>
    <m/>
    <m/>
    <x v="110"/>
    <m/>
    <x v="2"/>
    <x v="3"/>
    <x v="0"/>
  </r>
  <r>
    <x v="749"/>
    <x v="5"/>
    <x v="0"/>
    <s v="NDG_logo_genio_s_Consideration"/>
    <n v="8303"/>
    <m/>
    <m/>
    <m/>
    <m/>
    <n v="834.64978098999995"/>
    <m/>
    <x v="0"/>
    <m/>
    <m/>
    <x v="110"/>
    <m/>
    <x v="2"/>
    <x v="3"/>
    <x v="0"/>
  </r>
  <r>
    <x v="749"/>
    <x v="5"/>
    <x v="0"/>
    <s v="NDG_logo_genio_s_Consideration"/>
    <n v="5744"/>
    <m/>
    <m/>
    <m/>
    <m/>
    <n v="449.20653707000002"/>
    <m/>
    <x v="0"/>
    <m/>
    <m/>
    <x v="110"/>
    <m/>
    <x v="2"/>
    <x v="3"/>
    <x v="0"/>
  </r>
  <r>
    <x v="749"/>
    <x v="5"/>
    <x v="0"/>
    <s v="SUBX_logo_genio_s_awareness"/>
    <n v="31813"/>
    <m/>
    <m/>
    <m/>
    <m/>
    <n v="3046.0949031999999"/>
    <m/>
    <x v="0"/>
    <m/>
    <m/>
    <x v="110"/>
    <m/>
    <x v="2"/>
    <x v="3"/>
    <x v="0"/>
  </r>
  <r>
    <x v="749"/>
    <x v="5"/>
    <x v="0"/>
    <s v="SUBX_logo_genio_s_awareness"/>
    <n v="5624"/>
    <m/>
    <m/>
    <m/>
    <m/>
    <n v="452.84065099500003"/>
    <m/>
    <x v="0"/>
    <m/>
    <m/>
    <x v="110"/>
    <m/>
    <x v="2"/>
    <x v="3"/>
    <x v="0"/>
  </r>
  <r>
    <x v="749"/>
    <x v="5"/>
    <x v="0"/>
    <s v="SUBX_logo_genio_s_awareness"/>
    <n v="22315"/>
    <m/>
    <m/>
    <m/>
    <m/>
    <n v="1970.5561358"/>
    <m/>
    <x v="0"/>
    <m/>
    <m/>
    <x v="110"/>
    <m/>
    <x v="2"/>
    <x v="3"/>
    <x v="0"/>
  </r>
  <r>
    <x v="749"/>
    <x v="5"/>
    <x v="0"/>
    <s v="SUBX_logo_genio_s_awareness"/>
    <n v="28814"/>
    <m/>
    <m/>
    <m/>
    <m/>
    <n v="2819.1639807350002"/>
    <m/>
    <x v="0"/>
    <m/>
    <m/>
    <x v="110"/>
    <m/>
    <x v="2"/>
    <x v="3"/>
    <x v="0"/>
  </r>
  <r>
    <x v="749"/>
    <x v="5"/>
    <x v="0"/>
    <s v="SUBX_logo_genio_s_awareness"/>
    <n v="3983"/>
    <m/>
    <m/>
    <m/>
    <m/>
    <n v="352.29246643500005"/>
    <m/>
    <x v="0"/>
    <m/>
    <m/>
    <x v="110"/>
    <m/>
    <x v="2"/>
    <x v="3"/>
    <x v="0"/>
  </r>
  <r>
    <x v="749"/>
    <x v="5"/>
    <x v="0"/>
    <s v="NDG_logo_genio_s_Consideration"/>
    <n v="54335"/>
    <m/>
    <m/>
    <m/>
    <m/>
    <n v="6995.7719257649997"/>
    <m/>
    <x v="0"/>
    <m/>
    <m/>
    <x v="110"/>
    <m/>
    <x v="2"/>
    <x v="3"/>
    <x v="0"/>
  </r>
  <r>
    <x v="749"/>
    <x v="5"/>
    <x v="0"/>
    <s v="NDG_logo_genio_s_Consideration"/>
    <n v="3180"/>
    <m/>
    <m/>
    <m/>
    <m/>
    <n v="295.81178686499999"/>
    <m/>
    <x v="0"/>
    <m/>
    <m/>
    <x v="110"/>
    <m/>
    <x v="2"/>
    <x v="3"/>
    <x v="0"/>
  </r>
  <r>
    <x v="749"/>
    <x v="5"/>
    <x v="0"/>
    <s v="NDG_logo_genio_s_Consideration"/>
    <n v="6148"/>
    <m/>
    <m/>
    <m/>
    <m/>
    <n v="859.02007396499994"/>
    <m/>
    <x v="0"/>
    <m/>
    <m/>
    <x v="110"/>
    <m/>
    <x v="2"/>
    <x v="3"/>
    <x v="0"/>
  </r>
  <r>
    <x v="749"/>
    <x v="5"/>
    <x v="0"/>
    <s v="NDG_logo_genio_s_Consideration"/>
    <n v="6116"/>
    <m/>
    <m/>
    <m/>
    <m/>
    <n v="576.16357022"/>
    <m/>
    <x v="0"/>
    <m/>
    <m/>
    <x v="110"/>
    <m/>
    <x v="2"/>
    <x v="3"/>
    <x v="0"/>
  </r>
  <r>
    <x v="749"/>
    <x v="5"/>
    <x v="0"/>
    <s v="NDG_logo_genio_s_Consideration"/>
    <n v="2591"/>
    <m/>
    <m/>
    <m/>
    <m/>
    <n v="222.62781634499999"/>
    <m/>
    <x v="0"/>
    <m/>
    <m/>
    <x v="110"/>
    <m/>
    <x v="2"/>
    <x v="3"/>
    <x v="0"/>
  </r>
  <r>
    <x v="749"/>
    <x v="5"/>
    <x v="0"/>
    <s v="NDG_logo_genio_s_Consideration"/>
    <n v="9872"/>
    <m/>
    <m/>
    <m/>
    <m/>
    <n v="866.91281108499993"/>
    <m/>
    <x v="0"/>
    <m/>
    <m/>
    <x v="110"/>
    <m/>
    <x v="2"/>
    <x v="3"/>
    <x v="0"/>
  </r>
  <r>
    <x v="749"/>
    <x v="5"/>
    <x v="0"/>
    <s v="NDG_logo_genio_s_Consideration"/>
    <n v="50039"/>
    <m/>
    <m/>
    <m/>
    <m/>
    <n v="6963.39423799"/>
    <m/>
    <x v="0"/>
    <m/>
    <m/>
    <x v="110"/>
    <m/>
    <x v="2"/>
    <x v="3"/>
    <x v="0"/>
  </r>
  <r>
    <x v="749"/>
    <x v="5"/>
    <x v="0"/>
    <s v="NDG_logo_genio_s_Consideration"/>
    <n v="1377"/>
    <m/>
    <m/>
    <m/>
    <m/>
    <n v="112.58346222500001"/>
    <m/>
    <x v="0"/>
    <m/>
    <m/>
    <x v="110"/>
    <m/>
    <x v="2"/>
    <x v="3"/>
    <x v="0"/>
  </r>
  <r>
    <x v="749"/>
    <x v="5"/>
    <x v="0"/>
    <s v="NDG_logo_genio_s_Consideration"/>
    <n v="20994"/>
    <m/>
    <m/>
    <m/>
    <m/>
    <n v="2892.6646424749997"/>
    <m/>
    <x v="0"/>
    <m/>
    <m/>
    <x v="110"/>
    <m/>
    <x v="2"/>
    <x v="3"/>
    <x v="0"/>
  </r>
  <r>
    <x v="749"/>
    <x v="5"/>
    <x v="0"/>
    <s v="NDG_logo_genio_s_Consideration"/>
    <n v="10011"/>
    <m/>
    <m/>
    <m/>
    <m/>
    <n v="500.64315734000002"/>
    <m/>
    <x v="0"/>
    <m/>
    <m/>
    <x v="110"/>
    <m/>
    <x v="2"/>
    <x v="3"/>
    <x v="0"/>
  </r>
  <r>
    <x v="749"/>
    <x v="5"/>
    <x v="0"/>
    <s v="NDG_logo_genio_s_Consideration"/>
    <n v="4128"/>
    <m/>
    <m/>
    <m/>
    <m/>
    <n v="437.58101187"/>
    <m/>
    <x v="0"/>
    <m/>
    <m/>
    <x v="110"/>
    <m/>
    <x v="2"/>
    <x v="3"/>
    <x v="0"/>
  </r>
  <r>
    <x v="749"/>
    <x v="5"/>
    <x v="0"/>
    <s v="SUBX_logo_genio_s_awareness"/>
    <n v="20457"/>
    <m/>
    <m/>
    <m/>
    <m/>
    <n v="1742.9680111499999"/>
    <m/>
    <x v="0"/>
    <m/>
    <m/>
    <x v="110"/>
    <m/>
    <x v="2"/>
    <x v="3"/>
    <x v="0"/>
  </r>
  <r>
    <x v="749"/>
    <x v="5"/>
    <x v="0"/>
    <s v="SUBX_logo_genio_s_awareness"/>
    <n v="11713"/>
    <m/>
    <m/>
    <m/>
    <m/>
    <n v="831.20978968000009"/>
    <m/>
    <x v="0"/>
    <m/>
    <m/>
    <x v="110"/>
    <m/>
    <x v="2"/>
    <x v="3"/>
    <x v="0"/>
  </r>
  <r>
    <x v="749"/>
    <x v="5"/>
    <x v="0"/>
    <s v="SUBX_logo_genio_s_awareness"/>
    <n v="4026"/>
    <m/>
    <m/>
    <m/>
    <m/>
    <n v="370.63217152499999"/>
    <m/>
    <x v="0"/>
    <m/>
    <m/>
    <x v="110"/>
    <m/>
    <x v="2"/>
    <x v="3"/>
    <x v="0"/>
  </r>
  <r>
    <x v="749"/>
    <x v="5"/>
    <x v="0"/>
    <s v="NDG_logo_genio_s_Consideration"/>
    <n v="6601"/>
    <m/>
    <m/>
    <m/>
    <m/>
    <n v="586.25927193500002"/>
    <m/>
    <x v="0"/>
    <m/>
    <m/>
    <x v="110"/>
    <m/>
    <x v="2"/>
    <x v="3"/>
    <x v="0"/>
  </r>
  <r>
    <x v="749"/>
    <x v="5"/>
    <x v="0"/>
    <s v="NDG_logo_genio_s_Consideration"/>
    <n v="22172"/>
    <m/>
    <m/>
    <m/>
    <m/>
    <n v="2094.5848790149998"/>
    <m/>
    <x v="0"/>
    <m/>
    <m/>
    <x v="110"/>
    <m/>
    <x v="2"/>
    <x v="3"/>
    <x v="0"/>
  </r>
  <r>
    <x v="749"/>
    <x v="5"/>
    <x v="0"/>
    <s v="NDG_logo_genio_s_Consideration"/>
    <n v="92940"/>
    <m/>
    <m/>
    <m/>
    <m/>
    <n v="10606.150005055"/>
    <m/>
    <x v="0"/>
    <m/>
    <m/>
    <x v="110"/>
    <m/>
    <x v="2"/>
    <x v="3"/>
    <x v="0"/>
  </r>
  <r>
    <x v="749"/>
    <x v="5"/>
    <x v="0"/>
    <s v="NDG_logo_genio_s_Consideration"/>
    <n v="111516"/>
    <m/>
    <m/>
    <m/>
    <m/>
    <n v="9710.0848711549988"/>
    <m/>
    <x v="0"/>
    <m/>
    <m/>
    <x v="110"/>
    <m/>
    <x v="2"/>
    <x v="3"/>
    <x v="0"/>
  </r>
  <r>
    <x v="749"/>
    <x v="5"/>
    <x v="0"/>
    <s v="NDG_logo_genio_s_Consideration"/>
    <n v="10504"/>
    <m/>
    <m/>
    <m/>
    <m/>
    <n v="1028.0355103300001"/>
    <m/>
    <x v="0"/>
    <m/>
    <m/>
    <x v="110"/>
    <m/>
    <x v="2"/>
    <x v="3"/>
    <x v="0"/>
  </r>
  <r>
    <x v="749"/>
    <x v="5"/>
    <x v="0"/>
    <s v="NDG_logo_genio_s_Consideration"/>
    <n v="19789"/>
    <m/>
    <m/>
    <m/>
    <m/>
    <n v="1440.9188786049999"/>
    <m/>
    <x v="0"/>
    <m/>
    <m/>
    <x v="110"/>
    <m/>
    <x v="2"/>
    <x v="3"/>
    <x v="0"/>
  </r>
  <r>
    <x v="749"/>
    <x v="5"/>
    <x v="0"/>
    <s v="NDG_logo_genio_s_Consideration"/>
    <n v="6202"/>
    <m/>
    <m/>
    <m/>
    <m/>
    <n v="586.21159118999992"/>
    <m/>
    <x v="0"/>
    <m/>
    <m/>
    <x v="110"/>
    <m/>
    <x v="2"/>
    <x v="3"/>
    <x v="0"/>
  </r>
  <r>
    <x v="749"/>
    <x v="5"/>
    <x v="0"/>
    <s v="NDG_logo_genio_s_Consideration"/>
    <n v="31455"/>
    <m/>
    <m/>
    <m/>
    <m/>
    <n v="2682.0486977150003"/>
    <m/>
    <x v="0"/>
    <m/>
    <m/>
    <x v="110"/>
    <m/>
    <x v="2"/>
    <x v="3"/>
    <x v="0"/>
  </r>
  <r>
    <x v="749"/>
    <x v="5"/>
    <x v="0"/>
    <s v="NDG_logo_genio_s_Consideration"/>
    <n v="31441"/>
    <m/>
    <m/>
    <m/>
    <m/>
    <n v="2687.3015853650004"/>
    <m/>
    <x v="0"/>
    <m/>
    <m/>
    <x v="110"/>
    <m/>
    <x v="2"/>
    <x v="3"/>
    <x v="0"/>
  </r>
  <r>
    <x v="749"/>
    <x v="5"/>
    <x v="0"/>
    <s v="NDG_logo_genio_s_Consideration"/>
    <n v="950"/>
    <m/>
    <m/>
    <m/>
    <m/>
    <n v="89.105322005000005"/>
    <m/>
    <x v="0"/>
    <m/>
    <m/>
    <x v="110"/>
    <m/>
    <x v="2"/>
    <x v="3"/>
    <x v="0"/>
  </r>
  <r>
    <x v="749"/>
    <x v="5"/>
    <x v="0"/>
    <s v="SUBX_logo_genio_s_awareness"/>
    <n v="664"/>
    <m/>
    <m/>
    <m/>
    <m/>
    <n v="59.230001970000004"/>
    <m/>
    <x v="0"/>
    <m/>
    <m/>
    <x v="110"/>
    <m/>
    <x v="2"/>
    <x v="3"/>
    <x v="0"/>
  </r>
  <r>
    <x v="749"/>
    <x v="5"/>
    <x v="0"/>
    <s v="SUBX_logo_genio_s_awareness"/>
    <n v="56252"/>
    <m/>
    <m/>
    <m/>
    <m/>
    <n v="7684.1662770200001"/>
    <m/>
    <x v="0"/>
    <m/>
    <m/>
    <x v="110"/>
    <m/>
    <x v="2"/>
    <x v="3"/>
    <x v="0"/>
  </r>
  <r>
    <x v="749"/>
    <x v="5"/>
    <x v="0"/>
    <s v="SUBX_logo_genio_s_awareness"/>
    <n v="28936"/>
    <m/>
    <m/>
    <m/>
    <m/>
    <n v="2824.5288221899996"/>
    <m/>
    <x v="0"/>
    <m/>
    <m/>
    <x v="110"/>
    <m/>
    <x v="2"/>
    <x v="3"/>
    <x v="0"/>
  </r>
  <r>
    <x v="749"/>
    <x v="5"/>
    <x v="0"/>
    <s v="SUBX_logo_genio_s_awareness"/>
    <n v="6905"/>
    <m/>
    <m/>
    <m/>
    <m/>
    <n v="594.95752296500007"/>
    <m/>
    <x v="0"/>
    <m/>
    <m/>
    <x v="110"/>
    <m/>
    <x v="2"/>
    <x v="3"/>
    <x v="0"/>
  </r>
  <r>
    <x v="749"/>
    <x v="5"/>
    <x v="0"/>
    <s v="SUBX_logo_genio_s_awareness"/>
    <n v="66817"/>
    <m/>
    <m/>
    <m/>
    <m/>
    <n v="4347.1926814550006"/>
    <m/>
    <x v="0"/>
    <m/>
    <m/>
    <x v="110"/>
    <m/>
    <x v="2"/>
    <x v="3"/>
    <x v="0"/>
  </r>
  <r>
    <x v="749"/>
    <x v="5"/>
    <x v="0"/>
    <s v="SUBX_logo_genio_s_awareness"/>
    <n v="218718"/>
    <m/>
    <m/>
    <m/>
    <m/>
    <n v="27653.529197969998"/>
    <m/>
    <x v="0"/>
    <m/>
    <m/>
    <x v="110"/>
    <m/>
    <x v="2"/>
    <x v="3"/>
    <x v="0"/>
  </r>
  <r>
    <x v="749"/>
    <x v="5"/>
    <x v="0"/>
    <s v="SUBX_logo_genio_s_awareness"/>
    <n v="76300"/>
    <m/>
    <m/>
    <m/>
    <m/>
    <n v="9670.0095132799997"/>
    <m/>
    <x v="0"/>
    <m/>
    <m/>
    <x v="110"/>
    <m/>
    <x v="2"/>
    <x v="3"/>
    <x v="0"/>
  </r>
  <r>
    <x v="749"/>
    <x v="5"/>
    <x v="0"/>
    <s v="SUBX_logo_genio_s_awareness"/>
    <n v="31637"/>
    <m/>
    <m/>
    <m/>
    <m/>
    <n v="2995.5843774"/>
    <m/>
    <x v="0"/>
    <m/>
    <m/>
    <x v="110"/>
    <m/>
    <x v="2"/>
    <x v="3"/>
    <x v="0"/>
  </r>
  <r>
    <x v="749"/>
    <x v="5"/>
    <x v="0"/>
    <s v="SUBX_logo_genio_s_awareness"/>
    <n v="137304"/>
    <m/>
    <m/>
    <m/>
    <m/>
    <n v="11034.364432664999"/>
    <m/>
    <x v="0"/>
    <m/>
    <m/>
    <x v="110"/>
    <m/>
    <x v="2"/>
    <x v="3"/>
    <x v="0"/>
  </r>
  <r>
    <x v="749"/>
    <x v="5"/>
    <x v="0"/>
    <s v="SUBX_logo_genio_s_awareness"/>
    <n v="76256"/>
    <m/>
    <m/>
    <m/>
    <m/>
    <n v="9702.579061335"/>
    <m/>
    <x v="0"/>
    <m/>
    <m/>
    <x v="110"/>
    <m/>
    <x v="2"/>
    <x v="3"/>
    <x v="0"/>
  </r>
  <r>
    <x v="749"/>
    <x v="5"/>
    <x v="0"/>
    <s v="SUBX_logo_genio_s_awareness"/>
    <n v="5632"/>
    <m/>
    <m/>
    <m/>
    <m/>
    <n v="428.83415018499994"/>
    <m/>
    <x v="0"/>
    <m/>
    <m/>
    <x v="110"/>
    <m/>
    <x v="2"/>
    <x v="3"/>
    <x v="0"/>
  </r>
  <r>
    <x v="749"/>
    <x v="5"/>
    <x v="0"/>
    <s v="SUBX_logo_genio_s_awareness"/>
    <n v="268261"/>
    <m/>
    <m/>
    <m/>
    <m/>
    <n v="21475.449185445003"/>
    <m/>
    <x v="0"/>
    <m/>
    <m/>
    <x v="110"/>
    <m/>
    <x v="2"/>
    <x v="3"/>
    <x v="0"/>
  </r>
  <r>
    <x v="749"/>
    <x v="5"/>
    <x v="0"/>
    <s v="SUBX_logo_genio_s_awareness"/>
    <n v="20456"/>
    <m/>
    <m/>
    <m/>
    <m/>
    <n v="1761.4102338"/>
    <m/>
    <x v="0"/>
    <m/>
    <m/>
    <x v="110"/>
    <m/>
    <x v="2"/>
    <x v="3"/>
    <x v="0"/>
  </r>
  <r>
    <x v="749"/>
    <x v="5"/>
    <x v="0"/>
    <s v="SUBX_logo_genio_s_awareness"/>
    <n v="6867"/>
    <m/>
    <m/>
    <m/>
    <m/>
    <n v="617.97064128500006"/>
    <m/>
    <x v="0"/>
    <m/>
    <m/>
    <x v="110"/>
    <m/>
    <x v="2"/>
    <x v="3"/>
    <x v="0"/>
  </r>
  <r>
    <x v="749"/>
    <x v="5"/>
    <x v="0"/>
    <s v="SUBX_logo_genio_s_awareness"/>
    <n v="721"/>
    <m/>
    <m/>
    <m/>
    <m/>
    <n v="60.315361925000005"/>
    <m/>
    <x v="0"/>
    <m/>
    <m/>
    <x v="110"/>
    <m/>
    <x v="2"/>
    <x v="3"/>
    <x v="0"/>
  </r>
  <r>
    <x v="749"/>
    <x v="5"/>
    <x v="0"/>
    <s v="SUBX_logo_genio_s_awareness"/>
    <n v="11553"/>
    <m/>
    <m/>
    <m/>
    <m/>
    <n v="1532.09131918"/>
    <m/>
    <x v="0"/>
    <m/>
    <m/>
    <x v="110"/>
    <m/>
    <x v="2"/>
    <x v="3"/>
    <x v="0"/>
  </r>
  <r>
    <x v="749"/>
    <x v="5"/>
    <x v="0"/>
    <s v="NDG_logo_genio_s_Consideration"/>
    <n v="24507"/>
    <m/>
    <m/>
    <m/>
    <m/>
    <n v="2477.4189716450005"/>
    <m/>
    <x v="0"/>
    <m/>
    <m/>
    <x v="110"/>
    <m/>
    <x v="2"/>
    <x v="3"/>
    <x v="0"/>
  </r>
  <r>
    <x v="749"/>
    <x v="5"/>
    <x v="0"/>
    <s v="NDG_logo_genio_s_Consideration"/>
    <n v="20116"/>
    <m/>
    <m/>
    <m/>
    <m/>
    <n v="1887.097789275"/>
    <m/>
    <x v="0"/>
    <m/>
    <m/>
    <x v="110"/>
    <m/>
    <x v="2"/>
    <x v="3"/>
    <x v="0"/>
  </r>
  <r>
    <x v="749"/>
    <x v="5"/>
    <x v="0"/>
    <s v="NDG_logo_genio_s_Consideration"/>
    <n v="827"/>
    <m/>
    <m/>
    <m/>
    <m/>
    <n v="72.69311184"/>
    <m/>
    <x v="0"/>
    <m/>
    <m/>
    <x v="110"/>
    <m/>
    <x v="2"/>
    <x v="3"/>
    <x v="0"/>
  </r>
  <r>
    <x v="749"/>
    <x v="5"/>
    <x v="0"/>
    <s v="SUBX_logo_genio_s_awareness"/>
    <n v="55620"/>
    <m/>
    <m/>
    <m/>
    <m/>
    <n v="7614.6929395300003"/>
    <m/>
    <x v="0"/>
    <m/>
    <m/>
    <x v="110"/>
    <m/>
    <x v="2"/>
    <x v="3"/>
    <x v="0"/>
  </r>
  <r>
    <x v="749"/>
    <x v="5"/>
    <x v="0"/>
    <s v="NDG_logo_genio_s_Consideration"/>
    <n v="88396"/>
    <m/>
    <m/>
    <m/>
    <m/>
    <n v="11334.328315625"/>
    <m/>
    <x v="0"/>
    <m/>
    <m/>
    <x v="110"/>
    <m/>
    <x v="2"/>
    <x v="3"/>
    <x v="0"/>
  </r>
  <r>
    <x v="749"/>
    <x v="5"/>
    <x v="0"/>
    <s v="NDG_logo_genio_s_Consideration"/>
    <n v="8941"/>
    <m/>
    <m/>
    <m/>
    <m/>
    <n v="605.80347696000001"/>
    <m/>
    <x v="0"/>
    <m/>
    <m/>
    <x v="110"/>
    <m/>
    <x v="2"/>
    <x v="3"/>
    <x v="0"/>
  </r>
  <r>
    <x v="749"/>
    <x v="5"/>
    <x v="0"/>
    <s v="NDG_logo_genio_s_Consideration"/>
    <n v="1826"/>
    <m/>
    <m/>
    <m/>
    <m/>
    <n v="143.44366064499999"/>
    <m/>
    <x v="0"/>
    <m/>
    <m/>
    <x v="110"/>
    <m/>
    <x v="2"/>
    <x v="3"/>
    <x v="0"/>
  </r>
  <r>
    <x v="749"/>
    <x v="5"/>
    <x v="0"/>
    <s v="NDG_logo_genio_s_Consideration"/>
    <n v="28137"/>
    <m/>
    <m/>
    <m/>
    <m/>
    <n v="3620.7029770599997"/>
    <m/>
    <x v="0"/>
    <m/>
    <m/>
    <x v="110"/>
    <m/>
    <x v="2"/>
    <x v="3"/>
    <x v="0"/>
  </r>
  <r>
    <x v="749"/>
    <x v="5"/>
    <x v="0"/>
    <s v="NDG_logo_genio_s_Consideration"/>
    <n v="22091"/>
    <m/>
    <m/>
    <m/>
    <m/>
    <n v="1614.9025475799999"/>
    <m/>
    <x v="0"/>
    <m/>
    <m/>
    <x v="110"/>
    <m/>
    <x v="2"/>
    <x v="3"/>
    <x v="0"/>
  </r>
  <r>
    <x v="749"/>
    <x v="5"/>
    <x v="0"/>
    <s v="NDG_logo_genio_s_Consideration"/>
    <n v="4266"/>
    <m/>
    <m/>
    <m/>
    <m/>
    <n v="319.48339296500001"/>
    <m/>
    <x v="0"/>
    <m/>
    <m/>
    <x v="110"/>
    <m/>
    <x v="2"/>
    <x v="3"/>
    <x v="0"/>
  </r>
  <r>
    <x v="749"/>
    <x v="5"/>
    <x v="0"/>
    <s v="NDG_logo_genio_s_Consideration"/>
    <n v="6136"/>
    <m/>
    <m/>
    <m/>
    <m/>
    <n v="585.48582319499997"/>
    <m/>
    <x v="0"/>
    <m/>
    <m/>
    <x v="110"/>
    <m/>
    <x v="2"/>
    <x v="3"/>
    <x v="0"/>
  </r>
  <r>
    <x v="749"/>
    <x v="5"/>
    <x v="0"/>
    <s v="NDG_logo_genio_s_Consideration"/>
    <n v="45339"/>
    <m/>
    <m/>
    <m/>
    <m/>
    <n v="6128.3315312449995"/>
    <m/>
    <x v="0"/>
    <m/>
    <m/>
    <x v="110"/>
    <m/>
    <x v="2"/>
    <x v="3"/>
    <x v="0"/>
  </r>
  <r>
    <x v="749"/>
    <x v="5"/>
    <x v="0"/>
    <s v="NDG_logo_genio_s_Consideration"/>
    <n v="7958"/>
    <m/>
    <m/>
    <m/>
    <m/>
    <n v="489.42766335499999"/>
    <m/>
    <x v="0"/>
    <m/>
    <m/>
    <x v="110"/>
    <m/>
    <x v="2"/>
    <x v="3"/>
    <x v="0"/>
  </r>
  <r>
    <x v="749"/>
    <x v="5"/>
    <x v="0"/>
    <s v="NDG_logo_genio_s_Consideration"/>
    <n v="732"/>
    <m/>
    <m/>
    <m/>
    <m/>
    <n v="57.646689705"/>
    <m/>
    <x v="0"/>
    <m/>
    <m/>
    <x v="110"/>
    <m/>
    <x v="2"/>
    <x v="3"/>
    <x v="0"/>
  </r>
  <r>
    <x v="749"/>
    <x v="5"/>
    <x v="0"/>
    <s v="NDG_logo_genio_s_Consideration"/>
    <n v="5580"/>
    <m/>
    <m/>
    <m/>
    <m/>
    <n v="687.80557550499998"/>
    <m/>
    <x v="0"/>
    <m/>
    <m/>
    <x v="110"/>
    <m/>
    <x v="2"/>
    <x v="3"/>
    <x v="0"/>
  </r>
  <r>
    <x v="749"/>
    <x v="5"/>
    <x v="0"/>
    <s v="NDG_logo_genio_s_Consideration"/>
    <n v="1753"/>
    <m/>
    <m/>
    <m/>
    <m/>
    <n v="138.92925979500001"/>
    <m/>
    <x v="0"/>
    <m/>
    <m/>
    <x v="110"/>
    <m/>
    <x v="2"/>
    <x v="3"/>
    <x v="0"/>
  </r>
  <r>
    <x v="749"/>
    <x v="5"/>
    <x v="0"/>
    <s v="NDG_logo_genio_s_Consideration"/>
    <n v="1748"/>
    <m/>
    <m/>
    <m/>
    <m/>
    <n v="134.26563960999999"/>
    <m/>
    <x v="0"/>
    <m/>
    <m/>
    <x v="110"/>
    <m/>
    <x v="2"/>
    <x v="3"/>
    <x v="0"/>
  </r>
  <r>
    <x v="749"/>
    <x v="5"/>
    <x v="0"/>
    <s v="NDG_logo_genio_s_Consideration"/>
    <n v="2048"/>
    <m/>
    <m/>
    <m/>
    <m/>
    <n v="152.04164975999998"/>
    <m/>
    <x v="0"/>
    <m/>
    <m/>
    <x v="110"/>
    <m/>
    <x v="2"/>
    <x v="3"/>
    <x v="0"/>
  </r>
  <r>
    <x v="749"/>
    <x v="5"/>
    <x v="0"/>
    <s v="NDG_logo_genio_s_Consideration"/>
    <n v="30864"/>
    <m/>
    <m/>
    <m/>
    <m/>
    <n v="2264.6472089499998"/>
    <m/>
    <x v="0"/>
    <m/>
    <m/>
    <x v="110"/>
    <m/>
    <x v="2"/>
    <x v="3"/>
    <x v="0"/>
  </r>
  <r>
    <x v="749"/>
    <x v="5"/>
    <x v="0"/>
    <s v="NDG_logo_genio_s_Consideration"/>
    <n v="1383"/>
    <m/>
    <m/>
    <m/>
    <m/>
    <n v="113.858130225"/>
    <m/>
    <x v="0"/>
    <m/>
    <m/>
    <x v="110"/>
    <m/>
    <x v="2"/>
    <x v="3"/>
    <x v="0"/>
  </r>
  <r>
    <x v="749"/>
    <x v="5"/>
    <x v="0"/>
    <s v="NDG_logo_genio_s_Consideration"/>
    <n v="8027"/>
    <m/>
    <m/>
    <m/>
    <m/>
    <n v="1274.6927953699999"/>
    <m/>
    <x v="0"/>
    <m/>
    <m/>
    <x v="110"/>
    <m/>
    <x v="2"/>
    <x v="3"/>
    <x v="0"/>
  </r>
  <r>
    <x v="749"/>
    <x v="5"/>
    <x v="0"/>
    <s v="NDG_logo_genio_s_Consideration"/>
    <n v="27737"/>
    <m/>
    <m/>
    <m/>
    <m/>
    <n v="3517.1959983950001"/>
    <m/>
    <x v="0"/>
    <m/>
    <m/>
    <x v="110"/>
    <m/>
    <x v="2"/>
    <x v="3"/>
    <x v="0"/>
  </r>
  <r>
    <x v="749"/>
    <x v="5"/>
    <x v="0"/>
    <s v="NDG_logo_genio_s_Consideration"/>
    <n v="9015"/>
    <m/>
    <m/>
    <m/>
    <m/>
    <n v="773.91281972500008"/>
    <m/>
    <x v="0"/>
    <m/>
    <m/>
    <x v="110"/>
    <m/>
    <x v="2"/>
    <x v="3"/>
    <x v="0"/>
  </r>
  <r>
    <x v="749"/>
    <x v="5"/>
    <x v="0"/>
    <s v="SUBX_logo_genio_s_awareness"/>
    <n v="137205"/>
    <m/>
    <m/>
    <m/>
    <m/>
    <n v="11073.11170958"/>
    <m/>
    <x v="0"/>
    <m/>
    <m/>
    <x v="110"/>
    <m/>
    <x v="2"/>
    <x v="3"/>
    <x v="0"/>
  </r>
  <r>
    <x v="749"/>
    <x v="5"/>
    <x v="0"/>
    <s v="SUBX_logo_genio_s_awareness"/>
    <n v="8369"/>
    <m/>
    <m/>
    <m/>
    <m/>
    <n v="667.78380817499999"/>
    <m/>
    <x v="0"/>
    <m/>
    <m/>
    <x v="110"/>
    <m/>
    <x v="2"/>
    <x v="3"/>
    <x v="0"/>
  </r>
  <r>
    <x v="749"/>
    <x v="5"/>
    <x v="0"/>
    <s v="SUBX_logo_genio_s_awareness"/>
    <n v="8478"/>
    <m/>
    <m/>
    <m/>
    <m/>
    <n v="664.45642406000002"/>
    <m/>
    <x v="0"/>
    <m/>
    <m/>
    <x v="110"/>
    <m/>
    <x v="2"/>
    <x v="3"/>
    <x v="0"/>
  </r>
  <r>
    <x v="749"/>
    <x v="5"/>
    <x v="0"/>
    <s v="SUBX_logo_genio_s_awareness"/>
    <n v="69150"/>
    <m/>
    <m/>
    <m/>
    <m/>
    <n v="6700.0748278000001"/>
    <m/>
    <x v="0"/>
    <m/>
    <m/>
    <x v="110"/>
    <m/>
    <x v="2"/>
    <x v="3"/>
    <x v="0"/>
  </r>
  <r>
    <x v="749"/>
    <x v="5"/>
    <x v="0"/>
    <s v="SUBX_logo_genio_s_awareness"/>
    <n v="22640"/>
    <m/>
    <m/>
    <m/>
    <m/>
    <n v="2010.6677534750002"/>
    <m/>
    <x v="0"/>
    <m/>
    <m/>
    <x v="110"/>
    <m/>
    <x v="2"/>
    <x v="3"/>
    <x v="0"/>
  </r>
  <r>
    <x v="749"/>
    <x v="5"/>
    <x v="0"/>
    <s v="SUBX_logo_genio_s_awareness"/>
    <n v="65790"/>
    <m/>
    <m/>
    <m/>
    <m/>
    <n v="4516.5757991049995"/>
    <m/>
    <x v="0"/>
    <m/>
    <m/>
    <x v="110"/>
    <m/>
    <x v="2"/>
    <x v="3"/>
    <x v="0"/>
  </r>
  <r>
    <x v="750"/>
    <x v="4"/>
    <x v="0"/>
    <s v="指名：ドルチェグスト（170816-170916）"/>
    <n v="29"/>
    <m/>
    <m/>
    <m/>
    <m/>
    <n v="246.48000000000002"/>
    <m/>
    <x v="0"/>
    <m/>
    <m/>
    <x v="110"/>
    <m/>
    <x v="2"/>
    <x v="3"/>
    <x v="2"/>
  </r>
  <r>
    <x v="750"/>
    <x v="4"/>
    <x v="0"/>
    <s v="指名：ドルチェグスト（170816-170916）"/>
    <n v="990"/>
    <m/>
    <m/>
    <m/>
    <m/>
    <n v="9161.36"/>
    <m/>
    <x v="0"/>
    <m/>
    <m/>
    <x v="110"/>
    <m/>
    <x v="2"/>
    <x v="3"/>
    <x v="2"/>
  </r>
  <r>
    <x v="750"/>
    <x v="4"/>
    <x v="0"/>
    <s v="指名：ドルチェグスト（170816-170916）"/>
    <n v="4744"/>
    <m/>
    <m/>
    <m/>
    <m/>
    <n v="52874.64"/>
    <m/>
    <x v="0"/>
    <m/>
    <m/>
    <x v="110"/>
    <m/>
    <x v="2"/>
    <x v="3"/>
    <x v="2"/>
  </r>
  <r>
    <x v="750"/>
    <x v="4"/>
    <x v="0"/>
    <s v="指名：ドルチェグスト（170816-170916）"/>
    <n v="60"/>
    <m/>
    <m/>
    <m/>
    <m/>
    <n v="396.24"/>
    <m/>
    <x v="0"/>
    <m/>
    <m/>
    <x v="110"/>
    <m/>
    <x v="2"/>
    <x v="3"/>
    <x v="2"/>
  </r>
  <r>
    <x v="750"/>
    <x v="5"/>
    <x v="0"/>
    <s v="SUBX_logo_genio_s_awareness"/>
    <n v="233935"/>
    <m/>
    <m/>
    <m/>
    <m/>
    <n v="30168.868279319999"/>
    <m/>
    <x v="0"/>
    <m/>
    <m/>
    <x v="110"/>
    <m/>
    <x v="2"/>
    <x v="3"/>
    <x v="0"/>
  </r>
  <r>
    <x v="750"/>
    <x v="5"/>
    <x v="0"/>
    <s v="SUBX_logo_genio_s_awareness"/>
    <n v="232679"/>
    <m/>
    <m/>
    <m/>
    <m/>
    <n v="29954.632605249997"/>
    <m/>
    <x v="0"/>
    <m/>
    <m/>
    <x v="110"/>
    <m/>
    <x v="2"/>
    <x v="3"/>
    <x v="0"/>
  </r>
  <r>
    <x v="750"/>
    <x v="5"/>
    <x v="0"/>
    <s v="SUBX_logo_genio_s_awareness"/>
    <n v="11714"/>
    <m/>
    <m/>
    <m/>
    <m/>
    <n v="1037.2069762800002"/>
    <m/>
    <x v="0"/>
    <m/>
    <m/>
    <x v="110"/>
    <m/>
    <x v="2"/>
    <x v="3"/>
    <x v="0"/>
  </r>
  <r>
    <x v="750"/>
    <x v="5"/>
    <x v="0"/>
    <s v="SUBX_logo_genio_s_awareness"/>
    <n v="520"/>
    <m/>
    <m/>
    <m/>
    <m/>
    <n v="39.792271639999996"/>
    <m/>
    <x v="0"/>
    <m/>
    <m/>
    <x v="110"/>
    <m/>
    <x v="2"/>
    <x v="3"/>
    <x v="0"/>
  </r>
  <r>
    <x v="750"/>
    <x v="5"/>
    <x v="0"/>
    <s v="NDG_logo_genio_s_Consideration"/>
    <n v="14993"/>
    <m/>
    <m/>
    <m/>
    <m/>
    <n v="1520.65399037"/>
    <m/>
    <x v="0"/>
    <m/>
    <m/>
    <x v="110"/>
    <m/>
    <x v="2"/>
    <x v="3"/>
    <x v="0"/>
  </r>
  <r>
    <x v="750"/>
    <x v="5"/>
    <x v="0"/>
    <s v="NDG_logo_genio_s_Consideration"/>
    <n v="91320"/>
    <m/>
    <m/>
    <m/>
    <m/>
    <n v="10323.514805395"/>
    <m/>
    <x v="0"/>
    <m/>
    <m/>
    <x v="110"/>
    <m/>
    <x v="2"/>
    <x v="3"/>
    <x v="0"/>
  </r>
  <r>
    <x v="750"/>
    <x v="5"/>
    <x v="0"/>
    <s v="NDG_logo_genio_s_Consideration"/>
    <n v="4785"/>
    <m/>
    <m/>
    <m/>
    <m/>
    <n v="349.14173288500001"/>
    <m/>
    <x v="0"/>
    <m/>
    <m/>
    <x v="110"/>
    <m/>
    <x v="2"/>
    <x v="3"/>
    <x v="0"/>
  </r>
  <r>
    <x v="750"/>
    <x v="5"/>
    <x v="0"/>
    <s v="NDG_logo_genio_s_Consideration"/>
    <n v="88586"/>
    <m/>
    <m/>
    <m/>
    <m/>
    <n v="12029.276980300001"/>
    <m/>
    <x v="0"/>
    <m/>
    <m/>
    <x v="110"/>
    <m/>
    <x v="2"/>
    <x v="3"/>
    <x v="0"/>
  </r>
  <r>
    <x v="750"/>
    <x v="5"/>
    <x v="0"/>
    <s v="NDG_logo_genio_s_Consideration"/>
    <n v="3757"/>
    <m/>
    <m/>
    <m/>
    <m/>
    <n v="332.53792335000003"/>
    <m/>
    <x v="0"/>
    <m/>
    <m/>
    <x v="110"/>
    <m/>
    <x v="2"/>
    <x v="3"/>
    <x v="0"/>
  </r>
  <r>
    <x v="750"/>
    <x v="5"/>
    <x v="0"/>
    <s v="NDG_logo_genio_s_Consideration"/>
    <n v="96884"/>
    <m/>
    <m/>
    <m/>
    <m/>
    <n v="9300.0227115599992"/>
    <m/>
    <x v="0"/>
    <m/>
    <m/>
    <x v="110"/>
    <m/>
    <x v="2"/>
    <x v="3"/>
    <x v="0"/>
  </r>
  <r>
    <x v="750"/>
    <x v="5"/>
    <x v="0"/>
    <s v="SUBX_logo_genio_s_awareness"/>
    <n v="2821"/>
    <m/>
    <m/>
    <m/>
    <m/>
    <n v="231.94611775999999"/>
    <m/>
    <x v="0"/>
    <m/>
    <m/>
    <x v="110"/>
    <m/>
    <x v="2"/>
    <x v="3"/>
    <x v="0"/>
  </r>
  <r>
    <x v="750"/>
    <x v="5"/>
    <x v="0"/>
    <s v="SUBX_logo_genio_s_awareness"/>
    <n v="16827"/>
    <m/>
    <m/>
    <m/>
    <m/>
    <n v="2704.0298166349999"/>
    <m/>
    <x v="0"/>
    <m/>
    <m/>
    <x v="110"/>
    <m/>
    <x v="2"/>
    <x v="3"/>
    <x v="0"/>
  </r>
  <r>
    <x v="750"/>
    <x v="5"/>
    <x v="0"/>
    <s v="NDG_logo_genio_s_Consideration"/>
    <n v="63389"/>
    <m/>
    <m/>
    <m/>
    <m/>
    <n v="6578.811409465"/>
    <m/>
    <x v="0"/>
    <m/>
    <m/>
    <x v="110"/>
    <m/>
    <x v="2"/>
    <x v="3"/>
    <x v="0"/>
  </r>
  <r>
    <x v="750"/>
    <x v="5"/>
    <x v="0"/>
    <s v="NDG_logo_genio_s_Consideration"/>
    <n v="63462"/>
    <m/>
    <m/>
    <m/>
    <m/>
    <n v="6616.2330472699996"/>
    <m/>
    <x v="0"/>
    <m/>
    <m/>
    <x v="110"/>
    <m/>
    <x v="2"/>
    <x v="3"/>
    <x v="0"/>
  </r>
  <r>
    <x v="750"/>
    <x v="5"/>
    <x v="0"/>
    <s v="NDG_logo_genio_s_Consideration"/>
    <n v="1079"/>
    <m/>
    <m/>
    <m/>
    <m/>
    <n v="80.301113639999997"/>
    <m/>
    <x v="0"/>
    <m/>
    <m/>
    <x v="110"/>
    <m/>
    <x v="2"/>
    <x v="3"/>
    <x v="0"/>
  </r>
  <r>
    <x v="750"/>
    <x v="5"/>
    <x v="0"/>
    <s v="NDG_logo_genio_s_Consideration"/>
    <n v="7919"/>
    <m/>
    <m/>
    <m/>
    <m/>
    <n v="827.51594408999995"/>
    <m/>
    <x v="0"/>
    <m/>
    <m/>
    <x v="110"/>
    <m/>
    <x v="2"/>
    <x v="3"/>
    <x v="0"/>
  </r>
  <r>
    <x v="750"/>
    <x v="5"/>
    <x v="0"/>
    <s v="SUBX_logo_genio_s_awareness"/>
    <n v="227884"/>
    <m/>
    <m/>
    <m/>
    <m/>
    <n v="20149.920217374998"/>
    <m/>
    <x v="0"/>
    <m/>
    <m/>
    <x v="110"/>
    <m/>
    <x v="2"/>
    <x v="3"/>
    <x v="0"/>
  </r>
  <r>
    <x v="750"/>
    <x v="5"/>
    <x v="0"/>
    <s v="NDG_logo_genio_s_Consideration"/>
    <n v="3041"/>
    <m/>
    <m/>
    <m/>
    <m/>
    <n v="304.47035839"/>
    <m/>
    <x v="0"/>
    <m/>
    <m/>
    <x v="110"/>
    <m/>
    <x v="2"/>
    <x v="3"/>
    <x v="0"/>
  </r>
  <r>
    <x v="750"/>
    <x v="5"/>
    <x v="0"/>
    <s v="NDG_logo_genio_s_Consideration"/>
    <n v="965"/>
    <m/>
    <m/>
    <m/>
    <m/>
    <n v="76.467038959999996"/>
    <m/>
    <x v="0"/>
    <m/>
    <m/>
    <x v="110"/>
    <m/>
    <x v="2"/>
    <x v="3"/>
    <x v="0"/>
  </r>
  <r>
    <x v="750"/>
    <x v="5"/>
    <x v="0"/>
    <s v="NDG_logo_genio_s_Consideration"/>
    <n v="13937"/>
    <m/>
    <m/>
    <m/>
    <m/>
    <n v="1484.767662965"/>
    <m/>
    <x v="0"/>
    <m/>
    <m/>
    <x v="110"/>
    <m/>
    <x v="2"/>
    <x v="3"/>
    <x v="0"/>
  </r>
  <r>
    <x v="750"/>
    <x v="5"/>
    <x v="0"/>
    <s v="NDG_logo_genio_s_Consideration"/>
    <n v="6921"/>
    <m/>
    <m/>
    <m/>
    <m/>
    <n v="715.43926385999998"/>
    <m/>
    <x v="0"/>
    <m/>
    <m/>
    <x v="110"/>
    <m/>
    <x v="2"/>
    <x v="3"/>
    <x v="0"/>
  </r>
  <r>
    <x v="750"/>
    <x v="5"/>
    <x v="0"/>
    <s v="NDG_logo_genio_s_Consideration"/>
    <n v="4113"/>
    <m/>
    <m/>
    <m/>
    <m/>
    <n v="330.44463238499998"/>
    <m/>
    <x v="0"/>
    <m/>
    <m/>
    <x v="110"/>
    <m/>
    <x v="2"/>
    <x v="3"/>
    <x v="0"/>
  </r>
  <r>
    <x v="750"/>
    <x v="5"/>
    <x v="0"/>
    <s v="NDG_logo_genio_s_Consideration"/>
    <n v="1582"/>
    <m/>
    <m/>
    <m/>
    <m/>
    <n v="119.77923960500001"/>
    <m/>
    <x v="0"/>
    <m/>
    <m/>
    <x v="110"/>
    <m/>
    <x v="2"/>
    <x v="3"/>
    <x v="0"/>
  </r>
  <r>
    <x v="750"/>
    <x v="5"/>
    <x v="0"/>
    <s v="NDG_logo_genio_s_Consideration"/>
    <n v="17978"/>
    <m/>
    <m/>
    <m/>
    <m/>
    <n v="1093.6123888899999"/>
    <m/>
    <x v="0"/>
    <m/>
    <m/>
    <x v="110"/>
    <m/>
    <x v="2"/>
    <x v="3"/>
    <x v="0"/>
  </r>
  <r>
    <x v="750"/>
    <x v="5"/>
    <x v="0"/>
    <s v="NDG_logo_genio_s_Consideration"/>
    <n v="5061"/>
    <m/>
    <m/>
    <m/>
    <m/>
    <n v="789.693958845"/>
    <m/>
    <x v="0"/>
    <m/>
    <m/>
    <x v="110"/>
    <m/>
    <x v="2"/>
    <x v="3"/>
    <x v="0"/>
  </r>
  <r>
    <x v="750"/>
    <x v="5"/>
    <x v="0"/>
    <s v="NDG_logo_genio_s_Consideration"/>
    <n v="385"/>
    <m/>
    <m/>
    <m/>
    <m/>
    <n v="37.927102984999998"/>
    <m/>
    <x v="0"/>
    <m/>
    <m/>
    <x v="110"/>
    <m/>
    <x v="2"/>
    <x v="3"/>
    <x v="0"/>
  </r>
  <r>
    <x v="750"/>
    <x v="5"/>
    <x v="0"/>
    <s v="SUBX_logo_genio_s_awareness"/>
    <n v="40667"/>
    <m/>
    <m/>
    <m/>
    <m/>
    <n v="2774.73987756"/>
    <m/>
    <x v="0"/>
    <m/>
    <m/>
    <x v="110"/>
    <m/>
    <x v="2"/>
    <x v="3"/>
    <x v="0"/>
  </r>
  <r>
    <x v="750"/>
    <x v="5"/>
    <x v="0"/>
    <s v="NDG_logo_genio_s_Consideration"/>
    <n v="11058"/>
    <m/>
    <m/>
    <m/>
    <m/>
    <n v="1029.4773324399998"/>
    <m/>
    <x v="0"/>
    <m/>
    <m/>
    <x v="110"/>
    <m/>
    <x v="2"/>
    <x v="3"/>
    <x v="0"/>
  </r>
  <r>
    <x v="750"/>
    <x v="5"/>
    <x v="0"/>
    <s v="NDG_logo_genio_s_Consideration"/>
    <n v="4410"/>
    <m/>
    <m/>
    <m/>
    <m/>
    <n v="446.01442921500001"/>
    <m/>
    <x v="0"/>
    <m/>
    <m/>
    <x v="110"/>
    <m/>
    <x v="2"/>
    <x v="3"/>
    <x v="0"/>
  </r>
  <r>
    <x v="750"/>
    <x v="5"/>
    <x v="0"/>
    <s v="NDG_logo_genio_s_Consideration"/>
    <n v="42514"/>
    <m/>
    <m/>
    <m/>
    <m/>
    <n v="2682.8989677250001"/>
    <m/>
    <x v="0"/>
    <m/>
    <m/>
    <x v="110"/>
    <m/>
    <x v="2"/>
    <x v="3"/>
    <x v="0"/>
  </r>
  <r>
    <x v="750"/>
    <x v="5"/>
    <x v="0"/>
    <s v="SUBX_logo_genio_s_awareness"/>
    <n v="520"/>
    <m/>
    <m/>
    <m/>
    <m/>
    <n v="38.258549000000002"/>
    <m/>
    <x v="0"/>
    <m/>
    <m/>
    <x v="110"/>
    <m/>
    <x v="2"/>
    <x v="3"/>
    <x v="0"/>
  </r>
  <r>
    <x v="750"/>
    <x v="5"/>
    <x v="0"/>
    <s v="SUBX_logo_genio_s_awareness"/>
    <n v="16922"/>
    <m/>
    <m/>
    <m/>
    <m/>
    <n v="2721.2627582299997"/>
    <m/>
    <x v="0"/>
    <m/>
    <m/>
    <x v="110"/>
    <m/>
    <x v="2"/>
    <x v="3"/>
    <x v="0"/>
  </r>
  <r>
    <x v="750"/>
    <x v="5"/>
    <x v="0"/>
    <s v="SUBX_logo_genio_s_awareness"/>
    <n v="10312"/>
    <m/>
    <m/>
    <m/>
    <m/>
    <n v="708.57793184499997"/>
    <m/>
    <x v="0"/>
    <m/>
    <m/>
    <x v="110"/>
    <m/>
    <x v="2"/>
    <x v="3"/>
    <x v="0"/>
  </r>
  <r>
    <x v="750"/>
    <x v="5"/>
    <x v="0"/>
    <s v="SUBX_logo_genio_s_awareness"/>
    <n v="3224"/>
    <m/>
    <m/>
    <m/>
    <m/>
    <n v="251.84466086499998"/>
    <m/>
    <x v="0"/>
    <m/>
    <m/>
    <x v="110"/>
    <m/>
    <x v="2"/>
    <x v="3"/>
    <x v="0"/>
  </r>
  <r>
    <x v="750"/>
    <x v="5"/>
    <x v="0"/>
    <s v="SUBX_logo_genio_s_awareness"/>
    <n v="63471"/>
    <m/>
    <m/>
    <m/>
    <m/>
    <n v="7815.3159900350001"/>
    <m/>
    <x v="0"/>
    <m/>
    <m/>
    <x v="110"/>
    <m/>
    <x v="2"/>
    <x v="3"/>
    <x v="0"/>
  </r>
  <r>
    <x v="750"/>
    <x v="5"/>
    <x v="0"/>
    <s v="NDG_logo_genio_s_Consideration"/>
    <n v="1370"/>
    <m/>
    <m/>
    <m/>
    <m/>
    <n v="141.17811333"/>
    <m/>
    <x v="0"/>
    <m/>
    <m/>
    <x v="110"/>
    <m/>
    <x v="2"/>
    <x v="3"/>
    <x v="0"/>
  </r>
  <r>
    <x v="750"/>
    <x v="5"/>
    <x v="0"/>
    <s v="NDG_logo_genio_s_Consideration"/>
    <n v="262"/>
    <m/>
    <m/>
    <m/>
    <m/>
    <n v="20.93389754"/>
    <m/>
    <x v="0"/>
    <m/>
    <m/>
    <x v="110"/>
    <m/>
    <x v="2"/>
    <x v="3"/>
    <x v="0"/>
  </r>
  <r>
    <x v="750"/>
    <x v="5"/>
    <x v="0"/>
    <s v="NDG_logo_genio_s_Consideration"/>
    <n v="3291"/>
    <m/>
    <m/>
    <m/>
    <m/>
    <n v="277.18540746999997"/>
    <m/>
    <x v="0"/>
    <m/>
    <m/>
    <x v="110"/>
    <m/>
    <x v="2"/>
    <x v="3"/>
    <x v="0"/>
  </r>
  <r>
    <x v="750"/>
    <x v="5"/>
    <x v="0"/>
    <s v="SUBX_logo_genio_s_awareness"/>
    <n v="45175"/>
    <m/>
    <m/>
    <m/>
    <m/>
    <n v="3444.7313790450003"/>
    <m/>
    <x v="0"/>
    <m/>
    <m/>
    <x v="110"/>
    <m/>
    <x v="2"/>
    <x v="3"/>
    <x v="0"/>
  </r>
  <r>
    <x v="750"/>
    <x v="5"/>
    <x v="0"/>
    <s v="SUBX_logo_genio_s_awareness"/>
    <n v="13827"/>
    <m/>
    <m/>
    <m/>
    <m/>
    <n v="1271.0686138649999"/>
    <m/>
    <x v="0"/>
    <m/>
    <m/>
    <x v="110"/>
    <m/>
    <x v="2"/>
    <x v="3"/>
    <x v="0"/>
  </r>
  <r>
    <x v="750"/>
    <x v="5"/>
    <x v="0"/>
    <s v="NDG_logo_genio_s_Consideration"/>
    <n v="25704"/>
    <m/>
    <m/>
    <m/>
    <m/>
    <n v="3665.83206909"/>
    <m/>
    <x v="0"/>
    <m/>
    <m/>
    <x v="110"/>
    <m/>
    <x v="2"/>
    <x v="3"/>
    <x v="0"/>
  </r>
  <r>
    <x v="750"/>
    <x v="5"/>
    <x v="0"/>
    <s v="NDG_logo_genio_s_Consideration"/>
    <n v="33209"/>
    <m/>
    <m/>
    <m/>
    <m/>
    <n v="4711.7053494199999"/>
    <m/>
    <x v="0"/>
    <m/>
    <m/>
    <x v="110"/>
    <m/>
    <x v="2"/>
    <x v="3"/>
    <x v="0"/>
  </r>
  <r>
    <x v="750"/>
    <x v="5"/>
    <x v="0"/>
    <s v="SUBX_logo_genio_s_awareness"/>
    <n v="6945"/>
    <m/>
    <m/>
    <m/>
    <m/>
    <n v="555.93893978999995"/>
    <m/>
    <x v="0"/>
    <m/>
    <m/>
    <x v="110"/>
    <m/>
    <x v="2"/>
    <x v="3"/>
    <x v="0"/>
  </r>
  <r>
    <x v="750"/>
    <x v="5"/>
    <x v="0"/>
    <s v="SUBX_logo_genio_s_awareness"/>
    <n v="6863"/>
    <m/>
    <m/>
    <m/>
    <m/>
    <n v="549.77104969000004"/>
    <m/>
    <x v="0"/>
    <m/>
    <m/>
    <x v="110"/>
    <m/>
    <x v="2"/>
    <x v="3"/>
    <x v="0"/>
  </r>
  <r>
    <x v="750"/>
    <x v="5"/>
    <x v="0"/>
    <s v="SUBX_logo_genio_s_awareness"/>
    <n v="40538"/>
    <m/>
    <m/>
    <m/>
    <m/>
    <n v="2730.7398590600001"/>
    <m/>
    <x v="0"/>
    <m/>
    <m/>
    <x v="110"/>
    <m/>
    <x v="2"/>
    <x v="3"/>
    <x v="0"/>
  </r>
  <r>
    <x v="750"/>
    <x v="5"/>
    <x v="0"/>
    <s v="SUBX_logo_genio_s_awareness"/>
    <n v="13935"/>
    <m/>
    <m/>
    <m/>
    <m/>
    <n v="1261.1271668250001"/>
    <m/>
    <x v="0"/>
    <m/>
    <m/>
    <x v="110"/>
    <m/>
    <x v="2"/>
    <x v="3"/>
    <x v="0"/>
  </r>
  <r>
    <x v="750"/>
    <x v="5"/>
    <x v="0"/>
    <s v="SUBX_logo_genio_s_awareness"/>
    <n v="11733"/>
    <m/>
    <m/>
    <m/>
    <m/>
    <n v="1048.92977185"/>
    <m/>
    <x v="0"/>
    <m/>
    <m/>
    <x v="110"/>
    <m/>
    <x v="2"/>
    <x v="3"/>
    <x v="0"/>
  </r>
  <r>
    <x v="750"/>
    <x v="5"/>
    <x v="0"/>
    <s v="SUBX_logo_genio_s_awareness"/>
    <n v="63020"/>
    <m/>
    <m/>
    <m/>
    <m/>
    <n v="9145.863323345"/>
    <m/>
    <x v="0"/>
    <m/>
    <m/>
    <x v="110"/>
    <m/>
    <x v="2"/>
    <x v="3"/>
    <x v="0"/>
  </r>
  <r>
    <x v="750"/>
    <x v="5"/>
    <x v="0"/>
    <s v="NDG_logo_genio_s_Consideration"/>
    <n v="1664"/>
    <m/>
    <m/>
    <m/>
    <m/>
    <n v="180.37168572000002"/>
    <m/>
    <x v="0"/>
    <m/>
    <m/>
    <x v="110"/>
    <m/>
    <x v="2"/>
    <x v="3"/>
    <x v="0"/>
  </r>
  <r>
    <x v="750"/>
    <x v="5"/>
    <x v="0"/>
    <s v="NDG_logo_genio_s_Consideration"/>
    <n v="45888"/>
    <m/>
    <m/>
    <m/>
    <m/>
    <n v="6177.6293830449995"/>
    <m/>
    <x v="0"/>
    <m/>
    <m/>
    <x v="110"/>
    <m/>
    <x v="2"/>
    <x v="3"/>
    <x v="0"/>
  </r>
  <r>
    <x v="750"/>
    <x v="5"/>
    <x v="0"/>
    <s v="NDG_logo_genio_s_Consideration"/>
    <n v="29500"/>
    <m/>
    <m/>
    <m/>
    <m/>
    <n v="2796.1738626349998"/>
    <m/>
    <x v="0"/>
    <m/>
    <m/>
    <x v="110"/>
    <m/>
    <x v="2"/>
    <x v="3"/>
    <x v="0"/>
  </r>
  <r>
    <x v="750"/>
    <x v="5"/>
    <x v="0"/>
    <s v="NDG_logo_genio_s_Consideration"/>
    <n v="944"/>
    <m/>
    <m/>
    <m/>
    <m/>
    <n v="70.02948834"/>
    <m/>
    <x v="0"/>
    <m/>
    <m/>
    <x v="110"/>
    <m/>
    <x v="2"/>
    <x v="3"/>
    <x v="0"/>
  </r>
  <r>
    <x v="750"/>
    <x v="5"/>
    <x v="0"/>
    <s v="NDG_logo_genio_s_Consideration"/>
    <n v="29860"/>
    <m/>
    <m/>
    <m/>
    <m/>
    <n v="2840.8562432950002"/>
    <m/>
    <x v="0"/>
    <m/>
    <m/>
    <x v="110"/>
    <m/>
    <x v="2"/>
    <x v="3"/>
    <x v="0"/>
  </r>
  <r>
    <x v="750"/>
    <x v="5"/>
    <x v="0"/>
    <s v="NDG_logo_genio_s_Consideration"/>
    <n v="4075"/>
    <m/>
    <m/>
    <m/>
    <m/>
    <n v="251.99844835499999"/>
    <m/>
    <x v="0"/>
    <m/>
    <m/>
    <x v="110"/>
    <m/>
    <x v="2"/>
    <x v="3"/>
    <x v="0"/>
  </r>
  <r>
    <x v="750"/>
    <x v="5"/>
    <x v="0"/>
    <s v="NDG_logo_genio_s_Consideration"/>
    <n v="96626"/>
    <m/>
    <m/>
    <m/>
    <m/>
    <n v="9307.2057333400007"/>
    <m/>
    <x v="0"/>
    <m/>
    <m/>
    <x v="110"/>
    <m/>
    <x v="2"/>
    <x v="3"/>
    <x v="0"/>
  </r>
  <r>
    <x v="750"/>
    <x v="5"/>
    <x v="0"/>
    <s v="NDG_logo_genio_s_Consideration"/>
    <n v="57973"/>
    <m/>
    <m/>
    <m/>
    <m/>
    <n v="7530.2929855399998"/>
    <m/>
    <x v="0"/>
    <m/>
    <m/>
    <x v="110"/>
    <m/>
    <x v="2"/>
    <x v="3"/>
    <x v="0"/>
  </r>
  <r>
    <x v="750"/>
    <x v="5"/>
    <x v="0"/>
    <s v="SUBX_logo_genio_s_awareness"/>
    <n v="63884"/>
    <m/>
    <m/>
    <m/>
    <m/>
    <n v="9275.3592962350012"/>
    <m/>
    <x v="0"/>
    <m/>
    <m/>
    <x v="110"/>
    <m/>
    <x v="2"/>
    <x v="3"/>
    <x v="0"/>
  </r>
  <r>
    <x v="750"/>
    <x v="5"/>
    <x v="0"/>
    <s v="SUBX_logo_genio_s_awareness"/>
    <n v="12954"/>
    <m/>
    <m/>
    <m/>
    <m/>
    <n v="1347.39100276"/>
    <m/>
    <x v="0"/>
    <m/>
    <m/>
    <x v="110"/>
    <m/>
    <x v="2"/>
    <x v="3"/>
    <x v="0"/>
  </r>
  <r>
    <x v="750"/>
    <x v="5"/>
    <x v="0"/>
    <s v="SUBX_logo_genio_s_awareness"/>
    <n v="2837"/>
    <m/>
    <m/>
    <m/>
    <m/>
    <n v="258.4400966"/>
    <m/>
    <x v="0"/>
    <m/>
    <m/>
    <x v="110"/>
    <m/>
    <x v="2"/>
    <x v="3"/>
    <x v="0"/>
  </r>
  <r>
    <x v="750"/>
    <x v="5"/>
    <x v="0"/>
    <s v="SUBX_logo_genio_s_awareness"/>
    <n v="44451"/>
    <m/>
    <m/>
    <m/>
    <m/>
    <n v="4595.9778481049998"/>
    <m/>
    <x v="0"/>
    <m/>
    <m/>
    <x v="110"/>
    <m/>
    <x v="2"/>
    <x v="3"/>
    <x v="0"/>
  </r>
  <r>
    <x v="750"/>
    <x v="5"/>
    <x v="0"/>
    <s v="SUBX_logo_genio_s_awareness"/>
    <n v="44332"/>
    <m/>
    <m/>
    <m/>
    <m/>
    <n v="4577.41498357"/>
    <m/>
    <x v="0"/>
    <m/>
    <m/>
    <x v="110"/>
    <m/>
    <x v="2"/>
    <x v="3"/>
    <x v="0"/>
  </r>
  <r>
    <x v="750"/>
    <x v="5"/>
    <x v="0"/>
    <s v="SUBX_logo_genio_s_awareness"/>
    <n v="133678"/>
    <m/>
    <m/>
    <m/>
    <m/>
    <n v="11648.126208745"/>
    <m/>
    <x v="0"/>
    <m/>
    <m/>
    <x v="110"/>
    <m/>
    <x v="2"/>
    <x v="3"/>
    <x v="0"/>
  </r>
  <r>
    <x v="750"/>
    <x v="5"/>
    <x v="0"/>
    <s v="SUBX_logo_genio_s_awareness"/>
    <n v="3246"/>
    <m/>
    <m/>
    <m/>
    <m/>
    <n v="261.82543952999998"/>
    <m/>
    <x v="0"/>
    <m/>
    <m/>
    <x v="110"/>
    <m/>
    <x v="2"/>
    <x v="3"/>
    <x v="0"/>
  </r>
  <r>
    <x v="750"/>
    <x v="5"/>
    <x v="0"/>
    <s v="NDG_logo_genio_s_Consideration"/>
    <n v="13372"/>
    <m/>
    <m/>
    <m/>
    <m/>
    <n v="766.76347986500002"/>
    <m/>
    <x v="0"/>
    <m/>
    <m/>
    <x v="110"/>
    <m/>
    <x v="2"/>
    <x v="3"/>
    <x v="0"/>
  </r>
  <r>
    <x v="750"/>
    <x v="5"/>
    <x v="0"/>
    <s v="NDG_logo_genio_s_Consideration"/>
    <n v="15289"/>
    <m/>
    <m/>
    <m/>
    <m/>
    <n v="1818.51681639"/>
    <m/>
    <x v="0"/>
    <m/>
    <m/>
    <x v="110"/>
    <m/>
    <x v="2"/>
    <x v="3"/>
    <x v="0"/>
  </r>
  <r>
    <x v="750"/>
    <x v="5"/>
    <x v="0"/>
    <s v="NDG_logo_genio_s_Consideration"/>
    <n v="7649"/>
    <m/>
    <m/>
    <m/>
    <m/>
    <n v="724.65463516499995"/>
    <m/>
    <x v="0"/>
    <m/>
    <m/>
    <x v="110"/>
    <m/>
    <x v="2"/>
    <x v="3"/>
    <x v="0"/>
  </r>
  <r>
    <x v="750"/>
    <x v="5"/>
    <x v="0"/>
    <s v="NDG_logo_genio_s_Consideration"/>
    <n v="4750"/>
    <m/>
    <m/>
    <m/>
    <m/>
    <n v="338.91791320999999"/>
    <m/>
    <x v="0"/>
    <m/>
    <m/>
    <x v="110"/>
    <m/>
    <x v="2"/>
    <x v="3"/>
    <x v="0"/>
  </r>
  <r>
    <x v="750"/>
    <x v="5"/>
    <x v="0"/>
    <s v="NDG_logo_genio_s_Consideration"/>
    <n v="7383"/>
    <m/>
    <m/>
    <m/>
    <m/>
    <n v="692.15708266000001"/>
    <m/>
    <x v="0"/>
    <m/>
    <m/>
    <x v="110"/>
    <m/>
    <x v="2"/>
    <x v="3"/>
    <x v="0"/>
  </r>
  <r>
    <x v="750"/>
    <x v="5"/>
    <x v="0"/>
    <s v="NDG_logo_genio_s_Consideration"/>
    <n v="29827"/>
    <m/>
    <m/>
    <m/>
    <m/>
    <n v="2807.4175650050001"/>
    <m/>
    <x v="0"/>
    <m/>
    <m/>
    <x v="110"/>
    <m/>
    <x v="2"/>
    <x v="3"/>
    <x v="0"/>
  </r>
  <r>
    <x v="750"/>
    <x v="5"/>
    <x v="0"/>
    <s v="NDG_logo_genio_s_Consideration"/>
    <n v="1519"/>
    <m/>
    <m/>
    <m/>
    <m/>
    <n v="145.31214754000001"/>
    <m/>
    <x v="0"/>
    <m/>
    <m/>
    <x v="110"/>
    <m/>
    <x v="2"/>
    <x v="3"/>
    <x v="0"/>
  </r>
  <r>
    <x v="750"/>
    <x v="5"/>
    <x v="0"/>
    <s v="NDG_logo_genio_s_Consideration"/>
    <n v="21538"/>
    <m/>
    <m/>
    <m/>
    <m/>
    <n v="1674.0870374799999"/>
    <m/>
    <x v="0"/>
    <m/>
    <m/>
    <x v="110"/>
    <m/>
    <x v="2"/>
    <x v="3"/>
    <x v="0"/>
  </r>
  <r>
    <x v="750"/>
    <x v="5"/>
    <x v="0"/>
    <s v="NDG_logo_genio_s_Consideration"/>
    <n v="42417"/>
    <m/>
    <m/>
    <m/>
    <m/>
    <n v="5729.3764263100002"/>
    <m/>
    <x v="0"/>
    <m/>
    <m/>
    <x v="110"/>
    <m/>
    <x v="2"/>
    <x v="3"/>
    <x v="0"/>
  </r>
  <r>
    <x v="750"/>
    <x v="5"/>
    <x v="0"/>
    <s v="NDG_logo_genio_s_Consideration"/>
    <n v="7753"/>
    <m/>
    <m/>
    <m/>
    <m/>
    <n v="738.40416846500011"/>
    <m/>
    <x v="0"/>
    <m/>
    <m/>
    <x v="110"/>
    <m/>
    <x v="2"/>
    <x v="3"/>
    <x v="0"/>
  </r>
  <r>
    <x v="750"/>
    <x v="5"/>
    <x v="0"/>
    <s v="NDG_logo_genio_s_Consideration"/>
    <n v="3079"/>
    <m/>
    <m/>
    <m/>
    <m/>
    <n v="310.80050552"/>
    <m/>
    <x v="0"/>
    <m/>
    <m/>
    <x v="110"/>
    <m/>
    <x v="2"/>
    <x v="3"/>
    <x v="0"/>
  </r>
  <r>
    <x v="750"/>
    <x v="5"/>
    <x v="0"/>
    <s v="NDG_logo_genio_s_Consideration"/>
    <n v="931"/>
    <m/>
    <m/>
    <m/>
    <m/>
    <n v="70.254953604999997"/>
    <m/>
    <x v="0"/>
    <m/>
    <m/>
    <x v="110"/>
    <m/>
    <x v="2"/>
    <x v="3"/>
    <x v="0"/>
  </r>
  <r>
    <x v="750"/>
    <x v="5"/>
    <x v="0"/>
    <s v="NDG_logo_genio_s_Consideration"/>
    <n v="16787"/>
    <m/>
    <m/>
    <m/>
    <m/>
    <n v="1837.6257265300001"/>
    <m/>
    <x v="0"/>
    <m/>
    <m/>
    <x v="110"/>
    <m/>
    <x v="2"/>
    <x v="3"/>
    <x v="0"/>
  </r>
  <r>
    <x v="750"/>
    <x v="5"/>
    <x v="0"/>
    <s v="NDG_logo_genio_s_Consideration"/>
    <n v="1613"/>
    <m/>
    <m/>
    <m/>
    <m/>
    <n v="119.47263467499999"/>
    <m/>
    <x v="0"/>
    <m/>
    <m/>
    <x v="110"/>
    <m/>
    <x v="2"/>
    <x v="3"/>
    <x v="0"/>
  </r>
  <r>
    <x v="750"/>
    <x v="5"/>
    <x v="0"/>
    <s v="NDG_logo_genio_s_Consideration"/>
    <n v="2114"/>
    <m/>
    <m/>
    <m/>
    <m/>
    <n v="195.48776190500001"/>
    <m/>
    <x v="0"/>
    <m/>
    <m/>
    <x v="110"/>
    <m/>
    <x v="2"/>
    <x v="3"/>
    <x v="0"/>
  </r>
  <r>
    <x v="750"/>
    <x v="5"/>
    <x v="0"/>
    <s v="NDG_logo_genio_s_Consideration"/>
    <n v="2976"/>
    <m/>
    <m/>
    <m/>
    <m/>
    <n v="293.66471164500001"/>
    <m/>
    <x v="0"/>
    <m/>
    <m/>
    <x v="110"/>
    <m/>
    <x v="2"/>
    <x v="3"/>
    <x v="0"/>
  </r>
  <r>
    <x v="750"/>
    <x v="5"/>
    <x v="0"/>
    <s v="SUBX_logo_genio_s_awareness"/>
    <n v="2309"/>
    <m/>
    <m/>
    <m/>
    <m/>
    <n v="252.08261301499999"/>
    <m/>
    <x v="0"/>
    <m/>
    <m/>
    <x v="110"/>
    <m/>
    <x v="2"/>
    <x v="3"/>
    <x v="0"/>
  </r>
  <r>
    <x v="750"/>
    <x v="5"/>
    <x v="0"/>
    <s v="SUBX_logo_genio_s_awareness"/>
    <n v="2277"/>
    <m/>
    <m/>
    <m/>
    <m/>
    <n v="241.68407953000002"/>
    <m/>
    <x v="0"/>
    <m/>
    <m/>
    <x v="110"/>
    <m/>
    <x v="2"/>
    <x v="3"/>
    <x v="0"/>
  </r>
  <r>
    <x v="750"/>
    <x v="5"/>
    <x v="0"/>
    <s v="SUBX_logo_genio_s_awareness"/>
    <n v="10330"/>
    <m/>
    <m/>
    <m/>
    <m/>
    <n v="696.16438597000001"/>
    <m/>
    <x v="0"/>
    <m/>
    <m/>
    <x v="110"/>
    <m/>
    <x v="2"/>
    <x v="3"/>
    <x v="0"/>
  </r>
  <r>
    <x v="750"/>
    <x v="5"/>
    <x v="0"/>
    <s v="SUBX_logo_genio_s_awareness"/>
    <n v="227023"/>
    <m/>
    <m/>
    <m/>
    <m/>
    <n v="19980.884319645"/>
    <m/>
    <x v="0"/>
    <m/>
    <m/>
    <x v="110"/>
    <m/>
    <x v="2"/>
    <x v="3"/>
    <x v="0"/>
  </r>
  <r>
    <x v="750"/>
    <x v="5"/>
    <x v="0"/>
    <s v="SUBX_logo_genio_s_awareness"/>
    <n v="63214"/>
    <m/>
    <m/>
    <m/>
    <m/>
    <n v="7755.9693278449995"/>
    <m/>
    <x v="0"/>
    <m/>
    <m/>
    <x v="110"/>
    <m/>
    <x v="2"/>
    <x v="3"/>
    <x v="0"/>
  </r>
  <r>
    <x v="750"/>
    <x v="5"/>
    <x v="0"/>
    <s v="SUBX_logo_genio_s_awareness"/>
    <n v="26986"/>
    <m/>
    <m/>
    <m/>
    <m/>
    <n v="2706.6581994449998"/>
    <m/>
    <x v="0"/>
    <m/>
    <m/>
    <x v="110"/>
    <m/>
    <x v="2"/>
    <x v="3"/>
    <x v="0"/>
  </r>
  <r>
    <x v="750"/>
    <x v="5"/>
    <x v="0"/>
    <s v="NDG_logo_genio_s_Consideration"/>
    <n v="21535"/>
    <m/>
    <m/>
    <m/>
    <m/>
    <n v="1662.7566427449999"/>
    <m/>
    <x v="0"/>
    <m/>
    <m/>
    <x v="110"/>
    <m/>
    <x v="2"/>
    <x v="3"/>
    <x v="0"/>
  </r>
  <r>
    <x v="750"/>
    <x v="5"/>
    <x v="0"/>
    <s v="NDG_logo_genio_s_Consideration"/>
    <n v="24405"/>
    <m/>
    <m/>
    <m/>
    <m/>
    <n v="1934.7944196800001"/>
    <m/>
    <x v="0"/>
    <m/>
    <m/>
    <x v="110"/>
    <m/>
    <x v="2"/>
    <x v="3"/>
    <x v="0"/>
  </r>
  <r>
    <x v="750"/>
    <x v="5"/>
    <x v="0"/>
    <s v="NDG_logo_genio_s_Consideration"/>
    <n v="25732"/>
    <m/>
    <m/>
    <m/>
    <m/>
    <n v="2001.0671095299997"/>
    <m/>
    <x v="0"/>
    <m/>
    <m/>
    <x v="110"/>
    <m/>
    <x v="2"/>
    <x v="3"/>
    <x v="0"/>
  </r>
  <r>
    <x v="750"/>
    <x v="5"/>
    <x v="0"/>
    <s v="SUBX_logo_genio_s_awareness"/>
    <n v="134781"/>
    <m/>
    <m/>
    <m/>
    <m/>
    <n v="11741.137988999999"/>
    <m/>
    <x v="0"/>
    <m/>
    <m/>
    <x v="110"/>
    <m/>
    <x v="2"/>
    <x v="3"/>
    <x v="0"/>
  </r>
  <r>
    <x v="750"/>
    <x v="5"/>
    <x v="0"/>
    <s v="SUBX_logo_genio_s_awareness"/>
    <n v="238962"/>
    <m/>
    <m/>
    <m/>
    <m/>
    <n v="26115.017150175001"/>
    <m/>
    <x v="0"/>
    <m/>
    <m/>
    <x v="110"/>
    <m/>
    <x v="2"/>
    <x v="3"/>
    <x v="0"/>
  </r>
  <r>
    <x v="750"/>
    <x v="5"/>
    <x v="0"/>
    <s v="SUBX_logo_genio_s_awareness"/>
    <n v="45327"/>
    <m/>
    <m/>
    <m/>
    <m/>
    <n v="3492.8284204450001"/>
    <m/>
    <x v="0"/>
    <m/>
    <m/>
    <x v="110"/>
    <m/>
    <x v="2"/>
    <x v="3"/>
    <x v="0"/>
  </r>
  <r>
    <x v="750"/>
    <x v="5"/>
    <x v="0"/>
    <s v="SUBX_logo_genio_s_awareness"/>
    <n v="13487"/>
    <m/>
    <m/>
    <m/>
    <m/>
    <n v="1401.8760664800002"/>
    <m/>
    <x v="0"/>
    <m/>
    <m/>
    <x v="110"/>
    <m/>
    <x v="2"/>
    <x v="3"/>
    <x v="0"/>
  </r>
  <r>
    <x v="750"/>
    <x v="5"/>
    <x v="0"/>
    <s v="NDG_logo_genio_s_Consideration"/>
    <n v="420"/>
    <m/>
    <m/>
    <m/>
    <m/>
    <n v="40.171306969999996"/>
    <m/>
    <x v="0"/>
    <m/>
    <m/>
    <x v="110"/>
    <m/>
    <x v="2"/>
    <x v="3"/>
    <x v="0"/>
  </r>
  <r>
    <x v="750"/>
    <x v="5"/>
    <x v="0"/>
    <s v="NDG_logo_genio_s_Consideration"/>
    <n v="1366"/>
    <m/>
    <m/>
    <m/>
    <m/>
    <n v="134.83887783500001"/>
    <m/>
    <x v="0"/>
    <m/>
    <m/>
    <x v="110"/>
    <m/>
    <x v="2"/>
    <x v="3"/>
    <x v="0"/>
  </r>
  <r>
    <x v="750"/>
    <x v="5"/>
    <x v="0"/>
    <s v="NDG_logo_genio_s_Consideration"/>
    <n v="4765"/>
    <m/>
    <m/>
    <m/>
    <m/>
    <n v="708.24885520499993"/>
    <m/>
    <x v="0"/>
    <m/>
    <m/>
    <x v="110"/>
    <m/>
    <x v="2"/>
    <x v="3"/>
    <x v="0"/>
  </r>
  <r>
    <x v="750"/>
    <x v="5"/>
    <x v="0"/>
    <s v="NDG_logo_genio_s_Consideration"/>
    <n v="3047"/>
    <m/>
    <m/>
    <m/>
    <m/>
    <n v="303.36149423500001"/>
    <m/>
    <x v="0"/>
    <m/>
    <m/>
    <x v="110"/>
    <m/>
    <x v="2"/>
    <x v="3"/>
    <x v="0"/>
  </r>
  <r>
    <x v="750"/>
    <x v="5"/>
    <x v="0"/>
    <s v="NDG_logo_genio_s_Consideration"/>
    <n v="63720"/>
    <m/>
    <m/>
    <m/>
    <m/>
    <n v="6569.3295252850003"/>
    <m/>
    <x v="0"/>
    <m/>
    <m/>
    <x v="110"/>
    <m/>
    <x v="2"/>
    <x v="3"/>
    <x v="0"/>
  </r>
  <r>
    <x v="750"/>
    <x v="5"/>
    <x v="0"/>
    <s v="NDG_logo_genio_s_Consideration"/>
    <n v="1592"/>
    <m/>
    <m/>
    <m/>
    <m/>
    <n v="151.00799347"/>
    <m/>
    <x v="0"/>
    <m/>
    <m/>
    <x v="110"/>
    <m/>
    <x v="2"/>
    <x v="3"/>
    <x v="0"/>
  </r>
  <r>
    <x v="750"/>
    <x v="5"/>
    <x v="0"/>
    <s v="SUBX_logo_genio_s_awareness"/>
    <n v="26895"/>
    <m/>
    <m/>
    <m/>
    <m/>
    <n v="2685.0531187350002"/>
    <m/>
    <x v="0"/>
    <m/>
    <m/>
    <x v="110"/>
    <m/>
    <x v="2"/>
    <x v="3"/>
    <x v="0"/>
  </r>
  <r>
    <x v="750"/>
    <x v="5"/>
    <x v="0"/>
    <s v="SUBX_logo_genio_s_awareness"/>
    <n v="238880"/>
    <m/>
    <m/>
    <m/>
    <m/>
    <n v="26098.6227421"/>
    <m/>
    <x v="0"/>
    <m/>
    <m/>
    <x v="110"/>
    <m/>
    <x v="2"/>
    <x v="3"/>
    <x v="0"/>
  </r>
  <r>
    <x v="751"/>
    <x v="4"/>
    <x v="0"/>
    <s v="指名：ドルチェグスト（170816-170916）"/>
    <n v="5069"/>
    <m/>
    <m/>
    <m/>
    <m/>
    <n v="53779.44"/>
    <m/>
    <x v="0"/>
    <m/>
    <m/>
    <x v="110"/>
    <m/>
    <x v="2"/>
    <x v="3"/>
    <x v="2"/>
  </r>
  <r>
    <x v="751"/>
    <x v="4"/>
    <x v="0"/>
    <s v="指名：ドルチェグスト（170816-170916）"/>
    <n v="1158"/>
    <m/>
    <m/>
    <m/>
    <m/>
    <n v="8914.8799999999992"/>
    <m/>
    <x v="0"/>
    <m/>
    <m/>
    <x v="110"/>
    <m/>
    <x v="2"/>
    <x v="3"/>
    <x v="2"/>
  </r>
  <r>
    <x v="751"/>
    <x v="4"/>
    <x v="0"/>
    <s v="指名：ドルチェグスト（170816-170916）"/>
    <n v="57"/>
    <m/>
    <m/>
    <m/>
    <m/>
    <n v="167.44"/>
    <m/>
    <x v="0"/>
    <m/>
    <m/>
    <x v="110"/>
    <m/>
    <x v="2"/>
    <x v="3"/>
    <x v="2"/>
  </r>
  <r>
    <x v="751"/>
    <x v="4"/>
    <x v="0"/>
    <s v="指名：ドルチェグスト（170816-170916）"/>
    <n v="29"/>
    <m/>
    <m/>
    <m/>
    <m/>
    <n v="206.96"/>
    <m/>
    <x v="0"/>
    <m/>
    <m/>
    <x v="110"/>
    <m/>
    <x v="2"/>
    <x v="3"/>
    <x v="2"/>
  </r>
  <r>
    <x v="751"/>
    <x v="5"/>
    <x v="0"/>
    <s v="NDG_logo_genio_s_Consideration"/>
    <n v="4701"/>
    <m/>
    <m/>
    <m/>
    <m/>
    <n v="346.23301119999996"/>
    <m/>
    <x v="0"/>
    <m/>
    <m/>
    <x v="110"/>
    <m/>
    <x v="2"/>
    <x v="3"/>
    <x v="0"/>
  </r>
  <r>
    <x v="751"/>
    <x v="5"/>
    <x v="0"/>
    <s v="NDG_logo_genio_s_Consideration"/>
    <n v="3209"/>
    <m/>
    <m/>
    <m/>
    <m/>
    <n v="335.42685601499994"/>
    <m/>
    <x v="0"/>
    <m/>
    <m/>
    <x v="110"/>
    <m/>
    <x v="2"/>
    <x v="3"/>
    <x v="0"/>
  </r>
  <r>
    <x v="751"/>
    <x v="5"/>
    <x v="0"/>
    <s v="NDG_logo_genio_s_Consideration"/>
    <n v="22825"/>
    <m/>
    <m/>
    <m/>
    <m/>
    <n v="2771.3299265800001"/>
    <m/>
    <x v="0"/>
    <m/>
    <m/>
    <x v="110"/>
    <m/>
    <x v="2"/>
    <x v="3"/>
    <x v="0"/>
  </r>
  <r>
    <x v="751"/>
    <x v="5"/>
    <x v="0"/>
    <s v="NDG_logo_genio_s_Consideration"/>
    <n v="40717"/>
    <m/>
    <m/>
    <m/>
    <m/>
    <n v="5562.8889625449992"/>
    <m/>
    <x v="0"/>
    <m/>
    <m/>
    <x v="110"/>
    <m/>
    <x v="2"/>
    <x v="3"/>
    <x v="0"/>
  </r>
  <r>
    <x v="751"/>
    <x v="5"/>
    <x v="0"/>
    <s v="NDG_logo_genio_s_Consideration"/>
    <n v="3014"/>
    <m/>
    <m/>
    <m/>
    <m/>
    <n v="277.75333272"/>
    <m/>
    <x v="0"/>
    <m/>
    <m/>
    <x v="110"/>
    <m/>
    <x v="2"/>
    <x v="3"/>
    <x v="0"/>
  </r>
  <r>
    <x v="751"/>
    <x v="5"/>
    <x v="0"/>
    <s v="NDG_logo_genio_s_Consideration"/>
    <n v="16644"/>
    <m/>
    <m/>
    <m/>
    <m/>
    <n v="1792.8761147150001"/>
    <m/>
    <x v="0"/>
    <m/>
    <m/>
    <x v="110"/>
    <m/>
    <x v="2"/>
    <x v="3"/>
    <x v="0"/>
  </r>
  <r>
    <x v="751"/>
    <x v="5"/>
    <x v="0"/>
    <s v="SUBX_logo_genio_s_awareness"/>
    <n v="239824"/>
    <m/>
    <m/>
    <m/>
    <m/>
    <n v="31059.201555019998"/>
    <m/>
    <x v="0"/>
    <m/>
    <m/>
    <x v="110"/>
    <m/>
    <x v="2"/>
    <x v="3"/>
    <x v="0"/>
  </r>
  <r>
    <x v="751"/>
    <x v="5"/>
    <x v="0"/>
    <s v="SUBX_logo_genio_s_awareness"/>
    <n v="45193"/>
    <m/>
    <m/>
    <m/>
    <m/>
    <n v="4640.3571238200002"/>
    <m/>
    <x v="0"/>
    <m/>
    <m/>
    <x v="110"/>
    <m/>
    <x v="2"/>
    <x v="3"/>
    <x v="0"/>
  </r>
  <r>
    <x v="751"/>
    <x v="5"/>
    <x v="0"/>
    <s v="SUBX_logo_genio_s_awareness"/>
    <n v="12599"/>
    <m/>
    <m/>
    <m/>
    <m/>
    <n v="1128.51338076"/>
    <m/>
    <x v="0"/>
    <m/>
    <m/>
    <x v="110"/>
    <m/>
    <x v="2"/>
    <x v="3"/>
    <x v="0"/>
  </r>
  <r>
    <x v="751"/>
    <x v="5"/>
    <x v="0"/>
    <s v="SUBX_logo_genio_s_awareness"/>
    <n v="228134"/>
    <m/>
    <m/>
    <m/>
    <m/>
    <n v="19602.132480625001"/>
    <m/>
    <x v="0"/>
    <m/>
    <m/>
    <x v="110"/>
    <m/>
    <x v="2"/>
    <x v="3"/>
    <x v="0"/>
  </r>
  <r>
    <x v="751"/>
    <x v="5"/>
    <x v="0"/>
    <s v="SUBX_logo_genio_s_awareness"/>
    <n v="227850"/>
    <m/>
    <m/>
    <m/>
    <m/>
    <n v="19566.14393894"/>
    <m/>
    <x v="0"/>
    <m/>
    <m/>
    <x v="110"/>
    <m/>
    <x v="2"/>
    <x v="3"/>
    <x v="0"/>
  </r>
  <r>
    <x v="751"/>
    <x v="5"/>
    <x v="0"/>
    <s v="SUBX_logo_genio_s_awareness"/>
    <n v="78456"/>
    <m/>
    <m/>
    <m/>
    <m/>
    <n v="9705.6254609900006"/>
    <m/>
    <x v="0"/>
    <m/>
    <m/>
    <x v="110"/>
    <m/>
    <x v="2"/>
    <x v="3"/>
    <x v="0"/>
  </r>
  <r>
    <x v="751"/>
    <x v="5"/>
    <x v="0"/>
    <s v="SUBX_logo_genio_s_awareness"/>
    <n v="14871"/>
    <m/>
    <m/>
    <m/>
    <m/>
    <n v="1365.21235996"/>
    <m/>
    <x v="0"/>
    <m/>
    <m/>
    <x v="110"/>
    <m/>
    <x v="2"/>
    <x v="3"/>
    <x v="0"/>
  </r>
  <r>
    <x v="751"/>
    <x v="5"/>
    <x v="0"/>
    <s v="SUBX_logo_genio_s_awareness"/>
    <n v="234141"/>
    <m/>
    <m/>
    <m/>
    <m/>
    <n v="27642.746744339998"/>
    <m/>
    <x v="0"/>
    <m/>
    <m/>
    <x v="110"/>
    <m/>
    <x v="2"/>
    <x v="3"/>
    <x v="0"/>
  </r>
  <r>
    <x v="751"/>
    <x v="5"/>
    <x v="0"/>
    <s v="NDG_logo_genio_s_Consideration"/>
    <n v="24726"/>
    <m/>
    <m/>
    <m/>
    <m/>
    <n v="3620.9619023600003"/>
    <m/>
    <x v="0"/>
    <m/>
    <m/>
    <x v="110"/>
    <m/>
    <x v="2"/>
    <x v="3"/>
    <x v="0"/>
  </r>
  <r>
    <x v="751"/>
    <x v="5"/>
    <x v="0"/>
    <s v="NDG_logo_genio_s_Consideration"/>
    <n v="843"/>
    <m/>
    <m/>
    <m/>
    <m/>
    <n v="78.975363029999997"/>
    <m/>
    <x v="0"/>
    <m/>
    <m/>
    <x v="110"/>
    <m/>
    <x v="2"/>
    <x v="3"/>
    <x v="0"/>
  </r>
  <r>
    <x v="751"/>
    <x v="5"/>
    <x v="0"/>
    <s v="NDG_logo_genio_s_Consideration"/>
    <n v="848"/>
    <m/>
    <m/>
    <m/>
    <m/>
    <n v="82.416725790000001"/>
    <m/>
    <x v="0"/>
    <m/>
    <m/>
    <x v="110"/>
    <m/>
    <x v="2"/>
    <x v="3"/>
    <x v="0"/>
  </r>
  <r>
    <x v="751"/>
    <x v="5"/>
    <x v="0"/>
    <s v="NDG_logo_genio_s_Consideration"/>
    <n v="6882"/>
    <m/>
    <m/>
    <m/>
    <m/>
    <n v="625.40910510500009"/>
    <m/>
    <x v="0"/>
    <m/>
    <m/>
    <x v="110"/>
    <m/>
    <x v="2"/>
    <x v="3"/>
    <x v="0"/>
  </r>
  <r>
    <x v="751"/>
    <x v="5"/>
    <x v="0"/>
    <s v="NDG_logo_genio_s_Consideration"/>
    <n v="1750"/>
    <m/>
    <m/>
    <m/>
    <m/>
    <n v="141.78533117999999"/>
    <m/>
    <x v="0"/>
    <m/>
    <m/>
    <x v="110"/>
    <m/>
    <x v="2"/>
    <x v="3"/>
    <x v="0"/>
  </r>
  <r>
    <x v="751"/>
    <x v="5"/>
    <x v="0"/>
    <s v="NDG_logo_genio_s_Consideration"/>
    <n v="26849"/>
    <m/>
    <m/>
    <m/>
    <m/>
    <n v="2113.246125575"/>
    <m/>
    <x v="0"/>
    <m/>
    <m/>
    <x v="110"/>
    <m/>
    <x v="2"/>
    <x v="3"/>
    <x v="0"/>
  </r>
  <r>
    <x v="751"/>
    <x v="5"/>
    <x v="0"/>
    <s v="NDG_logo_genio_s_Consideration"/>
    <n v="6907"/>
    <m/>
    <m/>
    <m/>
    <m/>
    <n v="736.21303067500003"/>
    <m/>
    <x v="0"/>
    <m/>
    <m/>
    <x v="110"/>
    <m/>
    <x v="2"/>
    <x v="3"/>
    <x v="0"/>
  </r>
  <r>
    <x v="751"/>
    <x v="5"/>
    <x v="0"/>
    <s v="NDG_logo_genio_s_Consideration"/>
    <n v="6794"/>
    <m/>
    <m/>
    <m/>
    <m/>
    <n v="730.77194552000003"/>
    <m/>
    <x v="0"/>
    <m/>
    <m/>
    <x v="110"/>
    <m/>
    <x v="2"/>
    <x v="3"/>
    <x v="0"/>
  </r>
  <r>
    <x v="751"/>
    <x v="5"/>
    <x v="0"/>
    <s v="SUBX_logo_genio_s_awareness"/>
    <n v="9768"/>
    <m/>
    <m/>
    <m/>
    <m/>
    <n v="635.41546410000001"/>
    <m/>
    <x v="0"/>
    <m/>
    <m/>
    <x v="110"/>
    <m/>
    <x v="2"/>
    <x v="3"/>
    <x v="0"/>
  </r>
  <r>
    <x v="751"/>
    <x v="5"/>
    <x v="0"/>
    <s v="SUBX_logo_genio_s_awareness"/>
    <n v="11697"/>
    <m/>
    <m/>
    <m/>
    <m/>
    <n v="1238.773653515"/>
    <m/>
    <x v="0"/>
    <m/>
    <m/>
    <x v="110"/>
    <m/>
    <x v="2"/>
    <x v="3"/>
    <x v="0"/>
  </r>
  <r>
    <x v="751"/>
    <x v="5"/>
    <x v="0"/>
    <s v="SUBX_logo_genio_s_awareness"/>
    <n v="241320"/>
    <m/>
    <m/>
    <m/>
    <m/>
    <n v="31360.92139127"/>
    <m/>
    <x v="0"/>
    <m/>
    <m/>
    <x v="110"/>
    <m/>
    <x v="2"/>
    <x v="3"/>
    <x v="0"/>
  </r>
  <r>
    <x v="751"/>
    <x v="5"/>
    <x v="0"/>
    <s v="SUBX_logo_genio_s_awareness"/>
    <n v="27662"/>
    <m/>
    <m/>
    <m/>
    <m/>
    <n v="2814.2935436600001"/>
    <m/>
    <x v="0"/>
    <m/>
    <m/>
    <x v="110"/>
    <m/>
    <x v="2"/>
    <x v="3"/>
    <x v="0"/>
  </r>
  <r>
    <x v="751"/>
    <x v="5"/>
    <x v="0"/>
    <s v="SUBX_logo_genio_s_awareness"/>
    <n v="27397"/>
    <m/>
    <m/>
    <m/>
    <m/>
    <n v="2783.34262438"/>
    <m/>
    <x v="0"/>
    <m/>
    <m/>
    <x v="110"/>
    <m/>
    <x v="2"/>
    <x v="3"/>
    <x v="0"/>
  </r>
  <r>
    <x v="751"/>
    <x v="5"/>
    <x v="0"/>
    <s v="SUBX_logo_genio_s_awareness"/>
    <n v="7229"/>
    <m/>
    <m/>
    <m/>
    <m/>
    <n v="579.26209612499997"/>
    <m/>
    <x v="0"/>
    <m/>
    <m/>
    <x v="110"/>
    <m/>
    <x v="2"/>
    <x v="3"/>
    <x v="0"/>
  </r>
  <r>
    <x v="751"/>
    <x v="5"/>
    <x v="0"/>
    <s v="SUBX_logo_genio_s_awareness"/>
    <n v="235690"/>
    <m/>
    <m/>
    <m/>
    <m/>
    <n v="27712.430732090001"/>
    <m/>
    <x v="0"/>
    <m/>
    <m/>
    <x v="110"/>
    <m/>
    <x v="2"/>
    <x v="3"/>
    <x v="0"/>
  </r>
  <r>
    <x v="751"/>
    <x v="5"/>
    <x v="0"/>
    <s v="SUBX_logo_genio_s_awareness"/>
    <n v="51539"/>
    <m/>
    <m/>
    <m/>
    <m/>
    <n v="8180.6172049549996"/>
    <m/>
    <x v="0"/>
    <m/>
    <m/>
    <x v="110"/>
    <m/>
    <x v="2"/>
    <x v="3"/>
    <x v="0"/>
  </r>
  <r>
    <x v="751"/>
    <x v="5"/>
    <x v="0"/>
    <s v="SUBX_logo_genio_s_awareness"/>
    <n v="8564"/>
    <m/>
    <m/>
    <m/>
    <m/>
    <n v="1289.0033821750001"/>
    <m/>
    <x v="0"/>
    <m/>
    <m/>
    <x v="110"/>
    <m/>
    <x v="2"/>
    <x v="3"/>
    <x v="0"/>
  </r>
  <r>
    <x v="751"/>
    <x v="5"/>
    <x v="0"/>
    <s v="SUBX_logo_genio_s_awareness"/>
    <n v="8616"/>
    <m/>
    <m/>
    <m/>
    <m/>
    <n v="1308.230274925"/>
    <m/>
    <x v="0"/>
    <m/>
    <m/>
    <x v="110"/>
    <m/>
    <x v="2"/>
    <x v="3"/>
    <x v="0"/>
  </r>
  <r>
    <x v="751"/>
    <x v="5"/>
    <x v="0"/>
    <s v="NDG_logo_genio_s_Consideration"/>
    <n v="1278"/>
    <m/>
    <m/>
    <m/>
    <m/>
    <n v="118.555527105"/>
    <m/>
    <x v="0"/>
    <m/>
    <m/>
    <x v="110"/>
    <m/>
    <x v="2"/>
    <x v="3"/>
    <x v="0"/>
  </r>
  <r>
    <x v="751"/>
    <x v="5"/>
    <x v="0"/>
    <s v="NDG_logo_genio_s_Consideration"/>
    <n v="4734"/>
    <m/>
    <m/>
    <m/>
    <m/>
    <n v="344.56298315499998"/>
    <m/>
    <x v="0"/>
    <m/>
    <m/>
    <x v="110"/>
    <m/>
    <x v="2"/>
    <x v="3"/>
    <x v="0"/>
  </r>
  <r>
    <x v="751"/>
    <x v="5"/>
    <x v="0"/>
    <s v="NDG_logo_genio_s_Consideration"/>
    <n v="24801"/>
    <m/>
    <m/>
    <m/>
    <m/>
    <n v="1953.2382256299998"/>
    <m/>
    <x v="0"/>
    <m/>
    <m/>
    <x v="110"/>
    <m/>
    <x v="2"/>
    <x v="3"/>
    <x v="0"/>
  </r>
  <r>
    <x v="751"/>
    <x v="5"/>
    <x v="0"/>
    <s v="NDG_logo_genio_s_Consideration"/>
    <n v="4850"/>
    <m/>
    <m/>
    <m/>
    <m/>
    <n v="398.13008632999998"/>
    <m/>
    <x v="0"/>
    <m/>
    <m/>
    <x v="110"/>
    <m/>
    <x v="2"/>
    <x v="3"/>
    <x v="0"/>
  </r>
  <r>
    <x v="751"/>
    <x v="5"/>
    <x v="0"/>
    <s v="NDG_logo_genio_s_Consideration"/>
    <n v="55816"/>
    <m/>
    <m/>
    <m/>
    <m/>
    <n v="5230.7734156900005"/>
    <m/>
    <x v="0"/>
    <m/>
    <m/>
    <x v="110"/>
    <m/>
    <x v="2"/>
    <x v="3"/>
    <x v="0"/>
  </r>
  <r>
    <x v="751"/>
    <x v="5"/>
    <x v="0"/>
    <s v="NDG_logo_genio_s_Consideration"/>
    <n v="43077"/>
    <m/>
    <m/>
    <m/>
    <m/>
    <n v="5810.8504207149999"/>
    <m/>
    <x v="0"/>
    <m/>
    <m/>
    <x v="110"/>
    <m/>
    <x v="2"/>
    <x v="3"/>
    <x v="0"/>
  </r>
  <r>
    <x v="751"/>
    <x v="5"/>
    <x v="0"/>
    <s v="NDG_logo_genio_s_Consideration"/>
    <n v="25499"/>
    <m/>
    <m/>
    <m/>
    <m/>
    <n v="1938.1691243950002"/>
    <m/>
    <x v="0"/>
    <m/>
    <m/>
    <x v="110"/>
    <m/>
    <x v="2"/>
    <x v="3"/>
    <x v="0"/>
  </r>
  <r>
    <x v="751"/>
    <x v="5"/>
    <x v="0"/>
    <s v="NDG_logo_genio_s_Consideration"/>
    <n v="3838"/>
    <m/>
    <m/>
    <m/>
    <m/>
    <n v="393.38171165000006"/>
    <m/>
    <x v="0"/>
    <m/>
    <m/>
    <x v="110"/>
    <m/>
    <x v="2"/>
    <x v="3"/>
    <x v="0"/>
  </r>
  <r>
    <x v="751"/>
    <x v="5"/>
    <x v="0"/>
    <s v="NDG_logo_genio_s_Consideration"/>
    <n v="29221"/>
    <m/>
    <m/>
    <m/>
    <m/>
    <n v="4230.4454390499995"/>
    <m/>
    <x v="0"/>
    <m/>
    <m/>
    <x v="110"/>
    <m/>
    <x v="2"/>
    <x v="3"/>
    <x v="0"/>
  </r>
  <r>
    <x v="751"/>
    <x v="5"/>
    <x v="0"/>
    <s v="NDG_logo_genio_s_Consideration"/>
    <n v="14787"/>
    <m/>
    <m/>
    <m/>
    <m/>
    <n v="1136.2034989650001"/>
    <m/>
    <x v="0"/>
    <m/>
    <m/>
    <x v="110"/>
    <m/>
    <x v="2"/>
    <x v="3"/>
    <x v="0"/>
  </r>
  <r>
    <x v="751"/>
    <x v="5"/>
    <x v="0"/>
    <s v="NDG_logo_genio_s_Consideration"/>
    <n v="7431"/>
    <m/>
    <m/>
    <m/>
    <m/>
    <n v="703.11274596499993"/>
    <m/>
    <x v="0"/>
    <m/>
    <m/>
    <x v="110"/>
    <m/>
    <x v="2"/>
    <x v="3"/>
    <x v="0"/>
  </r>
  <r>
    <x v="751"/>
    <x v="5"/>
    <x v="0"/>
    <s v="NDG_logo_genio_s_Consideration"/>
    <n v="44088"/>
    <m/>
    <m/>
    <m/>
    <m/>
    <n v="4142.2866282799996"/>
    <m/>
    <x v="0"/>
    <m/>
    <m/>
    <x v="110"/>
    <m/>
    <x v="2"/>
    <x v="3"/>
    <x v="0"/>
  </r>
  <r>
    <x v="751"/>
    <x v="5"/>
    <x v="0"/>
    <s v="NDG_logo_genio_s_Consideration"/>
    <n v="50619"/>
    <m/>
    <m/>
    <m/>
    <m/>
    <n v="6165.0673381249999"/>
    <m/>
    <x v="0"/>
    <m/>
    <m/>
    <x v="110"/>
    <m/>
    <x v="2"/>
    <x v="3"/>
    <x v="0"/>
  </r>
  <r>
    <x v="751"/>
    <x v="5"/>
    <x v="0"/>
    <s v="NDG_logo_genio_s_Consideration"/>
    <n v="5195"/>
    <m/>
    <m/>
    <m/>
    <m/>
    <n v="821.17363119499998"/>
    <m/>
    <x v="0"/>
    <m/>
    <m/>
    <x v="110"/>
    <m/>
    <x v="2"/>
    <x v="3"/>
    <x v="0"/>
  </r>
  <r>
    <x v="751"/>
    <x v="5"/>
    <x v="0"/>
    <s v="NDG_logo_genio_s_Consideration"/>
    <n v="356"/>
    <m/>
    <m/>
    <m/>
    <m/>
    <n v="30.87730475"/>
    <m/>
    <x v="0"/>
    <m/>
    <m/>
    <x v="110"/>
    <m/>
    <x v="2"/>
    <x v="3"/>
    <x v="0"/>
  </r>
  <r>
    <x v="751"/>
    <x v="5"/>
    <x v="0"/>
    <s v="NDG_logo_genio_s_Consideration"/>
    <n v="85040"/>
    <m/>
    <m/>
    <m/>
    <m/>
    <n v="9396.5012475849999"/>
    <m/>
    <x v="0"/>
    <m/>
    <m/>
    <x v="110"/>
    <m/>
    <x v="2"/>
    <x v="3"/>
    <x v="0"/>
  </r>
  <r>
    <x v="751"/>
    <x v="5"/>
    <x v="0"/>
    <s v="NDG_logo_genio_s_Consideration"/>
    <n v="62967"/>
    <m/>
    <m/>
    <m/>
    <m/>
    <n v="8410.1613986350021"/>
    <m/>
    <x v="0"/>
    <m/>
    <m/>
    <x v="110"/>
    <m/>
    <x v="2"/>
    <x v="3"/>
    <x v="0"/>
  </r>
  <r>
    <x v="751"/>
    <x v="5"/>
    <x v="0"/>
    <s v="NDG_logo_genio_s_Consideration"/>
    <n v="16082"/>
    <m/>
    <m/>
    <m/>
    <m/>
    <n v="1654.9378713800002"/>
    <m/>
    <x v="0"/>
    <m/>
    <m/>
    <x v="110"/>
    <m/>
    <x v="2"/>
    <x v="3"/>
    <x v="0"/>
  </r>
  <r>
    <x v="751"/>
    <x v="5"/>
    <x v="0"/>
    <s v="NDG_logo_genio_s_Consideration"/>
    <n v="3085"/>
    <m/>
    <m/>
    <m/>
    <m/>
    <n v="255.078972585"/>
    <m/>
    <x v="0"/>
    <m/>
    <m/>
    <x v="110"/>
    <m/>
    <x v="2"/>
    <x v="3"/>
    <x v="0"/>
  </r>
  <r>
    <x v="751"/>
    <x v="5"/>
    <x v="0"/>
    <s v="SUBX_logo_genio_s_awareness"/>
    <n v="818"/>
    <m/>
    <m/>
    <m/>
    <m/>
    <n v="60.060660245000001"/>
    <m/>
    <x v="0"/>
    <m/>
    <m/>
    <x v="110"/>
    <m/>
    <x v="2"/>
    <x v="3"/>
    <x v="0"/>
  </r>
  <r>
    <x v="751"/>
    <x v="5"/>
    <x v="0"/>
    <s v="SUBX_logo_genio_s_awareness"/>
    <n v="11463"/>
    <m/>
    <m/>
    <m/>
    <m/>
    <n v="1206.60098971"/>
    <m/>
    <x v="0"/>
    <m/>
    <m/>
    <x v="110"/>
    <m/>
    <x v="2"/>
    <x v="3"/>
    <x v="0"/>
  </r>
  <r>
    <x v="751"/>
    <x v="5"/>
    <x v="0"/>
    <s v="SUBX_logo_genio_s_awareness"/>
    <n v="3768"/>
    <m/>
    <m/>
    <m/>
    <m/>
    <n v="293.36828220500001"/>
    <m/>
    <x v="0"/>
    <m/>
    <m/>
    <x v="110"/>
    <m/>
    <x v="2"/>
    <x v="3"/>
    <x v="0"/>
  </r>
  <r>
    <x v="751"/>
    <x v="5"/>
    <x v="0"/>
    <s v="SUBX_logo_genio_s_awareness"/>
    <n v="52701"/>
    <m/>
    <m/>
    <m/>
    <m/>
    <n v="3917.9591917900002"/>
    <m/>
    <x v="0"/>
    <m/>
    <m/>
    <x v="110"/>
    <m/>
    <x v="2"/>
    <x v="3"/>
    <x v="0"/>
  </r>
  <r>
    <x v="751"/>
    <x v="5"/>
    <x v="0"/>
    <s v="SUBX_logo_genio_s_awareness"/>
    <n v="7340"/>
    <m/>
    <m/>
    <m/>
    <m/>
    <n v="593.67204838499993"/>
    <m/>
    <x v="0"/>
    <m/>
    <m/>
    <x v="110"/>
    <m/>
    <x v="2"/>
    <x v="3"/>
    <x v="0"/>
  </r>
  <r>
    <x v="751"/>
    <x v="5"/>
    <x v="0"/>
    <s v="SUBX_logo_genio_s_awareness"/>
    <n v="3748"/>
    <m/>
    <m/>
    <m/>
    <m/>
    <n v="280.07107987500001"/>
    <m/>
    <x v="0"/>
    <m/>
    <m/>
    <x v="110"/>
    <m/>
    <x v="2"/>
    <x v="3"/>
    <x v="0"/>
  </r>
  <r>
    <x v="751"/>
    <x v="5"/>
    <x v="0"/>
    <s v="SUBX_logo_genio_s_awareness"/>
    <n v="79155"/>
    <m/>
    <m/>
    <m/>
    <m/>
    <n v="9816.1238553750009"/>
    <m/>
    <x v="0"/>
    <m/>
    <m/>
    <x v="110"/>
    <m/>
    <x v="2"/>
    <x v="3"/>
    <x v="0"/>
  </r>
  <r>
    <x v="751"/>
    <x v="5"/>
    <x v="0"/>
    <s v="SUBX_logo_genio_s_awareness"/>
    <n v="37778"/>
    <m/>
    <m/>
    <m/>
    <m/>
    <n v="2722.76627775"/>
    <m/>
    <x v="0"/>
    <m/>
    <m/>
    <x v="110"/>
    <m/>
    <x v="2"/>
    <x v="3"/>
    <x v="0"/>
  </r>
  <r>
    <x v="751"/>
    <x v="5"/>
    <x v="0"/>
    <s v="SUBX_logo_genio_s_awareness"/>
    <n v="2457"/>
    <m/>
    <m/>
    <m/>
    <m/>
    <n v="209.35414163000002"/>
    <m/>
    <x v="0"/>
    <m/>
    <m/>
    <x v="110"/>
    <m/>
    <x v="2"/>
    <x v="3"/>
    <x v="0"/>
  </r>
  <r>
    <x v="751"/>
    <x v="5"/>
    <x v="0"/>
    <s v="SUBX_logo_genio_s_awareness"/>
    <n v="3557"/>
    <m/>
    <m/>
    <m/>
    <m/>
    <n v="348.58139186499994"/>
    <m/>
    <x v="0"/>
    <m/>
    <m/>
    <x v="110"/>
    <m/>
    <x v="2"/>
    <x v="3"/>
    <x v="0"/>
  </r>
  <r>
    <x v="751"/>
    <x v="5"/>
    <x v="0"/>
    <s v="SUBX_logo_genio_s_awareness"/>
    <n v="3439"/>
    <m/>
    <m/>
    <m/>
    <m/>
    <n v="327.60475414500002"/>
    <m/>
    <x v="0"/>
    <m/>
    <m/>
    <x v="110"/>
    <m/>
    <x v="2"/>
    <x v="3"/>
    <x v="0"/>
  </r>
  <r>
    <x v="751"/>
    <x v="5"/>
    <x v="0"/>
    <s v="NDG_logo_genio_s_Consideration"/>
    <n v="4022"/>
    <m/>
    <m/>
    <m/>
    <m/>
    <n v="246.74294157000003"/>
    <m/>
    <x v="0"/>
    <m/>
    <m/>
    <x v="110"/>
    <m/>
    <x v="2"/>
    <x v="3"/>
    <x v="0"/>
  </r>
  <r>
    <x v="751"/>
    <x v="5"/>
    <x v="0"/>
    <s v="NDG_logo_genio_s_Consideration"/>
    <n v="328"/>
    <m/>
    <m/>
    <m/>
    <m/>
    <n v="28.114178649999996"/>
    <m/>
    <x v="0"/>
    <m/>
    <m/>
    <x v="110"/>
    <m/>
    <x v="2"/>
    <x v="3"/>
    <x v="0"/>
  </r>
  <r>
    <x v="751"/>
    <x v="5"/>
    <x v="0"/>
    <s v="NDG_logo_genio_s_Consideration"/>
    <n v="458"/>
    <m/>
    <m/>
    <m/>
    <m/>
    <n v="46.401534490000003"/>
    <m/>
    <x v="0"/>
    <m/>
    <m/>
    <x v="110"/>
    <m/>
    <x v="2"/>
    <x v="3"/>
    <x v="0"/>
  </r>
  <r>
    <x v="751"/>
    <x v="5"/>
    <x v="0"/>
    <s v="NDG_logo_genio_s_Consideration"/>
    <n v="1440"/>
    <m/>
    <m/>
    <m/>
    <m/>
    <n v="151.87290788999999"/>
    <m/>
    <x v="0"/>
    <m/>
    <m/>
    <x v="110"/>
    <m/>
    <x v="2"/>
    <x v="3"/>
    <x v="0"/>
  </r>
  <r>
    <x v="751"/>
    <x v="5"/>
    <x v="0"/>
    <s v="NDG_logo_genio_s_Consideration"/>
    <n v="95075"/>
    <m/>
    <m/>
    <m/>
    <m/>
    <n v="10648.560300040001"/>
    <m/>
    <x v="0"/>
    <m/>
    <m/>
    <x v="110"/>
    <m/>
    <x v="2"/>
    <x v="3"/>
    <x v="0"/>
  </r>
  <r>
    <x v="751"/>
    <x v="5"/>
    <x v="0"/>
    <s v="NDG_logo_genio_s_Consideration"/>
    <n v="1989"/>
    <m/>
    <m/>
    <m/>
    <m/>
    <n v="173.166106375"/>
    <m/>
    <x v="0"/>
    <m/>
    <m/>
    <x v="110"/>
    <m/>
    <x v="2"/>
    <x v="3"/>
    <x v="0"/>
  </r>
  <r>
    <x v="751"/>
    <x v="5"/>
    <x v="0"/>
    <s v="NDG_logo_genio_s_Consideration"/>
    <n v="15344"/>
    <m/>
    <m/>
    <m/>
    <m/>
    <n v="1283.450186"/>
    <m/>
    <x v="0"/>
    <m/>
    <m/>
    <x v="110"/>
    <m/>
    <x v="2"/>
    <x v="3"/>
    <x v="0"/>
  </r>
  <r>
    <x v="751"/>
    <x v="5"/>
    <x v="0"/>
    <s v="NDG_logo_genio_s_Consideration"/>
    <n v="662"/>
    <m/>
    <m/>
    <m/>
    <m/>
    <n v="53.345052039999999"/>
    <m/>
    <x v="0"/>
    <m/>
    <m/>
    <x v="110"/>
    <m/>
    <x v="2"/>
    <x v="3"/>
    <x v="0"/>
  </r>
  <r>
    <x v="751"/>
    <x v="5"/>
    <x v="0"/>
    <s v="SUBX_logo_genio_s_awareness"/>
    <n v="50539"/>
    <m/>
    <m/>
    <m/>
    <m/>
    <n v="8140.4542415299993"/>
    <m/>
    <x v="0"/>
    <m/>
    <m/>
    <x v="110"/>
    <m/>
    <x v="2"/>
    <x v="3"/>
    <x v="0"/>
  </r>
  <r>
    <x v="751"/>
    <x v="5"/>
    <x v="0"/>
    <s v="NDG_logo_genio_s_Consideration"/>
    <n v="72234"/>
    <m/>
    <m/>
    <m/>
    <m/>
    <n v="6275.0398137699995"/>
    <m/>
    <x v="0"/>
    <m/>
    <m/>
    <x v="110"/>
    <m/>
    <x v="2"/>
    <x v="3"/>
    <x v="0"/>
  </r>
  <r>
    <x v="751"/>
    <x v="5"/>
    <x v="0"/>
    <s v="NDG_logo_genio_s_Consideration"/>
    <n v="4685"/>
    <m/>
    <m/>
    <m/>
    <m/>
    <n v="713.77740542000004"/>
    <m/>
    <x v="0"/>
    <m/>
    <m/>
    <x v="110"/>
    <m/>
    <x v="2"/>
    <x v="3"/>
    <x v="0"/>
  </r>
  <r>
    <x v="751"/>
    <x v="5"/>
    <x v="0"/>
    <s v="NDG_logo_genio_s_Consideration"/>
    <n v="1680"/>
    <m/>
    <m/>
    <m/>
    <m/>
    <n v="128.99185686000001"/>
    <m/>
    <x v="0"/>
    <m/>
    <m/>
    <x v="110"/>
    <m/>
    <x v="2"/>
    <x v="3"/>
    <x v="0"/>
  </r>
  <r>
    <x v="751"/>
    <x v="5"/>
    <x v="0"/>
    <s v="NDG_logo_genio_s_Consideration"/>
    <n v="20793"/>
    <m/>
    <m/>
    <m/>
    <m/>
    <n v="1372.7355147200001"/>
    <m/>
    <x v="0"/>
    <m/>
    <m/>
    <x v="110"/>
    <m/>
    <x v="2"/>
    <x v="3"/>
    <x v="0"/>
  </r>
  <r>
    <x v="751"/>
    <x v="5"/>
    <x v="0"/>
    <s v="NDG_logo_genio_s_Consideration"/>
    <n v="7915"/>
    <m/>
    <m/>
    <m/>
    <m/>
    <n v="770.44959962000007"/>
    <m/>
    <x v="0"/>
    <m/>
    <m/>
    <x v="110"/>
    <m/>
    <x v="2"/>
    <x v="3"/>
    <x v="0"/>
  </r>
  <r>
    <x v="751"/>
    <x v="5"/>
    <x v="0"/>
    <s v="NDG_logo_genio_s_Consideration"/>
    <n v="4530"/>
    <m/>
    <m/>
    <m/>
    <m/>
    <n v="488.81312664500001"/>
    <m/>
    <x v="0"/>
    <m/>
    <m/>
    <x v="110"/>
    <m/>
    <x v="2"/>
    <x v="3"/>
    <x v="0"/>
  </r>
  <r>
    <x v="751"/>
    <x v="5"/>
    <x v="0"/>
    <s v="NDG_logo_genio_s_Consideration"/>
    <n v="13074"/>
    <m/>
    <m/>
    <m/>
    <m/>
    <n v="996.87936972499995"/>
    <m/>
    <x v="0"/>
    <m/>
    <m/>
    <x v="110"/>
    <m/>
    <x v="2"/>
    <x v="3"/>
    <x v="0"/>
  </r>
  <r>
    <x v="751"/>
    <x v="5"/>
    <x v="0"/>
    <s v="NDG_logo_genio_s_Consideration"/>
    <n v="1719"/>
    <m/>
    <m/>
    <m/>
    <m/>
    <n v="126.88055976"/>
    <m/>
    <x v="0"/>
    <m/>
    <m/>
    <x v="110"/>
    <m/>
    <x v="2"/>
    <x v="3"/>
    <x v="0"/>
  </r>
  <r>
    <x v="751"/>
    <x v="5"/>
    <x v="0"/>
    <s v="NDG_logo_genio_s_Consideration"/>
    <n v="2075"/>
    <m/>
    <m/>
    <m/>
    <m/>
    <n v="176.38163815000001"/>
    <m/>
    <x v="0"/>
    <m/>
    <m/>
    <x v="110"/>
    <m/>
    <x v="2"/>
    <x v="3"/>
    <x v="0"/>
  </r>
  <r>
    <x v="751"/>
    <x v="5"/>
    <x v="0"/>
    <s v="NDG_logo_genio_s_Consideration"/>
    <n v="36910"/>
    <m/>
    <m/>
    <m/>
    <m/>
    <n v="3269.4982154250001"/>
    <m/>
    <x v="0"/>
    <m/>
    <m/>
    <x v="110"/>
    <m/>
    <x v="2"/>
    <x v="3"/>
    <x v="0"/>
  </r>
  <r>
    <x v="751"/>
    <x v="5"/>
    <x v="0"/>
    <s v="NDG_logo_genio_s_Consideration"/>
    <n v="1758"/>
    <m/>
    <m/>
    <m/>
    <m/>
    <n v="185.89986910000002"/>
    <m/>
    <x v="0"/>
    <m/>
    <m/>
    <x v="110"/>
    <m/>
    <x v="2"/>
    <x v="3"/>
    <x v="0"/>
  </r>
  <r>
    <x v="751"/>
    <x v="5"/>
    <x v="0"/>
    <s v="NDG_logo_genio_s_Consideration"/>
    <n v="9642"/>
    <m/>
    <m/>
    <m/>
    <m/>
    <n v="859.02782767500003"/>
    <m/>
    <x v="0"/>
    <m/>
    <m/>
    <x v="110"/>
    <m/>
    <x v="2"/>
    <x v="3"/>
    <x v="0"/>
  </r>
  <r>
    <x v="751"/>
    <x v="5"/>
    <x v="0"/>
    <s v="SUBX_logo_genio_s_awareness"/>
    <n v="9764"/>
    <m/>
    <m/>
    <m/>
    <m/>
    <n v="653.43501031999995"/>
    <m/>
    <x v="0"/>
    <m/>
    <m/>
    <x v="110"/>
    <m/>
    <x v="2"/>
    <x v="3"/>
    <x v="0"/>
  </r>
  <r>
    <x v="751"/>
    <x v="5"/>
    <x v="0"/>
    <s v="SUBX_logo_genio_s_awareness"/>
    <n v="37626"/>
    <m/>
    <m/>
    <m/>
    <m/>
    <n v="2725.4931908799999"/>
    <m/>
    <x v="0"/>
    <m/>
    <m/>
    <x v="110"/>
    <m/>
    <x v="2"/>
    <x v="3"/>
    <x v="0"/>
  </r>
  <r>
    <x v="751"/>
    <x v="5"/>
    <x v="0"/>
    <s v="SUBX_logo_genio_s_awareness"/>
    <n v="45210"/>
    <m/>
    <m/>
    <m/>
    <m/>
    <n v="4641.7974975450006"/>
    <m/>
    <x v="0"/>
    <m/>
    <m/>
    <x v="110"/>
    <m/>
    <x v="2"/>
    <x v="3"/>
    <x v="0"/>
  </r>
  <r>
    <x v="751"/>
    <x v="5"/>
    <x v="0"/>
    <s v="SUBX_logo_genio_s_awareness"/>
    <n v="137856"/>
    <m/>
    <m/>
    <m/>
    <m/>
    <n v="11597.831688550001"/>
    <m/>
    <x v="0"/>
    <m/>
    <m/>
    <x v="110"/>
    <m/>
    <x v="2"/>
    <x v="3"/>
    <x v="0"/>
  </r>
  <r>
    <x v="751"/>
    <x v="5"/>
    <x v="0"/>
    <s v="SUBX_logo_genio_s_awareness"/>
    <n v="137028"/>
    <m/>
    <m/>
    <m/>
    <m/>
    <n v="11521.535649335001"/>
    <m/>
    <x v="0"/>
    <m/>
    <m/>
    <x v="110"/>
    <m/>
    <x v="2"/>
    <x v="3"/>
    <x v="0"/>
  </r>
  <r>
    <x v="751"/>
    <x v="5"/>
    <x v="0"/>
    <s v="SUBX_logo_genio_s_awareness"/>
    <n v="52811"/>
    <m/>
    <m/>
    <m/>
    <m/>
    <n v="3978.8996071050001"/>
    <m/>
    <x v="0"/>
    <m/>
    <m/>
    <x v="110"/>
    <m/>
    <x v="2"/>
    <x v="3"/>
    <x v="0"/>
  </r>
  <r>
    <x v="751"/>
    <x v="5"/>
    <x v="0"/>
    <s v="SUBX_logo_genio_s_awareness"/>
    <n v="15134"/>
    <m/>
    <m/>
    <m/>
    <m/>
    <n v="1397.4335875900001"/>
    <m/>
    <x v="0"/>
    <m/>
    <m/>
    <x v="110"/>
    <m/>
    <x v="2"/>
    <x v="3"/>
    <x v="0"/>
  </r>
  <r>
    <x v="751"/>
    <x v="5"/>
    <x v="0"/>
    <s v="SUBX_logo_genio_s_awareness"/>
    <n v="12302"/>
    <m/>
    <m/>
    <m/>
    <m/>
    <n v="1101.6514552650001"/>
    <m/>
    <x v="0"/>
    <m/>
    <m/>
    <x v="110"/>
    <m/>
    <x v="2"/>
    <x v="3"/>
    <x v="0"/>
  </r>
  <r>
    <x v="751"/>
    <x v="5"/>
    <x v="0"/>
    <s v="SUBX_logo_genio_s_awareness"/>
    <n v="2488"/>
    <m/>
    <m/>
    <m/>
    <m/>
    <n v="223.29582288"/>
    <m/>
    <x v="0"/>
    <m/>
    <m/>
    <x v="110"/>
    <m/>
    <x v="2"/>
    <x v="3"/>
    <x v="0"/>
  </r>
  <r>
    <x v="751"/>
    <x v="5"/>
    <x v="0"/>
    <s v="SUBX_logo_genio_s_awareness"/>
    <n v="854"/>
    <m/>
    <m/>
    <m/>
    <m/>
    <n v="62.00088178"/>
    <m/>
    <x v="0"/>
    <m/>
    <m/>
    <x v="110"/>
    <m/>
    <x v="2"/>
    <x v="3"/>
    <x v="0"/>
  </r>
  <r>
    <x v="751"/>
    <x v="5"/>
    <x v="0"/>
    <s v="NDG_logo_genio_s_Consideration"/>
    <n v="82019"/>
    <m/>
    <m/>
    <m/>
    <m/>
    <n v="7357.9350846850002"/>
    <m/>
    <x v="0"/>
    <m/>
    <m/>
    <x v="110"/>
    <m/>
    <x v="2"/>
    <x v="3"/>
    <x v="0"/>
  </r>
  <r>
    <x v="751"/>
    <x v="5"/>
    <x v="0"/>
    <s v="NDG_logo_genio_s_Consideration"/>
    <n v="4364"/>
    <m/>
    <m/>
    <m/>
    <m/>
    <n v="419.215190135"/>
    <m/>
    <x v="0"/>
    <m/>
    <m/>
    <x v="110"/>
    <m/>
    <x v="2"/>
    <x v="3"/>
    <x v="0"/>
  </r>
  <r>
    <x v="751"/>
    <x v="5"/>
    <x v="0"/>
    <s v="NDG_logo_genio_s_Consideration"/>
    <n v="4564"/>
    <m/>
    <m/>
    <m/>
    <m/>
    <n v="436.66063735"/>
    <m/>
    <x v="0"/>
    <m/>
    <m/>
    <x v="110"/>
    <m/>
    <x v="2"/>
    <x v="3"/>
    <x v="0"/>
  </r>
  <r>
    <x v="751"/>
    <x v="5"/>
    <x v="0"/>
    <s v="NDG_logo_genio_s_Consideration"/>
    <n v="1536"/>
    <m/>
    <m/>
    <m/>
    <m/>
    <n v="112.856320565"/>
    <m/>
    <x v="0"/>
    <m/>
    <m/>
    <x v="110"/>
    <m/>
    <x v="2"/>
    <x v="3"/>
    <x v="0"/>
  </r>
  <r>
    <x v="751"/>
    <x v="5"/>
    <x v="0"/>
    <s v="NDG_logo_genio_s_Consideration"/>
    <n v="10031"/>
    <m/>
    <m/>
    <m/>
    <m/>
    <n v="1050.4637475949999"/>
    <m/>
    <x v="0"/>
    <m/>
    <m/>
    <x v="110"/>
    <m/>
    <x v="2"/>
    <x v="3"/>
    <x v="0"/>
  </r>
  <r>
    <x v="751"/>
    <x v="5"/>
    <x v="0"/>
    <s v="NDG_logo_genio_s_Consideration"/>
    <n v="93101"/>
    <m/>
    <m/>
    <m/>
    <m/>
    <n v="12729.393302024999"/>
    <m/>
    <x v="0"/>
    <m/>
    <m/>
    <x v="110"/>
    <m/>
    <x v="2"/>
    <x v="3"/>
    <x v="0"/>
  </r>
  <r>
    <x v="751"/>
    <x v="5"/>
    <x v="0"/>
    <s v="NDG_logo_genio_s_Consideration"/>
    <n v="78507"/>
    <m/>
    <m/>
    <m/>
    <m/>
    <n v="6733.892511314999"/>
    <m/>
    <x v="0"/>
    <m/>
    <m/>
    <x v="110"/>
    <m/>
    <x v="2"/>
    <x v="3"/>
    <x v="0"/>
  </r>
  <r>
    <x v="752"/>
    <x v="4"/>
    <x v="0"/>
    <s v="指名：ドルチェグスト（170816-170916）"/>
    <n v="1087"/>
    <m/>
    <m/>
    <m/>
    <m/>
    <n v="11383.84"/>
    <m/>
    <x v="0"/>
    <m/>
    <m/>
    <x v="111"/>
    <m/>
    <x v="2"/>
    <x v="3"/>
    <x v="2"/>
  </r>
  <r>
    <x v="752"/>
    <x v="4"/>
    <x v="0"/>
    <s v="指名：ドルチェグスト（170816-170916）"/>
    <n v="69"/>
    <m/>
    <m/>
    <m/>
    <m/>
    <n v="1261.52"/>
    <m/>
    <x v="0"/>
    <m/>
    <m/>
    <x v="111"/>
    <m/>
    <x v="2"/>
    <x v="3"/>
    <x v="2"/>
  </r>
  <r>
    <x v="752"/>
    <x v="4"/>
    <x v="0"/>
    <s v="指名：ドルチェグスト（170816-170916）"/>
    <n v="4833"/>
    <m/>
    <m/>
    <m/>
    <m/>
    <n v="55424.72"/>
    <m/>
    <x v="0"/>
    <m/>
    <m/>
    <x v="111"/>
    <m/>
    <x v="2"/>
    <x v="3"/>
    <x v="2"/>
  </r>
  <r>
    <x v="752"/>
    <x v="4"/>
    <x v="0"/>
    <s v="指名：ドルチェグスト（170816-170916）"/>
    <n v="42"/>
    <m/>
    <m/>
    <m/>
    <m/>
    <n v="377.52"/>
    <m/>
    <x v="0"/>
    <m/>
    <m/>
    <x v="111"/>
    <m/>
    <x v="2"/>
    <x v="3"/>
    <x v="2"/>
  </r>
  <r>
    <x v="752"/>
    <x v="5"/>
    <x v="0"/>
    <s v="NDG_logo_genio_s_Consideration"/>
    <n v="3178"/>
    <m/>
    <m/>
    <m/>
    <m/>
    <n v="324.16580981999999"/>
    <m/>
    <x v="0"/>
    <m/>
    <m/>
    <x v="111"/>
    <m/>
    <x v="2"/>
    <x v="3"/>
    <x v="0"/>
  </r>
  <r>
    <x v="752"/>
    <x v="5"/>
    <x v="0"/>
    <s v="NDG_logo_genio_s_Consideration"/>
    <n v="7052"/>
    <m/>
    <m/>
    <m/>
    <m/>
    <n v="695.62677087999998"/>
    <m/>
    <x v="0"/>
    <m/>
    <m/>
    <x v="111"/>
    <m/>
    <x v="2"/>
    <x v="3"/>
    <x v="0"/>
  </r>
  <r>
    <x v="752"/>
    <x v="5"/>
    <x v="0"/>
    <s v="NDG_logo_genio_s_Consideration"/>
    <n v="2538"/>
    <m/>
    <m/>
    <m/>
    <m/>
    <n v="175.73427584000004"/>
    <m/>
    <x v="0"/>
    <m/>
    <m/>
    <x v="111"/>
    <m/>
    <x v="2"/>
    <x v="3"/>
    <x v="0"/>
  </r>
  <r>
    <x v="752"/>
    <x v="5"/>
    <x v="0"/>
    <s v="NDG_logo_genio_s_Consideration"/>
    <n v="3966"/>
    <m/>
    <m/>
    <m/>
    <m/>
    <n v="390.87646386500001"/>
    <m/>
    <x v="0"/>
    <m/>
    <m/>
    <x v="111"/>
    <m/>
    <x v="2"/>
    <x v="3"/>
    <x v="0"/>
  </r>
  <r>
    <x v="752"/>
    <x v="5"/>
    <x v="0"/>
    <s v="NDG_logo_genio_s_Consideration"/>
    <n v="9476"/>
    <m/>
    <m/>
    <m/>
    <m/>
    <n v="973.68190511"/>
    <m/>
    <x v="0"/>
    <m/>
    <m/>
    <x v="111"/>
    <m/>
    <x v="2"/>
    <x v="3"/>
    <x v="0"/>
  </r>
  <r>
    <x v="752"/>
    <x v="5"/>
    <x v="0"/>
    <s v="NDG_logo_genio_s_Consideration"/>
    <n v="10855"/>
    <m/>
    <m/>
    <m/>
    <m/>
    <n v="740.43059399499998"/>
    <m/>
    <x v="0"/>
    <m/>
    <m/>
    <x v="111"/>
    <m/>
    <x v="2"/>
    <x v="3"/>
    <x v="0"/>
  </r>
  <r>
    <x v="752"/>
    <x v="5"/>
    <x v="0"/>
    <s v="SUBX_logo_genio_s_awareness"/>
    <n v="73669"/>
    <m/>
    <m/>
    <m/>
    <m/>
    <n v="6012.8463205449998"/>
    <m/>
    <x v="0"/>
    <m/>
    <m/>
    <x v="111"/>
    <m/>
    <x v="2"/>
    <x v="3"/>
    <x v="0"/>
  </r>
  <r>
    <x v="752"/>
    <x v="5"/>
    <x v="0"/>
    <s v="SUBX_logo_genio_s_awareness"/>
    <n v="148314"/>
    <m/>
    <m/>
    <m/>
    <m/>
    <n v="16284.372310840001"/>
    <m/>
    <x v="0"/>
    <m/>
    <m/>
    <x v="111"/>
    <m/>
    <x v="2"/>
    <x v="3"/>
    <x v="0"/>
  </r>
  <r>
    <x v="752"/>
    <x v="5"/>
    <x v="0"/>
    <s v="SUBX_logo_genio_s_awareness"/>
    <n v="3971"/>
    <m/>
    <m/>
    <m/>
    <m/>
    <n v="321.28975206000001"/>
    <m/>
    <x v="0"/>
    <m/>
    <m/>
    <x v="111"/>
    <m/>
    <x v="2"/>
    <x v="3"/>
    <x v="0"/>
  </r>
  <r>
    <x v="752"/>
    <x v="5"/>
    <x v="0"/>
    <s v="SUBX_logo_genio_s_awareness"/>
    <n v="20941"/>
    <m/>
    <m/>
    <m/>
    <m/>
    <n v="2019.7621160600002"/>
    <m/>
    <x v="0"/>
    <m/>
    <m/>
    <x v="111"/>
    <m/>
    <x v="2"/>
    <x v="3"/>
    <x v="0"/>
  </r>
  <r>
    <x v="752"/>
    <x v="5"/>
    <x v="0"/>
    <s v="SUBX_logo_genio_s_awareness"/>
    <n v="3922"/>
    <m/>
    <m/>
    <m/>
    <m/>
    <n v="319.90453181000004"/>
    <m/>
    <x v="0"/>
    <m/>
    <m/>
    <x v="111"/>
    <m/>
    <x v="2"/>
    <x v="3"/>
    <x v="0"/>
  </r>
  <r>
    <x v="752"/>
    <x v="5"/>
    <x v="0"/>
    <s v="SUBX_logo_genio_s_awareness"/>
    <n v="2029"/>
    <m/>
    <m/>
    <m/>
    <m/>
    <n v="172.15598996499997"/>
    <m/>
    <x v="0"/>
    <m/>
    <m/>
    <x v="111"/>
    <m/>
    <x v="2"/>
    <x v="3"/>
    <x v="0"/>
  </r>
  <r>
    <x v="752"/>
    <x v="5"/>
    <x v="0"/>
    <s v="NDG_logo_genio_s_Consideration"/>
    <n v="27561"/>
    <m/>
    <m/>
    <m/>
    <m/>
    <n v="1835.9529533549999"/>
    <m/>
    <x v="0"/>
    <m/>
    <m/>
    <x v="111"/>
    <m/>
    <x v="2"/>
    <x v="3"/>
    <x v="0"/>
  </r>
  <r>
    <x v="752"/>
    <x v="5"/>
    <x v="0"/>
    <s v="NDG_logo_genio_s_Consideration"/>
    <n v="43703"/>
    <m/>
    <m/>
    <m/>
    <m/>
    <n v="3840.0343884500003"/>
    <m/>
    <x v="0"/>
    <m/>
    <m/>
    <x v="111"/>
    <m/>
    <x v="2"/>
    <x v="3"/>
    <x v="0"/>
  </r>
  <r>
    <x v="752"/>
    <x v="5"/>
    <x v="0"/>
    <s v="SUBX_logo_genio_s_awareness"/>
    <n v="12108"/>
    <m/>
    <m/>
    <m/>
    <m/>
    <n v="1056.9908003800001"/>
    <m/>
    <x v="0"/>
    <m/>
    <m/>
    <x v="111"/>
    <m/>
    <x v="2"/>
    <x v="3"/>
    <x v="0"/>
  </r>
  <r>
    <x v="752"/>
    <x v="5"/>
    <x v="0"/>
    <s v="SUBX_logo_genio_s_awareness"/>
    <n v="1983"/>
    <m/>
    <m/>
    <m/>
    <m/>
    <n v="169.84345654999998"/>
    <m/>
    <x v="0"/>
    <m/>
    <m/>
    <x v="111"/>
    <m/>
    <x v="2"/>
    <x v="3"/>
    <x v="0"/>
  </r>
  <r>
    <x v="752"/>
    <x v="5"/>
    <x v="0"/>
    <s v="SUBX_logo_genio_s_awareness"/>
    <n v="1262"/>
    <m/>
    <m/>
    <m/>
    <m/>
    <n v="98.214065860000005"/>
    <m/>
    <x v="0"/>
    <m/>
    <m/>
    <x v="111"/>
    <m/>
    <x v="2"/>
    <x v="3"/>
    <x v="0"/>
  </r>
  <r>
    <x v="752"/>
    <x v="5"/>
    <x v="0"/>
    <s v="SUBX_logo_genio_s_awareness"/>
    <n v="5851"/>
    <m/>
    <m/>
    <m/>
    <m/>
    <n v="533.62123916500002"/>
    <m/>
    <x v="0"/>
    <m/>
    <m/>
    <x v="111"/>
    <m/>
    <x v="2"/>
    <x v="3"/>
    <x v="0"/>
  </r>
  <r>
    <x v="752"/>
    <x v="5"/>
    <x v="0"/>
    <s v="NDG_logo_genio_s_Consideration"/>
    <n v="14502"/>
    <m/>
    <m/>
    <m/>
    <m/>
    <n v="1478.80565873"/>
    <m/>
    <x v="0"/>
    <m/>
    <m/>
    <x v="111"/>
    <m/>
    <x v="2"/>
    <x v="3"/>
    <x v="0"/>
  </r>
  <r>
    <x v="752"/>
    <x v="5"/>
    <x v="0"/>
    <s v="NDG_logo_genio_s_Consideration"/>
    <n v="1464"/>
    <m/>
    <m/>
    <m/>
    <m/>
    <n v="148.99532704000001"/>
    <m/>
    <x v="0"/>
    <m/>
    <m/>
    <x v="111"/>
    <m/>
    <x v="2"/>
    <x v="3"/>
    <x v="0"/>
  </r>
  <r>
    <x v="752"/>
    <x v="5"/>
    <x v="0"/>
    <s v="NDG_logo_genio_s_Consideration"/>
    <n v="19730"/>
    <m/>
    <m/>
    <m/>
    <m/>
    <n v="1552.199109875"/>
    <m/>
    <x v="0"/>
    <m/>
    <m/>
    <x v="111"/>
    <m/>
    <x v="2"/>
    <x v="3"/>
    <x v="0"/>
  </r>
  <r>
    <x v="752"/>
    <x v="5"/>
    <x v="0"/>
    <s v="NDG_logo_genio_s_Consideration"/>
    <n v="1820"/>
    <m/>
    <m/>
    <m/>
    <m/>
    <n v="147.79320540000001"/>
    <m/>
    <x v="0"/>
    <m/>
    <m/>
    <x v="111"/>
    <m/>
    <x v="2"/>
    <x v="3"/>
    <x v="0"/>
  </r>
  <r>
    <x v="752"/>
    <x v="5"/>
    <x v="0"/>
    <s v="NDG_logo_genio_s_Consideration"/>
    <n v="4170"/>
    <m/>
    <m/>
    <m/>
    <m/>
    <n v="409.71787992999998"/>
    <m/>
    <x v="0"/>
    <m/>
    <m/>
    <x v="111"/>
    <m/>
    <x v="2"/>
    <x v="3"/>
    <x v="0"/>
  </r>
  <r>
    <x v="752"/>
    <x v="5"/>
    <x v="0"/>
    <s v="NDG_logo_genio_s_Consideration"/>
    <n v="1742"/>
    <m/>
    <m/>
    <m/>
    <m/>
    <n v="142.42267409999999"/>
    <m/>
    <x v="0"/>
    <m/>
    <m/>
    <x v="111"/>
    <m/>
    <x v="2"/>
    <x v="3"/>
    <x v="0"/>
  </r>
  <r>
    <x v="752"/>
    <x v="5"/>
    <x v="0"/>
    <s v="NDG_logo_genio_s_Consideration"/>
    <n v="1398"/>
    <m/>
    <m/>
    <m/>
    <m/>
    <n v="87.594976454999994"/>
    <m/>
    <x v="0"/>
    <m/>
    <m/>
    <x v="111"/>
    <m/>
    <x v="2"/>
    <x v="3"/>
    <x v="0"/>
  </r>
  <r>
    <x v="752"/>
    <x v="5"/>
    <x v="0"/>
    <s v="NDG_logo_genio_s_Consideration"/>
    <n v="4615"/>
    <m/>
    <m/>
    <m/>
    <m/>
    <n v="655.69210816499992"/>
    <m/>
    <x v="0"/>
    <m/>
    <m/>
    <x v="111"/>
    <m/>
    <x v="2"/>
    <x v="3"/>
    <x v="0"/>
  </r>
  <r>
    <x v="752"/>
    <x v="5"/>
    <x v="0"/>
    <s v="SUBX_logo_genio_s_awareness"/>
    <n v="11494"/>
    <m/>
    <m/>
    <m/>
    <m/>
    <n v="669.57271640499994"/>
    <m/>
    <x v="0"/>
    <m/>
    <m/>
    <x v="111"/>
    <m/>
    <x v="2"/>
    <x v="3"/>
    <x v="0"/>
  </r>
  <r>
    <x v="752"/>
    <x v="5"/>
    <x v="0"/>
    <s v="SUBX_logo_genio_s_awareness"/>
    <n v="11545"/>
    <m/>
    <m/>
    <m/>
    <m/>
    <n v="664.33935352000003"/>
    <m/>
    <x v="0"/>
    <m/>
    <m/>
    <x v="111"/>
    <m/>
    <x v="2"/>
    <x v="3"/>
    <x v="0"/>
  </r>
  <r>
    <x v="752"/>
    <x v="5"/>
    <x v="0"/>
    <s v="SUBX_logo_genio_s_awareness"/>
    <n v="26317"/>
    <m/>
    <m/>
    <m/>
    <m/>
    <n v="3846.5332451149998"/>
    <m/>
    <x v="0"/>
    <m/>
    <m/>
    <x v="111"/>
    <m/>
    <x v="2"/>
    <x v="3"/>
    <x v="0"/>
  </r>
  <r>
    <x v="752"/>
    <x v="5"/>
    <x v="0"/>
    <s v="SUBX_logo_genio_s_awareness"/>
    <n v="12039"/>
    <m/>
    <m/>
    <m/>
    <m/>
    <n v="1058.9442859549999"/>
    <m/>
    <x v="0"/>
    <m/>
    <m/>
    <x v="111"/>
    <m/>
    <x v="2"/>
    <x v="3"/>
    <x v="0"/>
  </r>
  <r>
    <x v="752"/>
    <x v="5"/>
    <x v="0"/>
    <s v="SUBX_logo_genio_s_awareness"/>
    <n v="45734"/>
    <m/>
    <m/>
    <m/>
    <m/>
    <n v="5656.8340446299999"/>
    <m/>
    <x v="0"/>
    <m/>
    <m/>
    <x v="111"/>
    <m/>
    <x v="2"/>
    <x v="3"/>
    <x v="0"/>
  </r>
  <r>
    <x v="752"/>
    <x v="5"/>
    <x v="0"/>
    <s v="SUBX_logo_genio_s_awareness"/>
    <n v="1258"/>
    <m/>
    <m/>
    <m/>
    <m/>
    <n v="98.503747320000002"/>
    <m/>
    <x v="0"/>
    <m/>
    <m/>
    <x v="111"/>
    <m/>
    <x v="2"/>
    <x v="3"/>
    <x v="0"/>
  </r>
  <r>
    <x v="752"/>
    <x v="5"/>
    <x v="0"/>
    <s v="NDG_logo_genio_s_Consideration"/>
    <n v="4453"/>
    <m/>
    <m/>
    <m/>
    <m/>
    <n v="603.78148801500004"/>
    <m/>
    <x v="0"/>
    <m/>
    <m/>
    <x v="111"/>
    <m/>
    <x v="2"/>
    <x v="3"/>
    <x v="0"/>
  </r>
  <r>
    <x v="752"/>
    <x v="5"/>
    <x v="0"/>
    <s v="NDG_logo_genio_s_Consideration"/>
    <n v="6268"/>
    <m/>
    <m/>
    <m/>
    <m/>
    <n v="646.12992837500008"/>
    <m/>
    <x v="0"/>
    <m/>
    <m/>
    <x v="111"/>
    <m/>
    <x v="2"/>
    <x v="3"/>
    <x v="0"/>
  </r>
  <r>
    <x v="752"/>
    <x v="5"/>
    <x v="0"/>
    <s v="NDG_logo_genio_s_Consideration"/>
    <n v="4849"/>
    <m/>
    <m/>
    <m/>
    <m/>
    <n v="426.76488523999996"/>
    <m/>
    <x v="0"/>
    <m/>
    <m/>
    <x v="111"/>
    <m/>
    <x v="2"/>
    <x v="3"/>
    <x v="0"/>
  </r>
  <r>
    <x v="752"/>
    <x v="5"/>
    <x v="0"/>
    <s v="NDG_logo_genio_s_Consideration"/>
    <n v="14833"/>
    <m/>
    <m/>
    <m/>
    <m/>
    <n v="959.99909898500005"/>
    <m/>
    <x v="0"/>
    <m/>
    <m/>
    <x v="111"/>
    <m/>
    <x v="2"/>
    <x v="3"/>
    <x v="0"/>
  </r>
  <r>
    <x v="752"/>
    <x v="5"/>
    <x v="0"/>
    <s v="NDG_logo_genio_s_Consideration"/>
    <n v="6142"/>
    <m/>
    <m/>
    <m/>
    <m/>
    <n v="560.08692488000008"/>
    <m/>
    <x v="0"/>
    <m/>
    <m/>
    <x v="111"/>
    <m/>
    <x v="2"/>
    <x v="3"/>
    <x v="0"/>
  </r>
  <r>
    <x v="752"/>
    <x v="5"/>
    <x v="0"/>
    <s v="NDG_logo_genio_s_Consideration"/>
    <n v="15612"/>
    <m/>
    <m/>
    <m/>
    <m/>
    <n v="2040.7300757350001"/>
    <m/>
    <x v="0"/>
    <m/>
    <m/>
    <x v="111"/>
    <m/>
    <x v="2"/>
    <x v="3"/>
    <x v="0"/>
  </r>
  <r>
    <x v="752"/>
    <x v="5"/>
    <x v="0"/>
    <s v="NDG_logo_genio_s_Consideration"/>
    <n v="12270"/>
    <m/>
    <m/>
    <m/>
    <m/>
    <n v="1555.6349411199999"/>
    <m/>
    <x v="0"/>
    <m/>
    <m/>
    <x v="111"/>
    <m/>
    <x v="2"/>
    <x v="3"/>
    <x v="0"/>
  </r>
  <r>
    <x v="752"/>
    <x v="5"/>
    <x v="0"/>
    <s v="SUBX_logo_genio_s_awareness"/>
    <n v="4934"/>
    <m/>
    <m/>
    <m/>
    <m/>
    <n v="683.85361187499996"/>
    <m/>
    <x v="0"/>
    <m/>
    <m/>
    <x v="111"/>
    <m/>
    <x v="2"/>
    <x v="3"/>
    <x v="0"/>
  </r>
  <r>
    <x v="752"/>
    <x v="5"/>
    <x v="0"/>
    <s v="SUBX_logo_genio_s_awareness"/>
    <n v="6069"/>
    <m/>
    <m/>
    <m/>
    <m/>
    <n v="552.90407369499997"/>
    <m/>
    <x v="0"/>
    <m/>
    <m/>
    <x v="111"/>
    <m/>
    <x v="2"/>
    <x v="3"/>
    <x v="0"/>
  </r>
  <r>
    <x v="752"/>
    <x v="5"/>
    <x v="0"/>
    <s v="SUBX_logo_genio_s_awareness"/>
    <n v="26567"/>
    <m/>
    <m/>
    <m/>
    <m/>
    <n v="3861.60754671"/>
    <m/>
    <x v="0"/>
    <m/>
    <m/>
    <x v="111"/>
    <m/>
    <x v="2"/>
    <x v="3"/>
    <x v="0"/>
  </r>
  <r>
    <x v="752"/>
    <x v="5"/>
    <x v="0"/>
    <s v="SUBX_logo_genio_s_awareness"/>
    <n v="9031"/>
    <m/>
    <m/>
    <m/>
    <m/>
    <n v="928.88472628"/>
    <m/>
    <x v="0"/>
    <m/>
    <m/>
    <x v="111"/>
    <m/>
    <x v="2"/>
    <x v="3"/>
    <x v="0"/>
  </r>
  <r>
    <x v="752"/>
    <x v="5"/>
    <x v="0"/>
    <s v="SUBX_logo_genio_s_awareness"/>
    <n v="21535"/>
    <m/>
    <m/>
    <m/>
    <m/>
    <n v="1557.280465925"/>
    <m/>
    <x v="0"/>
    <m/>
    <m/>
    <x v="111"/>
    <m/>
    <x v="2"/>
    <x v="3"/>
    <x v="0"/>
  </r>
  <r>
    <x v="752"/>
    <x v="5"/>
    <x v="0"/>
    <s v="SUBX_logo_genio_s_awareness"/>
    <n v="130514"/>
    <m/>
    <m/>
    <m/>
    <m/>
    <n v="16407.560859185"/>
    <m/>
    <x v="0"/>
    <m/>
    <m/>
    <x v="111"/>
    <m/>
    <x v="2"/>
    <x v="3"/>
    <x v="0"/>
  </r>
  <r>
    <x v="752"/>
    <x v="5"/>
    <x v="0"/>
    <s v="SUBX_logo_genio_s_awareness"/>
    <n v="20967"/>
    <m/>
    <m/>
    <m/>
    <m/>
    <n v="2030.2839306349999"/>
    <m/>
    <x v="0"/>
    <m/>
    <m/>
    <x v="111"/>
    <m/>
    <x v="2"/>
    <x v="3"/>
    <x v="0"/>
  </r>
  <r>
    <x v="752"/>
    <x v="5"/>
    <x v="0"/>
    <s v="SUBX_logo_genio_s_awareness"/>
    <n v="42855"/>
    <m/>
    <m/>
    <m/>
    <m/>
    <n v="4243.2100370999997"/>
    <m/>
    <x v="0"/>
    <m/>
    <m/>
    <x v="111"/>
    <m/>
    <x v="2"/>
    <x v="3"/>
    <x v="0"/>
  </r>
  <r>
    <x v="752"/>
    <x v="5"/>
    <x v="0"/>
    <s v="SUBX_logo_genio_s_awareness"/>
    <n v="21334"/>
    <m/>
    <m/>
    <m/>
    <m/>
    <n v="1507.3343843450002"/>
    <m/>
    <x v="0"/>
    <m/>
    <m/>
    <x v="111"/>
    <m/>
    <x v="2"/>
    <x v="3"/>
    <x v="0"/>
  </r>
  <r>
    <x v="752"/>
    <x v="5"/>
    <x v="0"/>
    <s v="SUBX_logo_genio_s_awareness"/>
    <n v="8935"/>
    <m/>
    <m/>
    <m/>
    <m/>
    <n v="928.0919389799999"/>
    <m/>
    <x v="0"/>
    <m/>
    <m/>
    <x v="111"/>
    <m/>
    <x v="2"/>
    <x v="3"/>
    <x v="0"/>
  </r>
  <r>
    <x v="752"/>
    <x v="5"/>
    <x v="0"/>
    <s v="SUBX_logo_genio_s_awareness"/>
    <n v="4993"/>
    <m/>
    <m/>
    <m/>
    <m/>
    <n v="681.90626883499999"/>
    <m/>
    <x v="0"/>
    <m/>
    <m/>
    <x v="111"/>
    <m/>
    <x v="2"/>
    <x v="3"/>
    <x v="0"/>
  </r>
  <r>
    <x v="752"/>
    <x v="5"/>
    <x v="0"/>
    <s v="NDG_logo_genio_s_Consideration"/>
    <n v="14741"/>
    <m/>
    <m/>
    <m/>
    <m/>
    <n v="1554.241854545"/>
    <m/>
    <x v="0"/>
    <m/>
    <m/>
    <x v="111"/>
    <m/>
    <x v="2"/>
    <x v="3"/>
    <x v="0"/>
  </r>
  <r>
    <x v="752"/>
    <x v="5"/>
    <x v="0"/>
    <s v="NDG_logo_genio_s_Consideration"/>
    <n v="3561"/>
    <m/>
    <m/>
    <m/>
    <m/>
    <n v="203.74486429999999"/>
    <m/>
    <x v="0"/>
    <m/>
    <m/>
    <x v="111"/>
    <m/>
    <x v="2"/>
    <x v="3"/>
    <x v="0"/>
  </r>
  <r>
    <x v="752"/>
    <x v="5"/>
    <x v="0"/>
    <s v="NDG_logo_genio_s_Consideration"/>
    <n v="4126"/>
    <m/>
    <m/>
    <m/>
    <m/>
    <n v="272.08189748500001"/>
    <m/>
    <x v="0"/>
    <m/>
    <m/>
    <x v="111"/>
    <m/>
    <x v="2"/>
    <x v="3"/>
    <x v="0"/>
  </r>
  <r>
    <x v="752"/>
    <x v="5"/>
    <x v="0"/>
    <s v="NDG_logo_genio_s_Consideration"/>
    <n v="16378"/>
    <m/>
    <m/>
    <m/>
    <m/>
    <n v="1315.0459967500001"/>
    <m/>
    <x v="0"/>
    <m/>
    <m/>
    <x v="111"/>
    <m/>
    <x v="2"/>
    <x v="3"/>
    <x v="0"/>
  </r>
  <r>
    <x v="752"/>
    <x v="5"/>
    <x v="0"/>
    <s v="NDG_logo_genio_s_Consideration"/>
    <n v="5529"/>
    <m/>
    <m/>
    <m/>
    <m/>
    <n v="533.81189859000006"/>
    <m/>
    <x v="0"/>
    <m/>
    <m/>
    <x v="111"/>
    <m/>
    <x v="2"/>
    <x v="3"/>
    <x v="0"/>
  </r>
  <r>
    <x v="752"/>
    <x v="5"/>
    <x v="0"/>
    <s v="NDG_logo_genio_s_Consideration"/>
    <n v="16876"/>
    <m/>
    <m/>
    <m/>
    <m/>
    <n v="1207.6487340250001"/>
    <m/>
    <x v="0"/>
    <m/>
    <m/>
    <x v="111"/>
    <m/>
    <x v="2"/>
    <x v="3"/>
    <x v="0"/>
  </r>
  <r>
    <x v="752"/>
    <x v="5"/>
    <x v="0"/>
    <s v="NDG_logo_genio_s_Consideration"/>
    <n v="18059"/>
    <m/>
    <m/>
    <m/>
    <m/>
    <n v="2132.60285673"/>
    <m/>
    <x v="0"/>
    <m/>
    <m/>
    <x v="111"/>
    <m/>
    <x v="2"/>
    <x v="3"/>
    <x v="0"/>
  </r>
  <r>
    <x v="752"/>
    <x v="5"/>
    <x v="0"/>
    <s v="NDG_logo_genio_s_Consideration"/>
    <n v="16265"/>
    <m/>
    <m/>
    <m/>
    <m/>
    <n v="1123.78983713"/>
    <m/>
    <x v="0"/>
    <m/>
    <m/>
    <x v="111"/>
    <m/>
    <x v="2"/>
    <x v="3"/>
    <x v="0"/>
  </r>
  <r>
    <x v="752"/>
    <x v="5"/>
    <x v="0"/>
    <s v="SUBX_logo_genio_s_awareness"/>
    <n v="137886"/>
    <m/>
    <m/>
    <m/>
    <m/>
    <n v="11002.236144745"/>
    <m/>
    <x v="0"/>
    <m/>
    <m/>
    <x v="111"/>
    <m/>
    <x v="2"/>
    <x v="3"/>
    <x v="0"/>
  </r>
  <r>
    <x v="752"/>
    <x v="5"/>
    <x v="0"/>
    <s v="SUBX_logo_genio_s_awareness"/>
    <n v="46135"/>
    <m/>
    <m/>
    <m/>
    <m/>
    <n v="5660.9684300649997"/>
    <m/>
    <x v="0"/>
    <m/>
    <m/>
    <x v="111"/>
    <m/>
    <x v="2"/>
    <x v="3"/>
    <x v="0"/>
  </r>
  <r>
    <x v="752"/>
    <x v="5"/>
    <x v="0"/>
    <s v="SUBX_logo_genio_s_awareness"/>
    <n v="40258"/>
    <m/>
    <m/>
    <m/>
    <m/>
    <n v="2644.621767005"/>
    <m/>
    <x v="0"/>
    <m/>
    <m/>
    <x v="111"/>
    <m/>
    <x v="2"/>
    <x v="3"/>
    <x v="0"/>
  </r>
  <r>
    <x v="752"/>
    <x v="5"/>
    <x v="0"/>
    <s v="NDG_logo_genio_s_Consideration"/>
    <n v="9028"/>
    <m/>
    <m/>
    <m/>
    <m/>
    <n v="786.69120921000001"/>
    <m/>
    <x v="0"/>
    <m/>
    <m/>
    <x v="111"/>
    <m/>
    <x v="2"/>
    <x v="3"/>
    <x v="0"/>
  </r>
  <r>
    <x v="752"/>
    <x v="5"/>
    <x v="0"/>
    <s v="NDG_logo_genio_s_Consideration"/>
    <n v="10898"/>
    <m/>
    <m/>
    <m/>
    <m/>
    <n v="772.94979310999997"/>
    <m/>
    <x v="0"/>
    <m/>
    <m/>
    <x v="111"/>
    <m/>
    <x v="2"/>
    <x v="3"/>
    <x v="0"/>
  </r>
  <r>
    <x v="752"/>
    <x v="5"/>
    <x v="0"/>
    <s v="NDG_logo_genio_s_Consideration"/>
    <n v="2292"/>
    <m/>
    <m/>
    <m/>
    <m/>
    <n v="166.15325366499999"/>
    <m/>
    <x v="0"/>
    <m/>
    <m/>
    <x v="111"/>
    <m/>
    <x v="2"/>
    <x v="3"/>
    <x v="0"/>
  </r>
  <r>
    <x v="752"/>
    <x v="5"/>
    <x v="0"/>
    <s v="NDG_logo_genio_s_Consideration"/>
    <n v="25633"/>
    <m/>
    <m/>
    <m/>
    <m/>
    <n v="2281.4966462950001"/>
    <m/>
    <x v="0"/>
    <m/>
    <m/>
    <x v="111"/>
    <m/>
    <x v="2"/>
    <x v="3"/>
    <x v="0"/>
  </r>
  <r>
    <x v="752"/>
    <x v="5"/>
    <x v="0"/>
    <s v="NDG_logo_genio_s_Consideration"/>
    <n v="1622"/>
    <m/>
    <m/>
    <m/>
    <m/>
    <n v="132.52131019500001"/>
    <m/>
    <x v="0"/>
    <m/>
    <m/>
    <x v="111"/>
    <m/>
    <x v="2"/>
    <x v="3"/>
    <x v="0"/>
  </r>
  <r>
    <x v="752"/>
    <x v="5"/>
    <x v="0"/>
    <s v="NDG_logo_genio_s_Consideration"/>
    <n v="6737"/>
    <m/>
    <m/>
    <m/>
    <m/>
    <n v="631.44876239999996"/>
    <m/>
    <x v="0"/>
    <m/>
    <m/>
    <x v="111"/>
    <m/>
    <x v="2"/>
    <x v="3"/>
    <x v="0"/>
  </r>
  <r>
    <x v="752"/>
    <x v="5"/>
    <x v="0"/>
    <s v="NDG_logo_genio_s_Consideration"/>
    <n v="22852"/>
    <m/>
    <m/>
    <m/>
    <m/>
    <n v="2893.1819266550006"/>
    <m/>
    <x v="0"/>
    <m/>
    <m/>
    <x v="111"/>
    <m/>
    <x v="2"/>
    <x v="3"/>
    <x v="0"/>
  </r>
  <r>
    <x v="752"/>
    <x v="5"/>
    <x v="0"/>
    <s v="NDG_logo_genio_s_Consideration"/>
    <n v="793"/>
    <m/>
    <m/>
    <m/>
    <m/>
    <n v="73.861311834999995"/>
    <m/>
    <x v="0"/>
    <m/>
    <m/>
    <x v="111"/>
    <m/>
    <x v="2"/>
    <x v="3"/>
    <x v="0"/>
  </r>
  <r>
    <x v="752"/>
    <x v="5"/>
    <x v="0"/>
    <s v="NDG_logo_genio_s_Consideration"/>
    <n v="645"/>
    <m/>
    <m/>
    <m/>
    <m/>
    <n v="57.103263235"/>
    <m/>
    <x v="0"/>
    <m/>
    <m/>
    <x v="111"/>
    <m/>
    <x v="2"/>
    <x v="3"/>
    <x v="0"/>
  </r>
  <r>
    <x v="752"/>
    <x v="5"/>
    <x v="0"/>
    <s v="NDG_logo_genio_s_Consideration"/>
    <n v="1528"/>
    <m/>
    <m/>
    <m/>
    <m/>
    <n v="115.876340435"/>
    <m/>
    <x v="0"/>
    <m/>
    <m/>
    <x v="111"/>
    <m/>
    <x v="2"/>
    <x v="3"/>
    <x v="0"/>
  </r>
  <r>
    <x v="752"/>
    <x v="5"/>
    <x v="0"/>
    <s v="NDG_logo_genio_s_Consideration"/>
    <n v="1749"/>
    <m/>
    <m/>
    <m/>
    <m/>
    <n v="139.84320076499998"/>
    <m/>
    <x v="0"/>
    <m/>
    <m/>
    <x v="111"/>
    <m/>
    <x v="2"/>
    <x v="3"/>
    <x v="0"/>
  </r>
  <r>
    <x v="752"/>
    <x v="5"/>
    <x v="0"/>
    <s v="NDG_logo_genio_s_Consideration"/>
    <n v="48743"/>
    <m/>
    <m/>
    <m/>
    <m/>
    <n v="5261.1598617600002"/>
    <m/>
    <x v="0"/>
    <m/>
    <m/>
    <x v="111"/>
    <m/>
    <x v="2"/>
    <x v="3"/>
    <x v="0"/>
  </r>
  <r>
    <x v="752"/>
    <x v="5"/>
    <x v="0"/>
    <s v="NDG_logo_genio_s_Consideration"/>
    <n v="352"/>
    <m/>
    <m/>
    <m/>
    <m/>
    <n v="32.628117889999999"/>
    <m/>
    <x v="0"/>
    <m/>
    <m/>
    <x v="111"/>
    <m/>
    <x v="2"/>
    <x v="3"/>
    <x v="0"/>
  </r>
  <r>
    <x v="752"/>
    <x v="5"/>
    <x v="0"/>
    <s v="NDG_logo_genio_s_Consideration"/>
    <n v="43882"/>
    <m/>
    <m/>
    <m/>
    <m/>
    <n v="5547.2540735149996"/>
    <m/>
    <x v="0"/>
    <m/>
    <m/>
    <x v="111"/>
    <m/>
    <x v="2"/>
    <x v="3"/>
    <x v="0"/>
  </r>
  <r>
    <x v="752"/>
    <x v="5"/>
    <x v="0"/>
    <s v="NDG_logo_genio_s_Consideration"/>
    <n v="46309"/>
    <m/>
    <m/>
    <m/>
    <m/>
    <n v="6262.4733824399991"/>
    <m/>
    <x v="0"/>
    <m/>
    <m/>
    <x v="111"/>
    <m/>
    <x v="2"/>
    <x v="3"/>
    <x v="0"/>
  </r>
  <r>
    <x v="752"/>
    <x v="5"/>
    <x v="0"/>
    <s v="SUBX_logo_genio_s_awareness"/>
    <n v="137512"/>
    <m/>
    <m/>
    <m/>
    <m/>
    <n v="11021.99167795"/>
    <m/>
    <x v="0"/>
    <m/>
    <m/>
    <x v="111"/>
    <m/>
    <x v="2"/>
    <x v="3"/>
    <x v="0"/>
  </r>
  <r>
    <x v="752"/>
    <x v="5"/>
    <x v="0"/>
    <s v="SUBX_logo_genio_s_awareness"/>
    <n v="40076"/>
    <m/>
    <m/>
    <m/>
    <m/>
    <n v="2651.6873213049998"/>
    <m/>
    <x v="0"/>
    <m/>
    <m/>
    <x v="111"/>
    <m/>
    <x v="2"/>
    <x v="3"/>
    <x v="0"/>
  </r>
  <r>
    <x v="752"/>
    <x v="5"/>
    <x v="0"/>
    <s v="SUBX_logo_genio_s_awareness"/>
    <n v="5922"/>
    <m/>
    <m/>
    <m/>
    <m/>
    <n v="460.13711733499997"/>
    <m/>
    <x v="0"/>
    <m/>
    <m/>
    <x v="111"/>
    <m/>
    <x v="2"/>
    <x v="3"/>
    <x v="0"/>
  </r>
  <r>
    <x v="752"/>
    <x v="5"/>
    <x v="0"/>
    <s v="SUBX_logo_genio_s_awareness"/>
    <n v="147922"/>
    <m/>
    <m/>
    <m/>
    <m/>
    <n v="16291.32065188"/>
    <m/>
    <x v="0"/>
    <m/>
    <m/>
    <x v="111"/>
    <m/>
    <x v="2"/>
    <x v="3"/>
    <x v="0"/>
  </r>
  <r>
    <x v="752"/>
    <x v="5"/>
    <x v="0"/>
    <s v="SUBX_logo_genio_s_awareness"/>
    <n v="5878"/>
    <m/>
    <m/>
    <m/>
    <m/>
    <n v="445.72412112500001"/>
    <m/>
    <x v="0"/>
    <m/>
    <m/>
    <x v="111"/>
    <m/>
    <x v="2"/>
    <x v="3"/>
    <x v="0"/>
  </r>
  <r>
    <x v="752"/>
    <x v="5"/>
    <x v="0"/>
    <s v="NDG_logo_genio_s_Consideration"/>
    <n v="371"/>
    <m/>
    <m/>
    <m/>
    <m/>
    <n v="30.142284484999998"/>
    <m/>
    <x v="0"/>
    <m/>
    <m/>
    <x v="111"/>
    <m/>
    <x v="2"/>
    <x v="3"/>
    <x v="0"/>
  </r>
  <r>
    <x v="752"/>
    <x v="5"/>
    <x v="0"/>
    <s v="NDG_logo_genio_s_Consideration"/>
    <n v="405"/>
    <m/>
    <m/>
    <m/>
    <m/>
    <n v="42.807712205000001"/>
    <m/>
    <x v="0"/>
    <m/>
    <m/>
    <x v="111"/>
    <m/>
    <x v="2"/>
    <x v="3"/>
    <x v="0"/>
  </r>
  <r>
    <x v="752"/>
    <x v="5"/>
    <x v="0"/>
    <s v="NDG_logo_genio_s_Consideration"/>
    <n v="1371"/>
    <m/>
    <m/>
    <m/>
    <m/>
    <n v="129.04795697"/>
    <m/>
    <x v="0"/>
    <m/>
    <m/>
    <x v="111"/>
    <m/>
    <x v="2"/>
    <x v="3"/>
    <x v="0"/>
  </r>
  <r>
    <x v="752"/>
    <x v="5"/>
    <x v="0"/>
    <s v="NDG_logo_genio_s_Consideration"/>
    <n v="17702"/>
    <m/>
    <m/>
    <m/>
    <m/>
    <n v="2217.5962884250002"/>
    <m/>
    <x v="0"/>
    <m/>
    <m/>
    <x v="111"/>
    <m/>
    <x v="2"/>
    <x v="3"/>
    <x v="0"/>
  </r>
  <r>
    <x v="752"/>
    <x v="5"/>
    <x v="0"/>
    <s v="NDG_logo_genio_s_Consideration"/>
    <n v="572"/>
    <m/>
    <m/>
    <m/>
    <m/>
    <n v="50.409648404999999"/>
    <m/>
    <x v="0"/>
    <m/>
    <m/>
    <x v="111"/>
    <m/>
    <x v="2"/>
    <x v="3"/>
    <x v="0"/>
  </r>
  <r>
    <x v="752"/>
    <x v="5"/>
    <x v="0"/>
    <s v="SUBX_logo_genio_s_awareness"/>
    <n v="73429"/>
    <m/>
    <m/>
    <m/>
    <m/>
    <n v="5976.3414792250005"/>
    <m/>
    <x v="0"/>
    <m/>
    <m/>
    <x v="111"/>
    <m/>
    <x v="2"/>
    <x v="3"/>
    <x v="0"/>
  </r>
  <r>
    <x v="752"/>
    <x v="5"/>
    <x v="0"/>
    <s v="SUBX_logo_genio_s_awareness"/>
    <n v="132043"/>
    <m/>
    <m/>
    <m/>
    <m/>
    <n v="16567.683249559999"/>
    <m/>
    <x v="0"/>
    <m/>
    <m/>
    <x v="111"/>
    <m/>
    <x v="2"/>
    <x v="3"/>
    <x v="0"/>
  </r>
  <r>
    <x v="752"/>
    <x v="5"/>
    <x v="0"/>
    <s v="NDG_logo_genio_s_Consideration"/>
    <n v="3995"/>
    <m/>
    <m/>
    <m/>
    <m/>
    <n v="375.15831667000003"/>
    <m/>
    <x v="0"/>
    <m/>
    <m/>
    <x v="111"/>
    <m/>
    <x v="2"/>
    <x v="3"/>
    <x v="0"/>
  </r>
  <r>
    <x v="752"/>
    <x v="5"/>
    <x v="0"/>
    <s v="NDG_logo_genio_s_Consideration"/>
    <n v="9196"/>
    <m/>
    <m/>
    <m/>
    <m/>
    <n v="577.092105425"/>
    <m/>
    <x v="0"/>
    <m/>
    <m/>
    <x v="111"/>
    <m/>
    <x v="2"/>
    <x v="3"/>
    <x v="0"/>
  </r>
  <r>
    <x v="752"/>
    <x v="5"/>
    <x v="0"/>
    <s v="NDG_logo_genio_s_Consideration"/>
    <n v="37144"/>
    <m/>
    <m/>
    <m/>
    <m/>
    <n v="3541.3505121100002"/>
    <m/>
    <x v="0"/>
    <m/>
    <m/>
    <x v="111"/>
    <m/>
    <x v="2"/>
    <x v="3"/>
    <x v="0"/>
  </r>
  <r>
    <x v="752"/>
    <x v="5"/>
    <x v="0"/>
    <s v="NDG_logo_genio_s_Consideration"/>
    <n v="52789"/>
    <m/>
    <m/>
    <m/>
    <m/>
    <n v="5897.79315339"/>
    <m/>
    <x v="0"/>
    <m/>
    <m/>
    <x v="111"/>
    <m/>
    <x v="2"/>
    <x v="3"/>
    <x v="0"/>
  </r>
  <r>
    <x v="752"/>
    <x v="5"/>
    <x v="0"/>
    <s v="NDG_logo_genio_s_Consideration"/>
    <n v="1673"/>
    <m/>
    <m/>
    <m/>
    <m/>
    <n v="172.92554289500001"/>
    <m/>
    <x v="0"/>
    <m/>
    <m/>
    <x v="111"/>
    <m/>
    <x v="2"/>
    <x v="3"/>
    <x v="0"/>
  </r>
  <r>
    <x v="752"/>
    <x v="5"/>
    <x v="0"/>
    <s v="NDG_logo_genio_s_Consideration"/>
    <n v="53115"/>
    <m/>
    <m/>
    <m/>
    <m/>
    <n v="4699.5693905999997"/>
    <m/>
    <x v="0"/>
    <m/>
    <m/>
    <x v="111"/>
    <m/>
    <x v="2"/>
    <x v="3"/>
    <x v="0"/>
  </r>
  <r>
    <x v="752"/>
    <x v="5"/>
    <x v="0"/>
    <s v="NDG_logo_genio_s_Consideration"/>
    <n v="33392"/>
    <m/>
    <m/>
    <m/>
    <m/>
    <n v="3897.9974683249998"/>
    <m/>
    <x v="0"/>
    <m/>
    <m/>
    <x v="111"/>
    <m/>
    <x v="2"/>
    <x v="3"/>
    <x v="0"/>
  </r>
  <r>
    <x v="752"/>
    <x v="5"/>
    <x v="0"/>
    <s v="SUBX_logo_genio_s_awareness"/>
    <n v="16843"/>
    <m/>
    <m/>
    <m/>
    <m/>
    <n v="1550.9666290149999"/>
    <m/>
    <x v="0"/>
    <m/>
    <m/>
    <x v="111"/>
    <m/>
    <x v="2"/>
    <x v="3"/>
    <x v="0"/>
  </r>
  <r>
    <x v="752"/>
    <x v="5"/>
    <x v="0"/>
    <s v="SUBX_logo_genio_s_awareness"/>
    <n v="16839"/>
    <m/>
    <m/>
    <m/>
    <m/>
    <n v="1584.944345135"/>
    <m/>
    <x v="0"/>
    <m/>
    <m/>
    <x v="111"/>
    <m/>
    <x v="2"/>
    <x v="3"/>
    <x v="0"/>
  </r>
  <r>
    <x v="752"/>
    <x v="5"/>
    <x v="0"/>
    <s v="SUBX_logo_genio_s_awareness"/>
    <n v="42916"/>
    <m/>
    <m/>
    <m/>
    <m/>
    <n v="4259.2084094399997"/>
    <m/>
    <x v="0"/>
    <m/>
    <m/>
    <x v="111"/>
    <m/>
    <x v="2"/>
    <x v="3"/>
    <x v="0"/>
  </r>
  <r>
    <x v="752"/>
    <x v="5"/>
    <x v="0"/>
    <s v="NDG_logo_genio_s_Consideration"/>
    <n v="4342"/>
    <m/>
    <m/>
    <m/>
    <m/>
    <n v="401.17509223499997"/>
    <m/>
    <x v="0"/>
    <m/>
    <m/>
    <x v="111"/>
    <m/>
    <x v="2"/>
    <x v="3"/>
    <x v="0"/>
  </r>
  <r>
    <x v="752"/>
    <x v="5"/>
    <x v="0"/>
    <s v="NDG_logo_genio_s_Consideration"/>
    <n v="4004"/>
    <m/>
    <m/>
    <m/>
    <m/>
    <n v="263.51501017999999"/>
    <m/>
    <x v="0"/>
    <m/>
    <m/>
    <x v="111"/>
    <m/>
    <x v="2"/>
    <x v="3"/>
    <x v="0"/>
  </r>
  <r>
    <x v="753"/>
    <x v="4"/>
    <x v="0"/>
    <s v="指名：ドルチェグスト（170816-170916）"/>
    <n v="40"/>
    <m/>
    <m/>
    <m/>
    <m/>
    <n v="499.20000000000005"/>
    <m/>
    <x v="0"/>
    <m/>
    <m/>
    <x v="111"/>
    <m/>
    <x v="2"/>
    <x v="3"/>
    <x v="2"/>
  </r>
  <r>
    <x v="753"/>
    <x v="4"/>
    <x v="0"/>
    <s v="指名：ドルチェグスト（170816-170916）"/>
    <n v="997"/>
    <m/>
    <m/>
    <m/>
    <m/>
    <n v="10645.439999999999"/>
    <m/>
    <x v="0"/>
    <m/>
    <m/>
    <x v="111"/>
    <m/>
    <x v="2"/>
    <x v="3"/>
    <x v="2"/>
  </r>
  <r>
    <x v="753"/>
    <x v="4"/>
    <x v="0"/>
    <s v="指名：ドルチェグスト（170816-170916）"/>
    <n v="86"/>
    <m/>
    <m/>
    <m/>
    <m/>
    <n v="997.36"/>
    <m/>
    <x v="0"/>
    <m/>
    <m/>
    <x v="111"/>
    <m/>
    <x v="2"/>
    <x v="3"/>
    <x v="2"/>
  </r>
  <r>
    <x v="753"/>
    <x v="4"/>
    <x v="0"/>
    <s v="指名：ドルチェグスト（170816-170916）"/>
    <n v="5058"/>
    <m/>
    <m/>
    <m/>
    <m/>
    <n v="55646.240000000005"/>
    <m/>
    <x v="0"/>
    <m/>
    <m/>
    <x v="111"/>
    <m/>
    <x v="2"/>
    <x v="3"/>
    <x v="2"/>
  </r>
  <r>
    <x v="753"/>
    <x v="5"/>
    <x v="0"/>
    <s v="NDG_logo_genio_s_Consideration"/>
    <n v="605"/>
    <m/>
    <m/>
    <m/>
    <m/>
    <n v="47.648348675000001"/>
    <m/>
    <x v="0"/>
    <m/>
    <m/>
    <x v="111"/>
    <m/>
    <x v="2"/>
    <x v="3"/>
    <x v="0"/>
  </r>
  <r>
    <x v="753"/>
    <x v="5"/>
    <x v="0"/>
    <s v="NDG_logo_genio_s_Consideration"/>
    <n v="11947"/>
    <m/>
    <m/>
    <m/>
    <m/>
    <n v="1171.1001568299998"/>
    <m/>
    <x v="0"/>
    <m/>
    <m/>
    <x v="111"/>
    <m/>
    <x v="2"/>
    <x v="3"/>
    <x v="0"/>
  </r>
  <r>
    <x v="753"/>
    <x v="5"/>
    <x v="0"/>
    <s v="NDG_logo_genio_s_Consideration"/>
    <n v="346"/>
    <m/>
    <m/>
    <m/>
    <m/>
    <n v="32.101211259999999"/>
    <m/>
    <x v="0"/>
    <m/>
    <m/>
    <x v="111"/>
    <m/>
    <x v="2"/>
    <x v="3"/>
    <x v="0"/>
  </r>
  <r>
    <x v="753"/>
    <x v="5"/>
    <x v="0"/>
    <s v="NDG_logo_genio_s_Consideration"/>
    <n v="4760"/>
    <m/>
    <m/>
    <m/>
    <m/>
    <n v="638.74116567999999"/>
    <m/>
    <x v="0"/>
    <m/>
    <m/>
    <x v="111"/>
    <m/>
    <x v="2"/>
    <x v="3"/>
    <x v="0"/>
  </r>
  <r>
    <x v="753"/>
    <x v="5"/>
    <x v="0"/>
    <s v="NDG_logo_genio_s_Consideration"/>
    <n v="10214"/>
    <m/>
    <m/>
    <m/>
    <m/>
    <n v="671.50475829999993"/>
    <m/>
    <x v="0"/>
    <m/>
    <m/>
    <x v="111"/>
    <m/>
    <x v="2"/>
    <x v="3"/>
    <x v="0"/>
  </r>
  <r>
    <x v="753"/>
    <x v="5"/>
    <x v="0"/>
    <s v="NDG_logo_genio_s_Consideration"/>
    <n v="11058"/>
    <m/>
    <m/>
    <m/>
    <m/>
    <n v="1317.7911668900001"/>
    <m/>
    <x v="0"/>
    <m/>
    <m/>
    <x v="111"/>
    <m/>
    <x v="2"/>
    <x v="3"/>
    <x v="0"/>
  </r>
  <r>
    <x v="753"/>
    <x v="5"/>
    <x v="0"/>
    <s v="NDG_logo_genio_s_Consideration"/>
    <n v="10177"/>
    <m/>
    <m/>
    <m/>
    <m/>
    <n v="679.22161643499999"/>
    <m/>
    <x v="0"/>
    <m/>
    <m/>
    <x v="111"/>
    <m/>
    <x v="2"/>
    <x v="3"/>
    <x v="0"/>
  </r>
  <r>
    <x v="753"/>
    <x v="5"/>
    <x v="0"/>
    <s v="NDG_logo_genio_s_Consideration"/>
    <n v="1455"/>
    <m/>
    <m/>
    <m/>
    <m/>
    <n v="120.11949189000001"/>
    <m/>
    <x v="0"/>
    <m/>
    <m/>
    <x v="111"/>
    <m/>
    <x v="2"/>
    <x v="3"/>
    <x v="0"/>
  </r>
  <r>
    <x v="753"/>
    <x v="5"/>
    <x v="0"/>
    <s v="NDG_logo_genio_s_Consideration"/>
    <n v="4605"/>
    <m/>
    <m/>
    <m/>
    <m/>
    <n v="447.01564569499999"/>
    <m/>
    <x v="0"/>
    <m/>
    <m/>
    <x v="111"/>
    <m/>
    <x v="2"/>
    <x v="3"/>
    <x v="0"/>
  </r>
  <r>
    <x v="753"/>
    <x v="5"/>
    <x v="0"/>
    <s v="NDG_logo_genio_s_Consideration"/>
    <n v="265"/>
    <m/>
    <m/>
    <m/>
    <m/>
    <n v="20.913225440000001"/>
    <m/>
    <x v="0"/>
    <m/>
    <m/>
    <x v="111"/>
    <m/>
    <x v="2"/>
    <x v="3"/>
    <x v="0"/>
  </r>
  <r>
    <x v="753"/>
    <x v="5"/>
    <x v="0"/>
    <s v="NDG_logo_genio_s_Consideration"/>
    <n v="3778"/>
    <m/>
    <m/>
    <m/>
    <m/>
    <n v="352.49907035999996"/>
    <m/>
    <x v="0"/>
    <m/>
    <m/>
    <x v="111"/>
    <m/>
    <x v="2"/>
    <x v="3"/>
    <x v="0"/>
  </r>
  <r>
    <x v="753"/>
    <x v="5"/>
    <x v="0"/>
    <s v="NDG_logo_genio_s_Consideration"/>
    <n v="31741"/>
    <m/>
    <m/>
    <m/>
    <m/>
    <n v="4487.7024938900004"/>
    <m/>
    <x v="0"/>
    <m/>
    <m/>
    <x v="111"/>
    <m/>
    <x v="2"/>
    <x v="3"/>
    <x v="0"/>
  </r>
  <r>
    <x v="753"/>
    <x v="5"/>
    <x v="0"/>
    <s v="NDG_logo_genio_s_Consideration"/>
    <n v="37851"/>
    <m/>
    <m/>
    <m/>
    <m/>
    <n v="4834.7506247250003"/>
    <m/>
    <x v="0"/>
    <m/>
    <m/>
    <x v="111"/>
    <m/>
    <x v="2"/>
    <x v="3"/>
    <x v="0"/>
  </r>
  <r>
    <x v="753"/>
    <x v="5"/>
    <x v="0"/>
    <s v="NDG_logo_genio_s_Consideration"/>
    <n v="25374"/>
    <m/>
    <m/>
    <m/>
    <m/>
    <n v="2637.14978071"/>
    <m/>
    <x v="0"/>
    <m/>
    <m/>
    <x v="111"/>
    <m/>
    <x v="2"/>
    <x v="3"/>
    <x v="0"/>
  </r>
  <r>
    <x v="753"/>
    <x v="5"/>
    <x v="0"/>
    <s v="NDG_logo_genio_s_Consideration"/>
    <n v="3833"/>
    <m/>
    <m/>
    <m/>
    <m/>
    <n v="220.60519407999999"/>
    <m/>
    <x v="0"/>
    <m/>
    <m/>
    <x v="111"/>
    <m/>
    <x v="2"/>
    <x v="3"/>
    <x v="0"/>
  </r>
  <r>
    <x v="753"/>
    <x v="5"/>
    <x v="0"/>
    <s v="NDG_logo_genio_s_Consideration"/>
    <n v="2825"/>
    <m/>
    <m/>
    <m/>
    <m/>
    <n v="243.24770201000001"/>
    <m/>
    <x v="0"/>
    <m/>
    <m/>
    <x v="111"/>
    <m/>
    <x v="2"/>
    <x v="3"/>
    <x v="0"/>
  </r>
  <r>
    <x v="753"/>
    <x v="5"/>
    <x v="0"/>
    <s v="NDG_logo_genio_s_Consideration"/>
    <n v="22257"/>
    <m/>
    <m/>
    <m/>
    <m/>
    <n v="1661.0430717200002"/>
    <m/>
    <x v="0"/>
    <m/>
    <m/>
    <x v="111"/>
    <m/>
    <x v="2"/>
    <x v="3"/>
    <x v="0"/>
  </r>
  <r>
    <x v="753"/>
    <x v="5"/>
    <x v="0"/>
    <s v="NDG_logo_genio_s_Consideration"/>
    <n v="5880"/>
    <m/>
    <m/>
    <m/>
    <m/>
    <n v="536.24273907999998"/>
    <m/>
    <x v="0"/>
    <m/>
    <m/>
    <x v="111"/>
    <m/>
    <x v="2"/>
    <x v="3"/>
    <x v="0"/>
  </r>
  <r>
    <x v="753"/>
    <x v="5"/>
    <x v="0"/>
    <s v="NDG_logo_genio_s_Consideration"/>
    <n v="723"/>
    <m/>
    <m/>
    <m/>
    <m/>
    <n v="61.599060309999992"/>
    <m/>
    <x v="0"/>
    <m/>
    <m/>
    <x v="111"/>
    <m/>
    <x v="2"/>
    <x v="3"/>
    <x v="0"/>
  </r>
  <r>
    <x v="753"/>
    <x v="5"/>
    <x v="0"/>
    <s v="NDG_logo_genio_s_Consideration"/>
    <n v="552"/>
    <m/>
    <m/>
    <m/>
    <m/>
    <n v="45.060981139999996"/>
    <m/>
    <x v="0"/>
    <m/>
    <m/>
    <x v="111"/>
    <m/>
    <x v="2"/>
    <x v="3"/>
    <x v="0"/>
  </r>
  <r>
    <x v="753"/>
    <x v="5"/>
    <x v="0"/>
    <s v="NDG_logo_genio_s_Consideration"/>
    <n v="3868"/>
    <m/>
    <m/>
    <m/>
    <m/>
    <n v="367.45905435000003"/>
    <m/>
    <x v="0"/>
    <m/>
    <m/>
    <x v="111"/>
    <m/>
    <x v="2"/>
    <x v="3"/>
    <x v="0"/>
  </r>
  <r>
    <x v="753"/>
    <x v="5"/>
    <x v="0"/>
    <s v="SUBX_logo_genio_s_awareness"/>
    <n v="2788"/>
    <m/>
    <m/>
    <m/>
    <m/>
    <n v="251.96371275999999"/>
    <m/>
    <x v="0"/>
    <m/>
    <m/>
    <x v="111"/>
    <m/>
    <x v="2"/>
    <x v="3"/>
    <x v="0"/>
  </r>
  <r>
    <x v="753"/>
    <x v="5"/>
    <x v="0"/>
    <s v="SUBX_logo_genio_s_awareness"/>
    <n v="23192"/>
    <m/>
    <m/>
    <m/>
    <m/>
    <n v="1454.7853954750001"/>
    <m/>
    <x v="0"/>
    <m/>
    <m/>
    <x v="111"/>
    <m/>
    <x v="2"/>
    <x v="3"/>
    <x v="0"/>
  </r>
  <r>
    <x v="753"/>
    <x v="5"/>
    <x v="0"/>
    <s v="SUBX_logo_genio_s_awareness"/>
    <n v="76829"/>
    <m/>
    <m/>
    <m/>
    <m/>
    <n v="5291.4554710100001"/>
    <m/>
    <x v="0"/>
    <m/>
    <m/>
    <x v="111"/>
    <m/>
    <x v="2"/>
    <x v="3"/>
    <x v="0"/>
  </r>
  <r>
    <x v="753"/>
    <x v="5"/>
    <x v="0"/>
    <s v="SUBX_logo_genio_s_awareness"/>
    <n v="128949"/>
    <m/>
    <m/>
    <m/>
    <m/>
    <n v="9268.7168442950006"/>
    <m/>
    <x v="0"/>
    <m/>
    <m/>
    <x v="111"/>
    <m/>
    <x v="2"/>
    <x v="3"/>
    <x v="0"/>
  </r>
  <r>
    <x v="753"/>
    <x v="5"/>
    <x v="0"/>
    <s v="SUBX_logo_genio_s_awareness"/>
    <n v="6261"/>
    <m/>
    <m/>
    <m/>
    <m/>
    <n v="373.80547267500003"/>
    <m/>
    <x v="0"/>
    <m/>
    <m/>
    <x v="111"/>
    <m/>
    <x v="2"/>
    <x v="3"/>
    <x v="0"/>
  </r>
  <r>
    <x v="753"/>
    <x v="5"/>
    <x v="0"/>
    <s v="SUBX_logo_genio_s_awareness"/>
    <n v="549"/>
    <m/>
    <m/>
    <m/>
    <m/>
    <n v="43.258961624999998"/>
    <m/>
    <x v="0"/>
    <m/>
    <m/>
    <x v="111"/>
    <m/>
    <x v="2"/>
    <x v="3"/>
    <x v="0"/>
  </r>
  <r>
    <x v="753"/>
    <x v="5"/>
    <x v="0"/>
    <s v="SUBX_logo_genio_s_awareness"/>
    <n v="2703"/>
    <m/>
    <m/>
    <m/>
    <m/>
    <n v="254.56861367000002"/>
    <m/>
    <x v="0"/>
    <m/>
    <m/>
    <x v="111"/>
    <m/>
    <x v="2"/>
    <x v="3"/>
    <x v="0"/>
  </r>
  <r>
    <x v="753"/>
    <x v="5"/>
    <x v="0"/>
    <s v="SUBX_logo_genio_s_awareness"/>
    <n v="4170"/>
    <m/>
    <m/>
    <m/>
    <m/>
    <n v="500.70017175000004"/>
    <m/>
    <x v="0"/>
    <m/>
    <m/>
    <x v="111"/>
    <m/>
    <x v="2"/>
    <x v="3"/>
    <x v="0"/>
  </r>
  <r>
    <x v="753"/>
    <x v="5"/>
    <x v="0"/>
    <s v="SUBX_logo_genio_s_awareness"/>
    <n v="480"/>
    <m/>
    <m/>
    <m/>
    <m/>
    <n v="38.178022584999994"/>
    <m/>
    <x v="0"/>
    <m/>
    <m/>
    <x v="111"/>
    <m/>
    <x v="2"/>
    <x v="3"/>
    <x v="0"/>
  </r>
  <r>
    <x v="753"/>
    <x v="5"/>
    <x v="0"/>
    <s v="NDG_logo_genio_s_Consideration"/>
    <n v="41660"/>
    <m/>
    <m/>
    <m/>
    <m/>
    <n v="3285.7597166149999"/>
    <m/>
    <x v="0"/>
    <m/>
    <m/>
    <x v="111"/>
    <m/>
    <x v="2"/>
    <x v="3"/>
    <x v="0"/>
  </r>
  <r>
    <x v="753"/>
    <x v="5"/>
    <x v="0"/>
    <s v="NDG_logo_genio_s_Consideration"/>
    <n v="13456"/>
    <m/>
    <m/>
    <m/>
    <m/>
    <n v="827.97789304999992"/>
    <m/>
    <x v="0"/>
    <m/>
    <m/>
    <x v="111"/>
    <m/>
    <x v="2"/>
    <x v="3"/>
    <x v="0"/>
  </r>
  <r>
    <x v="753"/>
    <x v="5"/>
    <x v="0"/>
    <s v="NDG_logo_genio_s_Consideration"/>
    <n v="4142"/>
    <m/>
    <m/>
    <m/>
    <m/>
    <n v="538.01821490500004"/>
    <m/>
    <x v="0"/>
    <m/>
    <m/>
    <x v="111"/>
    <m/>
    <x v="2"/>
    <x v="3"/>
    <x v="0"/>
  </r>
  <r>
    <x v="753"/>
    <x v="5"/>
    <x v="0"/>
    <s v="NDG_logo_genio_s_Consideration"/>
    <n v="1267"/>
    <m/>
    <m/>
    <m/>
    <m/>
    <n v="127.38159058500001"/>
    <m/>
    <x v="0"/>
    <m/>
    <m/>
    <x v="111"/>
    <m/>
    <x v="2"/>
    <x v="3"/>
    <x v="0"/>
  </r>
  <r>
    <x v="753"/>
    <x v="5"/>
    <x v="0"/>
    <s v="SUBX_logo_genio_s_awareness"/>
    <n v="19149"/>
    <m/>
    <m/>
    <m/>
    <m/>
    <n v="1770.0077022099999"/>
    <m/>
    <x v="0"/>
    <m/>
    <m/>
    <x v="111"/>
    <m/>
    <x v="2"/>
    <x v="3"/>
    <x v="0"/>
  </r>
  <r>
    <x v="753"/>
    <x v="5"/>
    <x v="0"/>
    <s v="SUBX_logo_genio_s_awareness"/>
    <n v="34449"/>
    <m/>
    <m/>
    <m/>
    <m/>
    <n v="2173.8100232299998"/>
    <m/>
    <x v="0"/>
    <m/>
    <m/>
    <x v="111"/>
    <m/>
    <x v="2"/>
    <x v="3"/>
    <x v="0"/>
  </r>
  <r>
    <x v="753"/>
    <x v="5"/>
    <x v="0"/>
    <s v="SUBX_logo_genio_s_awareness"/>
    <n v="13115"/>
    <m/>
    <m/>
    <m/>
    <m/>
    <n v="1141.620220255"/>
    <m/>
    <x v="0"/>
    <m/>
    <m/>
    <x v="111"/>
    <m/>
    <x v="2"/>
    <x v="3"/>
    <x v="0"/>
  </r>
  <r>
    <x v="753"/>
    <x v="5"/>
    <x v="0"/>
    <s v="SUBX_logo_genio_s_awareness"/>
    <n v="129985"/>
    <m/>
    <m/>
    <m/>
    <m/>
    <n v="9328.4203533149994"/>
    <m/>
    <x v="0"/>
    <m/>
    <m/>
    <x v="111"/>
    <m/>
    <x v="2"/>
    <x v="3"/>
    <x v="0"/>
  </r>
  <r>
    <x v="753"/>
    <x v="5"/>
    <x v="0"/>
    <s v="SUBX_logo_genio_s_awareness"/>
    <n v="22713"/>
    <m/>
    <m/>
    <m/>
    <m/>
    <n v="3110.4673977850002"/>
    <m/>
    <x v="0"/>
    <m/>
    <m/>
    <x v="111"/>
    <m/>
    <x v="2"/>
    <x v="3"/>
    <x v="0"/>
  </r>
  <r>
    <x v="753"/>
    <x v="5"/>
    <x v="0"/>
    <s v="NDG_logo_genio_s_Consideration"/>
    <n v="2105"/>
    <m/>
    <m/>
    <m/>
    <m/>
    <n v="134.82994110999999"/>
    <m/>
    <x v="0"/>
    <m/>
    <m/>
    <x v="111"/>
    <m/>
    <x v="2"/>
    <x v="3"/>
    <x v="0"/>
  </r>
  <r>
    <x v="753"/>
    <x v="5"/>
    <x v="0"/>
    <s v="NDG_logo_genio_s_Consideration"/>
    <n v="1375"/>
    <m/>
    <m/>
    <m/>
    <m/>
    <n v="140.196100495"/>
    <m/>
    <x v="0"/>
    <m/>
    <m/>
    <x v="111"/>
    <m/>
    <x v="2"/>
    <x v="3"/>
    <x v="0"/>
  </r>
  <r>
    <x v="753"/>
    <x v="5"/>
    <x v="0"/>
    <s v="NDG_logo_genio_s_Consideration"/>
    <n v="6202"/>
    <m/>
    <m/>
    <m/>
    <m/>
    <n v="586.51022721499999"/>
    <m/>
    <x v="0"/>
    <m/>
    <m/>
    <x v="111"/>
    <m/>
    <x v="2"/>
    <x v="3"/>
    <x v="0"/>
  </r>
  <r>
    <x v="753"/>
    <x v="5"/>
    <x v="0"/>
    <s v="NDG_logo_genio_s_Consideration"/>
    <n v="17310"/>
    <m/>
    <m/>
    <m/>
    <m/>
    <n v="1894.2453194899999"/>
    <m/>
    <x v="0"/>
    <m/>
    <m/>
    <x v="111"/>
    <m/>
    <x v="2"/>
    <x v="3"/>
    <x v="0"/>
  </r>
  <r>
    <x v="753"/>
    <x v="5"/>
    <x v="0"/>
    <s v="NDG_logo_genio_s_Consideration"/>
    <n v="12250"/>
    <m/>
    <m/>
    <m/>
    <m/>
    <n v="1303.5156145000001"/>
    <m/>
    <x v="0"/>
    <m/>
    <m/>
    <x v="111"/>
    <m/>
    <x v="2"/>
    <x v="3"/>
    <x v="0"/>
  </r>
  <r>
    <x v="753"/>
    <x v="5"/>
    <x v="0"/>
    <s v="NDG_logo_genio_s_Consideration"/>
    <n v="3181"/>
    <m/>
    <m/>
    <m/>
    <m/>
    <n v="305.28635330000003"/>
    <m/>
    <x v="0"/>
    <m/>
    <m/>
    <x v="111"/>
    <m/>
    <x v="2"/>
    <x v="3"/>
    <x v="0"/>
  </r>
  <r>
    <x v="753"/>
    <x v="5"/>
    <x v="0"/>
    <s v="NDG_logo_genio_s_Consideration"/>
    <n v="28886"/>
    <m/>
    <m/>
    <m/>
    <m/>
    <n v="2895.2703785199997"/>
    <m/>
    <x v="0"/>
    <m/>
    <m/>
    <x v="111"/>
    <m/>
    <x v="2"/>
    <x v="3"/>
    <x v="0"/>
  </r>
  <r>
    <x v="753"/>
    <x v="5"/>
    <x v="0"/>
    <s v="NDG_logo_genio_s_Consideration"/>
    <n v="15147"/>
    <m/>
    <m/>
    <m/>
    <m/>
    <n v="1004.315184305"/>
    <m/>
    <x v="0"/>
    <m/>
    <m/>
    <x v="111"/>
    <m/>
    <x v="2"/>
    <x v="3"/>
    <x v="0"/>
  </r>
  <r>
    <x v="753"/>
    <x v="5"/>
    <x v="0"/>
    <s v="NDG_logo_genio_s_Consideration"/>
    <n v="1390"/>
    <m/>
    <m/>
    <m/>
    <m/>
    <n v="102.30035131000001"/>
    <m/>
    <x v="0"/>
    <m/>
    <m/>
    <x v="111"/>
    <m/>
    <x v="2"/>
    <x v="3"/>
    <x v="0"/>
  </r>
  <r>
    <x v="753"/>
    <x v="5"/>
    <x v="0"/>
    <s v="NDG_logo_genio_s_Consideration"/>
    <n v="18085"/>
    <m/>
    <m/>
    <m/>
    <m/>
    <n v="2159.9697646100003"/>
    <m/>
    <x v="0"/>
    <m/>
    <m/>
    <x v="111"/>
    <m/>
    <x v="2"/>
    <x v="3"/>
    <x v="0"/>
  </r>
  <r>
    <x v="753"/>
    <x v="5"/>
    <x v="0"/>
    <s v="NDG_logo_genio_s_Consideration"/>
    <n v="4188"/>
    <m/>
    <m/>
    <m/>
    <m/>
    <n v="259.16608647999999"/>
    <m/>
    <x v="0"/>
    <m/>
    <m/>
    <x v="111"/>
    <m/>
    <x v="2"/>
    <x v="3"/>
    <x v="0"/>
  </r>
  <r>
    <x v="753"/>
    <x v="5"/>
    <x v="0"/>
    <s v="NDG_logo_genio_s_Consideration"/>
    <n v="49253"/>
    <m/>
    <m/>
    <m/>
    <m/>
    <n v="3924.1848366599997"/>
    <m/>
    <x v="0"/>
    <m/>
    <m/>
    <x v="111"/>
    <m/>
    <x v="2"/>
    <x v="3"/>
    <x v="0"/>
  </r>
  <r>
    <x v="753"/>
    <x v="5"/>
    <x v="0"/>
    <s v="NDG_logo_genio_s_Consideration"/>
    <n v="11371"/>
    <m/>
    <m/>
    <m/>
    <m/>
    <n v="1130.8441711850001"/>
    <m/>
    <x v="0"/>
    <m/>
    <m/>
    <x v="111"/>
    <m/>
    <x v="2"/>
    <x v="3"/>
    <x v="0"/>
  </r>
  <r>
    <x v="753"/>
    <x v="5"/>
    <x v="0"/>
    <s v="NDG_logo_genio_s_Consideration"/>
    <n v="26227"/>
    <m/>
    <m/>
    <m/>
    <m/>
    <n v="1479.4596686699999"/>
    <m/>
    <x v="0"/>
    <m/>
    <m/>
    <x v="111"/>
    <m/>
    <x v="2"/>
    <x v="3"/>
    <x v="0"/>
  </r>
  <r>
    <x v="753"/>
    <x v="5"/>
    <x v="0"/>
    <s v="NDG_logo_genio_s_Consideration"/>
    <n v="13400"/>
    <m/>
    <m/>
    <m/>
    <m/>
    <n v="1687.6662812899999"/>
    <m/>
    <x v="0"/>
    <m/>
    <m/>
    <x v="111"/>
    <m/>
    <x v="2"/>
    <x v="3"/>
    <x v="0"/>
  </r>
  <r>
    <x v="753"/>
    <x v="5"/>
    <x v="0"/>
    <s v="NDG_logo_genio_s_Consideration"/>
    <n v="13405"/>
    <m/>
    <m/>
    <m/>
    <m/>
    <n v="837.80001055999992"/>
    <m/>
    <x v="0"/>
    <m/>
    <m/>
    <x v="111"/>
    <m/>
    <x v="2"/>
    <x v="3"/>
    <x v="0"/>
  </r>
  <r>
    <x v="753"/>
    <x v="5"/>
    <x v="0"/>
    <s v="NDG_logo_genio_s_Consideration"/>
    <n v="26000"/>
    <m/>
    <m/>
    <m/>
    <m/>
    <n v="1989.024744925"/>
    <m/>
    <x v="0"/>
    <m/>
    <m/>
    <x v="111"/>
    <m/>
    <x v="2"/>
    <x v="3"/>
    <x v="0"/>
  </r>
  <r>
    <x v="753"/>
    <x v="5"/>
    <x v="0"/>
    <s v="NDG_logo_genio_s_Consideration"/>
    <n v="3927"/>
    <m/>
    <m/>
    <m/>
    <m/>
    <n v="344.8671362"/>
    <m/>
    <x v="0"/>
    <m/>
    <m/>
    <x v="111"/>
    <m/>
    <x v="2"/>
    <x v="3"/>
    <x v="0"/>
  </r>
  <r>
    <x v="753"/>
    <x v="5"/>
    <x v="0"/>
    <s v="NDG_logo_genio_s_Consideration"/>
    <n v="272"/>
    <m/>
    <m/>
    <m/>
    <m/>
    <n v="23.361812269999998"/>
    <m/>
    <x v="0"/>
    <m/>
    <m/>
    <x v="111"/>
    <m/>
    <x v="2"/>
    <x v="3"/>
    <x v="0"/>
  </r>
  <r>
    <x v="753"/>
    <x v="5"/>
    <x v="0"/>
    <s v="NDG_logo_genio_s_Consideration"/>
    <n v="8740"/>
    <m/>
    <m/>
    <m/>
    <m/>
    <n v="760.27049367500001"/>
    <m/>
    <x v="0"/>
    <m/>
    <m/>
    <x v="111"/>
    <m/>
    <x v="2"/>
    <x v="3"/>
    <x v="0"/>
  </r>
  <r>
    <x v="753"/>
    <x v="5"/>
    <x v="0"/>
    <s v="NDG_logo_genio_s_Consideration"/>
    <n v="3798"/>
    <m/>
    <m/>
    <m/>
    <m/>
    <n v="200.58558762000001"/>
    <m/>
    <x v="0"/>
    <m/>
    <m/>
    <x v="111"/>
    <m/>
    <x v="2"/>
    <x v="3"/>
    <x v="0"/>
  </r>
  <r>
    <x v="753"/>
    <x v="5"/>
    <x v="0"/>
    <s v="NDG_logo_genio_s_Consideration"/>
    <n v="1178"/>
    <m/>
    <m/>
    <m/>
    <m/>
    <n v="108.23608057"/>
    <m/>
    <x v="0"/>
    <m/>
    <m/>
    <x v="111"/>
    <m/>
    <x v="2"/>
    <x v="3"/>
    <x v="0"/>
  </r>
  <r>
    <x v="753"/>
    <x v="5"/>
    <x v="0"/>
    <s v="NDG_logo_genio_s_Consideration"/>
    <n v="917"/>
    <m/>
    <m/>
    <m/>
    <m/>
    <n v="61.857854039999999"/>
    <m/>
    <x v="0"/>
    <m/>
    <m/>
    <x v="111"/>
    <m/>
    <x v="2"/>
    <x v="3"/>
    <x v="0"/>
  </r>
  <r>
    <x v="753"/>
    <x v="5"/>
    <x v="0"/>
    <s v="NDG_logo_genio_s_Consideration"/>
    <n v="1336"/>
    <m/>
    <m/>
    <m/>
    <m/>
    <n v="111.382921655"/>
    <m/>
    <x v="0"/>
    <m/>
    <m/>
    <x v="111"/>
    <m/>
    <x v="2"/>
    <x v="3"/>
    <x v="0"/>
  </r>
  <r>
    <x v="753"/>
    <x v="5"/>
    <x v="0"/>
    <s v="NDG_logo_genio_s_Consideration"/>
    <n v="35139"/>
    <m/>
    <m/>
    <m/>
    <m/>
    <n v="3664.7850774000003"/>
    <m/>
    <x v="0"/>
    <m/>
    <m/>
    <x v="111"/>
    <m/>
    <x v="2"/>
    <x v="3"/>
    <x v="0"/>
  </r>
  <r>
    <x v="753"/>
    <x v="5"/>
    <x v="0"/>
    <s v="NDG_logo_genio_s_Consideration"/>
    <n v="1399"/>
    <m/>
    <m/>
    <m/>
    <m/>
    <n v="113.43120453"/>
    <m/>
    <x v="0"/>
    <m/>
    <m/>
    <x v="111"/>
    <m/>
    <x v="2"/>
    <x v="3"/>
    <x v="0"/>
  </r>
  <r>
    <x v="753"/>
    <x v="5"/>
    <x v="0"/>
    <s v="NDG_logo_genio_s_Consideration"/>
    <n v="3369"/>
    <m/>
    <m/>
    <m/>
    <m/>
    <n v="328.84801594000004"/>
    <m/>
    <x v="0"/>
    <m/>
    <m/>
    <x v="111"/>
    <m/>
    <x v="2"/>
    <x v="3"/>
    <x v="0"/>
  </r>
  <r>
    <x v="753"/>
    <x v="5"/>
    <x v="0"/>
    <s v="NDG_logo_genio_s_Consideration"/>
    <n v="1854"/>
    <m/>
    <m/>
    <m/>
    <m/>
    <n v="137.091971715"/>
    <m/>
    <x v="0"/>
    <m/>
    <m/>
    <x v="111"/>
    <m/>
    <x v="2"/>
    <x v="3"/>
    <x v="0"/>
  </r>
  <r>
    <x v="753"/>
    <x v="5"/>
    <x v="0"/>
    <s v="NDG_logo_genio_s_Consideration"/>
    <n v="8061"/>
    <m/>
    <m/>
    <m/>
    <m/>
    <n v="789.05461338500004"/>
    <m/>
    <x v="0"/>
    <m/>
    <m/>
    <x v="111"/>
    <m/>
    <x v="2"/>
    <x v="3"/>
    <x v="0"/>
  </r>
  <r>
    <x v="753"/>
    <x v="5"/>
    <x v="0"/>
    <s v="SUBX_logo_genio_s_awareness"/>
    <n v="8234"/>
    <m/>
    <m/>
    <m/>
    <m/>
    <n v="814.60810645000004"/>
    <m/>
    <x v="0"/>
    <m/>
    <m/>
    <x v="111"/>
    <m/>
    <x v="2"/>
    <x v="3"/>
    <x v="0"/>
  </r>
  <r>
    <x v="753"/>
    <x v="5"/>
    <x v="0"/>
    <s v="SUBX_logo_genio_s_awareness"/>
    <n v="10067"/>
    <m/>
    <m/>
    <m/>
    <m/>
    <n v="863.43045423500007"/>
    <m/>
    <x v="0"/>
    <m/>
    <m/>
    <x v="111"/>
    <m/>
    <x v="2"/>
    <x v="3"/>
    <x v="0"/>
  </r>
  <r>
    <x v="753"/>
    <x v="5"/>
    <x v="0"/>
    <s v="SUBX_logo_genio_s_awareness"/>
    <n v="107006"/>
    <m/>
    <m/>
    <m/>
    <m/>
    <n v="12868.765901430001"/>
    <m/>
    <x v="0"/>
    <m/>
    <m/>
    <x v="111"/>
    <m/>
    <x v="2"/>
    <x v="3"/>
    <x v="0"/>
  </r>
  <r>
    <x v="753"/>
    <x v="5"/>
    <x v="0"/>
    <s v="SUBX_logo_genio_s_awareness"/>
    <n v="34300"/>
    <m/>
    <m/>
    <m/>
    <m/>
    <n v="3305.99383235"/>
    <m/>
    <x v="0"/>
    <m/>
    <m/>
    <x v="111"/>
    <m/>
    <x v="2"/>
    <x v="3"/>
    <x v="0"/>
  </r>
  <r>
    <x v="753"/>
    <x v="5"/>
    <x v="0"/>
    <s v="SUBX_logo_genio_s_awareness"/>
    <n v="9925"/>
    <m/>
    <m/>
    <m/>
    <m/>
    <n v="858.75357224000004"/>
    <m/>
    <x v="0"/>
    <m/>
    <m/>
    <x v="111"/>
    <m/>
    <x v="2"/>
    <x v="3"/>
    <x v="0"/>
  </r>
  <r>
    <x v="753"/>
    <x v="5"/>
    <x v="0"/>
    <s v="SUBX_logo_genio_s_awareness"/>
    <n v="13222"/>
    <m/>
    <m/>
    <m/>
    <m/>
    <n v="1152.4472549300001"/>
    <m/>
    <x v="0"/>
    <m/>
    <m/>
    <x v="111"/>
    <m/>
    <x v="2"/>
    <x v="3"/>
    <x v="0"/>
  </r>
  <r>
    <x v="753"/>
    <x v="5"/>
    <x v="0"/>
    <s v="SUBX_logo_genio_s_awareness"/>
    <n v="3530"/>
    <m/>
    <m/>
    <m/>
    <m/>
    <n v="262.28676632000003"/>
    <m/>
    <x v="0"/>
    <m/>
    <m/>
    <x v="111"/>
    <m/>
    <x v="2"/>
    <x v="3"/>
    <x v="0"/>
  </r>
  <r>
    <x v="753"/>
    <x v="5"/>
    <x v="0"/>
    <s v="SUBX_logo_genio_s_awareness"/>
    <n v="1812"/>
    <m/>
    <m/>
    <m/>
    <m/>
    <n v="153.31101370499999"/>
    <m/>
    <x v="0"/>
    <m/>
    <m/>
    <x v="111"/>
    <m/>
    <x v="2"/>
    <x v="3"/>
    <x v="0"/>
  </r>
  <r>
    <x v="753"/>
    <x v="5"/>
    <x v="0"/>
    <s v="SUBX_logo_genio_s_awareness"/>
    <n v="8154"/>
    <m/>
    <m/>
    <m/>
    <m/>
    <n v="784.64732723999998"/>
    <m/>
    <x v="0"/>
    <m/>
    <m/>
    <x v="111"/>
    <m/>
    <x v="2"/>
    <x v="3"/>
    <x v="0"/>
  </r>
  <r>
    <x v="753"/>
    <x v="5"/>
    <x v="0"/>
    <s v="SUBX_logo_genio_s_awareness"/>
    <n v="110818"/>
    <m/>
    <m/>
    <m/>
    <m/>
    <n v="12535.372330425"/>
    <m/>
    <x v="0"/>
    <m/>
    <m/>
    <x v="111"/>
    <m/>
    <x v="2"/>
    <x v="3"/>
    <x v="0"/>
  </r>
  <r>
    <x v="753"/>
    <x v="5"/>
    <x v="0"/>
    <s v="SUBX_logo_genio_s_awareness"/>
    <n v="19359"/>
    <m/>
    <m/>
    <m/>
    <m/>
    <n v="1810.5117931950001"/>
    <m/>
    <x v="0"/>
    <m/>
    <m/>
    <x v="111"/>
    <m/>
    <x v="2"/>
    <x v="3"/>
    <x v="0"/>
  </r>
  <r>
    <x v="753"/>
    <x v="5"/>
    <x v="0"/>
    <s v="SUBX_logo_genio_s_awareness"/>
    <n v="22956"/>
    <m/>
    <m/>
    <m/>
    <m/>
    <n v="1425.3715159599999"/>
    <m/>
    <x v="0"/>
    <m/>
    <m/>
    <x v="111"/>
    <m/>
    <x v="2"/>
    <x v="3"/>
    <x v="0"/>
  </r>
  <r>
    <x v="753"/>
    <x v="5"/>
    <x v="0"/>
    <s v="SUBX_logo_genio_s_awareness"/>
    <n v="37607"/>
    <m/>
    <m/>
    <m/>
    <m/>
    <n v="4487.2475538200006"/>
    <m/>
    <x v="0"/>
    <m/>
    <m/>
    <x v="111"/>
    <m/>
    <x v="2"/>
    <x v="3"/>
    <x v="0"/>
  </r>
  <r>
    <x v="753"/>
    <x v="5"/>
    <x v="0"/>
    <s v="SUBX_logo_genio_s_awareness"/>
    <n v="34462"/>
    <m/>
    <m/>
    <m/>
    <m/>
    <n v="2155.9972504150001"/>
    <m/>
    <x v="0"/>
    <m/>
    <m/>
    <x v="111"/>
    <m/>
    <x v="2"/>
    <x v="3"/>
    <x v="0"/>
  </r>
  <r>
    <x v="753"/>
    <x v="5"/>
    <x v="0"/>
    <s v="SUBX_logo_genio_s_awareness"/>
    <n v="22609"/>
    <m/>
    <m/>
    <m/>
    <m/>
    <n v="3072.1305869350003"/>
    <m/>
    <x v="0"/>
    <m/>
    <m/>
    <x v="111"/>
    <m/>
    <x v="2"/>
    <x v="3"/>
    <x v="0"/>
  </r>
  <r>
    <x v="753"/>
    <x v="5"/>
    <x v="0"/>
    <s v="SUBX_logo_genio_s_awareness"/>
    <n v="34321"/>
    <m/>
    <m/>
    <m/>
    <m/>
    <n v="3275.8056789950001"/>
    <m/>
    <x v="0"/>
    <m/>
    <m/>
    <x v="111"/>
    <m/>
    <x v="2"/>
    <x v="3"/>
    <x v="0"/>
  </r>
  <r>
    <x v="753"/>
    <x v="5"/>
    <x v="0"/>
    <s v="SUBX_logo_genio_s_awareness"/>
    <n v="77006"/>
    <m/>
    <m/>
    <m/>
    <m/>
    <n v="5313.45683164"/>
    <m/>
    <x v="0"/>
    <m/>
    <m/>
    <x v="111"/>
    <m/>
    <x v="2"/>
    <x v="3"/>
    <x v="0"/>
  </r>
  <r>
    <x v="753"/>
    <x v="5"/>
    <x v="0"/>
    <s v="SUBX_logo_genio_s_awareness"/>
    <n v="37626"/>
    <m/>
    <m/>
    <m/>
    <m/>
    <n v="4421.817767175"/>
    <m/>
    <x v="0"/>
    <m/>
    <m/>
    <x v="111"/>
    <m/>
    <x v="2"/>
    <x v="3"/>
    <x v="0"/>
  </r>
  <r>
    <x v="753"/>
    <x v="5"/>
    <x v="0"/>
    <s v="SUBX_logo_genio_s_awareness"/>
    <n v="3429"/>
    <m/>
    <m/>
    <m/>
    <m/>
    <n v="268.04957357500001"/>
    <m/>
    <x v="0"/>
    <m/>
    <m/>
    <x v="111"/>
    <m/>
    <x v="2"/>
    <x v="3"/>
    <x v="0"/>
  </r>
  <r>
    <x v="753"/>
    <x v="5"/>
    <x v="0"/>
    <s v="SUBX_logo_genio_s_awareness"/>
    <n v="110988"/>
    <m/>
    <m/>
    <m/>
    <m/>
    <n v="12475.573056285"/>
    <m/>
    <x v="0"/>
    <m/>
    <m/>
    <x v="111"/>
    <m/>
    <x v="2"/>
    <x v="3"/>
    <x v="0"/>
  </r>
  <r>
    <x v="753"/>
    <x v="5"/>
    <x v="0"/>
    <s v="SUBX_logo_genio_s_awareness"/>
    <n v="106837"/>
    <m/>
    <m/>
    <m/>
    <m/>
    <n v="12930.91353059"/>
    <m/>
    <x v="0"/>
    <m/>
    <m/>
    <x v="111"/>
    <m/>
    <x v="2"/>
    <x v="3"/>
    <x v="0"/>
  </r>
  <r>
    <x v="753"/>
    <x v="5"/>
    <x v="0"/>
    <s v="SUBX_logo_genio_s_awareness"/>
    <n v="6345"/>
    <m/>
    <m/>
    <m/>
    <m/>
    <n v="385.38780723499997"/>
    <m/>
    <x v="0"/>
    <m/>
    <m/>
    <x v="111"/>
    <m/>
    <x v="2"/>
    <x v="3"/>
    <x v="0"/>
  </r>
  <r>
    <x v="753"/>
    <x v="5"/>
    <x v="0"/>
    <s v="SUBX_logo_genio_s_awareness"/>
    <n v="4148"/>
    <m/>
    <m/>
    <m/>
    <m/>
    <n v="513.746792325"/>
    <m/>
    <x v="0"/>
    <m/>
    <m/>
    <x v="111"/>
    <m/>
    <x v="2"/>
    <x v="3"/>
    <x v="0"/>
  </r>
  <r>
    <x v="753"/>
    <x v="5"/>
    <x v="0"/>
    <s v="SUBX_logo_genio_s_awareness"/>
    <n v="1834"/>
    <m/>
    <m/>
    <m/>
    <m/>
    <n v="157.82652844"/>
    <m/>
    <x v="0"/>
    <m/>
    <m/>
    <x v="111"/>
    <m/>
    <x v="2"/>
    <x v="3"/>
    <x v="0"/>
  </r>
  <r>
    <x v="753"/>
    <x v="5"/>
    <x v="0"/>
    <s v="SUBX_logo_genio_s_awareness"/>
    <n v="5183"/>
    <m/>
    <m/>
    <m/>
    <m/>
    <n v="417.304414635"/>
    <m/>
    <x v="0"/>
    <m/>
    <m/>
    <x v="111"/>
    <m/>
    <x v="2"/>
    <x v="3"/>
    <x v="0"/>
  </r>
  <r>
    <x v="753"/>
    <x v="5"/>
    <x v="0"/>
    <s v="SUBX_logo_genio_s_awareness"/>
    <n v="5098"/>
    <m/>
    <m/>
    <m/>
    <m/>
    <n v="402.13457538"/>
    <m/>
    <x v="0"/>
    <m/>
    <m/>
    <x v="111"/>
    <m/>
    <x v="2"/>
    <x v="3"/>
    <x v="0"/>
  </r>
  <r>
    <x v="753"/>
    <x v="5"/>
    <x v="0"/>
    <s v="NDG_logo_genio_s_Consideration"/>
    <n v="12663"/>
    <m/>
    <m/>
    <m/>
    <m/>
    <n v="689.40138468999999"/>
    <m/>
    <x v="0"/>
    <m/>
    <m/>
    <x v="111"/>
    <m/>
    <x v="2"/>
    <x v="3"/>
    <x v="0"/>
  </r>
  <r>
    <x v="753"/>
    <x v="5"/>
    <x v="0"/>
    <s v="NDG_logo_genio_s_Consideration"/>
    <n v="1136"/>
    <m/>
    <m/>
    <m/>
    <m/>
    <n v="93.522318685000002"/>
    <m/>
    <x v="0"/>
    <m/>
    <m/>
    <x v="111"/>
    <m/>
    <x v="2"/>
    <x v="3"/>
    <x v="0"/>
  </r>
  <r>
    <x v="753"/>
    <x v="5"/>
    <x v="0"/>
    <s v="NDG_logo_genio_s_Consideration"/>
    <n v="4162"/>
    <m/>
    <m/>
    <m/>
    <m/>
    <n v="381.55605063999997"/>
    <m/>
    <x v="0"/>
    <m/>
    <m/>
    <x v="111"/>
    <m/>
    <x v="2"/>
    <x v="3"/>
    <x v="0"/>
  </r>
  <r>
    <x v="753"/>
    <x v="5"/>
    <x v="0"/>
    <s v="NDG_logo_genio_s_Consideration"/>
    <n v="40861"/>
    <m/>
    <m/>
    <m/>
    <m/>
    <n v="4627.2758133649995"/>
    <m/>
    <x v="0"/>
    <m/>
    <m/>
    <x v="111"/>
    <m/>
    <x v="2"/>
    <x v="3"/>
    <x v="0"/>
  </r>
  <r>
    <x v="753"/>
    <x v="5"/>
    <x v="0"/>
    <s v="NDG_logo_genio_s_Consideration"/>
    <n v="5302"/>
    <m/>
    <m/>
    <m/>
    <m/>
    <n v="436.75170051499998"/>
    <m/>
    <x v="0"/>
    <m/>
    <m/>
    <x v="111"/>
    <m/>
    <x v="2"/>
    <x v="3"/>
    <x v="0"/>
  </r>
  <r>
    <x v="753"/>
    <x v="5"/>
    <x v="0"/>
    <s v="NDG_logo_genio_s_Consideration"/>
    <n v="7234"/>
    <m/>
    <m/>
    <m/>
    <m/>
    <n v="374.22047121499998"/>
    <m/>
    <x v="0"/>
    <m/>
    <m/>
    <x v="111"/>
    <m/>
    <x v="2"/>
    <x v="3"/>
    <x v="0"/>
  </r>
  <r>
    <x v="754"/>
    <x v="4"/>
    <x v="0"/>
    <s v="指名：ドルチェグスト（170816-170916）"/>
    <n v="43"/>
    <m/>
    <m/>
    <m/>
    <m/>
    <n v="219.44"/>
    <m/>
    <x v="0"/>
    <m/>
    <m/>
    <x v="111"/>
    <m/>
    <x v="2"/>
    <x v="3"/>
    <x v="2"/>
  </r>
  <r>
    <x v="754"/>
    <x v="4"/>
    <x v="0"/>
    <s v="指名：ドルチェグスト（170816-170916）"/>
    <n v="987"/>
    <m/>
    <m/>
    <m/>
    <m/>
    <n v="9165.52"/>
    <m/>
    <x v="0"/>
    <m/>
    <m/>
    <x v="111"/>
    <m/>
    <x v="2"/>
    <x v="3"/>
    <x v="2"/>
  </r>
  <r>
    <x v="754"/>
    <x v="4"/>
    <x v="0"/>
    <s v="指名：ドルチェグスト（170816-170916）"/>
    <n v="82"/>
    <m/>
    <m/>
    <m/>
    <m/>
    <n v="420.15999999999997"/>
    <m/>
    <x v="0"/>
    <m/>
    <m/>
    <x v="111"/>
    <m/>
    <x v="2"/>
    <x v="3"/>
    <x v="2"/>
  </r>
  <r>
    <x v="754"/>
    <x v="4"/>
    <x v="0"/>
    <s v="指名：ドルチェグスト（170816-170916）"/>
    <n v="5498"/>
    <m/>
    <m/>
    <m/>
    <m/>
    <n v="52258.96"/>
    <m/>
    <x v="0"/>
    <m/>
    <m/>
    <x v="111"/>
    <m/>
    <x v="2"/>
    <x v="3"/>
    <x v="2"/>
  </r>
  <r>
    <x v="754"/>
    <x v="5"/>
    <x v="0"/>
    <s v="NDG_logo_genio_s_Consideration"/>
    <n v="14655"/>
    <m/>
    <m/>
    <m/>
    <m/>
    <n v="1863.468693665"/>
    <m/>
    <x v="0"/>
    <m/>
    <m/>
    <x v="111"/>
    <m/>
    <x v="2"/>
    <x v="3"/>
    <x v="0"/>
  </r>
  <r>
    <x v="754"/>
    <x v="5"/>
    <x v="0"/>
    <s v="NDG_logo_genio_s_Consideration"/>
    <n v="3661"/>
    <m/>
    <m/>
    <m/>
    <m/>
    <n v="331.03715564999999"/>
    <m/>
    <x v="0"/>
    <m/>
    <m/>
    <x v="111"/>
    <m/>
    <x v="2"/>
    <x v="3"/>
    <x v="0"/>
  </r>
  <r>
    <x v="754"/>
    <x v="5"/>
    <x v="0"/>
    <s v="NDG_logo_genio_s_Consideration"/>
    <n v="21809"/>
    <m/>
    <m/>
    <m/>
    <m/>
    <n v="2290.5195262299999"/>
    <m/>
    <x v="0"/>
    <m/>
    <m/>
    <x v="111"/>
    <m/>
    <x v="2"/>
    <x v="3"/>
    <x v="0"/>
  </r>
  <r>
    <x v="754"/>
    <x v="5"/>
    <x v="0"/>
    <s v="NDG_logo_genio_s_Consideration"/>
    <n v="195"/>
    <m/>
    <m/>
    <m/>
    <m/>
    <n v="18.087137520000002"/>
    <m/>
    <x v="0"/>
    <m/>
    <m/>
    <x v="111"/>
    <m/>
    <x v="2"/>
    <x v="3"/>
    <x v="0"/>
  </r>
  <r>
    <x v="754"/>
    <x v="5"/>
    <x v="0"/>
    <s v="NDG_logo_genio_s_Consideration"/>
    <n v="191"/>
    <m/>
    <m/>
    <m/>
    <m/>
    <n v="17.512413000000002"/>
    <m/>
    <x v="0"/>
    <m/>
    <m/>
    <x v="111"/>
    <m/>
    <x v="2"/>
    <x v="3"/>
    <x v="0"/>
  </r>
  <r>
    <x v="754"/>
    <x v="5"/>
    <x v="0"/>
    <s v="NDG_logo_genio_s_Consideration"/>
    <n v="3278"/>
    <m/>
    <m/>
    <m/>
    <m/>
    <n v="196.38298091000001"/>
    <m/>
    <x v="0"/>
    <m/>
    <m/>
    <x v="111"/>
    <m/>
    <x v="2"/>
    <x v="3"/>
    <x v="0"/>
  </r>
  <r>
    <x v="754"/>
    <x v="5"/>
    <x v="0"/>
    <s v="NDG_logo_genio_s_Consideration"/>
    <n v="6041"/>
    <m/>
    <m/>
    <m/>
    <m/>
    <n v="548.01890412500006"/>
    <m/>
    <x v="0"/>
    <m/>
    <m/>
    <x v="111"/>
    <m/>
    <x v="2"/>
    <x v="3"/>
    <x v="0"/>
  </r>
  <r>
    <x v="754"/>
    <x v="5"/>
    <x v="0"/>
    <s v="NDG_logo_genio_s_Consideration"/>
    <n v="7703"/>
    <m/>
    <m/>
    <m/>
    <m/>
    <n v="774.19064092999997"/>
    <m/>
    <x v="0"/>
    <m/>
    <m/>
    <x v="111"/>
    <m/>
    <x v="2"/>
    <x v="3"/>
    <x v="0"/>
  </r>
  <r>
    <x v="754"/>
    <x v="5"/>
    <x v="0"/>
    <s v="NDG_logo_genio_s_Consideration"/>
    <n v="1229"/>
    <m/>
    <m/>
    <m/>
    <m/>
    <n v="84.985481745000001"/>
    <m/>
    <x v="0"/>
    <m/>
    <m/>
    <x v="111"/>
    <m/>
    <x v="2"/>
    <x v="3"/>
    <x v="0"/>
  </r>
  <r>
    <x v="754"/>
    <x v="5"/>
    <x v="0"/>
    <s v="SUBX_logo_genio_s_awareness"/>
    <n v="229"/>
    <m/>
    <m/>
    <m/>
    <m/>
    <n v="17.805924484999998"/>
    <m/>
    <x v="0"/>
    <m/>
    <m/>
    <x v="111"/>
    <m/>
    <x v="2"/>
    <x v="3"/>
    <x v="0"/>
  </r>
  <r>
    <x v="754"/>
    <x v="5"/>
    <x v="0"/>
    <s v="SUBX_logo_genio_s_awareness"/>
    <n v="94912"/>
    <m/>
    <m/>
    <m/>
    <m/>
    <n v="11872.181698965"/>
    <m/>
    <x v="0"/>
    <m/>
    <m/>
    <x v="111"/>
    <m/>
    <x v="2"/>
    <x v="3"/>
    <x v="0"/>
  </r>
  <r>
    <x v="754"/>
    <x v="5"/>
    <x v="0"/>
    <s v="SUBX_logo_genio_s_awareness"/>
    <n v="95326"/>
    <m/>
    <m/>
    <m/>
    <m/>
    <n v="11925.288894745001"/>
    <m/>
    <x v="0"/>
    <m/>
    <m/>
    <x v="111"/>
    <m/>
    <x v="2"/>
    <x v="3"/>
    <x v="0"/>
  </r>
  <r>
    <x v="754"/>
    <x v="5"/>
    <x v="0"/>
    <s v="SUBX_logo_genio_s_awareness"/>
    <n v="33270"/>
    <m/>
    <m/>
    <m/>
    <m/>
    <n v="4125.2493290450002"/>
    <m/>
    <x v="0"/>
    <m/>
    <m/>
    <x v="111"/>
    <m/>
    <x v="2"/>
    <x v="3"/>
    <x v="0"/>
  </r>
  <r>
    <x v="754"/>
    <x v="5"/>
    <x v="0"/>
    <s v="SUBX_logo_genio_s_awareness"/>
    <n v="7101"/>
    <m/>
    <m/>
    <m/>
    <m/>
    <n v="626.77336112500006"/>
    <m/>
    <x v="0"/>
    <m/>
    <m/>
    <x v="111"/>
    <m/>
    <x v="2"/>
    <x v="3"/>
    <x v="0"/>
  </r>
  <r>
    <x v="754"/>
    <x v="5"/>
    <x v="0"/>
    <s v="SUBX_logo_genio_s_awareness"/>
    <n v="24905"/>
    <m/>
    <m/>
    <m/>
    <m/>
    <n v="1618.33199322"/>
    <m/>
    <x v="0"/>
    <m/>
    <m/>
    <x v="111"/>
    <m/>
    <x v="2"/>
    <x v="3"/>
    <x v="0"/>
  </r>
  <r>
    <x v="754"/>
    <x v="5"/>
    <x v="0"/>
    <s v="SUBX_logo_genio_s_awareness"/>
    <n v="12970"/>
    <m/>
    <m/>
    <m/>
    <m/>
    <n v="1273.2623351099999"/>
    <m/>
    <x v="0"/>
    <m/>
    <m/>
    <x v="111"/>
    <m/>
    <x v="2"/>
    <x v="3"/>
    <x v="0"/>
  </r>
  <r>
    <x v="754"/>
    <x v="5"/>
    <x v="0"/>
    <s v="SUBX_logo_genio_s_awareness"/>
    <n v="12834"/>
    <m/>
    <m/>
    <m/>
    <m/>
    <n v="1254.912863735"/>
    <m/>
    <x v="0"/>
    <m/>
    <m/>
    <x v="111"/>
    <m/>
    <x v="2"/>
    <x v="3"/>
    <x v="0"/>
  </r>
  <r>
    <x v="754"/>
    <x v="5"/>
    <x v="0"/>
    <s v="SUBX_logo_genio_s_awareness"/>
    <n v="3115"/>
    <m/>
    <m/>
    <m/>
    <m/>
    <n v="264.92425867999998"/>
    <m/>
    <x v="0"/>
    <m/>
    <m/>
    <x v="111"/>
    <m/>
    <x v="2"/>
    <x v="3"/>
    <x v="0"/>
  </r>
  <r>
    <x v="754"/>
    <x v="5"/>
    <x v="0"/>
    <s v="SUBX_logo_genio_s_awareness"/>
    <n v="73881"/>
    <m/>
    <m/>
    <m/>
    <m/>
    <n v="5234.9522037699999"/>
    <m/>
    <x v="0"/>
    <m/>
    <m/>
    <x v="111"/>
    <m/>
    <x v="2"/>
    <x v="3"/>
    <x v="0"/>
  </r>
  <r>
    <x v="754"/>
    <x v="5"/>
    <x v="0"/>
    <s v="NDG_logo_genio_s_Consideration"/>
    <n v="3211"/>
    <m/>
    <m/>
    <m/>
    <m/>
    <n v="311.79828111"/>
    <m/>
    <x v="0"/>
    <m/>
    <m/>
    <x v="111"/>
    <m/>
    <x v="2"/>
    <x v="3"/>
    <x v="0"/>
  </r>
  <r>
    <x v="754"/>
    <x v="5"/>
    <x v="0"/>
    <s v="NDG_logo_genio_s_Consideration"/>
    <n v="513"/>
    <m/>
    <m/>
    <m/>
    <m/>
    <n v="33.356028915000003"/>
    <m/>
    <x v="0"/>
    <m/>
    <m/>
    <x v="111"/>
    <m/>
    <x v="2"/>
    <x v="3"/>
    <x v="0"/>
  </r>
  <r>
    <x v="754"/>
    <x v="5"/>
    <x v="0"/>
    <s v="NDG_logo_genio_s_Consideration"/>
    <n v="3572"/>
    <m/>
    <m/>
    <m/>
    <m/>
    <n v="237.17270033000003"/>
    <m/>
    <x v="0"/>
    <m/>
    <m/>
    <x v="111"/>
    <m/>
    <x v="2"/>
    <x v="3"/>
    <x v="0"/>
  </r>
  <r>
    <x v="754"/>
    <x v="5"/>
    <x v="0"/>
    <s v="NDG_logo_genio_s_Consideration"/>
    <n v="7363"/>
    <m/>
    <m/>
    <m/>
    <m/>
    <n v="776.65708671499999"/>
    <m/>
    <x v="0"/>
    <m/>
    <m/>
    <x v="111"/>
    <m/>
    <x v="2"/>
    <x v="3"/>
    <x v="0"/>
  </r>
  <r>
    <x v="754"/>
    <x v="5"/>
    <x v="0"/>
    <s v="NDG_logo_genio_s_Consideration"/>
    <n v="2275"/>
    <m/>
    <m/>
    <m/>
    <m/>
    <n v="234.53292779500001"/>
    <m/>
    <x v="0"/>
    <m/>
    <m/>
    <x v="111"/>
    <m/>
    <x v="2"/>
    <x v="3"/>
    <x v="0"/>
  </r>
  <r>
    <x v="754"/>
    <x v="5"/>
    <x v="0"/>
    <s v="SUBX_logo_genio_s_awareness"/>
    <n v="3848"/>
    <m/>
    <m/>
    <m/>
    <m/>
    <n v="428.29607237000005"/>
    <m/>
    <x v="0"/>
    <m/>
    <m/>
    <x v="111"/>
    <m/>
    <x v="2"/>
    <x v="3"/>
    <x v="0"/>
  </r>
  <r>
    <x v="754"/>
    <x v="5"/>
    <x v="0"/>
    <s v="SUBX_logo_genio_s_awareness"/>
    <n v="117583"/>
    <m/>
    <m/>
    <m/>
    <m/>
    <n v="8887.8527448149998"/>
    <m/>
    <x v="0"/>
    <m/>
    <m/>
    <x v="111"/>
    <m/>
    <x v="2"/>
    <x v="3"/>
    <x v="0"/>
  </r>
  <r>
    <x v="754"/>
    <x v="5"/>
    <x v="0"/>
    <s v="SUBX_logo_genio_s_awareness"/>
    <n v="117835"/>
    <m/>
    <m/>
    <m/>
    <m/>
    <n v="8853.3861558300014"/>
    <m/>
    <x v="0"/>
    <m/>
    <m/>
    <x v="111"/>
    <m/>
    <x v="2"/>
    <x v="3"/>
    <x v="0"/>
  </r>
  <r>
    <x v="754"/>
    <x v="5"/>
    <x v="0"/>
    <s v="NDG_logo_genio_s_Consideration"/>
    <n v="10912"/>
    <m/>
    <m/>
    <m/>
    <m/>
    <n v="681.44920580499991"/>
    <m/>
    <x v="0"/>
    <m/>
    <m/>
    <x v="111"/>
    <m/>
    <x v="2"/>
    <x v="3"/>
    <x v="0"/>
  </r>
  <r>
    <x v="754"/>
    <x v="5"/>
    <x v="0"/>
    <s v="NDG_logo_genio_s_Consideration"/>
    <n v="26841"/>
    <m/>
    <m/>
    <m/>
    <m/>
    <n v="2091.8279656949999"/>
    <m/>
    <x v="0"/>
    <m/>
    <m/>
    <x v="111"/>
    <m/>
    <x v="2"/>
    <x v="3"/>
    <x v="0"/>
  </r>
  <r>
    <x v="754"/>
    <x v="5"/>
    <x v="0"/>
    <s v="NDG_logo_genio_s_Consideration"/>
    <n v="3082"/>
    <m/>
    <m/>
    <m/>
    <m/>
    <n v="290.29329283499999"/>
    <m/>
    <x v="0"/>
    <m/>
    <m/>
    <x v="111"/>
    <m/>
    <x v="2"/>
    <x v="3"/>
    <x v="0"/>
  </r>
  <r>
    <x v="754"/>
    <x v="5"/>
    <x v="0"/>
    <s v="NDG_logo_genio_s_Consideration"/>
    <n v="717"/>
    <m/>
    <m/>
    <m/>
    <m/>
    <n v="73.796659675000001"/>
    <m/>
    <x v="0"/>
    <m/>
    <m/>
    <x v="111"/>
    <m/>
    <x v="2"/>
    <x v="3"/>
    <x v="0"/>
  </r>
  <r>
    <x v="754"/>
    <x v="5"/>
    <x v="0"/>
    <s v="NDG_logo_genio_s_Consideration"/>
    <n v="218"/>
    <m/>
    <m/>
    <m/>
    <m/>
    <n v="20.839730215000003"/>
    <m/>
    <x v="0"/>
    <m/>
    <m/>
    <x v="111"/>
    <m/>
    <x v="2"/>
    <x v="3"/>
    <x v="0"/>
  </r>
  <r>
    <x v="754"/>
    <x v="5"/>
    <x v="0"/>
    <s v="SUBX_logo_genio_s_awareness"/>
    <n v="1851"/>
    <m/>
    <m/>
    <m/>
    <m/>
    <n v="173.57698722000001"/>
    <m/>
    <x v="0"/>
    <m/>
    <m/>
    <x v="111"/>
    <m/>
    <x v="2"/>
    <x v="3"/>
    <x v="0"/>
  </r>
  <r>
    <x v="754"/>
    <x v="5"/>
    <x v="0"/>
    <s v="SUBX_logo_genio_s_awareness"/>
    <n v="6183"/>
    <m/>
    <m/>
    <m/>
    <m/>
    <n v="557.12161025499995"/>
    <m/>
    <x v="0"/>
    <m/>
    <m/>
    <x v="111"/>
    <m/>
    <x v="2"/>
    <x v="3"/>
    <x v="0"/>
  </r>
  <r>
    <x v="754"/>
    <x v="5"/>
    <x v="0"/>
    <s v="SUBX_logo_genio_s_awareness"/>
    <n v="22740"/>
    <m/>
    <m/>
    <m/>
    <m/>
    <n v="2249.0422331399996"/>
    <m/>
    <x v="0"/>
    <m/>
    <m/>
    <x v="111"/>
    <m/>
    <x v="2"/>
    <x v="3"/>
    <x v="0"/>
  </r>
  <r>
    <x v="754"/>
    <x v="5"/>
    <x v="0"/>
    <s v="SUBX_logo_genio_s_awareness"/>
    <n v="22694"/>
    <m/>
    <m/>
    <m/>
    <m/>
    <n v="2218.8734796700001"/>
    <m/>
    <x v="0"/>
    <m/>
    <m/>
    <x v="111"/>
    <m/>
    <x v="2"/>
    <x v="3"/>
    <x v="0"/>
  </r>
  <r>
    <x v="754"/>
    <x v="5"/>
    <x v="0"/>
    <s v="SUBX_logo_genio_s_awareness"/>
    <n v="6930"/>
    <m/>
    <m/>
    <m/>
    <m/>
    <n v="608.68498483999997"/>
    <m/>
    <x v="0"/>
    <m/>
    <m/>
    <x v="111"/>
    <m/>
    <x v="2"/>
    <x v="3"/>
    <x v="0"/>
  </r>
  <r>
    <x v="754"/>
    <x v="5"/>
    <x v="0"/>
    <s v="SUBX_logo_genio_s_awareness"/>
    <n v="73566"/>
    <m/>
    <m/>
    <m/>
    <m/>
    <n v="5244.2266611549994"/>
    <m/>
    <x v="0"/>
    <m/>
    <m/>
    <x v="111"/>
    <m/>
    <x v="2"/>
    <x v="3"/>
    <x v="0"/>
  </r>
  <r>
    <x v="754"/>
    <x v="5"/>
    <x v="0"/>
    <s v="NDG_logo_genio_s_Consideration"/>
    <n v="9939"/>
    <m/>
    <m/>
    <m/>
    <m/>
    <n v="739.924743025"/>
    <m/>
    <x v="0"/>
    <m/>
    <m/>
    <x v="111"/>
    <m/>
    <x v="2"/>
    <x v="3"/>
    <x v="0"/>
  </r>
  <r>
    <x v="754"/>
    <x v="5"/>
    <x v="0"/>
    <s v="NDG_logo_genio_s_Consideration"/>
    <n v="12572"/>
    <m/>
    <m/>
    <m/>
    <m/>
    <n v="1679.3230183850001"/>
    <m/>
    <x v="0"/>
    <m/>
    <m/>
    <x v="111"/>
    <m/>
    <x v="2"/>
    <x v="3"/>
    <x v="0"/>
  </r>
  <r>
    <x v="754"/>
    <x v="5"/>
    <x v="0"/>
    <s v="SUBX_logo_genio_s_awareness"/>
    <n v="33224"/>
    <m/>
    <m/>
    <m/>
    <m/>
    <n v="4128.3952324150005"/>
    <m/>
    <x v="0"/>
    <m/>
    <m/>
    <x v="111"/>
    <m/>
    <x v="2"/>
    <x v="3"/>
    <x v="0"/>
  </r>
  <r>
    <x v="754"/>
    <x v="5"/>
    <x v="0"/>
    <s v="SUBX_logo_genio_s_awareness"/>
    <n v="5533"/>
    <m/>
    <m/>
    <m/>
    <m/>
    <n v="369.69793421000003"/>
    <m/>
    <x v="0"/>
    <m/>
    <m/>
    <x v="111"/>
    <m/>
    <x v="2"/>
    <x v="3"/>
    <x v="0"/>
  </r>
  <r>
    <x v="754"/>
    <x v="5"/>
    <x v="0"/>
    <s v="NDG_logo_genio_s_Consideration"/>
    <n v="778"/>
    <m/>
    <m/>
    <m/>
    <m/>
    <n v="68.884479229999997"/>
    <m/>
    <x v="0"/>
    <m/>
    <m/>
    <x v="111"/>
    <m/>
    <x v="2"/>
    <x v="3"/>
    <x v="0"/>
  </r>
  <r>
    <x v="754"/>
    <x v="5"/>
    <x v="0"/>
    <s v="NDG_logo_genio_s_Consideration"/>
    <n v="37546"/>
    <m/>
    <m/>
    <m/>
    <m/>
    <n v="4269.9773392349998"/>
    <m/>
    <x v="0"/>
    <m/>
    <m/>
    <x v="111"/>
    <m/>
    <x v="2"/>
    <x v="3"/>
    <x v="0"/>
  </r>
  <r>
    <x v="754"/>
    <x v="5"/>
    <x v="0"/>
    <s v="NDG_logo_genio_s_Consideration"/>
    <n v="3770"/>
    <m/>
    <m/>
    <m/>
    <m/>
    <n v="331.93918172999997"/>
    <m/>
    <x v="0"/>
    <m/>
    <m/>
    <x v="111"/>
    <m/>
    <x v="2"/>
    <x v="3"/>
    <x v="0"/>
  </r>
  <r>
    <x v="754"/>
    <x v="5"/>
    <x v="0"/>
    <s v="SUBX_logo_genio_s_awareness"/>
    <n v="103439"/>
    <m/>
    <m/>
    <m/>
    <m/>
    <n v="12117.946030680001"/>
    <m/>
    <x v="0"/>
    <m/>
    <m/>
    <x v="111"/>
    <m/>
    <x v="2"/>
    <x v="3"/>
    <x v="0"/>
  </r>
  <r>
    <x v="754"/>
    <x v="5"/>
    <x v="0"/>
    <s v="SUBX_logo_genio_s_awareness"/>
    <n v="3050"/>
    <m/>
    <m/>
    <m/>
    <m/>
    <n v="260.991750685"/>
    <m/>
    <x v="0"/>
    <m/>
    <m/>
    <x v="111"/>
    <m/>
    <x v="2"/>
    <x v="3"/>
    <x v="0"/>
  </r>
  <r>
    <x v="754"/>
    <x v="5"/>
    <x v="0"/>
    <s v="SUBX_logo_genio_s_awareness"/>
    <n v="6290"/>
    <m/>
    <m/>
    <m/>
    <m/>
    <n v="589.89416858999994"/>
    <m/>
    <x v="0"/>
    <m/>
    <m/>
    <x v="111"/>
    <m/>
    <x v="2"/>
    <x v="3"/>
    <x v="0"/>
  </r>
  <r>
    <x v="754"/>
    <x v="5"/>
    <x v="0"/>
    <s v="SUBX_logo_genio_s_awareness"/>
    <n v="1506"/>
    <m/>
    <m/>
    <m/>
    <m/>
    <n v="151.64647368999999"/>
    <m/>
    <x v="0"/>
    <m/>
    <m/>
    <x v="111"/>
    <m/>
    <x v="2"/>
    <x v="3"/>
    <x v="0"/>
  </r>
  <r>
    <x v="754"/>
    <x v="5"/>
    <x v="0"/>
    <s v="NDG_logo_genio_s_Consideration"/>
    <n v="38596"/>
    <m/>
    <m/>
    <m/>
    <m/>
    <n v="4895.9705370900001"/>
    <m/>
    <x v="0"/>
    <m/>
    <m/>
    <x v="111"/>
    <m/>
    <x v="2"/>
    <x v="3"/>
    <x v="0"/>
  </r>
  <r>
    <x v="754"/>
    <x v="5"/>
    <x v="0"/>
    <s v="NDG_logo_genio_s_Consideration"/>
    <n v="47013"/>
    <m/>
    <m/>
    <m/>
    <m/>
    <n v="3863.3016933200006"/>
    <m/>
    <x v="0"/>
    <m/>
    <m/>
    <x v="111"/>
    <m/>
    <x v="2"/>
    <x v="3"/>
    <x v="0"/>
  </r>
  <r>
    <x v="754"/>
    <x v="5"/>
    <x v="0"/>
    <s v="NDG_logo_genio_s_Consideration"/>
    <n v="3099"/>
    <m/>
    <m/>
    <m/>
    <m/>
    <n v="178.27580460999999"/>
    <m/>
    <x v="0"/>
    <m/>
    <m/>
    <x v="111"/>
    <m/>
    <x v="2"/>
    <x v="3"/>
    <x v="0"/>
  </r>
  <r>
    <x v="754"/>
    <x v="5"/>
    <x v="0"/>
    <s v="NDG_logo_genio_s_Consideration"/>
    <n v="4274"/>
    <m/>
    <m/>
    <m/>
    <m/>
    <n v="550.94525841999996"/>
    <m/>
    <x v="0"/>
    <m/>
    <m/>
    <x v="111"/>
    <m/>
    <x v="2"/>
    <x v="3"/>
    <x v="0"/>
  </r>
  <r>
    <x v="754"/>
    <x v="5"/>
    <x v="0"/>
    <s v="NDG_logo_genio_s_Consideration"/>
    <n v="20018"/>
    <m/>
    <m/>
    <m/>
    <m/>
    <n v="1509.31794816"/>
    <m/>
    <x v="0"/>
    <m/>
    <m/>
    <x v="111"/>
    <m/>
    <x v="2"/>
    <x v="3"/>
    <x v="0"/>
  </r>
  <r>
    <x v="754"/>
    <x v="5"/>
    <x v="0"/>
    <s v="NDG_logo_genio_s_Consideration"/>
    <n v="13493"/>
    <m/>
    <m/>
    <m/>
    <m/>
    <n v="868.34785176499997"/>
    <m/>
    <x v="0"/>
    <m/>
    <m/>
    <x v="111"/>
    <m/>
    <x v="2"/>
    <x v="3"/>
    <x v="0"/>
  </r>
  <r>
    <x v="754"/>
    <x v="5"/>
    <x v="0"/>
    <s v="NDG_logo_genio_s_Consideration"/>
    <n v="2746"/>
    <m/>
    <m/>
    <m/>
    <m/>
    <n v="244.77681747"/>
    <m/>
    <x v="0"/>
    <m/>
    <m/>
    <x v="111"/>
    <m/>
    <x v="2"/>
    <x v="3"/>
    <x v="0"/>
  </r>
  <r>
    <x v="754"/>
    <x v="5"/>
    <x v="0"/>
    <s v="NDG_logo_genio_s_Consideration"/>
    <n v="401"/>
    <m/>
    <m/>
    <m/>
    <m/>
    <n v="34.543758134999997"/>
    <m/>
    <x v="0"/>
    <m/>
    <m/>
    <x v="111"/>
    <m/>
    <x v="2"/>
    <x v="3"/>
    <x v="0"/>
  </r>
  <r>
    <x v="754"/>
    <x v="5"/>
    <x v="0"/>
    <s v="NDG_logo_genio_s_Consideration"/>
    <n v="8025"/>
    <m/>
    <m/>
    <m/>
    <m/>
    <n v="956.25964432000001"/>
    <m/>
    <x v="0"/>
    <m/>
    <m/>
    <x v="111"/>
    <m/>
    <x v="2"/>
    <x v="3"/>
    <x v="0"/>
  </r>
  <r>
    <x v="754"/>
    <x v="5"/>
    <x v="0"/>
    <s v="NDG_logo_genio_s_Consideration"/>
    <n v="13042"/>
    <m/>
    <m/>
    <m/>
    <m/>
    <n v="1555.0397195549999"/>
    <m/>
    <x v="0"/>
    <m/>
    <m/>
    <x v="111"/>
    <m/>
    <x v="2"/>
    <x v="3"/>
    <x v="0"/>
  </r>
  <r>
    <x v="754"/>
    <x v="5"/>
    <x v="0"/>
    <s v="NDG_logo_genio_s_Consideration"/>
    <n v="5501"/>
    <m/>
    <m/>
    <m/>
    <m/>
    <n v="310.36030909500005"/>
    <m/>
    <x v="0"/>
    <m/>
    <m/>
    <x v="111"/>
    <m/>
    <x v="2"/>
    <x v="3"/>
    <x v="0"/>
  </r>
  <r>
    <x v="754"/>
    <x v="5"/>
    <x v="0"/>
    <s v="NDG_logo_genio_s_Consideration"/>
    <n v="1162"/>
    <m/>
    <m/>
    <m/>
    <m/>
    <n v="83.689177169999994"/>
    <m/>
    <x v="0"/>
    <m/>
    <m/>
    <x v="111"/>
    <m/>
    <x v="2"/>
    <x v="3"/>
    <x v="0"/>
  </r>
  <r>
    <x v="754"/>
    <x v="5"/>
    <x v="0"/>
    <s v="NDG_logo_genio_s_Consideration"/>
    <n v="2200"/>
    <m/>
    <m/>
    <m/>
    <m/>
    <n v="217.82230906500001"/>
    <m/>
    <x v="0"/>
    <m/>
    <m/>
    <x v="111"/>
    <m/>
    <x v="2"/>
    <x v="3"/>
    <x v="0"/>
  </r>
  <r>
    <x v="754"/>
    <x v="5"/>
    <x v="0"/>
    <s v="NDG_logo_genio_s_Consideration"/>
    <n v="9516"/>
    <m/>
    <m/>
    <m/>
    <m/>
    <n v="1099.4229850449999"/>
    <m/>
    <x v="0"/>
    <m/>
    <m/>
    <x v="111"/>
    <m/>
    <x v="2"/>
    <x v="3"/>
    <x v="0"/>
  </r>
  <r>
    <x v="754"/>
    <x v="5"/>
    <x v="0"/>
    <s v="SUBX_logo_genio_s_awareness"/>
    <n v="103269"/>
    <m/>
    <m/>
    <m/>
    <m/>
    <n v="12009.859726945"/>
    <m/>
    <x v="0"/>
    <m/>
    <m/>
    <x v="111"/>
    <m/>
    <x v="2"/>
    <x v="3"/>
    <x v="0"/>
  </r>
  <r>
    <x v="754"/>
    <x v="5"/>
    <x v="0"/>
    <s v="SUBX_logo_genio_s_awareness"/>
    <n v="1630"/>
    <m/>
    <m/>
    <m/>
    <m/>
    <n v="124.69976248"/>
    <m/>
    <x v="0"/>
    <m/>
    <m/>
    <x v="111"/>
    <m/>
    <x v="2"/>
    <x v="3"/>
    <x v="0"/>
  </r>
  <r>
    <x v="754"/>
    <x v="5"/>
    <x v="0"/>
    <s v="SUBX_logo_genio_s_awareness"/>
    <n v="22211"/>
    <m/>
    <m/>
    <m/>
    <m/>
    <n v="1445.7340741200001"/>
    <m/>
    <x v="0"/>
    <m/>
    <m/>
    <x v="111"/>
    <m/>
    <x v="2"/>
    <x v="3"/>
    <x v="0"/>
  </r>
  <r>
    <x v="754"/>
    <x v="5"/>
    <x v="0"/>
    <s v="NDG_logo_genio_s_Consideration"/>
    <n v="483"/>
    <m/>
    <m/>
    <m/>
    <m/>
    <n v="48.647324004999994"/>
    <m/>
    <x v="0"/>
    <m/>
    <m/>
    <x v="111"/>
    <m/>
    <x v="2"/>
    <x v="3"/>
    <x v="0"/>
  </r>
  <r>
    <x v="754"/>
    <x v="5"/>
    <x v="0"/>
    <s v="NDG_logo_genio_s_Consideration"/>
    <n v="9275"/>
    <m/>
    <m/>
    <m/>
    <m/>
    <n v="674.78292631500005"/>
    <m/>
    <x v="0"/>
    <m/>
    <m/>
    <x v="111"/>
    <m/>
    <x v="2"/>
    <x v="3"/>
    <x v="0"/>
  </r>
  <r>
    <x v="754"/>
    <x v="5"/>
    <x v="0"/>
    <s v="NDG_logo_genio_s_Consideration"/>
    <n v="877"/>
    <m/>
    <m/>
    <m/>
    <m/>
    <n v="80.022946784999988"/>
    <m/>
    <x v="0"/>
    <m/>
    <m/>
    <x v="111"/>
    <m/>
    <x v="2"/>
    <x v="3"/>
    <x v="0"/>
  </r>
  <r>
    <x v="754"/>
    <x v="5"/>
    <x v="0"/>
    <s v="NDG_logo_genio_s_Consideration"/>
    <n v="1008"/>
    <m/>
    <m/>
    <m/>
    <m/>
    <n v="93.625158479999996"/>
    <m/>
    <x v="0"/>
    <m/>
    <m/>
    <x v="111"/>
    <m/>
    <x v="2"/>
    <x v="3"/>
    <x v="0"/>
  </r>
  <r>
    <x v="754"/>
    <x v="5"/>
    <x v="0"/>
    <s v="NDG_logo_genio_s_Consideration"/>
    <n v="2198"/>
    <m/>
    <m/>
    <m/>
    <m/>
    <n v="180.14230903500001"/>
    <m/>
    <x v="0"/>
    <m/>
    <m/>
    <x v="111"/>
    <m/>
    <x v="2"/>
    <x v="3"/>
    <x v="0"/>
  </r>
  <r>
    <x v="754"/>
    <x v="5"/>
    <x v="0"/>
    <s v="NDG_logo_genio_s_Consideration"/>
    <n v="2461"/>
    <m/>
    <m/>
    <m/>
    <m/>
    <n v="243.80947580500001"/>
    <m/>
    <x v="0"/>
    <m/>
    <m/>
    <x v="111"/>
    <m/>
    <x v="2"/>
    <x v="3"/>
    <x v="0"/>
  </r>
  <r>
    <x v="754"/>
    <x v="5"/>
    <x v="0"/>
    <s v="NDG_logo_genio_s_Consideration"/>
    <n v="41553"/>
    <m/>
    <m/>
    <m/>
    <m/>
    <n v="3406.5759218299995"/>
    <m/>
    <x v="0"/>
    <m/>
    <m/>
    <x v="111"/>
    <m/>
    <x v="2"/>
    <x v="3"/>
    <x v="0"/>
  </r>
  <r>
    <x v="754"/>
    <x v="5"/>
    <x v="0"/>
    <s v="SUBX_logo_genio_s_awareness"/>
    <n v="3742"/>
    <m/>
    <m/>
    <m/>
    <m/>
    <n v="403.91431161999998"/>
    <m/>
    <x v="0"/>
    <m/>
    <m/>
    <x v="111"/>
    <m/>
    <x v="2"/>
    <x v="3"/>
    <x v="0"/>
  </r>
  <r>
    <x v="754"/>
    <x v="5"/>
    <x v="0"/>
    <s v="SUBX_logo_genio_s_awareness"/>
    <n v="1496"/>
    <m/>
    <m/>
    <m/>
    <m/>
    <n v="146.62366852"/>
    <m/>
    <x v="0"/>
    <m/>
    <m/>
    <x v="111"/>
    <m/>
    <x v="2"/>
    <x v="3"/>
    <x v="0"/>
  </r>
  <r>
    <x v="754"/>
    <x v="5"/>
    <x v="0"/>
    <s v="SUBX_logo_genio_s_awareness"/>
    <n v="20250"/>
    <m/>
    <m/>
    <m/>
    <m/>
    <n v="2830.0360993200002"/>
    <m/>
    <x v="0"/>
    <m/>
    <m/>
    <x v="111"/>
    <m/>
    <x v="2"/>
    <x v="3"/>
    <x v="0"/>
  </r>
  <r>
    <x v="754"/>
    <x v="5"/>
    <x v="0"/>
    <s v="SUBX_logo_genio_s_awareness"/>
    <n v="20156"/>
    <m/>
    <m/>
    <m/>
    <m/>
    <n v="2840.8390477649996"/>
    <m/>
    <x v="0"/>
    <m/>
    <m/>
    <x v="111"/>
    <m/>
    <x v="2"/>
    <x v="3"/>
    <x v="0"/>
  </r>
  <r>
    <x v="754"/>
    <x v="5"/>
    <x v="0"/>
    <s v="SUBX_logo_genio_s_awareness"/>
    <n v="8568"/>
    <m/>
    <m/>
    <m/>
    <m/>
    <n v="868.21947178000005"/>
    <m/>
    <x v="0"/>
    <m/>
    <m/>
    <x v="111"/>
    <m/>
    <x v="2"/>
    <x v="3"/>
    <x v="0"/>
  </r>
  <r>
    <x v="754"/>
    <x v="5"/>
    <x v="0"/>
    <s v="SUBX_logo_genio_s_awareness"/>
    <n v="8305"/>
    <m/>
    <m/>
    <m/>
    <m/>
    <n v="840.00080536500002"/>
    <m/>
    <x v="0"/>
    <m/>
    <m/>
    <x v="111"/>
    <m/>
    <x v="2"/>
    <x v="3"/>
    <x v="0"/>
  </r>
  <r>
    <x v="754"/>
    <x v="5"/>
    <x v="0"/>
    <s v="SUBX_logo_genio_s_awareness"/>
    <n v="24760"/>
    <m/>
    <m/>
    <m/>
    <m/>
    <n v="1624.2136784300001"/>
    <m/>
    <x v="0"/>
    <m/>
    <m/>
    <x v="111"/>
    <m/>
    <x v="2"/>
    <x v="3"/>
    <x v="0"/>
  </r>
  <r>
    <x v="754"/>
    <x v="5"/>
    <x v="0"/>
    <s v="SUBX_logo_genio_s_awareness"/>
    <n v="1850"/>
    <m/>
    <m/>
    <m/>
    <m/>
    <n v="165.26329077000003"/>
    <m/>
    <x v="0"/>
    <m/>
    <m/>
    <x v="111"/>
    <m/>
    <x v="2"/>
    <x v="3"/>
    <x v="0"/>
  </r>
  <r>
    <x v="754"/>
    <x v="5"/>
    <x v="0"/>
    <s v="SUBX_logo_genio_s_awareness"/>
    <n v="5421"/>
    <m/>
    <m/>
    <m/>
    <m/>
    <n v="348.32046068"/>
    <m/>
    <x v="0"/>
    <m/>
    <m/>
    <x v="111"/>
    <m/>
    <x v="2"/>
    <x v="3"/>
    <x v="0"/>
  </r>
  <r>
    <x v="754"/>
    <x v="5"/>
    <x v="0"/>
    <s v="NDG_logo_genio_s_Consideration"/>
    <n v="20048"/>
    <m/>
    <m/>
    <m/>
    <m/>
    <n v="1143.3587037249999"/>
    <m/>
    <x v="0"/>
    <m/>
    <m/>
    <x v="111"/>
    <m/>
    <x v="2"/>
    <x v="3"/>
    <x v="0"/>
  </r>
  <r>
    <x v="754"/>
    <x v="5"/>
    <x v="0"/>
    <s v="NDG_logo_genio_s_Consideration"/>
    <n v="12229"/>
    <m/>
    <m/>
    <m/>
    <m/>
    <n v="845.809547275"/>
    <m/>
    <x v="0"/>
    <m/>
    <m/>
    <x v="111"/>
    <m/>
    <x v="2"/>
    <x v="3"/>
    <x v="0"/>
  </r>
  <r>
    <x v="754"/>
    <x v="5"/>
    <x v="0"/>
    <s v="NDG_logo_genio_s_Consideration"/>
    <n v="4058"/>
    <m/>
    <m/>
    <m/>
    <m/>
    <n v="370.52161704500003"/>
    <m/>
    <x v="0"/>
    <m/>
    <m/>
    <x v="111"/>
    <m/>
    <x v="2"/>
    <x v="3"/>
    <x v="0"/>
  </r>
  <r>
    <x v="754"/>
    <x v="5"/>
    <x v="0"/>
    <s v="NDG_logo_genio_s_Consideration"/>
    <n v="2289"/>
    <m/>
    <m/>
    <m/>
    <m/>
    <n v="222.05542774999998"/>
    <m/>
    <x v="0"/>
    <m/>
    <m/>
    <x v="111"/>
    <m/>
    <x v="2"/>
    <x v="3"/>
    <x v="0"/>
  </r>
  <r>
    <x v="754"/>
    <x v="5"/>
    <x v="0"/>
    <s v="SUBX_logo_genio_s_awareness"/>
    <n v="1696"/>
    <m/>
    <m/>
    <m/>
    <m/>
    <n v="134.340220845"/>
    <m/>
    <x v="0"/>
    <m/>
    <m/>
    <x v="111"/>
    <m/>
    <x v="2"/>
    <x v="3"/>
    <x v="0"/>
  </r>
  <r>
    <x v="754"/>
    <x v="5"/>
    <x v="0"/>
    <s v="SUBX_logo_genio_s_awareness"/>
    <n v="21744"/>
    <m/>
    <m/>
    <m/>
    <m/>
    <n v="1429.6436618750001"/>
    <m/>
    <x v="0"/>
    <m/>
    <m/>
    <x v="111"/>
    <m/>
    <x v="2"/>
    <x v="3"/>
    <x v="0"/>
  </r>
  <r>
    <x v="754"/>
    <x v="5"/>
    <x v="0"/>
    <s v="SUBX_logo_genio_s_awareness"/>
    <n v="238"/>
    <m/>
    <m/>
    <m/>
    <m/>
    <n v="20.71224892"/>
    <m/>
    <x v="0"/>
    <m/>
    <m/>
    <x v="111"/>
    <m/>
    <x v="2"/>
    <x v="3"/>
    <x v="0"/>
  </r>
  <r>
    <x v="754"/>
    <x v="5"/>
    <x v="0"/>
    <s v="NDG_logo_genio_s_Consideration"/>
    <n v="29319"/>
    <m/>
    <m/>
    <m/>
    <m/>
    <n v="3947.496430445"/>
    <m/>
    <x v="0"/>
    <m/>
    <m/>
    <x v="111"/>
    <m/>
    <x v="2"/>
    <x v="3"/>
    <x v="0"/>
  </r>
  <r>
    <x v="754"/>
    <x v="5"/>
    <x v="0"/>
    <s v="NDG_logo_genio_s_Consideration"/>
    <n v="20398"/>
    <m/>
    <m/>
    <m/>
    <m/>
    <n v="2242.1308933750001"/>
    <m/>
    <x v="0"/>
    <m/>
    <m/>
    <x v="111"/>
    <m/>
    <x v="2"/>
    <x v="3"/>
    <x v="0"/>
  </r>
  <r>
    <x v="754"/>
    <x v="5"/>
    <x v="0"/>
    <s v="NDG_logo_genio_s_Consideration"/>
    <n v="926"/>
    <m/>
    <m/>
    <m/>
    <m/>
    <n v="95.708233815"/>
    <m/>
    <x v="0"/>
    <m/>
    <m/>
    <x v="111"/>
    <m/>
    <x v="2"/>
    <x v="3"/>
    <x v="0"/>
  </r>
  <r>
    <x v="754"/>
    <x v="5"/>
    <x v="0"/>
    <s v="NDG_logo_genio_s_Consideration"/>
    <n v="4422"/>
    <m/>
    <m/>
    <m/>
    <m/>
    <n v="613.97410553000009"/>
    <m/>
    <x v="0"/>
    <m/>
    <m/>
    <x v="111"/>
    <m/>
    <x v="2"/>
    <x v="3"/>
    <x v="0"/>
  </r>
  <r>
    <x v="754"/>
    <x v="5"/>
    <x v="0"/>
    <s v="NDG_logo_genio_s_Consideration"/>
    <n v="779"/>
    <m/>
    <m/>
    <m/>
    <m/>
    <n v="71.114491494999996"/>
    <m/>
    <x v="0"/>
    <m/>
    <m/>
    <x v="111"/>
    <m/>
    <x v="2"/>
    <x v="3"/>
    <x v="0"/>
  </r>
  <r>
    <x v="754"/>
    <x v="5"/>
    <x v="0"/>
    <s v="NDG_logo_genio_s_Consideration"/>
    <n v="34768"/>
    <m/>
    <m/>
    <m/>
    <m/>
    <n v="3760.8052101650001"/>
    <m/>
    <x v="0"/>
    <m/>
    <m/>
    <x v="111"/>
    <m/>
    <x v="2"/>
    <x v="3"/>
    <x v="0"/>
  </r>
  <r>
    <x v="754"/>
    <x v="5"/>
    <x v="0"/>
    <s v="NDG_logo_genio_s_Consideration"/>
    <n v="850"/>
    <m/>
    <m/>
    <m/>
    <m/>
    <n v="65.645050775000001"/>
    <m/>
    <x v="0"/>
    <m/>
    <m/>
    <x v="111"/>
    <m/>
    <x v="2"/>
    <x v="3"/>
    <x v="0"/>
  </r>
  <r>
    <x v="754"/>
    <x v="5"/>
    <x v="0"/>
    <s v="NDG_logo_genio_s_Consideration"/>
    <n v="897"/>
    <m/>
    <m/>
    <m/>
    <m/>
    <n v="77.678933575000002"/>
    <m/>
    <x v="0"/>
    <m/>
    <m/>
    <x v="111"/>
    <m/>
    <x v="2"/>
    <x v="3"/>
    <x v="0"/>
  </r>
  <r>
    <x v="754"/>
    <x v="5"/>
    <x v="0"/>
    <s v="NDG_logo_genio_s_Consideration"/>
    <n v="10855"/>
    <m/>
    <m/>
    <m/>
    <m/>
    <n v="712.84173644499992"/>
    <m/>
    <x v="0"/>
    <m/>
    <m/>
    <x v="111"/>
    <m/>
    <x v="2"/>
    <x v="3"/>
    <x v="0"/>
  </r>
  <r>
    <x v="754"/>
    <x v="5"/>
    <x v="0"/>
    <s v="NDG_logo_genio_s_Consideration"/>
    <n v="351"/>
    <m/>
    <m/>
    <m/>
    <m/>
    <n v="31.708621990000001"/>
    <m/>
    <x v="0"/>
    <m/>
    <m/>
    <x v="111"/>
    <m/>
    <x v="2"/>
    <x v="3"/>
    <x v="0"/>
  </r>
  <r>
    <x v="754"/>
    <x v="5"/>
    <x v="0"/>
    <s v="NDG_logo_genio_s_Consideration"/>
    <n v="12275"/>
    <m/>
    <m/>
    <m/>
    <m/>
    <n v="1342.24813662"/>
    <m/>
    <x v="0"/>
    <m/>
    <m/>
    <x v="111"/>
    <m/>
    <x v="2"/>
    <x v="3"/>
    <x v="0"/>
  </r>
  <r>
    <x v="755"/>
    <x v="4"/>
    <x v="0"/>
    <s v="指名：ドルチェグスト（170816-170916）"/>
    <n v="42"/>
    <m/>
    <m/>
    <m/>
    <m/>
    <n v="494"/>
    <m/>
    <x v="0"/>
    <m/>
    <m/>
    <x v="111"/>
    <m/>
    <x v="2"/>
    <x v="3"/>
    <x v="2"/>
  </r>
  <r>
    <x v="755"/>
    <x v="4"/>
    <x v="0"/>
    <s v="指名：ドルチェグスト（170816-170916）"/>
    <n v="76"/>
    <m/>
    <m/>
    <m/>
    <m/>
    <n v="327.60000000000002"/>
    <m/>
    <x v="0"/>
    <m/>
    <m/>
    <x v="111"/>
    <m/>
    <x v="2"/>
    <x v="3"/>
    <x v="2"/>
  </r>
  <r>
    <x v="755"/>
    <x v="4"/>
    <x v="0"/>
    <s v="指名：ドルチェグスト（170816-170916）"/>
    <n v="5183"/>
    <m/>
    <m/>
    <m/>
    <m/>
    <n v="51934.479999999996"/>
    <m/>
    <x v="0"/>
    <m/>
    <m/>
    <x v="111"/>
    <m/>
    <x v="2"/>
    <x v="3"/>
    <x v="2"/>
  </r>
  <r>
    <x v="755"/>
    <x v="4"/>
    <x v="0"/>
    <s v="指名：ドルチェグスト（170816-170916）"/>
    <n v="942"/>
    <m/>
    <m/>
    <m/>
    <m/>
    <n v="7563.92"/>
    <m/>
    <x v="0"/>
    <m/>
    <m/>
    <x v="111"/>
    <m/>
    <x v="2"/>
    <x v="3"/>
    <x v="2"/>
  </r>
  <r>
    <x v="755"/>
    <x v="5"/>
    <x v="0"/>
    <s v="NDG_logo_genio_s_Consideration"/>
    <n v="3118"/>
    <m/>
    <m/>
    <m/>
    <m/>
    <n v="294.80621408000002"/>
    <m/>
    <x v="0"/>
    <m/>
    <m/>
    <x v="111"/>
    <m/>
    <x v="2"/>
    <x v="3"/>
    <x v="0"/>
  </r>
  <r>
    <x v="755"/>
    <x v="5"/>
    <x v="0"/>
    <s v="NDG_logo_genio_s_Consideration"/>
    <n v="809"/>
    <m/>
    <m/>
    <m/>
    <m/>
    <n v="75.962970875000011"/>
    <m/>
    <x v="0"/>
    <m/>
    <m/>
    <x v="111"/>
    <m/>
    <x v="2"/>
    <x v="3"/>
    <x v="0"/>
  </r>
  <r>
    <x v="755"/>
    <x v="5"/>
    <x v="0"/>
    <s v="NDG_logo_genio_s_Consideration"/>
    <n v="28337"/>
    <m/>
    <m/>
    <m/>
    <m/>
    <n v="2131.7992338599997"/>
    <m/>
    <x v="0"/>
    <m/>
    <m/>
    <x v="111"/>
    <m/>
    <x v="2"/>
    <x v="3"/>
    <x v="0"/>
  </r>
  <r>
    <x v="755"/>
    <x v="5"/>
    <x v="0"/>
    <s v="NDG_logo_genio_s_Consideration"/>
    <n v="32928"/>
    <m/>
    <m/>
    <m/>
    <m/>
    <n v="3643.3999148300004"/>
    <m/>
    <x v="0"/>
    <m/>
    <m/>
    <x v="111"/>
    <m/>
    <x v="2"/>
    <x v="3"/>
    <x v="0"/>
  </r>
  <r>
    <x v="755"/>
    <x v="5"/>
    <x v="0"/>
    <s v="NDG_logo_genio_s_Consideration"/>
    <n v="31679"/>
    <m/>
    <m/>
    <m/>
    <m/>
    <n v="3584.2814396200001"/>
    <m/>
    <x v="0"/>
    <m/>
    <m/>
    <x v="111"/>
    <m/>
    <x v="2"/>
    <x v="3"/>
    <x v="0"/>
  </r>
  <r>
    <x v="755"/>
    <x v="5"/>
    <x v="0"/>
    <s v="NDG_logo_genio_s_Consideration"/>
    <n v="142"/>
    <m/>
    <m/>
    <m/>
    <m/>
    <n v="12.872441965"/>
    <m/>
    <x v="0"/>
    <m/>
    <m/>
    <x v="111"/>
    <m/>
    <x v="2"/>
    <x v="3"/>
    <x v="0"/>
  </r>
  <r>
    <x v="755"/>
    <x v="5"/>
    <x v="0"/>
    <s v="NDG_logo_genio_s_Consideration"/>
    <n v="25342"/>
    <m/>
    <m/>
    <m/>
    <m/>
    <n v="3213.2583067249998"/>
    <m/>
    <x v="0"/>
    <m/>
    <m/>
    <x v="111"/>
    <m/>
    <x v="2"/>
    <x v="3"/>
    <x v="0"/>
  </r>
  <r>
    <x v="755"/>
    <x v="5"/>
    <x v="0"/>
    <s v="SUBX_logo_genio_s_awareness"/>
    <n v="10625"/>
    <m/>
    <m/>
    <m/>
    <m/>
    <n v="712.84102173000008"/>
    <m/>
    <x v="0"/>
    <m/>
    <m/>
    <x v="111"/>
    <m/>
    <x v="2"/>
    <x v="3"/>
    <x v="0"/>
  </r>
  <r>
    <x v="755"/>
    <x v="5"/>
    <x v="0"/>
    <s v="SUBX_logo_genio_s_awareness"/>
    <n v="11110"/>
    <m/>
    <m/>
    <m/>
    <m/>
    <n v="1072.4467943499999"/>
    <m/>
    <x v="0"/>
    <m/>
    <m/>
    <x v="111"/>
    <m/>
    <x v="2"/>
    <x v="3"/>
    <x v="0"/>
  </r>
  <r>
    <x v="755"/>
    <x v="5"/>
    <x v="0"/>
    <s v="SUBX_logo_genio_s_awareness"/>
    <n v="75044"/>
    <m/>
    <m/>
    <m/>
    <m/>
    <n v="5252.4231711049997"/>
    <m/>
    <x v="0"/>
    <m/>
    <m/>
    <x v="111"/>
    <m/>
    <x v="2"/>
    <x v="3"/>
    <x v="0"/>
  </r>
  <r>
    <x v="755"/>
    <x v="5"/>
    <x v="0"/>
    <s v="NDG_logo_genio_s_Consideration"/>
    <n v="932"/>
    <m/>
    <m/>
    <m/>
    <m/>
    <n v="69.52387152"/>
    <m/>
    <x v="0"/>
    <m/>
    <m/>
    <x v="111"/>
    <m/>
    <x v="2"/>
    <x v="3"/>
    <x v="0"/>
  </r>
  <r>
    <x v="755"/>
    <x v="5"/>
    <x v="0"/>
    <s v="NDG_logo_genio_s_Consideration"/>
    <n v="397"/>
    <m/>
    <m/>
    <m/>
    <m/>
    <n v="42.016236145000008"/>
    <m/>
    <x v="0"/>
    <m/>
    <m/>
    <x v="111"/>
    <m/>
    <x v="2"/>
    <x v="3"/>
    <x v="0"/>
  </r>
  <r>
    <x v="755"/>
    <x v="5"/>
    <x v="0"/>
    <s v="NDG_logo_genio_s_Consideration"/>
    <n v="2652"/>
    <m/>
    <m/>
    <m/>
    <m/>
    <n v="241.80438914500002"/>
    <m/>
    <x v="0"/>
    <m/>
    <m/>
    <x v="111"/>
    <m/>
    <x v="2"/>
    <x v="3"/>
    <x v="0"/>
  </r>
  <r>
    <x v="755"/>
    <x v="5"/>
    <x v="0"/>
    <s v="NDG_logo_genio_s_Consideration"/>
    <n v="673"/>
    <m/>
    <m/>
    <m/>
    <m/>
    <n v="71.715776430000005"/>
    <m/>
    <x v="0"/>
    <m/>
    <m/>
    <x v="111"/>
    <m/>
    <x v="2"/>
    <x v="3"/>
    <x v="0"/>
  </r>
  <r>
    <x v="755"/>
    <x v="5"/>
    <x v="0"/>
    <s v="NDG_logo_genio_s_Consideration"/>
    <n v="160"/>
    <m/>
    <m/>
    <m/>
    <m/>
    <n v="15.390874624999999"/>
    <m/>
    <x v="0"/>
    <m/>
    <m/>
    <x v="111"/>
    <m/>
    <x v="2"/>
    <x v="3"/>
    <x v="0"/>
  </r>
  <r>
    <x v="755"/>
    <x v="5"/>
    <x v="0"/>
    <s v="NDG_logo_genio_s_Consideration"/>
    <n v="3057"/>
    <m/>
    <m/>
    <m/>
    <m/>
    <n v="189.246845995"/>
    <m/>
    <x v="0"/>
    <m/>
    <m/>
    <x v="111"/>
    <m/>
    <x v="2"/>
    <x v="3"/>
    <x v="0"/>
  </r>
  <r>
    <x v="755"/>
    <x v="5"/>
    <x v="0"/>
    <s v="SUBX_logo_genio_s_awareness"/>
    <n v="919"/>
    <m/>
    <m/>
    <m/>
    <m/>
    <n v="86.699634799999998"/>
    <m/>
    <x v="0"/>
    <m/>
    <m/>
    <x v="111"/>
    <m/>
    <x v="2"/>
    <x v="3"/>
    <x v="0"/>
  </r>
  <r>
    <x v="755"/>
    <x v="5"/>
    <x v="0"/>
    <s v="SUBX_logo_genio_s_awareness"/>
    <n v="10387"/>
    <m/>
    <m/>
    <m/>
    <m/>
    <n v="1440.2895090500001"/>
    <m/>
    <x v="0"/>
    <m/>
    <m/>
    <x v="111"/>
    <m/>
    <x v="2"/>
    <x v="3"/>
    <x v="0"/>
  </r>
  <r>
    <x v="755"/>
    <x v="5"/>
    <x v="0"/>
    <s v="NDG_logo_genio_s_Consideration"/>
    <n v="3068"/>
    <m/>
    <m/>
    <m/>
    <m/>
    <n v="278.74142007500001"/>
    <m/>
    <x v="0"/>
    <m/>
    <m/>
    <x v="111"/>
    <m/>
    <x v="2"/>
    <x v="3"/>
    <x v="0"/>
  </r>
  <r>
    <x v="755"/>
    <x v="5"/>
    <x v="0"/>
    <s v="NDG_logo_genio_s_Consideration"/>
    <n v="3009"/>
    <m/>
    <m/>
    <m/>
    <m/>
    <n v="269.42674909999999"/>
    <m/>
    <x v="0"/>
    <m/>
    <m/>
    <x v="111"/>
    <m/>
    <x v="2"/>
    <x v="3"/>
    <x v="0"/>
  </r>
  <r>
    <x v="755"/>
    <x v="5"/>
    <x v="0"/>
    <s v="NDG_logo_genio_s_Consideration"/>
    <n v="1766"/>
    <m/>
    <m/>
    <m/>
    <m/>
    <n v="181.50226115500001"/>
    <m/>
    <x v="0"/>
    <m/>
    <m/>
    <x v="111"/>
    <m/>
    <x v="2"/>
    <x v="3"/>
    <x v="0"/>
  </r>
  <r>
    <x v="755"/>
    <x v="5"/>
    <x v="0"/>
    <s v="NDG_logo_genio_s_Consideration"/>
    <n v="12411"/>
    <m/>
    <m/>
    <m/>
    <m/>
    <n v="1459.2859903949998"/>
    <m/>
    <x v="0"/>
    <m/>
    <m/>
    <x v="111"/>
    <m/>
    <x v="2"/>
    <x v="3"/>
    <x v="0"/>
  </r>
  <r>
    <x v="755"/>
    <x v="5"/>
    <x v="0"/>
    <s v="NDG_logo_genio_s_Consideration"/>
    <n v="23404"/>
    <m/>
    <m/>
    <m/>
    <m/>
    <n v="2423.93727747"/>
    <m/>
    <x v="0"/>
    <m/>
    <m/>
    <x v="111"/>
    <m/>
    <x v="2"/>
    <x v="3"/>
    <x v="0"/>
  </r>
  <r>
    <x v="755"/>
    <x v="5"/>
    <x v="0"/>
    <s v="NDG_logo_genio_s_Consideration"/>
    <n v="15756"/>
    <m/>
    <m/>
    <m/>
    <m/>
    <n v="1098.77385546"/>
    <m/>
    <x v="0"/>
    <m/>
    <m/>
    <x v="111"/>
    <m/>
    <x v="2"/>
    <x v="3"/>
    <x v="0"/>
  </r>
  <r>
    <x v="755"/>
    <x v="5"/>
    <x v="0"/>
    <s v="NDG_logo_genio_s_Consideration"/>
    <n v="3324"/>
    <m/>
    <m/>
    <m/>
    <m/>
    <n v="208.80075152000001"/>
    <m/>
    <x v="0"/>
    <m/>
    <m/>
    <x v="111"/>
    <m/>
    <x v="2"/>
    <x v="3"/>
    <x v="0"/>
  </r>
  <r>
    <x v="755"/>
    <x v="5"/>
    <x v="0"/>
    <s v="NDG_logo_genio_s_Consideration"/>
    <n v="2076"/>
    <m/>
    <m/>
    <m/>
    <m/>
    <n v="200.07399663000001"/>
    <m/>
    <x v="0"/>
    <m/>
    <m/>
    <x v="111"/>
    <m/>
    <x v="2"/>
    <x v="3"/>
    <x v="0"/>
  </r>
  <r>
    <x v="755"/>
    <x v="5"/>
    <x v="0"/>
    <s v="SUBX_logo_genio_s_awareness"/>
    <n v="4654"/>
    <m/>
    <m/>
    <m/>
    <m/>
    <n v="434.87071335500002"/>
    <m/>
    <x v="0"/>
    <m/>
    <m/>
    <x v="111"/>
    <m/>
    <x v="2"/>
    <x v="3"/>
    <x v="0"/>
  </r>
  <r>
    <x v="755"/>
    <x v="5"/>
    <x v="0"/>
    <s v="SUBX_logo_genio_s_awareness"/>
    <n v="14682"/>
    <m/>
    <m/>
    <m/>
    <m/>
    <n v="983.45834776000004"/>
    <m/>
    <x v="0"/>
    <m/>
    <m/>
    <x v="111"/>
    <m/>
    <x v="2"/>
    <x v="3"/>
    <x v="0"/>
  </r>
  <r>
    <x v="755"/>
    <x v="5"/>
    <x v="0"/>
    <s v="SUBX_logo_genio_s_awareness"/>
    <n v="10410"/>
    <m/>
    <m/>
    <m/>
    <m/>
    <n v="1434.77484839"/>
    <m/>
    <x v="0"/>
    <m/>
    <m/>
    <x v="111"/>
    <m/>
    <x v="2"/>
    <x v="3"/>
    <x v="0"/>
  </r>
  <r>
    <x v="755"/>
    <x v="5"/>
    <x v="0"/>
    <s v="SUBX_logo_genio_s_awareness"/>
    <n v="3250"/>
    <m/>
    <m/>
    <m/>
    <m/>
    <n v="336.25882441499999"/>
    <m/>
    <x v="0"/>
    <m/>
    <m/>
    <x v="111"/>
    <m/>
    <x v="2"/>
    <x v="3"/>
    <x v="0"/>
  </r>
  <r>
    <x v="755"/>
    <x v="5"/>
    <x v="0"/>
    <s v="SUBX_logo_genio_s_awareness"/>
    <n v="10807"/>
    <m/>
    <m/>
    <m/>
    <m/>
    <n v="720.59392558500008"/>
    <m/>
    <x v="0"/>
    <m/>
    <m/>
    <x v="111"/>
    <m/>
    <x v="2"/>
    <x v="3"/>
    <x v="0"/>
  </r>
  <r>
    <x v="755"/>
    <x v="5"/>
    <x v="0"/>
    <s v="SUBX_logo_genio_s_awareness"/>
    <n v="114052"/>
    <m/>
    <m/>
    <m/>
    <m/>
    <n v="8550.4848823049997"/>
    <m/>
    <x v="0"/>
    <m/>
    <m/>
    <x v="111"/>
    <m/>
    <x v="2"/>
    <x v="3"/>
    <x v="0"/>
  </r>
  <r>
    <x v="755"/>
    <x v="5"/>
    <x v="0"/>
    <s v="SUBX_logo_genio_s_awareness"/>
    <n v="36749"/>
    <m/>
    <m/>
    <m/>
    <m/>
    <n v="4780.5823258150003"/>
    <m/>
    <x v="0"/>
    <m/>
    <m/>
    <x v="111"/>
    <m/>
    <x v="2"/>
    <x v="3"/>
    <x v="0"/>
  </r>
  <r>
    <x v="755"/>
    <x v="5"/>
    <x v="0"/>
    <s v="SUBX_logo_genio_s_awareness"/>
    <n v="2734"/>
    <m/>
    <m/>
    <m/>
    <m/>
    <n v="212.87463371000001"/>
    <m/>
    <x v="0"/>
    <m/>
    <m/>
    <x v="111"/>
    <m/>
    <x v="2"/>
    <x v="3"/>
    <x v="0"/>
  </r>
  <r>
    <x v="755"/>
    <x v="5"/>
    <x v="0"/>
    <s v="SUBX_logo_genio_s_awareness"/>
    <n v="25224"/>
    <m/>
    <m/>
    <m/>
    <m/>
    <n v="1705.2861167349997"/>
    <m/>
    <x v="0"/>
    <m/>
    <m/>
    <x v="111"/>
    <m/>
    <x v="2"/>
    <x v="3"/>
    <x v="0"/>
  </r>
  <r>
    <x v="755"/>
    <x v="5"/>
    <x v="0"/>
    <s v="SUBX_logo_genio_s_awareness"/>
    <n v="25279"/>
    <m/>
    <m/>
    <m/>
    <m/>
    <n v="1719.1554010350001"/>
    <m/>
    <x v="0"/>
    <m/>
    <m/>
    <x v="111"/>
    <m/>
    <x v="2"/>
    <x v="3"/>
    <x v="0"/>
  </r>
  <r>
    <x v="755"/>
    <x v="5"/>
    <x v="0"/>
    <s v="SUBX_logo_genio_s_awareness"/>
    <n v="1406"/>
    <m/>
    <m/>
    <m/>
    <m/>
    <n v="112.43217456500001"/>
    <m/>
    <x v="0"/>
    <m/>
    <m/>
    <x v="111"/>
    <m/>
    <x v="2"/>
    <x v="3"/>
    <x v="0"/>
  </r>
  <r>
    <x v="755"/>
    <x v="5"/>
    <x v="0"/>
    <s v="SUBX_logo_genio_s_awareness"/>
    <n v="114558"/>
    <m/>
    <m/>
    <m/>
    <m/>
    <n v="8651.4037162799996"/>
    <m/>
    <x v="0"/>
    <m/>
    <m/>
    <x v="111"/>
    <m/>
    <x v="2"/>
    <x v="3"/>
    <x v="0"/>
  </r>
  <r>
    <x v="755"/>
    <x v="5"/>
    <x v="0"/>
    <s v="SUBX_logo_genio_s_awareness"/>
    <n v="89352"/>
    <m/>
    <m/>
    <m/>
    <m/>
    <n v="11076.81714671"/>
    <m/>
    <x v="0"/>
    <m/>
    <m/>
    <x v="111"/>
    <m/>
    <x v="2"/>
    <x v="3"/>
    <x v="0"/>
  </r>
  <r>
    <x v="755"/>
    <x v="5"/>
    <x v="0"/>
    <s v="SUBX_logo_genio_s_awareness"/>
    <n v="5532"/>
    <m/>
    <m/>
    <m/>
    <m/>
    <n v="506.90911614999993"/>
    <m/>
    <x v="0"/>
    <m/>
    <m/>
    <x v="111"/>
    <m/>
    <x v="2"/>
    <x v="3"/>
    <x v="0"/>
  </r>
  <r>
    <x v="755"/>
    <x v="5"/>
    <x v="0"/>
    <s v="SUBX_logo_genio_s_awareness"/>
    <n v="3155"/>
    <m/>
    <m/>
    <m/>
    <m/>
    <n v="315.95652754500003"/>
    <m/>
    <x v="0"/>
    <m/>
    <m/>
    <x v="111"/>
    <m/>
    <x v="2"/>
    <x v="3"/>
    <x v="0"/>
  </r>
  <r>
    <x v="755"/>
    <x v="5"/>
    <x v="0"/>
    <s v="SUBX_logo_genio_s_awareness"/>
    <n v="817"/>
    <m/>
    <m/>
    <m/>
    <m/>
    <n v="72.166616645000005"/>
    <m/>
    <x v="0"/>
    <m/>
    <m/>
    <x v="111"/>
    <m/>
    <x v="2"/>
    <x v="3"/>
    <x v="0"/>
  </r>
  <r>
    <x v="755"/>
    <x v="5"/>
    <x v="0"/>
    <s v="SUBX_logo_genio_s_awareness"/>
    <n v="14741"/>
    <m/>
    <m/>
    <m/>
    <m/>
    <n v="991.92674488500006"/>
    <m/>
    <x v="0"/>
    <m/>
    <m/>
    <x v="111"/>
    <m/>
    <x v="2"/>
    <x v="3"/>
    <x v="0"/>
  </r>
  <r>
    <x v="755"/>
    <x v="5"/>
    <x v="0"/>
    <s v="NDG_logo_genio_s_Consideration"/>
    <n v="38464"/>
    <m/>
    <m/>
    <m/>
    <m/>
    <n v="3092.8159643550002"/>
    <m/>
    <x v="0"/>
    <m/>
    <m/>
    <x v="111"/>
    <m/>
    <x v="2"/>
    <x v="3"/>
    <x v="0"/>
  </r>
  <r>
    <x v="755"/>
    <x v="5"/>
    <x v="0"/>
    <s v="NDG_logo_genio_s_Consideration"/>
    <n v="2022"/>
    <m/>
    <m/>
    <m/>
    <m/>
    <n v="199.25099728999999"/>
    <m/>
    <x v="0"/>
    <m/>
    <m/>
    <x v="111"/>
    <m/>
    <x v="2"/>
    <x v="3"/>
    <x v="0"/>
  </r>
  <r>
    <x v="755"/>
    <x v="5"/>
    <x v="0"/>
    <s v="NDG_logo_genio_s_Consideration"/>
    <n v="18426"/>
    <m/>
    <m/>
    <m/>
    <m/>
    <n v="1300.7533458350001"/>
    <m/>
    <x v="0"/>
    <m/>
    <m/>
    <x v="111"/>
    <m/>
    <x v="2"/>
    <x v="3"/>
    <x v="0"/>
  </r>
  <r>
    <x v="755"/>
    <x v="5"/>
    <x v="0"/>
    <s v="NDG_logo_genio_s_Consideration"/>
    <n v="459"/>
    <m/>
    <m/>
    <m/>
    <m/>
    <n v="27.802364440000002"/>
    <m/>
    <x v="0"/>
    <m/>
    <m/>
    <x v="111"/>
    <m/>
    <x v="2"/>
    <x v="3"/>
    <x v="0"/>
  </r>
  <r>
    <x v="755"/>
    <x v="5"/>
    <x v="0"/>
    <s v="NDG_logo_genio_s_Consideration"/>
    <n v="14329"/>
    <m/>
    <m/>
    <m/>
    <m/>
    <n v="1794.60286058"/>
    <m/>
    <x v="0"/>
    <m/>
    <m/>
    <x v="111"/>
    <m/>
    <x v="2"/>
    <x v="3"/>
    <x v="0"/>
  </r>
  <r>
    <x v="755"/>
    <x v="5"/>
    <x v="0"/>
    <s v="NDG_logo_genio_s_Consideration"/>
    <n v="296"/>
    <m/>
    <m/>
    <m/>
    <m/>
    <n v="28.616052414999999"/>
    <m/>
    <x v="0"/>
    <m/>
    <m/>
    <x v="111"/>
    <m/>
    <x v="2"/>
    <x v="3"/>
    <x v="0"/>
  </r>
  <r>
    <x v="755"/>
    <x v="5"/>
    <x v="0"/>
    <s v="NDG_logo_genio_s_Consideration"/>
    <n v="8698"/>
    <m/>
    <m/>
    <m/>
    <m/>
    <n v="925.04300492999994"/>
    <m/>
    <x v="0"/>
    <m/>
    <m/>
    <x v="111"/>
    <m/>
    <x v="2"/>
    <x v="3"/>
    <x v="0"/>
  </r>
  <r>
    <x v="755"/>
    <x v="5"/>
    <x v="0"/>
    <s v="SUBX_logo_genio_s_awareness"/>
    <n v="11116"/>
    <m/>
    <m/>
    <m/>
    <m/>
    <n v="1119.6687135049999"/>
    <m/>
    <x v="0"/>
    <m/>
    <m/>
    <x v="111"/>
    <m/>
    <x v="2"/>
    <x v="3"/>
    <x v="0"/>
  </r>
  <r>
    <x v="755"/>
    <x v="5"/>
    <x v="0"/>
    <s v="SUBX_logo_genio_s_awareness"/>
    <n v="94367"/>
    <m/>
    <m/>
    <m/>
    <m/>
    <n v="11248.053512550001"/>
    <m/>
    <x v="0"/>
    <m/>
    <m/>
    <x v="111"/>
    <m/>
    <x v="2"/>
    <x v="3"/>
    <x v="0"/>
  </r>
  <r>
    <x v="755"/>
    <x v="5"/>
    <x v="0"/>
    <s v="SUBX_logo_genio_s_awareness"/>
    <n v="2762"/>
    <m/>
    <m/>
    <m/>
    <m/>
    <n v="227.31142513500001"/>
    <m/>
    <x v="0"/>
    <m/>
    <m/>
    <x v="111"/>
    <m/>
    <x v="2"/>
    <x v="3"/>
    <x v="0"/>
  </r>
  <r>
    <x v="755"/>
    <x v="5"/>
    <x v="0"/>
    <s v="SUBX_logo_genio_s_awareness"/>
    <n v="5596"/>
    <m/>
    <m/>
    <m/>
    <m/>
    <n v="519.00013601000001"/>
    <m/>
    <x v="0"/>
    <m/>
    <m/>
    <x v="111"/>
    <m/>
    <x v="2"/>
    <x v="3"/>
    <x v="0"/>
  </r>
  <r>
    <x v="755"/>
    <x v="5"/>
    <x v="0"/>
    <s v="NDG_logo_genio_s_Consideration"/>
    <n v="29400"/>
    <m/>
    <m/>
    <m/>
    <m/>
    <n v="3825.4267734499999"/>
    <m/>
    <x v="0"/>
    <m/>
    <m/>
    <x v="111"/>
    <m/>
    <x v="2"/>
    <x v="3"/>
    <x v="0"/>
  </r>
  <r>
    <x v="755"/>
    <x v="5"/>
    <x v="0"/>
    <s v="NDG_logo_genio_s_Consideration"/>
    <n v="205"/>
    <m/>
    <m/>
    <m/>
    <m/>
    <n v="18.214839585"/>
    <m/>
    <x v="0"/>
    <m/>
    <m/>
    <x v="111"/>
    <m/>
    <x v="2"/>
    <x v="3"/>
    <x v="0"/>
  </r>
  <r>
    <x v="755"/>
    <x v="5"/>
    <x v="0"/>
    <s v="NDG_logo_genio_s_Consideration"/>
    <n v="4114"/>
    <m/>
    <m/>
    <m/>
    <m/>
    <n v="590.52936625000007"/>
    <m/>
    <x v="0"/>
    <m/>
    <m/>
    <x v="111"/>
    <m/>
    <x v="2"/>
    <x v="3"/>
    <x v="0"/>
  </r>
  <r>
    <x v="755"/>
    <x v="5"/>
    <x v="0"/>
    <s v="NDG_logo_genio_s_Consideration"/>
    <n v="2712"/>
    <m/>
    <m/>
    <m/>
    <m/>
    <n v="279.6509423"/>
    <m/>
    <x v="0"/>
    <m/>
    <m/>
    <x v="111"/>
    <m/>
    <x v="2"/>
    <x v="3"/>
    <x v="0"/>
  </r>
  <r>
    <x v="755"/>
    <x v="5"/>
    <x v="0"/>
    <s v="NDG_logo_genio_s_Consideration"/>
    <n v="10664"/>
    <m/>
    <m/>
    <m/>
    <m/>
    <n v="744.49606797000001"/>
    <m/>
    <x v="0"/>
    <m/>
    <m/>
    <x v="111"/>
    <m/>
    <x v="2"/>
    <x v="3"/>
    <x v="0"/>
  </r>
  <r>
    <x v="755"/>
    <x v="5"/>
    <x v="0"/>
    <s v="NDG_logo_genio_s_Consideration"/>
    <n v="12028"/>
    <m/>
    <m/>
    <m/>
    <m/>
    <n v="1338.1983841450001"/>
    <m/>
    <x v="0"/>
    <m/>
    <m/>
    <x v="111"/>
    <m/>
    <x v="2"/>
    <x v="3"/>
    <x v="0"/>
  </r>
  <r>
    <x v="755"/>
    <x v="5"/>
    <x v="0"/>
    <s v="NDG_logo_genio_s_Consideration"/>
    <n v="328"/>
    <m/>
    <m/>
    <m/>
    <m/>
    <n v="25.147550554999999"/>
    <m/>
    <x v="0"/>
    <m/>
    <m/>
    <x v="111"/>
    <m/>
    <x v="2"/>
    <x v="3"/>
    <x v="0"/>
  </r>
  <r>
    <x v="755"/>
    <x v="5"/>
    <x v="0"/>
    <s v="NDG_logo_genio_s_Consideration"/>
    <n v="11430"/>
    <m/>
    <m/>
    <m/>
    <m/>
    <n v="1508.0481906199998"/>
    <m/>
    <x v="0"/>
    <m/>
    <m/>
    <x v="111"/>
    <m/>
    <x v="2"/>
    <x v="3"/>
    <x v="0"/>
  </r>
  <r>
    <x v="755"/>
    <x v="5"/>
    <x v="0"/>
    <s v="NDG_logo_genio_s_Consideration"/>
    <n v="7746"/>
    <m/>
    <m/>
    <m/>
    <m/>
    <n v="984.40114604500002"/>
    <m/>
    <x v="0"/>
    <m/>
    <m/>
    <x v="111"/>
    <m/>
    <x v="2"/>
    <x v="3"/>
    <x v="0"/>
  </r>
  <r>
    <x v="755"/>
    <x v="5"/>
    <x v="0"/>
    <s v="NDG_logo_genio_s_Consideration"/>
    <n v="1710"/>
    <m/>
    <m/>
    <m/>
    <m/>
    <n v="170.74421598999999"/>
    <m/>
    <x v="0"/>
    <m/>
    <m/>
    <x v="111"/>
    <m/>
    <x v="2"/>
    <x v="3"/>
    <x v="0"/>
  </r>
  <r>
    <x v="755"/>
    <x v="5"/>
    <x v="0"/>
    <s v="NDG_logo_genio_s_Consideration"/>
    <n v="10304"/>
    <m/>
    <m/>
    <m/>
    <m/>
    <n v="689.56209855999998"/>
    <m/>
    <x v="0"/>
    <m/>
    <m/>
    <x v="111"/>
    <m/>
    <x v="2"/>
    <x v="3"/>
    <x v="0"/>
  </r>
  <r>
    <x v="755"/>
    <x v="5"/>
    <x v="0"/>
    <s v="NDG_logo_genio_s_Consideration"/>
    <n v="2343"/>
    <m/>
    <m/>
    <m/>
    <m/>
    <n v="202.909734875"/>
    <m/>
    <x v="0"/>
    <m/>
    <m/>
    <x v="111"/>
    <m/>
    <x v="2"/>
    <x v="3"/>
    <x v="0"/>
  </r>
  <r>
    <x v="755"/>
    <x v="5"/>
    <x v="0"/>
    <s v="NDG_logo_genio_s_Consideration"/>
    <n v="718"/>
    <m/>
    <m/>
    <m/>
    <m/>
    <n v="61.412344640000001"/>
    <m/>
    <x v="0"/>
    <m/>
    <m/>
    <x v="111"/>
    <m/>
    <x v="2"/>
    <x v="3"/>
    <x v="0"/>
  </r>
  <r>
    <x v="755"/>
    <x v="5"/>
    <x v="0"/>
    <s v="NDG_logo_genio_s_Consideration"/>
    <n v="2260"/>
    <m/>
    <m/>
    <m/>
    <m/>
    <n v="250.02107948"/>
    <m/>
    <x v="0"/>
    <m/>
    <m/>
    <x v="111"/>
    <m/>
    <x v="2"/>
    <x v="3"/>
    <x v="0"/>
  </r>
  <r>
    <x v="755"/>
    <x v="5"/>
    <x v="0"/>
    <s v="NDG_logo_genio_s_Consideration"/>
    <n v="551"/>
    <m/>
    <m/>
    <m/>
    <m/>
    <n v="46.370031279999999"/>
    <m/>
    <x v="0"/>
    <m/>
    <m/>
    <x v="111"/>
    <m/>
    <x v="2"/>
    <x v="3"/>
    <x v="0"/>
  </r>
  <r>
    <x v="755"/>
    <x v="5"/>
    <x v="0"/>
    <s v="NDG_logo_genio_s_Consideration"/>
    <n v="839"/>
    <m/>
    <m/>
    <m/>
    <m/>
    <n v="86.582567605000008"/>
    <m/>
    <x v="0"/>
    <m/>
    <m/>
    <x v="111"/>
    <m/>
    <x v="2"/>
    <x v="3"/>
    <x v="0"/>
  </r>
  <r>
    <x v="755"/>
    <x v="5"/>
    <x v="0"/>
    <s v="NDG_logo_genio_s_Consideration"/>
    <n v="4894"/>
    <m/>
    <m/>
    <m/>
    <m/>
    <n v="439.45401786000002"/>
    <m/>
    <x v="0"/>
    <m/>
    <m/>
    <x v="111"/>
    <m/>
    <x v="2"/>
    <x v="3"/>
    <x v="0"/>
  </r>
  <r>
    <x v="755"/>
    <x v="5"/>
    <x v="0"/>
    <s v="NDG_logo_genio_s_Consideration"/>
    <n v="1023"/>
    <m/>
    <m/>
    <m/>
    <m/>
    <n v="73.37523539"/>
    <m/>
    <x v="0"/>
    <m/>
    <m/>
    <x v="111"/>
    <m/>
    <x v="2"/>
    <x v="3"/>
    <x v="0"/>
  </r>
  <r>
    <x v="755"/>
    <x v="5"/>
    <x v="0"/>
    <s v="SUBX_logo_genio_s_awareness"/>
    <n v="937"/>
    <m/>
    <m/>
    <m/>
    <m/>
    <n v="83.616149130000011"/>
    <m/>
    <x v="0"/>
    <m/>
    <m/>
    <x v="111"/>
    <m/>
    <x v="2"/>
    <x v="3"/>
    <x v="0"/>
  </r>
  <r>
    <x v="755"/>
    <x v="5"/>
    <x v="0"/>
    <s v="SUBX_logo_genio_s_awareness"/>
    <n v="819"/>
    <m/>
    <m/>
    <m/>
    <m/>
    <n v="77.263788970000007"/>
    <m/>
    <x v="0"/>
    <m/>
    <m/>
    <x v="111"/>
    <m/>
    <x v="2"/>
    <x v="3"/>
    <x v="0"/>
  </r>
  <r>
    <x v="755"/>
    <x v="5"/>
    <x v="0"/>
    <s v="SUBX_logo_genio_s_awareness"/>
    <n v="89152"/>
    <m/>
    <m/>
    <m/>
    <m/>
    <n v="11071.18749387"/>
    <m/>
    <x v="0"/>
    <m/>
    <m/>
    <x v="111"/>
    <m/>
    <x v="2"/>
    <x v="3"/>
    <x v="0"/>
  </r>
  <r>
    <x v="755"/>
    <x v="5"/>
    <x v="0"/>
    <s v="SUBX_logo_genio_s_awareness"/>
    <n v="18185"/>
    <m/>
    <m/>
    <m/>
    <m/>
    <n v="1818.3502063999999"/>
    <m/>
    <x v="0"/>
    <m/>
    <m/>
    <x v="111"/>
    <m/>
    <x v="2"/>
    <x v="3"/>
    <x v="0"/>
  </r>
  <r>
    <x v="755"/>
    <x v="5"/>
    <x v="0"/>
    <s v="SUBX_logo_genio_s_awareness"/>
    <n v="5469"/>
    <m/>
    <m/>
    <m/>
    <m/>
    <n v="489.10023357"/>
    <m/>
    <x v="0"/>
    <m/>
    <m/>
    <x v="111"/>
    <m/>
    <x v="2"/>
    <x v="3"/>
    <x v="0"/>
  </r>
  <r>
    <x v="755"/>
    <x v="5"/>
    <x v="0"/>
    <s v="SUBX_logo_genio_s_awareness"/>
    <n v="94026"/>
    <m/>
    <m/>
    <m/>
    <m/>
    <n v="11094.903346515001"/>
    <m/>
    <x v="0"/>
    <m/>
    <m/>
    <x v="111"/>
    <m/>
    <x v="2"/>
    <x v="3"/>
    <x v="0"/>
  </r>
  <r>
    <x v="755"/>
    <x v="5"/>
    <x v="0"/>
    <s v="SUBX_logo_genio_s_awareness"/>
    <n v="75088"/>
    <m/>
    <m/>
    <m/>
    <m/>
    <n v="5252.9771097949997"/>
    <m/>
    <x v="0"/>
    <m/>
    <m/>
    <x v="111"/>
    <m/>
    <x v="2"/>
    <x v="3"/>
    <x v="0"/>
  </r>
  <r>
    <x v="755"/>
    <x v="5"/>
    <x v="0"/>
    <s v="NDG_logo_genio_s_Consideration"/>
    <n v="788"/>
    <m/>
    <m/>
    <m/>
    <m/>
    <n v="68.443653945000008"/>
    <m/>
    <x v="0"/>
    <m/>
    <m/>
    <x v="111"/>
    <m/>
    <x v="2"/>
    <x v="3"/>
    <x v="0"/>
  </r>
  <r>
    <x v="755"/>
    <x v="5"/>
    <x v="0"/>
    <s v="NDG_logo_genio_s_Consideration"/>
    <n v="3496"/>
    <m/>
    <m/>
    <m/>
    <m/>
    <n v="450.53988863500001"/>
    <m/>
    <x v="0"/>
    <m/>
    <m/>
    <x v="111"/>
    <m/>
    <x v="2"/>
    <x v="3"/>
    <x v="0"/>
  </r>
  <r>
    <x v="755"/>
    <x v="5"/>
    <x v="0"/>
    <s v="NDG_logo_genio_s_Consideration"/>
    <n v="2802"/>
    <m/>
    <m/>
    <m/>
    <m/>
    <n v="167.74572008000001"/>
    <m/>
    <x v="0"/>
    <m/>
    <m/>
    <x v="111"/>
    <m/>
    <x v="2"/>
    <x v="3"/>
    <x v="0"/>
  </r>
  <r>
    <x v="755"/>
    <x v="5"/>
    <x v="0"/>
    <s v="NDG_logo_genio_s_Consideration"/>
    <n v="20526"/>
    <m/>
    <m/>
    <m/>
    <m/>
    <n v="1246.583577355"/>
    <m/>
    <x v="0"/>
    <m/>
    <m/>
    <x v="111"/>
    <m/>
    <x v="2"/>
    <x v="3"/>
    <x v="0"/>
  </r>
  <r>
    <x v="755"/>
    <x v="5"/>
    <x v="0"/>
    <s v="SUBX_logo_genio_s_awareness"/>
    <n v="9946"/>
    <m/>
    <m/>
    <m/>
    <m/>
    <n v="1222.687981135"/>
    <m/>
    <x v="0"/>
    <m/>
    <m/>
    <x v="111"/>
    <m/>
    <x v="2"/>
    <x v="3"/>
    <x v="0"/>
  </r>
  <r>
    <x v="755"/>
    <x v="5"/>
    <x v="0"/>
    <s v="SUBX_logo_genio_s_awareness"/>
    <n v="9960"/>
    <m/>
    <m/>
    <m/>
    <m/>
    <n v="1236.38955717"/>
    <m/>
    <x v="0"/>
    <m/>
    <m/>
    <x v="111"/>
    <m/>
    <x v="2"/>
    <x v="3"/>
    <x v="0"/>
  </r>
  <r>
    <x v="755"/>
    <x v="5"/>
    <x v="0"/>
    <s v="SUBX_logo_genio_s_awareness"/>
    <n v="18249"/>
    <m/>
    <m/>
    <m/>
    <m/>
    <n v="1815.96417776"/>
    <m/>
    <x v="0"/>
    <m/>
    <m/>
    <x v="111"/>
    <m/>
    <x v="2"/>
    <x v="3"/>
    <x v="0"/>
  </r>
  <r>
    <x v="755"/>
    <x v="5"/>
    <x v="0"/>
    <s v="SUBX_logo_genio_s_awareness"/>
    <n v="36900"/>
    <m/>
    <m/>
    <m/>
    <m/>
    <n v="4781.5110751000002"/>
    <m/>
    <x v="0"/>
    <m/>
    <m/>
    <x v="111"/>
    <m/>
    <x v="2"/>
    <x v="3"/>
    <x v="0"/>
  </r>
  <r>
    <x v="755"/>
    <x v="5"/>
    <x v="0"/>
    <s v="SUBX_logo_genio_s_awareness"/>
    <n v="1422"/>
    <m/>
    <m/>
    <m/>
    <m/>
    <n v="113.46540269499999"/>
    <m/>
    <x v="0"/>
    <m/>
    <m/>
    <x v="111"/>
    <m/>
    <x v="2"/>
    <x v="3"/>
    <x v="0"/>
  </r>
  <r>
    <x v="755"/>
    <x v="5"/>
    <x v="0"/>
    <s v="SUBX_logo_genio_s_awareness"/>
    <n v="5517"/>
    <m/>
    <m/>
    <m/>
    <m/>
    <n v="517.30445961999999"/>
    <m/>
    <x v="0"/>
    <m/>
    <m/>
    <x v="111"/>
    <m/>
    <x v="2"/>
    <x v="3"/>
    <x v="0"/>
  </r>
  <r>
    <x v="755"/>
    <x v="5"/>
    <x v="0"/>
    <s v="SUBX_logo_genio_s_awareness"/>
    <n v="4538"/>
    <m/>
    <m/>
    <m/>
    <m/>
    <n v="431.523115405"/>
    <m/>
    <x v="0"/>
    <m/>
    <m/>
    <x v="111"/>
    <m/>
    <x v="2"/>
    <x v="3"/>
    <x v="0"/>
  </r>
  <r>
    <x v="755"/>
    <x v="5"/>
    <x v="0"/>
    <s v="NDG_logo_genio_s_Consideration"/>
    <n v="6037"/>
    <m/>
    <m/>
    <m/>
    <m/>
    <n v="611.91224976000001"/>
    <m/>
    <x v="0"/>
    <m/>
    <m/>
    <x v="111"/>
    <m/>
    <x v="2"/>
    <x v="3"/>
    <x v="0"/>
  </r>
  <r>
    <x v="755"/>
    <x v="5"/>
    <x v="0"/>
    <s v="NDG_logo_genio_s_Consideration"/>
    <n v="6480"/>
    <m/>
    <m/>
    <m/>
    <m/>
    <n v="661.73608051000008"/>
    <m/>
    <x v="0"/>
    <m/>
    <m/>
    <x v="111"/>
    <m/>
    <x v="2"/>
    <x v="3"/>
    <x v="0"/>
  </r>
  <r>
    <x v="755"/>
    <x v="5"/>
    <x v="0"/>
    <s v="NDG_logo_genio_s_Consideration"/>
    <n v="29958"/>
    <m/>
    <m/>
    <m/>
    <m/>
    <n v="3693.5186073299997"/>
    <m/>
    <x v="0"/>
    <m/>
    <m/>
    <x v="111"/>
    <m/>
    <x v="2"/>
    <x v="3"/>
    <x v="0"/>
  </r>
  <r>
    <x v="755"/>
    <x v="5"/>
    <x v="0"/>
    <s v="NDG_logo_genio_s_Consideration"/>
    <n v="47197"/>
    <m/>
    <m/>
    <m/>
    <m/>
    <n v="3846.1741437549999"/>
    <m/>
    <x v="0"/>
    <m/>
    <m/>
    <x v="111"/>
    <m/>
    <x v="2"/>
    <x v="3"/>
    <x v="0"/>
  </r>
  <r>
    <x v="755"/>
    <x v="5"/>
    <x v="0"/>
    <s v="NDG_logo_genio_s_Consideration"/>
    <n v="683"/>
    <m/>
    <m/>
    <m/>
    <m/>
    <n v="54.018567790000006"/>
    <m/>
    <x v="0"/>
    <m/>
    <m/>
    <x v="111"/>
    <m/>
    <x v="2"/>
    <x v="3"/>
    <x v="0"/>
  </r>
  <r>
    <x v="755"/>
    <x v="5"/>
    <x v="0"/>
    <s v="NDG_logo_genio_s_Consideration"/>
    <n v="691"/>
    <m/>
    <m/>
    <m/>
    <m/>
    <n v="63.017920110000006"/>
    <m/>
    <x v="0"/>
    <m/>
    <m/>
    <x v="111"/>
    <m/>
    <x v="2"/>
    <x v="3"/>
    <x v="0"/>
  </r>
  <r>
    <x v="755"/>
    <x v="5"/>
    <x v="0"/>
    <s v="NDG_logo_genio_s_Consideration"/>
    <n v="4494"/>
    <m/>
    <m/>
    <m/>
    <m/>
    <n v="242.72987147999999"/>
    <m/>
    <x v="0"/>
    <m/>
    <m/>
    <x v="111"/>
    <m/>
    <x v="2"/>
    <x v="3"/>
    <x v="0"/>
  </r>
  <r>
    <x v="755"/>
    <x v="5"/>
    <x v="0"/>
    <s v="NDG_logo_genio_s_Consideration"/>
    <n v="9894"/>
    <m/>
    <m/>
    <m/>
    <m/>
    <n v="772.75533487999996"/>
    <m/>
    <x v="0"/>
    <m/>
    <m/>
    <x v="111"/>
    <m/>
    <x v="2"/>
    <x v="3"/>
    <x v="0"/>
  </r>
  <r>
    <x v="755"/>
    <x v="5"/>
    <x v="0"/>
    <s v="NDG_logo_genio_s_Consideration"/>
    <n v="9520"/>
    <m/>
    <m/>
    <m/>
    <m/>
    <n v="725.42958469500002"/>
    <m/>
    <x v="0"/>
    <m/>
    <m/>
    <x v="111"/>
    <m/>
    <x v="2"/>
    <x v="3"/>
    <x v="0"/>
  </r>
  <r>
    <x v="755"/>
    <x v="5"/>
    <x v="0"/>
    <s v="NDG_logo_genio_s_Consideration"/>
    <n v="9691"/>
    <m/>
    <m/>
    <m/>
    <m/>
    <n v="621.98805876000006"/>
    <m/>
    <x v="0"/>
    <m/>
    <m/>
    <x v="111"/>
    <m/>
    <x v="2"/>
    <x v="3"/>
    <x v="0"/>
  </r>
  <r>
    <x v="756"/>
    <x v="4"/>
    <x v="0"/>
    <s v="指名：ドルチェグスト（170816-170916）"/>
    <n v="41"/>
    <m/>
    <m/>
    <m/>
    <m/>
    <n v="100.88"/>
    <m/>
    <x v="0"/>
    <m/>
    <m/>
    <x v="111"/>
    <m/>
    <x v="2"/>
    <x v="3"/>
    <x v="2"/>
  </r>
  <r>
    <x v="756"/>
    <x v="4"/>
    <x v="0"/>
    <s v="指名：ドルチェグスト（170816-170916）"/>
    <n v="58"/>
    <m/>
    <m/>
    <m/>
    <m/>
    <n v="106.08"/>
    <m/>
    <x v="0"/>
    <m/>
    <m/>
    <x v="111"/>
    <m/>
    <x v="2"/>
    <x v="3"/>
    <x v="2"/>
  </r>
  <r>
    <x v="756"/>
    <x v="4"/>
    <x v="0"/>
    <s v="指名：ドルチェグスト（170816-170916）"/>
    <n v="4966"/>
    <m/>
    <m/>
    <m/>
    <m/>
    <n v="44913.440000000002"/>
    <m/>
    <x v="0"/>
    <m/>
    <m/>
    <x v="111"/>
    <m/>
    <x v="2"/>
    <x v="3"/>
    <x v="2"/>
  </r>
  <r>
    <x v="756"/>
    <x v="4"/>
    <x v="0"/>
    <s v="指名：ドルチェグスト（170816-170916）"/>
    <n v="868"/>
    <m/>
    <m/>
    <m/>
    <m/>
    <n v="7158.32"/>
    <m/>
    <x v="0"/>
    <m/>
    <m/>
    <x v="111"/>
    <m/>
    <x v="2"/>
    <x v="3"/>
    <x v="2"/>
  </r>
  <r>
    <x v="756"/>
    <x v="5"/>
    <x v="0"/>
    <s v="NDG_logo_genio_s_Consideration"/>
    <n v="54379"/>
    <m/>
    <m/>
    <m/>
    <m/>
    <n v="4277.3442189400002"/>
    <m/>
    <x v="0"/>
    <m/>
    <m/>
    <x v="111"/>
    <m/>
    <x v="2"/>
    <x v="3"/>
    <x v="0"/>
  </r>
  <r>
    <x v="756"/>
    <x v="5"/>
    <x v="0"/>
    <s v="NDG_logo_genio_s_Consideration"/>
    <n v="36585"/>
    <m/>
    <m/>
    <m/>
    <m/>
    <n v="4835.4580476250003"/>
    <m/>
    <x v="0"/>
    <m/>
    <m/>
    <x v="111"/>
    <m/>
    <x v="2"/>
    <x v="3"/>
    <x v="0"/>
  </r>
  <r>
    <x v="756"/>
    <x v="5"/>
    <x v="0"/>
    <s v="SUBX_logo_genio_s_awareness"/>
    <n v="17502"/>
    <m/>
    <m/>
    <m/>
    <m/>
    <n v="1198.0452022300001"/>
    <m/>
    <x v="0"/>
    <m/>
    <m/>
    <x v="111"/>
    <m/>
    <x v="2"/>
    <x v="3"/>
    <x v="0"/>
  </r>
  <r>
    <x v="756"/>
    <x v="5"/>
    <x v="0"/>
    <s v="SUBX_logo_genio_s_awareness"/>
    <n v="629"/>
    <m/>
    <m/>
    <m/>
    <m/>
    <n v="52.29854203"/>
    <m/>
    <x v="0"/>
    <m/>
    <m/>
    <x v="111"/>
    <m/>
    <x v="2"/>
    <x v="3"/>
    <x v="0"/>
  </r>
  <r>
    <x v="756"/>
    <x v="5"/>
    <x v="0"/>
    <s v="SUBX_logo_genio_s_awareness"/>
    <n v="11124"/>
    <m/>
    <m/>
    <m/>
    <m/>
    <n v="666.09860832499999"/>
    <m/>
    <x v="0"/>
    <m/>
    <m/>
    <x v="111"/>
    <m/>
    <x v="2"/>
    <x v="3"/>
    <x v="0"/>
  </r>
  <r>
    <x v="756"/>
    <x v="5"/>
    <x v="0"/>
    <s v="SUBX_logo_genio_s_awareness"/>
    <n v="133095"/>
    <m/>
    <m/>
    <m/>
    <m/>
    <n v="9634.2448903549994"/>
    <m/>
    <x v="0"/>
    <m/>
    <m/>
    <x v="111"/>
    <m/>
    <x v="2"/>
    <x v="3"/>
    <x v="0"/>
  </r>
  <r>
    <x v="756"/>
    <x v="5"/>
    <x v="0"/>
    <s v="SUBX_logo_genio_s_awareness"/>
    <n v="7657"/>
    <m/>
    <m/>
    <m/>
    <m/>
    <n v="706.58332284000005"/>
    <m/>
    <x v="0"/>
    <m/>
    <m/>
    <x v="111"/>
    <m/>
    <x v="2"/>
    <x v="3"/>
    <x v="0"/>
  </r>
  <r>
    <x v="756"/>
    <x v="5"/>
    <x v="0"/>
    <s v="SUBX_logo_genio_s_awareness"/>
    <n v="85877"/>
    <m/>
    <m/>
    <m/>
    <m/>
    <n v="10839.862922824999"/>
    <m/>
    <x v="0"/>
    <m/>
    <m/>
    <x v="111"/>
    <m/>
    <x v="2"/>
    <x v="3"/>
    <x v="0"/>
  </r>
  <r>
    <x v="756"/>
    <x v="5"/>
    <x v="0"/>
    <s v="SUBX_logo_genio_s_awareness"/>
    <n v="8392"/>
    <m/>
    <m/>
    <m/>
    <m/>
    <n v="1175.221728685"/>
    <m/>
    <x v="0"/>
    <m/>
    <m/>
    <x v="111"/>
    <m/>
    <x v="2"/>
    <x v="3"/>
    <x v="0"/>
  </r>
  <r>
    <x v="756"/>
    <x v="5"/>
    <x v="0"/>
    <s v="SUBX_logo_genio_s_awareness"/>
    <n v="10863"/>
    <m/>
    <m/>
    <m/>
    <m/>
    <n v="1508.0305925749999"/>
    <m/>
    <x v="0"/>
    <m/>
    <m/>
    <x v="111"/>
    <m/>
    <x v="2"/>
    <x v="3"/>
    <x v="0"/>
  </r>
  <r>
    <x v="756"/>
    <x v="5"/>
    <x v="0"/>
    <s v="NDG_logo_genio_s_Consideration"/>
    <n v="14989"/>
    <m/>
    <m/>
    <m/>
    <m/>
    <n v="1797.9477223199999"/>
    <m/>
    <x v="0"/>
    <m/>
    <m/>
    <x v="111"/>
    <m/>
    <x v="2"/>
    <x v="3"/>
    <x v="0"/>
  </r>
  <r>
    <x v="756"/>
    <x v="5"/>
    <x v="0"/>
    <s v="NDG_logo_genio_s_Consideration"/>
    <n v="351"/>
    <m/>
    <m/>
    <m/>
    <m/>
    <n v="33.13641071"/>
    <m/>
    <x v="0"/>
    <m/>
    <m/>
    <x v="111"/>
    <m/>
    <x v="2"/>
    <x v="3"/>
    <x v="0"/>
  </r>
  <r>
    <x v="756"/>
    <x v="5"/>
    <x v="0"/>
    <s v="NDG_logo_genio_s_Consideration"/>
    <n v="2264"/>
    <m/>
    <m/>
    <m/>
    <m/>
    <n v="215.657714965"/>
    <m/>
    <x v="0"/>
    <m/>
    <m/>
    <x v="111"/>
    <m/>
    <x v="2"/>
    <x v="3"/>
    <x v="0"/>
  </r>
  <r>
    <x v="756"/>
    <x v="5"/>
    <x v="0"/>
    <s v="NDG_logo_genio_s_Consideration"/>
    <n v="426"/>
    <m/>
    <m/>
    <m/>
    <m/>
    <n v="27.436259764999999"/>
    <m/>
    <x v="0"/>
    <m/>
    <m/>
    <x v="111"/>
    <m/>
    <x v="2"/>
    <x v="3"/>
    <x v="0"/>
  </r>
  <r>
    <x v="756"/>
    <x v="5"/>
    <x v="0"/>
    <s v="NDG_logo_genio_s_Consideration"/>
    <n v="672"/>
    <m/>
    <m/>
    <m/>
    <m/>
    <n v="63.519270940000006"/>
    <m/>
    <x v="0"/>
    <m/>
    <m/>
    <x v="111"/>
    <m/>
    <x v="2"/>
    <x v="3"/>
    <x v="0"/>
  </r>
  <r>
    <x v="756"/>
    <x v="5"/>
    <x v="0"/>
    <s v="NDG_logo_genio_s_Consideration"/>
    <n v="33631"/>
    <m/>
    <m/>
    <m/>
    <m/>
    <n v="2472.3422495350001"/>
    <m/>
    <x v="0"/>
    <m/>
    <m/>
    <x v="111"/>
    <m/>
    <x v="2"/>
    <x v="3"/>
    <x v="0"/>
  </r>
  <r>
    <x v="756"/>
    <x v="5"/>
    <x v="0"/>
    <s v="NDG_logo_genio_s_Consideration"/>
    <n v="393"/>
    <m/>
    <m/>
    <m/>
    <m/>
    <n v="37.431832249999999"/>
    <m/>
    <x v="0"/>
    <m/>
    <m/>
    <x v="111"/>
    <m/>
    <x v="2"/>
    <x v="3"/>
    <x v="0"/>
  </r>
  <r>
    <x v="756"/>
    <x v="5"/>
    <x v="0"/>
    <s v="NDG_logo_genio_s_Consideration"/>
    <n v="549"/>
    <m/>
    <m/>
    <m/>
    <m/>
    <n v="47.396077695000002"/>
    <m/>
    <x v="0"/>
    <m/>
    <m/>
    <x v="111"/>
    <m/>
    <x v="2"/>
    <x v="3"/>
    <x v="0"/>
  </r>
  <r>
    <x v="756"/>
    <x v="5"/>
    <x v="0"/>
    <s v="NDG_logo_genio_s_Consideration"/>
    <n v="2129"/>
    <m/>
    <m/>
    <m/>
    <m/>
    <n v="180.49267771499999"/>
    <m/>
    <x v="0"/>
    <m/>
    <m/>
    <x v="111"/>
    <m/>
    <x v="2"/>
    <x v="3"/>
    <x v="0"/>
  </r>
  <r>
    <x v="756"/>
    <x v="5"/>
    <x v="0"/>
    <s v="NDG_logo_genio_s_Consideration"/>
    <n v="8334"/>
    <m/>
    <m/>
    <m/>
    <m/>
    <n v="491.62478423499999"/>
    <m/>
    <x v="0"/>
    <m/>
    <m/>
    <x v="111"/>
    <m/>
    <x v="2"/>
    <x v="3"/>
    <x v="0"/>
  </r>
  <r>
    <x v="756"/>
    <x v="5"/>
    <x v="0"/>
    <s v="NDG_logo_genio_s_Consideration"/>
    <n v="6463"/>
    <m/>
    <m/>
    <m/>
    <m/>
    <n v="406.18251040499996"/>
    <m/>
    <x v="0"/>
    <m/>
    <m/>
    <x v="111"/>
    <m/>
    <x v="2"/>
    <x v="3"/>
    <x v="0"/>
  </r>
  <r>
    <x v="756"/>
    <x v="5"/>
    <x v="0"/>
    <s v="NDG_logo_genio_s_Consideration"/>
    <n v="6860"/>
    <m/>
    <m/>
    <m/>
    <m/>
    <n v="909.03087125999991"/>
    <m/>
    <x v="0"/>
    <m/>
    <m/>
    <x v="111"/>
    <m/>
    <x v="2"/>
    <x v="3"/>
    <x v="0"/>
  </r>
  <r>
    <x v="756"/>
    <x v="5"/>
    <x v="0"/>
    <s v="NDG_logo_genio_s_Consideration"/>
    <n v="279"/>
    <m/>
    <m/>
    <m/>
    <m/>
    <n v="23.868842909999998"/>
    <m/>
    <x v="0"/>
    <m/>
    <m/>
    <x v="111"/>
    <m/>
    <x v="2"/>
    <x v="3"/>
    <x v="0"/>
  </r>
  <r>
    <x v="756"/>
    <x v="5"/>
    <x v="0"/>
    <s v="NDG_logo_genio_s_Consideration"/>
    <n v="10252"/>
    <m/>
    <m/>
    <m/>
    <m/>
    <n v="729.97057941000003"/>
    <m/>
    <x v="0"/>
    <m/>
    <m/>
    <x v="111"/>
    <m/>
    <x v="2"/>
    <x v="3"/>
    <x v="0"/>
  </r>
  <r>
    <x v="756"/>
    <x v="5"/>
    <x v="0"/>
    <s v="NDG_logo_genio_s_Consideration"/>
    <n v="1272"/>
    <m/>
    <m/>
    <m/>
    <m/>
    <n v="95.276493550000012"/>
    <m/>
    <x v="0"/>
    <m/>
    <m/>
    <x v="111"/>
    <m/>
    <x v="2"/>
    <x v="3"/>
    <x v="0"/>
  </r>
  <r>
    <x v="756"/>
    <x v="5"/>
    <x v="0"/>
    <s v="NDG_logo_genio_s_Consideration"/>
    <n v="32455"/>
    <m/>
    <m/>
    <m/>
    <m/>
    <n v="3970.5541509949999"/>
    <m/>
    <x v="0"/>
    <m/>
    <m/>
    <x v="111"/>
    <m/>
    <x v="2"/>
    <x v="3"/>
    <x v="0"/>
  </r>
  <r>
    <x v="756"/>
    <x v="5"/>
    <x v="0"/>
    <s v="NDG_logo_genio_s_Consideration"/>
    <n v="6269"/>
    <m/>
    <m/>
    <m/>
    <m/>
    <n v="636.43992163999997"/>
    <m/>
    <x v="0"/>
    <m/>
    <m/>
    <x v="111"/>
    <m/>
    <x v="2"/>
    <x v="3"/>
    <x v="0"/>
  </r>
  <r>
    <x v="756"/>
    <x v="5"/>
    <x v="0"/>
    <s v="NDG_logo_genio_s_Consideration"/>
    <n v="921"/>
    <m/>
    <m/>
    <m/>
    <m/>
    <n v="58.438052035000005"/>
    <m/>
    <x v="0"/>
    <m/>
    <m/>
    <x v="111"/>
    <m/>
    <x v="2"/>
    <x v="3"/>
    <x v="0"/>
  </r>
  <r>
    <x v="756"/>
    <x v="5"/>
    <x v="0"/>
    <s v="NDG_logo_genio_s_Consideration"/>
    <n v="1761"/>
    <m/>
    <m/>
    <m/>
    <m/>
    <n v="166.85904309"/>
    <m/>
    <x v="0"/>
    <m/>
    <m/>
    <x v="111"/>
    <m/>
    <x v="2"/>
    <x v="3"/>
    <x v="0"/>
  </r>
  <r>
    <x v="756"/>
    <x v="5"/>
    <x v="0"/>
    <s v="NDG_logo_genio_s_Consideration"/>
    <n v="1719"/>
    <m/>
    <m/>
    <m/>
    <m/>
    <n v="163.63864434000001"/>
    <m/>
    <x v="0"/>
    <m/>
    <m/>
    <x v="111"/>
    <m/>
    <x v="2"/>
    <x v="3"/>
    <x v="0"/>
  </r>
  <r>
    <x v="756"/>
    <x v="5"/>
    <x v="0"/>
    <s v="SUBX_logo_genio_s_awareness"/>
    <n v="10722"/>
    <m/>
    <m/>
    <m/>
    <m/>
    <n v="1492.5887769450001"/>
    <m/>
    <x v="0"/>
    <m/>
    <m/>
    <x v="111"/>
    <m/>
    <x v="2"/>
    <x v="3"/>
    <x v="0"/>
  </r>
  <r>
    <x v="756"/>
    <x v="5"/>
    <x v="0"/>
    <s v="SUBX_logo_genio_s_awareness"/>
    <n v="598"/>
    <m/>
    <m/>
    <m/>
    <m/>
    <n v="47.240866349999997"/>
    <m/>
    <x v="0"/>
    <m/>
    <m/>
    <x v="111"/>
    <m/>
    <x v="2"/>
    <x v="3"/>
    <x v="0"/>
  </r>
  <r>
    <x v="756"/>
    <x v="5"/>
    <x v="0"/>
    <s v="SUBX_logo_genio_s_awareness"/>
    <n v="77994"/>
    <m/>
    <m/>
    <m/>
    <m/>
    <n v="9683.5703841199993"/>
    <m/>
    <x v="0"/>
    <m/>
    <m/>
    <x v="111"/>
    <m/>
    <x v="2"/>
    <x v="3"/>
    <x v="0"/>
  </r>
  <r>
    <x v="756"/>
    <x v="5"/>
    <x v="0"/>
    <s v="SUBX_logo_genio_s_awareness"/>
    <n v="4563"/>
    <m/>
    <m/>
    <m/>
    <m/>
    <n v="403.70267792999999"/>
    <m/>
    <x v="0"/>
    <m/>
    <m/>
    <x v="111"/>
    <m/>
    <x v="2"/>
    <x v="3"/>
    <x v="0"/>
  </r>
  <r>
    <x v="756"/>
    <x v="5"/>
    <x v="0"/>
    <s v="SUBX_logo_genio_s_awareness"/>
    <n v="19941"/>
    <m/>
    <m/>
    <m/>
    <m/>
    <n v="1895.7420140949998"/>
    <m/>
    <x v="0"/>
    <m/>
    <m/>
    <x v="111"/>
    <m/>
    <x v="2"/>
    <x v="3"/>
    <x v="0"/>
  </r>
  <r>
    <x v="756"/>
    <x v="5"/>
    <x v="0"/>
    <s v="NDG_logo_genio_s_Consideration"/>
    <n v="9415"/>
    <m/>
    <m/>
    <m/>
    <m/>
    <n v="699.07720750999999"/>
    <m/>
    <x v="0"/>
    <m/>
    <m/>
    <x v="111"/>
    <m/>
    <x v="2"/>
    <x v="3"/>
    <x v="0"/>
  </r>
  <r>
    <x v="756"/>
    <x v="5"/>
    <x v="0"/>
    <s v="NDG_logo_genio_s_Consideration"/>
    <n v="1698"/>
    <m/>
    <m/>
    <m/>
    <m/>
    <n v="172.93124166000001"/>
    <m/>
    <x v="0"/>
    <m/>
    <m/>
    <x v="111"/>
    <m/>
    <x v="2"/>
    <x v="3"/>
    <x v="0"/>
  </r>
  <r>
    <x v="756"/>
    <x v="5"/>
    <x v="0"/>
    <s v="NDG_logo_genio_s_Consideration"/>
    <n v="214"/>
    <m/>
    <m/>
    <m/>
    <m/>
    <n v="14.265489515000001"/>
    <m/>
    <x v="0"/>
    <m/>
    <m/>
    <x v="111"/>
    <m/>
    <x v="2"/>
    <x v="3"/>
    <x v="0"/>
  </r>
  <r>
    <x v="756"/>
    <x v="5"/>
    <x v="0"/>
    <s v="NDG_logo_genio_s_Consideration"/>
    <n v="11622"/>
    <m/>
    <m/>
    <m/>
    <m/>
    <n v="1330.17723136"/>
    <m/>
    <x v="0"/>
    <m/>
    <m/>
    <x v="111"/>
    <m/>
    <x v="2"/>
    <x v="3"/>
    <x v="0"/>
  </r>
  <r>
    <x v="756"/>
    <x v="5"/>
    <x v="0"/>
    <s v="NDG_logo_genio_s_Consideration"/>
    <n v="22087"/>
    <m/>
    <m/>
    <m/>
    <m/>
    <n v="2583.8775236749998"/>
    <m/>
    <x v="0"/>
    <m/>
    <m/>
    <x v="111"/>
    <m/>
    <x v="2"/>
    <x v="3"/>
    <x v="0"/>
  </r>
  <r>
    <x v="756"/>
    <x v="5"/>
    <x v="0"/>
    <s v="SUBX_logo_genio_s_awareness"/>
    <n v="574"/>
    <m/>
    <m/>
    <m/>
    <m/>
    <n v="51.330312825000007"/>
    <m/>
    <x v="0"/>
    <m/>
    <m/>
    <x v="111"/>
    <m/>
    <x v="2"/>
    <x v="3"/>
    <x v="0"/>
  </r>
  <r>
    <x v="756"/>
    <x v="5"/>
    <x v="0"/>
    <s v="SUBX_logo_genio_s_awareness"/>
    <n v="2730"/>
    <m/>
    <m/>
    <m/>
    <m/>
    <n v="256.11783592500001"/>
    <m/>
    <x v="0"/>
    <m/>
    <m/>
    <x v="111"/>
    <m/>
    <x v="2"/>
    <x v="3"/>
    <x v="0"/>
  </r>
  <r>
    <x v="756"/>
    <x v="5"/>
    <x v="0"/>
    <s v="SUBX_logo_genio_s_awareness"/>
    <n v="87906"/>
    <m/>
    <m/>
    <m/>
    <m/>
    <n v="5956.6896688950001"/>
    <m/>
    <x v="0"/>
    <m/>
    <m/>
    <x v="111"/>
    <m/>
    <x v="2"/>
    <x v="3"/>
    <x v="0"/>
  </r>
  <r>
    <x v="756"/>
    <x v="5"/>
    <x v="0"/>
    <s v="SUBX_logo_genio_s_awareness"/>
    <n v="1480"/>
    <m/>
    <m/>
    <m/>
    <m/>
    <n v="116.63685852"/>
    <m/>
    <x v="0"/>
    <m/>
    <m/>
    <x v="111"/>
    <m/>
    <x v="2"/>
    <x v="3"/>
    <x v="0"/>
  </r>
  <r>
    <x v="756"/>
    <x v="5"/>
    <x v="0"/>
    <s v="SUBX_logo_genio_s_awareness"/>
    <n v="35716"/>
    <m/>
    <m/>
    <m/>
    <m/>
    <n v="4670.5878445299995"/>
    <m/>
    <x v="0"/>
    <m/>
    <m/>
    <x v="111"/>
    <m/>
    <x v="2"/>
    <x v="3"/>
    <x v="0"/>
  </r>
  <r>
    <x v="756"/>
    <x v="5"/>
    <x v="0"/>
    <s v="SUBX_logo_genio_s_awareness"/>
    <n v="29013"/>
    <m/>
    <m/>
    <m/>
    <m/>
    <n v="1919.410928585"/>
    <m/>
    <x v="0"/>
    <m/>
    <m/>
    <x v="111"/>
    <m/>
    <x v="2"/>
    <x v="3"/>
    <x v="0"/>
  </r>
  <r>
    <x v="756"/>
    <x v="5"/>
    <x v="0"/>
    <s v="SUBX_logo_genio_s_awareness"/>
    <n v="2389"/>
    <m/>
    <m/>
    <m/>
    <m/>
    <n v="196.460697525"/>
    <m/>
    <x v="0"/>
    <m/>
    <m/>
    <x v="111"/>
    <m/>
    <x v="2"/>
    <x v="3"/>
    <x v="0"/>
  </r>
  <r>
    <x v="756"/>
    <x v="5"/>
    <x v="0"/>
    <s v="SUBX_logo_genio_s_awareness"/>
    <n v="88155"/>
    <m/>
    <m/>
    <m/>
    <m/>
    <n v="6063.8556427100002"/>
    <m/>
    <x v="0"/>
    <m/>
    <m/>
    <x v="111"/>
    <m/>
    <x v="2"/>
    <x v="3"/>
    <x v="0"/>
  </r>
  <r>
    <x v="756"/>
    <x v="5"/>
    <x v="0"/>
    <s v="SUBX_logo_genio_s_awareness"/>
    <n v="2701"/>
    <m/>
    <m/>
    <m/>
    <m/>
    <n v="252.79682626499999"/>
    <m/>
    <x v="0"/>
    <m/>
    <m/>
    <x v="111"/>
    <m/>
    <x v="2"/>
    <x v="3"/>
    <x v="0"/>
  </r>
  <r>
    <x v="756"/>
    <x v="5"/>
    <x v="0"/>
    <s v="SUBX_logo_genio_s_awareness"/>
    <n v="578"/>
    <m/>
    <m/>
    <m/>
    <m/>
    <n v="50.113404055000004"/>
    <m/>
    <x v="0"/>
    <m/>
    <m/>
    <x v="111"/>
    <m/>
    <x v="2"/>
    <x v="3"/>
    <x v="0"/>
  </r>
  <r>
    <x v="756"/>
    <x v="5"/>
    <x v="0"/>
    <s v="NDG_logo_genio_s_Consideration"/>
    <n v="271"/>
    <m/>
    <m/>
    <m/>
    <m/>
    <n v="24.298934089999999"/>
    <m/>
    <x v="0"/>
    <m/>
    <m/>
    <x v="111"/>
    <m/>
    <x v="2"/>
    <x v="3"/>
    <x v="0"/>
  </r>
  <r>
    <x v="756"/>
    <x v="5"/>
    <x v="0"/>
    <s v="NDG_logo_genio_s_Consideration"/>
    <n v="5246"/>
    <m/>
    <m/>
    <m/>
    <m/>
    <n v="313.41755435499999"/>
    <m/>
    <x v="0"/>
    <m/>
    <m/>
    <x v="111"/>
    <m/>
    <x v="2"/>
    <x v="3"/>
    <x v="0"/>
  </r>
  <r>
    <x v="756"/>
    <x v="5"/>
    <x v="0"/>
    <s v="NDG_logo_genio_s_Consideration"/>
    <n v="23036"/>
    <m/>
    <m/>
    <m/>
    <m/>
    <n v="2538.0118013199999"/>
    <m/>
    <x v="0"/>
    <m/>
    <m/>
    <x v="111"/>
    <m/>
    <x v="2"/>
    <x v="3"/>
    <x v="0"/>
  </r>
  <r>
    <x v="756"/>
    <x v="5"/>
    <x v="0"/>
    <s v="NDG_logo_genio_s_Consideration"/>
    <n v="2533"/>
    <m/>
    <m/>
    <m/>
    <m/>
    <n v="227.66702985500001"/>
    <m/>
    <x v="0"/>
    <m/>
    <m/>
    <x v="111"/>
    <m/>
    <x v="2"/>
    <x v="3"/>
    <x v="0"/>
  </r>
  <r>
    <x v="756"/>
    <x v="5"/>
    <x v="0"/>
    <s v="NDG_logo_genio_s_Consideration"/>
    <n v="350"/>
    <m/>
    <m/>
    <m/>
    <m/>
    <n v="31.894905039999998"/>
    <m/>
    <x v="0"/>
    <m/>
    <m/>
    <x v="111"/>
    <m/>
    <x v="2"/>
    <x v="3"/>
    <x v="0"/>
  </r>
  <r>
    <x v="756"/>
    <x v="5"/>
    <x v="0"/>
    <s v="SUBX_logo_genio_s_awareness"/>
    <n v="11877"/>
    <m/>
    <m/>
    <m/>
    <m/>
    <n v="1149.56756896"/>
    <m/>
    <x v="0"/>
    <m/>
    <m/>
    <x v="111"/>
    <m/>
    <x v="2"/>
    <x v="3"/>
    <x v="0"/>
  </r>
  <r>
    <x v="756"/>
    <x v="5"/>
    <x v="0"/>
    <s v="SUBX_logo_genio_s_awareness"/>
    <n v="20039"/>
    <m/>
    <m/>
    <m/>
    <m/>
    <n v="1911.5354338249999"/>
    <m/>
    <x v="0"/>
    <m/>
    <m/>
    <x v="111"/>
    <m/>
    <x v="2"/>
    <x v="3"/>
    <x v="0"/>
  </r>
  <r>
    <x v="756"/>
    <x v="5"/>
    <x v="0"/>
    <s v="SUBX_logo_genio_s_awareness"/>
    <n v="17995"/>
    <m/>
    <m/>
    <m/>
    <m/>
    <n v="1240.7608399650001"/>
    <m/>
    <x v="0"/>
    <m/>
    <m/>
    <x v="111"/>
    <m/>
    <x v="2"/>
    <x v="3"/>
    <x v="0"/>
  </r>
  <r>
    <x v="756"/>
    <x v="5"/>
    <x v="0"/>
    <s v="SUBX_logo_genio_s_awareness"/>
    <n v="3505"/>
    <m/>
    <m/>
    <m/>
    <m/>
    <n v="308.31093351999999"/>
    <m/>
    <x v="0"/>
    <m/>
    <m/>
    <x v="111"/>
    <m/>
    <x v="2"/>
    <x v="3"/>
    <x v="0"/>
  </r>
  <r>
    <x v="756"/>
    <x v="5"/>
    <x v="0"/>
    <s v="NDG_logo_genio_s_Consideration"/>
    <n v="44285"/>
    <m/>
    <m/>
    <m/>
    <m/>
    <n v="3452.2934183150001"/>
    <m/>
    <x v="0"/>
    <m/>
    <m/>
    <x v="111"/>
    <m/>
    <x v="2"/>
    <x v="3"/>
    <x v="0"/>
  </r>
  <r>
    <x v="756"/>
    <x v="5"/>
    <x v="0"/>
    <s v="NDG_logo_genio_s_Consideration"/>
    <n v="4186"/>
    <m/>
    <m/>
    <m/>
    <m/>
    <n v="608.50210142499998"/>
    <m/>
    <x v="0"/>
    <m/>
    <m/>
    <x v="111"/>
    <m/>
    <x v="2"/>
    <x v="3"/>
    <x v="0"/>
  </r>
  <r>
    <x v="756"/>
    <x v="5"/>
    <x v="0"/>
    <s v="NDG_logo_genio_s_Consideration"/>
    <n v="3150"/>
    <m/>
    <m/>
    <m/>
    <m/>
    <n v="289.38520004000003"/>
    <m/>
    <x v="0"/>
    <m/>
    <m/>
    <x v="111"/>
    <m/>
    <x v="2"/>
    <x v="3"/>
    <x v="0"/>
  </r>
  <r>
    <x v="756"/>
    <x v="5"/>
    <x v="0"/>
    <s v="NDG_logo_genio_s_Consideration"/>
    <n v="1530"/>
    <m/>
    <m/>
    <m/>
    <m/>
    <n v="137.14058348500001"/>
    <m/>
    <x v="0"/>
    <m/>
    <m/>
    <x v="111"/>
    <m/>
    <x v="2"/>
    <x v="3"/>
    <x v="0"/>
  </r>
  <r>
    <x v="756"/>
    <x v="5"/>
    <x v="0"/>
    <s v="NDG_logo_genio_s_Consideration"/>
    <n v="10585"/>
    <m/>
    <m/>
    <m/>
    <m/>
    <n v="1454.075200685"/>
    <m/>
    <x v="0"/>
    <m/>
    <m/>
    <x v="111"/>
    <m/>
    <x v="2"/>
    <x v="3"/>
    <x v="0"/>
  </r>
  <r>
    <x v="756"/>
    <x v="5"/>
    <x v="0"/>
    <s v="SUBX_logo_genio_s_awareness"/>
    <n v="2431"/>
    <m/>
    <m/>
    <m/>
    <m/>
    <n v="194.71546050000001"/>
    <m/>
    <x v="0"/>
    <m/>
    <m/>
    <x v="111"/>
    <m/>
    <x v="2"/>
    <x v="3"/>
    <x v="0"/>
  </r>
  <r>
    <x v="756"/>
    <x v="5"/>
    <x v="0"/>
    <s v="SUBX_logo_genio_s_awareness"/>
    <n v="28901"/>
    <m/>
    <m/>
    <m/>
    <m/>
    <n v="1896.3955813800001"/>
    <m/>
    <x v="0"/>
    <m/>
    <m/>
    <x v="111"/>
    <m/>
    <x v="2"/>
    <x v="3"/>
    <x v="0"/>
  </r>
  <r>
    <x v="756"/>
    <x v="5"/>
    <x v="0"/>
    <s v="SUBX_logo_genio_s_awareness"/>
    <n v="7617"/>
    <m/>
    <m/>
    <m/>
    <m/>
    <n v="690.15142846499998"/>
    <m/>
    <x v="0"/>
    <m/>
    <m/>
    <x v="111"/>
    <m/>
    <x v="2"/>
    <x v="3"/>
    <x v="0"/>
  </r>
  <r>
    <x v="756"/>
    <x v="5"/>
    <x v="0"/>
    <s v="NDG_logo_genio_s_Consideration"/>
    <n v="7518"/>
    <m/>
    <m/>
    <m/>
    <m/>
    <n v="785.74362980499996"/>
    <m/>
    <x v="0"/>
    <m/>
    <m/>
    <x v="111"/>
    <m/>
    <x v="2"/>
    <x v="3"/>
    <x v="0"/>
  </r>
  <r>
    <x v="756"/>
    <x v="5"/>
    <x v="0"/>
    <s v="NDG_logo_genio_s_Consideration"/>
    <n v="8480"/>
    <m/>
    <m/>
    <m/>
    <m/>
    <n v="587.61301238999999"/>
    <m/>
    <x v="0"/>
    <m/>
    <m/>
    <x v="111"/>
    <m/>
    <x v="2"/>
    <x v="3"/>
    <x v="0"/>
  </r>
  <r>
    <x v="756"/>
    <x v="5"/>
    <x v="0"/>
    <s v="NDG_logo_genio_s_Consideration"/>
    <n v="491"/>
    <m/>
    <m/>
    <m/>
    <m/>
    <n v="41.453511255000002"/>
    <m/>
    <x v="0"/>
    <m/>
    <m/>
    <x v="111"/>
    <m/>
    <x v="2"/>
    <x v="3"/>
    <x v="0"/>
  </r>
  <r>
    <x v="756"/>
    <x v="5"/>
    <x v="0"/>
    <s v="NDG_logo_genio_s_Consideration"/>
    <n v="2537"/>
    <m/>
    <m/>
    <m/>
    <m/>
    <n v="218.99426884000002"/>
    <m/>
    <x v="0"/>
    <m/>
    <m/>
    <x v="111"/>
    <m/>
    <x v="2"/>
    <x v="3"/>
    <x v="0"/>
  </r>
  <r>
    <x v="756"/>
    <x v="5"/>
    <x v="0"/>
    <s v="NDG_logo_genio_s_Consideration"/>
    <n v="23501"/>
    <m/>
    <m/>
    <m/>
    <m/>
    <n v="1707.49428169"/>
    <m/>
    <x v="0"/>
    <m/>
    <m/>
    <x v="111"/>
    <m/>
    <x v="2"/>
    <x v="3"/>
    <x v="0"/>
  </r>
  <r>
    <x v="756"/>
    <x v="5"/>
    <x v="0"/>
    <s v="NDG_logo_genio_s_Consideration"/>
    <n v="3918"/>
    <m/>
    <m/>
    <m/>
    <m/>
    <n v="553.94047288499996"/>
    <m/>
    <x v="0"/>
    <m/>
    <m/>
    <x v="111"/>
    <m/>
    <x v="2"/>
    <x v="3"/>
    <x v="0"/>
  </r>
  <r>
    <x v="756"/>
    <x v="5"/>
    <x v="0"/>
    <s v="NDG_logo_genio_s_Consideration"/>
    <n v="1832"/>
    <m/>
    <m/>
    <m/>
    <m/>
    <n v="164.77034481000001"/>
    <m/>
    <x v="0"/>
    <m/>
    <m/>
    <x v="111"/>
    <m/>
    <x v="2"/>
    <x v="3"/>
    <x v="0"/>
  </r>
  <r>
    <x v="756"/>
    <x v="5"/>
    <x v="0"/>
    <s v="NDG_logo_genio_s_Consideration"/>
    <n v="1616"/>
    <m/>
    <m/>
    <m/>
    <m/>
    <n v="153.24047546"/>
    <m/>
    <x v="0"/>
    <m/>
    <m/>
    <x v="111"/>
    <m/>
    <x v="2"/>
    <x v="3"/>
    <x v="0"/>
  </r>
  <r>
    <x v="756"/>
    <x v="5"/>
    <x v="0"/>
    <s v="NDG_logo_genio_s_Consideration"/>
    <n v="249"/>
    <m/>
    <m/>
    <m/>
    <m/>
    <n v="21.310340494999998"/>
    <m/>
    <x v="0"/>
    <m/>
    <m/>
    <x v="111"/>
    <m/>
    <x v="2"/>
    <x v="3"/>
    <x v="0"/>
  </r>
  <r>
    <x v="756"/>
    <x v="5"/>
    <x v="0"/>
    <s v="NDG_logo_genio_s_Consideration"/>
    <n v="4915"/>
    <m/>
    <m/>
    <m/>
    <m/>
    <n v="273.15047892000001"/>
    <m/>
    <x v="0"/>
    <m/>
    <m/>
    <x v="111"/>
    <m/>
    <x v="2"/>
    <x v="3"/>
    <x v="0"/>
  </r>
  <r>
    <x v="756"/>
    <x v="5"/>
    <x v="0"/>
    <s v="SUBX_logo_genio_s_awareness"/>
    <n v="3476"/>
    <m/>
    <m/>
    <m/>
    <m/>
    <n v="314.88960411499994"/>
    <m/>
    <x v="0"/>
    <m/>
    <m/>
    <x v="111"/>
    <m/>
    <x v="2"/>
    <x v="3"/>
    <x v="0"/>
  </r>
  <r>
    <x v="756"/>
    <x v="5"/>
    <x v="0"/>
    <s v="SUBX_logo_genio_s_awareness"/>
    <n v="10953"/>
    <m/>
    <m/>
    <m/>
    <m/>
    <n v="650.27631567000003"/>
    <m/>
    <x v="0"/>
    <m/>
    <m/>
    <x v="111"/>
    <m/>
    <x v="2"/>
    <x v="3"/>
    <x v="0"/>
  </r>
  <r>
    <x v="756"/>
    <x v="5"/>
    <x v="0"/>
    <s v="SUBX_logo_genio_s_awareness"/>
    <n v="4570"/>
    <m/>
    <m/>
    <m/>
    <m/>
    <n v="388.58193992999998"/>
    <m/>
    <x v="0"/>
    <m/>
    <m/>
    <x v="111"/>
    <m/>
    <x v="2"/>
    <x v="3"/>
    <x v="0"/>
  </r>
  <r>
    <x v="756"/>
    <x v="5"/>
    <x v="0"/>
    <s v="SUBX_logo_genio_s_awareness"/>
    <n v="85849"/>
    <m/>
    <m/>
    <m/>
    <m/>
    <n v="10802.826078210001"/>
    <m/>
    <x v="0"/>
    <m/>
    <m/>
    <x v="111"/>
    <m/>
    <x v="2"/>
    <x v="3"/>
    <x v="0"/>
  </r>
  <r>
    <x v="756"/>
    <x v="5"/>
    <x v="0"/>
    <s v="SUBX_logo_genio_s_awareness"/>
    <n v="1490"/>
    <m/>
    <m/>
    <m/>
    <m/>
    <n v="122.80493705500001"/>
    <m/>
    <x v="0"/>
    <m/>
    <m/>
    <x v="111"/>
    <m/>
    <x v="2"/>
    <x v="3"/>
    <x v="0"/>
  </r>
  <r>
    <x v="756"/>
    <x v="5"/>
    <x v="0"/>
    <s v="SUBX_logo_genio_s_awareness"/>
    <n v="77478"/>
    <m/>
    <m/>
    <m/>
    <m/>
    <n v="9635.1268631600014"/>
    <m/>
    <x v="0"/>
    <m/>
    <m/>
    <x v="111"/>
    <m/>
    <x v="2"/>
    <x v="3"/>
    <x v="0"/>
  </r>
  <r>
    <x v="756"/>
    <x v="5"/>
    <x v="0"/>
    <s v="SUBX_logo_genio_s_awareness"/>
    <n v="11850"/>
    <m/>
    <m/>
    <m/>
    <m/>
    <n v="1119.4149461950001"/>
    <m/>
    <x v="0"/>
    <m/>
    <m/>
    <x v="111"/>
    <m/>
    <x v="2"/>
    <x v="3"/>
    <x v="0"/>
  </r>
  <r>
    <x v="756"/>
    <x v="5"/>
    <x v="0"/>
    <s v="SUBX_logo_genio_s_awareness"/>
    <n v="35515"/>
    <m/>
    <m/>
    <m/>
    <m/>
    <n v="4653.2386452299997"/>
    <m/>
    <x v="0"/>
    <m/>
    <m/>
    <x v="111"/>
    <m/>
    <x v="2"/>
    <x v="3"/>
    <x v="0"/>
  </r>
  <r>
    <x v="756"/>
    <x v="5"/>
    <x v="0"/>
    <s v="SUBX_logo_genio_s_awareness"/>
    <n v="133115"/>
    <m/>
    <m/>
    <m/>
    <m/>
    <n v="9572.594583529999"/>
    <m/>
    <x v="0"/>
    <m/>
    <m/>
    <x v="111"/>
    <m/>
    <x v="2"/>
    <x v="3"/>
    <x v="0"/>
  </r>
  <r>
    <x v="756"/>
    <x v="5"/>
    <x v="0"/>
    <s v="SUBX_logo_genio_s_awareness"/>
    <n v="8237"/>
    <m/>
    <m/>
    <m/>
    <m/>
    <n v="1149.5976906850001"/>
    <m/>
    <x v="0"/>
    <m/>
    <m/>
    <x v="111"/>
    <m/>
    <x v="2"/>
    <x v="3"/>
    <x v="0"/>
  </r>
  <r>
    <x v="756"/>
    <x v="5"/>
    <x v="0"/>
    <s v="NDG_logo_genio_s_Consideration"/>
    <n v="25090"/>
    <m/>
    <m/>
    <m/>
    <m/>
    <n v="1489.32390865"/>
    <m/>
    <x v="0"/>
    <m/>
    <m/>
    <x v="111"/>
    <m/>
    <x v="2"/>
    <x v="3"/>
    <x v="0"/>
  </r>
  <r>
    <x v="756"/>
    <x v="5"/>
    <x v="0"/>
    <s v="NDG_logo_genio_s_Consideration"/>
    <n v="7548"/>
    <m/>
    <m/>
    <m/>
    <m/>
    <n v="764.02850863000003"/>
    <m/>
    <x v="0"/>
    <m/>
    <m/>
    <x v="111"/>
    <m/>
    <x v="2"/>
    <x v="3"/>
    <x v="0"/>
  </r>
  <r>
    <x v="756"/>
    <x v="5"/>
    <x v="0"/>
    <s v="NDG_logo_genio_s_Consideration"/>
    <n v="5475"/>
    <m/>
    <m/>
    <m/>
    <m/>
    <n v="471.30776156000002"/>
    <m/>
    <x v="0"/>
    <m/>
    <m/>
    <x v="111"/>
    <m/>
    <x v="2"/>
    <x v="3"/>
    <x v="0"/>
  </r>
  <r>
    <x v="756"/>
    <x v="5"/>
    <x v="0"/>
    <s v="NDG_logo_genio_s_Consideration"/>
    <n v="4904"/>
    <m/>
    <m/>
    <m/>
    <m/>
    <n v="269.55646596999998"/>
    <m/>
    <x v="0"/>
    <m/>
    <m/>
    <x v="111"/>
    <m/>
    <x v="2"/>
    <x v="3"/>
    <x v="0"/>
  </r>
  <r>
    <x v="756"/>
    <x v="5"/>
    <x v="0"/>
    <s v="NDG_logo_genio_s_Consideration"/>
    <n v="17757"/>
    <m/>
    <m/>
    <m/>
    <m/>
    <n v="1032.0596947399999"/>
    <m/>
    <x v="0"/>
    <m/>
    <m/>
    <x v="111"/>
    <m/>
    <x v="2"/>
    <x v="3"/>
    <x v="0"/>
  </r>
  <r>
    <x v="756"/>
    <x v="5"/>
    <x v="0"/>
    <s v="NDG_logo_genio_s_Consideration"/>
    <n v="744"/>
    <m/>
    <m/>
    <m/>
    <m/>
    <n v="62.336451065000006"/>
    <m/>
    <x v="0"/>
    <m/>
    <m/>
    <x v="111"/>
    <m/>
    <x v="2"/>
    <x v="3"/>
    <x v="0"/>
  </r>
  <r>
    <x v="756"/>
    <x v="5"/>
    <x v="0"/>
    <s v="NDG_logo_genio_s_Consideration"/>
    <n v="3149"/>
    <m/>
    <m/>
    <m/>
    <m/>
    <n v="323.27174037999998"/>
    <m/>
    <x v="0"/>
    <m/>
    <m/>
    <x v="111"/>
    <m/>
    <x v="2"/>
    <x v="3"/>
    <x v="0"/>
  </r>
  <r>
    <x v="756"/>
    <x v="5"/>
    <x v="0"/>
    <s v="NDG_logo_genio_s_Consideration"/>
    <n v="26087"/>
    <m/>
    <m/>
    <m/>
    <m/>
    <n v="3055.2655407050001"/>
    <m/>
    <x v="0"/>
    <m/>
    <m/>
    <x v="111"/>
    <m/>
    <x v="2"/>
    <x v="3"/>
    <x v="0"/>
  </r>
  <r>
    <x v="756"/>
    <x v="5"/>
    <x v="0"/>
    <s v="NDG_logo_genio_s_Consideration"/>
    <n v="13825"/>
    <m/>
    <m/>
    <m/>
    <m/>
    <n v="1770.6058595699999"/>
    <m/>
    <x v="0"/>
    <m/>
    <m/>
    <x v="111"/>
    <m/>
    <x v="2"/>
    <x v="3"/>
    <x v="0"/>
  </r>
  <r>
    <x v="756"/>
    <x v="5"/>
    <x v="0"/>
    <s v="NDG_logo_genio_s_Consideration"/>
    <n v="1267"/>
    <m/>
    <m/>
    <m/>
    <m/>
    <n v="108.62794063"/>
    <m/>
    <x v="0"/>
    <m/>
    <m/>
    <x v="111"/>
    <m/>
    <x v="2"/>
    <x v="3"/>
    <x v="0"/>
  </r>
  <r>
    <x v="756"/>
    <x v="5"/>
    <x v="0"/>
    <s v="NDG_logo_genio_s_Consideration"/>
    <n v="11416"/>
    <m/>
    <m/>
    <m/>
    <m/>
    <n v="1405.9974811199997"/>
    <m/>
    <x v="0"/>
    <m/>
    <m/>
    <x v="111"/>
    <m/>
    <x v="2"/>
    <x v="3"/>
    <x v="0"/>
  </r>
  <r>
    <x v="756"/>
    <x v="5"/>
    <x v="0"/>
    <s v="NDG_logo_genio_s_Consideration"/>
    <n v="2754"/>
    <m/>
    <m/>
    <m/>
    <m/>
    <n v="267.70093314500002"/>
    <m/>
    <x v="0"/>
    <m/>
    <m/>
    <x v="111"/>
    <m/>
    <x v="2"/>
    <x v="3"/>
    <x v="0"/>
  </r>
  <r>
    <x v="756"/>
    <x v="5"/>
    <x v="0"/>
    <s v="NDG_logo_genio_s_Consideration"/>
    <n v="10282"/>
    <m/>
    <m/>
    <m/>
    <m/>
    <n v="734.57079957999997"/>
    <m/>
    <x v="0"/>
    <m/>
    <m/>
    <x v="111"/>
    <m/>
    <x v="2"/>
    <x v="3"/>
    <x v="0"/>
  </r>
  <r>
    <x v="857"/>
    <x v="0"/>
    <x v="0"/>
    <s v="指名：共通TOP（161228AM-170131）"/>
    <n v="335"/>
    <m/>
    <m/>
    <m/>
    <m/>
    <n v="396.24"/>
    <m/>
    <x v="0"/>
    <m/>
    <m/>
    <x v="125"/>
    <m/>
    <x v="2"/>
    <x v="3"/>
    <x v="2"/>
  </r>
  <r>
    <x v="858"/>
    <x v="0"/>
    <x v="0"/>
    <s v="指名：共通TOP（161228AM-170131）"/>
    <n v="4820"/>
    <m/>
    <m/>
    <m/>
    <m/>
    <n v="9578.4"/>
    <m/>
    <x v="0"/>
    <m/>
    <m/>
    <x v="125"/>
    <m/>
    <x v="2"/>
    <x v="3"/>
    <x v="2"/>
  </r>
  <r>
    <x v="859"/>
    <x v="0"/>
    <x v="0"/>
    <s v="指名：共通TOP（161228AM-170131）"/>
    <n v="3012"/>
    <m/>
    <m/>
    <m/>
    <m/>
    <n v="5877.04"/>
    <m/>
    <x v="0"/>
    <m/>
    <m/>
    <x v="125"/>
    <m/>
    <x v="2"/>
    <x v="3"/>
    <x v="2"/>
  </r>
  <r>
    <x v="860"/>
    <x v="0"/>
    <x v="0"/>
    <s v="指名：共通TOP（161228AM-170131）"/>
    <n v="26"/>
    <m/>
    <m/>
    <m/>
    <m/>
    <n v="63.440000000000005"/>
    <m/>
    <x v="0"/>
    <m/>
    <m/>
    <x v="125"/>
    <m/>
    <x v="2"/>
    <x v="3"/>
    <x v="2"/>
  </r>
  <r>
    <x v="861"/>
    <x v="0"/>
    <x v="0"/>
    <s v="指名：共通TOP（161228AM-170131）"/>
    <n v="11"/>
    <m/>
    <m/>
    <m/>
    <m/>
    <n v="1.04"/>
    <m/>
    <x v="0"/>
    <m/>
    <m/>
    <x v="125"/>
    <m/>
    <x v="2"/>
    <x v="3"/>
    <x v="2"/>
  </r>
  <r>
    <x v="862"/>
    <x v="0"/>
    <x v="0"/>
    <s v="指名：共通TOP（161228AM-170131）"/>
    <n v="12"/>
    <m/>
    <m/>
    <m/>
    <m/>
    <n v="0"/>
    <m/>
    <x v="0"/>
    <m/>
    <m/>
    <x v="125"/>
    <m/>
    <x v="2"/>
    <x v="3"/>
    <x v="2"/>
  </r>
  <r>
    <x v="863"/>
    <x v="0"/>
    <x v="0"/>
    <s v="指名：共通TOP（161228AM-170131）"/>
    <n v="7"/>
    <m/>
    <m/>
    <m/>
    <m/>
    <n v="4.16"/>
    <m/>
    <x v="0"/>
    <m/>
    <m/>
    <x v="125"/>
    <m/>
    <x v="2"/>
    <x v="3"/>
    <x v="2"/>
  </r>
  <r>
    <x v="864"/>
    <x v="0"/>
    <x v="0"/>
    <s v="指名：共通TOP（161228AM-170131）"/>
    <n v="7"/>
    <m/>
    <m/>
    <m/>
    <m/>
    <n v="0"/>
    <m/>
    <x v="0"/>
    <m/>
    <m/>
    <x v="126"/>
    <m/>
    <x v="2"/>
    <x v="3"/>
    <x v="2"/>
  </r>
  <r>
    <x v="865"/>
    <x v="0"/>
    <x v="0"/>
    <s v="指名：共通TOP（161228AM-170131）"/>
    <n v="11352"/>
    <m/>
    <m/>
    <m/>
    <m/>
    <n v="5831.28"/>
    <m/>
    <x v="0"/>
    <m/>
    <m/>
    <x v="126"/>
    <m/>
    <x v="2"/>
    <x v="3"/>
    <x v="2"/>
  </r>
  <r>
    <x v="866"/>
    <x v="0"/>
    <x v="0"/>
    <s v="指名：共通TOP（161228AM-170131）"/>
    <n v="10016"/>
    <m/>
    <m/>
    <m/>
    <m/>
    <n v="10016.24"/>
    <m/>
    <x v="0"/>
    <m/>
    <m/>
    <x v="126"/>
    <m/>
    <x v="2"/>
    <x v="3"/>
    <x v="2"/>
  </r>
  <r>
    <x v="867"/>
    <x v="0"/>
    <x v="0"/>
    <s v="指名：共通TOP（161228AM-170131）"/>
    <n v="8153"/>
    <m/>
    <m/>
    <m/>
    <m/>
    <n v="9100"/>
    <m/>
    <x v="0"/>
    <m/>
    <m/>
    <x v="126"/>
    <m/>
    <x v="2"/>
    <x v="3"/>
    <x v="2"/>
  </r>
  <r>
    <x v="868"/>
    <x v="0"/>
    <x v="0"/>
    <s v="指名：共通TOP（161228AM-170131）"/>
    <n v="6011"/>
    <m/>
    <m/>
    <m/>
    <m/>
    <n v="6935.76"/>
    <m/>
    <x v="0"/>
    <m/>
    <m/>
    <x v="126"/>
    <m/>
    <x v="2"/>
    <x v="3"/>
    <x v="2"/>
  </r>
  <r>
    <x v="869"/>
    <x v="0"/>
    <x v="0"/>
    <s v="指名：共通TOP（161228AM-170131）"/>
    <n v="5461"/>
    <m/>
    <m/>
    <m/>
    <m/>
    <n v="6544.72"/>
    <m/>
    <x v="0"/>
    <m/>
    <m/>
    <x v="126"/>
    <m/>
    <x v="2"/>
    <x v="3"/>
    <x v="2"/>
  </r>
  <r>
    <x v="870"/>
    <x v="0"/>
    <x v="0"/>
    <s v="指名：共通TOP（161228AM-170131）"/>
    <n v="5516"/>
    <m/>
    <m/>
    <m/>
    <m/>
    <n v="5564"/>
    <m/>
    <x v="0"/>
    <m/>
    <m/>
    <x v="126"/>
    <m/>
    <x v="2"/>
    <x v="3"/>
    <x v="2"/>
  </r>
  <r>
    <x v="871"/>
    <x v="0"/>
    <x v="0"/>
    <s v="指名：共通TOP（161228AM-170131）"/>
    <n v="5935"/>
    <m/>
    <m/>
    <m/>
    <m/>
    <n v="7096.96"/>
    <m/>
    <x v="0"/>
    <m/>
    <m/>
    <x v="127"/>
    <m/>
    <x v="2"/>
    <x v="3"/>
    <x v="2"/>
  </r>
  <r>
    <x v="872"/>
    <x v="0"/>
    <x v="0"/>
    <s v="指名：共通TOP（161228AM-170131）"/>
    <n v="5447"/>
    <m/>
    <m/>
    <m/>
    <m/>
    <n v="6622.72"/>
    <m/>
    <x v="0"/>
    <m/>
    <m/>
    <x v="127"/>
    <m/>
    <x v="2"/>
    <x v="3"/>
    <x v="2"/>
  </r>
  <r>
    <x v="873"/>
    <x v="0"/>
    <x v="0"/>
    <s v="指名：共通TOP（161228AM-170131）"/>
    <n v="5472"/>
    <m/>
    <m/>
    <m/>
    <m/>
    <n v="6616.4800000000005"/>
    <m/>
    <x v="0"/>
    <m/>
    <m/>
    <x v="127"/>
    <m/>
    <x v="2"/>
    <x v="3"/>
    <x v="2"/>
  </r>
  <r>
    <x v="874"/>
    <x v="0"/>
    <x v="0"/>
    <s v="指名：共通TOP（161228AM-170131）"/>
    <n v="5663"/>
    <m/>
    <m/>
    <m/>
    <m/>
    <n v="5951.92"/>
    <m/>
    <x v="0"/>
    <m/>
    <m/>
    <x v="127"/>
    <m/>
    <x v="2"/>
    <x v="3"/>
    <x v="2"/>
  </r>
  <r>
    <x v="875"/>
    <x v="0"/>
    <x v="0"/>
    <s v="指名：共通TOP（161228AM-170131）"/>
    <n v="5324"/>
    <m/>
    <m/>
    <m/>
    <m/>
    <n v="5517.2"/>
    <m/>
    <x v="0"/>
    <m/>
    <m/>
    <x v="127"/>
    <m/>
    <x v="2"/>
    <x v="3"/>
    <x v="2"/>
  </r>
  <r>
    <x v="876"/>
    <x v="0"/>
    <x v="0"/>
    <s v="指名：共通TOP（161228AM-170131）"/>
    <n v="4951"/>
    <m/>
    <m/>
    <m/>
    <m/>
    <n v="6415.76"/>
    <m/>
    <x v="0"/>
    <m/>
    <m/>
    <x v="127"/>
    <m/>
    <x v="2"/>
    <x v="3"/>
    <x v="2"/>
  </r>
  <r>
    <x v="877"/>
    <x v="0"/>
    <x v="0"/>
    <s v="指名：共通TOP（161228AM-170131）"/>
    <n v="4798"/>
    <m/>
    <m/>
    <m/>
    <m/>
    <n v="6318"/>
    <m/>
    <x v="0"/>
    <m/>
    <m/>
    <x v="127"/>
    <m/>
    <x v="2"/>
    <x v="3"/>
    <x v="2"/>
  </r>
  <r>
    <x v="878"/>
    <x v="0"/>
    <x v="0"/>
    <s v="指名：共通TOP（161228AM-170131）"/>
    <n v="4890"/>
    <m/>
    <m/>
    <m/>
    <m/>
    <n v="7832.2400000000007"/>
    <m/>
    <x v="0"/>
    <m/>
    <m/>
    <x v="128"/>
    <m/>
    <x v="2"/>
    <x v="3"/>
    <x v="2"/>
  </r>
  <r>
    <x v="879"/>
    <x v="0"/>
    <x v="0"/>
    <s v="指名：共通TOP（161228AM-170131）"/>
    <n v="5141"/>
    <m/>
    <m/>
    <m/>
    <m/>
    <n v="7468.2400000000007"/>
    <m/>
    <x v="0"/>
    <m/>
    <m/>
    <x v="128"/>
    <m/>
    <x v="2"/>
    <x v="3"/>
    <x v="2"/>
  </r>
  <r>
    <x v="880"/>
    <x v="0"/>
    <x v="0"/>
    <s v="指名：共通TOP（161228AM-170131）"/>
    <n v="4888"/>
    <m/>
    <m/>
    <m/>
    <m/>
    <n v="6144.3200000000006"/>
    <m/>
    <x v="0"/>
    <m/>
    <m/>
    <x v="128"/>
    <m/>
    <x v="2"/>
    <x v="3"/>
    <x v="2"/>
  </r>
  <r>
    <x v="881"/>
    <x v="0"/>
    <x v="0"/>
    <s v="指名：共通TOP（161228AM-170131）"/>
    <n v="3803"/>
    <m/>
    <m/>
    <m/>
    <m/>
    <n v="3574.48"/>
    <m/>
    <x v="0"/>
    <m/>
    <m/>
    <x v="128"/>
    <m/>
    <x v="2"/>
    <x v="3"/>
    <x v="2"/>
  </r>
  <r>
    <x v="882"/>
    <x v="0"/>
    <x v="0"/>
    <s v="指名：共通TOP（161228AM-170131）"/>
    <n v="4850"/>
    <m/>
    <m/>
    <m/>
    <m/>
    <n v="3852.1600000000003"/>
    <m/>
    <x v="0"/>
    <m/>
    <m/>
    <x v="128"/>
    <m/>
    <x v="2"/>
    <x v="3"/>
    <x v="2"/>
  </r>
  <r>
    <x v="883"/>
    <x v="0"/>
    <x v="0"/>
    <s v="指名：共通TOP（161228AM-170131）"/>
    <n v="4594"/>
    <m/>
    <m/>
    <m/>
    <m/>
    <n v="2398.2400000000002"/>
    <m/>
    <x v="0"/>
    <m/>
    <m/>
    <x v="128"/>
    <m/>
    <x v="2"/>
    <x v="3"/>
    <x v="2"/>
  </r>
  <r>
    <x v="884"/>
    <x v="0"/>
    <x v="0"/>
    <s v="指名：共通TOP（161228AM-170131）"/>
    <n v="3654"/>
    <m/>
    <m/>
    <m/>
    <m/>
    <n v="2721.6800000000003"/>
    <m/>
    <x v="0"/>
    <m/>
    <m/>
    <x v="128"/>
    <m/>
    <x v="2"/>
    <x v="3"/>
    <x v="2"/>
  </r>
  <r>
    <x v="885"/>
    <x v="0"/>
    <x v="0"/>
    <s v="指名：共通TOP（161228AM-170131）"/>
    <n v="4452"/>
    <m/>
    <m/>
    <m/>
    <m/>
    <n v="2607.2800000000002"/>
    <m/>
    <x v="0"/>
    <m/>
    <m/>
    <x v="116"/>
    <m/>
    <x v="2"/>
    <x v="3"/>
    <x v="2"/>
  </r>
  <r>
    <x v="886"/>
    <x v="0"/>
    <x v="0"/>
    <s v="指名：共通TOP（161228AM-170131）"/>
    <n v="3657"/>
    <m/>
    <m/>
    <m/>
    <m/>
    <n v="2635.36"/>
    <m/>
    <x v="0"/>
    <m/>
    <m/>
    <x v="116"/>
    <m/>
    <x v="2"/>
    <x v="3"/>
    <x v="2"/>
  </r>
  <r>
    <x v="887"/>
    <x v="0"/>
    <x v="0"/>
    <s v="指名：共通TOP（161228AM-170131）"/>
    <n v="4196"/>
    <m/>
    <m/>
    <m/>
    <m/>
    <n v="2388.88"/>
    <m/>
    <x v="0"/>
    <m/>
    <m/>
    <x v="116"/>
    <m/>
    <x v="2"/>
    <x v="3"/>
    <x v="2"/>
  </r>
  <r>
    <x v="888"/>
    <x v="0"/>
    <x v="0"/>
    <s v="指名：共通TOP（161228AM-170131）"/>
    <n v="3583"/>
    <m/>
    <m/>
    <m/>
    <m/>
    <n v="2580.2400000000002"/>
    <m/>
    <x v="0"/>
    <m/>
    <m/>
    <x v="116"/>
    <m/>
    <x v="2"/>
    <x v="3"/>
    <x v="2"/>
  </r>
  <r>
    <x v="889"/>
    <x v="0"/>
    <x v="0"/>
    <s v="指名：共通TOP（161228AM-170131）"/>
    <n v="6161"/>
    <m/>
    <m/>
    <m/>
    <m/>
    <n v="9648.08"/>
    <m/>
    <x v="0"/>
    <m/>
    <m/>
    <x v="78"/>
    <m/>
    <x v="2"/>
    <x v="3"/>
    <x v="2"/>
  </r>
  <r>
    <x v="890"/>
    <x v="0"/>
    <x v="0"/>
    <s v="指名：共通TOP（161228AM-170131）"/>
    <n v="7928"/>
    <m/>
    <m/>
    <m/>
    <m/>
    <n v="11598.08"/>
    <m/>
    <x v="0"/>
    <m/>
    <m/>
    <x v="78"/>
    <m/>
    <x v="2"/>
    <x v="3"/>
    <x v="2"/>
  </r>
  <r>
    <x v="891"/>
    <x v="0"/>
    <x v="0"/>
    <s v="指名：共通TOP（161228AM-170131）"/>
    <n v="7563"/>
    <m/>
    <m/>
    <m/>
    <m/>
    <n v="14912.560000000001"/>
    <m/>
    <x v="0"/>
    <m/>
    <m/>
    <x v="78"/>
    <m/>
    <x v="2"/>
    <x v="3"/>
    <x v="2"/>
  </r>
  <r>
    <x v="892"/>
    <x v="0"/>
    <x v="0"/>
    <s v="指名：共通TOP（161228AM-170131）"/>
    <n v="7483"/>
    <m/>
    <m/>
    <m/>
    <m/>
    <n v="10455.120000000001"/>
    <m/>
    <x v="0"/>
    <m/>
    <m/>
    <x v="78"/>
    <m/>
    <x v="2"/>
    <x v="3"/>
    <x v="2"/>
  </r>
  <r>
    <x v="893"/>
    <x v="0"/>
    <x v="0"/>
    <s v="指名：共通TOP（161228AM-170131）"/>
    <n v="7154"/>
    <m/>
    <m/>
    <m/>
    <m/>
    <n v="9808.24"/>
    <m/>
    <x v="0"/>
    <m/>
    <m/>
    <x v="78"/>
    <m/>
    <x v="2"/>
    <x v="3"/>
    <x v="2"/>
  </r>
  <r>
    <x v="894"/>
    <x v="0"/>
    <x v="0"/>
    <s v="指名：共通TOP（161228AM-170131）"/>
    <n v="8014"/>
    <m/>
    <m/>
    <m/>
    <m/>
    <n v="12493.52"/>
    <m/>
    <x v="0"/>
    <m/>
    <m/>
    <x v="129"/>
    <m/>
    <x v="2"/>
    <x v="3"/>
    <x v="2"/>
  </r>
  <r>
    <x v="895"/>
    <x v="0"/>
    <x v="0"/>
    <s v="指名：共通TOP（161228AM-170131）"/>
    <n v="7536"/>
    <m/>
    <m/>
    <m/>
    <m/>
    <n v="13887.12"/>
    <m/>
    <x v="0"/>
    <m/>
    <m/>
    <x v="129"/>
    <m/>
    <x v="2"/>
    <x v="3"/>
    <x v="2"/>
  </r>
  <r>
    <x v="896"/>
    <x v="0"/>
    <x v="0"/>
    <s v="指名：共通TOP（161228AM-170131）"/>
    <n v="7042"/>
    <m/>
    <m/>
    <m/>
    <m/>
    <n v="16852.16"/>
    <m/>
    <x v="0"/>
    <m/>
    <m/>
    <x v="129"/>
    <m/>
    <x v="2"/>
    <x v="3"/>
    <x v="2"/>
  </r>
  <r>
    <x v="897"/>
    <x v="0"/>
    <x v="0"/>
    <s v="指名：共通TOP（161228AM-170131）"/>
    <n v="6498"/>
    <m/>
    <m/>
    <m/>
    <m/>
    <n v="14889.68"/>
    <m/>
    <x v="0"/>
    <m/>
    <m/>
    <x v="129"/>
    <m/>
    <x v="2"/>
    <x v="3"/>
    <x v="2"/>
  </r>
  <r>
    <x v="898"/>
    <x v="0"/>
    <x v="0"/>
    <s v="指名：共通TOP（161228AM-170131）"/>
    <n v="7392"/>
    <m/>
    <m/>
    <m/>
    <m/>
    <n v="12669.28"/>
    <m/>
    <x v="0"/>
    <m/>
    <m/>
    <x v="129"/>
    <m/>
    <x v="2"/>
    <x v="3"/>
    <x v="2"/>
  </r>
  <r>
    <x v="899"/>
    <x v="0"/>
    <x v="0"/>
    <s v="指名：共通TOP（161228AM-170131）"/>
    <n v="6980"/>
    <m/>
    <m/>
    <m/>
    <m/>
    <n v="10620.48"/>
    <m/>
    <x v="0"/>
    <m/>
    <m/>
    <x v="129"/>
    <m/>
    <x v="2"/>
    <x v="3"/>
    <x v="2"/>
  </r>
  <r>
    <x v="900"/>
    <x v="0"/>
    <x v="0"/>
    <s v="指名：共通TOP（161228AM-170131）"/>
    <n v="7028"/>
    <m/>
    <m/>
    <m/>
    <m/>
    <n v="8926.32"/>
    <m/>
    <x v="0"/>
    <m/>
    <m/>
    <x v="129"/>
    <m/>
    <x v="2"/>
    <x v="3"/>
    <x v="2"/>
  </r>
  <r>
    <x v="901"/>
    <x v="0"/>
    <x v="0"/>
    <s v="指名：共通TOP（161228AM-170131）"/>
    <n v="8389"/>
    <m/>
    <m/>
    <m/>
    <m/>
    <n v="14100.32"/>
    <m/>
    <x v="0"/>
    <m/>
    <m/>
    <x v="130"/>
    <m/>
    <x v="2"/>
    <x v="3"/>
    <x v="2"/>
  </r>
  <r>
    <x v="902"/>
    <x v="0"/>
    <x v="0"/>
    <s v="指名：共通TOP（161228AM-170131）"/>
    <n v="7032"/>
    <m/>
    <m/>
    <m/>
    <m/>
    <n v="15153.84"/>
    <m/>
    <x v="0"/>
    <m/>
    <m/>
    <x v="130"/>
    <m/>
    <x v="2"/>
    <x v="3"/>
    <x v="2"/>
  </r>
  <r>
    <x v="903"/>
    <x v="0"/>
    <x v="0"/>
    <s v="指名：共通TOP（161228AM-170131）"/>
    <n v="7488"/>
    <m/>
    <m/>
    <m/>
    <m/>
    <n v="13790.4"/>
    <m/>
    <x v="0"/>
    <m/>
    <m/>
    <x v="130"/>
    <m/>
    <x v="2"/>
    <x v="3"/>
    <x v="2"/>
  </r>
  <r>
    <x v="904"/>
    <x v="0"/>
    <x v="0"/>
    <s v="指名：共通TOP（161228AM-170131）"/>
    <n v="7444"/>
    <m/>
    <m/>
    <m/>
    <m/>
    <n v="13700.960000000001"/>
    <m/>
    <x v="0"/>
    <m/>
    <m/>
    <x v="130"/>
    <m/>
    <x v="2"/>
    <x v="3"/>
    <x v="2"/>
  </r>
  <r>
    <x v="905"/>
    <x v="0"/>
    <x v="0"/>
    <s v="指名：共通TOP（161228AM-170131）"/>
    <n v="6877"/>
    <m/>
    <m/>
    <m/>
    <m/>
    <n v="13436.800000000001"/>
    <m/>
    <x v="0"/>
    <m/>
    <m/>
    <x v="130"/>
    <m/>
    <x v="2"/>
    <x v="3"/>
    <x v="2"/>
  </r>
  <r>
    <x v="906"/>
    <x v="0"/>
    <x v="0"/>
    <s v="指名：共通TOP（161228AM-170131）"/>
    <n v="6192"/>
    <m/>
    <m/>
    <m/>
    <m/>
    <n v="11628.24"/>
    <m/>
    <x v="0"/>
    <m/>
    <m/>
    <x v="130"/>
    <m/>
    <x v="2"/>
    <x v="3"/>
    <x v="2"/>
  </r>
  <r>
    <x v="907"/>
    <x v="0"/>
    <x v="0"/>
    <s v="指名：共通TOP（161228AM-170131）"/>
    <n v="6448"/>
    <m/>
    <m/>
    <m/>
    <m/>
    <n v="10990.720000000001"/>
    <m/>
    <x v="0"/>
    <m/>
    <m/>
    <x v="130"/>
    <m/>
    <x v="2"/>
    <x v="3"/>
    <x v="2"/>
  </r>
  <r>
    <x v="908"/>
    <x v="0"/>
    <x v="0"/>
    <s v="指名：共通TOP（161228AM-170131）"/>
    <n v="6655"/>
    <m/>
    <m/>
    <m/>
    <m/>
    <n v="13374.4"/>
    <m/>
    <x v="0"/>
    <m/>
    <m/>
    <x v="131"/>
    <m/>
    <x v="2"/>
    <x v="3"/>
    <x v="2"/>
  </r>
  <r>
    <x v="909"/>
    <x v="0"/>
    <x v="0"/>
    <s v="指名：共通TOP（161228AM-170131）"/>
    <n v="667"/>
    <m/>
    <m/>
    <m/>
    <m/>
    <n v="867.36"/>
    <m/>
    <x v="0"/>
    <m/>
    <m/>
    <x v="131"/>
    <m/>
    <x v="2"/>
    <x v="3"/>
    <x v="2"/>
  </r>
  <r>
    <x v="910"/>
    <x v="0"/>
    <x v="0"/>
    <s v="指名：共通TOP（161228AM-170131）"/>
    <n v="488"/>
    <m/>
    <m/>
    <m/>
    <m/>
    <n v="556.4"/>
    <m/>
    <x v="0"/>
    <m/>
    <m/>
    <x v="131"/>
    <m/>
    <x v="2"/>
    <x v="3"/>
    <x v="2"/>
  </r>
  <r>
    <x v="911"/>
    <x v="0"/>
    <x v="0"/>
    <s v="指名：共通TOP（161228AM-170131）"/>
    <n v="505"/>
    <m/>
    <m/>
    <m/>
    <m/>
    <n v="551.20000000000005"/>
    <m/>
    <x v="0"/>
    <m/>
    <m/>
    <x v="131"/>
    <m/>
    <x v="2"/>
    <x v="3"/>
    <x v="2"/>
  </r>
  <r>
    <x v="912"/>
    <x v="0"/>
    <x v="0"/>
    <s v="指名：共通TOP（161228AM-170131）"/>
    <n v="488"/>
    <m/>
    <m/>
    <m/>
    <m/>
    <n v="524.16"/>
    <m/>
    <x v="0"/>
    <m/>
    <m/>
    <x v="131"/>
    <m/>
    <x v="2"/>
    <x v="3"/>
    <x v="2"/>
  </r>
  <r>
    <x v="913"/>
    <x v="0"/>
    <x v="0"/>
    <s v="指名：共通TOP（161228AM-170131）"/>
    <n v="493"/>
    <m/>
    <m/>
    <m/>
    <m/>
    <n v="515.84"/>
    <m/>
    <x v="0"/>
    <m/>
    <m/>
    <x v="131"/>
    <m/>
    <x v="2"/>
    <x v="3"/>
    <x v="2"/>
  </r>
  <r>
    <x v="914"/>
    <x v="0"/>
    <x v="0"/>
    <s v="指名：共通TOP（161228AM-170131）"/>
    <n v="541"/>
    <m/>
    <m/>
    <m/>
    <m/>
    <n v="509.6"/>
    <m/>
    <x v="0"/>
    <m/>
    <m/>
    <x v="131"/>
    <m/>
    <x v="2"/>
    <x v="3"/>
    <x v="2"/>
  </r>
  <r>
    <x v="915"/>
    <x v="0"/>
    <x v="0"/>
    <s v="指名：共通TOP（161228AM-170131）"/>
    <n v="722"/>
    <m/>
    <m/>
    <m/>
    <m/>
    <n v="520"/>
    <m/>
    <x v="0"/>
    <m/>
    <m/>
    <x v="132"/>
    <m/>
    <x v="2"/>
    <x v="3"/>
    <x v="2"/>
  </r>
  <r>
    <x v="916"/>
    <x v="0"/>
    <x v="0"/>
    <s v="指名：共通TOP（161228AM-170131）"/>
    <n v="731"/>
    <m/>
    <m/>
    <m/>
    <m/>
    <n v="528.32000000000005"/>
    <m/>
    <x v="0"/>
    <m/>
    <m/>
    <x v="132"/>
    <m/>
    <x v="2"/>
    <x v="3"/>
    <x v="2"/>
  </r>
  <r>
    <x v="917"/>
    <x v="0"/>
    <x v="0"/>
    <s v="指名：共通TOP（161228AM-170131）"/>
    <n v="668"/>
    <m/>
    <m/>
    <m/>
    <m/>
    <n v="509.6"/>
    <m/>
    <x v="0"/>
    <m/>
    <m/>
    <x v="132"/>
    <m/>
    <x v="2"/>
    <x v="3"/>
    <x v="2"/>
  </r>
  <r>
    <x v="918"/>
    <x v="0"/>
    <x v="0"/>
    <s v="指名：共通TOP（161228AM-170131）"/>
    <n v="987"/>
    <m/>
    <m/>
    <m/>
    <m/>
    <n v="503.36"/>
    <m/>
    <x v="0"/>
    <m/>
    <m/>
    <x v="132"/>
    <m/>
    <x v="2"/>
    <x v="3"/>
    <x v="2"/>
  </r>
  <r>
    <x v="919"/>
    <x v="0"/>
    <x v="0"/>
    <s v="指名：共通TOP（161228AM-170131）"/>
    <n v="2337"/>
    <m/>
    <m/>
    <m/>
    <m/>
    <n v="1475.76"/>
    <m/>
    <x v="0"/>
    <m/>
    <m/>
    <x v="132"/>
    <m/>
    <x v="2"/>
    <x v="3"/>
    <x v="2"/>
  </r>
  <r>
    <x v="920"/>
    <x v="0"/>
    <x v="0"/>
    <s v="指名：共通TOP（161228AM-170131）"/>
    <n v="4520"/>
    <m/>
    <m/>
    <m/>
    <m/>
    <n v="6666.4000000000005"/>
    <m/>
    <x v="0"/>
    <m/>
    <m/>
    <x v="132"/>
    <m/>
    <x v="2"/>
    <x v="3"/>
    <x v="2"/>
  </r>
  <r>
    <x v="921"/>
    <x v="0"/>
    <x v="0"/>
    <s v="指名：共通TOP（161228AM-170131）"/>
    <n v="4993"/>
    <m/>
    <m/>
    <m/>
    <m/>
    <n v="6784.96"/>
    <m/>
    <x v="0"/>
    <m/>
    <m/>
    <x v="132"/>
    <m/>
    <x v="2"/>
    <x v="3"/>
    <x v="2"/>
  </r>
  <r>
    <x v="922"/>
    <x v="0"/>
    <x v="0"/>
    <s v="指名：共通TOP（161228AM-170131）"/>
    <n v="6670"/>
    <m/>
    <m/>
    <m/>
    <m/>
    <n v="13036.4"/>
    <m/>
    <x v="0"/>
    <m/>
    <m/>
    <x v="133"/>
    <m/>
    <x v="2"/>
    <x v="3"/>
    <x v="2"/>
  </r>
  <r>
    <x v="923"/>
    <x v="0"/>
    <x v="0"/>
    <s v="指名：共通TOP（161228AM-170131）"/>
    <n v="6448"/>
    <m/>
    <m/>
    <m/>
    <m/>
    <n v="7364.2400000000007"/>
    <m/>
    <x v="0"/>
    <m/>
    <m/>
    <x v="133"/>
    <m/>
    <x v="2"/>
    <x v="3"/>
    <x v="2"/>
  </r>
  <r>
    <x v="924"/>
    <x v="0"/>
    <x v="0"/>
    <s v="指名：共通TOP（161228AM-170131）"/>
    <n v="7001"/>
    <m/>
    <m/>
    <m/>
    <m/>
    <n v="10716.16"/>
    <m/>
    <x v="0"/>
    <m/>
    <m/>
    <x v="133"/>
    <m/>
    <x v="2"/>
    <x v="3"/>
    <x v="2"/>
  </r>
  <r>
    <x v="925"/>
    <x v="0"/>
    <x v="0"/>
    <s v="指名：共通TOP（161228AM-170131）"/>
    <n v="6053"/>
    <m/>
    <m/>
    <m/>
    <m/>
    <n v="10801.44"/>
    <m/>
    <x v="0"/>
    <m/>
    <m/>
    <x v="133"/>
    <m/>
    <x v="2"/>
    <x v="3"/>
    <x v="2"/>
  </r>
  <r>
    <x v="926"/>
    <x v="0"/>
    <x v="0"/>
    <s v="指名：共通TOP（161228AM-170131）"/>
    <n v="5994"/>
    <m/>
    <m/>
    <m/>
    <m/>
    <n v="9318.4"/>
    <m/>
    <x v="0"/>
    <m/>
    <m/>
    <x v="133"/>
    <m/>
    <x v="2"/>
    <x v="3"/>
    <x v="2"/>
  </r>
  <r>
    <x v="927"/>
    <x v="0"/>
    <x v="0"/>
    <s v="指名：共通TOP（161228AM-170131）"/>
    <n v="5432"/>
    <m/>
    <m/>
    <m/>
    <m/>
    <n v="7920.64"/>
    <m/>
    <x v="0"/>
    <m/>
    <m/>
    <x v="133"/>
    <m/>
    <x v="2"/>
    <x v="3"/>
    <x v="2"/>
  </r>
  <r>
    <x v="928"/>
    <x v="0"/>
    <x v="0"/>
    <s v="指名：共通TOP（161228AM-170131）"/>
    <n v="6382"/>
    <m/>
    <m/>
    <m/>
    <m/>
    <n v="7307.04"/>
    <m/>
    <x v="0"/>
    <m/>
    <m/>
    <x v="133"/>
    <m/>
    <x v="2"/>
    <x v="3"/>
    <x v="2"/>
  </r>
  <r>
    <x v="929"/>
    <x v="0"/>
    <x v="0"/>
    <s v="指名：共通TOP（161228AM-170131）"/>
    <n v="5774"/>
    <m/>
    <m/>
    <m/>
    <m/>
    <n v="9834.24"/>
    <m/>
    <x v="0"/>
    <m/>
    <m/>
    <x v="134"/>
    <m/>
    <x v="2"/>
    <x v="3"/>
    <x v="2"/>
  </r>
  <r>
    <x v="930"/>
    <x v="0"/>
    <x v="0"/>
    <s v="指名：共通TOP（161228AM-170131）"/>
    <n v="5244"/>
    <m/>
    <m/>
    <m/>
    <m/>
    <n v="10160.800000000001"/>
    <m/>
    <x v="0"/>
    <m/>
    <m/>
    <x v="134"/>
    <m/>
    <x v="2"/>
    <x v="3"/>
    <x v="2"/>
  </r>
  <r>
    <x v="931"/>
    <x v="0"/>
    <x v="0"/>
    <s v="指名：共通TOP（161228AM-170131）"/>
    <n v="6368"/>
    <m/>
    <m/>
    <m/>
    <m/>
    <n v="8987.68"/>
    <m/>
    <x v="0"/>
    <m/>
    <m/>
    <x v="134"/>
    <m/>
    <x v="2"/>
    <x v="3"/>
    <x v="2"/>
  </r>
  <r>
    <x v="932"/>
    <x v="0"/>
    <x v="0"/>
    <s v="指名：共通TOP（161228AM-170131）"/>
    <n v="6006"/>
    <m/>
    <m/>
    <m/>
    <m/>
    <n v="8375.1200000000008"/>
    <m/>
    <x v="0"/>
    <m/>
    <m/>
    <x v="134"/>
    <m/>
    <x v="2"/>
    <x v="3"/>
    <x v="2"/>
  </r>
  <r>
    <x v="933"/>
    <x v="0"/>
    <x v="0"/>
    <s v="指名：共通TOP（161228AM-170131）"/>
    <n v="5247"/>
    <m/>
    <m/>
    <m/>
    <m/>
    <n v="8352.24"/>
    <m/>
    <x v="0"/>
    <m/>
    <m/>
    <x v="134"/>
    <m/>
    <x v="2"/>
    <x v="3"/>
    <x v="2"/>
  </r>
  <r>
    <x v="934"/>
    <x v="0"/>
    <x v="0"/>
    <s v="指名：共通TOP（161228AM-170131）"/>
    <n v="5129"/>
    <m/>
    <m/>
    <m/>
    <m/>
    <n v="6121.4400000000005"/>
    <m/>
    <x v="0"/>
    <m/>
    <m/>
    <x v="134"/>
    <m/>
    <x v="2"/>
    <x v="3"/>
    <x v="2"/>
  </r>
  <r>
    <x v="935"/>
    <x v="0"/>
    <x v="0"/>
    <s v="指名：共通TOP（161228AM-170131）"/>
    <n v="5613"/>
    <m/>
    <m/>
    <m/>
    <m/>
    <n v="6529.12"/>
    <m/>
    <x v="0"/>
    <m/>
    <m/>
    <x v="134"/>
    <m/>
    <x v="2"/>
    <x v="3"/>
    <x v="2"/>
  </r>
  <r>
    <x v="936"/>
    <x v="0"/>
    <x v="0"/>
    <s v="指名：共通TOP（161228AM-170131）"/>
    <n v="6676"/>
    <m/>
    <m/>
    <m/>
    <m/>
    <n v="11805.04"/>
    <m/>
    <x v="0"/>
    <m/>
    <m/>
    <x v="135"/>
    <m/>
    <x v="2"/>
    <x v="3"/>
    <x v="2"/>
  </r>
  <r>
    <x v="937"/>
    <x v="0"/>
    <x v="0"/>
    <s v="指名：共通TOP（161228AM-170131）"/>
    <n v="6590"/>
    <m/>
    <m/>
    <m/>
    <m/>
    <n v="10452"/>
    <m/>
    <x v="0"/>
    <m/>
    <m/>
    <x v="135"/>
    <m/>
    <x v="2"/>
    <x v="3"/>
    <x v="2"/>
  </r>
  <r>
    <x v="938"/>
    <x v="0"/>
    <x v="0"/>
    <s v="指名：共通TOP（161228AM-170131）"/>
    <n v="6434"/>
    <m/>
    <m/>
    <m/>
    <m/>
    <n v="10120.24"/>
    <m/>
    <x v="0"/>
    <m/>
    <m/>
    <x v="135"/>
    <m/>
    <x v="2"/>
    <x v="3"/>
    <x v="2"/>
  </r>
  <r>
    <x v="939"/>
    <x v="0"/>
    <x v="0"/>
    <s v="指名：共通TOP（161228AM-170131）"/>
    <n v="6476"/>
    <m/>
    <m/>
    <m/>
    <m/>
    <n v="14530.880000000001"/>
    <m/>
    <x v="0"/>
    <m/>
    <m/>
    <x v="135"/>
    <m/>
    <x v="2"/>
    <x v="3"/>
    <x v="2"/>
  </r>
  <r>
    <x v="940"/>
    <x v="0"/>
    <x v="0"/>
    <s v="指名：共通TOP（161228AM-170131）"/>
    <n v="5989"/>
    <m/>
    <m/>
    <m/>
    <m/>
    <n v="8957.52"/>
    <m/>
    <x v="0"/>
    <m/>
    <m/>
    <x v="135"/>
    <m/>
    <x v="2"/>
    <x v="3"/>
    <x v="2"/>
  </r>
  <r>
    <x v="941"/>
    <x v="0"/>
    <x v="0"/>
    <s v="指名：共通TOP（161228AM-170131）"/>
    <n v="5442"/>
    <m/>
    <m/>
    <m/>
    <m/>
    <n v="9725.0400000000009"/>
    <m/>
    <x v="0"/>
    <m/>
    <m/>
    <x v="135"/>
    <m/>
    <x v="2"/>
    <x v="3"/>
    <x v="2"/>
  </r>
  <r>
    <x v="942"/>
    <x v="0"/>
    <x v="0"/>
    <s v="指名：共通TOP（161228AM-170131）"/>
    <n v="5375"/>
    <m/>
    <m/>
    <m/>
    <m/>
    <n v="8193.1200000000008"/>
    <m/>
    <x v="0"/>
    <m/>
    <m/>
    <x v="135"/>
    <m/>
    <x v="2"/>
    <x v="3"/>
    <x v="2"/>
  </r>
  <r>
    <x v="943"/>
    <x v="0"/>
    <x v="0"/>
    <s v="指名：共通TOP（161228AM-170131）"/>
    <n v="6773"/>
    <m/>
    <m/>
    <m/>
    <m/>
    <n v="12898.08"/>
    <m/>
    <x v="0"/>
    <m/>
    <m/>
    <x v="136"/>
    <m/>
    <x v="2"/>
    <x v="3"/>
    <x v="2"/>
  </r>
  <r>
    <x v="944"/>
    <x v="0"/>
    <x v="0"/>
    <s v="指名：共通TOP（161228AM-170131）"/>
    <n v="6076"/>
    <m/>
    <m/>
    <m/>
    <m/>
    <n v="11359.92"/>
    <m/>
    <x v="0"/>
    <m/>
    <m/>
    <x v="136"/>
    <m/>
    <x v="2"/>
    <x v="3"/>
    <x v="2"/>
  </r>
  <r>
    <x v="945"/>
    <x v="0"/>
    <x v="0"/>
    <s v="指名：共通TOP（161228AM-170131）"/>
    <n v="5418"/>
    <m/>
    <m/>
    <m/>
    <m/>
    <n v="10264.800000000001"/>
    <m/>
    <x v="0"/>
    <m/>
    <m/>
    <x v="136"/>
    <m/>
    <x v="2"/>
    <x v="3"/>
    <x v="2"/>
  </r>
  <r>
    <x v="946"/>
    <x v="0"/>
    <x v="0"/>
    <s v="指名：共通TOP（161228AM-170131）"/>
    <n v="6103"/>
    <m/>
    <m/>
    <m/>
    <m/>
    <n v="9326.7200000000012"/>
    <m/>
    <x v="0"/>
    <m/>
    <m/>
    <x v="136"/>
    <m/>
    <x v="2"/>
    <x v="3"/>
    <x v="2"/>
  </r>
  <r>
    <x v="947"/>
    <x v="0"/>
    <x v="0"/>
    <s v="指名：共通TOP（161228AM-170131）"/>
    <n v="5345"/>
    <m/>
    <m/>
    <m/>
    <m/>
    <n v="8855.6"/>
    <m/>
    <x v="0"/>
    <m/>
    <m/>
    <x v="136"/>
    <m/>
    <x v="2"/>
    <x v="3"/>
    <x v="2"/>
  </r>
  <r>
    <x v="948"/>
    <x v="0"/>
    <x v="0"/>
    <s v="指名：共通TOP（161228AM-170131）"/>
    <n v="5666"/>
    <m/>
    <m/>
    <m/>
    <m/>
    <n v="8771.36"/>
    <m/>
    <x v="0"/>
    <m/>
    <m/>
    <x v="136"/>
    <m/>
    <x v="2"/>
    <x v="3"/>
    <x v="2"/>
  </r>
  <r>
    <x v="949"/>
    <x v="0"/>
    <x v="0"/>
    <s v="指名：共通TOP（161228AM-170131）"/>
    <n v="6041"/>
    <m/>
    <m/>
    <m/>
    <m/>
    <n v="8656.9600000000009"/>
    <m/>
    <x v="0"/>
    <m/>
    <m/>
    <x v="136"/>
    <m/>
    <x v="2"/>
    <x v="3"/>
    <x v="2"/>
  </r>
  <r>
    <x v="950"/>
    <x v="0"/>
    <x v="0"/>
    <s v="指名：共通TOP（161228AM-170131）"/>
    <n v="1577"/>
    <m/>
    <m/>
    <m/>
    <m/>
    <n v="1752.4"/>
    <m/>
    <x v="0"/>
    <m/>
    <m/>
    <x v="137"/>
    <m/>
    <x v="2"/>
    <x v="3"/>
    <x v="2"/>
  </r>
  <r>
    <x v="951"/>
    <x v="0"/>
    <x v="0"/>
    <s v="指名：共通TOP（161228AM-170131）"/>
    <n v="7475"/>
    <m/>
    <m/>
    <m/>
    <m/>
    <n v="11162.32"/>
    <m/>
    <x v="0"/>
    <m/>
    <m/>
    <x v="137"/>
    <m/>
    <x v="2"/>
    <x v="3"/>
    <x v="2"/>
  </r>
  <r>
    <x v="952"/>
    <x v="0"/>
    <x v="0"/>
    <s v="指名：共通TOP（161228AM-170131）"/>
    <n v="7373"/>
    <m/>
    <m/>
    <m/>
    <m/>
    <n v="12373.92"/>
    <m/>
    <x v="0"/>
    <m/>
    <m/>
    <x v="137"/>
    <m/>
    <x v="2"/>
    <x v="3"/>
    <x v="2"/>
  </r>
  <r>
    <x v="953"/>
    <x v="0"/>
    <x v="0"/>
    <s v="指名：共通TOP（161228AM-170131）"/>
    <n v="6884"/>
    <m/>
    <m/>
    <m/>
    <m/>
    <n v="10898.16"/>
    <m/>
    <x v="0"/>
    <m/>
    <m/>
    <x v="137"/>
    <m/>
    <x v="2"/>
    <x v="3"/>
    <x v="2"/>
  </r>
  <r>
    <x v="954"/>
    <x v="0"/>
    <x v="0"/>
    <s v="指名：共通TOP（161228AM-170131）"/>
    <n v="6156"/>
    <m/>
    <m/>
    <m/>
    <m/>
    <n v="11096.800000000001"/>
    <m/>
    <x v="0"/>
    <m/>
    <m/>
    <x v="137"/>
    <m/>
    <x v="2"/>
    <x v="3"/>
    <x v="2"/>
  </r>
  <r>
    <x v="955"/>
    <x v="0"/>
    <x v="0"/>
    <s v="指名：共通TOP（161228AM-170131）"/>
    <n v="5744"/>
    <m/>
    <m/>
    <m/>
    <m/>
    <n v="10652.720000000001"/>
    <m/>
    <x v="0"/>
    <m/>
    <m/>
    <x v="137"/>
    <m/>
    <x v="2"/>
    <x v="3"/>
    <x v="2"/>
  </r>
  <r>
    <x v="956"/>
    <x v="0"/>
    <x v="0"/>
    <s v="指名：共通TOP（161228AM-170131）"/>
    <n v="5793"/>
    <m/>
    <m/>
    <m/>
    <m/>
    <n v="10103.6"/>
    <m/>
    <x v="0"/>
    <m/>
    <m/>
    <x v="137"/>
    <m/>
    <x v="2"/>
    <x v="3"/>
    <x v="2"/>
  </r>
  <r>
    <x v="957"/>
    <x v="0"/>
    <x v="0"/>
    <s v="指名：共通TOP（161228AM-170131）"/>
    <n v="6815"/>
    <m/>
    <m/>
    <m/>
    <m/>
    <n v="15293.2"/>
    <m/>
    <x v="0"/>
    <m/>
    <m/>
    <x v="138"/>
    <m/>
    <x v="2"/>
    <x v="3"/>
    <x v="2"/>
  </r>
  <r>
    <x v="958"/>
    <x v="0"/>
    <x v="0"/>
    <s v="指名：共通TOP（161228AM-170131）"/>
    <n v="6974"/>
    <m/>
    <m/>
    <m/>
    <m/>
    <n v="13289.12"/>
    <m/>
    <x v="0"/>
    <m/>
    <m/>
    <x v="138"/>
    <m/>
    <x v="2"/>
    <x v="3"/>
    <x v="2"/>
  </r>
  <r>
    <x v="959"/>
    <x v="0"/>
    <x v="0"/>
    <s v="指名：共通TOP（161228AM-170131）"/>
    <n v="6774"/>
    <m/>
    <m/>
    <m/>
    <m/>
    <n v="13112.32"/>
    <m/>
    <x v="0"/>
    <m/>
    <m/>
    <x v="138"/>
    <m/>
    <x v="2"/>
    <x v="3"/>
    <x v="2"/>
  </r>
  <r>
    <x v="960"/>
    <x v="0"/>
    <x v="0"/>
    <s v="指名：共通TOP（161228AM-170131）"/>
    <n v="6253"/>
    <m/>
    <m/>
    <m/>
    <m/>
    <n v="12812.800000000001"/>
    <m/>
    <x v="0"/>
    <m/>
    <m/>
    <x v="138"/>
    <m/>
    <x v="2"/>
    <x v="3"/>
    <x v="2"/>
  </r>
  <r>
    <x v="961"/>
    <x v="0"/>
    <x v="0"/>
    <s v="指名：共通TOP（161228AM-170131）"/>
    <n v="7119"/>
    <m/>
    <m/>
    <m/>
    <m/>
    <n v="9116.64"/>
    <m/>
    <x v="0"/>
    <m/>
    <m/>
    <x v="138"/>
    <m/>
    <x v="2"/>
    <x v="3"/>
    <x v="2"/>
  </r>
  <r>
    <x v="962"/>
    <x v="0"/>
    <x v="0"/>
    <s v="指名：共通TOP（161228AM-170131）"/>
    <n v="6556"/>
    <m/>
    <m/>
    <m/>
    <m/>
    <n v="10179.52"/>
    <m/>
    <x v="0"/>
    <m/>
    <m/>
    <x v="138"/>
    <m/>
    <x v="2"/>
    <x v="3"/>
    <x v="2"/>
  </r>
  <r>
    <x v="963"/>
    <x v="0"/>
    <x v="0"/>
    <s v="指名：共通TOP（161228AM-170131）"/>
    <n v="6476"/>
    <m/>
    <m/>
    <m/>
    <m/>
    <n v="13182"/>
    <m/>
    <x v="0"/>
    <m/>
    <m/>
    <x v="138"/>
    <m/>
    <x v="2"/>
    <x v="3"/>
    <x v="2"/>
  </r>
  <r>
    <x v="964"/>
    <x v="0"/>
    <x v="0"/>
    <s v="指名：共通TOP（161228AM-170131）"/>
    <n v="5495"/>
    <m/>
    <m/>
    <m/>
    <m/>
    <n v="13240.24"/>
    <m/>
    <x v="0"/>
    <m/>
    <m/>
    <x v="139"/>
    <m/>
    <x v="2"/>
    <x v="3"/>
    <x v="2"/>
  </r>
  <r>
    <x v="965"/>
    <x v="0"/>
    <x v="0"/>
    <s v="指名：共通TOP（161228AM-170131）"/>
    <n v="11160"/>
    <m/>
    <m/>
    <m/>
    <m/>
    <n v="12715.04"/>
    <m/>
    <x v="0"/>
    <m/>
    <m/>
    <x v="139"/>
    <m/>
    <x v="2"/>
    <x v="3"/>
    <x v="2"/>
  </r>
  <r>
    <x v="966"/>
    <x v="0"/>
    <x v="0"/>
    <s v="指名：共通TOP（161228AM-170131）"/>
    <n v="5770"/>
    <m/>
    <m/>
    <m/>
    <m/>
    <n v="12306.32"/>
    <m/>
    <x v="0"/>
    <m/>
    <m/>
    <x v="139"/>
    <m/>
    <x v="2"/>
    <x v="3"/>
    <x v="2"/>
  </r>
  <r>
    <x v="967"/>
    <x v="0"/>
    <x v="0"/>
    <s v="指名：共通TOP（161228AM-170131）"/>
    <n v="5260"/>
    <m/>
    <m/>
    <m/>
    <m/>
    <n v="12116"/>
    <m/>
    <x v="0"/>
    <m/>
    <m/>
    <x v="139"/>
    <m/>
    <x v="2"/>
    <x v="3"/>
    <x v="2"/>
  </r>
  <r>
    <x v="968"/>
    <x v="0"/>
    <x v="0"/>
    <s v="指名：共通TOP（161228AM-170131）"/>
    <n v="6617"/>
    <m/>
    <m/>
    <m/>
    <m/>
    <n v="12196.08"/>
    <m/>
    <x v="0"/>
    <m/>
    <m/>
    <x v="139"/>
    <m/>
    <x v="2"/>
    <x v="3"/>
    <x v="2"/>
  </r>
  <r>
    <x v="969"/>
    <x v="0"/>
    <x v="0"/>
    <s v="指名：共通TOP（161228AM-170131）"/>
    <n v="6403"/>
    <m/>
    <m/>
    <m/>
    <m/>
    <n v="11690.640000000001"/>
    <m/>
    <x v="0"/>
    <m/>
    <m/>
    <x v="139"/>
    <m/>
    <x v="2"/>
    <x v="3"/>
    <x v="2"/>
  </r>
  <r>
    <x v="970"/>
    <x v="0"/>
    <x v="0"/>
    <s v="指名：共通TOP（161228AM-170131）"/>
    <n v="5564"/>
    <m/>
    <m/>
    <m/>
    <m/>
    <n v="11156.08"/>
    <m/>
    <x v="0"/>
    <m/>
    <m/>
    <x v="139"/>
    <m/>
    <x v="2"/>
    <x v="3"/>
    <x v="2"/>
  </r>
  <r>
    <x v="971"/>
    <x v="0"/>
    <x v="0"/>
    <s v="指名：共通TOP（161228AM-170131）"/>
    <n v="5808"/>
    <m/>
    <m/>
    <m/>
    <m/>
    <n v="11351.6"/>
    <m/>
    <x v="0"/>
    <m/>
    <m/>
    <x v="140"/>
    <m/>
    <x v="2"/>
    <x v="3"/>
    <x v="2"/>
  </r>
  <r>
    <x v="972"/>
    <x v="0"/>
    <x v="0"/>
    <s v="指名：共通TOP（161228AM-170131）"/>
    <n v="6466"/>
    <m/>
    <m/>
    <m/>
    <m/>
    <n v="11297.52"/>
    <m/>
    <x v="0"/>
    <m/>
    <m/>
    <x v="140"/>
    <m/>
    <x v="2"/>
    <x v="3"/>
    <x v="2"/>
  </r>
  <r>
    <x v="973"/>
    <x v="0"/>
    <x v="0"/>
    <s v="指名：共通TOP（161228AM-170131）"/>
    <n v="5044"/>
    <m/>
    <m/>
    <m/>
    <m/>
    <n v="11345.36"/>
    <m/>
    <x v="0"/>
    <m/>
    <m/>
    <x v="140"/>
    <m/>
    <x v="2"/>
    <x v="3"/>
    <x v="2"/>
  </r>
  <r>
    <x v="974"/>
    <x v="0"/>
    <x v="0"/>
    <s v="指名：共通TOP（161228AM-170131）"/>
    <n v="4522"/>
    <m/>
    <m/>
    <m/>
    <m/>
    <n v="10835.76"/>
    <m/>
    <x v="0"/>
    <m/>
    <m/>
    <x v="140"/>
    <m/>
    <x v="2"/>
    <x v="3"/>
    <x v="2"/>
  </r>
  <r>
    <x v="975"/>
    <x v="0"/>
    <x v="0"/>
    <s v="指名：共通TOP（161228AM-170131）"/>
    <n v="7249"/>
    <m/>
    <m/>
    <m/>
    <m/>
    <n v="10759.84"/>
    <m/>
    <x v="0"/>
    <m/>
    <m/>
    <x v="140"/>
    <m/>
    <x v="2"/>
    <x v="3"/>
    <x v="2"/>
  </r>
  <r>
    <x v="976"/>
    <x v="0"/>
    <x v="0"/>
    <s v="指名：共通TOP（161228AM-170131）"/>
    <n v="6156"/>
    <m/>
    <m/>
    <m/>
    <m/>
    <n v="10843.04"/>
    <m/>
    <x v="0"/>
    <m/>
    <m/>
    <x v="140"/>
    <m/>
    <x v="2"/>
    <x v="3"/>
    <x v="2"/>
  </r>
  <r>
    <x v="977"/>
    <x v="0"/>
    <x v="0"/>
    <s v="指名：共通TOP（161228AM-170131）"/>
    <n v="5857"/>
    <m/>
    <m/>
    <m/>
    <m/>
    <n v="10666.24"/>
    <m/>
    <x v="0"/>
    <m/>
    <m/>
    <x v="140"/>
    <m/>
    <x v="2"/>
    <x v="3"/>
    <x v="2"/>
  </r>
  <r>
    <x v="978"/>
    <x v="0"/>
    <x v="0"/>
    <s v="指名：共通TOP（161228AM-170131）"/>
    <n v="5538"/>
    <m/>
    <m/>
    <m/>
    <m/>
    <n v="10916.880000000001"/>
    <m/>
    <x v="0"/>
    <m/>
    <m/>
    <x v="141"/>
    <m/>
    <x v="2"/>
    <x v="3"/>
    <x v="2"/>
  </r>
  <r>
    <x v="979"/>
    <x v="0"/>
    <x v="0"/>
    <s v="指名：共通TOP（161228AM-170131）"/>
    <n v="4880"/>
    <m/>
    <m/>
    <m/>
    <m/>
    <n v="10724.48"/>
    <m/>
    <x v="0"/>
    <m/>
    <m/>
    <x v="141"/>
    <m/>
    <x v="2"/>
    <x v="3"/>
    <x v="2"/>
  </r>
  <r>
    <x v="980"/>
    <x v="0"/>
    <x v="0"/>
    <s v="指名：共通TOP（161228AM-170131）"/>
    <n v="3028"/>
    <m/>
    <m/>
    <m/>
    <m/>
    <n v="5945.68"/>
    <m/>
    <x v="0"/>
    <m/>
    <m/>
    <x v="141"/>
    <m/>
    <x v="2"/>
    <x v="3"/>
    <x v="2"/>
  </r>
  <r>
    <x v="981"/>
    <x v="0"/>
    <x v="0"/>
    <s v="指名：共通TOP（161228AM-170131）"/>
    <n v="4513"/>
    <m/>
    <m/>
    <m/>
    <m/>
    <n v="11190.4"/>
    <m/>
    <x v="0"/>
    <m/>
    <m/>
    <x v="141"/>
    <m/>
    <x v="2"/>
    <x v="3"/>
    <x v="2"/>
  </r>
  <r>
    <x v="982"/>
    <x v="0"/>
    <x v="0"/>
    <s v="指名：共通TOP（161228AM-170131）"/>
    <n v="5699"/>
    <m/>
    <m/>
    <m/>
    <m/>
    <n v="11093.68"/>
    <m/>
    <x v="0"/>
    <m/>
    <m/>
    <x v="141"/>
    <m/>
    <x v="2"/>
    <x v="3"/>
    <x v="2"/>
  </r>
  <r>
    <x v="983"/>
    <x v="0"/>
    <x v="0"/>
    <s v="指名：共通TOP（161228AM-170131）"/>
    <n v="5858"/>
    <m/>
    <m/>
    <m/>
    <m/>
    <n v="12061.92"/>
    <m/>
    <x v="0"/>
    <m/>
    <m/>
    <x v="141"/>
    <m/>
    <x v="2"/>
    <x v="3"/>
    <x v="2"/>
  </r>
  <r>
    <x v="984"/>
    <x v="0"/>
    <x v="0"/>
    <s v="指名：共通TOP（161228AM-170131）"/>
    <n v="5391"/>
    <m/>
    <m/>
    <m/>
    <m/>
    <n v="11435.84"/>
    <m/>
    <x v="0"/>
    <m/>
    <m/>
    <x v="141"/>
    <m/>
    <x v="2"/>
    <x v="3"/>
    <x v="2"/>
  </r>
  <r>
    <x v="985"/>
    <x v="0"/>
    <x v="0"/>
    <s v="指名：共通TOP（161228AM-170131）"/>
    <n v="6049"/>
    <m/>
    <m/>
    <m/>
    <m/>
    <n v="11422.32"/>
    <m/>
    <x v="0"/>
    <m/>
    <m/>
    <x v="142"/>
    <m/>
    <x v="2"/>
    <x v="3"/>
    <x v="2"/>
  </r>
  <r>
    <x v="986"/>
    <x v="0"/>
    <x v="0"/>
    <s v="指名：共通TOP（161228AM-170131）"/>
    <n v="8857"/>
    <m/>
    <m/>
    <m/>
    <m/>
    <n v="11409.84"/>
    <m/>
    <x v="0"/>
    <m/>
    <m/>
    <x v="142"/>
    <m/>
    <x v="2"/>
    <x v="3"/>
    <x v="2"/>
  </r>
  <r>
    <x v="987"/>
    <x v="0"/>
    <x v="0"/>
    <s v="指名：共通TOP（161228AM-170131）"/>
    <n v="5509"/>
    <m/>
    <m/>
    <m/>
    <m/>
    <n v="11142.56"/>
    <m/>
    <x v="0"/>
    <m/>
    <m/>
    <x v="142"/>
    <m/>
    <x v="2"/>
    <x v="3"/>
    <x v="2"/>
  </r>
  <r>
    <x v="988"/>
    <x v="0"/>
    <x v="0"/>
    <s v="指名：共通TOP（161228AM-170131）"/>
    <n v="5225"/>
    <m/>
    <m/>
    <m/>
    <m/>
    <n v="10947.04"/>
    <m/>
    <x v="0"/>
    <m/>
    <m/>
    <x v="142"/>
    <m/>
    <x v="2"/>
    <x v="3"/>
    <x v="2"/>
  </r>
  <r>
    <x v="989"/>
    <x v="0"/>
    <x v="0"/>
    <s v="指名：共通TOP（161228AM-170131）"/>
    <n v="6914"/>
    <m/>
    <m/>
    <m/>
    <m/>
    <n v="10900.24"/>
    <m/>
    <x v="0"/>
    <m/>
    <m/>
    <x v="142"/>
    <m/>
    <x v="2"/>
    <x v="3"/>
    <x v="2"/>
  </r>
  <r>
    <x v="990"/>
    <x v="0"/>
    <x v="0"/>
    <s v="指名：共通TOP（161228AM-170131）"/>
    <n v="5472"/>
    <m/>
    <m/>
    <m/>
    <m/>
    <n v="10900.24"/>
    <m/>
    <x v="0"/>
    <m/>
    <m/>
    <x v="142"/>
    <m/>
    <x v="2"/>
    <x v="3"/>
    <x v="2"/>
  </r>
  <r>
    <x v="991"/>
    <x v="0"/>
    <x v="0"/>
    <s v="指名：共通TOP（161228AM-170131）"/>
    <n v="5296"/>
    <m/>
    <m/>
    <m/>
    <m/>
    <n v="10914.800000000001"/>
    <m/>
    <x v="0"/>
    <m/>
    <m/>
    <x v="142"/>
    <m/>
    <x v="2"/>
    <x v="3"/>
    <x v="2"/>
  </r>
  <r>
    <x v="992"/>
    <x v="0"/>
    <x v="0"/>
    <s v="指名：共通TOP（161228AM-170131）"/>
    <n v="6953"/>
    <m/>
    <m/>
    <m/>
    <m/>
    <n v="11330.800000000001"/>
    <m/>
    <x v="0"/>
    <m/>
    <m/>
    <x v="143"/>
    <m/>
    <x v="2"/>
    <x v="3"/>
    <x v="2"/>
  </r>
  <r>
    <x v="993"/>
    <x v="0"/>
    <x v="0"/>
    <s v="指名：共通TOP（161228AM-170131）"/>
    <n v="5947"/>
    <m/>
    <m/>
    <m/>
    <m/>
    <n v="11119.68"/>
    <m/>
    <x v="0"/>
    <m/>
    <m/>
    <x v="143"/>
    <m/>
    <x v="2"/>
    <x v="3"/>
    <x v="2"/>
  </r>
  <r>
    <x v="994"/>
    <x v="0"/>
    <x v="0"/>
    <s v="指名：共通TOP（161228AM-170131）"/>
    <n v="6357"/>
    <m/>
    <m/>
    <m/>
    <m/>
    <n v="11137.36"/>
    <m/>
    <x v="0"/>
    <m/>
    <m/>
    <x v="143"/>
    <m/>
    <x v="2"/>
    <x v="3"/>
    <x v="2"/>
  </r>
  <r>
    <x v="995"/>
    <x v="0"/>
    <x v="0"/>
    <s v="指名：共通TOP（161228AM-170131）"/>
    <n v="5701"/>
    <m/>
    <m/>
    <m/>
    <m/>
    <n v="11164.4"/>
    <m/>
    <x v="0"/>
    <m/>
    <m/>
    <x v="143"/>
    <m/>
    <x v="2"/>
    <x v="3"/>
    <x v="2"/>
  </r>
  <r>
    <x v="996"/>
    <x v="0"/>
    <x v="0"/>
    <s v="指名：共通TOP（161228AM-170131）"/>
    <n v="5426"/>
    <m/>
    <m/>
    <m/>
    <m/>
    <n v="10846.16"/>
    <m/>
    <x v="0"/>
    <m/>
    <m/>
    <x v="143"/>
    <m/>
    <x v="2"/>
    <x v="3"/>
    <x v="2"/>
  </r>
  <r>
    <x v="997"/>
    <x v="0"/>
    <x v="0"/>
    <s v="指名：共通TOP（161228AM-170131）"/>
    <n v="6653"/>
    <m/>
    <m/>
    <m/>
    <m/>
    <n v="9679.2800000000007"/>
    <m/>
    <x v="0"/>
    <m/>
    <m/>
    <x v="143"/>
    <m/>
    <x v="2"/>
    <x v="3"/>
    <x v="2"/>
  </r>
  <r>
    <x v="998"/>
    <x v="0"/>
    <x v="0"/>
    <s v="指名：共通TOP（161228AM-170131）"/>
    <n v="6285"/>
    <m/>
    <m/>
    <m/>
    <m/>
    <n v="10949.12"/>
    <m/>
    <x v="0"/>
    <m/>
    <m/>
    <x v="143"/>
    <m/>
    <x v="2"/>
    <x v="3"/>
    <x v="2"/>
  </r>
  <r>
    <x v="999"/>
    <x v="0"/>
    <x v="0"/>
    <s v="指名：共通TOP（161228AM-170131）"/>
    <n v="5402"/>
    <m/>
    <m/>
    <m/>
    <m/>
    <n v="11589.76"/>
    <m/>
    <x v="0"/>
    <m/>
    <m/>
    <x v="144"/>
    <m/>
    <x v="2"/>
    <x v="3"/>
    <x v="2"/>
  </r>
  <r>
    <x v="1000"/>
    <x v="0"/>
    <x v="0"/>
    <s v="指名：共通TOP（161228AM-170131）"/>
    <n v="6131"/>
    <m/>
    <m/>
    <m/>
    <m/>
    <n v="11493.04"/>
    <m/>
    <x v="0"/>
    <m/>
    <m/>
    <x v="144"/>
    <m/>
    <x v="2"/>
    <x v="3"/>
    <x v="2"/>
  </r>
  <r>
    <x v="1001"/>
    <x v="0"/>
    <x v="0"/>
    <s v="指名：共通TOP（161228AM-170131）"/>
    <n v="6764"/>
    <m/>
    <m/>
    <m/>
    <m/>
    <n v="11278.800000000001"/>
    <m/>
    <x v="0"/>
    <m/>
    <m/>
    <x v="144"/>
    <m/>
    <x v="2"/>
    <x v="3"/>
    <x v="2"/>
  </r>
  <r>
    <x v="1002"/>
    <x v="0"/>
    <x v="0"/>
    <s v="指名：共通TOP（161228AM-170131）"/>
    <n v="5421"/>
    <m/>
    <m/>
    <m/>
    <m/>
    <n v="11343.28"/>
    <m/>
    <x v="0"/>
    <m/>
    <m/>
    <x v="144"/>
    <m/>
    <x v="2"/>
    <x v="3"/>
    <x v="2"/>
  </r>
  <r>
    <x v="1003"/>
    <x v="0"/>
    <x v="0"/>
    <s v="指名：共通TOP（161228AM-170131）"/>
    <n v="6034"/>
    <m/>
    <m/>
    <m/>
    <m/>
    <n v="10962.640000000001"/>
    <m/>
    <x v="0"/>
    <m/>
    <m/>
    <x v="144"/>
    <m/>
    <x v="2"/>
    <x v="3"/>
    <x v="2"/>
  </r>
  <r>
    <x v="1004"/>
    <x v="0"/>
    <x v="0"/>
    <s v="指名：共通TOP（161228AM-170131）"/>
    <n v="4897"/>
    <m/>
    <m/>
    <m/>
    <m/>
    <n v="10754.640000000001"/>
    <m/>
    <x v="0"/>
    <m/>
    <m/>
    <x v="144"/>
    <m/>
    <x v="2"/>
    <x v="3"/>
    <x v="2"/>
  </r>
  <r>
    <x v="1005"/>
    <x v="0"/>
    <x v="0"/>
    <s v="指名：共通TOP（161228AM-170131）"/>
    <n v="5412"/>
    <m/>
    <m/>
    <m/>
    <m/>
    <n v="10750.48"/>
    <m/>
    <x v="0"/>
    <m/>
    <m/>
    <x v="144"/>
    <m/>
    <x v="2"/>
    <x v="3"/>
    <x v="2"/>
  </r>
  <r>
    <x v="1006"/>
    <x v="0"/>
    <x v="0"/>
    <s v="指名：共通TOP（161228AM-170131）"/>
    <n v="4976"/>
    <m/>
    <m/>
    <m/>
    <m/>
    <n v="11224.720000000001"/>
    <m/>
    <x v="0"/>
    <m/>
    <m/>
    <x v="145"/>
    <m/>
    <x v="2"/>
    <x v="3"/>
    <x v="2"/>
  </r>
  <r>
    <x v="1007"/>
    <x v="0"/>
    <x v="0"/>
    <s v="指名：共通TOP（161228AM-170131）"/>
    <n v="5286"/>
    <m/>
    <m/>
    <m/>
    <m/>
    <n v="11090.56"/>
    <m/>
    <x v="0"/>
    <m/>
    <m/>
    <x v="145"/>
    <m/>
    <x v="2"/>
    <x v="3"/>
    <x v="2"/>
  </r>
  <r>
    <x v="1008"/>
    <x v="0"/>
    <x v="0"/>
    <s v="指名：共通TOP（161228AM-170131）"/>
    <n v="6657"/>
    <m/>
    <m/>
    <m/>
    <m/>
    <n v="10949.12"/>
    <m/>
    <x v="0"/>
    <m/>
    <m/>
    <x v="145"/>
    <m/>
    <x v="2"/>
    <x v="3"/>
    <x v="2"/>
  </r>
  <r>
    <x v="1009"/>
    <x v="0"/>
    <x v="0"/>
    <s v="指名：共通TOP（161228AM-170131）"/>
    <n v="6053"/>
    <m/>
    <m/>
    <m/>
    <m/>
    <n v="10571.6"/>
    <m/>
    <x v="0"/>
    <m/>
    <m/>
    <x v="145"/>
    <m/>
    <x v="2"/>
    <x v="3"/>
    <x v="2"/>
  </r>
  <r>
    <x v="1010"/>
    <x v="0"/>
    <x v="0"/>
    <s v="指名：共通TOP（161228AM-170131）"/>
    <n v="5529"/>
    <m/>
    <m/>
    <m/>
    <m/>
    <n v="9897.68"/>
    <m/>
    <x v="0"/>
    <m/>
    <m/>
    <x v="145"/>
    <m/>
    <x v="2"/>
    <x v="3"/>
    <x v="2"/>
  </r>
  <r>
    <x v="1011"/>
    <x v="0"/>
    <x v="0"/>
    <s v="指名：共通TOP（161228AM-170131）"/>
    <n v="5776"/>
    <m/>
    <m/>
    <m/>
    <m/>
    <n v="9900.8000000000011"/>
    <m/>
    <x v="0"/>
    <m/>
    <m/>
    <x v="145"/>
    <m/>
    <x v="2"/>
    <x v="3"/>
    <x v="2"/>
  </r>
  <r>
    <x v="1012"/>
    <x v="0"/>
    <x v="0"/>
    <s v="指名：共通TOP（161228AM-170131）"/>
    <n v="6146"/>
    <m/>
    <m/>
    <m/>
    <m/>
    <n v="11415.04"/>
    <m/>
    <x v="0"/>
    <m/>
    <m/>
    <x v="145"/>
    <m/>
    <x v="2"/>
    <x v="3"/>
    <x v="2"/>
  </r>
  <r>
    <x v="1013"/>
    <x v="0"/>
    <x v="0"/>
    <s v="指名：共通TOP（161228AM-170131）"/>
    <n v="5392"/>
    <m/>
    <m/>
    <m/>
    <m/>
    <n v="11686.48"/>
    <m/>
    <x v="0"/>
    <m/>
    <m/>
    <x v="146"/>
    <m/>
    <x v="2"/>
    <x v="3"/>
    <x v="2"/>
  </r>
  <r>
    <x v="1014"/>
    <x v="0"/>
    <x v="0"/>
    <s v="指名：共通TOP（161228AM-170131）"/>
    <n v="6256"/>
    <m/>
    <m/>
    <m/>
    <m/>
    <n v="11679.2"/>
    <m/>
    <x v="0"/>
    <m/>
    <m/>
    <x v="146"/>
    <m/>
    <x v="2"/>
    <x v="3"/>
    <x v="2"/>
  </r>
  <r>
    <x v="1015"/>
    <x v="0"/>
    <x v="0"/>
    <s v="指名：共通TOP（161228AM-170131）"/>
    <n v="6720"/>
    <m/>
    <m/>
    <m/>
    <m/>
    <n v="11709.36"/>
    <m/>
    <x v="0"/>
    <m/>
    <m/>
    <x v="146"/>
    <m/>
    <x v="2"/>
    <x v="3"/>
    <x v="2"/>
  </r>
  <r>
    <x v="1016"/>
    <x v="0"/>
    <x v="0"/>
    <s v="指名：共通TOP（161228AM-170131）"/>
    <n v="6867"/>
    <m/>
    <m/>
    <m/>
    <m/>
    <n v="11654.24"/>
    <m/>
    <x v="0"/>
    <m/>
    <m/>
    <x v="146"/>
    <m/>
    <x v="2"/>
    <x v="3"/>
    <x v="2"/>
  </r>
  <r>
    <x v="1017"/>
    <x v="0"/>
    <x v="0"/>
    <s v="指名：共通TOP（161228AM-170131）"/>
    <n v="5680"/>
    <m/>
    <m/>
    <m/>
    <m/>
    <n v="11731.2"/>
    <m/>
    <x v="0"/>
    <m/>
    <m/>
    <x v="146"/>
    <m/>
    <x v="2"/>
    <x v="3"/>
    <x v="2"/>
  </r>
  <r>
    <x v="1018"/>
    <x v="0"/>
    <x v="0"/>
    <s v="指名：共通TOP（161228AM-170131）"/>
    <n v="4878"/>
    <m/>
    <m/>
    <m/>
    <m/>
    <n v="11690.640000000001"/>
    <m/>
    <x v="0"/>
    <m/>
    <m/>
    <x v="146"/>
    <m/>
    <x v="2"/>
    <x v="3"/>
    <x v="2"/>
  </r>
  <r>
    <x v="1019"/>
    <x v="0"/>
    <x v="0"/>
    <s v="指名：共通TOP（161228AM-170131）"/>
    <n v="5721"/>
    <m/>
    <m/>
    <m/>
    <m/>
    <n v="11715.6"/>
    <m/>
    <x v="0"/>
    <m/>
    <m/>
    <x v="146"/>
    <m/>
    <x v="2"/>
    <x v="3"/>
    <x v="2"/>
  </r>
  <r>
    <x v="1020"/>
    <x v="0"/>
    <x v="0"/>
    <s v="指名：共通TOP（161228AM-170131）"/>
    <n v="6172"/>
    <m/>
    <m/>
    <m/>
    <m/>
    <n v="11830"/>
    <m/>
    <x v="0"/>
    <m/>
    <m/>
    <x v="147"/>
    <m/>
    <x v="2"/>
    <x v="3"/>
    <x v="2"/>
  </r>
  <r>
    <x v="1021"/>
    <x v="0"/>
    <x v="0"/>
    <s v="指名：共通TOP（161228AM-170131）"/>
    <n v="6279"/>
    <m/>
    <m/>
    <m/>
    <m/>
    <n v="11625.12"/>
    <m/>
    <x v="0"/>
    <m/>
    <m/>
    <x v="147"/>
    <m/>
    <x v="2"/>
    <x v="3"/>
    <x v="2"/>
  </r>
  <r>
    <x v="1022"/>
    <x v="0"/>
    <x v="0"/>
    <s v="指名：共通TOP（161228AM-170131）"/>
    <n v="6194"/>
    <m/>
    <m/>
    <m/>
    <m/>
    <n v="11677.12"/>
    <m/>
    <x v="0"/>
    <m/>
    <m/>
    <x v="147"/>
    <m/>
    <x v="2"/>
    <x v="3"/>
    <x v="2"/>
  </r>
  <r>
    <x v="1023"/>
    <x v="0"/>
    <x v="0"/>
    <s v="指名：共通TOP（161228AM-170131）"/>
    <n v="5818"/>
    <m/>
    <m/>
    <m/>
    <m/>
    <n v="11636.56"/>
    <m/>
    <x v="0"/>
    <m/>
    <m/>
    <x v="147"/>
    <m/>
    <x v="2"/>
    <x v="3"/>
    <x v="2"/>
  </r>
  <r>
    <x v="1024"/>
    <x v="0"/>
    <x v="0"/>
    <s v="指名：共通TOP（161228AM-170131）"/>
    <n v="5929"/>
    <m/>
    <m/>
    <m/>
    <m/>
    <n v="11671.92"/>
    <m/>
    <x v="0"/>
    <m/>
    <m/>
    <x v="147"/>
    <m/>
    <x v="2"/>
    <x v="3"/>
    <x v="2"/>
  </r>
  <r>
    <x v="1025"/>
    <x v="0"/>
    <x v="0"/>
    <s v="指名：共通TOP（161228AM-170131）"/>
    <n v="5635"/>
    <m/>
    <m/>
    <m/>
    <m/>
    <n v="11741.6"/>
    <m/>
    <x v="0"/>
    <m/>
    <m/>
    <x v="147"/>
    <m/>
    <x v="2"/>
    <x v="3"/>
    <x v="2"/>
  </r>
  <r>
    <x v="1026"/>
    <x v="0"/>
    <x v="0"/>
    <s v="指名：共通TOP（161228AM-170131）"/>
    <n v="5167"/>
    <m/>
    <m/>
    <m/>
    <m/>
    <n v="11864.32"/>
    <m/>
    <x v="0"/>
    <m/>
    <m/>
    <x v="147"/>
    <m/>
    <x v="2"/>
    <x v="3"/>
    <x v="2"/>
  </r>
  <r>
    <x v="1027"/>
    <x v="0"/>
    <x v="0"/>
    <s v="指名：共通TOP（161228AM-170131）"/>
    <n v="4839"/>
    <m/>
    <m/>
    <m/>
    <m/>
    <n v="11846.640000000001"/>
    <m/>
    <x v="0"/>
    <m/>
    <m/>
    <x v="148"/>
    <m/>
    <x v="2"/>
    <x v="3"/>
    <x v="2"/>
  </r>
  <r>
    <x v="1028"/>
    <x v="0"/>
    <x v="0"/>
    <s v="指名：共通TOP（161228AM-170131）"/>
    <n v="6160"/>
    <m/>
    <m/>
    <m/>
    <m/>
    <n v="11562.720000000001"/>
    <m/>
    <x v="0"/>
    <m/>
    <m/>
    <x v="148"/>
    <m/>
    <x v="2"/>
    <x v="3"/>
    <x v="2"/>
  </r>
  <r>
    <x v="1029"/>
    <x v="0"/>
    <x v="0"/>
    <s v="指名：共通TOP（161228AM-170131）"/>
    <n v="7087"/>
    <m/>
    <m/>
    <m/>
    <m/>
    <n v="11574.16"/>
    <m/>
    <x v="0"/>
    <m/>
    <m/>
    <x v="148"/>
    <m/>
    <x v="2"/>
    <x v="3"/>
    <x v="2"/>
  </r>
  <r>
    <x v="1030"/>
    <x v="0"/>
    <x v="0"/>
    <s v="指名：共通TOP（161228AM-170131）"/>
    <n v="6455"/>
    <m/>
    <m/>
    <m/>
    <m/>
    <n v="11571.04"/>
    <m/>
    <x v="0"/>
    <m/>
    <m/>
    <x v="148"/>
    <m/>
    <x v="2"/>
    <x v="3"/>
    <x v="2"/>
  </r>
  <r>
    <x v="1031"/>
    <x v="0"/>
    <x v="0"/>
    <s v="指名：共通TOP（161228AM-170131）"/>
    <n v="6253"/>
    <m/>
    <m/>
    <m/>
    <m/>
    <n v="11590.800000000001"/>
    <m/>
    <x v="0"/>
    <m/>
    <m/>
    <x v="148"/>
    <m/>
    <x v="2"/>
    <x v="3"/>
    <x v="2"/>
  </r>
  <r>
    <x v="1032"/>
    <x v="0"/>
    <x v="0"/>
    <s v="指名：共通TOP（161228AM-170131）"/>
    <n v="5434"/>
    <m/>
    <m/>
    <m/>
    <m/>
    <n v="11660.48"/>
    <m/>
    <x v="0"/>
    <m/>
    <m/>
    <x v="148"/>
    <m/>
    <x v="2"/>
    <x v="3"/>
    <x v="2"/>
  </r>
  <r>
    <x v="1033"/>
    <x v="0"/>
    <x v="0"/>
    <s v="指名：共通TOP（161228AM-170131）"/>
    <n v="6683"/>
    <m/>
    <m/>
    <m/>
    <m/>
    <n v="11700"/>
    <m/>
    <x v="0"/>
    <m/>
    <m/>
    <x v="148"/>
    <m/>
    <x v="2"/>
    <x v="3"/>
    <x v="2"/>
  </r>
  <r>
    <x v="1034"/>
    <x v="0"/>
    <x v="0"/>
    <s v="指名：共通TOP（161228AM-170131）"/>
    <n v="6782"/>
    <m/>
    <m/>
    <m/>
    <m/>
    <n v="11575.2"/>
    <m/>
    <x v="0"/>
    <m/>
    <m/>
    <x v="149"/>
    <m/>
    <x v="2"/>
    <x v="3"/>
    <x v="2"/>
  </r>
  <r>
    <x v="1035"/>
    <x v="0"/>
    <x v="0"/>
    <s v="指名：共通TOP（161228AM-170131）"/>
    <n v="5885"/>
    <m/>
    <m/>
    <m/>
    <m/>
    <n v="11557.52"/>
    <m/>
    <x v="0"/>
    <m/>
    <m/>
    <x v="149"/>
    <m/>
    <x v="2"/>
    <x v="3"/>
    <x v="2"/>
  </r>
  <r>
    <x v="1036"/>
    <x v="0"/>
    <x v="0"/>
    <s v="指名：共通TOP（161228AM-170131）"/>
    <n v="6539"/>
    <m/>
    <m/>
    <m/>
    <m/>
    <n v="11546.08"/>
    <m/>
    <x v="0"/>
    <m/>
    <m/>
    <x v="149"/>
    <m/>
    <x v="2"/>
    <x v="3"/>
    <x v="2"/>
  </r>
  <r>
    <x v="1037"/>
    <x v="0"/>
    <x v="0"/>
    <s v="指名：共通TOP（161228AM-170131）"/>
    <n v="6604"/>
    <m/>
    <m/>
    <m/>
    <m/>
    <n v="11552.32"/>
    <m/>
    <x v="0"/>
    <m/>
    <m/>
    <x v="149"/>
    <m/>
    <x v="2"/>
    <x v="3"/>
    <x v="2"/>
  </r>
  <r>
    <x v="1038"/>
    <x v="0"/>
    <x v="0"/>
    <s v="指名：共通TOP（161228AM-170131）"/>
    <n v="6421"/>
    <m/>
    <m/>
    <m/>
    <m/>
    <n v="11901.76"/>
    <m/>
    <x v="0"/>
    <m/>
    <m/>
    <x v="149"/>
    <m/>
    <x v="2"/>
    <x v="3"/>
    <x v="2"/>
  </r>
  <r>
    <x v="1039"/>
    <x v="0"/>
    <x v="0"/>
    <s v="指名：共通TOP（161228AM-170131）"/>
    <n v="5416"/>
    <m/>
    <m/>
    <m/>
    <m/>
    <n v="11450.4"/>
    <m/>
    <x v="0"/>
    <m/>
    <m/>
    <x v="149"/>
    <m/>
    <x v="2"/>
    <x v="3"/>
    <x v="2"/>
  </r>
  <r>
    <x v="1040"/>
    <x v="0"/>
    <x v="0"/>
    <s v="指名：共通TOP（161228AM-170131）"/>
    <n v="4663"/>
    <m/>
    <m/>
    <m/>
    <m/>
    <n v="11550.24"/>
    <m/>
    <x v="0"/>
    <m/>
    <m/>
    <x v="149"/>
    <m/>
    <x v="2"/>
    <x v="3"/>
    <x v="2"/>
  </r>
  <r>
    <x v="857"/>
    <x v="0"/>
    <x v="0"/>
    <s v="指名：共通TOP（161228AM-170131）"/>
    <n v="5380"/>
    <m/>
    <m/>
    <m/>
    <m/>
    <n v="10843.04"/>
    <m/>
    <x v="0"/>
    <m/>
    <m/>
    <x v="125"/>
    <m/>
    <x v="2"/>
    <x v="3"/>
    <x v="2"/>
  </r>
  <r>
    <x v="858"/>
    <x v="0"/>
    <x v="0"/>
    <s v="指名：共通TOP（161228AM-170131）"/>
    <n v="855"/>
    <m/>
    <m/>
    <m/>
    <m/>
    <n v="2642.64"/>
    <m/>
    <x v="0"/>
    <m/>
    <m/>
    <x v="125"/>
    <m/>
    <x v="2"/>
    <x v="3"/>
    <x v="2"/>
  </r>
  <r>
    <x v="859"/>
    <x v="0"/>
    <x v="0"/>
    <s v="指名：共通TOP（161228AM-170131）"/>
    <n v="3215"/>
    <m/>
    <m/>
    <m/>
    <m/>
    <n v="5975.84"/>
    <m/>
    <x v="0"/>
    <m/>
    <m/>
    <x v="125"/>
    <m/>
    <x v="2"/>
    <x v="3"/>
    <x v="2"/>
  </r>
  <r>
    <x v="860"/>
    <x v="0"/>
    <x v="0"/>
    <s v="指名：共通TOP（161228AM-170131）"/>
    <n v="6140"/>
    <m/>
    <m/>
    <m/>
    <m/>
    <n v="11480.56"/>
    <m/>
    <x v="0"/>
    <m/>
    <m/>
    <x v="125"/>
    <m/>
    <x v="2"/>
    <x v="3"/>
    <x v="2"/>
  </r>
  <r>
    <x v="861"/>
    <x v="0"/>
    <x v="0"/>
    <s v="指名：共通TOP（161228AM-170131）"/>
    <n v="6278"/>
    <m/>
    <m/>
    <m/>
    <m/>
    <n v="11131.12"/>
    <m/>
    <x v="0"/>
    <m/>
    <m/>
    <x v="125"/>
    <m/>
    <x v="2"/>
    <x v="3"/>
    <x v="2"/>
  </r>
  <r>
    <x v="862"/>
    <x v="0"/>
    <x v="0"/>
    <s v="指名：共通TOP（161228AM-170131）"/>
    <n v="6095"/>
    <m/>
    <m/>
    <m/>
    <m/>
    <n v="10803.52"/>
    <m/>
    <x v="0"/>
    <m/>
    <m/>
    <x v="125"/>
    <m/>
    <x v="2"/>
    <x v="3"/>
    <x v="2"/>
  </r>
  <r>
    <x v="863"/>
    <x v="0"/>
    <x v="0"/>
    <s v="指名：共通TOP（161228AM-170131）"/>
    <n v="5579"/>
    <m/>
    <m/>
    <m/>
    <m/>
    <n v="11243.44"/>
    <m/>
    <x v="0"/>
    <m/>
    <m/>
    <x v="125"/>
    <m/>
    <x v="2"/>
    <x v="3"/>
    <x v="2"/>
  </r>
  <r>
    <x v="864"/>
    <x v="0"/>
    <x v="0"/>
    <s v="指名：共通TOP（161228AM-170131）"/>
    <n v="4298"/>
    <m/>
    <m/>
    <m/>
    <m/>
    <n v="11735.36"/>
    <m/>
    <x v="0"/>
    <m/>
    <m/>
    <x v="126"/>
    <m/>
    <x v="2"/>
    <x v="3"/>
    <x v="2"/>
  </r>
  <r>
    <x v="865"/>
    <x v="0"/>
    <x v="0"/>
    <s v="指名：共通TOP（161228AM-170131）"/>
    <n v="2590"/>
    <m/>
    <m/>
    <m/>
    <m/>
    <n v="5760.56"/>
    <m/>
    <x v="0"/>
    <m/>
    <m/>
    <x v="126"/>
    <m/>
    <x v="2"/>
    <x v="3"/>
    <x v="2"/>
  </r>
  <r>
    <x v="866"/>
    <x v="0"/>
    <x v="0"/>
    <s v="指名：共通TOP（161228AM-170131）"/>
    <n v="180"/>
    <m/>
    <m/>
    <m/>
    <m/>
    <n v="1058.72"/>
    <m/>
    <x v="0"/>
    <m/>
    <m/>
    <x v="126"/>
    <m/>
    <x v="2"/>
    <x v="3"/>
    <x v="2"/>
  </r>
  <r>
    <x v="867"/>
    <x v="0"/>
    <x v="0"/>
    <s v="指名：共通TOP（161228AM-170131）"/>
    <n v="157"/>
    <m/>
    <m/>
    <m/>
    <m/>
    <n v="264.16000000000003"/>
    <m/>
    <x v="0"/>
    <m/>
    <m/>
    <x v="126"/>
    <m/>
    <x v="2"/>
    <x v="3"/>
    <x v="2"/>
  </r>
  <r>
    <x v="868"/>
    <x v="0"/>
    <x v="0"/>
    <s v="指名：共通TOP（161228AM-170131）"/>
    <n v="149"/>
    <m/>
    <m/>
    <m/>
    <m/>
    <n v="423.28000000000003"/>
    <m/>
    <x v="0"/>
    <m/>
    <m/>
    <x v="126"/>
    <m/>
    <x v="2"/>
    <x v="3"/>
    <x v="2"/>
  </r>
  <r>
    <x v="869"/>
    <x v="0"/>
    <x v="0"/>
    <s v="指名：共通TOP（161228AM-170131）"/>
    <n v="67"/>
    <m/>
    <m/>
    <m/>
    <m/>
    <n v="279.76"/>
    <m/>
    <x v="0"/>
    <m/>
    <m/>
    <x v="126"/>
    <m/>
    <x v="2"/>
    <x v="3"/>
    <x v="2"/>
  </r>
  <r>
    <x v="870"/>
    <x v="0"/>
    <x v="0"/>
    <s v="指名：共通TOP（161228AM-170131）"/>
    <n v="121"/>
    <m/>
    <m/>
    <m/>
    <m/>
    <n v="218.4"/>
    <m/>
    <x v="0"/>
    <m/>
    <m/>
    <x v="126"/>
    <m/>
    <x v="2"/>
    <x v="3"/>
    <x v="2"/>
  </r>
  <r>
    <x v="871"/>
    <x v="0"/>
    <x v="0"/>
    <s v="指名：共通TOP（161228AM-170131）"/>
    <n v="155"/>
    <m/>
    <m/>
    <m/>
    <m/>
    <n v="713.44"/>
    <m/>
    <x v="0"/>
    <m/>
    <m/>
    <x v="127"/>
    <m/>
    <x v="2"/>
    <x v="3"/>
    <x v="2"/>
  </r>
  <r>
    <x v="872"/>
    <x v="0"/>
    <x v="0"/>
    <s v="指名：共通TOP（161228AM-170131）"/>
    <n v="182"/>
    <m/>
    <m/>
    <m/>
    <m/>
    <n v="249.60000000000002"/>
    <m/>
    <x v="0"/>
    <m/>
    <m/>
    <x v="127"/>
    <m/>
    <x v="2"/>
    <x v="3"/>
    <x v="2"/>
  </r>
  <r>
    <x v="873"/>
    <x v="0"/>
    <x v="0"/>
    <s v="指名：共通TOP（161228AM-170131）"/>
    <n v="152"/>
    <m/>
    <m/>
    <m/>
    <m/>
    <n v="682.24"/>
    <m/>
    <x v="0"/>
    <m/>
    <m/>
    <x v="127"/>
    <m/>
    <x v="2"/>
    <x v="3"/>
    <x v="2"/>
  </r>
  <r>
    <x v="874"/>
    <x v="0"/>
    <x v="0"/>
    <s v="指名：共通TOP（161228AM-170131）"/>
    <n v="165"/>
    <m/>
    <m/>
    <m/>
    <m/>
    <n v="472.16"/>
    <m/>
    <x v="0"/>
    <m/>
    <m/>
    <x v="127"/>
    <m/>
    <x v="2"/>
    <x v="3"/>
    <x v="2"/>
  </r>
  <r>
    <x v="875"/>
    <x v="0"/>
    <x v="0"/>
    <s v="指名：共通TOP（161228AM-170131）"/>
    <n v="145"/>
    <m/>
    <m/>
    <m/>
    <m/>
    <n v="574.08000000000004"/>
    <m/>
    <x v="0"/>
    <m/>
    <m/>
    <x v="127"/>
    <m/>
    <x v="2"/>
    <x v="3"/>
    <x v="2"/>
  </r>
  <r>
    <x v="876"/>
    <x v="0"/>
    <x v="0"/>
    <s v="指名：共通TOP（161228AM-170131）"/>
    <n v="157"/>
    <m/>
    <m/>
    <m/>
    <m/>
    <n v="508.56"/>
    <m/>
    <x v="0"/>
    <m/>
    <m/>
    <x v="127"/>
    <m/>
    <x v="2"/>
    <x v="3"/>
    <x v="2"/>
  </r>
  <r>
    <x v="877"/>
    <x v="0"/>
    <x v="0"/>
    <s v="指名：共通TOP（161228AM-170131）"/>
    <n v="108"/>
    <m/>
    <m/>
    <m/>
    <m/>
    <n v="106.08"/>
    <m/>
    <x v="0"/>
    <m/>
    <m/>
    <x v="127"/>
    <m/>
    <x v="2"/>
    <x v="3"/>
    <x v="2"/>
  </r>
  <r>
    <x v="878"/>
    <x v="0"/>
    <x v="0"/>
    <s v="指名：共通TOP（161228AM-170131）"/>
    <n v="145"/>
    <m/>
    <m/>
    <m/>
    <m/>
    <n v="1009.84"/>
    <m/>
    <x v="0"/>
    <m/>
    <m/>
    <x v="128"/>
    <m/>
    <x v="2"/>
    <x v="3"/>
    <x v="2"/>
  </r>
  <r>
    <x v="879"/>
    <x v="0"/>
    <x v="0"/>
    <s v="指名：共通TOP（161228AM-170131）"/>
    <n v="149"/>
    <m/>
    <m/>
    <m/>
    <m/>
    <n v="111.28"/>
    <m/>
    <x v="0"/>
    <m/>
    <m/>
    <x v="128"/>
    <m/>
    <x v="2"/>
    <x v="3"/>
    <x v="2"/>
  </r>
  <r>
    <x v="880"/>
    <x v="0"/>
    <x v="0"/>
    <s v="指名：共通TOP（161228AM-170131）"/>
    <n v="165"/>
    <m/>
    <m/>
    <m/>
    <m/>
    <n v="1446.64"/>
    <m/>
    <x v="0"/>
    <m/>
    <m/>
    <x v="128"/>
    <m/>
    <x v="2"/>
    <x v="3"/>
    <x v="2"/>
  </r>
  <r>
    <x v="881"/>
    <x v="0"/>
    <x v="0"/>
    <s v="指名：共通TOP（161228AM-170131）"/>
    <n v="78"/>
    <m/>
    <m/>
    <m/>
    <m/>
    <n v="97.76"/>
    <m/>
    <x v="0"/>
    <m/>
    <m/>
    <x v="128"/>
    <m/>
    <x v="2"/>
    <x v="3"/>
    <x v="2"/>
  </r>
  <r>
    <x v="882"/>
    <x v="0"/>
    <x v="0"/>
    <s v="指名：共通TOP（161228AM-170131）"/>
    <n v="42"/>
    <m/>
    <m/>
    <m/>
    <m/>
    <n v="86.320000000000007"/>
    <m/>
    <x v="0"/>
    <m/>
    <m/>
    <x v="128"/>
    <m/>
    <x v="2"/>
    <x v="3"/>
    <x v="2"/>
  </r>
  <r>
    <x v="981"/>
    <x v="0"/>
    <x v="0"/>
    <s v="指名：ドルチェグスト（161228AM-170131）"/>
    <n v="3922"/>
    <m/>
    <m/>
    <m/>
    <m/>
    <n v="11140.48"/>
    <m/>
    <x v="0"/>
    <m/>
    <m/>
    <x v="141"/>
    <m/>
    <x v="2"/>
    <x v="3"/>
    <x v="2"/>
  </r>
  <r>
    <x v="982"/>
    <x v="0"/>
    <x v="0"/>
    <s v="指名：ドルチェグスト（161228AM-170131）"/>
    <n v="5272"/>
    <m/>
    <m/>
    <m/>
    <m/>
    <n v="16495.440000000002"/>
    <m/>
    <x v="0"/>
    <m/>
    <m/>
    <x v="141"/>
    <m/>
    <x v="2"/>
    <x v="3"/>
    <x v="2"/>
  </r>
  <r>
    <x v="983"/>
    <x v="0"/>
    <x v="0"/>
    <s v="指名：ドルチェグスト（161228AM-170131）"/>
    <n v="6428"/>
    <m/>
    <m/>
    <m/>
    <m/>
    <n v="17110.080000000002"/>
    <m/>
    <x v="0"/>
    <m/>
    <m/>
    <x v="141"/>
    <m/>
    <x v="2"/>
    <x v="3"/>
    <x v="2"/>
  </r>
  <r>
    <x v="984"/>
    <x v="0"/>
    <x v="0"/>
    <s v="指名：ドルチェグスト（161228AM-170131）"/>
    <n v="7643"/>
    <m/>
    <m/>
    <m/>
    <m/>
    <n v="22078.16"/>
    <m/>
    <x v="0"/>
    <m/>
    <m/>
    <x v="141"/>
    <m/>
    <x v="2"/>
    <x v="3"/>
    <x v="2"/>
  </r>
  <r>
    <x v="985"/>
    <x v="0"/>
    <x v="0"/>
    <s v="指名：ドルチェグスト（161228AM-170131）"/>
    <n v="7116"/>
    <m/>
    <m/>
    <m/>
    <m/>
    <n v="28845.440000000002"/>
    <m/>
    <x v="0"/>
    <m/>
    <m/>
    <x v="142"/>
    <m/>
    <x v="2"/>
    <x v="3"/>
    <x v="2"/>
  </r>
  <r>
    <x v="986"/>
    <x v="0"/>
    <x v="0"/>
    <s v="指名：ドルチェグスト（161228AM-170131）"/>
    <n v="6940"/>
    <m/>
    <m/>
    <m/>
    <m/>
    <n v="23263.760000000002"/>
    <m/>
    <x v="0"/>
    <m/>
    <m/>
    <x v="142"/>
    <m/>
    <x v="2"/>
    <x v="3"/>
    <x v="2"/>
  </r>
  <r>
    <x v="987"/>
    <x v="0"/>
    <x v="0"/>
    <s v="指名：ドルチェグスト（161228AM-170131）"/>
    <n v="7530"/>
    <m/>
    <m/>
    <m/>
    <m/>
    <n v="33139.599999999999"/>
    <m/>
    <x v="0"/>
    <m/>
    <m/>
    <x v="142"/>
    <m/>
    <x v="2"/>
    <x v="3"/>
    <x v="2"/>
  </r>
  <r>
    <x v="988"/>
    <x v="0"/>
    <x v="0"/>
    <s v="指名：ドルチェグスト（161228AM-170131）"/>
    <n v="7872"/>
    <m/>
    <m/>
    <m/>
    <m/>
    <n v="35543.040000000001"/>
    <m/>
    <x v="0"/>
    <m/>
    <m/>
    <x v="142"/>
    <m/>
    <x v="2"/>
    <x v="3"/>
    <x v="2"/>
  </r>
  <r>
    <x v="989"/>
    <x v="0"/>
    <x v="0"/>
    <s v="指名：ドルチェグスト（161228AM-170131）"/>
    <n v="7708"/>
    <m/>
    <m/>
    <m/>
    <m/>
    <n v="41321.279999999999"/>
    <m/>
    <x v="0"/>
    <m/>
    <m/>
    <x v="142"/>
    <m/>
    <x v="2"/>
    <x v="3"/>
    <x v="2"/>
  </r>
  <r>
    <x v="990"/>
    <x v="0"/>
    <x v="0"/>
    <s v="指名：ドルチェグスト（161228AM-170131）"/>
    <n v="8355"/>
    <m/>
    <m/>
    <m/>
    <m/>
    <n v="34288.800000000003"/>
    <m/>
    <x v="0"/>
    <m/>
    <m/>
    <x v="142"/>
    <m/>
    <x v="2"/>
    <x v="3"/>
    <x v="2"/>
  </r>
  <r>
    <x v="991"/>
    <x v="0"/>
    <x v="0"/>
    <s v="指名：ドルチェグスト（161228AM-170131）"/>
    <n v="7898"/>
    <m/>
    <m/>
    <m/>
    <m/>
    <n v="26062.400000000001"/>
    <m/>
    <x v="0"/>
    <m/>
    <m/>
    <x v="142"/>
    <m/>
    <x v="2"/>
    <x v="3"/>
    <x v="2"/>
  </r>
  <r>
    <x v="992"/>
    <x v="0"/>
    <x v="0"/>
    <s v="指名：ドルチェグスト（161228AM-170131）"/>
    <n v="7412"/>
    <m/>
    <m/>
    <m/>
    <m/>
    <n v="28874.560000000001"/>
    <m/>
    <x v="0"/>
    <m/>
    <m/>
    <x v="143"/>
    <m/>
    <x v="2"/>
    <x v="3"/>
    <x v="2"/>
  </r>
  <r>
    <x v="993"/>
    <x v="0"/>
    <x v="0"/>
    <s v="指名：ドルチェグスト（161228AM-170131）"/>
    <n v="7176"/>
    <m/>
    <m/>
    <m/>
    <m/>
    <n v="37724.959999999999"/>
    <m/>
    <x v="0"/>
    <m/>
    <m/>
    <x v="143"/>
    <m/>
    <x v="2"/>
    <x v="3"/>
    <x v="2"/>
  </r>
  <r>
    <x v="994"/>
    <x v="0"/>
    <x v="0"/>
    <s v="指名：ドルチェグスト（161228AM-170131）"/>
    <n v="6896"/>
    <m/>
    <m/>
    <m/>
    <m/>
    <n v="32166.16"/>
    <m/>
    <x v="0"/>
    <m/>
    <m/>
    <x v="143"/>
    <m/>
    <x v="2"/>
    <x v="3"/>
    <x v="2"/>
  </r>
  <r>
    <x v="995"/>
    <x v="0"/>
    <x v="0"/>
    <s v="指名：ドルチェグスト（161228AM-170131）"/>
    <n v="7220"/>
    <m/>
    <m/>
    <m/>
    <m/>
    <n v="29755.440000000002"/>
    <m/>
    <x v="0"/>
    <m/>
    <m/>
    <x v="143"/>
    <m/>
    <x v="2"/>
    <x v="3"/>
    <x v="2"/>
  </r>
  <r>
    <x v="996"/>
    <x v="0"/>
    <x v="0"/>
    <s v="指名：ドルチェグスト（161228AM-170131）"/>
    <n v="6957"/>
    <m/>
    <m/>
    <m/>
    <m/>
    <n v="29989.440000000002"/>
    <m/>
    <x v="0"/>
    <m/>
    <m/>
    <x v="143"/>
    <m/>
    <x v="2"/>
    <x v="3"/>
    <x v="2"/>
  </r>
  <r>
    <x v="997"/>
    <x v="0"/>
    <x v="0"/>
    <s v="指名：ドルチェグスト（161228AM-170131）"/>
    <n v="7786"/>
    <m/>
    <m/>
    <m/>
    <m/>
    <n v="30855.760000000002"/>
    <m/>
    <x v="0"/>
    <m/>
    <m/>
    <x v="143"/>
    <m/>
    <x v="2"/>
    <x v="3"/>
    <x v="2"/>
  </r>
  <r>
    <x v="998"/>
    <x v="0"/>
    <x v="0"/>
    <s v="指名：ドルチェグスト（161228AM-170131）"/>
    <n v="7602"/>
    <m/>
    <m/>
    <m/>
    <m/>
    <n v="26371.280000000002"/>
    <m/>
    <x v="0"/>
    <m/>
    <m/>
    <x v="143"/>
    <m/>
    <x v="2"/>
    <x v="3"/>
    <x v="2"/>
  </r>
  <r>
    <x v="999"/>
    <x v="0"/>
    <x v="0"/>
    <s v="指名：ドルチェグスト（161228AM-170131）"/>
    <n v="7597"/>
    <m/>
    <m/>
    <m/>
    <m/>
    <n v="37646.959999999999"/>
    <m/>
    <x v="0"/>
    <m/>
    <m/>
    <x v="144"/>
    <m/>
    <x v="2"/>
    <x v="3"/>
    <x v="2"/>
  </r>
  <r>
    <x v="1000"/>
    <x v="0"/>
    <x v="0"/>
    <s v="指名：ドルチェグスト（161228AM-170131）"/>
    <n v="7228"/>
    <m/>
    <m/>
    <m/>
    <m/>
    <n v="31627.440000000002"/>
    <m/>
    <x v="0"/>
    <m/>
    <m/>
    <x v="144"/>
    <m/>
    <x v="2"/>
    <x v="3"/>
    <x v="2"/>
  </r>
  <r>
    <x v="1001"/>
    <x v="0"/>
    <x v="0"/>
    <s v="指名：ドルチェグスト（161228AM-170131）"/>
    <n v="6758"/>
    <m/>
    <m/>
    <m/>
    <m/>
    <n v="33769.840000000004"/>
    <m/>
    <x v="0"/>
    <m/>
    <m/>
    <x v="144"/>
    <m/>
    <x v="2"/>
    <x v="3"/>
    <x v="2"/>
  </r>
  <r>
    <x v="1002"/>
    <x v="0"/>
    <x v="0"/>
    <s v="指名：ドルチェグスト（161228AM-170131）"/>
    <n v="7229"/>
    <m/>
    <m/>
    <m/>
    <m/>
    <n v="48497.279999999999"/>
    <m/>
    <x v="0"/>
    <m/>
    <m/>
    <x v="144"/>
    <m/>
    <x v="2"/>
    <x v="3"/>
    <x v="2"/>
  </r>
  <r>
    <x v="1003"/>
    <x v="0"/>
    <x v="0"/>
    <s v="指名：ドルチェグスト（161228AM-170131）"/>
    <n v="6921"/>
    <m/>
    <m/>
    <m/>
    <m/>
    <n v="28686.32"/>
    <m/>
    <x v="0"/>
    <m/>
    <m/>
    <x v="144"/>
    <m/>
    <x v="2"/>
    <x v="3"/>
    <x v="2"/>
  </r>
  <r>
    <x v="1004"/>
    <x v="0"/>
    <x v="0"/>
    <s v="指名：ドルチェグスト（161228AM-170131）"/>
    <n v="6883"/>
    <m/>
    <m/>
    <m/>
    <m/>
    <n v="22646"/>
    <m/>
    <x v="0"/>
    <m/>
    <m/>
    <x v="144"/>
    <m/>
    <x v="2"/>
    <x v="3"/>
    <x v="2"/>
  </r>
  <r>
    <x v="1005"/>
    <x v="0"/>
    <x v="0"/>
    <s v="指名：ドルチェグスト（161228AM-170131）"/>
    <n v="7817"/>
    <m/>
    <m/>
    <m/>
    <m/>
    <n v="27665.040000000001"/>
    <m/>
    <x v="0"/>
    <m/>
    <m/>
    <x v="144"/>
    <m/>
    <x v="2"/>
    <x v="3"/>
    <x v="2"/>
  </r>
  <r>
    <x v="1006"/>
    <x v="0"/>
    <x v="0"/>
    <s v="指名：ドルチェグスト（161228AM-170131）"/>
    <n v="7186"/>
    <m/>
    <m/>
    <m/>
    <m/>
    <n v="34294"/>
    <m/>
    <x v="0"/>
    <m/>
    <m/>
    <x v="145"/>
    <m/>
    <x v="2"/>
    <x v="3"/>
    <x v="2"/>
  </r>
  <r>
    <x v="1007"/>
    <x v="0"/>
    <x v="0"/>
    <s v="指名：ドルチェグスト（161228AM-170131）"/>
    <n v="7231"/>
    <m/>
    <m/>
    <m/>
    <m/>
    <n v="32809.919999999998"/>
    <m/>
    <x v="0"/>
    <m/>
    <m/>
    <x v="145"/>
    <m/>
    <x v="2"/>
    <x v="3"/>
    <x v="2"/>
  </r>
  <r>
    <x v="1008"/>
    <x v="0"/>
    <x v="0"/>
    <s v="指名：ドルチェグスト（161228AM-170131）"/>
    <n v="8122"/>
    <m/>
    <m/>
    <m/>
    <m/>
    <n v="32848.400000000001"/>
    <m/>
    <x v="0"/>
    <m/>
    <m/>
    <x v="145"/>
    <m/>
    <x v="2"/>
    <x v="3"/>
    <x v="2"/>
  </r>
  <r>
    <x v="1009"/>
    <x v="0"/>
    <x v="0"/>
    <s v="指名：ドルチェグスト（161228AM-170131）"/>
    <n v="7285"/>
    <m/>
    <m/>
    <m/>
    <m/>
    <n v="32451.120000000003"/>
    <m/>
    <x v="0"/>
    <m/>
    <m/>
    <x v="145"/>
    <m/>
    <x v="2"/>
    <x v="3"/>
    <x v="2"/>
  </r>
  <r>
    <x v="1010"/>
    <x v="0"/>
    <x v="0"/>
    <s v="指名：ドルチェグスト（161228AM-170131）"/>
    <n v="6960"/>
    <m/>
    <m/>
    <m/>
    <m/>
    <n v="28447.120000000003"/>
    <m/>
    <x v="0"/>
    <m/>
    <m/>
    <x v="145"/>
    <m/>
    <x v="2"/>
    <x v="3"/>
    <x v="2"/>
  </r>
  <r>
    <x v="1011"/>
    <x v="0"/>
    <x v="0"/>
    <s v="指名：ドルチェグスト（161228AM-170131）"/>
    <n v="6794"/>
    <m/>
    <m/>
    <m/>
    <m/>
    <n v="22314.240000000002"/>
    <m/>
    <x v="0"/>
    <m/>
    <m/>
    <x v="145"/>
    <m/>
    <x v="2"/>
    <x v="3"/>
    <x v="2"/>
  </r>
  <r>
    <x v="1012"/>
    <x v="0"/>
    <x v="0"/>
    <s v="指名：ドルチェグスト（161228AM-170131）"/>
    <n v="7817"/>
    <m/>
    <m/>
    <m/>
    <m/>
    <n v="34461.440000000002"/>
    <m/>
    <x v="0"/>
    <m/>
    <m/>
    <x v="145"/>
    <m/>
    <x v="2"/>
    <x v="3"/>
    <x v="2"/>
  </r>
  <r>
    <x v="1013"/>
    <x v="0"/>
    <x v="0"/>
    <s v="指名：ドルチェグスト（161228AM-170131）"/>
    <n v="7251"/>
    <m/>
    <m/>
    <m/>
    <m/>
    <n v="31973.760000000002"/>
    <m/>
    <x v="0"/>
    <m/>
    <m/>
    <x v="146"/>
    <m/>
    <x v="2"/>
    <x v="3"/>
    <x v="2"/>
  </r>
  <r>
    <x v="1014"/>
    <x v="0"/>
    <x v="0"/>
    <s v="指名：ドルチェグスト（161228AM-170131）"/>
    <n v="9204"/>
    <m/>
    <m/>
    <m/>
    <m/>
    <n v="34792.160000000003"/>
    <m/>
    <x v="0"/>
    <m/>
    <m/>
    <x v="146"/>
    <m/>
    <x v="2"/>
    <x v="3"/>
    <x v="2"/>
  </r>
  <r>
    <x v="1015"/>
    <x v="0"/>
    <x v="0"/>
    <s v="指名：ドルチェグスト（161228AM-170131）"/>
    <n v="6384"/>
    <m/>
    <m/>
    <m/>
    <m/>
    <n v="33273.760000000002"/>
    <m/>
    <x v="0"/>
    <m/>
    <m/>
    <x v="146"/>
    <m/>
    <x v="2"/>
    <x v="3"/>
    <x v="2"/>
  </r>
  <r>
    <x v="1016"/>
    <x v="0"/>
    <x v="0"/>
    <s v="指名：ドルチェグスト（161228AM-170131）"/>
    <n v="6301"/>
    <m/>
    <m/>
    <m/>
    <m/>
    <n v="26516.880000000001"/>
    <m/>
    <x v="0"/>
    <m/>
    <m/>
    <x v="146"/>
    <m/>
    <x v="2"/>
    <x v="3"/>
    <x v="2"/>
  </r>
  <r>
    <x v="1017"/>
    <x v="0"/>
    <x v="0"/>
    <s v="指名：ドルチェグスト（161228AM-170131）"/>
    <n v="6729"/>
    <m/>
    <m/>
    <m/>
    <m/>
    <n v="30905.68"/>
    <m/>
    <x v="0"/>
    <m/>
    <m/>
    <x v="146"/>
    <m/>
    <x v="2"/>
    <x v="3"/>
    <x v="2"/>
  </r>
  <r>
    <x v="1018"/>
    <x v="0"/>
    <x v="0"/>
    <s v="指名：ドルチェグスト（161228AM-170131）"/>
    <n v="7522"/>
    <m/>
    <m/>
    <m/>
    <m/>
    <n v="38231.440000000002"/>
    <m/>
    <x v="0"/>
    <m/>
    <m/>
    <x v="146"/>
    <m/>
    <x v="2"/>
    <x v="3"/>
    <x v="2"/>
  </r>
  <r>
    <x v="1019"/>
    <x v="0"/>
    <x v="0"/>
    <s v="指名：ドルチェグスト（161228AM-170131）"/>
    <n v="8280"/>
    <m/>
    <m/>
    <m/>
    <m/>
    <n v="31020.080000000002"/>
    <m/>
    <x v="0"/>
    <m/>
    <m/>
    <x v="146"/>
    <m/>
    <x v="2"/>
    <x v="3"/>
    <x v="2"/>
  </r>
  <r>
    <x v="1020"/>
    <x v="0"/>
    <x v="0"/>
    <s v="指名：ドルチェグスト（161228AM-170131）"/>
    <n v="7514"/>
    <m/>
    <m/>
    <m/>
    <m/>
    <n v="38773.279999999999"/>
    <m/>
    <x v="0"/>
    <m/>
    <m/>
    <x v="147"/>
    <m/>
    <x v="2"/>
    <x v="3"/>
    <x v="2"/>
  </r>
  <r>
    <x v="1021"/>
    <x v="0"/>
    <x v="0"/>
    <s v="指名：ドルチェグスト（161228AM-170131）"/>
    <n v="7704"/>
    <m/>
    <m/>
    <m/>
    <m/>
    <n v="34494.720000000001"/>
    <m/>
    <x v="0"/>
    <m/>
    <m/>
    <x v="147"/>
    <m/>
    <x v="2"/>
    <x v="3"/>
    <x v="2"/>
  </r>
  <r>
    <x v="1022"/>
    <x v="0"/>
    <x v="0"/>
    <s v="指名：ドルチェグスト（161228AM-170131）"/>
    <n v="7092"/>
    <m/>
    <m/>
    <m/>
    <m/>
    <n v="27700.400000000001"/>
    <m/>
    <x v="0"/>
    <m/>
    <m/>
    <x v="147"/>
    <m/>
    <x v="2"/>
    <x v="3"/>
    <x v="2"/>
  </r>
  <r>
    <x v="1023"/>
    <x v="0"/>
    <x v="0"/>
    <s v="指名：ドルチェグスト（161228AM-170131）"/>
    <n v="7118"/>
    <m/>
    <m/>
    <m/>
    <m/>
    <n v="28753.920000000002"/>
    <m/>
    <x v="0"/>
    <m/>
    <m/>
    <x v="147"/>
    <m/>
    <x v="2"/>
    <x v="3"/>
    <x v="2"/>
  </r>
  <r>
    <x v="1024"/>
    <x v="0"/>
    <x v="0"/>
    <s v="指名：ドルチェグスト（161228AM-170131）"/>
    <n v="6872"/>
    <m/>
    <m/>
    <m/>
    <m/>
    <n v="31567.120000000003"/>
    <m/>
    <x v="0"/>
    <m/>
    <m/>
    <x v="147"/>
    <m/>
    <x v="2"/>
    <x v="3"/>
    <x v="2"/>
  </r>
  <r>
    <x v="1025"/>
    <x v="0"/>
    <x v="0"/>
    <s v="指名：ドルチェグスト（161228AM-170131）"/>
    <n v="7779"/>
    <m/>
    <m/>
    <m/>
    <m/>
    <n v="29278.080000000002"/>
    <m/>
    <x v="0"/>
    <m/>
    <m/>
    <x v="147"/>
    <m/>
    <x v="2"/>
    <x v="3"/>
    <x v="2"/>
  </r>
  <r>
    <x v="1026"/>
    <x v="0"/>
    <x v="0"/>
    <s v="指名：ドルチェグスト（161228AM-170131）"/>
    <n v="8724"/>
    <m/>
    <m/>
    <m/>
    <m/>
    <n v="39139.360000000001"/>
    <m/>
    <x v="0"/>
    <m/>
    <m/>
    <x v="147"/>
    <m/>
    <x v="2"/>
    <x v="3"/>
    <x v="2"/>
  </r>
  <r>
    <x v="1027"/>
    <x v="0"/>
    <x v="0"/>
    <s v="指名：ドルチェグスト（161228AM-170131）"/>
    <n v="7801"/>
    <m/>
    <m/>
    <m/>
    <m/>
    <n v="32107.920000000002"/>
    <m/>
    <x v="0"/>
    <m/>
    <m/>
    <x v="148"/>
    <m/>
    <x v="2"/>
    <x v="3"/>
    <x v="2"/>
  </r>
  <r>
    <x v="1028"/>
    <x v="0"/>
    <x v="0"/>
    <s v="指名：ドルチェグスト（161228AM-170131）"/>
    <n v="7962"/>
    <m/>
    <m/>
    <m/>
    <m/>
    <n v="36258.559999999998"/>
    <m/>
    <x v="0"/>
    <m/>
    <m/>
    <x v="148"/>
    <m/>
    <x v="2"/>
    <x v="3"/>
    <x v="2"/>
  </r>
  <r>
    <x v="1029"/>
    <x v="0"/>
    <x v="0"/>
    <s v="指名：ドルチェグスト（161228AM-170131）"/>
    <n v="7338"/>
    <m/>
    <m/>
    <m/>
    <m/>
    <n v="37632.400000000001"/>
    <m/>
    <x v="0"/>
    <m/>
    <m/>
    <x v="148"/>
    <m/>
    <x v="2"/>
    <x v="3"/>
    <x v="2"/>
  </r>
  <r>
    <x v="1030"/>
    <x v="0"/>
    <x v="0"/>
    <s v="指名：ドルチェグスト（161228AM-170131）"/>
    <n v="6915"/>
    <m/>
    <m/>
    <m/>
    <m/>
    <n v="31831.280000000002"/>
    <m/>
    <x v="0"/>
    <m/>
    <m/>
    <x v="148"/>
    <m/>
    <x v="2"/>
    <x v="3"/>
    <x v="2"/>
  </r>
  <r>
    <x v="1031"/>
    <x v="0"/>
    <x v="0"/>
    <s v="指名：ドルチェグスト（161228AM-170131）"/>
    <n v="6891"/>
    <m/>
    <m/>
    <m/>
    <m/>
    <n v="29476.720000000001"/>
    <m/>
    <x v="0"/>
    <m/>
    <m/>
    <x v="148"/>
    <m/>
    <x v="2"/>
    <x v="3"/>
    <x v="2"/>
  </r>
  <r>
    <x v="1032"/>
    <x v="0"/>
    <x v="0"/>
    <s v="指名：ドルチェグスト（161228AM-170131）"/>
    <n v="7602"/>
    <m/>
    <m/>
    <m/>
    <m/>
    <n v="35787.440000000002"/>
    <m/>
    <x v="0"/>
    <m/>
    <m/>
    <x v="148"/>
    <m/>
    <x v="2"/>
    <x v="3"/>
    <x v="2"/>
  </r>
  <r>
    <x v="1033"/>
    <x v="0"/>
    <x v="0"/>
    <s v="指名：ドルチェグスト（161228AM-170131）"/>
    <n v="8193"/>
    <m/>
    <m/>
    <m/>
    <m/>
    <n v="36105.68"/>
    <m/>
    <x v="0"/>
    <m/>
    <m/>
    <x v="148"/>
    <m/>
    <x v="2"/>
    <x v="3"/>
    <x v="2"/>
  </r>
  <r>
    <x v="1034"/>
    <x v="0"/>
    <x v="0"/>
    <s v="指名：ドルチェグスト（161228AM-170131）"/>
    <n v="8024"/>
    <m/>
    <m/>
    <m/>
    <m/>
    <n v="31061.68"/>
    <m/>
    <x v="0"/>
    <m/>
    <m/>
    <x v="149"/>
    <m/>
    <x v="2"/>
    <x v="3"/>
    <x v="2"/>
  </r>
  <r>
    <x v="1035"/>
    <x v="0"/>
    <x v="0"/>
    <s v="指名：ドルチェグスト（161228AM-170131）"/>
    <n v="7463"/>
    <m/>
    <m/>
    <m/>
    <m/>
    <n v="38527.840000000004"/>
    <m/>
    <x v="0"/>
    <m/>
    <m/>
    <x v="149"/>
    <m/>
    <x v="2"/>
    <x v="3"/>
    <x v="2"/>
  </r>
  <r>
    <x v="1036"/>
    <x v="0"/>
    <x v="0"/>
    <s v="指名：ドルチェグスト（161228AM-170131）"/>
    <n v="7530"/>
    <m/>
    <m/>
    <m/>
    <m/>
    <n v="34674.639999999999"/>
    <m/>
    <x v="0"/>
    <m/>
    <m/>
    <x v="149"/>
    <m/>
    <x v="2"/>
    <x v="3"/>
    <x v="2"/>
  </r>
  <r>
    <x v="1037"/>
    <x v="0"/>
    <x v="0"/>
    <s v="指名：ドルチェグスト（161228AM-170131）"/>
    <n v="6955"/>
    <m/>
    <m/>
    <m/>
    <m/>
    <n v="33989.279999999999"/>
    <m/>
    <x v="0"/>
    <m/>
    <m/>
    <x v="149"/>
    <m/>
    <x v="2"/>
    <x v="3"/>
    <x v="2"/>
  </r>
  <r>
    <x v="1038"/>
    <x v="0"/>
    <x v="0"/>
    <s v="指名：ドルチェグスト（161228AM-170131）"/>
    <n v="7214"/>
    <m/>
    <m/>
    <m/>
    <m/>
    <n v="42218.8"/>
    <m/>
    <x v="0"/>
    <m/>
    <m/>
    <x v="149"/>
    <m/>
    <x v="2"/>
    <x v="3"/>
    <x v="2"/>
  </r>
  <r>
    <x v="1039"/>
    <x v="0"/>
    <x v="0"/>
    <s v="指名：ドルチェグスト（161228AM-170131）"/>
    <n v="8662"/>
    <m/>
    <m/>
    <m/>
    <m/>
    <n v="50533.599999999999"/>
    <m/>
    <x v="0"/>
    <m/>
    <m/>
    <x v="149"/>
    <m/>
    <x v="2"/>
    <x v="3"/>
    <x v="2"/>
  </r>
  <r>
    <x v="1040"/>
    <x v="0"/>
    <x v="0"/>
    <s v="指名：ドルチェグスト（161228AM-170131）"/>
    <n v="8784"/>
    <m/>
    <m/>
    <m/>
    <m/>
    <n v="55516.240000000005"/>
    <m/>
    <x v="0"/>
    <m/>
    <m/>
    <x v="149"/>
    <m/>
    <x v="2"/>
    <x v="3"/>
    <x v="2"/>
  </r>
  <r>
    <x v="857"/>
    <x v="0"/>
    <x v="0"/>
    <s v="指名：ドルチェグスト（161228AM-170131）"/>
    <n v="7667"/>
    <m/>
    <m/>
    <m/>
    <m/>
    <n v="51090"/>
    <m/>
    <x v="0"/>
    <m/>
    <m/>
    <x v="125"/>
    <m/>
    <x v="2"/>
    <x v="3"/>
    <x v="2"/>
  </r>
  <r>
    <x v="858"/>
    <x v="0"/>
    <x v="0"/>
    <s v="指名：ドルチェグスト（161228AM-170131）"/>
    <n v="4845"/>
    <m/>
    <m/>
    <m/>
    <m/>
    <n v="35666.800000000003"/>
    <m/>
    <x v="0"/>
    <m/>
    <m/>
    <x v="125"/>
    <m/>
    <x v="2"/>
    <x v="3"/>
    <x v="2"/>
  </r>
  <r>
    <x v="859"/>
    <x v="0"/>
    <x v="0"/>
    <s v="指名：ドルチェグスト（161228AM-170131）"/>
    <n v="6703"/>
    <m/>
    <m/>
    <m/>
    <m/>
    <n v="34354.32"/>
    <m/>
    <x v="0"/>
    <m/>
    <m/>
    <x v="125"/>
    <m/>
    <x v="2"/>
    <x v="3"/>
    <x v="2"/>
  </r>
  <r>
    <x v="860"/>
    <x v="0"/>
    <x v="0"/>
    <s v="指名：ドルチェグスト（161228AM-170131）"/>
    <n v="6701"/>
    <m/>
    <m/>
    <m/>
    <m/>
    <n v="33103.200000000004"/>
    <m/>
    <x v="0"/>
    <m/>
    <m/>
    <x v="125"/>
    <m/>
    <x v="2"/>
    <x v="3"/>
    <x v="2"/>
  </r>
  <r>
    <x v="861"/>
    <x v="0"/>
    <x v="0"/>
    <s v="指名：ドルチェグスト（161228AM-170131）"/>
    <n v="6588"/>
    <m/>
    <m/>
    <m/>
    <m/>
    <n v="30881.760000000002"/>
    <m/>
    <x v="0"/>
    <m/>
    <m/>
    <x v="125"/>
    <m/>
    <x v="2"/>
    <x v="3"/>
    <x v="2"/>
  </r>
  <r>
    <x v="862"/>
    <x v="0"/>
    <x v="0"/>
    <s v="指名：ドルチェグスト（161228AM-170131）"/>
    <n v="7413"/>
    <m/>
    <m/>
    <m/>
    <m/>
    <n v="30975.360000000001"/>
    <m/>
    <x v="0"/>
    <m/>
    <m/>
    <x v="125"/>
    <m/>
    <x v="2"/>
    <x v="3"/>
    <x v="2"/>
  </r>
  <r>
    <x v="863"/>
    <x v="0"/>
    <x v="0"/>
    <s v="指名：ドルチェグスト（161228AM-170131）"/>
    <n v="7936"/>
    <m/>
    <m/>
    <m/>
    <m/>
    <n v="31680.48"/>
    <m/>
    <x v="0"/>
    <m/>
    <m/>
    <x v="125"/>
    <m/>
    <x v="2"/>
    <x v="3"/>
    <x v="2"/>
  </r>
  <r>
    <x v="864"/>
    <x v="0"/>
    <x v="0"/>
    <s v="指名：ドルチェグスト（161228AM-170131）"/>
    <n v="6961"/>
    <m/>
    <m/>
    <m/>
    <m/>
    <n v="31388.240000000002"/>
    <m/>
    <x v="0"/>
    <m/>
    <m/>
    <x v="126"/>
    <m/>
    <x v="2"/>
    <x v="3"/>
    <x v="2"/>
  </r>
  <r>
    <x v="865"/>
    <x v="0"/>
    <x v="0"/>
    <s v="指名：ドルチェグスト（161228AM-170131）"/>
    <n v="7030"/>
    <m/>
    <m/>
    <m/>
    <m/>
    <n v="36084.880000000005"/>
    <m/>
    <x v="0"/>
    <m/>
    <m/>
    <x v="126"/>
    <m/>
    <x v="2"/>
    <x v="3"/>
    <x v="2"/>
  </r>
  <r>
    <x v="866"/>
    <x v="0"/>
    <x v="0"/>
    <s v="指名：ドルチェグスト（161228AM-170131）"/>
    <n v="7393"/>
    <m/>
    <m/>
    <m/>
    <m/>
    <n v="33110.480000000003"/>
    <m/>
    <x v="0"/>
    <m/>
    <m/>
    <x v="126"/>
    <m/>
    <x v="2"/>
    <x v="3"/>
    <x v="2"/>
  </r>
  <r>
    <x v="867"/>
    <x v="0"/>
    <x v="0"/>
    <s v="指名：ドルチェグスト（161228AM-170131）"/>
    <n v="7344"/>
    <m/>
    <m/>
    <m/>
    <m/>
    <n v="29021.200000000001"/>
    <m/>
    <x v="0"/>
    <m/>
    <m/>
    <x v="126"/>
    <m/>
    <x v="2"/>
    <x v="3"/>
    <x v="2"/>
  </r>
  <r>
    <x v="868"/>
    <x v="0"/>
    <x v="0"/>
    <s v="指名：ドルチェグスト（161228AM-170131）"/>
    <n v="6700"/>
    <m/>
    <m/>
    <m/>
    <m/>
    <n v="27991.600000000002"/>
    <m/>
    <x v="0"/>
    <m/>
    <m/>
    <x v="126"/>
    <m/>
    <x v="2"/>
    <x v="3"/>
    <x v="2"/>
  </r>
  <r>
    <x v="869"/>
    <x v="0"/>
    <x v="0"/>
    <s v="指名：ドルチェグスト（161228AM-170131）"/>
    <n v="8308"/>
    <m/>
    <m/>
    <m/>
    <m/>
    <n v="33401.68"/>
    <m/>
    <x v="0"/>
    <m/>
    <m/>
    <x v="126"/>
    <m/>
    <x v="2"/>
    <x v="3"/>
    <x v="2"/>
  </r>
  <r>
    <x v="870"/>
    <x v="0"/>
    <x v="0"/>
    <s v="指名：ドルチェグスト（161228AM-170131）"/>
    <n v="8318"/>
    <m/>
    <m/>
    <m/>
    <m/>
    <n v="37323.520000000004"/>
    <m/>
    <x v="0"/>
    <m/>
    <m/>
    <x v="126"/>
    <m/>
    <x v="2"/>
    <x v="3"/>
    <x v="2"/>
  </r>
  <r>
    <x v="871"/>
    <x v="0"/>
    <x v="0"/>
    <s v="指名：ドルチェグスト（161228AM-170131）"/>
    <n v="7339"/>
    <m/>
    <m/>
    <m/>
    <m/>
    <n v="34724.559999999998"/>
    <m/>
    <x v="0"/>
    <m/>
    <m/>
    <x v="127"/>
    <m/>
    <x v="2"/>
    <x v="3"/>
    <x v="2"/>
  </r>
  <r>
    <x v="872"/>
    <x v="0"/>
    <x v="0"/>
    <s v="指名：ドルチェグスト（161228AM-170131）"/>
    <n v="7070"/>
    <m/>
    <m/>
    <m/>
    <m/>
    <n v="32763.120000000003"/>
    <m/>
    <x v="0"/>
    <m/>
    <m/>
    <x v="127"/>
    <m/>
    <x v="2"/>
    <x v="3"/>
    <x v="2"/>
  </r>
  <r>
    <x v="873"/>
    <x v="0"/>
    <x v="0"/>
    <s v="指名：ドルチェグスト（161228AM-170131）"/>
    <n v="7048"/>
    <m/>
    <m/>
    <m/>
    <m/>
    <n v="31082.48"/>
    <m/>
    <x v="0"/>
    <m/>
    <m/>
    <x v="127"/>
    <m/>
    <x v="2"/>
    <x v="3"/>
    <x v="2"/>
  </r>
  <r>
    <x v="874"/>
    <x v="0"/>
    <x v="0"/>
    <s v="指名：ドルチェグスト（161228AM-170131）"/>
    <n v="6490"/>
    <m/>
    <m/>
    <m/>
    <m/>
    <n v="31340.400000000001"/>
    <m/>
    <x v="0"/>
    <m/>
    <m/>
    <x v="127"/>
    <m/>
    <x v="2"/>
    <x v="3"/>
    <x v="2"/>
  </r>
  <r>
    <x v="875"/>
    <x v="0"/>
    <x v="0"/>
    <s v="指名：ドルチェグスト（161228AM-170131）"/>
    <n v="6458"/>
    <m/>
    <m/>
    <m/>
    <m/>
    <n v="29687.84"/>
    <m/>
    <x v="0"/>
    <m/>
    <m/>
    <x v="127"/>
    <m/>
    <x v="2"/>
    <x v="3"/>
    <x v="2"/>
  </r>
  <r>
    <x v="876"/>
    <x v="0"/>
    <x v="0"/>
    <s v="指名：ドルチェグスト（161228AM-170131）"/>
    <n v="8115"/>
    <m/>
    <m/>
    <m/>
    <m/>
    <n v="32274.32"/>
    <m/>
    <x v="0"/>
    <m/>
    <m/>
    <x v="127"/>
    <m/>
    <x v="2"/>
    <x v="3"/>
    <x v="2"/>
  </r>
  <r>
    <x v="877"/>
    <x v="0"/>
    <x v="0"/>
    <s v="指名：ドルチェグスト（161228AM-170131）"/>
    <n v="8693"/>
    <m/>
    <m/>
    <m/>
    <m/>
    <n v="42169.919999999998"/>
    <m/>
    <x v="0"/>
    <m/>
    <m/>
    <x v="127"/>
    <m/>
    <x v="2"/>
    <x v="3"/>
    <x v="2"/>
  </r>
  <r>
    <x v="878"/>
    <x v="0"/>
    <x v="0"/>
    <s v="指名：ドルチェグスト（161228AM-170131）"/>
    <n v="7062"/>
    <m/>
    <m/>
    <m/>
    <m/>
    <n v="28283.84"/>
    <m/>
    <x v="0"/>
    <m/>
    <m/>
    <x v="128"/>
    <m/>
    <x v="2"/>
    <x v="3"/>
    <x v="2"/>
  </r>
  <r>
    <x v="879"/>
    <x v="0"/>
    <x v="0"/>
    <s v="指名：ドルチェグスト（161228AM-170131）"/>
    <n v="7069"/>
    <m/>
    <m/>
    <m/>
    <m/>
    <n v="32876.480000000003"/>
    <m/>
    <x v="0"/>
    <m/>
    <m/>
    <x v="128"/>
    <m/>
    <x v="2"/>
    <x v="3"/>
    <x v="2"/>
  </r>
  <r>
    <x v="880"/>
    <x v="0"/>
    <x v="0"/>
    <s v="指名：ドルチェグスト（161228AM-170131）"/>
    <n v="6651"/>
    <m/>
    <m/>
    <m/>
    <m/>
    <n v="32399.120000000003"/>
    <m/>
    <x v="0"/>
    <m/>
    <m/>
    <x v="128"/>
    <m/>
    <x v="2"/>
    <x v="3"/>
    <x v="2"/>
  </r>
  <r>
    <x v="881"/>
    <x v="0"/>
    <x v="0"/>
    <s v="指名：ドルチェグスト（161228AM-170131）"/>
    <n v="4766"/>
    <m/>
    <m/>
    <m/>
    <m/>
    <n v="20691.84"/>
    <m/>
    <x v="0"/>
    <m/>
    <m/>
    <x v="128"/>
    <m/>
    <x v="2"/>
    <x v="3"/>
    <x v="2"/>
  </r>
  <r>
    <x v="882"/>
    <x v="0"/>
    <x v="0"/>
    <s v="指名：ドルチェグスト（161228AM-170131）"/>
    <n v="6926"/>
    <m/>
    <m/>
    <m/>
    <m/>
    <n v="28203.760000000002"/>
    <m/>
    <x v="0"/>
    <m/>
    <m/>
    <x v="128"/>
    <m/>
    <x v="2"/>
    <x v="3"/>
    <x v="2"/>
  </r>
  <r>
    <x v="883"/>
    <x v="0"/>
    <x v="0"/>
    <s v="指名：ドルチェグスト（161228AM-170131）"/>
    <n v="7392"/>
    <m/>
    <m/>
    <m/>
    <m/>
    <n v="39303.68"/>
    <m/>
    <x v="0"/>
    <m/>
    <m/>
    <x v="128"/>
    <m/>
    <x v="2"/>
    <x v="3"/>
    <x v="2"/>
  </r>
  <r>
    <x v="884"/>
    <x v="0"/>
    <x v="0"/>
    <s v="指名：ドルチェグスト（161228AM-170131）"/>
    <n v="7285"/>
    <m/>
    <m/>
    <m/>
    <m/>
    <n v="34393.840000000004"/>
    <m/>
    <x v="0"/>
    <m/>
    <m/>
    <x v="128"/>
    <m/>
    <x v="2"/>
    <x v="3"/>
    <x v="2"/>
  </r>
  <r>
    <x v="885"/>
    <x v="0"/>
    <x v="0"/>
    <s v="指名：ドルチェグスト（161228AM-170131）"/>
    <n v="7607"/>
    <m/>
    <m/>
    <m/>
    <m/>
    <n v="31367.440000000002"/>
    <m/>
    <x v="0"/>
    <m/>
    <m/>
    <x v="116"/>
    <m/>
    <x v="2"/>
    <x v="3"/>
    <x v="2"/>
  </r>
  <r>
    <x v="886"/>
    <x v="0"/>
    <x v="0"/>
    <s v="指名：ドルチェグスト（161228AM-170131）"/>
    <n v="8178"/>
    <m/>
    <m/>
    <m/>
    <m/>
    <n v="33883.200000000004"/>
    <m/>
    <x v="0"/>
    <m/>
    <m/>
    <x v="116"/>
    <m/>
    <x v="2"/>
    <x v="3"/>
    <x v="2"/>
  </r>
  <r>
    <x v="887"/>
    <x v="0"/>
    <x v="0"/>
    <s v="指名：ドルチェグスト（161228AM-170131）"/>
    <n v="8103"/>
    <m/>
    <m/>
    <m/>
    <m/>
    <n v="29766.880000000001"/>
    <m/>
    <x v="0"/>
    <m/>
    <m/>
    <x v="116"/>
    <m/>
    <x v="2"/>
    <x v="3"/>
    <x v="2"/>
  </r>
  <r>
    <x v="888"/>
    <x v="0"/>
    <x v="0"/>
    <s v="指名：ドルチェグスト（161228AM-170131）"/>
    <n v="7655"/>
    <m/>
    <m/>
    <m/>
    <m/>
    <n v="26032.240000000002"/>
    <m/>
    <x v="0"/>
    <m/>
    <m/>
    <x v="116"/>
    <m/>
    <x v="2"/>
    <x v="3"/>
    <x v="2"/>
  </r>
  <r>
    <x v="863"/>
    <x v="7"/>
    <x v="0"/>
    <s v="NDG_Facebook_coupon（201203-201216）"/>
    <n v="62942"/>
    <m/>
    <m/>
    <m/>
    <m/>
    <n v="17131.974999999999"/>
    <m/>
    <x v="0"/>
    <m/>
    <m/>
    <x v="125"/>
    <m/>
    <x v="2"/>
    <x v="3"/>
    <x v="0"/>
  </r>
  <r>
    <x v="870"/>
    <x v="7"/>
    <x v="0"/>
    <s v="NDG_Facebook_coupon（201203-201216）"/>
    <n v="54421"/>
    <m/>
    <m/>
    <m/>
    <m/>
    <n v="16764.025000000001"/>
    <m/>
    <x v="0"/>
    <m/>
    <m/>
    <x v="126"/>
    <m/>
    <x v="2"/>
    <x v="3"/>
    <x v="0"/>
  </r>
  <r>
    <x v="871"/>
    <x v="7"/>
    <x v="0"/>
    <s v="NDG_Facebook_coupon（201203-201216）"/>
    <n v="51268"/>
    <m/>
    <m/>
    <m/>
    <m/>
    <n v="15528.605"/>
    <m/>
    <x v="0"/>
    <m/>
    <m/>
    <x v="127"/>
    <m/>
    <x v="2"/>
    <x v="3"/>
    <x v="0"/>
  </r>
  <r>
    <x v="873"/>
    <x v="7"/>
    <x v="0"/>
    <s v="NDG_Facebook_coupon（201203-201216）"/>
    <n v="48386"/>
    <m/>
    <m/>
    <m/>
    <m/>
    <n v="16277.885"/>
    <m/>
    <x v="0"/>
    <m/>
    <m/>
    <x v="127"/>
    <m/>
    <x v="2"/>
    <x v="3"/>
    <x v="0"/>
  </r>
  <r>
    <x v="872"/>
    <x v="7"/>
    <x v="0"/>
    <s v="NDG_Facebook_coupon（201203-201216）"/>
    <n v="48268"/>
    <m/>
    <m/>
    <m/>
    <m/>
    <n v="16178.65"/>
    <m/>
    <x v="0"/>
    <m/>
    <m/>
    <x v="127"/>
    <m/>
    <x v="2"/>
    <x v="3"/>
    <x v="0"/>
  </r>
  <r>
    <x v="866"/>
    <x v="7"/>
    <x v="0"/>
    <s v="NDG_Facebook_coupon（201203-201216）"/>
    <n v="46151"/>
    <m/>
    <m/>
    <m/>
    <m/>
    <n v="16740.61"/>
    <m/>
    <x v="0"/>
    <m/>
    <m/>
    <x v="126"/>
    <m/>
    <x v="2"/>
    <x v="3"/>
    <x v="0"/>
  </r>
  <r>
    <x v="864"/>
    <x v="7"/>
    <x v="0"/>
    <s v="NDG_Facebook_coupon（201203-201216）"/>
    <n v="45891"/>
    <m/>
    <m/>
    <m/>
    <m/>
    <n v="17058.384999999998"/>
    <m/>
    <x v="0"/>
    <m/>
    <m/>
    <x v="126"/>
    <m/>
    <x v="2"/>
    <x v="3"/>
    <x v="0"/>
  </r>
  <r>
    <x v="869"/>
    <x v="7"/>
    <x v="0"/>
    <s v="NDG_Facebook_coupon（201203-201216）"/>
    <n v="45756"/>
    <m/>
    <m/>
    <m/>
    <m/>
    <n v="17133.09"/>
    <m/>
    <x v="0"/>
    <m/>
    <m/>
    <x v="126"/>
    <m/>
    <x v="2"/>
    <x v="3"/>
    <x v="0"/>
  </r>
  <r>
    <x v="868"/>
    <x v="7"/>
    <x v="0"/>
    <s v="NDG_Facebook_coupon（201203-201216）"/>
    <n v="45220"/>
    <m/>
    <m/>
    <m/>
    <m/>
    <n v="17048.349999999999"/>
    <m/>
    <x v="0"/>
    <m/>
    <m/>
    <x v="126"/>
    <m/>
    <x v="2"/>
    <x v="3"/>
    <x v="0"/>
  </r>
  <r>
    <x v="865"/>
    <x v="7"/>
    <x v="0"/>
    <s v="NDG_Facebook_coupon（201203-201216）"/>
    <n v="44916"/>
    <m/>
    <m/>
    <m/>
    <m/>
    <n v="16700.47"/>
    <m/>
    <x v="0"/>
    <m/>
    <m/>
    <x v="126"/>
    <m/>
    <x v="2"/>
    <x v="3"/>
    <x v="0"/>
  </r>
  <r>
    <x v="862"/>
    <x v="7"/>
    <x v="0"/>
    <s v="NDG_Facebook_coupon（201203-201216）"/>
    <n v="44506"/>
    <m/>
    <m/>
    <m/>
    <m/>
    <n v="16491.965"/>
    <m/>
    <x v="0"/>
    <m/>
    <m/>
    <x v="125"/>
    <m/>
    <x v="2"/>
    <x v="3"/>
    <x v="0"/>
  </r>
  <r>
    <x v="867"/>
    <x v="7"/>
    <x v="0"/>
    <s v="NDG_Facebook_coupon（201203-201216）"/>
    <n v="40542"/>
    <m/>
    <m/>
    <m/>
    <m/>
    <n v="16022.55"/>
    <m/>
    <x v="0"/>
    <m/>
    <m/>
    <x v="126"/>
    <m/>
    <x v="2"/>
    <x v="3"/>
    <x v="0"/>
  </r>
  <r>
    <x v="860"/>
    <x v="7"/>
    <x v="0"/>
    <s v="NDG_Facebook_coupon（201203-201216）"/>
    <n v="37017"/>
    <m/>
    <m/>
    <m/>
    <m/>
    <n v="17606.965"/>
    <m/>
    <x v="0"/>
    <m/>
    <m/>
    <x v="125"/>
    <m/>
    <x v="2"/>
    <x v="3"/>
    <x v="0"/>
  </r>
  <r>
    <x v="861"/>
    <x v="7"/>
    <x v="0"/>
    <s v="NDG_Facebook_coupon（201203-201216）"/>
    <n v="29064"/>
    <m/>
    <m/>
    <m/>
    <m/>
    <n v="16091.68"/>
    <m/>
    <x v="0"/>
    <m/>
    <m/>
    <x v="125"/>
    <m/>
    <x v="2"/>
    <x v="3"/>
    <x v="0"/>
  </r>
  <r>
    <x v="863"/>
    <x v="7"/>
    <x v="0"/>
    <s v="NDG_Facebook_coupon（201203-201216）"/>
    <n v="29045"/>
    <m/>
    <m/>
    <m/>
    <m/>
    <n v="38575.654999999999"/>
    <m/>
    <x v="0"/>
    <m/>
    <m/>
    <x v="125"/>
    <m/>
    <x v="2"/>
    <x v="3"/>
    <x v="0"/>
  </r>
  <r>
    <x v="862"/>
    <x v="7"/>
    <x v="0"/>
    <s v="NDG_Facebook_coupon（201203-201216）"/>
    <n v="28828"/>
    <m/>
    <m/>
    <m/>
    <m/>
    <n v="37704.839999999997"/>
    <m/>
    <x v="0"/>
    <m/>
    <m/>
    <x v="125"/>
    <m/>
    <x v="2"/>
    <x v="3"/>
    <x v="0"/>
  </r>
  <r>
    <x v="864"/>
    <x v="7"/>
    <x v="0"/>
    <s v="NDG_Facebook_coupon（201203-201216）"/>
    <n v="28737"/>
    <m/>
    <m/>
    <m/>
    <m/>
    <n v="37810.764999999999"/>
    <m/>
    <x v="0"/>
    <m/>
    <m/>
    <x v="126"/>
    <m/>
    <x v="2"/>
    <x v="3"/>
    <x v="0"/>
  </r>
  <r>
    <x v="865"/>
    <x v="7"/>
    <x v="0"/>
    <s v="NDG_Facebook_coupon（201203-201216）"/>
    <n v="27588"/>
    <m/>
    <m/>
    <m/>
    <m/>
    <n v="37079.324999999997"/>
    <m/>
    <x v="0"/>
    <m/>
    <m/>
    <x v="126"/>
    <m/>
    <x v="2"/>
    <x v="3"/>
    <x v="0"/>
  </r>
  <r>
    <x v="869"/>
    <x v="7"/>
    <x v="0"/>
    <s v="NDG_Facebook_coupon（201203-201216）"/>
    <n v="27449"/>
    <m/>
    <m/>
    <m/>
    <m/>
    <n v="38361.574999999997"/>
    <m/>
    <x v="0"/>
    <m/>
    <m/>
    <x v="126"/>
    <m/>
    <x v="2"/>
    <x v="3"/>
    <x v="0"/>
  </r>
  <r>
    <x v="860"/>
    <x v="7"/>
    <x v="0"/>
    <s v="NDG_Facebook_coupon（201203-201216）"/>
    <n v="27384"/>
    <m/>
    <m/>
    <m/>
    <m/>
    <n v="41533.75"/>
    <m/>
    <x v="0"/>
    <m/>
    <m/>
    <x v="125"/>
    <m/>
    <x v="2"/>
    <x v="3"/>
    <x v="0"/>
  </r>
  <r>
    <x v="870"/>
    <x v="7"/>
    <x v="0"/>
    <s v="NDG_Facebook_coupon（201203-201216）"/>
    <n v="26970"/>
    <m/>
    <m/>
    <m/>
    <m/>
    <n v="38582.345000000001"/>
    <m/>
    <x v="0"/>
    <m/>
    <m/>
    <x v="126"/>
    <m/>
    <x v="2"/>
    <x v="3"/>
    <x v="0"/>
  </r>
  <r>
    <x v="861"/>
    <x v="7"/>
    <x v="0"/>
    <s v="NDG_Facebook_coupon（201203-201216）"/>
    <n v="26612"/>
    <m/>
    <m/>
    <m/>
    <m/>
    <n v="37887.699999999997"/>
    <m/>
    <x v="0"/>
    <m/>
    <m/>
    <x v="125"/>
    <m/>
    <x v="2"/>
    <x v="3"/>
    <x v="0"/>
  </r>
  <r>
    <x v="868"/>
    <x v="7"/>
    <x v="0"/>
    <s v="NDG_Facebook_coupon（201203-201216）"/>
    <n v="26294"/>
    <m/>
    <m/>
    <m/>
    <m/>
    <n v="37963.519999999997"/>
    <m/>
    <x v="0"/>
    <m/>
    <m/>
    <x v="126"/>
    <m/>
    <x v="2"/>
    <x v="3"/>
    <x v="0"/>
  </r>
  <r>
    <x v="866"/>
    <x v="7"/>
    <x v="0"/>
    <s v="NDG_Facebook_coupon（201203-201216）"/>
    <n v="25928"/>
    <m/>
    <m/>
    <m/>
    <m/>
    <n v="37341.35"/>
    <m/>
    <x v="0"/>
    <m/>
    <m/>
    <x v="126"/>
    <m/>
    <x v="2"/>
    <x v="3"/>
    <x v="0"/>
  </r>
  <r>
    <x v="871"/>
    <x v="7"/>
    <x v="0"/>
    <s v="NDG_Facebook_coupon（201203-201216）"/>
    <n v="25904"/>
    <m/>
    <m/>
    <m/>
    <m/>
    <n v="39172.18"/>
    <m/>
    <x v="0"/>
    <m/>
    <m/>
    <x v="127"/>
    <m/>
    <x v="2"/>
    <x v="3"/>
    <x v="0"/>
  </r>
  <r>
    <x v="867"/>
    <x v="7"/>
    <x v="0"/>
    <s v="NDG_Facebook_coupon（201203-201216）"/>
    <n v="25154"/>
    <m/>
    <m/>
    <m/>
    <m/>
    <n v="37994.74"/>
    <m/>
    <x v="0"/>
    <m/>
    <m/>
    <x v="126"/>
    <m/>
    <x v="2"/>
    <x v="3"/>
    <x v="0"/>
  </r>
  <r>
    <x v="872"/>
    <x v="7"/>
    <x v="0"/>
    <s v="NDG_Facebook_coupon（201203-201216）"/>
    <n v="24188"/>
    <m/>
    <m/>
    <m/>
    <m/>
    <n v="39625.985000000001"/>
    <m/>
    <x v="0"/>
    <m/>
    <m/>
    <x v="127"/>
    <m/>
    <x v="2"/>
    <x v="3"/>
    <x v="0"/>
  </r>
  <r>
    <x v="873"/>
    <x v="7"/>
    <x v="0"/>
    <s v="NDG_Facebook_coupon（201203-201216）"/>
    <n v="24148"/>
    <m/>
    <m/>
    <m/>
    <m/>
    <n v="40926.074999999997"/>
    <m/>
    <x v="0"/>
    <m/>
    <m/>
    <x v="127"/>
    <m/>
    <x v="2"/>
    <x v="3"/>
    <x v="0"/>
  </r>
  <r>
    <x v="889"/>
    <x v="4"/>
    <x v="0"/>
    <s v="指名：共通TOP（170816-170916）"/>
    <n v="491"/>
    <m/>
    <m/>
    <m/>
    <m/>
    <n v="1416.48"/>
    <m/>
    <x v="0"/>
    <m/>
    <m/>
    <x v="78"/>
    <m/>
    <x v="2"/>
    <x v="3"/>
    <x v="2"/>
  </r>
  <r>
    <x v="890"/>
    <x v="4"/>
    <x v="0"/>
    <s v="指名：共通TOP（170816-170916）"/>
    <n v="433"/>
    <m/>
    <m/>
    <m/>
    <m/>
    <n v="2940.08"/>
    <m/>
    <x v="0"/>
    <m/>
    <m/>
    <x v="78"/>
    <m/>
    <x v="2"/>
    <x v="3"/>
    <x v="2"/>
  </r>
  <r>
    <x v="891"/>
    <x v="4"/>
    <x v="0"/>
    <s v="指名：共通TOP（170816-170916）"/>
    <n v="446"/>
    <m/>
    <m/>
    <m/>
    <m/>
    <n v="2201.6800000000003"/>
    <m/>
    <x v="0"/>
    <m/>
    <m/>
    <x v="78"/>
    <m/>
    <x v="2"/>
    <x v="3"/>
    <x v="2"/>
  </r>
  <r>
    <x v="892"/>
    <x v="4"/>
    <x v="0"/>
    <s v="指名：共通TOP（170816-170916）"/>
    <n v="387"/>
    <m/>
    <m/>
    <m/>
    <m/>
    <n v="3738.8"/>
    <m/>
    <x v="0"/>
    <m/>
    <m/>
    <x v="78"/>
    <m/>
    <x v="2"/>
    <x v="3"/>
    <x v="2"/>
  </r>
  <r>
    <x v="893"/>
    <x v="4"/>
    <x v="0"/>
    <s v="指名：共通TOP（170816-170916）"/>
    <n v="407"/>
    <m/>
    <m/>
    <m/>
    <m/>
    <n v="1496.56"/>
    <m/>
    <x v="0"/>
    <m/>
    <m/>
    <x v="78"/>
    <m/>
    <x v="2"/>
    <x v="3"/>
    <x v="2"/>
  </r>
  <r>
    <x v="894"/>
    <x v="4"/>
    <x v="0"/>
    <s v="指名：共通TOP（170816-170916）"/>
    <n v="408"/>
    <m/>
    <m/>
    <m/>
    <m/>
    <n v="2973.36"/>
    <m/>
    <x v="0"/>
    <m/>
    <m/>
    <x v="129"/>
    <m/>
    <x v="2"/>
    <x v="3"/>
    <x v="2"/>
  </r>
  <r>
    <x v="895"/>
    <x v="4"/>
    <x v="0"/>
    <s v="指名：共通TOP（170816-170916）"/>
    <n v="411"/>
    <m/>
    <m/>
    <m/>
    <m/>
    <n v="2661.36"/>
    <m/>
    <x v="0"/>
    <m/>
    <m/>
    <x v="129"/>
    <m/>
    <x v="2"/>
    <x v="3"/>
    <x v="2"/>
  </r>
  <r>
    <x v="896"/>
    <x v="4"/>
    <x v="0"/>
    <s v="指名：共通TOP（170816-170916）"/>
    <n v="372"/>
    <m/>
    <m/>
    <m/>
    <m/>
    <n v="1457.04"/>
    <m/>
    <x v="0"/>
    <m/>
    <m/>
    <x v="129"/>
    <m/>
    <x v="2"/>
    <x v="3"/>
    <x v="2"/>
  </r>
  <r>
    <x v="897"/>
    <x v="4"/>
    <x v="0"/>
    <s v="指名：共通TOP（170816-170916）"/>
    <n v="415"/>
    <m/>
    <m/>
    <m/>
    <m/>
    <n v="3309.28"/>
    <m/>
    <x v="0"/>
    <m/>
    <m/>
    <x v="129"/>
    <m/>
    <x v="2"/>
    <x v="3"/>
    <x v="2"/>
  </r>
  <r>
    <x v="898"/>
    <x v="4"/>
    <x v="0"/>
    <s v="指名：共通TOP（170816-170916）"/>
    <n v="389"/>
    <m/>
    <m/>
    <m/>
    <m/>
    <n v="1368.64"/>
    <m/>
    <x v="0"/>
    <m/>
    <m/>
    <x v="129"/>
    <m/>
    <x v="2"/>
    <x v="3"/>
    <x v="2"/>
  </r>
  <r>
    <x v="899"/>
    <x v="4"/>
    <x v="0"/>
    <s v="指名：共通TOP（170816-170916）"/>
    <n v="349"/>
    <m/>
    <m/>
    <m/>
    <m/>
    <n v="1550.64"/>
    <m/>
    <x v="0"/>
    <m/>
    <m/>
    <x v="129"/>
    <m/>
    <x v="2"/>
    <x v="3"/>
    <x v="2"/>
  </r>
  <r>
    <x v="900"/>
    <x v="4"/>
    <x v="0"/>
    <s v="指名：共通TOP（170816-170916）"/>
    <n v="388"/>
    <m/>
    <m/>
    <m/>
    <m/>
    <n v="1500.72"/>
    <m/>
    <x v="0"/>
    <m/>
    <m/>
    <x v="129"/>
    <m/>
    <x v="2"/>
    <x v="3"/>
    <x v="2"/>
  </r>
  <r>
    <x v="901"/>
    <x v="4"/>
    <x v="0"/>
    <s v="指名：共通TOP（170816-170916）"/>
    <n v="407"/>
    <m/>
    <m/>
    <m/>
    <m/>
    <n v="2137.2000000000003"/>
    <m/>
    <x v="0"/>
    <m/>
    <m/>
    <x v="130"/>
    <m/>
    <x v="2"/>
    <x v="3"/>
    <x v="2"/>
  </r>
  <r>
    <x v="902"/>
    <x v="4"/>
    <x v="0"/>
    <s v="指名：共通TOP（170816-170916）"/>
    <n v="383"/>
    <m/>
    <m/>
    <m/>
    <m/>
    <n v="1461.2"/>
    <m/>
    <x v="0"/>
    <m/>
    <m/>
    <x v="130"/>
    <m/>
    <x v="2"/>
    <x v="3"/>
    <x v="2"/>
  </r>
  <r>
    <x v="903"/>
    <x v="4"/>
    <x v="0"/>
    <s v="指名：共通TOP（170816-170916）"/>
    <n v="438"/>
    <m/>
    <m/>
    <m/>
    <m/>
    <n v="2985.84"/>
    <m/>
    <x v="0"/>
    <m/>
    <m/>
    <x v="130"/>
    <m/>
    <x v="2"/>
    <x v="3"/>
    <x v="2"/>
  </r>
  <r>
    <x v="904"/>
    <x v="4"/>
    <x v="0"/>
    <s v="指名：共通TOP（170816-170916）"/>
    <n v="463"/>
    <m/>
    <m/>
    <m/>
    <m/>
    <n v="3373.76"/>
    <m/>
    <x v="0"/>
    <m/>
    <m/>
    <x v="130"/>
    <m/>
    <x v="2"/>
    <x v="3"/>
    <x v="2"/>
  </r>
  <r>
    <x v="905"/>
    <x v="4"/>
    <x v="0"/>
    <s v="指名：共通TOP（170816-170916）"/>
    <n v="361"/>
    <m/>
    <m/>
    <m/>
    <m/>
    <n v="3214.6400000000003"/>
    <m/>
    <x v="0"/>
    <m/>
    <m/>
    <x v="130"/>
    <m/>
    <x v="2"/>
    <x v="3"/>
    <x v="2"/>
  </r>
  <r>
    <x v="906"/>
    <x v="4"/>
    <x v="0"/>
    <s v="指名：共通TOP（170816-170916）"/>
    <n v="381"/>
    <m/>
    <m/>
    <m/>
    <m/>
    <n v="3108.56"/>
    <m/>
    <x v="0"/>
    <m/>
    <m/>
    <x v="130"/>
    <m/>
    <x v="2"/>
    <x v="3"/>
    <x v="2"/>
  </r>
  <r>
    <x v="907"/>
    <x v="4"/>
    <x v="0"/>
    <s v="指名：共通TOP（170816-170916）"/>
    <n v="418"/>
    <m/>
    <m/>
    <m/>
    <m/>
    <n v="2546.96"/>
    <m/>
    <x v="0"/>
    <m/>
    <m/>
    <x v="130"/>
    <m/>
    <x v="2"/>
    <x v="3"/>
    <x v="2"/>
  </r>
  <r>
    <x v="908"/>
    <x v="4"/>
    <x v="0"/>
    <s v="指名：共通TOP（170816-170916）"/>
    <n v="373"/>
    <m/>
    <m/>
    <m/>
    <m/>
    <n v="2763.28"/>
    <m/>
    <x v="0"/>
    <m/>
    <m/>
    <x v="131"/>
    <m/>
    <x v="2"/>
    <x v="3"/>
    <x v="2"/>
  </r>
  <r>
    <x v="909"/>
    <x v="4"/>
    <x v="0"/>
    <s v="指名：共通TOP（170816-170916）"/>
    <n v="26"/>
    <m/>
    <m/>
    <m/>
    <m/>
    <n v="80.08"/>
    <m/>
    <x v="0"/>
    <m/>
    <m/>
    <x v="131"/>
    <m/>
    <x v="2"/>
    <x v="3"/>
    <x v="2"/>
  </r>
  <r>
    <x v="910"/>
    <x v="4"/>
    <x v="0"/>
    <s v="指名：共通TOP（170816-170916）"/>
    <n v="33"/>
    <m/>
    <m/>
    <m/>
    <m/>
    <n v="66.56"/>
    <m/>
    <x v="0"/>
    <m/>
    <m/>
    <x v="131"/>
    <m/>
    <x v="2"/>
    <x v="3"/>
    <x v="2"/>
  </r>
  <r>
    <x v="911"/>
    <x v="4"/>
    <x v="0"/>
    <s v="指名：共通TOP（170816-170916）"/>
    <n v="52"/>
    <m/>
    <m/>
    <m/>
    <m/>
    <n v="110.24000000000001"/>
    <m/>
    <x v="0"/>
    <m/>
    <m/>
    <x v="131"/>
    <m/>
    <x v="2"/>
    <x v="3"/>
    <x v="2"/>
  </r>
  <r>
    <x v="912"/>
    <x v="4"/>
    <x v="0"/>
    <s v="指名：共通TOP（170816-170916）"/>
    <n v="48"/>
    <m/>
    <m/>
    <m/>
    <m/>
    <n v="122.72"/>
    <m/>
    <x v="0"/>
    <m/>
    <m/>
    <x v="131"/>
    <m/>
    <x v="2"/>
    <x v="3"/>
    <x v="2"/>
  </r>
  <r>
    <x v="913"/>
    <x v="4"/>
    <x v="0"/>
    <s v="指名：共通TOP（170816-170916）"/>
    <n v="74"/>
    <m/>
    <m/>
    <m/>
    <m/>
    <n v="109.2"/>
    <m/>
    <x v="0"/>
    <m/>
    <m/>
    <x v="131"/>
    <m/>
    <x v="2"/>
    <x v="3"/>
    <x v="2"/>
  </r>
  <r>
    <x v="914"/>
    <x v="4"/>
    <x v="0"/>
    <s v="指名：共通TOP（170816-170916）"/>
    <n v="49"/>
    <m/>
    <m/>
    <m/>
    <m/>
    <n v="104"/>
    <m/>
    <x v="0"/>
    <m/>
    <m/>
    <x v="131"/>
    <m/>
    <x v="2"/>
    <x v="3"/>
    <x v="2"/>
  </r>
  <r>
    <x v="915"/>
    <x v="4"/>
    <x v="0"/>
    <s v="指名：共通TOP（170816-170916）"/>
    <n v="82"/>
    <m/>
    <m/>
    <m/>
    <m/>
    <n v="98.8"/>
    <m/>
    <x v="0"/>
    <m/>
    <m/>
    <x v="132"/>
    <m/>
    <x v="2"/>
    <x v="3"/>
    <x v="2"/>
  </r>
  <r>
    <x v="916"/>
    <x v="4"/>
    <x v="0"/>
    <s v="指名：共通TOP（170816-170916）"/>
    <n v="75"/>
    <m/>
    <m/>
    <m/>
    <m/>
    <n v="64.48"/>
    <m/>
    <x v="0"/>
    <m/>
    <m/>
    <x v="132"/>
    <m/>
    <x v="2"/>
    <x v="3"/>
    <x v="2"/>
  </r>
  <r>
    <x v="917"/>
    <x v="4"/>
    <x v="0"/>
    <s v="指名：共通TOP（170816-170916）"/>
    <n v="75"/>
    <m/>
    <m/>
    <m/>
    <m/>
    <n v="65.52"/>
    <m/>
    <x v="0"/>
    <m/>
    <m/>
    <x v="132"/>
    <m/>
    <x v="2"/>
    <x v="3"/>
    <x v="2"/>
  </r>
  <r>
    <x v="918"/>
    <x v="4"/>
    <x v="0"/>
    <s v="指名：共通TOP（170816-170916）"/>
    <n v="67"/>
    <m/>
    <m/>
    <m/>
    <m/>
    <n v="66.56"/>
    <m/>
    <x v="0"/>
    <m/>
    <m/>
    <x v="132"/>
    <m/>
    <x v="2"/>
    <x v="3"/>
    <x v="2"/>
  </r>
  <r>
    <x v="919"/>
    <x v="4"/>
    <x v="0"/>
    <s v="指名：共通TOP（170816-170916）"/>
    <n v="158"/>
    <m/>
    <m/>
    <m/>
    <m/>
    <n v="206.96"/>
    <m/>
    <x v="0"/>
    <m/>
    <m/>
    <x v="132"/>
    <m/>
    <x v="2"/>
    <x v="3"/>
    <x v="2"/>
  </r>
  <r>
    <x v="920"/>
    <x v="4"/>
    <x v="0"/>
    <s v="指名：共通TOP（170816-170916）"/>
    <n v="307"/>
    <m/>
    <m/>
    <m/>
    <m/>
    <n v="828.88"/>
    <m/>
    <x v="0"/>
    <m/>
    <m/>
    <x v="132"/>
    <m/>
    <x v="2"/>
    <x v="3"/>
    <x v="2"/>
  </r>
  <r>
    <x v="921"/>
    <x v="4"/>
    <x v="0"/>
    <s v="指名：共通TOP（170816-170916）"/>
    <n v="352"/>
    <m/>
    <m/>
    <m/>
    <m/>
    <n v="1672.3200000000002"/>
    <m/>
    <x v="0"/>
    <m/>
    <m/>
    <x v="132"/>
    <m/>
    <x v="2"/>
    <x v="3"/>
    <x v="2"/>
  </r>
  <r>
    <x v="922"/>
    <x v="4"/>
    <x v="0"/>
    <s v="指名：共通TOP（170816-170916）"/>
    <n v="447"/>
    <m/>
    <m/>
    <m/>
    <m/>
    <n v="1735.76"/>
    <m/>
    <x v="0"/>
    <m/>
    <m/>
    <x v="133"/>
    <m/>
    <x v="2"/>
    <x v="3"/>
    <x v="2"/>
  </r>
  <r>
    <x v="923"/>
    <x v="4"/>
    <x v="0"/>
    <s v="指名：共通TOP（170816-170916）"/>
    <n v="405"/>
    <m/>
    <m/>
    <m/>
    <m/>
    <n v="2715.44"/>
    <m/>
    <x v="0"/>
    <m/>
    <m/>
    <x v="133"/>
    <m/>
    <x v="2"/>
    <x v="3"/>
    <x v="2"/>
  </r>
  <r>
    <x v="924"/>
    <x v="4"/>
    <x v="0"/>
    <s v="指名：共通TOP（170816-170916）"/>
    <n v="354"/>
    <m/>
    <m/>
    <m/>
    <m/>
    <n v="2057.12"/>
    <m/>
    <x v="0"/>
    <m/>
    <m/>
    <x v="133"/>
    <m/>
    <x v="2"/>
    <x v="3"/>
    <x v="2"/>
  </r>
  <r>
    <x v="925"/>
    <x v="4"/>
    <x v="0"/>
    <s v="指名：共通TOP（170816-170916）"/>
    <n v="276"/>
    <m/>
    <m/>
    <m/>
    <m/>
    <n v="2170.48"/>
    <m/>
    <x v="0"/>
    <m/>
    <m/>
    <x v="133"/>
    <m/>
    <x v="2"/>
    <x v="3"/>
    <x v="2"/>
  </r>
  <r>
    <x v="926"/>
    <x v="4"/>
    <x v="0"/>
    <s v="指名：共通TOP（170816-170916）"/>
    <n v="279"/>
    <m/>
    <m/>
    <m/>
    <m/>
    <n v="2457.52"/>
    <m/>
    <x v="0"/>
    <m/>
    <m/>
    <x v="133"/>
    <m/>
    <x v="2"/>
    <x v="3"/>
    <x v="2"/>
  </r>
  <r>
    <x v="927"/>
    <x v="4"/>
    <x v="0"/>
    <s v="指名：共通TOP（170816-170916）"/>
    <n v="272"/>
    <m/>
    <m/>
    <m/>
    <m/>
    <n v="1880.3200000000002"/>
    <m/>
    <x v="0"/>
    <m/>
    <m/>
    <x v="133"/>
    <m/>
    <x v="2"/>
    <x v="3"/>
    <x v="2"/>
  </r>
  <r>
    <x v="928"/>
    <x v="4"/>
    <x v="0"/>
    <s v="指名：共通TOP（170816-170916）"/>
    <n v="280"/>
    <m/>
    <m/>
    <m/>
    <m/>
    <n v="3633.76"/>
    <m/>
    <x v="0"/>
    <m/>
    <m/>
    <x v="133"/>
    <m/>
    <x v="2"/>
    <x v="3"/>
    <x v="2"/>
  </r>
  <r>
    <x v="929"/>
    <x v="4"/>
    <x v="0"/>
    <s v="指名：共通TOP（170816-170916）"/>
    <n v="293"/>
    <m/>
    <m/>
    <m/>
    <m/>
    <n v="2717.52"/>
    <m/>
    <x v="0"/>
    <m/>
    <m/>
    <x v="134"/>
    <m/>
    <x v="2"/>
    <x v="3"/>
    <x v="2"/>
  </r>
  <r>
    <x v="930"/>
    <x v="4"/>
    <x v="0"/>
    <s v="指名：共通TOP（170816-170916）"/>
    <n v="313"/>
    <m/>
    <m/>
    <m/>
    <m/>
    <n v="2550.08"/>
    <m/>
    <x v="0"/>
    <m/>
    <m/>
    <x v="134"/>
    <m/>
    <x v="2"/>
    <x v="3"/>
    <x v="2"/>
  </r>
  <r>
    <x v="931"/>
    <x v="4"/>
    <x v="0"/>
    <s v="指名：共通TOP（170816-170916）"/>
    <n v="312"/>
    <m/>
    <m/>
    <m/>
    <m/>
    <n v="1695.2"/>
    <m/>
    <x v="0"/>
    <m/>
    <m/>
    <x v="134"/>
    <m/>
    <x v="2"/>
    <x v="3"/>
    <x v="2"/>
  </r>
  <r>
    <x v="932"/>
    <x v="4"/>
    <x v="0"/>
    <s v="指名：共通TOP（170816-170916）"/>
    <n v="327"/>
    <m/>
    <m/>
    <m/>
    <m/>
    <n v="1294.8"/>
    <m/>
    <x v="0"/>
    <m/>
    <m/>
    <x v="134"/>
    <m/>
    <x v="2"/>
    <x v="3"/>
    <x v="2"/>
  </r>
  <r>
    <x v="933"/>
    <x v="4"/>
    <x v="0"/>
    <s v="指名：共通TOP（170816-170916）"/>
    <n v="225"/>
    <m/>
    <m/>
    <m/>
    <m/>
    <n v="690.56000000000006"/>
    <m/>
    <x v="0"/>
    <m/>
    <m/>
    <x v="134"/>
    <m/>
    <x v="2"/>
    <x v="3"/>
    <x v="2"/>
  </r>
  <r>
    <x v="934"/>
    <x v="4"/>
    <x v="0"/>
    <s v="指名：共通TOP（170816-170916）"/>
    <n v="262"/>
    <m/>
    <m/>
    <m/>
    <m/>
    <n v="833.04000000000008"/>
    <m/>
    <x v="0"/>
    <m/>
    <m/>
    <x v="134"/>
    <m/>
    <x v="2"/>
    <x v="3"/>
    <x v="2"/>
  </r>
  <r>
    <x v="935"/>
    <x v="4"/>
    <x v="0"/>
    <s v="指名：共通TOP（170816-170916）"/>
    <n v="282"/>
    <m/>
    <m/>
    <m/>
    <m/>
    <n v="1503.8400000000001"/>
    <m/>
    <x v="0"/>
    <m/>
    <m/>
    <x v="134"/>
    <m/>
    <x v="2"/>
    <x v="3"/>
    <x v="2"/>
  </r>
  <r>
    <x v="936"/>
    <x v="4"/>
    <x v="0"/>
    <s v="指名：共通TOP（170816-170916）"/>
    <n v="313"/>
    <m/>
    <m/>
    <m/>
    <m/>
    <n v="1475.76"/>
    <m/>
    <x v="0"/>
    <m/>
    <m/>
    <x v="135"/>
    <m/>
    <x v="2"/>
    <x v="3"/>
    <x v="2"/>
  </r>
  <r>
    <x v="937"/>
    <x v="4"/>
    <x v="0"/>
    <s v="指名：共通TOP（170816-170916）"/>
    <n v="300"/>
    <m/>
    <m/>
    <m/>
    <m/>
    <n v="2475.2000000000003"/>
    <m/>
    <x v="0"/>
    <m/>
    <m/>
    <x v="135"/>
    <m/>
    <x v="2"/>
    <x v="3"/>
    <x v="2"/>
  </r>
  <r>
    <x v="938"/>
    <x v="4"/>
    <x v="0"/>
    <s v="指名：共通TOP（170816-170916）"/>
    <n v="389"/>
    <m/>
    <m/>
    <m/>
    <m/>
    <n v="1371.76"/>
    <m/>
    <x v="0"/>
    <m/>
    <m/>
    <x v="135"/>
    <m/>
    <x v="2"/>
    <x v="3"/>
    <x v="2"/>
  </r>
  <r>
    <x v="939"/>
    <x v="4"/>
    <x v="0"/>
    <s v="指名：共通TOP（170816-170916）"/>
    <n v="315"/>
    <m/>
    <m/>
    <m/>
    <m/>
    <n v="1732.64"/>
    <m/>
    <x v="0"/>
    <m/>
    <m/>
    <x v="135"/>
    <m/>
    <x v="2"/>
    <x v="3"/>
    <x v="2"/>
  </r>
  <r>
    <x v="940"/>
    <x v="4"/>
    <x v="0"/>
    <s v="指名：共通TOP（170816-170916）"/>
    <n v="307"/>
    <m/>
    <m/>
    <m/>
    <m/>
    <n v="1412.32"/>
    <m/>
    <x v="0"/>
    <m/>
    <m/>
    <x v="135"/>
    <m/>
    <x v="2"/>
    <x v="3"/>
    <x v="2"/>
  </r>
  <r>
    <x v="941"/>
    <x v="4"/>
    <x v="0"/>
    <s v="指名：共通TOP（170816-170916）"/>
    <n v="317"/>
    <m/>
    <m/>
    <m/>
    <m/>
    <n v="1276.0800000000002"/>
    <m/>
    <x v="0"/>
    <m/>
    <m/>
    <x v="135"/>
    <m/>
    <x v="2"/>
    <x v="3"/>
    <x v="2"/>
  </r>
  <r>
    <x v="942"/>
    <x v="4"/>
    <x v="0"/>
    <s v="指名：共通TOP（170816-170916）"/>
    <n v="296"/>
    <m/>
    <m/>
    <m/>
    <m/>
    <n v="1256.32"/>
    <m/>
    <x v="0"/>
    <m/>
    <m/>
    <x v="135"/>
    <m/>
    <x v="2"/>
    <x v="3"/>
    <x v="2"/>
  </r>
  <r>
    <x v="943"/>
    <x v="4"/>
    <x v="0"/>
    <s v="指名：共通TOP（170816-170916）"/>
    <n v="334"/>
    <m/>
    <m/>
    <m/>
    <m/>
    <n v="2382.64"/>
    <m/>
    <x v="0"/>
    <m/>
    <m/>
    <x v="136"/>
    <m/>
    <x v="2"/>
    <x v="3"/>
    <x v="2"/>
  </r>
  <r>
    <x v="944"/>
    <x v="4"/>
    <x v="0"/>
    <s v="指名：共通TOP（170816-170916）"/>
    <n v="334"/>
    <m/>
    <m/>
    <m/>
    <m/>
    <n v="1650.48"/>
    <m/>
    <x v="0"/>
    <m/>
    <m/>
    <x v="136"/>
    <m/>
    <x v="2"/>
    <x v="3"/>
    <x v="2"/>
  </r>
  <r>
    <x v="945"/>
    <x v="4"/>
    <x v="0"/>
    <s v="指名：共通TOP（170816-170916）"/>
    <n v="347"/>
    <m/>
    <m/>
    <m/>
    <m/>
    <n v="2179.84"/>
    <m/>
    <x v="0"/>
    <m/>
    <m/>
    <x v="136"/>
    <m/>
    <x v="2"/>
    <x v="3"/>
    <x v="2"/>
  </r>
  <r>
    <x v="946"/>
    <x v="4"/>
    <x v="0"/>
    <s v="指名：共通TOP（170816-170916）"/>
    <n v="409"/>
    <m/>
    <m/>
    <m/>
    <m/>
    <n v="1841.8400000000001"/>
    <m/>
    <x v="0"/>
    <m/>
    <m/>
    <x v="136"/>
    <m/>
    <x v="2"/>
    <x v="3"/>
    <x v="2"/>
  </r>
  <r>
    <x v="947"/>
    <x v="4"/>
    <x v="0"/>
    <s v="指名：共通TOP（170816-170916）"/>
    <n v="325"/>
    <m/>
    <m/>
    <m/>
    <m/>
    <n v="1666.0800000000002"/>
    <m/>
    <x v="0"/>
    <m/>
    <m/>
    <x v="136"/>
    <m/>
    <x v="2"/>
    <x v="3"/>
    <x v="2"/>
  </r>
  <r>
    <x v="948"/>
    <x v="4"/>
    <x v="0"/>
    <s v="指名：共通TOP（170816-170916）"/>
    <n v="334"/>
    <m/>
    <m/>
    <m/>
    <m/>
    <n v="2640.56"/>
    <m/>
    <x v="0"/>
    <m/>
    <m/>
    <x v="136"/>
    <m/>
    <x v="2"/>
    <x v="3"/>
    <x v="2"/>
  </r>
  <r>
    <x v="949"/>
    <x v="4"/>
    <x v="0"/>
    <s v="指名：共通TOP（170816-170916）"/>
    <n v="254"/>
    <m/>
    <m/>
    <m/>
    <m/>
    <n v="977.6"/>
    <m/>
    <x v="0"/>
    <m/>
    <m/>
    <x v="136"/>
    <m/>
    <x v="2"/>
    <x v="3"/>
    <x v="2"/>
  </r>
  <r>
    <x v="950"/>
    <x v="4"/>
    <x v="0"/>
    <s v="指名：共通TOP（170816-170916）"/>
    <n v="253"/>
    <m/>
    <m/>
    <m/>
    <m/>
    <n v="1936.48"/>
    <m/>
    <x v="0"/>
    <m/>
    <m/>
    <x v="137"/>
    <m/>
    <x v="2"/>
    <x v="3"/>
    <x v="2"/>
  </r>
  <r>
    <x v="951"/>
    <x v="4"/>
    <x v="0"/>
    <s v="指名：共通TOP（170816-170916）"/>
    <n v="283"/>
    <m/>
    <m/>
    <m/>
    <m/>
    <n v="1648.4"/>
    <m/>
    <x v="0"/>
    <m/>
    <m/>
    <x v="137"/>
    <m/>
    <x v="2"/>
    <x v="3"/>
    <x v="2"/>
  </r>
  <r>
    <x v="952"/>
    <x v="4"/>
    <x v="0"/>
    <s v="指名：共通TOP（170816-170916）"/>
    <n v="265"/>
    <m/>
    <m/>
    <m/>
    <m/>
    <n v="2211.04"/>
    <m/>
    <x v="0"/>
    <m/>
    <m/>
    <x v="137"/>
    <m/>
    <x v="2"/>
    <x v="3"/>
    <x v="2"/>
  </r>
  <r>
    <x v="953"/>
    <x v="4"/>
    <x v="0"/>
    <s v="指名：共通TOP（170816-170916）"/>
    <n v="292"/>
    <m/>
    <m/>
    <m/>
    <m/>
    <n v="1836.64"/>
    <m/>
    <x v="0"/>
    <m/>
    <m/>
    <x v="137"/>
    <m/>
    <x v="2"/>
    <x v="3"/>
    <x v="2"/>
  </r>
  <r>
    <x v="954"/>
    <x v="4"/>
    <x v="0"/>
    <s v="指名：共通TOP（170816-170916）"/>
    <n v="317"/>
    <m/>
    <m/>
    <m/>
    <m/>
    <n v="1779.44"/>
    <m/>
    <x v="0"/>
    <m/>
    <m/>
    <x v="137"/>
    <m/>
    <x v="2"/>
    <x v="3"/>
    <x v="2"/>
  </r>
  <r>
    <x v="955"/>
    <x v="4"/>
    <x v="0"/>
    <s v="指名：共通TOP（170816-170916）"/>
    <n v="369"/>
    <m/>
    <m/>
    <m/>
    <m/>
    <n v="1790.88"/>
    <m/>
    <x v="0"/>
    <m/>
    <m/>
    <x v="137"/>
    <m/>
    <x v="2"/>
    <x v="3"/>
    <x v="2"/>
  </r>
  <r>
    <x v="956"/>
    <x v="4"/>
    <x v="0"/>
    <s v="指名：共通TOP（170816-170916）"/>
    <n v="294"/>
    <m/>
    <m/>
    <m/>
    <m/>
    <n v="1425.8400000000001"/>
    <m/>
    <x v="0"/>
    <m/>
    <m/>
    <x v="137"/>
    <m/>
    <x v="2"/>
    <x v="3"/>
    <x v="2"/>
  </r>
  <r>
    <x v="957"/>
    <x v="4"/>
    <x v="0"/>
    <s v="指名：共通TOP（170816-170916）"/>
    <n v="308"/>
    <m/>
    <m/>
    <m/>
    <m/>
    <n v="1974.96"/>
    <m/>
    <x v="0"/>
    <m/>
    <m/>
    <x v="138"/>
    <m/>
    <x v="2"/>
    <x v="3"/>
    <x v="2"/>
  </r>
  <r>
    <x v="958"/>
    <x v="4"/>
    <x v="0"/>
    <s v="指名：共通TOP（170816-170916）"/>
    <n v="383"/>
    <m/>
    <m/>
    <m/>
    <m/>
    <n v="2513.6800000000003"/>
    <m/>
    <x v="0"/>
    <m/>
    <m/>
    <x v="138"/>
    <m/>
    <x v="2"/>
    <x v="3"/>
    <x v="2"/>
  </r>
  <r>
    <x v="959"/>
    <x v="4"/>
    <x v="0"/>
    <s v="指名：共通TOP（170816-170916）"/>
    <n v="406"/>
    <m/>
    <m/>
    <m/>
    <m/>
    <n v="1661.92"/>
    <m/>
    <x v="0"/>
    <m/>
    <m/>
    <x v="138"/>
    <m/>
    <x v="2"/>
    <x v="3"/>
    <x v="2"/>
  </r>
  <r>
    <x v="960"/>
    <x v="4"/>
    <x v="0"/>
    <s v="指名：共通TOP（170816-170916）"/>
    <n v="395"/>
    <m/>
    <m/>
    <m/>
    <m/>
    <n v="1869.92"/>
    <m/>
    <x v="0"/>
    <m/>
    <m/>
    <x v="138"/>
    <m/>
    <x v="2"/>
    <x v="3"/>
    <x v="2"/>
  </r>
  <r>
    <x v="961"/>
    <x v="4"/>
    <x v="0"/>
    <s v="指名：共通TOP（170816-170916）"/>
    <n v="389"/>
    <m/>
    <m/>
    <m/>
    <m/>
    <n v="1947.92"/>
    <m/>
    <x v="0"/>
    <m/>
    <m/>
    <x v="138"/>
    <m/>
    <x v="2"/>
    <x v="3"/>
    <x v="2"/>
  </r>
  <r>
    <x v="962"/>
    <x v="4"/>
    <x v="0"/>
    <s v="指名：共通TOP（170816-170916）"/>
    <n v="337"/>
    <m/>
    <m/>
    <m/>
    <m/>
    <n v="950.56000000000006"/>
    <m/>
    <x v="0"/>
    <m/>
    <m/>
    <x v="138"/>
    <m/>
    <x v="2"/>
    <x v="3"/>
    <x v="2"/>
  </r>
  <r>
    <x v="963"/>
    <x v="4"/>
    <x v="0"/>
    <s v="指名：共通TOP（170816-170916）"/>
    <n v="333"/>
    <m/>
    <m/>
    <m/>
    <m/>
    <n v="1515.28"/>
    <m/>
    <x v="0"/>
    <m/>
    <m/>
    <x v="138"/>
    <m/>
    <x v="2"/>
    <x v="3"/>
    <x v="2"/>
  </r>
  <r>
    <x v="964"/>
    <x v="4"/>
    <x v="0"/>
    <s v="指名：共通TOP（170816-170916）"/>
    <n v="341"/>
    <m/>
    <m/>
    <m/>
    <m/>
    <n v="2327.52"/>
    <m/>
    <x v="0"/>
    <m/>
    <m/>
    <x v="139"/>
    <m/>
    <x v="2"/>
    <x v="3"/>
    <x v="2"/>
  </r>
  <r>
    <x v="965"/>
    <x v="4"/>
    <x v="0"/>
    <s v="指名：共通TOP（170816-170916）"/>
    <n v="438"/>
    <m/>
    <m/>
    <m/>
    <m/>
    <n v="2981.6800000000003"/>
    <m/>
    <x v="0"/>
    <m/>
    <m/>
    <x v="139"/>
    <m/>
    <x v="2"/>
    <x v="3"/>
    <x v="2"/>
  </r>
  <r>
    <x v="966"/>
    <x v="4"/>
    <x v="0"/>
    <s v="指名：共通TOP（170816-170916）"/>
    <n v="454"/>
    <m/>
    <m/>
    <m/>
    <m/>
    <n v="2374.3200000000002"/>
    <m/>
    <x v="0"/>
    <m/>
    <m/>
    <x v="139"/>
    <m/>
    <x v="2"/>
    <x v="3"/>
    <x v="2"/>
  </r>
  <r>
    <x v="967"/>
    <x v="4"/>
    <x v="0"/>
    <s v="指名：共通TOP（170816-170916）"/>
    <n v="470"/>
    <m/>
    <m/>
    <m/>
    <m/>
    <n v="2355.6"/>
    <m/>
    <x v="0"/>
    <m/>
    <m/>
    <x v="139"/>
    <m/>
    <x v="2"/>
    <x v="3"/>
    <x v="2"/>
  </r>
  <r>
    <x v="968"/>
    <x v="4"/>
    <x v="0"/>
    <s v="指名：共通TOP（170816-170916）"/>
    <n v="444"/>
    <m/>
    <m/>
    <m/>
    <m/>
    <n v="2052.96"/>
    <m/>
    <x v="0"/>
    <m/>
    <m/>
    <x v="139"/>
    <m/>
    <x v="2"/>
    <x v="3"/>
    <x v="2"/>
  </r>
  <r>
    <x v="969"/>
    <x v="4"/>
    <x v="0"/>
    <s v="指名：共通TOP（170816-170916）"/>
    <n v="444"/>
    <m/>
    <m/>
    <m/>
    <m/>
    <n v="2718.56"/>
    <m/>
    <x v="0"/>
    <m/>
    <m/>
    <x v="139"/>
    <m/>
    <x v="2"/>
    <x v="3"/>
    <x v="2"/>
  </r>
  <r>
    <x v="970"/>
    <x v="4"/>
    <x v="0"/>
    <s v="指名：共通TOP（170816-170916）"/>
    <n v="464"/>
    <m/>
    <m/>
    <m/>
    <m/>
    <n v="3057.6"/>
    <m/>
    <x v="0"/>
    <m/>
    <m/>
    <x v="139"/>
    <m/>
    <x v="2"/>
    <x v="3"/>
    <x v="2"/>
  </r>
  <r>
    <x v="971"/>
    <x v="4"/>
    <x v="0"/>
    <s v="指名：共通TOP（170816-170916）"/>
    <n v="390"/>
    <m/>
    <m/>
    <m/>
    <m/>
    <n v="1810.64"/>
    <m/>
    <x v="0"/>
    <m/>
    <m/>
    <x v="140"/>
    <m/>
    <x v="2"/>
    <x v="3"/>
    <x v="2"/>
  </r>
  <r>
    <x v="972"/>
    <x v="4"/>
    <x v="0"/>
    <s v="指名：共通TOP（170816-170916）"/>
    <n v="325"/>
    <m/>
    <m/>
    <m/>
    <m/>
    <n v="2074.8000000000002"/>
    <m/>
    <x v="0"/>
    <m/>
    <m/>
    <x v="140"/>
    <m/>
    <x v="2"/>
    <x v="3"/>
    <x v="2"/>
  </r>
  <r>
    <x v="973"/>
    <x v="4"/>
    <x v="0"/>
    <s v="指名：共通TOP（170816-170916）"/>
    <n v="527"/>
    <m/>
    <m/>
    <m/>
    <m/>
    <n v="2245.36"/>
    <m/>
    <x v="0"/>
    <m/>
    <m/>
    <x v="140"/>
    <m/>
    <x v="2"/>
    <x v="3"/>
    <x v="2"/>
  </r>
  <r>
    <x v="974"/>
    <x v="4"/>
    <x v="0"/>
    <s v="指名：共通TOP（170816-170916）"/>
    <n v="451"/>
    <m/>
    <m/>
    <m/>
    <m/>
    <n v="2369.12"/>
    <m/>
    <x v="0"/>
    <m/>
    <m/>
    <x v="140"/>
    <m/>
    <x v="2"/>
    <x v="3"/>
    <x v="2"/>
  </r>
  <r>
    <x v="975"/>
    <x v="4"/>
    <x v="0"/>
    <s v="指名：共通TOP（170816-170916）"/>
    <n v="532"/>
    <m/>
    <m/>
    <m/>
    <m/>
    <n v="1773.2"/>
    <m/>
    <x v="0"/>
    <m/>
    <m/>
    <x v="140"/>
    <m/>
    <x v="2"/>
    <x v="3"/>
    <x v="2"/>
  </r>
  <r>
    <x v="976"/>
    <x v="4"/>
    <x v="0"/>
    <s v="指名：共通TOP（170816-170916）"/>
    <n v="515"/>
    <m/>
    <m/>
    <m/>
    <m/>
    <n v="1549.6000000000001"/>
    <m/>
    <x v="0"/>
    <m/>
    <m/>
    <x v="140"/>
    <m/>
    <x v="2"/>
    <x v="3"/>
    <x v="2"/>
  </r>
  <r>
    <x v="977"/>
    <x v="4"/>
    <x v="0"/>
    <s v="指名：共通TOP（170816-170916）"/>
    <n v="391"/>
    <m/>
    <m/>
    <m/>
    <m/>
    <n v="1306.24"/>
    <m/>
    <x v="0"/>
    <m/>
    <m/>
    <x v="140"/>
    <m/>
    <x v="2"/>
    <x v="3"/>
    <x v="2"/>
  </r>
  <r>
    <x v="978"/>
    <x v="4"/>
    <x v="0"/>
    <s v="指名：共通TOP（170816-170916）"/>
    <n v="369"/>
    <m/>
    <m/>
    <m/>
    <m/>
    <n v="1647.3600000000001"/>
    <m/>
    <x v="0"/>
    <m/>
    <m/>
    <x v="141"/>
    <m/>
    <x v="2"/>
    <x v="3"/>
    <x v="2"/>
  </r>
  <r>
    <x v="979"/>
    <x v="4"/>
    <x v="0"/>
    <s v="指名：共通TOP（170816-170916）"/>
    <n v="397"/>
    <m/>
    <m/>
    <m/>
    <m/>
    <n v="1328.0800000000002"/>
    <m/>
    <x v="0"/>
    <m/>
    <m/>
    <x v="141"/>
    <m/>
    <x v="2"/>
    <x v="3"/>
    <x v="2"/>
  </r>
  <r>
    <x v="980"/>
    <x v="4"/>
    <x v="0"/>
    <s v="指名：共通TOP（170816-170916）"/>
    <n v="393"/>
    <m/>
    <m/>
    <m/>
    <m/>
    <n v="1763.8400000000001"/>
    <m/>
    <x v="0"/>
    <m/>
    <m/>
    <x v="141"/>
    <m/>
    <x v="2"/>
    <x v="3"/>
    <x v="2"/>
  </r>
  <r>
    <x v="980"/>
    <x v="4"/>
    <x v="0"/>
    <s v="指名：ドルチェグスト（170816-170916）"/>
    <n v="0"/>
    <m/>
    <m/>
    <m/>
    <m/>
    <n v="0"/>
    <m/>
    <x v="0"/>
    <m/>
    <m/>
    <x v="141"/>
    <m/>
    <x v="2"/>
    <x v="3"/>
    <x v="2"/>
  </r>
  <r>
    <x v="981"/>
    <x v="4"/>
    <x v="0"/>
    <s v="指名：共通TOP（170816-170916）"/>
    <n v="374"/>
    <m/>
    <m/>
    <m/>
    <m/>
    <n v="2011.3600000000001"/>
    <m/>
    <x v="0"/>
    <m/>
    <m/>
    <x v="141"/>
    <m/>
    <x v="2"/>
    <x v="3"/>
    <x v="2"/>
  </r>
  <r>
    <x v="981"/>
    <x v="4"/>
    <x v="0"/>
    <s v="指名：ドルチェグスト（170816-170916）"/>
    <n v="4079"/>
    <m/>
    <m/>
    <m/>
    <m/>
    <n v="40517.360000000001"/>
    <m/>
    <x v="0"/>
    <m/>
    <m/>
    <x v="141"/>
    <m/>
    <x v="2"/>
    <x v="3"/>
    <x v="2"/>
  </r>
  <r>
    <x v="982"/>
    <x v="4"/>
    <x v="0"/>
    <s v="指名：共通TOP（170816-170916）"/>
    <n v="348"/>
    <m/>
    <m/>
    <m/>
    <m/>
    <n v="1182.48"/>
    <m/>
    <x v="0"/>
    <m/>
    <m/>
    <x v="141"/>
    <m/>
    <x v="2"/>
    <x v="3"/>
    <x v="2"/>
  </r>
  <r>
    <x v="982"/>
    <x v="4"/>
    <x v="0"/>
    <s v="指名：ドルチェグスト（170816-170916）"/>
    <n v="5305"/>
    <m/>
    <m/>
    <m/>
    <m/>
    <n v="58550.96"/>
    <m/>
    <x v="0"/>
    <m/>
    <m/>
    <x v="141"/>
    <m/>
    <x v="2"/>
    <x v="3"/>
    <x v="2"/>
  </r>
  <r>
    <x v="983"/>
    <x v="4"/>
    <x v="0"/>
    <s v="指名：共通TOP（170816-170916）"/>
    <n v="366"/>
    <m/>
    <m/>
    <m/>
    <m/>
    <n v="957.84"/>
    <m/>
    <x v="0"/>
    <m/>
    <m/>
    <x v="141"/>
    <m/>
    <x v="2"/>
    <x v="3"/>
    <x v="2"/>
  </r>
  <r>
    <x v="983"/>
    <x v="4"/>
    <x v="0"/>
    <s v="指名：ドルチェグスト（170816-170916）"/>
    <n v="6627"/>
    <m/>
    <m/>
    <m/>
    <m/>
    <n v="76553.36"/>
    <m/>
    <x v="0"/>
    <m/>
    <m/>
    <x v="141"/>
    <m/>
    <x v="2"/>
    <x v="3"/>
    <x v="2"/>
  </r>
  <r>
    <x v="984"/>
    <x v="4"/>
    <x v="0"/>
    <s v="指名：共通TOP（170816-170916）"/>
    <n v="268"/>
    <m/>
    <m/>
    <m/>
    <m/>
    <n v="1072.24"/>
    <m/>
    <x v="0"/>
    <m/>
    <m/>
    <x v="141"/>
    <m/>
    <x v="2"/>
    <x v="3"/>
    <x v="2"/>
  </r>
  <r>
    <x v="984"/>
    <x v="4"/>
    <x v="0"/>
    <s v="指名：ドルチェグスト（170816-170916）"/>
    <n v="7801"/>
    <m/>
    <m/>
    <m/>
    <m/>
    <n v="83056.479999999996"/>
    <m/>
    <x v="0"/>
    <m/>
    <m/>
    <x v="141"/>
    <m/>
    <x v="2"/>
    <x v="3"/>
    <x v="2"/>
  </r>
  <r>
    <x v="985"/>
    <x v="4"/>
    <x v="0"/>
    <s v="指名：共通TOP（170816-170916）"/>
    <n v="361"/>
    <m/>
    <m/>
    <m/>
    <m/>
    <n v="1874.0800000000002"/>
    <m/>
    <x v="0"/>
    <m/>
    <m/>
    <x v="142"/>
    <m/>
    <x v="2"/>
    <x v="3"/>
    <x v="2"/>
  </r>
  <r>
    <x v="985"/>
    <x v="4"/>
    <x v="0"/>
    <s v="指名：ドルチェグスト（170816-170916）"/>
    <n v="5588"/>
    <m/>
    <m/>
    <m/>
    <m/>
    <n v="63712.480000000003"/>
    <m/>
    <x v="0"/>
    <m/>
    <m/>
    <x v="142"/>
    <m/>
    <x v="2"/>
    <x v="3"/>
    <x v="2"/>
  </r>
  <r>
    <x v="986"/>
    <x v="4"/>
    <x v="0"/>
    <s v="指名：共通TOP（170816-170916）"/>
    <n v="384"/>
    <m/>
    <m/>
    <m/>
    <m/>
    <n v="2758.08"/>
    <m/>
    <x v="0"/>
    <m/>
    <m/>
    <x v="142"/>
    <m/>
    <x v="2"/>
    <x v="3"/>
    <x v="2"/>
  </r>
  <r>
    <x v="986"/>
    <x v="4"/>
    <x v="0"/>
    <s v="指名：ドルチェグスト（170816-170916）"/>
    <n v="5884"/>
    <m/>
    <m/>
    <m/>
    <m/>
    <n v="63021.920000000006"/>
    <m/>
    <x v="0"/>
    <m/>
    <m/>
    <x v="142"/>
    <m/>
    <x v="2"/>
    <x v="3"/>
    <x v="2"/>
  </r>
  <r>
    <x v="987"/>
    <x v="4"/>
    <x v="0"/>
    <s v="指名：共通TOP（170816-170916）"/>
    <n v="348"/>
    <m/>
    <m/>
    <m/>
    <m/>
    <n v="3184.48"/>
    <m/>
    <x v="0"/>
    <m/>
    <m/>
    <x v="142"/>
    <m/>
    <x v="2"/>
    <x v="3"/>
    <x v="2"/>
  </r>
  <r>
    <x v="987"/>
    <x v="4"/>
    <x v="0"/>
    <s v="指名：ドルチェグスト（170816-170916）"/>
    <n v="6114"/>
    <m/>
    <m/>
    <m/>
    <m/>
    <n v="64859.600000000006"/>
    <m/>
    <x v="0"/>
    <m/>
    <m/>
    <x v="142"/>
    <m/>
    <x v="2"/>
    <x v="3"/>
    <x v="2"/>
  </r>
  <r>
    <x v="988"/>
    <x v="4"/>
    <x v="0"/>
    <s v="指名：共通TOP（170816-170916）"/>
    <n v="443"/>
    <m/>
    <m/>
    <m/>
    <m/>
    <n v="2333.7600000000002"/>
    <m/>
    <x v="0"/>
    <m/>
    <m/>
    <x v="142"/>
    <m/>
    <x v="2"/>
    <x v="3"/>
    <x v="2"/>
  </r>
  <r>
    <x v="988"/>
    <x v="4"/>
    <x v="0"/>
    <s v="指名：ドルチェグスト（170816-170916）"/>
    <n v="5885"/>
    <m/>
    <m/>
    <m/>
    <m/>
    <n v="61206.080000000002"/>
    <m/>
    <x v="0"/>
    <m/>
    <m/>
    <x v="142"/>
    <m/>
    <x v="2"/>
    <x v="3"/>
    <x v="2"/>
  </r>
  <r>
    <x v="989"/>
    <x v="4"/>
    <x v="0"/>
    <s v="指名：共通TOP（170816-170916）"/>
    <n v="432"/>
    <m/>
    <m/>
    <m/>
    <m/>
    <n v="2075.84"/>
    <m/>
    <x v="0"/>
    <m/>
    <m/>
    <x v="142"/>
    <m/>
    <x v="2"/>
    <x v="3"/>
    <x v="2"/>
  </r>
  <r>
    <x v="989"/>
    <x v="4"/>
    <x v="0"/>
    <s v="指名：ドルチェグスト（170816-170916）"/>
    <n v="5761"/>
    <m/>
    <m/>
    <m/>
    <m/>
    <n v="57396.560000000005"/>
    <m/>
    <x v="0"/>
    <m/>
    <m/>
    <x v="142"/>
    <m/>
    <x v="2"/>
    <x v="3"/>
    <x v="2"/>
  </r>
  <r>
    <x v="990"/>
    <x v="4"/>
    <x v="0"/>
    <s v="指名：共通TOP（170816-170916）"/>
    <n v="412"/>
    <m/>
    <m/>
    <m/>
    <m/>
    <n v="1925.04"/>
    <m/>
    <x v="0"/>
    <m/>
    <m/>
    <x v="142"/>
    <m/>
    <x v="2"/>
    <x v="3"/>
    <x v="2"/>
  </r>
  <r>
    <x v="990"/>
    <x v="4"/>
    <x v="0"/>
    <s v="指名：ドルチェグスト（170816-170916）"/>
    <n v="7305"/>
    <m/>
    <m/>
    <m/>
    <m/>
    <n v="64340.639999999999"/>
    <m/>
    <x v="0"/>
    <m/>
    <m/>
    <x v="142"/>
    <m/>
    <x v="2"/>
    <x v="3"/>
    <x v="2"/>
  </r>
  <r>
    <x v="991"/>
    <x v="4"/>
    <x v="0"/>
    <s v="指名：共通TOP（170816-170916）"/>
    <n v="366"/>
    <m/>
    <m/>
    <m/>
    <m/>
    <n v="1286.48"/>
    <m/>
    <x v="0"/>
    <m/>
    <m/>
    <x v="142"/>
    <m/>
    <x v="2"/>
    <x v="3"/>
    <x v="2"/>
  </r>
  <r>
    <x v="991"/>
    <x v="4"/>
    <x v="0"/>
    <s v="指名：ドルチェグスト（170816-170916）"/>
    <n v="6924"/>
    <m/>
    <m/>
    <m/>
    <m/>
    <n v="51265.760000000002"/>
    <m/>
    <x v="0"/>
    <m/>
    <m/>
    <x v="142"/>
    <m/>
    <x v="2"/>
    <x v="3"/>
    <x v="2"/>
  </r>
  <r>
    <x v="992"/>
    <x v="4"/>
    <x v="0"/>
    <s v="指名：共通TOP（170816-170916）"/>
    <n v="388"/>
    <m/>
    <m/>
    <m/>
    <m/>
    <n v="4366.96"/>
    <m/>
    <x v="0"/>
    <m/>
    <m/>
    <x v="143"/>
    <m/>
    <x v="2"/>
    <x v="3"/>
    <x v="2"/>
  </r>
  <r>
    <x v="992"/>
    <x v="4"/>
    <x v="0"/>
    <s v="指名：ドルチェグスト（170816-170916）"/>
    <n v="5274"/>
    <m/>
    <m/>
    <m/>
    <m/>
    <n v="46979.92"/>
    <m/>
    <x v="0"/>
    <m/>
    <m/>
    <x v="143"/>
    <m/>
    <x v="2"/>
    <x v="3"/>
    <x v="2"/>
  </r>
  <r>
    <x v="993"/>
    <x v="4"/>
    <x v="0"/>
    <s v="指名：共通TOP（170816-170916）"/>
    <n v="450"/>
    <m/>
    <m/>
    <m/>
    <m/>
    <n v="1412.32"/>
    <m/>
    <x v="0"/>
    <m/>
    <m/>
    <x v="143"/>
    <m/>
    <x v="2"/>
    <x v="3"/>
    <x v="2"/>
  </r>
  <r>
    <x v="993"/>
    <x v="4"/>
    <x v="0"/>
    <s v="指名：ドルチェグスト（170816-170916）"/>
    <n v="5444"/>
    <m/>
    <m/>
    <m/>
    <m/>
    <n v="42090.880000000005"/>
    <m/>
    <x v="0"/>
    <m/>
    <m/>
    <x v="143"/>
    <m/>
    <x v="2"/>
    <x v="3"/>
    <x v="2"/>
  </r>
  <r>
    <x v="994"/>
    <x v="4"/>
    <x v="0"/>
    <s v="指名：共通TOP（170816-170916）"/>
    <n v="401"/>
    <m/>
    <m/>
    <m/>
    <m/>
    <n v="1300"/>
    <m/>
    <x v="0"/>
    <m/>
    <m/>
    <x v="143"/>
    <m/>
    <x v="2"/>
    <x v="3"/>
    <x v="2"/>
  </r>
  <r>
    <x v="994"/>
    <x v="4"/>
    <x v="0"/>
    <s v="指名：ドルチェグスト（170816-170916）"/>
    <n v="5718"/>
    <m/>
    <m/>
    <m/>
    <m/>
    <n v="55039.92"/>
    <m/>
    <x v="0"/>
    <m/>
    <m/>
    <x v="143"/>
    <m/>
    <x v="2"/>
    <x v="3"/>
    <x v="2"/>
  </r>
  <r>
    <x v="995"/>
    <x v="4"/>
    <x v="0"/>
    <s v="指名：共通TOP（170816-170916）"/>
    <n v="476"/>
    <m/>
    <m/>
    <m/>
    <m/>
    <n v="2806.96"/>
    <m/>
    <x v="0"/>
    <m/>
    <m/>
    <x v="143"/>
    <m/>
    <x v="2"/>
    <x v="3"/>
    <x v="2"/>
  </r>
  <r>
    <x v="995"/>
    <x v="4"/>
    <x v="0"/>
    <s v="指名：ドルチェグスト（170816-170916）"/>
    <n v="5904"/>
    <m/>
    <m/>
    <m/>
    <m/>
    <n v="60305.440000000002"/>
    <m/>
    <x v="0"/>
    <m/>
    <m/>
    <x v="143"/>
    <m/>
    <x v="2"/>
    <x v="3"/>
    <x v="2"/>
  </r>
  <r>
    <x v="996"/>
    <x v="4"/>
    <x v="0"/>
    <s v="指名：共通TOP（170816-170916）"/>
    <n v="481"/>
    <m/>
    <m/>
    <m/>
    <m/>
    <n v="2256.8000000000002"/>
    <m/>
    <x v="0"/>
    <m/>
    <m/>
    <x v="143"/>
    <m/>
    <x v="2"/>
    <x v="3"/>
    <x v="2"/>
  </r>
  <r>
    <x v="996"/>
    <x v="4"/>
    <x v="0"/>
    <s v="指名：ドルチェグスト（170816-170916）"/>
    <n v="5715"/>
    <m/>
    <m/>
    <m/>
    <m/>
    <n v="54018.64"/>
    <m/>
    <x v="0"/>
    <m/>
    <m/>
    <x v="143"/>
    <m/>
    <x v="2"/>
    <x v="3"/>
    <x v="2"/>
  </r>
  <r>
    <x v="997"/>
    <x v="4"/>
    <x v="0"/>
    <s v="指名：共通TOP（170816-170916）"/>
    <n v="386"/>
    <m/>
    <m/>
    <m/>
    <m/>
    <n v="1379.04"/>
    <m/>
    <x v="0"/>
    <m/>
    <m/>
    <x v="143"/>
    <m/>
    <x v="2"/>
    <x v="3"/>
    <x v="2"/>
  </r>
  <r>
    <x v="997"/>
    <x v="4"/>
    <x v="0"/>
    <s v="指名：ドルチェグスト（170816-170916）"/>
    <n v="8372"/>
    <m/>
    <m/>
    <m/>
    <m/>
    <n v="93533.440000000002"/>
    <m/>
    <x v="0"/>
    <m/>
    <m/>
    <x v="143"/>
    <m/>
    <x v="2"/>
    <x v="3"/>
    <x v="2"/>
  </r>
  <r>
    <x v="998"/>
    <x v="4"/>
    <x v="0"/>
    <s v="指名：共通TOP（170816-170916）"/>
    <n v="405"/>
    <m/>
    <m/>
    <m/>
    <m/>
    <n v="3653.52"/>
    <m/>
    <x v="0"/>
    <m/>
    <m/>
    <x v="143"/>
    <m/>
    <x v="2"/>
    <x v="3"/>
    <x v="2"/>
  </r>
  <r>
    <x v="998"/>
    <x v="4"/>
    <x v="0"/>
    <s v="指名：ドルチェグスト（170816-170916）"/>
    <n v="8181"/>
    <m/>
    <m/>
    <m/>
    <m/>
    <n v="78646.880000000005"/>
    <m/>
    <x v="0"/>
    <m/>
    <m/>
    <x v="143"/>
    <m/>
    <x v="2"/>
    <x v="3"/>
    <x v="2"/>
  </r>
  <r>
    <x v="999"/>
    <x v="4"/>
    <x v="0"/>
    <s v="指名：共通TOP（170816-170916）"/>
    <n v="437"/>
    <m/>
    <m/>
    <m/>
    <m/>
    <n v="3203.2000000000003"/>
    <m/>
    <x v="0"/>
    <m/>
    <m/>
    <x v="144"/>
    <m/>
    <x v="2"/>
    <x v="3"/>
    <x v="2"/>
  </r>
  <r>
    <x v="999"/>
    <x v="4"/>
    <x v="0"/>
    <s v="指名：ドルチェグスト（170816-170916）"/>
    <n v="6900"/>
    <m/>
    <m/>
    <m/>
    <m/>
    <n v="70677.36"/>
    <m/>
    <x v="0"/>
    <m/>
    <m/>
    <x v="144"/>
    <m/>
    <x v="2"/>
    <x v="3"/>
    <x v="2"/>
  </r>
  <r>
    <x v="1000"/>
    <x v="4"/>
    <x v="0"/>
    <s v="指名：共通TOP（170816-170916）"/>
    <n v="430"/>
    <m/>
    <m/>
    <m/>
    <m/>
    <n v="1045.2"/>
    <m/>
    <x v="0"/>
    <m/>
    <m/>
    <x v="144"/>
    <m/>
    <x v="2"/>
    <x v="3"/>
    <x v="2"/>
  </r>
  <r>
    <x v="1000"/>
    <x v="4"/>
    <x v="0"/>
    <s v="指名：ドルチェグスト（170816-170916）"/>
    <n v="6458"/>
    <m/>
    <m/>
    <m/>
    <m/>
    <n v="67252.639999999999"/>
    <m/>
    <x v="0"/>
    <m/>
    <m/>
    <x v="144"/>
    <m/>
    <x v="2"/>
    <x v="3"/>
    <x v="2"/>
  </r>
  <r>
    <x v="1001"/>
    <x v="4"/>
    <x v="0"/>
    <s v="指名：共通TOP（170816-170916）"/>
    <n v="430"/>
    <m/>
    <m/>
    <m/>
    <m/>
    <n v="2666.56"/>
    <m/>
    <x v="0"/>
    <m/>
    <m/>
    <x v="144"/>
    <m/>
    <x v="2"/>
    <x v="3"/>
    <x v="2"/>
  </r>
  <r>
    <x v="1001"/>
    <x v="4"/>
    <x v="0"/>
    <s v="指名：ドルチェグスト（170816-170916）"/>
    <n v="6600"/>
    <m/>
    <m/>
    <m/>
    <m/>
    <n v="67774.720000000001"/>
    <m/>
    <x v="0"/>
    <m/>
    <m/>
    <x v="144"/>
    <m/>
    <x v="2"/>
    <x v="3"/>
    <x v="2"/>
  </r>
  <r>
    <x v="1002"/>
    <x v="4"/>
    <x v="0"/>
    <s v="指名：共通TOP（170816-170916）"/>
    <n v="380"/>
    <m/>
    <m/>
    <m/>
    <m/>
    <n v="1475.76"/>
    <m/>
    <x v="0"/>
    <m/>
    <m/>
    <x v="144"/>
    <m/>
    <x v="2"/>
    <x v="3"/>
    <x v="2"/>
  </r>
  <r>
    <x v="1002"/>
    <x v="4"/>
    <x v="0"/>
    <s v="指名：ドルチェグスト（170816-170916）"/>
    <n v="5550"/>
    <m/>
    <m/>
    <m/>
    <m/>
    <n v="58714.240000000005"/>
    <m/>
    <x v="0"/>
    <m/>
    <m/>
    <x v="144"/>
    <m/>
    <x v="2"/>
    <x v="3"/>
    <x v="2"/>
  </r>
  <r>
    <x v="1003"/>
    <x v="4"/>
    <x v="0"/>
    <s v="指名：共通TOP（170816-170916）"/>
    <n v="403"/>
    <m/>
    <m/>
    <m/>
    <m/>
    <n v="2538.64"/>
    <m/>
    <x v="0"/>
    <m/>
    <m/>
    <x v="144"/>
    <m/>
    <x v="2"/>
    <x v="3"/>
    <x v="2"/>
  </r>
  <r>
    <x v="1003"/>
    <x v="4"/>
    <x v="0"/>
    <s v="指名：ドルチェグスト（170816-170916）"/>
    <n v="6238"/>
    <m/>
    <m/>
    <m/>
    <m/>
    <n v="67806.960000000006"/>
    <m/>
    <x v="0"/>
    <m/>
    <m/>
    <x v="144"/>
    <m/>
    <x v="2"/>
    <x v="3"/>
    <x v="2"/>
  </r>
  <r>
    <x v="1004"/>
    <x v="4"/>
    <x v="0"/>
    <s v="指名：共通TOP（170816-170916）"/>
    <n v="397"/>
    <m/>
    <m/>
    <m/>
    <m/>
    <n v="1144"/>
    <m/>
    <x v="0"/>
    <m/>
    <m/>
    <x v="144"/>
    <m/>
    <x v="2"/>
    <x v="3"/>
    <x v="2"/>
  </r>
  <r>
    <x v="1004"/>
    <x v="4"/>
    <x v="0"/>
    <s v="指名：ドルチェグスト（170816-170916）"/>
    <n v="7100"/>
    <m/>
    <m/>
    <m/>
    <m/>
    <n v="77955.28"/>
    <m/>
    <x v="0"/>
    <m/>
    <m/>
    <x v="144"/>
    <m/>
    <x v="2"/>
    <x v="3"/>
    <x v="2"/>
  </r>
  <r>
    <x v="1005"/>
    <x v="4"/>
    <x v="0"/>
    <s v="指名：共通TOP（170816-170916）"/>
    <n v="343"/>
    <m/>
    <m/>
    <m/>
    <m/>
    <n v="2066.48"/>
    <m/>
    <x v="0"/>
    <m/>
    <m/>
    <x v="144"/>
    <m/>
    <x v="2"/>
    <x v="3"/>
    <x v="2"/>
  </r>
  <r>
    <x v="1005"/>
    <x v="4"/>
    <x v="0"/>
    <s v="指名：ドルチェグスト（170816-170916）"/>
    <n v="7684"/>
    <m/>
    <m/>
    <m/>
    <m/>
    <n v="67177.760000000009"/>
    <m/>
    <x v="0"/>
    <m/>
    <m/>
    <x v="144"/>
    <m/>
    <x v="2"/>
    <x v="3"/>
    <x v="2"/>
  </r>
  <r>
    <x v="1006"/>
    <x v="4"/>
    <x v="0"/>
    <s v="指名：共通TOP（170816-170916）"/>
    <n v="391"/>
    <m/>
    <m/>
    <m/>
    <m/>
    <n v="1872"/>
    <m/>
    <x v="0"/>
    <m/>
    <m/>
    <x v="145"/>
    <m/>
    <x v="2"/>
    <x v="3"/>
    <x v="2"/>
  </r>
  <r>
    <x v="1006"/>
    <x v="4"/>
    <x v="0"/>
    <s v="指名：ドルチェグスト（170816-170916）"/>
    <n v="6014"/>
    <m/>
    <m/>
    <m/>
    <m/>
    <n v="60342.880000000005"/>
    <m/>
    <x v="0"/>
    <m/>
    <m/>
    <x v="145"/>
    <m/>
    <x v="2"/>
    <x v="3"/>
    <x v="2"/>
  </r>
  <r>
    <x v="1007"/>
    <x v="4"/>
    <x v="0"/>
    <s v="指名：共通TOP（170816-170916）"/>
    <n v="357"/>
    <m/>
    <m/>
    <m/>
    <m/>
    <n v="2685.28"/>
    <m/>
    <x v="0"/>
    <m/>
    <m/>
    <x v="145"/>
    <m/>
    <x v="2"/>
    <x v="3"/>
    <x v="2"/>
  </r>
  <r>
    <x v="1007"/>
    <x v="4"/>
    <x v="0"/>
    <s v="指名：ドルチェグスト（170816-170916）"/>
    <n v="5921"/>
    <m/>
    <m/>
    <m/>
    <m/>
    <n v="55911.44"/>
    <m/>
    <x v="0"/>
    <m/>
    <m/>
    <x v="145"/>
    <m/>
    <x v="2"/>
    <x v="3"/>
    <x v="2"/>
  </r>
  <r>
    <x v="1008"/>
    <x v="4"/>
    <x v="0"/>
    <s v="指名：共通TOP（170816-170916）"/>
    <n v="413"/>
    <m/>
    <m/>
    <m/>
    <m/>
    <n v="1656.72"/>
    <m/>
    <x v="0"/>
    <m/>
    <m/>
    <x v="145"/>
    <m/>
    <x v="2"/>
    <x v="3"/>
    <x v="2"/>
  </r>
  <r>
    <x v="1008"/>
    <x v="4"/>
    <x v="0"/>
    <s v="指名：ドルチェグスト（170816-170916）"/>
    <n v="6420"/>
    <m/>
    <m/>
    <m/>
    <m/>
    <n v="74323.600000000006"/>
    <m/>
    <x v="0"/>
    <m/>
    <m/>
    <x v="145"/>
    <m/>
    <x v="2"/>
    <x v="3"/>
    <x v="2"/>
  </r>
  <r>
    <x v="1009"/>
    <x v="4"/>
    <x v="0"/>
    <s v="指名：共通TOP（170816-170916）"/>
    <n v="372"/>
    <m/>
    <m/>
    <m/>
    <m/>
    <n v="2116.4"/>
    <m/>
    <x v="0"/>
    <m/>
    <m/>
    <x v="145"/>
    <m/>
    <x v="2"/>
    <x v="3"/>
    <x v="2"/>
  </r>
  <r>
    <x v="1009"/>
    <x v="4"/>
    <x v="0"/>
    <s v="指名：ドルチェグスト（170816-170916）"/>
    <n v="6133"/>
    <m/>
    <m/>
    <m/>
    <m/>
    <n v="68534.960000000006"/>
    <m/>
    <x v="0"/>
    <m/>
    <m/>
    <x v="145"/>
    <m/>
    <x v="2"/>
    <x v="3"/>
    <x v="2"/>
  </r>
  <r>
    <x v="1010"/>
    <x v="4"/>
    <x v="0"/>
    <s v="指名：共通TOP（170816-170916）"/>
    <n v="410"/>
    <m/>
    <m/>
    <m/>
    <m/>
    <n v="2368.08"/>
    <m/>
    <x v="0"/>
    <m/>
    <m/>
    <x v="145"/>
    <m/>
    <x v="2"/>
    <x v="3"/>
    <x v="2"/>
  </r>
  <r>
    <x v="1010"/>
    <x v="4"/>
    <x v="0"/>
    <s v="指名：ドルチェグスト（170816-170916）"/>
    <n v="5381"/>
    <m/>
    <m/>
    <m/>
    <m/>
    <n v="57529.68"/>
    <m/>
    <x v="0"/>
    <m/>
    <m/>
    <x v="145"/>
    <m/>
    <x v="2"/>
    <x v="3"/>
    <x v="2"/>
  </r>
  <r>
    <x v="1011"/>
    <x v="4"/>
    <x v="0"/>
    <s v="指名：共通TOP（170816-170916）"/>
    <n v="381"/>
    <m/>
    <m/>
    <m/>
    <m/>
    <n v="2602.08"/>
    <m/>
    <x v="0"/>
    <m/>
    <m/>
    <x v="145"/>
    <m/>
    <x v="2"/>
    <x v="3"/>
    <x v="2"/>
  </r>
  <r>
    <x v="1011"/>
    <x v="4"/>
    <x v="0"/>
    <s v="指名：ドルチェグスト（170816-170916）"/>
    <n v="5343"/>
    <m/>
    <m/>
    <m/>
    <m/>
    <n v="52192.4"/>
    <m/>
    <x v="0"/>
    <m/>
    <m/>
    <x v="145"/>
    <m/>
    <x v="2"/>
    <x v="3"/>
    <x v="2"/>
  </r>
  <r>
    <x v="1012"/>
    <x v="4"/>
    <x v="0"/>
    <s v="指名：共通TOP（170816-170916）"/>
    <n v="345"/>
    <m/>
    <m/>
    <m/>
    <m/>
    <n v="1679.6000000000001"/>
    <m/>
    <x v="0"/>
    <m/>
    <m/>
    <x v="145"/>
    <m/>
    <x v="2"/>
    <x v="3"/>
    <x v="2"/>
  </r>
  <r>
    <x v="1012"/>
    <x v="4"/>
    <x v="0"/>
    <s v="指名：ドルチェグスト（170816-170916）"/>
    <n v="6944"/>
    <m/>
    <m/>
    <m/>
    <m/>
    <n v="74933.040000000008"/>
    <m/>
    <x v="0"/>
    <m/>
    <m/>
    <x v="145"/>
    <m/>
    <x v="2"/>
    <x v="3"/>
    <x v="2"/>
  </r>
  <r>
    <x v="1013"/>
    <x v="4"/>
    <x v="0"/>
    <s v="指名：共通TOP（170816-170916）"/>
    <n v="390"/>
    <m/>
    <m/>
    <m/>
    <m/>
    <n v="2303.6"/>
    <m/>
    <x v="0"/>
    <m/>
    <m/>
    <x v="146"/>
    <m/>
    <x v="2"/>
    <x v="3"/>
    <x v="2"/>
  </r>
  <r>
    <x v="1013"/>
    <x v="4"/>
    <x v="0"/>
    <s v="指名：ドルチェグスト（170816-170916）"/>
    <n v="5946"/>
    <m/>
    <m/>
    <m/>
    <m/>
    <n v="66530.880000000005"/>
    <m/>
    <x v="0"/>
    <m/>
    <m/>
    <x v="146"/>
    <m/>
    <x v="2"/>
    <x v="3"/>
    <x v="2"/>
  </r>
  <r>
    <x v="1014"/>
    <x v="4"/>
    <x v="0"/>
    <s v="指名：共通TOP（170816-170916）"/>
    <n v="487"/>
    <m/>
    <m/>
    <m/>
    <m/>
    <n v="2325.44"/>
    <m/>
    <x v="0"/>
    <m/>
    <m/>
    <x v="146"/>
    <m/>
    <x v="2"/>
    <x v="3"/>
    <x v="2"/>
  </r>
  <r>
    <x v="1014"/>
    <x v="4"/>
    <x v="0"/>
    <s v="指名：ドルチェグスト（170816-170916）"/>
    <n v="7056"/>
    <m/>
    <m/>
    <m/>
    <m/>
    <n v="66420.639999999999"/>
    <m/>
    <x v="0"/>
    <m/>
    <m/>
    <x v="146"/>
    <m/>
    <x v="2"/>
    <x v="3"/>
    <x v="2"/>
  </r>
  <r>
    <x v="1015"/>
    <x v="4"/>
    <x v="0"/>
    <s v="指名：共通TOP（170816-170916）"/>
    <n v="514"/>
    <m/>
    <m/>
    <m/>
    <m/>
    <n v="2258.88"/>
    <m/>
    <x v="0"/>
    <m/>
    <m/>
    <x v="146"/>
    <m/>
    <x v="2"/>
    <x v="3"/>
    <x v="2"/>
  </r>
  <r>
    <x v="1015"/>
    <x v="4"/>
    <x v="0"/>
    <s v="指名：ドルチェグスト（170816-170916）"/>
    <n v="6102"/>
    <m/>
    <m/>
    <m/>
    <m/>
    <n v="63216.4"/>
    <m/>
    <x v="0"/>
    <m/>
    <m/>
    <x v="146"/>
    <m/>
    <x v="2"/>
    <x v="3"/>
    <x v="2"/>
  </r>
  <r>
    <x v="1016"/>
    <x v="4"/>
    <x v="0"/>
    <s v="指名：共通TOP（170816-170916）"/>
    <n v="476"/>
    <m/>
    <m/>
    <m/>
    <m/>
    <n v="3163.6800000000003"/>
    <m/>
    <x v="0"/>
    <m/>
    <m/>
    <x v="146"/>
    <m/>
    <x v="2"/>
    <x v="3"/>
    <x v="2"/>
  </r>
  <r>
    <x v="1016"/>
    <x v="4"/>
    <x v="0"/>
    <s v="指名：ドルチェグスト（170816-170916）"/>
    <n v="6050"/>
    <m/>
    <m/>
    <m/>
    <m/>
    <n v="64831.520000000004"/>
    <m/>
    <x v="0"/>
    <m/>
    <m/>
    <x v="146"/>
    <m/>
    <x v="2"/>
    <x v="3"/>
    <x v="2"/>
  </r>
  <r>
    <x v="1017"/>
    <x v="4"/>
    <x v="0"/>
    <s v="指名：共通TOP（170816-170916）"/>
    <n v="470"/>
    <m/>
    <m/>
    <m/>
    <m/>
    <n v="2574"/>
    <m/>
    <x v="0"/>
    <m/>
    <m/>
    <x v="146"/>
    <m/>
    <x v="2"/>
    <x v="3"/>
    <x v="2"/>
  </r>
  <r>
    <x v="1017"/>
    <x v="4"/>
    <x v="0"/>
    <s v="指名：ドルチェグスト（170816-170916）"/>
    <n v="5209"/>
    <m/>
    <m/>
    <m/>
    <m/>
    <n v="57703.360000000001"/>
    <m/>
    <x v="0"/>
    <m/>
    <m/>
    <x v="146"/>
    <m/>
    <x v="2"/>
    <x v="3"/>
    <x v="2"/>
  </r>
  <r>
    <x v="1018"/>
    <x v="4"/>
    <x v="0"/>
    <s v="指名：共通TOP（170816-170916）"/>
    <n v="535"/>
    <m/>
    <m/>
    <m/>
    <m/>
    <n v="4177.68"/>
    <m/>
    <x v="0"/>
    <m/>
    <m/>
    <x v="146"/>
    <m/>
    <x v="2"/>
    <x v="3"/>
    <x v="2"/>
  </r>
  <r>
    <x v="1018"/>
    <x v="4"/>
    <x v="0"/>
    <s v="指名：ドルチェグスト（170816-170916）"/>
    <n v="6773"/>
    <m/>
    <m/>
    <m/>
    <m/>
    <n v="64357.279999999999"/>
    <m/>
    <x v="0"/>
    <m/>
    <m/>
    <x v="146"/>
    <m/>
    <x v="2"/>
    <x v="3"/>
    <x v="2"/>
  </r>
  <r>
    <x v="1019"/>
    <x v="4"/>
    <x v="0"/>
    <s v="指名：共通TOP（170816-170916）"/>
    <n v="401"/>
    <m/>
    <m/>
    <m/>
    <m/>
    <n v="2571.92"/>
    <m/>
    <x v="0"/>
    <m/>
    <m/>
    <x v="146"/>
    <m/>
    <x v="2"/>
    <x v="3"/>
    <x v="2"/>
  </r>
  <r>
    <x v="1019"/>
    <x v="4"/>
    <x v="0"/>
    <s v="指名：ドルチェグスト（170816-170916）"/>
    <n v="7608"/>
    <m/>
    <m/>
    <m/>
    <m/>
    <n v="78577.2"/>
    <m/>
    <x v="0"/>
    <m/>
    <m/>
    <x v="146"/>
    <m/>
    <x v="2"/>
    <x v="3"/>
    <x v="2"/>
  </r>
  <r>
    <x v="1020"/>
    <x v="4"/>
    <x v="0"/>
    <s v="指名：共通TOP（170816-170916）"/>
    <n v="466"/>
    <m/>
    <m/>
    <m/>
    <m/>
    <n v="2903.6800000000003"/>
    <m/>
    <x v="0"/>
    <m/>
    <m/>
    <x v="147"/>
    <m/>
    <x v="2"/>
    <x v="3"/>
    <x v="2"/>
  </r>
  <r>
    <x v="1020"/>
    <x v="4"/>
    <x v="0"/>
    <s v="指名：ドルチェグスト（170816-170916）"/>
    <n v="5970"/>
    <m/>
    <m/>
    <m/>
    <m/>
    <n v="73522.8"/>
    <m/>
    <x v="0"/>
    <m/>
    <m/>
    <x v="147"/>
    <m/>
    <x v="2"/>
    <x v="3"/>
    <x v="2"/>
  </r>
  <r>
    <x v="1021"/>
    <x v="4"/>
    <x v="0"/>
    <s v="指名：共通TOP（170816-170916）"/>
    <n v="417"/>
    <m/>
    <m/>
    <m/>
    <m/>
    <n v="1956.24"/>
    <m/>
    <x v="0"/>
    <m/>
    <m/>
    <x v="147"/>
    <m/>
    <x v="2"/>
    <x v="3"/>
    <x v="2"/>
  </r>
  <r>
    <x v="1021"/>
    <x v="4"/>
    <x v="0"/>
    <s v="指名：ドルチェグスト（170816-170916）"/>
    <n v="6224"/>
    <m/>
    <m/>
    <m/>
    <m/>
    <n v="71893.119999999995"/>
    <m/>
    <x v="0"/>
    <m/>
    <m/>
    <x v="147"/>
    <m/>
    <x v="2"/>
    <x v="3"/>
    <x v="2"/>
  </r>
  <r>
    <x v="1022"/>
    <x v="4"/>
    <x v="0"/>
    <s v="指名：共通TOP（170816-170916）"/>
    <n v="425"/>
    <m/>
    <m/>
    <m/>
    <m/>
    <n v="2878.7200000000003"/>
    <m/>
    <x v="0"/>
    <m/>
    <m/>
    <x v="147"/>
    <m/>
    <x v="2"/>
    <x v="3"/>
    <x v="2"/>
  </r>
  <r>
    <x v="1022"/>
    <x v="4"/>
    <x v="0"/>
    <s v="指名：ドルチェグスト（170816-170916）"/>
    <n v="6157"/>
    <m/>
    <m/>
    <m/>
    <m/>
    <n v="63919.44"/>
    <m/>
    <x v="0"/>
    <m/>
    <m/>
    <x v="147"/>
    <m/>
    <x v="2"/>
    <x v="3"/>
    <x v="2"/>
  </r>
  <r>
    <x v="1023"/>
    <x v="4"/>
    <x v="0"/>
    <s v="指名：共通TOP（170816-170916）"/>
    <n v="441"/>
    <m/>
    <m/>
    <m/>
    <m/>
    <n v="4225.5200000000004"/>
    <m/>
    <x v="0"/>
    <m/>
    <m/>
    <x v="147"/>
    <m/>
    <x v="2"/>
    <x v="3"/>
    <x v="2"/>
  </r>
  <r>
    <x v="1023"/>
    <x v="4"/>
    <x v="0"/>
    <s v="指名：ドルチェグスト（170816-170916）"/>
    <n v="5946"/>
    <m/>
    <m/>
    <m/>
    <m/>
    <n v="69672.72"/>
    <m/>
    <x v="0"/>
    <m/>
    <m/>
    <x v="147"/>
    <m/>
    <x v="2"/>
    <x v="3"/>
    <x v="2"/>
  </r>
  <r>
    <x v="1024"/>
    <x v="4"/>
    <x v="0"/>
    <s v="指名：共通TOP（170816-170916）"/>
    <n v="476"/>
    <m/>
    <m/>
    <m/>
    <m/>
    <n v="3911.44"/>
    <m/>
    <x v="0"/>
    <m/>
    <m/>
    <x v="147"/>
    <m/>
    <x v="2"/>
    <x v="3"/>
    <x v="2"/>
  </r>
  <r>
    <x v="1024"/>
    <x v="4"/>
    <x v="0"/>
    <s v="指名：ドルチェグスト（170816-170916）"/>
    <n v="5537"/>
    <m/>
    <m/>
    <m/>
    <m/>
    <n v="62433.279999999999"/>
    <m/>
    <x v="0"/>
    <m/>
    <m/>
    <x v="147"/>
    <m/>
    <x v="2"/>
    <x v="3"/>
    <x v="2"/>
  </r>
  <r>
    <x v="1025"/>
    <x v="4"/>
    <x v="0"/>
    <s v="指名：共通TOP（170816-170916）"/>
    <n v="365"/>
    <m/>
    <m/>
    <m/>
    <m/>
    <n v="1498.64"/>
    <m/>
    <x v="0"/>
    <m/>
    <m/>
    <x v="147"/>
    <m/>
    <x v="2"/>
    <x v="3"/>
    <x v="2"/>
  </r>
  <r>
    <x v="1025"/>
    <x v="4"/>
    <x v="0"/>
    <s v="指名：ドルチェグスト（170816-170916）"/>
    <n v="6405"/>
    <m/>
    <m/>
    <m/>
    <m/>
    <n v="66713.919999999998"/>
    <m/>
    <x v="0"/>
    <m/>
    <m/>
    <x v="147"/>
    <m/>
    <x v="2"/>
    <x v="3"/>
    <x v="2"/>
  </r>
  <r>
    <x v="1026"/>
    <x v="4"/>
    <x v="0"/>
    <s v="指名：共通TOP（170816-170916）"/>
    <n v="321"/>
    <m/>
    <m/>
    <m/>
    <m/>
    <n v="3278.08"/>
    <m/>
    <x v="0"/>
    <m/>
    <m/>
    <x v="147"/>
    <m/>
    <x v="2"/>
    <x v="3"/>
    <x v="2"/>
  </r>
  <r>
    <x v="1026"/>
    <x v="4"/>
    <x v="0"/>
    <s v="指名：ドルチェグスト（170816-170916）"/>
    <n v="6949"/>
    <m/>
    <m/>
    <m/>
    <m/>
    <n v="74302.8"/>
    <m/>
    <x v="0"/>
    <m/>
    <m/>
    <x v="147"/>
    <m/>
    <x v="2"/>
    <x v="3"/>
    <x v="2"/>
  </r>
  <r>
    <x v="1027"/>
    <x v="4"/>
    <x v="0"/>
    <s v="指名：共通TOP（170816-170916）"/>
    <n v="423"/>
    <m/>
    <m/>
    <m/>
    <m/>
    <n v="1992.64"/>
    <m/>
    <x v="0"/>
    <m/>
    <m/>
    <x v="148"/>
    <m/>
    <x v="2"/>
    <x v="3"/>
    <x v="2"/>
  </r>
  <r>
    <x v="1027"/>
    <x v="4"/>
    <x v="0"/>
    <s v="指名：ドルチェグスト（170816-170916）"/>
    <n v="6131"/>
    <m/>
    <m/>
    <m/>
    <m/>
    <n v="65708.240000000005"/>
    <m/>
    <x v="0"/>
    <m/>
    <m/>
    <x v="148"/>
    <m/>
    <x v="2"/>
    <x v="3"/>
    <x v="2"/>
  </r>
  <r>
    <x v="1028"/>
    <x v="4"/>
    <x v="0"/>
    <s v="指名：共通TOP（170816-170916）"/>
    <n v="426"/>
    <m/>
    <m/>
    <m/>
    <m/>
    <n v="2396.16"/>
    <m/>
    <x v="0"/>
    <m/>
    <m/>
    <x v="148"/>
    <m/>
    <x v="2"/>
    <x v="3"/>
    <x v="2"/>
  </r>
  <r>
    <x v="1028"/>
    <x v="4"/>
    <x v="0"/>
    <s v="指名：ドルチェグスト（170816-170916）"/>
    <n v="6229"/>
    <m/>
    <m/>
    <m/>
    <m/>
    <n v="64049.440000000002"/>
    <m/>
    <x v="0"/>
    <m/>
    <m/>
    <x v="148"/>
    <m/>
    <x v="2"/>
    <x v="3"/>
    <x v="2"/>
  </r>
  <r>
    <x v="1029"/>
    <x v="4"/>
    <x v="0"/>
    <s v="指名：共通TOP（170816-170916）"/>
    <n v="428"/>
    <m/>
    <m/>
    <m/>
    <m/>
    <n v="2513.6800000000003"/>
    <m/>
    <x v="0"/>
    <m/>
    <m/>
    <x v="148"/>
    <m/>
    <x v="2"/>
    <x v="3"/>
    <x v="2"/>
  </r>
  <r>
    <x v="1029"/>
    <x v="4"/>
    <x v="0"/>
    <s v="指名：ドルチェグスト（170816-170916）"/>
    <n v="6040"/>
    <m/>
    <m/>
    <m/>
    <m/>
    <n v="63176.880000000005"/>
    <m/>
    <x v="0"/>
    <m/>
    <m/>
    <x v="148"/>
    <m/>
    <x v="2"/>
    <x v="3"/>
    <x v="2"/>
  </r>
  <r>
    <x v="1030"/>
    <x v="4"/>
    <x v="0"/>
    <s v="指名：共通TOP（170816-170916）"/>
    <n v="390"/>
    <m/>
    <m/>
    <m/>
    <m/>
    <n v="1358.24"/>
    <m/>
    <x v="0"/>
    <m/>
    <m/>
    <x v="148"/>
    <m/>
    <x v="2"/>
    <x v="3"/>
    <x v="2"/>
  </r>
  <r>
    <x v="1030"/>
    <x v="4"/>
    <x v="0"/>
    <s v="指名：ドルチェグスト（170816-170916）"/>
    <n v="5799"/>
    <m/>
    <m/>
    <m/>
    <m/>
    <n v="64313.600000000006"/>
    <m/>
    <x v="0"/>
    <m/>
    <m/>
    <x v="148"/>
    <m/>
    <x v="2"/>
    <x v="3"/>
    <x v="2"/>
  </r>
  <r>
    <x v="1031"/>
    <x v="4"/>
    <x v="0"/>
    <s v="指名：共通TOP（170816-170916）"/>
    <n v="383"/>
    <m/>
    <m/>
    <m/>
    <m/>
    <n v="1924"/>
    <m/>
    <x v="0"/>
    <m/>
    <m/>
    <x v="148"/>
    <m/>
    <x v="2"/>
    <x v="3"/>
    <x v="2"/>
  </r>
  <r>
    <x v="1031"/>
    <x v="4"/>
    <x v="0"/>
    <s v="指名：ドルチェグスト（170816-170916）"/>
    <n v="6009"/>
    <m/>
    <m/>
    <m/>
    <m/>
    <n v="66248"/>
    <m/>
    <x v="0"/>
    <m/>
    <m/>
    <x v="148"/>
    <m/>
    <x v="2"/>
    <x v="3"/>
    <x v="2"/>
  </r>
  <r>
    <x v="1032"/>
    <x v="4"/>
    <x v="0"/>
    <s v="指名：共通TOP（170816-170916）"/>
    <n v="288"/>
    <m/>
    <m/>
    <m/>
    <m/>
    <n v="2530.3200000000002"/>
    <m/>
    <x v="0"/>
    <m/>
    <m/>
    <x v="148"/>
    <m/>
    <x v="2"/>
    <x v="3"/>
    <x v="2"/>
  </r>
  <r>
    <x v="1032"/>
    <x v="4"/>
    <x v="0"/>
    <s v="指名：ドルチェグスト（170816-170916）"/>
    <n v="6966"/>
    <m/>
    <m/>
    <m/>
    <m/>
    <n v="69056"/>
    <m/>
    <x v="0"/>
    <m/>
    <m/>
    <x v="148"/>
    <m/>
    <x v="2"/>
    <x v="3"/>
    <x v="2"/>
  </r>
  <r>
    <x v="1033"/>
    <x v="4"/>
    <x v="0"/>
    <s v="指名：共通TOP（170816-170916）"/>
    <n v="330"/>
    <m/>
    <m/>
    <m/>
    <m/>
    <n v="2000.96"/>
    <m/>
    <x v="0"/>
    <m/>
    <m/>
    <x v="148"/>
    <m/>
    <x v="2"/>
    <x v="3"/>
    <x v="2"/>
  </r>
  <r>
    <x v="1033"/>
    <x v="4"/>
    <x v="0"/>
    <s v="指名：ドルチェグスト（170816-170916）"/>
    <n v="8380"/>
    <m/>
    <m/>
    <m/>
    <m/>
    <n v="84310.720000000001"/>
    <m/>
    <x v="0"/>
    <m/>
    <m/>
    <x v="148"/>
    <m/>
    <x v="2"/>
    <x v="3"/>
    <x v="2"/>
  </r>
  <r>
    <x v="1034"/>
    <x v="4"/>
    <x v="0"/>
    <s v="指名：共通TOP（170816-170916）"/>
    <n v="317"/>
    <m/>
    <m/>
    <m/>
    <m/>
    <n v="1089.92"/>
    <m/>
    <x v="0"/>
    <m/>
    <m/>
    <x v="149"/>
    <m/>
    <x v="2"/>
    <x v="3"/>
    <x v="2"/>
  </r>
  <r>
    <x v="1034"/>
    <x v="4"/>
    <x v="0"/>
    <s v="指名：ドルチェグスト（170816-170916）"/>
    <n v="9752"/>
    <m/>
    <m/>
    <m/>
    <m/>
    <n v="117541.84000000001"/>
    <m/>
    <x v="0"/>
    <m/>
    <m/>
    <x v="149"/>
    <m/>
    <x v="2"/>
    <x v="3"/>
    <x v="2"/>
  </r>
  <r>
    <x v="1035"/>
    <x v="4"/>
    <x v="0"/>
    <s v="指名：共通TOP（170816-170916）"/>
    <n v="337"/>
    <m/>
    <m/>
    <m/>
    <m/>
    <n v="2187.12"/>
    <m/>
    <x v="0"/>
    <m/>
    <m/>
    <x v="149"/>
    <m/>
    <x v="2"/>
    <x v="3"/>
    <x v="2"/>
  </r>
  <r>
    <x v="1035"/>
    <x v="4"/>
    <x v="0"/>
    <s v="指名：ドルチェグスト（170816-170916）"/>
    <n v="8116"/>
    <m/>
    <m/>
    <m/>
    <m/>
    <n v="120761.68000000001"/>
    <m/>
    <x v="0"/>
    <m/>
    <m/>
    <x v="149"/>
    <m/>
    <x v="2"/>
    <x v="3"/>
    <x v="2"/>
  </r>
  <r>
    <x v="1036"/>
    <x v="4"/>
    <x v="0"/>
    <s v="指名：ドルチェグスト（170816-170916）"/>
    <n v="8635"/>
    <m/>
    <m/>
    <m/>
    <m/>
    <n v="129751.44"/>
    <m/>
    <x v="0"/>
    <m/>
    <m/>
    <x v="149"/>
    <m/>
    <x v="2"/>
    <x v="3"/>
    <x v="2"/>
  </r>
  <r>
    <x v="1037"/>
    <x v="4"/>
    <x v="0"/>
    <s v="指名：ドルチェグスト（170816-170916）"/>
    <n v="7306"/>
    <m/>
    <m/>
    <m/>
    <m/>
    <n v="117354.64"/>
    <m/>
    <x v="0"/>
    <m/>
    <m/>
    <x v="149"/>
    <m/>
    <x v="2"/>
    <x v="3"/>
    <x v="2"/>
  </r>
  <r>
    <x v="1038"/>
    <x v="4"/>
    <x v="0"/>
    <s v="指名：ドルチェグスト（170816-170916）"/>
    <n v="6197"/>
    <m/>
    <m/>
    <m/>
    <m/>
    <n v="116120.16"/>
    <m/>
    <x v="0"/>
    <m/>
    <m/>
    <x v="149"/>
    <m/>
    <x v="2"/>
    <x v="3"/>
    <x v="2"/>
  </r>
  <r>
    <x v="1039"/>
    <x v="4"/>
    <x v="0"/>
    <s v="指名：ドルチェグスト（170816-170916）"/>
    <n v="6483"/>
    <m/>
    <m/>
    <m/>
    <m/>
    <n v="101967.84"/>
    <m/>
    <x v="0"/>
    <m/>
    <m/>
    <x v="149"/>
    <m/>
    <x v="2"/>
    <x v="3"/>
    <x v="2"/>
  </r>
  <r>
    <x v="1040"/>
    <x v="4"/>
    <x v="0"/>
    <s v="指名：ドルチェグスト（170816-170916）"/>
    <n v="6558"/>
    <m/>
    <m/>
    <m/>
    <m/>
    <n v="94741.92"/>
    <m/>
    <x v="0"/>
    <m/>
    <m/>
    <x v="149"/>
    <m/>
    <x v="2"/>
    <x v="3"/>
    <x v="2"/>
  </r>
  <r>
    <x v="857"/>
    <x v="4"/>
    <x v="0"/>
    <s v="指名：ドルチェグスト（170816-170916）"/>
    <n v="1446"/>
    <m/>
    <m/>
    <m/>
    <m/>
    <n v="23125.440000000002"/>
    <m/>
    <x v="0"/>
    <m/>
    <m/>
    <x v="125"/>
    <m/>
    <x v="2"/>
    <x v="3"/>
    <x v="2"/>
  </r>
  <r>
    <x v="858"/>
    <x v="4"/>
    <x v="0"/>
    <s v="指名：ドルチェグスト（170816-170916）"/>
    <n v="4518"/>
    <m/>
    <m/>
    <m/>
    <m/>
    <n v="63607.44"/>
    <m/>
    <x v="0"/>
    <m/>
    <m/>
    <x v="125"/>
    <m/>
    <x v="2"/>
    <x v="3"/>
    <x v="2"/>
  </r>
  <r>
    <x v="859"/>
    <x v="4"/>
    <x v="0"/>
    <s v="指名：ドルチェグスト（170816-170916）"/>
    <n v="6023"/>
    <m/>
    <m/>
    <m/>
    <m/>
    <n v="67162.16"/>
    <m/>
    <x v="0"/>
    <m/>
    <m/>
    <x v="125"/>
    <m/>
    <x v="2"/>
    <x v="3"/>
    <x v="2"/>
  </r>
  <r>
    <x v="860"/>
    <x v="4"/>
    <x v="0"/>
    <s v="指名：ドルチェグスト（170816-170916）"/>
    <n v="6062"/>
    <m/>
    <m/>
    <m/>
    <m/>
    <n v="66552.72"/>
    <m/>
    <x v="0"/>
    <m/>
    <m/>
    <x v="125"/>
    <m/>
    <x v="2"/>
    <x v="3"/>
    <x v="2"/>
  </r>
  <r>
    <x v="861"/>
    <x v="4"/>
    <x v="0"/>
    <s v="指名：ドルチェグスト（170816-170916）"/>
    <n v="6226"/>
    <m/>
    <m/>
    <m/>
    <m/>
    <n v="61118.720000000001"/>
    <m/>
    <x v="0"/>
    <m/>
    <m/>
    <x v="125"/>
    <m/>
    <x v="2"/>
    <x v="3"/>
    <x v="2"/>
  </r>
  <r>
    <x v="862"/>
    <x v="4"/>
    <x v="0"/>
    <s v="指名：ドルチェグスト（170816-170916）"/>
    <n v="7154"/>
    <m/>
    <m/>
    <m/>
    <m/>
    <n v="76702.080000000002"/>
    <m/>
    <x v="0"/>
    <m/>
    <m/>
    <x v="125"/>
    <m/>
    <x v="2"/>
    <x v="3"/>
    <x v="2"/>
  </r>
  <r>
    <x v="863"/>
    <x v="4"/>
    <x v="0"/>
    <s v="指名：ドルチェグスト（170816-170916）"/>
    <n v="7702"/>
    <m/>
    <m/>
    <m/>
    <m/>
    <n v="72375.680000000008"/>
    <m/>
    <x v="0"/>
    <m/>
    <m/>
    <x v="125"/>
    <m/>
    <x v="2"/>
    <x v="3"/>
    <x v="2"/>
  </r>
  <r>
    <x v="864"/>
    <x v="4"/>
    <x v="0"/>
    <s v="指名：ドルチェグスト（170816-170916）"/>
    <n v="6433"/>
    <m/>
    <m/>
    <m/>
    <m/>
    <n v="71250.400000000009"/>
    <m/>
    <x v="0"/>
    <m/>
    <m/>
    <x v="126"/>
    <m/>
    <x v="2"/>
    <x v="3"/>
    <x v="2"/>
  </r>
  <r>
    <x v="865"/>
    <x v="4"/>
    <x v="0"/>
    <s v="指名：ドルチェグスト（170816-170916）"/>
    <n v="6367"/>
    <m/>
    <m/>
    <m/>
    <m/>
    <n v="68219.839999999997"/>
    <m/>
    <x v="0"/>
    <m/>
    <m/>
    <x v="126"/>
    <m/>
    <x v="2"/>
    <x v="3"/>
    <x v="2"/>
  </r>
  <r>
    <x v="866"/>
    <x v="4"/>
    <x v="0"/>
    <s v="指名：ドルチェグスト（170816-170916）"/>
    <n v="6464"/>
    <m/>
    <m/>
    <m/>
    <m/>
    <n v="61114.560000000005"/>
    <m/>
    <x v="0"/>
    <m/>
    <m/>
    <x v="126"/>
    <m/>
    <x v="2"/>
    <x v="3"/>
    <x v="2"/>
  </r>
  <r>
    <x v="867"/>
    <x v="4"/>
    <x v="0"/>
    <s v="指名：ドルチェグスト（170816-170916）"/>
    <n v="5937"/>
    <m/>
    <m/>
    <m/>
    <m/>
    <n v="62913.760000000002"/>
    <m/>
    <x v="0"/>
    <m/>
    <m/>
    <x v="126"/>
    <m/>
    <x v="2"/>
    <x v="3"/>
    <x v="2"/>
  </r>
  <r>
    <x v="868"/>
    <x v="4"/>
    <x v="0"/>
    <s v="指名：ドルチェグスト（170816-170916）"/>
    <n v="5527"/>
    <m/>
    <m/>
    <m/>
    <m/>
    <n v="53938.560000000005"/>
    <m/>
    <x v="0"/>
    <m/>
    <m/>
    <x v="126"/>
    <m/>
    <x v="2"/>
    <x v="3"/>
    <x v="2"/>
  </r>
  <r>
    <x v="869"/>
    <x v="4"/>
    <x v="0"/>
    <s v="指名：ドルチェグスト（170816-170916）"/>
    <n v="6611"/>
    <m/>
    <m/>
    <m/>
    <m/>
    <n v="68221.919999999998"/>
    <m/>
    <x v="0"/>
    <m/>
    <m/>
    <x v="126"/>
    <m/>
    <x v="2"/>
    <x v="3"/>
    <x v="2"/>
  </r>
  <r>
    <x v="870"/>
    <x v="4"/>
    <x v="0"/>
    <s v="指名：ドルチェグスト（170816-170916）"/>
    <n v="6482"/>
    <m/>
    <m/>
    <m/>
    <m/>
    <n v="67836.08"/>
    <m/>
    <x v="0"/>
    <m/>
    <m/>
    <x v="126"/>
    <m/>
    <x v="2"/>
    <x v="3"/>
    <x v="2"/>
  </r>
  <r>
    <x v="871"/>
    <x v="4"/>
    <x v="0"/>
    <s v="指名：ドルチェグスト（170816-170916）"/>
    <n v="6219"/>
    <m/>
    <m/>
    <m/>
    <m/>
    <n v="61741.68"/>
    <m/>
    <x v="0"/>
    <m/>
    <m/>
    <x v="127"/>
    <m/>
    <x v="2"/>
    <x v="3"/>
    <x v="2"/>
  </r>
  <r>
    <x v="872"/>
    <x v="4"/>
    <x v="0"/>
    <s v="指名：ドルチェグスト（170816-170916）"/>
    <n v="5751"/>
    <m/>
    <m/>
    <m/>
    <m/>
    <n v="55428.880000000005"/>
    <m/>
    <x v="0"/>
    <m/>
    <m/>
    <x v="127"/>
    <m/>
    <x v="2"/>
    <x v="3"/>
    <x v="2"/>
  </r>
  <r>
    <x v="873"/>
    <x v="4"/>
    <x v="0"/>
    <s v="指名：ドルチェグスト（170816-170916）"/>
    <n v="5558"/>
    <m/>
    <m/>
    <m/>
    <m/>
    <n v="54219.360000000001"/>
    <m/>
    <x v="0"/>
    <m/>
    <m/>
    <x v="127"/>
    <m/>
    <x v="2"/>
    <x v="3"/>
    <x v="2"/>
  </r>
  <r>
    <x v="874"/>
    <x v="4"/>
    <x v="0"/>
    <s v="指名：ドルチェグスト（170816-170916）"/>
    <n v="5018"/>
    <m/>
    <m/>
    <m/>
    <m/>
    <n v="51484.160000000003"/>
    <m/>
    <x v="0"/>
    <m/>
    <m/>
    <x v="127"/>
    <m/>
    <x v="2"/>
    <x v="3"/>
    <x v="2"/>
  </r>
  <r>
    <x v="875"/>
    <x v="4"/>
    <x v="0"/>
    <s v="指名：ドルチェグスト（170816-170916）"/>
    <n v="5191"/>
    <m/>
    <m/>
    <m/>
    <m/>
    <n v="51910.560000000005"/>
    <m/>
    <x v="0"/>
    <m/>
    <m/>
    <x v="127"/>
    <m/>
    <x v="2"/>
    <x v="3"/>
    <x v="2"/>
  </r>
  <r>
    <x v="876"/>
    <x v="4"/>
    <x v="0"/>
    <s v="指名：ドルチェグスト（170816-170916）"/>
    <n v="7007"/>
    <m/>
    <m/>
    <m/>
    <m/>
    <n v="72795.839999999997"/>
    <m/>
    <x v="0"/>
    <m/>
    <m/>
    <x v="127"/>
    <m/>
    <x v="2"/>
    <x v="3"/>
    <x v="2"/>
  </r>
  <r>
    <x v="877"/>
    <x v="4"/>
    <x v="0"/>
    <s v="指名：ドルチェグスト（170816-170916）"/>
    <n v="7721"/>
    <m/>
    <m/>
    <m/>
    <m/>
    <n v="72635.680000000008"/>
    <m/>
    <x v="0"/>
    <m/>
    <m/>
    <x v="127"/>
    <m/>
    <x v="2"/>
    <x v="3"/>
    <x v="2"/>
  </r>
  <r>
    <x v="878"/>
    <x v="4"/>
    <x v="0"/>
    <s v="指名：ドルチェグスト（170816-170916）"/>
    <n v="5727"/>
    <m/>
    <m/>
    <m/>
    <m/>
    <n v="54208.959999999999"/>
    <m/>
    <x v="0"/>
    <m/>
    <m/>
    <x v="128"/>
    <m/>
    <x v="2"/>
    <x v="3"/>
    <x v="2"/>
  </r>
  <r>
    <x v="879"/>
    <x v="4"/>
    <x v="0"/>
    <s v="指名：ドルチェグスト（170816-170916）"/>
    <n v="5456"/>
    <m/>
    <m/>
    <m/>
    <m/>
    <n v="50929.840000000004"/>
    <m/>
    <x v="0"/>
    <m/>
    <m/>
    <x v="128"/>
    <m/>
    <x v="2"/>
    <x v="3"/>
    <x v="2"/>
  </r>
  <r>
    <x v="880"/>
    <x v="4"/>
    <x v="0"/>
    <s v="指名：ドルチェグスト（170816-170916）"/>
    <n v="6289"/>
    <m/>
    <m/>
    <m/>
    <m/>
    <n v="63784.240000000005"/>
    <m/>
    <x v="0"/>
    <m/>
    <m/>
    <x v="128"/>
    <m/>
    <x v="2"/>
    <x v="3"/>
    <x v="2"/>
  </r>
  <r>
    <x v="881"/>
    <x v="4"/>
    <x v="0"/>
    <s v="指名：ドルチェグスト（170816-170916）"/>
    <n v="4158"/>
    <m/>
    <m/>
    <m/>
    <m/>
    <n v="40937.520000000004"/>
    <m/>
    <x v="0"/>
    <m/>
    <m/>
    <x v="128"/>
    <m/>
    <x v="2"/>
    <x v="3"/>
    <x v="2"/>
  </r>
  <r>
    <x v="882"/>
    <x v="4"/>
    <x v="0"/>
    <s v="指名：ドルチェグスト（170816-170916）"/>
    <n v="6452"/>
    <m/>
    <m/>
    <m/>
    <m/>
    <n v="68398.720000000001"/>
    <m/>
    <x v="0"/>
    <m/>
    <m/>
    <x v="128"/>
    <m/>
    <x v="2"/>
    <x v="3"/>
    <x v="2"/>
  </r>
  <r>
    <x v="883"/>
    <x v="4"/>
    <x v="0"/>
    <s v="指名：ドルチェグスト（170816-170916）"/>
    <n v="7086"/>
    <m/>
    <m/>
    <m/>
    <m/>
    <n v="79092"/>
    <m/>
    <x v="0"/>
    <m/>
    <m/>
    <x v="128"/>
    <m/>
    <x v="2"/>
    <x v="3"/>
    <x v="2"/>
  </r>
  <r>
    <x v="884"/>
    <x v="4"/>
    <x v="0"/>
    <s v="指名：ドルチェグスト（170816-170916）"/>
    <n v="6293"/>
    <m/>
    <m/>
    <m/>
    <m/>
    <n v="71408.479999999996"/>
    <m/>
    <x v="0"/>
    <m/>
    <m/>
    <x v="128"/>
    <m/>
    <x v="2"/>
    <x v="3"/>
    <x v="2"/>
  </r>
  <r>
    <x v="885"/>
    <x v="4"/>
    <x v="0"/>
    <s v="指名：ドルチェグスト（170816-170916）"/>
    <n v="3097"/>
    <m/>
    <m/>
    <m/>
    <m/>
    <n v="29208.400000000001"/>
    <m/>
    <x v="0"/>
    <m/>
    <m/>
    <x v="116"/>
    <m/>
    <x v="2"/>
    <x v="3"/>
    <x v="2"/>
  </r>
  <r>
    <x v="886"/>
    <x v="4"/>
    <x v="0"/>
    <s v="指名：ドルチェグスト（170816-170916）"/>
    <n v="3420"/>
    <m/>
    <m/>
    <m/>
    <m/>
    <n v="27054.560000000001"/>
    <m/>
    <x v="0"/>
    <m/>
    <m/>
    <x v="116"/>
    <m/>
    <x v="2"/>
    <x v="3"/>
    <x v="2"/>
  </r>
  <r>
    <x v="887"/>
    <x v="4"/>
    <x v="0"/>
    <s v="指名：ドルチェグスト（170816-170916）"/>
    <n v="3761"/>
    <m/>
    <m/>
    <m/>
    <m/>
    <n v="24453.52"/>
    <m/>
    <x v="0"/>
    <m/>
    <m/>
    <x v="116"/>
    <m/>
    <x v="2"/>
    <x v="3"/>
    <x v="2"/>
  </r>
  <r>
    <x v="888"/>
    <x v="4"/>
    <x v="0"/>
    <s v="指名：ドルチェグスト（170816-170916）"/>
    <n v="3893"/>
    <m/>
    <m/>
    <m/>
    <m/>
    <n v="25649.52"/>
    <m/>
    <x v="0"/>
    <m/>
    <m/>
    <x v="116"/>
    <m/>
    <x v="2"/>
    <x v="3"/>
    <x v="2"/>
  </r>
  <r>
    <x v="889"/>
    <x v="4"/>
    <x v="0"/>
    <s v="指名：共通TOP（170816-170916）"/>
    <n v="7240"/>
    <m/>
    <m/>
    <m/>
    <m/>
    <n v="30375.280000000002"/>
    <m/>
    <x v="0"/>
    <m/>
    <m/>
    <x v="78"/>
    <m/>
    <x v="2"/>
    <x v="3"/>
    <x v="2"/>
  </r>
  <r>
    <x v="890"/>
    <x v="4"/>
    <x v="0"/>
    <s v="指名：共通TOP（170816-170916）"/>
    <n v="6340"/>
    <m/>
    <m/>
    <m/>
    <m/>
    <n v="36686"/>
    <m/>
    <x v="0"/>
    <m/>
    <m/>
    <x v="78"/>
    <m/>
    <x v="2"/>
    <x v="3"/>
    <x v="2"/>
  </r>
  <r>
    <x v="891"/>
    <x v="4"/>
    <x v="0"/>
    <s v="指名：共通TOP（170816-170916）"/>
    <n v="6381"/>
    <m/>
    <m/>
    <m/>
    <m/>
    <n v="33549.360000000001"/>
    <m/>
    <x v="0"/>
    <m/>
    <m/>
    <x v="78"/>
    <m/>
    <x v="2"/>
    <x v="3"/>
    <x v="2"/>
  </r>
  <r>
    <x v="892"/>
    <x v="4"/>
    <x v="0"/>
    <s v="指名：共通TOP（170816-170916）"/>
    <n v="5580"/>
    <m/>
    <m/>
    <m/>
    <m/>
    <n v="33791.68"/>
    <m/>
    <x v="0"/>
    <m/>
    <m/>
    <x v="78"/>
    <m/>
    <x v="2"/>
    <x v="3"/>
    <x v="2"/>
  </r>
  <r>
    <x v="893"/>
    <x v="4"/>
    <x v="0"/>
    <s v="指名：共通TOP（170816-170916）"/>
    <n v="5802"/>
    <m/>
    <m/>
    <m/>
    <m/>
    <n v="37018.800000000003"/>
    <m/>
    <x v="0"/>
    <m/>
    <m/>
    <x v="78"/>
    <m/>
    <x v="2"/>
    <x v="3"/>
    <x v="2"/>
  </r>
  <r>
    <x v="894"/>
    <x v="4"/>
    <x v="0"/>
    <s v="指名：共通TOP（170816-170916）"/>
    <n v="6539"/>
    <m/>
    <m/>
    <m/>
    <m/>
    <n v="33260.239999999998"/>
    <m/>
    <x v="0"/>
    <m/>
    <m/>
    <x v="129"/>
    <m/>
    <x v="2"/>
    <x v="3"/>
    <x v="2"/>
  </r>
  <r>
    <x v="895"/>
    <x v="4"/>
    <x v="0"/>
    <s v="指名：共通TOP（170816-170916）"/>
    <n v="5823"/>
    <m/>
    <m/>
    <m/>
    <m/>
    <n v="33345.520000000004"/>
    <m/>
    <x v="0"/>
    <m/>
    <m/>
    <x v="129"/>
    <m/>
    <x v="2"/>
    <x v="3"/>
    <x v="2"/>
  </r>
  <r>
    <x v="896"/>
    <x v="4"/>
    <x v="0"/>
    <s v="指名：共通TOP（170816-170916）"/>
    <n v="6549"/>
    <m/>
    <m/>
    <m/>
    <m/>
    <n v="34016.32"/>
    <m/>
    <x v="0"/>
    <m/>
    <m/>
    <x v="129"/>
    <m/>
    <x v="2"/>
    <x v="3"/>
    <x v="2"/>
  </r>
  <r>
    <x v="897"/>
    <x v="4"/>
    <x v="0"/>
    <s v="指名：共通TOP（170816-170916）"/>
    <n v="6128"/>
    <m/>
    <m/>
    <m/>
    <m/>
    <n v="32832.800000000003"/>
    <m/>
    <x v="0"/>
    <m/>
    <m/>
    <x v="129"/>
    <m/>
    <x v="2"/>
    <x v="3"/>
    <x v="2"/>
  </r>
  <r>
    <x v="898"/>
    <x v="4"/>
    <x v="0"/>
    <s v="指名：共通TOP（170816-170916）"/>
    <n v="6315"/>
    <m/>
    <m/>
    <m/>
    <m/>
    <n v="34065.200000000004"/>
    <m/>
    <x v="0"/>
    <m/>
    <m/>
    <x v="129"/>
    <m/>
    <x v="2"/>
    <x v="3"/>
    <x v="2"/>
  </r>
  <r>
    <x v="899"/>
    <x v="4"/>
    <x v="0"/>
    <s v="指名：共通TOP（170816-170916）"/>
    <n v="6417"/>
    <m/>
    <m/>
    <m/>
    <m/>
    <n v="34716.239999999998"/>
    <m/>
    <x v="0"/>
    <m/>
    <m/>
    <x v="129"/>
    <m/>
    <x v="2"/>
    <x v="3"/>
    <x v="2"/>
  </r>
  <r>
    <x v="900"/>
    <x v="4"/>
    <x v="0"/>
    <s v="指名：共通TOP（170816-170916）"/>
    <n v="6564"/>
    <m/>
    <m/>
    <m/>
    <m/>
    <n v="36208.639999999999"/>
    <m/>
    <x v="0"/>
    <m/>
    <m/>
    <x v="129"/>
    <m/>
    <x v="2"/>
    <x v="3"/>
    <x v="2"/>
  </r>
  <r>
    <x v="901"/>
    <x v="4"/>
    <x v="0"/>
    <s v="指名：共通TOP（170816-170916）"/>
    <n v="6968"/>
    <m/>
    <m/>
    <m/>
    <m/>
    <n v="33170.800000000003"/>
    <m/>
    <x v="0"/>
    <m/>
    <m/>
    <x v="130"/>
    <m/>
    <x v="2"/>
    <x v="3"/>
    <x v="2"/>
  </r>
  <r>
    <x v="902"/>
    <x v="4"/>
    <x v="0"/>
    <s v="指名：共通TOP（170816-170916）"/>
    <n v="5974"/>
    <m/>
    <m/>
    <m/>
    <m/>
    <n v="33839.520000000004"/>
    <m/>
    <x v="0"/>
    <m/>
    <m/>
    <x v="130"/>
    <m/>
    <x v="2"/>
    <x v="3"/>
    <x v="2"/>
  </r>
  <r>
    <x v="903"/>
    <x v="4"/>
    <x v="0"/>
    <s v="指名：共通TOP（170816-170916）"/>
    <n v="5822"/>
    <m/>
    <m/>
    <m/>
    <m/>
    <n v="32346.080000000002"/>
    <m/>
    <x v="0"/>
    <m/>
    <m/>
    <x v="130"/>
    <m/>
    <x v="2"/>
    <x v="3"/>
    <x v="2"/>
  </r>
  <r>
    <x v="904"/>
    <x v="4"/>
    <x v="0"/>
    <s v="指名：共通TOP（170816-170916）"/>
    <n v="6225"/>
    <m/>
    <m/>
    <m/>
    <m/>
    <n v="31949.84"/>
    <m/>
    <x v="0"/>
    <m/>
    <m/>
    <x v="130"/>
    <m/>
    <x v="2"/>
    <x v="3"/>
    <x v="2"/>
  </r>
  <r>
    <x v="905"/>
    <x v="4"/>
    <x v="0"/>
    <s v="指名：共通TOP（170816-170916）"/>
    <n v="6262"/>
    <m/>
    <m/>
    <m/>
    <m/>
    <n v="32074.639999999999"/>
    <m/>
    <x v="0"/>
    <m/>
    <m/>
    <x v="130"/>
    <m/>
    <x v="2"/>
    <x v="3"/>
    <x v="2"/>
  </r>
  <r>
    <x v="906"/>
    <x v="4"/>
    <x v="0"/>
    <s v="指名：共通TOP（170816-170916）"/>
    <n v="5944"/>
    <m/>
    <m/>
    <m/>
    <m/>
    <n v="32777.68"/>
    <m/>
    <x v="0"/>
    <m/>
    <m/>
    <x v="130"/>
    <m/>
    <x v="2"/>
    <x v="3"/>
    <x v="2"/>
  </r>
  <r>
    <x v="907"/>
    <x v="4"/>
    <x v="0"/>
    <s v="指名：共通TOP（170816-170916）"/>
    <n v="6492"/>
    <m/>
    <m/>
    <m/>
    <m/>
    <n v="35051.120000000003"/>
    <m/>
    <x v="0"/>
    <m/>
    <m/>
    <x v="130"/>
    <m/>
    <x v="2"/>
    <x v="3"/>
    <x v="2"/>
  </r>
  <r>
    <x v="908"/>
    <x v="4"/>
    <x v="0"/>
    <s v="指名：共通TOP（170816-170916）"/>
    <n v="5764"/>
    <m/>
    <m/>
    <m/>
    <m/>
    <n v="36142.080000000002"/>
    <m/>
    <x v="0"/>
    <m/>
    <m/>
    <x v="131"/>
    <m/>
    <x v="2"/>
    <x v="3"/>
    <x v="2"/>
  </r>
  <r>
    <x v="909"/>
    <x v="4"/>
    <x v="0"/>
    <s v="指名：共通TOP（170816-170916）"/>
    <n v="269"/>
    <m/>
    <m/>
    <m/>
    <m/>
    <n v="501.28000000000003"/>
    <m/>
    <x v="0"/>
    <m/>
    <m/>
    <x v="131"/>
    <m/>
    <x v="2"/>
    <x v="3"/>
    <x v="2"/>
  </r>
  <r>
    <x v="910"/>
    <x v="4"/>
    <x v="0"/>
    <s v="指名：共通TOP（170816-170916）"/>
    <n v="548"/>
    <m/>
    <m/>
    <m/>
    <m/>
    <n v="450.32"/>
    <m/>
    <x v="0"/>
    <m/>
    <m/>
    <x v="131"/>
    <m/>
    <x v="2"/>
    <x v="3"/>
    <x v="2"/>
  </r>
  <r>
    <x v="911"/>
    <x v="4"/>
    <x v="0"/>
    <s v="指名：共通TOP（170816-170916）"/>
    <n v="623"/>
    <m/>
    <m/>
    <m/>
    <m/>
    <n v="404.56"/>
    <m/>
    <x v="0"/>
    <m/>
    <m/>
    <x v="131"/>
    <m/>
    <x v="2"/>
    <x v="3"/>
    <x v="2"/>
  </r>
  <r>
    <x v="912"/>
    <x v="4"/>
    <x v="0"/>
    <s v="指名：共通TOP（170816-170916）"/>
    <n v="611"/>
    <m/>
    <m/>
    <m/>
    <m/>
    <n v="392.08000000000004"/>
    <m/>
    <x v="0"/>
    <m/>
    <m/>
    <x v="131"/>
    <m/>
    <x v="2"/>
    <x v="3"/>
    <x v="2"/>
  </r>
  <r>
    <x v="913"/>
    <x v="4"/>
    <x v="0"/>
    <s v="指名：共通TOP（170816-170916）"/>
    <n v="700"/>
    <m/>
    <m/>
    <m/>
    <m/>
    <n v="424.32"/>
    <m/>
    <x v="0"/>
    <m/>
    <m/>
    <x v="131"/>
    <m/>
    <x v="2"/>
    <x v="3"/>
    <x v="2"/>
  </r>
  <r>
    <x v="914"/>
    <x v="4"/>
    <x v="0"/>
    <s v="指名：共通TOP（170816-170916）"/>
    <n v="619"/>
    <m/>
    <m/>
    <m/>
    <m/>
    <n v="451.36"/>
    <m/>
    <x v="0"/>
    <m/>
    <m/>
    <x v="131"/>
    <m/>
    <x v="2"/>
    <x v="3"/>
    <x v="2"/>
  </r>
  <r>
    <x v="915"/>
    <x v="4"/>
    <x v="0"/>
    <s v="指名：共通TOP（170816-170916）"/>
    <n v="696"/>
    <m/>
    <m/>
    <m/>
    <m/>
    <n v="424.32"/>
    <m/>
    <x v="0"/>
    <m/>
    <m/>
    <x v="132"/>
    <m/>
    <x v="2"/>
    <x v="3"/>
    <x v="2"/>
  </r>
  <r>
    <x v="916"/>
    <x v="4"/>
    <x v="0"/>
    <s v="指名：共通TOP（170816-170916）"/>
    <n v="806"/>
    <m/>
    <m/>
    <m/>
    <m/>
    <n v="448.24"/>
    <m/>
    <x v="0"/>
    <m/>
    <m/>
    <x v="132"/>
    <m/>
    <x v="2"/>
    <x v="3"/>
    <x v="2"/>
  </r>
  <r>
    <x v="917"/>
    <x v="4"/>
    <x v="0"/>
    <s v="指名：共通TOP（170816-170916）"/>
    <n v="814"/>
    <m/>
    <m/>
    <m/>
    <m/>
    <n v="430.56"/>
    <m/>
    <x v="0"/>
    <m/>
    <m/>
    <x v="132"/>
    <m/>
    <x v="2"/>
    <x v="3"/>
    <x v="2"/>
  </r>
  <r>
    <x v="918"/>
    <x v="4"/>
    <x v="0"/>
    <s v="指名：共通TOP（170816-170916）"/>
    <n v="868"/>
    <m/>
    <m/>
    <m/>
    <m/>
    <n v="421.2"/>
    <m/>
    <x v="0"/>
    <m/>
    <m/>
    <x v="132"/>
    <m/>
    <x v="2"/>
    <x v="3"/>
    <x v="2"/>
  </r>
  <r>
    <x v="919"/>
    <x v="4"/>
    <x v="0"/>
    <s v="指名：共通TOP（170816-170916）"/>
    <n v="2112"/>
    <m/>
    <m/>
    <m/>
    <m/>
    <n v="4552.08"/>
    <m/>
    <x v="0"/>
    <m/>
    <m/>
    <x v="132"/>
    <m/>
    <x v="2"/>
    <x v="3"/>
    <x v="2"/>
  </r>
  <r>
    <x v="920"/>
    <x v="4"/>
    <x v="0"/>
    <s v="指名：共通TOP（170816-170916）"/>
    <n v="4831"/>
    <m/>
    <m/>
    <m/>
    <m/>
    <n v="15918.24"/>
    <m/>
    <x v="0"/>
    <m/>
    <m/>
    <x v="132"/>
    <m/>
    <x v="2"/>
    <x v="3"/>
    <x v="2"/>
  </r>
  <r>
    <x v="921"/>
    <x v="4"/>
    <x v="0"/>
    <s v="指名：共通TOP（170816-170916）"/>
    <n v="5330"/>
    <m/>
    <m/>
    <m/>
    <m/>
    <n v="18268.64"/>
    <m/>
    <x v="0"/>
    <m/>
    <m/>
    <x v="132"/>
    <m/>
    <x v="2"/>
    <x v="3"/>
    <x v="2"/>
  </r>
  <r>
    <x v="922"/>
    <x v="4"/>
    <x v="0"/>
    <s v="指名：共通TOP（170816-170916）"/>
    <n v="5846"/>
    <m/>
    <m/>
    <m/>
    <m/>
    <n v="21191.040000000001"/>
    <m/>
    <x v="0"/>
    <m/>
    <m/>
    <x v="133"/>
    <m/>
    <x v="2"/>
    <x v="3"/>
    <x v="2"/>
  </r>
  <r>
    <x v="923"/>
    <x v="4"/>
    <x v="0"/>
    <s v="指名：共通TOP（170816-170916）"/>
    <n v="5586"/>
    <m/>
    <m/>
    <m/>
    <m/>
    <n v="21022.560000000001"/>
    <m/>
    <x v="0"/>
    <m/>
    <m/>
    <x v="133"/>
    <m/>
    <x v="2"/>
    <x v="3"/>
    <x v="2"/>
  </r>
  <r>
    <x v="924"/>
    <x v="4"/>
    <x v="0"/>
    <s v="指名：共通TOP（170816-170916）"/>
    <n v="5388"/>
    <m/>
    <m/>
    <m/>
    <m/>
    <n v="29209.440000000002"/>
    <m/>
    <x v="0"/>
    <m/>
    <m/>
    <x v="133"/>
    <m/>
    <x v="2"/>
    <x v="3"/>
    <x v="2"/>
  </r>
  <r>
    <x v="925"/>
    <x v="4"/>
    <x v="0"/>
    <s v="指名：共通TOP（170816-170916）"/>
    <n v="4479"/>
    <m/>
    <m/>
    <m/>
    <m/>
    <n v="25522.639999999999"/>
    <m/>
    <x v="0"/>
    <m/>
    <m/>
    <x v="133"/>
    <m/>
    <x v="2"/>
    <x v="3"/>
    <x v="2"/>
  </r>
  <r>
    <x v="926"/>
    <x v="4"/>
    <x v="0"/>
    <s v="指名：共通TOP（170816-170916）"/>
    <n v="4619"/>
    <m/>
    <m/>
    <m/>
    <m/>
    <n v="24700"/>
    <m/>
    <x v="0"/>
    <m/>
    <m/>
    <x v="133"/>
    <m/>
    <x v="2"/>
    <x v="3"/>
    <x v="2"/>
  </r>
  <r>
    <x v="927"/>
    <x v="4"/>
    <x v="0"/>
    <s v="指名：共通TOP（170816-170916）"/>
    <n v="4546"/>
    <m/>
    <m/>
    <m/>
    <m/>
    <n v="25278.240000000002"/>
    <m/>
    <x v="0"/>
    <m/>
    <m/>
    <x v="133"/>
    <m/>
    <x v="2"/>
    <x v="3"/>
    <x v="2"/>
  </r>
  <r>
    <x v="928"/>
    <x v="4"/>
    <x v="0"/>
    <s v="指名：共通TOP（170816-170916）"/>
    <n v="4674"/>
    <m/>
    <m/>
    <m/>
    <m/>
    <n v="24185.200000000001"/>
    <m/>
    <x v="0"/>
    <m/>
    <m/>
    <x v="133"/>
    <m/>
    <x v="2"/>
    <x v="3"/>
    <x v="2"/>
  </r>
  <r>
    <x v="929"/>
    <x v="4"/>
    <x v="0"/>
    <s v="指名：共通TOP（170816-170916）"/>
    <n v="5144"/>
    <m/>
    <m/>
    <m/>
    <m/>
    <n v="22766.639999999999"/>
    <m/>
    <x v="0"/>
    <m/>
    <m/>
    <x v="134"/>
    <m/>
    <x v="2"/>
    <x v="3"/>
    <x v="2"/>
  </r>
  <r>
    <x v="930"/>
    <x v="4"/>
    <x v="0"/>
    <s v="指名：共通TOP（170816-170916）"/>
    <n v="4372"/>
    <m/>
    <m/>
    <m/>
    <m/>
    <n v="21143.200000000001"/>
    <m/>
    <x v="0"/>
    <m/>
    <m/>
    <x v="134"/>
    <m/>
    <x v="2"/>
    <x v="3"/>
    <x v="2"/>
  </r>
  <r>
    <x v="931"/>
    <x v="4"/>
    <x v="0"/>
    <s v="指名：共通TOP（170816-170916）"/>
    <n v="4818"/>
    <m/>
    <m/>
    <m/>
    <m/>
    <n v="21080.799999999999"/>
    <m/>
    <x v="0"/>
    <m/>
    <m/>
    <x v="134"/>
    <m/>
    <x v="2"/>
    <x v="3"/>
    <x v="2"/>
  </r>
  <r>
    <x v="932"/>
    <x v="4"/>
    <x v="0"/>
    <s v="指名：共通TOP（170816-170916）"/>
    <n v="4875"/>
    <m/>
    <m/>
    <m/>
    <m/>
    <n v="20516.080000000002"/>
    <m/>
    <x v="0"/>
    <m/>
    <m/>
    <x v="134"/>
    <m/>
    <x v="2"/>
    <x v="3"/>
    <x v="2"/>
  </r>
  <r>
    <x v="933"/>
    <x v="4"/>
    <x v="0"/>
    <s v="指名：共通TOP（170816-170916）"/>
    <n v="3882"/>
    <m/>
    <m/>
    <m/>
    <m/>
    <n v="20923.760000000002"/>
    <m/>
    <x v="0"/>
    <m/>
    <m/>
    <x v="134"/>
    <m/>
    <x v="2"/>
    <x v="3"/>
    <x v="2"/>
  </r>
  <r>
    <x v="934"/>
    <x v="4"/>
    <x v="0"/>
    <s v="指名：共通TOP（170816-170916）"/>
    <n v="4722"/>
    <m/>
    <m/>
    <m/>
    <m/>
    <n v="20727.2"/>
    <m/>
    <x v="0"/>
    <m/>
    <m/>
    <x v="134"/>
    <m/>
    <x v="2"/>
    <x v="3"/>
    <x v="2"/>
  </r>
  <r>
    <x v="935"/>
    <x v="4"/>
    <x v="0"/>
    <s v="指名：共通TOP（170816-170916）"/>
    <n v="4985"/>
    <m/>
    <m/>
    <m/>
    <m/>
    <n v="20340.32"/>
    <m/>
    <x v="0"/>
    <m/>
    <m/>
    <x v="134"/>
    <m/>
    <x v="2"/>
    <x v="3"/>
    <x v="2"/>
  </r>
  <r>
    <x v="936"/>
    <x v="4"/>
    <x v="0"/>
    <s v="指名：共通TOP（170816-170916）"/>
    <n v="4791"/>
    <m/>
    <m/>
    <m/>
    <m/>
    <n v="20117.760000000002"/>
    <m/>
    <x v="0"/>
    <m/>
    <m/>
    <x v="135"/>
    <m/>
    <x v="2"/>
    <x v="3"/>
    <x v="2"/>
  </r>
  <r>
    <x v="937"/>
    <x v="4"/>
    <x v="0"/>
    <s v="指名：共通TOP（170816-170916）"/>
    <n v="4180"/>
    <m/>
    <m/>
    <m/>
    <m/>
    <n v="15201.68"/>
    <m/>
    <x v="0"/>
    <m/>
    <m/>
    <x v="135"/>
    <m/>
    <x v="2"/>
    <x v="3"/>
    <x v="2"/>
  </r>
  <r>
    <x v="938"/>
    <x v="4"/>
    <x v="0"/>
    <s v="指名：共通TOP（170816-170916）"/>
    <n v="4976"/>
    <m/>
    <m/>
    <m/>
    <m/>
    <n v="16191.76"/>
    <m/>
    <x v="0"/>
    <m/>
    <m/>
    <x v="135"/>
    <m/>
    <x v="2"/>
    <x v="3"/>
    <x v="2"/>
  </r>
  <r>
    <x v="939"/>
    <x v="4"/>
    <x v="0"/>
    <s v="指名：共通TOP（170816-170916）"/>
    <n v="4291"/>
    <m/>
    <m/>
    <m/>
    <m/>
    <n v="15870.4"/>
    <m/>
    <x v="0"/>
    <m/>
    <m/>
    <x v="135"/>
    <m/>
    <x v="2"/>
    <x v="3"/>
    <x v="2"/>
  </r>
  <r>
    <x v="940"/>
    <x v="4"/>
    <x v="0"/>
    <s v="指名：共通TOP（170816-170916）"/>
    <n v="4336"/>
    <m/>
    <m/>
    <m/>
    <m/>
    <n v="16149.12"/>
    <m/>
    <x v="0"/>
    <m/>
    <m/>
    <x v="135"/>
    <m/>
    <x v="2"/>
    <x v="3"/>
    <x v="2"/>
  </r>
  <r>
    <x v="941"/>
    <x v="4"/>
    <x v="0"/>
    <s v="指名：共通TOP（170816-170916）"/>
    <n v="4402"/>
    <m/>
    <m/>
    <m/>
    <m/>
    <n v="16326.960000000001"/>
    <m/>
    <x v="0"/>
    <m/>
    <m/>
    <x v="135"/>
    <m/>
    <x v="2"/>
    <x v="3"/>
    <x v="2"/>
  </r>
  <r>
    <x v="942"/>
    <x v="4"/>
    <x v="0"/>
    <s v="指名：共通TOP（170816-170916）"/>
    <n v="4501"/>
    <m/>
    <m/>
    <m/>
    <m/>
    <n v="16786.64"/>
    <m/>
    <x v="0"/>
    <m/>
    <m/>
    <x v="135"/>
    <m/>
    <x v="2"/>
    <x v="3"/>
    <x v="2"/>
  </r>
  <r>
    <x v="943"/>
    <x v="4"/>
    <x v="0"/>
    <s v="指名：共通TOP（170816-170916）"/>
    <n v="4486"/>
    <m/>
    <m/>
    <m/>
    <m/>
    <n v="15203.76"/>
    <m/>
    <x v="0"/>
    <m/>
    <m/>
    <x v="136"/>
    <m/>
    <x v="2"/>
    <x v="3"/>
    <x v="2"/>
  </r>
  <r>
    <x v="944"/>
    <x v="4"/>
    <x v="0"/>
    <s v="指名：共通TOP（170816-170916）"/>
    <n v="5750"/>
    <m/>
    <m/>
    <m/>
    <m/>
    <n v="28643.68"/>
    <m/>
    <x v="0"/>
    <m/>
    <m/>
    <x v="136"/>
    <m/>
    <x v="2"/>
    <x v="3"/>
    <x v="2"/>
  </r>
  <r>
    <x v="945"/>
    <x v="4"/>
    <x v="0"/>
    <s v="指名：共通TOP（170816-170916）"/>
    <n v="5387"/>
    <m/>
    <m/>
    <m/>
    <m/>
    <n v="28111.200000000001"/>
    <m/>
    <x v="0"/>
    <m/>
    <m/>
    <x v="136"/>
    <m/>
    <x v="2"/>
    <x v="3"/>
    <x v="2"/>
  </r>
  <r>
    <x v="946"/>
    <x v="4"/>
    <x v="0"/>
    <s v="指名：共通TOP（170816-170916）"/>
    <n v="5577"/>
    <m/>
    <m/>
    <m/>
    <m/>
    <n v="28436.720000000001"/>
    <m/>
    <x v="0"/>
    <m/>
    <m/>
    <x v="136"/>
    <m/>
    <x v="2"/>
    <x v="3"/>
    <x v="2"/>
  </r>
  <r>
    <x v="947"/>
    <x v="4"/>
    <x v="0"/>
    <s v="指名：共通TOP（170816-170916）"/>
    <n v="4610"/>
    <m/>
    <m/>
    <m/>
    <m/>
    <n v="23382.32"/>
    <m/>
    <x v="0"/>
    <m/>
    <m/>
    <x v="136"/>
    <m/>
    <x v="2"/>
    <x v="3"/>
    <x v="2"/>
  </r>
  <r>
    <x v="948"/>
    <x v="4"/>
    <x v="0"/>
    <s v="指名：共通TOP（170816-170916）"/>
    <n v="4942"/>
    <m/>
    <m/>
    <m/>
    <m/>
    <n v="21229.52"/>
    <m/>
    <x v="0"/>
    <m/>
    <m/>
    <x v="136"/>
    <m/>
    <x v="2"/>
    <x v="3"/>
    <x v="2"/>
  </r>
  <r>
    <x v="949"/>
    <x v="4"/>
    <x v="0"/>
    <s v="指名：共通TOP（170816-170916）"/>
    <n v="4900"/>
    <m/>
    <m/>
    <m/>
    <m/>
    <n v="22998.560000000001"/>
    <m/>
    <x v="0"/>
    <m/>
    <m/>
    <x v="136"/>
    <m/>
    <x v="2"/>
    <x v="3"/>
    <x v="2"/>
  </r>
  <r>
    <x v="950"/>
    <x v="4"/>
    <x v="0"/>
    <s v="指名：共通TOP（170816-170916）"/>
    <n v="3054"/>
    <m/>
    <m/>
    <m/>
    <m/>
    <n v="15844.4"/>
    <m/>
    <x v="0"/>
    <m/>
    <m/>
    <x v="137"/>
    <m/>
    <x v="2"/>
    <x v="3"/>
    <x v="2"/>
  </r>
  <r>
    <x v="951"/>
    <x v="4"/>
    <x v="0"/>
    <s v="指名：共通TOP（170816-170916）"/>
    <n v="4340"/>
    <m/>
    <m/>
    <m/>
    <m/>
    <n v="20307.04"/>
    <m/>
    <x v="0"/>
    <m/>
    <m/>
    <x v="137"/>
    <m/>
    <x v="2"/>
    <x v="3"/>
    <x v="2"/>
  </r>
  <r>
    <x v="952"/>
    <x v="4"/>
    <x v="0"/>
    <s v="指名：共通TOP（170816-170916）"/>
    <n v="4813"/>
    <m/>
    <m/>
    <m/>
    <m/>
    <n v="19747.52"/>
    <m/>
    <x v="0"/>
    <m/>
    <m/>
    <x v="137"/>
    <m/>
    <x v="2"/>
    <x v="3"/>
    <x v="2"/>
  </r>
  <r>
    <x v="953"/>
    <x v="4"/>
    <x v="0"/>
    <s v="指名：共通TOP（170816-170916）"/>
    <n v="4304"/>
    <m/>
    <m/>
    <m/>
    <m/>
    <n v="20146.88"/>
    <m/>
    <x v="0"/>
    <m/>
    <m/>
    <x v="137"/>
    <m/>
    <x v="2"/>
    <x v="3"/>
    <x v="2"/>
  </r>
  <r>
    <x v="954"/>
    <x v="4"/>
    <x v="0"/>
    <s v="指名：共通TOP（170816-170916）"/>
    <n v="4756"/>
    <m/>
    <m/>
    <m/>
    <m/>
    <n v="20190.560000000001"/>
    <m/>
    <x v="0"/>
    <m/>
    <m/>
    <x v="137"/>
    <m/>
    <x v="2"/>
    <x v="3"/>
    <x v="2"/>
  </r>
  <r>
    <x v="955"/>
    <x v="4"/>
    <x v="0"/>
    <s v="指名：共通TOP（170816-170916）"/>
    <n v="5415"/>
    <m/>
    <m/>
    <m/>
    <m/>
    <n v="22154.080000000002"/>
    <m/>
    <x v="0"/>
    <m/>
    <m/>
    <x v="137"/>
    <m/>
    <x v="2"/>
    <x v="3"/>
    <x v="2"/>
  </r>
  <r>
    <x v="956"/>
    <x v="4"/>
    <x v="0"/>
    <s v="指名：共通TOP（170816-170916）"/>
    <n v="5382"/>
    <m/>
    <m/>
    <m/>
    <m/>
    <n v="22713.600000000002"/>
    <m/>
    <x v="0"/>
    <m/>
    <m/>
    <x v="137"/>
    <m/>
    <x v="2"/>
    <x v="3"/>
    <x v="2"/>
  </r>
  <r>
    <x v="957"/>
    <x v="4"/>
    <x v="0"/>
    <s v="指名：共通TOP（170816-170916）"/>
    <n v="4665"/>
    <m/>
    <m/>
    <m/>
    <m/>
    <n v="20568.080000000002"/>
    <m/>
    <x v="0"/>
    <m/>
    <m/>
    <x v="138"/>
    <m/>
    <x v="2"/>
    <x v="3"/>
    <x v="2"/>
  </r>
  <r>
    <x v="958"/>
    <x v="4"/>
    <x v="0"/>
    <s v="指名：共通TOP（170816-170916）"/>
    <n v="5289"/>
    <m/>
    <m/>
    <m/>
    <m/>
    <n v="20080.32"/>
    <m/>
    <x v="0"/>
    <m/>
    <m/>
    <x v="138"/>
    <m/>
    <x v="2"/>
    <x v="3"/>
    <x v="2"/>
  </r>
  <r>
    <x v="959"/>
    <x v="4"/>
    <x v="0"/>
    <s v="指名：共通TOP（170816-170916）"/>
    <n v="5128"/>
    <m/>
    <m/>
    <m/>
    <m/>
    <n v="20048.080000000002"/>
    <m/>
    <x v="0"/>
    <m/>
    <m/>
    <x v="138"/>
    <m/>
    <x v="2"/>
    <x v="3"/>
    <x v="2"/>
  </r>
  <r>
    <x v="960"/>
    <x v="4"/>
    <x v="0"/>
    <s v="指名：共通TOP（170816-170916）"/>
    <n v="5083"/>
    <m/>
    <m/>
    <m/>
    <m/>
    <n v="20052.240000000002"/>
    <m/>
    <x v="0"/>
    <m/>
    <m/>
    <x v="138"/>
    <m/>
    <x v="2"/>
    <x v="3"/>
    <x v="2"/>
  </r>
  <r>
    <x v="961"/>
    <x v="4"/>
    <x v="0"/>
    <s v="指名：共通TOP（170816-170916）"/>
    <n v="4936"/>
    <m/>
    <m/>
    <m/>
    <m/>
    <n v="19932.64"/>
    <m/>
    <x v="0"/>
    <m/>
    <m/>
    <x v="138"/>
    <m/>
    <x v="2"/>
    <x v="3"/>
    <x v="2"/>
  </r>
  <r>
    <x v="962"/>
    <x v="4"/>
    <x v="0"/>
    <s v="指名：共通TOP（170816-170916）"/>
    <n v="4887"/>
    <m/>
    <m/>
    <m/>
    <m/>
    <n v="20970.560000000001"/>
    <m/>
    <x v="0"/>
    <m/>
    <m/>
    <x v="138"/>
    <m/>
    <x v="2"/>
    <x v="3"/>
    <x v="2"/>
  </r>
  <r>
    <x v="963"/>
    <x v="4"/>
    <x v="0"/>
    <s v="指名：共通TOP（170816-170916）"/>
    <n v="5352"/>
    <m/>
    <m/>
    <m/>
    <m/>
    <n v="20868.64"/>
    <m/>
    <x v="0"/>
    <m/>
    <m/>
    <x v="138"/>
    <m/>
    <x v="2"/>
    <x v="3"/>
    <x v="2"/>
  </r>
  <r>
    <x v="964"/>
    <x v="4"/>
    <x v="0"/>
    <s v="指名：共通TOP（170816-170916）"/>
    <n v="4981"/>
    <m/>
    <m/>
    <m/>
    <m/>
    <n v="19427.2"/>
    <m/>
    <x v="0"/>
    <m/>
    <m/>
    <x v="139"/>
    <m/>
    <x v="2"/>
    <x v="3"/>
    <x v="2"/>
  </r>
  <r>
    <x v="965"/>
    <x v="4"/>
    <x v="0"/>
    <s v="指名：共通TOP（170816-170916）"/>
    <n v="4979"/>
    <m/>
    <m/>
    <m/>
    <m/>
    <n v="18736.64"/>
    <m/>
    <x v="0"/>
    <m/>
    <m/>
    <x v="139"/>
    <m/>
    <x v="2"/>
    <x v="3"/>
    <x v="2"/>
  </r>
  <r>
    <x v="966"/>
    <x v="4"/>
    <x v="0"/>
    <s v="指名：共通TOP（170816-170916）"/>
    <n v="5276"/>
    <m/>
    <m/>
    <m/>
    <m/>
    <n v="19267.04"/>
    <m/>
    <x v="0"/>
    <m/>
    <m/>
    <x v="139"/>
    <m/>
    <x v="2"/>
    <x v="3"/>
    <x v="2"/>
  </r>
  <r>
    <x v="967"/>
    <x v="4"/>
    <x v="0"/>
    <s v="指名：共通TOP（170816-170916）"/>
    <n v="5180"/>
    <m/>
    <m/>
    <m/>
    <m/>
    <n v="19528.080000000002"/>
    <m/>
    <x v="0"/>
    <m/>
    <m/>
    <x v="139"/>
    <m/>
    <x v="2"/>
    <x v="3"/>
    <x v="2"/>
  </r>
  <r>
    <x v="968"/>
    <x v="4"/>
    <x v="0"/>
    <s v="指名：共通TOP（170816-170916）"/>
    <n v="5275"/>
    <m/>
    <m/>
    <m/>
    <m/>
    <n v="19572.8"/>
    <m/>
    <x v="0"/>
    <m/>
    <m/>
    <x v="139"/>
    <m/>
    <x v="2"/>
    <x v="3"/>
    <x v="2"/>
  </r>
  <r>
    <x v="969"/>
    <x v="4"/>
    <x v="0"/>
    <s v="指名：共通TOP（170816-170916）"/>
    <n v="5672"/>
    <m/>
    <m/>
    <m/>
    <m/>
    <n v="19058"/>
    <m/>
    <x v="0"/>
    <m/>
    <m/>
    <x v="139"/>
    <m/>
    <x v="2"/>
    <x v="3"/>
    <x v="2"/>
  </r>
  <r>
    <x v="970"/>
    <x v="4"/>
    <x v="0"/>
    <s v="指名：共通TOP（170816-170916）"/>
    <n v="5509"/>
    <m/>
    <m/>
    <m/>
    <m/>
    <n v="19423.04"/>
    <m/>
    <x v="0"/>
    <m/>
    <m/>
    <x v="139"/>
    <m/>
    <x v="2"/>
    <x v="3"/>
    <x v="2"/>
  </r>
  <r>
    <x v="971"/>
    <x v="4"/>
    <x v="0"/>
    <s v="指名：共通TOP（170816-170916）"/>
    <n v="5546"/>
    <m/>
    <m/>
    <m/>
    <m/>
    <n v="20822.88"/>
    <m/>
    <x v="0"/>
    <m/>
    <m/>
    <x v="140"/>
    <m/>
    <x v="2"/>
    <x v="3"/>
    <x v="2"/>
  </r>
  <r>
    <x v="972"/>
    <x v="4"/>
    <x v="0"/>
    <s v="指名：共通TOP（170816-170916）"/>
    <n v="5364"/>
    <m/>
    <m/>
    <m/>
    <m/>
    <n v="20004.400000000001"/>
    <m/>
    <x v="0"/>
    <m/>
    <m/>
    <x v="140"/>
    <m/>
    <x v="2"/>
    <x v="3"/>
    <x v="2"/>
  </r>
  <r>
    <x v="973"/>
    <x v="4"/>
    <x v="0"/>
    <s v="指名：共通TOP（170816-170916）"/>
    <n v="5444"/>
    <m/>
    <m/>
    <m/>
    <m/>
    <n v="20829.12"/>
    <m/>
    <x v="0"/>
    <m/>
    <m/>
    <x v="140"/>
    <m/>
    <x v="2"/>
    <x v="3"/>
    <x v="2"/>
  </r>
  <r>
    <x v="974"/>
    <x v="4"/>
    <x v="0"/>
    <s v="指名：共通TOP（170816-170916）"/>
    <n v="5310"/>
    <m/>
    <m/>
    <m/>
    <m/>
    <n v="18863.52"/>
    <m/>
    <x v="0"/>
    <m/>
    <m/>
    <x v="140"/>
    <m/>
    <x v="2"/>
    <x v="3"/>
    <x v="2"/>
  </r>
  <r>
    <x v="975"/>
    <x v="4"/>
    <x v="0"/>
    <s v="指名：共通TOP（170816-170916）"/>
    <n v="5675"/>
    <m/>
    <m/>
    <m/>
    <m/>
    <n v="19427.2"/>
    <m/>
    <x v="0"/>
    <m/>
    <m/>
    <x v="140"/>
    <m/>
    <x v="2"/>
    <x v="3"/>
    <x v="2"/>
  </r>
  <r>
    <x v="976"/>
    <x v="4"/>
    <x v="0"/>
    <s v="指名：共通TOP（170816-170916）"/>
    <n v="6097"/>
    <m/>
    <m/>
    <m/>
    <m/>
    <n v="19865.04"/>
    <m/>
    <x v="0"/>
    <m/>
    <m/>
    <x v="140"/>
    <m/>
    <x v="2"/>
    <x v="3"/>
    <x v="2"/>
  </r>
  <r>
    <x v="977"/>
    <x v="4"/>
    <x v="0"/>
    <s v="指名：共通TOP（170816-170916）"/>
    <n v="5818"/>
    <m/>
    <m/>
    <m/>
    <m/>
    <n v="20635.68"/>
    <m/>
    <x v="0"/>
    <m/>
    <m/>
    <x v="140"/>
    <m/>
    <x v="2"/>
    <x v="3"/>
    <x v="2"/>
  </r>
  <r>
    <x v="978"/>
    <x v="4"/>
    <x v="0"/>
    <s v="指名：共通TOP（170816-170916）"/>
    <n v="4656"/>
    <m/>
    <m/>
    <m/>
    <m/>
    <n v="19019.52"/>
    <m/>
    <x v="0"/>
    <m/>
    <m/>
    <x v="141"/>
    <m/>
    <x v="2"/>
    <x v="3"/>
    <x v="2"/>
  </r>
  <r>
    <x v="979"/>
    <x v="4"/>
    <x v="0"/>
    <s v="指名：共通TOP（170816-170916）"/>
    <n v="5224"/>
    <m/>
    <m/>
    <m/>
    <m/>
    <n v="19340.88"/>
    <m/>
    <x v="0"/>
    <m/>
    <m/>
    <x v="141"/>
    <m/>
    <x v="2"/>
    <x v="3"/>
    <x v="2"/>
  </r>
  <r>
    <x v="980"/>
    <x v="4"/>
    <x v="0"/>
    <s v="指名：共通TOP（170816-170916）"/>
    <n v="5459"/>
    <m/>
    <m/>
    <m/>
    <m/>
    <n v="18393.440000000002"/>
    <m/>
    <x v="0"/>
    <m/>
    <m/>
    <x v="141"/>
    <m/>
    <x v="2"/>
    <x v="3"/>
    <x v="2"/>
  </r>
  <r>
    <x v="981"/>
    <x v="4"/>
    <x v="0"/>
    <s v="指名：共通TOP（170816-170916）"/>
    <n v="5344"/>
    <m/>
    <m/>
    <m/>
    <m/>
    <n v="18551.52"/>
    <m/>
    <x v="0"/>
    <m/>
    <m/>
    <x v="141"/>
    <m/>
    <x v="2"/>
    <x v="3"/>
    <x v="2"/>
  </r>
  <r>
    <x v="982"/>
    <x v="4"/>
    <x v="0"/>
    <s v="指名：共通TOP（170816-170916）"/>
    <n v="4964"/>
    <m/>
    <m/>
    <m/>
    <m/>
    <n v="19547.84"/>
    <m/>
    <x v="0"/>
    <m/>
    <m/>
    <x v="141"/>
    <m/>
    <x v="2"/>
    <x v="3"/>
    <x v="2"/>
  </r>
  <r>
    <x v="983"/>
    <x v="4"/>
    <x v="0"/>
    <s v="指名：共通TOP（170816-170916）"/>
    <n v="5177"/>
    <m/>
    <m/>
    <m/>
    <m/>
    <n v="20042.88"/>
    <m/>
    <x v="0"/>
    <m/>
    <m/>
    <x v="141"/>
    <m/>
    <x v="2"/>
    <x v="3"/>
    <x v="2"/>
  </r>
  <r>
    <x v="984"/>
    <x v="4"/>
    <x v="0"/>
    <s v="指名：共通TOP（170816-170916）"/>
    <n v="4189"/>
    <m/>
    <m/>
    <m/>
    <m/>
    <n v="20764.64"/>
    <m/>
    <x v="0"/>
    <m/>
    <m/>
    <x v="141"/>
    <m/>
    <x v="2"/>
    <x v="3"/>
    <x v="2"/>
  </r>
  <r>
    <x v="985"/>
    <x v="4"/>
    <x v="0"/>
    <s v="指名：共通TOP（170816-170916）"/>
    <n v="5782"/>
    <m/>
    <m/>
    <m/>
    <m/>
    <n v="18977.920000000002"/>
    <m/>
    <x v="0"/>
    <m/>
    <m/>
    <x v="142"/>
    <m/>
    <x v="2"/>
    <x v="3"/>
    <x v="2"/>
  </r>
  <r>
    <x v="986"/>
    <x v="4"/>
    <x v="0"/>
    <s v="指名：共通TOP（170816-170916）"/>
    <n v="5914"/>
    <m/>
    <m/>
    <m/>
    <m/>
    <n v="17915.04"/>
    <m/>
    <x v="0"/>
    <m/>
    <m/>
    <x v="142"/>
    <m/>
    <x v="2"/>
    <x v="3"/>
    <x v="2"/>
  </r>
  <r>
    <x v="987"/>
    <x v="4"/>
    <x v="0"/>
    <s v="指名：共通TOP（170816-170916）"/>
    <n v="5903"/>
    <m/>
    <m/>
    <m/>
    <m/>
    <n v="17324.32"/>
    <m/>
    <x v="0"/>
    <m/>
    <m/>
    <x v="142"/>
    <m/>
    <x v="2"/>
    <x v="3"/>
    <x v="2"/>
  </r>
  <r>
    <x v="988"/>
    <x v="4"/>
    <x v="0"/>
    <s v="指名：共通TOP（170816-170916）"/>
    <n v="6311"/>
    <m/>
    <m/>
    <m/>
    <m/>
    <n v="18598.32"/>
    <m/>
    <x v="0"/>
    <m/>
    <m/>
    <x v="142"/>
    <m/>
    <x v="2"/>
    <x v="3"/>
    <x v="2"/>
  </r>
  <r>
    <x v="989"/>
    <x v="4"/>
    <x v="0"/>
    <s v="指名：共通TOP（170816-170916）"/>
    <n v="5683"/>
    <m/>
    <m/>
    <m/>
    <m/>
    <n v="18489.12"/>
    <m/>
    <x v="0"/>
    <m/>
    <m/>
    <x v="142"/>
    <m/>
    <x v="2"/>
    <x v="3"/>
    <x v="2"/>
  </r>
  <r>
    <x v="990"/>
    <x v="4"/>
    <x v="0"/>
    <s v="指名：共通TOP（170816-170916）"/>
    <n v="6192"/>
    <m/>
    <m/>
    <m/>
    <m/>
    <n v="18670.080000000002"/>
    <m/>
    <x v="0"/>
    <m/>
    <m/>
    <x v="142"/>
    <m/>
    <x v="2"/>
    <x v="3"/>
    <x v="2"/>
  </r>
  <r>
    <x v="991"/>
    <x v="4"/>
    <x v="0"/>
    <s v="指名：共通TOP（170816-170916）"/>
    <n v="5827"/>
    <m/>
    <m/>
    <m/>
    <m/>
    <n v="19155.760000000002"/>
    <m/>
    <x v="0"/>
    <m/>
    <m/>
    <x v="142"/>
    <m/>
    <x v="2"/>
    <x v="3"/>
    <x v="2"/>
  </r>
  <r>
    <x v="992"/>
    <x v="4"/>
    <x v="0"/>
    <s v="指名：共通TOP（170816-170916）"/>
    <n v="5216"/>
    <m/>
    <m/>
    <m/>
    <m/>
    <n v="16140.800000000001"/>
    <m/>
    <x v="0"/>
    <m/>
    <m/>
    <x v="143"/>
    <m/>
    <x v="2"/>
    <x v="3"/>
    <x v="2"/>
  </r>
  <r>
    <x v="993"/>
    <x v="4"/>
    <x v="0"/>
    <s v="指名：共通TOP（170816-170916）"/>
    <n v="6285"/>
    <m/>
    <m/>
    <m/>
    <m/>
    <n v="19288.88"/>
    <m/>
    <x v="0"/>
    <m/>
    <m/>
    <x v="143"/>
    <m/>
    <x v="2"/>
    <x v="3"/>
    <x v="2"/>
  </r>
  <r>
    <x v="994"/>
    <x v="4"/>
    <x v="0"/>
    <s v="指名：共通TOP（170816-170916）"/>
    <n v="5960"/>
    <m/>
    <m/>
    <m/>
    <m/>
    <n v="19132.88"/>
    <m/>
    <x v="0"/>
    <m/>
    <m/>
    <x v="143"/>
    <m/>
    <x v="2"/>
    <x v="3"/>
    <x v="2"/>
  </r>
  <r>
    <x v="995"/>
    <x v="4"/>
    <x v="0"/>
    <s v="指名：共通TOP（170816-170916）"/>
    <n v="6020"/>
    <m/>
    <m/>
    <m/>
    <m/>
    <n v="17747.600000000002"/>
    <m/>
    <x v="0"/>
    <m/>
    <m/>
    <x v="143"/>
    <m/>
    <x v="2"/>
    <x v="3"/>
    <x v="2"/>
  </r>
  <r>
    <x v="996"/>
    <x v="4"/>
    <x v="0"/>
    <s v="指名：共通TOP（170816-170916）"/>
    <n v="6047"/>
    <m/>
    <m/>
    <m/>
    <m/>
    <n v="18287.36"/>
    <m/>
    <x v="0"/>
    <m/>
    <m/>
    <x v="143"/>
    <m/>
    <x v="2"/>
    <x v="3"/>
    <x v="2"/>
  </r>
  <r>
    <x v="997"/>
    <x v="4"/>
    <x v="0"/>
    <s v="指名：共通TOP（170816-170916）"/>
    <n v="5706"/>
    <m/>
    <m/>
    <m/>
    <m/>
    <n v="19275.36"/>
    <m/>
    <x v="0"/>
    <m/>
    <m/>
    <x v="143"/>
    <m/>
    <x v="2"/>
    <x v="3"/>
    <x v="2"/>
  </r>
  <r>
    <x v="998"/>
    <x v="4"/>
    <x v="0"/>
    <s v="指名：共通TOP（170816-170916）"/>
    <n v="5322"/>
    <m/>
    <m/>
    <m/>
    <m/>
    <n v="17814.16"/>
    <m/>
    <x v="0"/>
    <m/>
    <m/>
    <x v="143"/>
    <m/>
    <x v="2"/>
    <x v="3"/>
    <x v="2"/>
  </r>
  <r>
    <x v="999"/>
    <x v="4"/>
    <x v="0"/>
    <s v="指名：共通TOP（170816-170916）"/>
    <n v="5502"/>
    <m/>
    <m/>
    <m/>
    <m/>
    <n v="17136.080000000002"/>
    <m/>
    <x v="0"/>
    <m/>
    <m/>
    <x v="144"/>
    <m/>
    <x v="2"/>
    <x v="3"/>
    <x v="2"/>
  </r>
  <r>
    <x v="1000"/>
    <x v="4"/>
    <x v="0"/>
    <s v="指名：共通TOP（170816-170916）"/>
    <n v="5987"/>
    <m/>
    <m/>
    <m/>
    <m/>
    <n v="19271.2"/>
    <m/>
    <x v="0"/>
    <m/>
    <m/>
    <x v="144"/>
    <m/>
    <x v="2"/>
    <x v="3"/>
    <x v="2"/>
  </r>
  <r>
    <x v="1001"/>
    <x v="4"/>
    <x v="0"/>
    <s v="指名：共通TOP（170816-170916）"/>
    <n v="6633"/>
    <m/>
    <m/>
    <m/>
    <m/>
    <n v="17740.32"/>
    <m/>
    <x v="0"/>
    <m/>
    <m/>
    <x v="144"/>
    <m/>
    <x v="2"/>
    <x v="3"/>
    <x v="2"/>
  </r>
  <r>
    <x v="1002"/>
    <x v="4"/>
    <x v="0"/>
    <s v="指名：共通TOP（170816-170916）"/>
    <n v="5927"/>
    <m/>
    <m/>
    <m/>
    <m/>
    <n v="18917.600000000002"/>
    <m/>
    <x v="0"/>
    <m/>
    <m/>
    <x v="144"/>
    <m/>
    <x v="2"/>
    <x v="3"/>
    <x v="2"/>
  </r>
  <r>
    <x v="1003"/>
    <x v="4"/>
    <x v="0"/>
    <s v="指名：共通TOP（170816-170916）"/>
    <n v="5423"/>
    <m/>
    <m/>
    <m/>
    <m/>
    <n v="17840.16"/>
    <m/>
    <x v="0"/>
    <m/>
    <m/>
    <x v="144"/>
    <m/>
    <x v="2"/>
    <x v="3"/>
    <x v="2"/>
  </r>
  <r>
    <x v="1004"/>
    <x v="4"/>
    <x v="0"/>
    <s v="指名：共通TOP（170816-170916）"/>
    <n v="5346"/>
    <m/>
    <m/>
    <m/>
    <m/>
    <n v="19429.280000000002"/>
    <m/>
    <x v="0"/>
    <m/>
    <m/>
    <x v="144"/>
    <m/>
    <x v="2"/>
    <x v="3"/>
    <x v="2"/>
  </r>
  <r>
    <x v="1005"/>
    <x v="4"/>
    <x v="0"/>
    <s v="指名：共通TOP（170816-170916）"/>
    <n v="5126"/>
    <m/>
    <m/>
    <m/>
    <m/>
    <n v="19208.8"/>
    <m/>
    <x v="0"/>
    <m/>
    <m/>
    <x v="144"/>
    <m/>
    <x v="2"/>
    <x v="3"/>
    <x v="2"/>
  </r>
  <r>
    <x v="1006"/>
    <x v="4"/>
    <x v="0"/>
    <s v="指名：共通TOP（170816-170916）"/>
    <n v="6593"/>
    <m/>
    <m/>
    <m/>
    <m/>
    <n v="18156.32"/>
    <m/>
    <x v="0"/>
    <m/>
    <m/>
    <x v="145"/>
    <m/>
    <x v="2"/>
    <x v="3"/>
    <x v="2"/>
  </r>
  <r>
    <x v="1007"/>
    <x v="4"/>
    <x v="0"/>
    <s v="指名：共通TOP（170816-170916）"/>
    <n v="5786"/>
    <m/>
    <m/>
    <m/>
    <m/>
    <n v="17399.2"/>
    <m/>
    <x v="0"/>
    <m/>
    <m/>
    <x v="145"/>
    <m/>
    <x v="2"/>
    <x v="3"/>
    <x v="2"/>
  </r>
  <r>
    <x v="1008"/>
    <x v="4"/>
    <x v="0"/>
    <s v="指名：共通TOP（170816-170916）"/>
    <n v="5431"/>
    <m/>
    <m/>
    <m/>
    <m/>
    <n v="18379.920000000002"/>
    <m/>
    <x v="0"/>
    <m/>
    <m/>
    <x v="145"/>
    <m/>
    <x v="2"/>
    <x v="3"/>
    <x v="2"/>
  </r>
  <r>
    <x v="1009"/>
    <x v="4"/>
    <x v="0"/>
    <s v="指名：共通TOP（170816-170916）"/>
    <n v="5448"/>
    <m/>
    <m/>
    <m/>
    <m/>
    <n v="18077.28"/>
    <m/>
    <x v="0"/>
    <m/>
    <m/>
    <x v="145"/>
    <m/>
    <x v="2"/>
    <x v="3"/>
    <x v="2"/>
  </r>
  <r>
    <x v="1010"/>
    <x v="4"/>
    <x v="0"/>
    <s v="指名：共通TOP（170816-170916）"/>
    <n v="5234"/>
    <m/>
    <m/>
    <m/>
    <m/>
    <n v="17660.240000000002"/>
    <m/>
    <x v="0"/>
    <m/>
    <m/>
    <x v="145"/>
    <m/>
    <x v="2"/>
    <x v="3"/>
    <x v="2"/>
  </r>
  <r>
    <x v="1011"/>
    <x v="4"/>
    <x v="0"/>
    <s v="指名：共通TOP（170816-170916）"/>
    <n v="4350"/>
    <m/>
    <m/>
    <m/>
    <m/>
    <n v="17226.560000000001"/>
    <m/>
    <x v="0"/>
    <m/>
    <m/>
    <x v="145"/>
    <m/>
    <x v="2"/>
    <x v="3"/>
    <x v="2"/>
  </r>
  <r>
    <x v="1012"/>
    <x v="4"/>
    <x v="0"/>
    <s v="指名：共通TOP（170816-170916）"/>
    <n v="5601"/>
    <m/>
    <m/>
    <m/>
    <m/>
    <n v="20262.32"/>
    <m/>
    <x v="0"/>
    <m/>
    <m/>
    <x v="145"/>
    <m/>
    <x v="2"/>
    <x v="3"/>
    <x v="2"/>
  </r>
  <r>
    <x v="1013"/>
    <x v="4"/>
    <x v="0"/>
    <s v="指名：共通TOP（170816-170916）"/>
    <n v="5117"/>
    <m/>
    <m/>
    <m/>
    <m/>
    <n v="19401.2"/>
    <m/>
    <x v="0"/>
    <m/>
    <m/>
    <x v="146"/>
    <m/>
    <x v="2"/>
    <x v="3"/>
    <x v="2"/>
  </r>
  <r>
    <x v="1014"/>
    <x v="4"/>
    <x v="0"/>
    <s v="指名：共通TOP（170816-170916）"/>
    <n v="6188"/>
    <m/>
    <m/>
    <m/>
    <m/>
    <n v="19374.16"/>
    <m/>
    <x v="0"/>
    <m/>
    <m/>
    <x v="146"/>
    <m/>
    <x v="2"/>
    <x v="3"/>
    <x v="2"/>
  </r>
  <r>
    <x v="1015"/>
    <x v="4"/>
    <x v="0"/>
    <s v="指名：共通TOP（170816-170916）"/>
    <n v="5973"/>
    <m/>
    <m/>
    <m/>
    <m/>
    <n v="19412.64"/>
    <m/>
    <x v="0"/>
    <m/>
    <m/>
    <x v="146"/>
    <m/>
    <x v="2"/>
    <x v="3"/>
    <x v="2"/>
  </r>
  <r>
    <x v="1016"/>
    <x v="4"/>
    <x v="0"/>
    <s v="指名：共通TOP（170816-170916）"/>
    <n v="5490"/>
    <m/>
    <m/>
    <m/>
    <m/>
    <n v="18585.84"/>
    <m/>
    <x v="0"/>
    <m/>
    <m/>
    <x v="146"/>
    <m/>
    <x v="2"/>
    <x v="3"/>
    <x v="2"/>
  </r>
  <r>
    <x v="1017"/>
    <x v="4"/>
    <x v="0"/>
    <s v="指名：共通TOP（170816-170916）"/>
    <n v="5371"/>
    <m/>
    <m/>
    <m/>
    <m/>
    <n v="19159.920000000002"/>
    <m/>
    <x v="0"/>
    <m/>
    <m/>
    <x v="146"/>
    <m/>
    <x v="2"/>
    <x v="3"/>
    <x v="2"/>
  </r>
  <r>
    <x v="1018"/>
    <x v="4"/>
    <x v="0"/>
    <s v="指名：共通TOP（170816-170916）"/>
    <n v="5712"/>
    <m/>
    <m/>
    <m/>
    <m/>
    <n v="17495.920000000002"/>
    <m/>
    <x v="0"/>
    <m/>
    <m/>
    <x v="146"/>
    <m/>
    <x v="2"/>
    <x v="3"/>
    <x v="2"/>
  </r>
  <r>
    <x v="1019"/>
    <x v="4"/>
    <x v="0"/>
    <s v="指名：共通TOP（170816-170916）"/>
    <n v="5877"/>
    <m/>
    <m/>
    <m/>
    <m/>
    <n v="19960.72"/>
    <m/>
    <x v="0"/>
    <m/>
    <m/>
    <x v="146"/>
    <m/>
    <x v="2"/>
    <x v="3"/>
    <x v="2"/>
  </r>
  <r>
    <x v="1020"/>
    <x v="4"/>
    <x v="0"/>
    <s v="指名：共通TOP（170816-170916）"/>
    <n v="5625"/>
    <m/>
    <m/>
    <m/>
    <m/>
    <n v="18767.84"/>
    <m/>
    <x v="0"/>
    <m/>
    <m/>
    <x v="147"/>
    <m/>
    <x v="2"/>
    <x v="3"/>
    <x v="2"/>
  </r>
  <r>
    <x v="1021"/>
    <x v="4"/>
    <x v="0"/>
    <s v="指名：共通TOP（170816-170916）"/>
    <n v="5616"/>
    <m/>
    <m/>
    <m/>
    <m/>
    <n v="19587.36"/>
    <m/>
    <x v="0"/>
    <m/>
    <m/>
    <x v="147"/>
    <m/>
    <x v="2"/>
    <x v="3"/>
    <x v="2"/>
  </r>
  <r>
    <x v="1022"/>
    <x v="4"/>
    <x v="0"/>
    <s v="指名：共通TOP（170816-170916）"/>
    <n v="5752"/>
    <m/>
    <m/>
    <m/>
    <m/>
    <n v="18845.84"/>
    <m/>
    <x v="0"/>
    <m/>
    <m/>
    <x v="147"/>
    <m/>
    <x v="2"/>
    <x v="3"/>
    <x v="2"/>
  </r>
  <r>
    <x v="1023"/>
    <x v="4"/>
    <x v="0"/>
    <s v="指名：共通TOP（170816-170916）"/>
    <n v="5542"/>
    <m/>
    <m/>
    <m/>
    <m/>
    <n v="17642.560000000001"/>
    <m/>
    <x v="0"/>
    <m/>
    <m/>
    <x v="147"/>
    <m/>
    <x v="2"/>
    <x v="3"/>
    <x v="2"/>
  </r>
  <r>
    <x v="1024"/>
    <x v="4"/>
    <x v="0"/>
    <s v="指名：共通TOP（170816-170916）"/>
    <n v="5753"/>
    <m/>
    <m/>
    <m/>
    <m/>
    <n v="17686.240000000002"/>
    <m/>
    <x v="0"/>
    <m/>
    <m/>
    <x v="147"/>
    <m/>
    <x v="2"/>
    <x v="3"/>
    <x v="2"/>
  </r>
  <r>
    <x v="1025"/>
    <x v="4"/>
    <x v="0"/>
    <s v="指名：共通TOP（170816-170916）"/>
    <n v="5779"/>
    <m/>
    <m/>
    <m/>
    <m/>
    <n v="20143.760000000002"/>
    <m/>
    <x v="0"/>
    <m/>
    <m/>
    <x v="147"/>
    <m/>
    <x v="2"/>
    <x v="3"/>
    <x v="2"/>
  </r>
  <r>
    <x v="1026"/>
    <x v="4"/>
    <x v="0"/>
    <s v="指名：共通TOP（170816-170916）"/>
    <n v="5553"/>
    <m/>
    <m/>
    <m/>
    <m/>
    <n v="19114.16"/>
    <m/>
    <x v="0"/>
    <m/>
    <m/>
    <x v="147"/>
    <m/>
    <x v="2"/>
    <x v="3"/>
    <x v="2"/>
  </r>
  <r>
    <x v="1027"/>
    <x v="4"/>
    <x v="0"/>
    <s v="指名：共通TOP（170816-170916）"/>
    <n v="5511"/>
    <m/>
    <m/>
    <m/>
    <m/>
    <n v="19625.84"/>
    <m/>
    <x v="0"/>
    <m/>
    <m/>
    <x v="148"/>
    <m/>
    <x v="2"/>
    <x v="3"/>
    <x v="2"/>
  </r>
  <r>
    <x v="1028"/>
    <x v="4"/>
    <x v="0"/>
    <s v="指名：共通TOP（170816-170916）"/>
    <n v="5848"/>
    <m/>
    <m/>
    <m/>
    <m/>
    <n v="19142.240000000002"/>
    <m/>
    <x v="0"/>
    <m/>
    <m/>
    <x v="148"/>
    <m/>
    <x v="2"/>
    <x v="3"/>
    <x v="2"/>
  </r>
  <r>
    <x v="1029"/>
    <x v="4"/>
    <x v="0"/>
    <s v="指名：共通TOP（170816-170916）"/>
    <n v="6258"/>
    <m/>
    <m/>
    <m/>
    <m/>
    <n v="19081.920000000002"/>
    <m/>
    <x v="0"/>
    <m/>
    <m/>
    <x v="148"/>
    <m/>
    <x v="2"/>
    <x v="3"/>
    <x v="2"/>
  </r>
  <r>
    <x v="1030"/>
    <x v="4"/>
    <x v="0"/>
    <s v="指名：共通TOP（170816-170916）"/>
    <n v="6209"/>
    <m/>
    <m/>
    <m/>
    <m/>
    <n v="20090.72"/>
    <m/>
    <x v="0"/>
    <m/>
    <m/>
    <x v="148"/>
    <m/>
    <x v="2"/>
    <x v="3"/>
    <x v="2"/>
  </r>
  <r>
    <x v="1031"/>
    <x v="4"/>
    <x v="0"/>
    <s v="指名：共通TOP（170816-170916）"/>
    <n v="5919"/>
    <m/>
    <m/>
    <m/>
    <m/>
    <n v="19616.48"/>
    <m/>
    <x v="0"/>
    <m/>
    <m/>
    <x v="148"/>
    <m/>
    <x v="2"/>
    <x v="3"/>
    <x v="2"/>
  </r>
  <r>
    <x v="1032"/>
    <x v="4"/>
    <x v="0"/>
    <s v="指名：共通TOP（170816-170916）"/>
    <n v="5236"/>
    <m/>
    <m/>
    <m/>
    <m/>
    <n v="18986.240000000002"/>
    <m/>
    <x v="0"/>
    <m/>
    <m/>
    <x v="148"/>
    <m/>
    <x v="2"/>
    <x v="3"/>
    <x v="2"/>
  </r>
  <r>
    <x v="1033"/>
    <x v="4"/>
    <x v="0"/>
    <s v="指名：共通TOP（170816-170916）"/>
    <n v="6093"/>
    <m/>
    <m/>
    <m/>
    <m/>
    <n v="20405.84"/>
    <m/>
    <x v="0"/>
    <m/>
    <m/>
    <x v="148"/>
    <m/>
    <x v="2"/>
    <x v="3"/>
    <x v="2"/>
  </r>
  <r>
    <x v="1034"/>
    <x v="4"/>
    <x v="0"/>
    <s v="指名：共通TOP（170816-170916）"/>
    <n v="7951"/>
    <m/>
    <m/>
    <m/>
    <m/>
    <n v="21015.280000000002"/>
    <m/>
    <x v="0"/>
    <m/>
    <m/>
    <x v="149"/>
    <m/>
    <x v="2"/>
    <x v="3"/>
    <x v="2"/>
  </r>
  <r>
    <x v="1035"/>
    <x v="4"/>
    <x v="0"/>
    <s v="指名：共通TOP（170816-170916）"/>
    <n v="6128"/>
    <m/>
    <m/>
    <m/>
    <m/>
    <n v="19170.32"/>
    <m/>
    <x v="0"/>
    <m/>
    <m/>
    <x v="149"/>
    <m/>
    <x v="2"/>
    <x v="3"/>
    <x v="2"/>
  </r>
  <r>
    <x v="1036"/>
    <x v="4"/>
    <x v="0"/>
    <s v="指名：共通TOP（170816-170916）"/>
    <n v="3921"/>
    <m/>
    <m/>
    <m/>
    <m/>
    <n v="21542.560000000001"/>
    <m/>
    <x v="0"/>
    <m/>
    <m/>
    <x v="149"/>
    <m/>
    <x v="2"/>
    <x v="3"/>
    <x v="2"/>
  </r>
  <r>
    <x v="1037"/>
    <x v="4"/>
    <x v="0"/>
    <s v="指名：共通TOP（170816-170916）"/>
    <n v="4678"/>
    <m/>
    <m/>
    <m/>
    <m/>
    <n v="21287.760000000002"/>
    <m/>
    <x v="0"/>
    <m/>
    <m/>
    <x v="149"/>
    <m/>
    <x v="2"/>
    <x v="3"/>
    <x v="2"/>
  </r>
  <r>
    <x v="1038"/>
    <x v="4"/>
    <x v="0"/>
    <s v="指名：共通TOP（170816-170916）"/>
    <n v="5358"/>
    <m/>
    <m/>
    <m/>
    <m/>
    <n v="21280.48"/>
    <m/>
    <x v="0"/>
    <m/>
    <m/>
    <x v="149"/>
    <m/>
    <x v="2"/>
    <x v="3"/>
    <x v="2"/>
  </r>
  <r>
    <x v="1039"/>
    <x v="4"/>
    <x v="0"/>
    <s v="指名：共通TOP（170816-170916）"/>
    <n v="4730"/>
    <m/>
    <m/>
    <m/>
    <m/>
    <n v="21250.32"/>
    <m/>
    <x v="0"/>
    <m/>
    <m/>
    <x v="149"/>
    <m/>
    <x v="2"/>
    <x v="3"/>
    <x v="2"/>
  </r>
  <r>
    <x v="1040"/>
    <x v="4"/>
    <x v="0"/>
    <s v="指名：共通TOP（170816-170916）"/>
    <n v="6091"/>
    <m/>
    <m/>
    <m/>
    <m/>
    <n v="21838.959999999999"/>
    <m/>
    <x v="0"/>
    <m/>
    <m/>
    <x v="149"/>
    <m/>
    <x v="2"/>
    <x v="3"/>
    <x v="2"/>
  </r>
  <r>
    <x v="857"/>
    <x v="4"/>
    <x v="0"/>
    <s v="指名：共通TOP（170816-170916）"/>
    <n v="735"/>
    <m/>
    <m/>
    <m/>
    <m/>
    <n v="3445.52"/>
    <m/>
    <x v="0"/>
    <m/>
    <m/>
    <x v="125"/>
    <m/>
    <x v="2"/>
    <x v="3"/>
    <x v="2"/>
  </r>
  <r>
    <x v="858"/>
    <x v="4"/>
    <x v="0"/>
    <s v="指名：共通TOP（170816-170916）"/>
    <n v="5057"/>
    <m/>
    <m/>
    <m/>
    <m/>
    <n v="20810.400000000001"/>
    <m/>
    <x v="0"/>
    <m/>
    <m/>
    <x v="125"/>
    <m/>
    <x v="2"/>
    <x v="3"/>
    <x v="2"/>
  </r>
  <r>
    <x v="859"/>
    <x v="4"/>
    <x v="0"/>
    <s v="指名：共通TOP（170816-170916）"/>
    <n v="5553"/>
    <m/>
    <m/>
    <m/>
    <m/>
    <n v="22226.880000000001"/>
    <m/>
    <x v="0"/>
    <m/>
    <m/>
    <x v="125"/>
    <m/>
    <x v="2"/>
    <x v="3"/>
    <x v="2"/>
  </r>
  <r>
    <x v="860"/>
    <x v="4"/>
    <x v="0"/>
    <s v="指名：共通TOP（170816-170916）"/>
    <n v="6229"/>
    <m/>
    <m/>
    <m/>
    <m/>
    <n v="21777.600000000002"/>
    <m/>
    <x v="0"/>
    <m/>
    <m/>
    <x v="125"/>
    <m/>
    <x v="2"/>
    <x v="3"/>
    <x v="2"/>
  </r>
  <r>
    <x v="861"/>
    <x v="4"/>
    <x v="0"/>
    <s v="指名：共通TOP（170816-170916）"/>
    <n v="5485"/>
    <m/>
    <m/>
    <m/>
    <m/>
    <n v="22030.32"/>
    <m/>
    <x v="0"/>
    <m/>
    <m/>
    <x v="125"/>
    <m/>
    <x v="2"/>
    <x v="3"/>
    <x v="2"/>
  </r>
  <r>
    <x v="862"/>
    <x v="4"/>
    <x v="0"/>
    <s v="指名：共通TOP（170816-170916）"/>
    <n v="5795"/>
    <m/>
    <m/>
    <m/>
    <m/>
    <n v="23232.560000000001"/>
    <m/>
    <x v="0"/>
    <m/>
    <m/>
    <x v="125"/>
    <m/>
    <x v="2"/>
    <x v="3"/>
    <x v="2"/>
  </r>
  <r>
    <x v="863"/>
    <x v="4"/>
    <x v="0"/>
    <s v="指名：共通TOP（170816-170916）"/>
    <n v="5290"/>
    <m/>
    <m/>
    <m/>
    <m/>
    <n v="23265.84"/>
    <m/>
    <x v="0"/>
    <m/>
    <m/>
    <x v="125"/>
    <m/>
    <x v="2"/>
    <x v="3"/>
    <x v="2"/>
  </r>
  <r>
    <x v="864"/>
    <x v="4"/>
    <x v="0"/>
    <s v="指名：共通TOP（170816-170916）"/>
    <n v="4737"/>
    <m/>
    <m/>
    <m/>
    <m/>
    <n v="22921.600000000002"/>
    <m/>
    <x v="0"/>
    <m/>
    <m/>
    <x v="126"/>
    <m/>
    <x v="2"/>
    <x v="3"/>
    <x v="2"/>
  </r>
  <r>
    <x v="865"/>
    <x v="4"/>
    <x v="0"/>
    <s v="指名：共通TOP（170816-170916）"/>
    <n v="5092"/>
    <m/>
    <m/>
    <m/>
    <m/>
    <n v="22057.360000000001"/>
    <m/>
    <x v="0"/>
    <m/>
    <m/>
    <x v="126"/>
    <m/>
    <x v="2"/>
    <x v="3"/>
    <x v="2"/>
  </r>
  <r>
    <x v="866"/>
    <x v="4"/>
    <x v="0"/>
    <s v="指名：共通TOP（170816-170916）"/>
    <n v="5508"/>
    <m/>
    <m/>
    <m/>
    <m/>
    <n v="20349.68"/>
    <m/>
    <x v="0"/>
    <m/>
    <m/>
    <x v="126"/>
    <m/>
    <x v="2"/>
    <x v="3"/>
    <x v="2"/>
  </r>
  <r>
    <x v="867"/>
    <x v="4"/>
    <x v="0"/>
    <s v="指名：共通TOP（170816-170916）"/>
    <n v="4529"/>
    <m/>
    <m/>
    <m/>
    <m/>
    <n v="20436"/>
    <m/>
    <x v="0"/>
    <m/>
    <m/>
    <x v="126"/>
    <m/>
    <x v="2"/>
    <x v="3"/>
    <x v="2"/>
  </r>
  <r>
    <x v="867"/>
    <x v="4"/>
    <x v="0"/>
    <s v="指名：ドルチェグスト（170816-170916）"/>
    <n v="0"/>
    <m/>
    <m/>
    <m/>
    <m/>
    <n v="0"/>
    <m/>
    <x v="0"/>
    <m/>
    <m/>
    <x v="126"/>
    <m/>
    <x v="2"/>
    <x v="3"/>
    <x v="2"/>
  </r>
  <r>
    <x v="868"/>
    <x v="4"/>
    <x v="0"/>
    <s v="指名：共通TOP（170816-170916）"/>
    <n v="4148"/>
    <m/>
    <m/>
    <m/>
    <m/>
    <n v="20659.600000000002"/>
    <m/>
    <x v="0"/>
    <m/>
    <m/>
    <x v="126"/>
    <m/>
    <x v="2"/>
    <x v="3"/>
    <x v="2"/>
  </r>
  <r>
    <x v="868"/>
    <x v="4"/>
    <x v="0"/>
    <s v="指名：ドルチェグスト（170816-170916）"/>
    <n v="185"/>
    <m/>
    <m/>
    <m/>
    <m/>
    <n v="1677.52"/>
    <m/>
    <x v="0"/>
    <m/>
    <m/>
    <x v="126"/>
    <m/>
    <x v="2"/>
    <x v="3"/>
    <x v="2"/>
  </r>
  <r>
    <x v="869"/>
    <x v="4"/>
    <x v="0"/>
    <s v="指名：共通TOP（170816-170916）"/>
    <n v="5112"/>
    <m/>
    <m/>
    <m/>
    <m/>
    <n v="22131.200000000001"/>
    <m/>
    <x v="0"/>
    <m/>
    <m/>
    <x v="126"/>
    <m/>
    <x v="2"/>
    <x v="3"/>
    <x v="2"/>
  </r>
  <r>
    <x v="869"/>
    <x v="4"/>
    <x v="0"/>
    <s v="指名：ドルチェグスト（170816-170916）"/>
    <n v="238"/>
    <m/>
    <m/>
    <m/>
    <m/>
    <n v="1626.56"/>
    <m/>
    <x v="0"/>
    <m/>
    <m/>
    <x v="126"/>
    <m/>
    <x v="2"/>
    <x v="3"/>
    <x v="2"/>
  </r>
  <r>
    <x v="870"/>
    <x v="4"/>
    <x v="0"/>
    <s v="指名：共通TOP（170816-170916）"/>
    <n v="5008"/>
    <m/>
    <m/>
    <m/>
    <m/>
    <n v="22487.920000000002"/>
    <m/>
    <x v="0"/>
    <m/>
    <m/>
    <x v="126"/>
    <m/>
    <x v="2"/>
    <x v="3"/>
    <x v="2"/>
  </r>
  <r>
    <x v="870"/>
    <x v="4"/>
    <x v="0"/>
    <s v="指名：ドルチェグスト（170816-170916）"/>
    <n v="212"/>
    <m/>
    <m/>
    <m/>
    <m/>
    <n v="2228.7200000000003"/>
    <m/>
    <x v="0"/>
    <m/>
    <m/>
    <x v="126"/>
    <m/>
    <x v="2"/>
    <x v="3"/>
    <x v="2"/>
  </r>
  <r>
    <x v="871"/>
    <x v="4"/>
    <x v="0"/>
    <s v="指名：共通TOP（170816-170916）"/>
    <n v="4527"/>
    <m/>
    <m/>
    <m/>
    <m/>
    <n v="21161.920000000002"/>
    <m/>
    <x v="0"/>
    <m/>
    <m/>
    <x v="127"/>
    <m/>
    <x v="2"/>
    <x v="3"/>
    <x v="2"/>
  </r>
  <r>
    <x v="871"/>
    <x v="4"/>
    <x v="0"/>
    <s v="指名：ドルチェグスト（170816-170916）"/>
    <n v="224"/>
    <m/>
    <m/>
    <m/>
    <m/>
    <n v="1402.96"/>
    <m/>
    <x v="0"/>
    <m/>
    <m/>
    <x v="127"/>
    <m/>
    <x v="2"/>
    <x v="3"/>
    <x v="2"/>
  </r>
  <r>
    <x v="872"/>
    <x v="4"/>
    <x v="0"/>
    <s v="指名：共通TOP（170816-170916）"/>
    <n v="4298"/>
    <m/>
    <m/>
    <m/>
    <m/>
    <n v="20389.2"/>
    <m/>
    <x v="0"/>
    <m/>
    <m/>
    <x v="127"/>
    <m/>
    <x v="2"/>
    <x v="3"/>
    <x v="2"/>
  </r>
  <r>
    <x v="872"/>
    <x v="4"/>
    <x v="0"/>
    <s v="指名：ドルチェグスト（170816-170916）"/>
    <n v="746"/>
    <m/>
    <m/>
    <m/>
    <m/>
    <n v="2413.84"/>
    <m/>
    <x v="0"/>
    <m/>
    <m/>
    <x v="127"/>
    <m/>
    <x v="2"/>
    <x v="3"/>
    <x v="2"/>
  </r>
  <r>
    <x v="873"/>
    <x v="4"/>
    <x v="0"/>
    <s v="指名：共通TOP（170816-170916）"/>
    <n v="4151"/>
    <m/>
    <m/>
    <m/>
    <m/>
    <n v="19367.920000000002"/>
    <m/>
    <x v="0"/>
    <m/>
    <m/>
    <x v="127"/>
    <m/>
    <x v="2"/>
    <x v="3"/>
    <x v="2"/>
  </r>
  <r>
    <x v="873"/>
    <x v="4"/>
    <x v="0"/>
    <s v="指名：ドルチェグスト（170816-170916）"/>
    <n v="3533"/>
    <m/>
    <m/>
    <m/>
    <m/>
    <n v="10014.16"/>
    <m/>
    <x v="0"/>
    <m/>
    <m/>
    <x v="127"/>
    <m/>
    <x v="2"/>
    <x v="3"/>
    <x v="2"/>
  </r>
  <r>
    <x v="874"/>
    <x v="4"/>
    <x v="0"/>
    <s v="指名：共通TOP（170816-170916）"/>
    <n v="4281"/>
    <m/>
    <m/>
    <m/>
    <m/>
    <n v="19643.52"/>
    <m/>
    <x v="0"/>
    <m/>
    <m/>
    <x v="127"/>
    <m/>
    <x v="2"/>
    <x v="3"/>
    <x v="2"/>
  </r>
  <r>
    <x v="874"/>
    <x v="4"/>
    <x v="0"/>
    <s v="指名：ドルチェグスト（170816-170916）"/>
    <n v="3735"/>
    <m/>
    <m/>
    <m/>
    <m/>
    <n v="10204.48"/>
    <m/>
    <x v="0"/>
    <m/>
    <m/>
    <x v="127"/>
    <m/>
    <x v="2"/>
    <x v="3"/>
    <x v="2"/>
  </r>
  <r>
    <x v="875"/>
    <x v="4"/>
    <x v="0"/>
    <s v="指名：共通TOP（170816-170916）"/>
    <n v="3811"/>
    <m/>
    <m/>
    <m/>
    <m/>
    <n v="20889.440000000002"/>
    <m/>
    <x v="0"/>
    <m/>
    <m/>
    <x v="127"/>
    <m/>
    <x v="2"/>
    <x v="3"/>
    <x v="2"/>
  </r>
  <r>
    <x v="875"/>
    <x v="4"/>
    <x v="0"/>
    <s v="指名：ドルチェグスト（170816-170916）"/>
    <n v="3680"/>
    <m/>
    <m/>
    <m/>
    <m/>
    <n v="12026.560000000001"/>
    <m/>
    <x v="0"/>
    <m/>
    <m/>
    <x v="127"/>
    <m/>
    <x v="2"/>
    <x v="3"/>
    <x v="2"/>
  </r>
  <r>
    <x v="876"/>
    <x v="4"/>
    <x v="0"/>
    <s v="指名：共通TOP（170816-170916）"/>
    <n v="4413"/>
    <m/>
    <m/>
    <m/>
    <m/>
    <n v="21857.68"/>
    <m/>
    <x v="0"/>
    <m/>
    <m/>
    <x v="127"/>
    <m/>
    <x v="2"/>
    <x v="3"/>
    <x v="2"/>
  </r>
  <r>
    <x v="876"/>
    <x v="4"/>
    <x v="0"/>
    <s v="指名：ドルチェグスト（170816-170916）"/>
    <n v="3549"/>
    <m/>
    <m/>
    <m/>
    <m/>
    <n v="10717.2"/>
    <m/>
    <x v="0"/>
    <m/>
    <m/>
    <x v="127"/>
    <m/>
    <x v="2"/>
    <x v="3"/>
    <x v="2"/>
  </r>
  <r>
    <x v="877"/>
    <x v="4"/>
    <x v="0"/>
    <s v="指名：共通TOP（170816-170916）"/>
    <n v="5348"/>
    <m/>
    <m/>
    <m/>
    <m/>
    <n v="21682.959999999999"/>
    <m/>
    <x v="0"/>
    <m/>
    <m/>
    <x v="127"/>
    <m/>
    <x v="2"/>
    <x v="3"/>
    <x v="2"/>
  </r>
  <r>
    <x v="877"/>
    <x v="4"/>
    <x v="0"/>
    <s v="指名：ドルチェグスト（170816-170916）"/>
    <n v="3227"/>
    <m/>
    <m/>
    <m/>
    <m/>
    <n v="9344.4"/>
    <m/>
    <x v="0"/>
    <m/>
    <m/>
    <x v="127"/>
    <m/>
    <x v="2"/>
    <x v="3"/>
    <x v="2"/>
  </r>
  <r>
    <x v="878"/>
    <x v="4"/>
    <x v="0"/>
    <s v="指名：共通TOP（170816-170916）"/>
    <n v="4233"/>
    <m/>
    <m/>
    <m/>
    <m/>
    <n v="20751.12"/>
    <m/>
    <x v="0"/>
    <m/>
    <m/>
    <x v="128"/>
    <m/>
    <x v="2"/>
    <x v="3"/>
    <x v="2"/>
  </r>
  <r>
    <x v="878"/>
    <x v="4"/>
    <x v="0"/>
    <s v="指名：ドルチェグスト（170816-170916）"/>
    <n v="3265"/>
    <m/>
    <m/>
    <m/>
    <m/>
    <n v="7562.88"/>
    <m/>
    <x v="0"/>
    <m/>
    <m/>
    <x v="128"/>
    <m/>
    <x v="2"/>
    <x v="3"/>
    <x v="2"/>
  </r>
  <r>
    <x v="879"/>
    <x v="4"/>
    <x v="0"/>
    <s v="指名：共通TOP（170816-170916）"/>
    <n v="4862"/>
    <m/>
    <m/>
    <m/>
    <m/>
    <n v="20575.36"/>
    <m/>
    <x v="0"/>
    <m/>
    <m/>
    <x v="128"/>
    <m/>
    <x v="2"/>
    <x v="3"/>
    <x v="2"/>
  </r>
  <r>
    <x v="879"/>
    <x v="4"/>
    <x v="0"/>
    <s v="指名：ドルチェグスト（170816-170916）"/>
    <n v="3401"/>
    <m/>
    <m/>
    <m/>
    <m/>
    <n v="9625.2000000000007"/>
    <m/>
    <x v="0"/>
    <m/>
    <m/>
    <x v="128"/>
    <m/>
    <x v="2"/>
    <x v="3"/>
    <x v="2"/>
  </r>
  <r>
    <x v="880"/>
    <x v="4"/>
    <x v="0"/>
    <s v="指名：共通TOP（170816-170916）"/>
    <n v="3922"/>
    <m/>
    <m/>
    <m/>
    <m/>
    <n v="19882.72"/>
    <m/>
    <x v="0"/>
    <m/>
    <m/>
    <x v="128"/>
    <m/>
    <x v="2"/>
    <x v="3"/>
    <x v="2"/>
  </r>
  <r>
    <x v="880"/>
    <x v="4"/>
    <x v="0"/>
    <s v="指名：ドルチェグスト（170816-170916）"/>
    <n v="3372"/>
    <m/>
    <m/>
    <m/>
    <m/>
    <n v="12366.640000000001"/>
    <m/>
    <x v="0"/>
    <m/>
    <m/>
    <x v="128"/>
    <m/>
    <x v="2"/>
    <x v="3"/>
    <x v="2"/>
  </r>
  <r>
    <x v="881"/>
    <x v="4"/>
    <x v="0"/>
    <s v="指名：共通TOP（170816-170916）"/>
    <n v="3579"/>
    <m/>
    <m/>
    <m/>
    <m/>
    <n v="19007.04"/>
    <m/>
    <x v="0"/>
    <m/>
    <m/>
    <x v="128"/>
    <m/>
    <x v="2"/>
    <x v="3"/>
    <x v="2"/>
  </r>
  <r>
    <x v="881"/>
    <x v="4"/>
    <x v="0"/>
    <s v="指名：ドルチェグスト（170816-170916）"/>
    <n v="3163"/>
    <m/>
    <m/>
    <m/>
    <m/>
    <n v="10391.68"/>
    <m/>
    <x v="0"/>
    <m/>
    <m/>
    <x v="128"/>
    <m/>
    <x v="2"/>
    <x v="3"/>
    <x v="2"/>
  </r>
  <r>
    <x v="882"/>
    <x v="4"/>
    <x v="0"/>
    <s v="指名：共通TOP（170816-170916）"/>
    <n v="3748"/>
    <m/>
    <m/>
    <m/>
    <m/>
    <n v="18471.440000000002"/>
    <m/>
    <x v="0"/>
    <m/>
    <m/>
    <x v="128"/>
    <m/>
    <x v="2"/>
    <x v="3"/>
    <x v="2"/>
  </r>
  <r>
    <x v="882"/>
    <x v="4"/>
    <x v="0"/>
    <s v="指名：ドルチェグスト（170816-170916）"/>
    <n v="2651"/>
    <m/>
    <m/>
    <m/>
    <m/>
    <n v="12937.6"/>
    <m/>
    <x v="0"/>
    <m/>
    <m/>
    <x v="128"/>
    <m/>
    <x v="2"/>
    <x v="3"/>
    <x v="2"/>
  </r>
  <r>
    <x v="883"/>
    <x v="4"/>
    <x v="0"/>
    <s v="指名：共通TOP（170816-170916）"/>
    <n v="4351"/>
    <m/>
    <m/>
    <m/>
    <m/>
    <n v="19838"/>
    <m/>
    <x v="0"/>
    <m/>
    <m/>
    <x v="128"/>
    <m/>
    <x v="2"/>
    <x v="3"/>
    <x v="2"/>
  </r>
  <r>
    <x v="883"/>
    <x v="4"/>
    <x v="0"/>
    <s v="指名：ドルチェグスト（170816-170916）"/>
    <n v="2533"/>
    <m/>
    <m/>
    <m/>
    <m/>
    <n v="11988.08"/>
    <m/>
    <x v="0"/>
    <m/>
    <m/>
    <x v="128"/>
    <m/>
    <x v="2"/>
    <x v="3"/>
    <x v="2"/>
  </r>
  <r>
    <x v="884"/>
    <x v="4"/>
    <x v="0"/>
    <s v="指名：共通TOP（170816-170916）"/>
    <n v="4245"/>
    <m/>
    <m/>
    <m/>
    <m/>
    <n v="17199.52"/>
    <m/>
    <x v="0"/>
    <m/>
    <m/>
    <x v="128"/>
    <m/>
    <x v="2"/>
    <x v="3"/>
    <x v="2"/>
  </r>
  <r>
    <x v="884"/>
    <x v="4"/>
    <x v="0"/>
    <s v="指名：ドルチェグスト（170816-170916）"/>
    <n v="2311"/>
    <m/>
    <m/>
    <m/>
    <m/>
    <n v="12528.880000000001"/>
    <m/>
    <x v="0"/>
    <m/>
    <m/>
    <x v="128"/>
    <m/>
    <x v="2"/>
    <x v="3"/>
    <x v="2"/>
  </r>
  <r>
    <x v="885"/>
    <x v="4"/>
    <x v="0"/>
    <s v="指名：共通TOP（170816-170916）"/>
    <n v="3517"/>
    <m/>
    <m/>
    <m/>
    <m/>
    <n v="14145.04"/>
    <m/>
    <x v="0"/>
    <m/>
    <m/>
    <x v="116"/>
    <m/>
    <x v="2"/>
    <x v="3"/>
    <x v="2"/>
  </r>
  <r>
    <x v="885"/>
    <x v="4"/>
    <x v="0"/>
    <s v="指名：ドルチェグスト（170816-170916）"/>
    <n v="1596"/>
    <m/>
    <m/>
    <m/>
    <m/>
    <n v="5492.24"/>
    <m/>
    <x v="0"/>
    <m/>
    <m/>
    <x v="116"/>
    <m/>
    <x v="2"/>
    <x v="3"/>
    <x v="2"/>
  </r>
  <r>
    <x v="886"/>
    <x v="4"/>
    <x v="0"/>
    <s v="指名：共通TOP（170816-170916）"/>
    <n v="3032"/>
    <m/>
    <m/>
    <m/>
    <m/>
    <n v="13487.76"/>
    <m/>
    <x v="0"/>
    <m/>
    <m/>
    <x v="116"/>
    <m/>
    <x v="2"/>
    <x v="3"/>
    <x v="2"/>
  </r>
  <r>
    <x v="886"/>
    <x v="4"/>
    <x v="0"/>
    <s v="指名：ドルチェグスト（170816-170916）"/>
    <n v="1737"/>
    <m/>
    <m/>
    <m/>
    <m/>
    <n v="6033.04"/>
    <m/>
    <x v="0"/>
    <m/>
    <m/>
    <x v="116"/>
    <m/>
    <x v="2"/>
    <x v="3"/>
    <x v="2"/>
  </r>
  <r>
    <x v="887"/>
    <x v="4"/>
    <x v="0"/>
    <s v="指名：共通TOP（170816-170916）"/>
    <n v="4272"/>
    <m/>
    <m/>
    <m/>
    <m/>
    <n v="16246.880000000001"/>
    <m/>
    <x v="0"/>
    <m/>
    <m/>
    <x v="116"/>
    <m/>
    <x v="2"/>
    <x v="3"/>
    <x v="2"/>
  </r>
  <r>
    <x v="887"/>
    <x v="4"/>
    <x v="0"/>
    <s v="指名：ドルチェグスト（170816-170916）"/>
    <n v="1688"/>
    <m/>
    <m/>
    <m/>
    <m/>
    <n v="4082"/>
    <m/>
    <x v="0"/>
    <m/>
    <m/>
    <x v="116"/>
    <m/>
    <x v="2"/>
    <x v="3"/>
    <x v="2"/>
  </r>
  <r>
    <x v="888"/>
    <x v="4"/>
    <x v="0"/>
    <s v="指名：共通TOP（170816-170916）"/>
    <n v="2417"/>
    <m/>
    <m/>
    <m/>
    <m/>
    <n v="9695.92"/>
    <m/>
    <x v="0"/>
    <m/>
    <m/>
    <x v="116"/>
    <m/>
    <x v="2"/>
    <x v="3"/>
    <x v="2"/>
  </r>
  <r>
    <x v="888"/>
    <x v="4"/>
    <x v="0"/>
    <s v="指名：ドルチェグスト（170816-170916）"/>
    <n v="1657"/>
    <m/>
    <m/>
    <m/>
    <m/>
    <n v="2872.48"/>
    <m/>
    <x v="0"/>
    <m/>
    <m/>
    <x v="116"/>
    <m/>
    <x v="2"/>
    <x v="3"/>
    <x v="2"/>
  </r>
  <r>
    <x v="889"/>
    <x v="3"/>
    <x v="0"/>
    <s v="AFF(DASL)"/>
    <m/>
    <m/>
    <m/>
    <m/>
    <m/>
    <n v="402000"/>
    <m/>
    <x v="0"/>
    <m/>
    <m/>
    <x v="78"/>
    <m/>
    <x v="2"/>
    <x v="3"/>
    <x v="2"/>
  </r>
  <r>
    <x v="920"/>
    <x v="3"/>
    <x v="0"/>
    <s v="AFF(DASL)"/>
    <m/>
    <m/>
    <m/>
    <m/>
    <m/>
    <n v="84000"/>
    <m/>
    <x v="0"/>
    <m/>
    <m/>
    <x v="132"/>
    <m/>
    <x v="2"/>
    <x v="3"/>
    <x v="2"/>
  </r>
  <r>
    <x v="951"/>
    <x v="3"/>
    <x v="0"/>
    <s v="AFF(DASL)"/>
    <m/>
    <m/>
    <m/>
    <m/>
    <m/>
    <n v="0"/>
    <m/>
    <x v="0"/>
    <m/>
    <m/>
    <x v="137"/>
    <m/>
    <x v="2"/>
    <x v="3"/>
    <x v="2"/>
  </r>
  <r>
    <x v="981"/>
    <x v="3"/>
    <x v="0"/>
    <s v="AFF(DASL)"/>
    <m/>
    <m/>
    <m/>
    <m/>
    <m/>
    <n v="0"/>
    <m/>
    <x v="0"/>
    <m/>
    <m/>
    <x v="141"/>
    <m/>
    <x v="2"/>
    <x v="3"/>
    <x v="2"/>
  </r>
  <r>
    <x v="1012"/>
    <x v="3"/>
    <x v="0"/>
    <s v="AFF(DASL)"/>
    <m/>
    <m/>
    <m/>
    <m/>
    <m/>
    <n v="710000"/>
    <m/>
    <x v="0"/>
    <m/>
    <m/>
    <x v="145"/>
    <m/>
    <x v="2"/>
    <x v="3"/>
    <x v="2"/>
  </r>
  <r>
    <x v="858"/>
    <x v="3"/>
    <x v="0"/>
    <s v="AFF(DASL)"/>
    <m/>
    <m/>
    <m/>
    <m/>
    <m/>
    <n v="974000"/>
    <m/>
    <x v="0"/>
    <m/>
    <m/>
    <x v="125"/>
    <m/>
    <x v="2"/>
    <x v="3"/>
    <x v="2"/>
  </r>
  <r>
    <x v="776"/>
    <x v="3"/>
    <x v="0"/>
    <s v="AFF(DASL)"/>
    <m/>
    <m/>
    <m/>
    <m/>
    <m/>
    <n v="924000"/>
    <m/>
    <x v="0"/>
    <m/>
    <m/>
    <x v="116"/>
    <m/>
    <x v="2"/>
    <x v="3"/>
    <x v="2"/>
  </r>
  <r>
    <x v="807"/>
    <x v="3"/>
    <x v="0"/>
    <s v="AFF(DASL)"/>
    <m/>
    <m/>
    <m/>
    <m/>
    <m/>
    <n v="1231000"/>
    <m/>
    <x v="0"/>
    <m/>
    <m/>
    <x v="121"/>
    <m/>
    <x v="2"/>
    <x v="3"/>
    <x v="2"/>
  </r>
  <r>
    <x v="566"/>
    <x v="3"/>
    <x v="0"/>
    <s v="AFF(DASL)"/>
    <m/>
    <m/>
    <m/>
    <m/>
    <m/>
    <n v="1080000"/>
    <m/>
    <x v="0"/>
    <m/>
    <m/>
    <x v="82"/>
    <m/>
    <x v="2"/>
    <x v="3"/>
    <x v="2"/>
  </r>
  <r>
    <x v="1041"/>
    <x v="3"/>
    <x v="0"/>
    <s v="AFF(DASL)"/>
    <m/>
    <m/>
    <m/>
    <m/>
    <m/>
    <n v="997000"/>
    <m/>
    <x v="0"/>
    <m/>
    <m/>
    <x v="150"/>
    <m/>
    <x v="2"/>
    <x v="3"/>
    <x v="2"/>
  </r>
  <r>
    <x v="1042"/>
    <x v="3"/>
    <x v="0"/>
    <s v="AFF(DASL)"/>
    <m/>
    <m/>
    <m/>
    <m/>
    <m/>
    <n v="100000"/>
    <m/>
    <x v="0"/>
    <m/>
    <m/>
    <x v="151"/>
    <m/>
    <x v="2"/>
    <x v="3"/>
    <x v="2"/>
  </r>
  <r>
    <x v="603"/>
    <x v="3"/>
    <x v="0"/>
    <s v="AFF(DASL)"/>
    <m/>
    <m/>
    <m/>
    <m/>
    <m/>
    <n v="682000"/>
    <m/>
    <x v="0"/>
    <m/>
    <m/>
    <x v="88"/>
    <m/>
    <x v="2"/>
    <x v="3"/>
    <x v="2"/>
  </r>
  <r>
    <x v="633"/>
    <x v="3"/>
    <x v="0"/>
    <s v="AFF(DASL)"/>
    <m/>
    <m/>
    <m/>
    <m/>
    <m/>
    <n v="801000"/>
    <m/>
    <x v="0"/>
    <m/>
    <m/>
    <x v="92"/>
    <m/>
    <x v="2"/>
    <x v="3"/>
    <x v="2"/>
  </r>
  <r>
    <x v="664"/>
    <x v="3"/>
    <x v="0"/>
    <s v="AFF(DASL)"/>
    <m/>
    <m/>
    <m/>
    <m/>
    <m/>
    <n v="524000"/>
    <m/>
    <x v="0"/>
    <m/>
    <m/>
    <x v="96"/>
    <m/>
    <x v="2"/>
    <x v="3"/>
    <x v="2"/>
  </r>
  <r>
    <x v="757"/>
    <x v="3"/>
    <x v="0"/>
    <s v="AFF(DASL)"/>
    <m/>
    <m/>
    <m/>
    <m/>
    <m/>
    <n v="703000"/>
    <m/>
    <x v="0"/>
    <m/>
    <m/>
    <x v="101"/>
    <m/>
    <x v="2"/>
    <x v="3"/>
    <x v="2"/>
  </r>
  <r>
    <x v="827"/>
    <x v="3"/>
    <x v="0"/>
    <s v="AFF(DASL)"/>
    <m/>
    <m/>
    <m/>
    <m/>
    <m/>
    <n v="891000"/>
    <m/>
    <x v="0"/>
    <m/>
    <m/>
    <x v="115"/>
    <m/>
    <x v="2"/>
    <x v="3"/>
    <x v="2"/>
  </r>
  <r>
    <x v="701"/>
    <x v="3"/>
    <x v="0"/>
    <s v="AFF(DASL)"/>
    <m/>
    <m/>
    <m/>
    <m/>
    <m/>
    <n v="827000"/>
    <m/>
    <x v="0"/>
    <m/>
    <m/>
    <x v="103"/>
    <m/>
    <x v="2"/>
    <x v="3"/>
    <x v="2"/>
  </r>
  <r>
    <x v="726"/>
    <x v="3"/>
    <x v="0"/>
    <s v="AFF(DASL)"/>
    <m/>
    <m/>
    <m/>
    <m/>
    <m/>
    <n v="864000"/>
    <m/>
    <x v="0"/>
    <m/>
    <m/>
    <x v="107"/>
    <m/>
    <x v="2"/>
    <x v="3"/>
    <x v="2"/>
  </r>
  <r>
    <x v="647"/>
    <x v="7"/>
    <x v="0"/>
    <s v="Facebook_カカクコム"/>
    <n v="21040"/>
    <m/>
    <m/>
    <m/>
    <m/>
    <n v="31108.499609750001"/>
    <m/>
    <x v="0"/>
    <m/>
    <m/>
    <x v="94"/>
    <m/>
    <x v="2"/>
    <x v="3"/>
    <x v="0"/>
  </r>
  <r>
    <x v="648"/>
    <x v="7"/>
    <x v="0"/>
    <s v="Facebook_カカクコム"/>
    <n v="23008"/>
    <m/>
    <m/>
    <m/>
    <m/>
    <n v="30927.621522249996"/>
    <m/>
    <x v="0"/>
    <m/>
    <m/>
    <x v="94"/>
    <m/>
    <x v="2"/>
    <x v="3"/>
    <x v="0"/>
  </r>
  <r>
    <x v="649"/>
    <x v="7"/>
    <x v="0"/>
    <s v="Facebook_カカクコム"/>
    <n v="23030"/>
    <m/>
    <m/>
    <m/>
    <m/>
    <n v="30885.499721249998"/>
    <m/>
    <x v="0"/>
    <m/>
    <m/>
    <x v="94"/>
    <m/>
    <x v="2"/>
    <x v="3"/>
    <x v="0"/>
  </r>
  <r>
    <x v="650"/>
    <x v="7"/>
    <x v="0"/>
    <s v="Facebook_カカクコム"/>
    <n v="22869"/>
    <m/>
    <m/>
    <m/>
    <m/>
    <n v="26834.33286875"/>
    <m/>
    <x v="0"/>
    <m/>
    <m/>
    <x v="94"/>
    <m/>
    <x v="2"/>
    <x v="3"/>
    <x v="0"/>
  </r>
  <r>
    <x v="651"/>
    <x v="7"/>
    <x v="0"/>
    <s v="Facebook_カカクコム"/>
    <n v="21706"/>
    <m/>
    <m/>
    <m/>
    <m/>
    <n v="26254.532589999995"/>
    <m/>
    <x v="0"/>
    <m/>
    <m/>
    <x v="95"/>
    <m/>
    <x v="2"/>
    <x v="3"/>
    <x v="0"/>
  </r>
  <r>
    <x v="652"/>
    <x v="7"/>
    <x v="0"/>
    <s v="Facebook_カカクコム"/>
    <n v="21832"/>
    <m/>
    <m/>
    <m/>
    <m/>
    <n v="26261.965793249998"/>
    <m/>
    <x v="0"/>
    <m/>
    <m/>
    <x v="95"/>
    <m/>
    <x v="2"/>
    <x v="3"/>
    <x v="0"/>
  </r>
  <r>
    <x v="653"/>
    <x v="7"/>
    <x v="0"/>
    <s v="Facebook_カカクコム"/>
    <n v="24850"/>
    <m/>
    <m/>
    <m/>
    <m/>
    <n v="30005.8882075"/>
    <m/>
    <x v="0"/>
    <m/>
    <m/>
    <x v="95"/>
    <m/>
    <x v="2"/>
    <x v="3"/>
    <x v="0"/>
  </r>
  <r>
    <x v="654"/>
    <x v="7"/>
    <x v="0"/>
    <s v="Facebook_カカクコム"/>
    <n v="29415"/>
    <m/>
    <m/>
    <m/>
    <m/>
    <n v="33744.854836999999"/>
    <m/>
    <x v="0"/>
    <m/>
    <m/>
    <x v="95"/>
    <m/>
    <x v="2"/>
    <x v="3"/>
    <x v="0"/>
  </r>
  <r>
    <x v="655"/>
    <x v="7"/>
    <x v="0"/>
    <s v="Facebook_カカクコム"/>
    <n v="29036"/>
    <m/>
    <m/>
    <m/>
    <m/>
    <n v="32411.810343000001"/>
    <m/>
    <x v="0"/>
    <m/>
    <m/>
    <x v="95"/>
    <m/>
    <x v="2"/>
    <x v="3"/>
    <x v="0"/>
  </r>
  <r>
    <x v="656"/>
    <x v="7"/>
    <x v="0"/>
    <s v="Facebook_カカクコム"/>
    <n v="31630"/>
    <m/>
    <m/>
    <m/>
    <m/>
    <n v="34547.655004249995"/>
    <m/>
    <x v="0"/>
    <m/>
    <m/>
    <x v="95"/>
    <m/>
    <x v="2"/>
    <x v="3"/>
    <x v="0"/>
  </r>
  <r>
    <x v="657"/>
    <x v="7"/>
    <x v="0"/>
    <s v="Facebook_カカクコム"/>
    <n v="31628"/>
    <m/>
    <m/>
    <m/>
    <m/>
    <n v="34864.811011999998"/>
    <m/>
    <x v="0"/>
    <m/>
    <m/>
    <x v="95"/>
    <m/>
    <x v="2"/>
    <x v="3"/>
    <x v="0"/>
  </r>
  <r>
    <x v="658"/>
    <x v="7"/>
    <x v="0"/>
    <s v="Facebook_カカクコム"/>
    <n v="37489"/>
    <m/>
    <m/>
    <m/>
    <m/>
    <n v="34550.132422749994"/>
    <m/>
    <x v="0"/>
    <m/>
    <m/>
    <x v="96"/>
    <m/>
    <x v="2"/>
    <x v="3"/>
    <x v="0"/>
  </r>
  <r>
    <x v="659"/>
    <x v="7"/>
    <x v="0"/>
    <s v="Facebook_カカクコム"/>
    <n v="36273"/>
    <m/>
    <m/>
    <m/>
    <m/>
    <n v="34527.832813000001"/>
    <m/>
    <x v="0"/>
    <m/>
    <m/>
    <x v="96"/>
    <m/>
    <x v="2"/>
    <x v="3"/>
    <x v="0"/>
  </r>
  <r>
    <x v="660"/>
    <x v="7"/>
    <x v="0"/>
    <s v="Facebook_カカクコム"/>
    <n v="34092"/>
    <m/>
    <m/>
    <m/>
    <m/>
    <n v="34465.888820749999"/>
    <m/>
    <x v="0"/>
    <m/>
    <m/>
    <x v="96"/>
    <m/>
    <x v="2"/>
    <x v="3"/>
    <x v="0"/>
  </r>
  <r>
    <x v="661"/>
    <x v="7"/>
    <x v="0"/>
    <s v="Facebook_カカクコム"/>
    <n v="32505"/>
    <m/>
    <m/>
    <m/>
    <m/>
    <n v="34418.810287249995"/>
    <m/>
    <x v="0"/>
    <m/>
    <m/>
    <x v="96"/>
    <m/>
    <x v="2"/>
    <x v="3"/>
    <x v="0"/>
  </r>
  <r>
    <x v="662"/>
    <x v="7"/>
    <x v="0"/>
    <s v="Facebook_カカクコム"/>
    <n v="31486"/>
    <m/>
    <m/>
    <m/>
    <m/>
    <n v="34324.65511575"/>
    <m/>
    <x v="0"/>
    <m/>
    <m/>
    <x v="96"/>
    <m/>
    <x v="2"/>
    <x v="3"/>
    <x v="0"/>
  </r>
  <r>
    <x v="663"/>
    <x v="7"/>
    <x v="0"/>
    <s v="Facebook_カカクコム"/>
    <n v="22657"/>
    <m/>
    <m/>
    <m/>
    <m/>
    <n v="24289.655394499998"/>
    <m/>
    <x v="0"/>
    <m/>
    <m/>
    <x v="96"/>
    <m/>
    <x v="2"/>
    <x v="3"/>
    <x v="0"/>
  </r>
  <r>
    <x v="667"/>
    <x v="7"/>
    <x v="0"/>
    <s v="Facebook_カカクコム"/>
    <n v="41779"/>
    <m/>
    <m/>
    <m/>
    <m/>
    <n v="47845.750999999997"/>
    <m/>
    <x v="0"/>
    <m/>
    <m/>
    <x v="97"/>
    <m/>
    <x v="2"/>
    <x v="3"/>
    <x v="0"/>
  </r>
  <r>
    <x v="668"/>
    <x v="7"/>
    <x v="0"/>
    <s v="Facebook_カカクコム"/>
    <n v="37227"/>
    <m/>
    <m/>
    <m/>
    <m/>
    <n v="47966.012999999999"/>
    <m/>
    <x v="0"/>
    <m/>
    <m/>
    <x v="97"/>
    <m/>
    <x v="2"/>
    <x v="3"/>
    <x v="0"/>
  </r>
  <r>
    <x v="669"/>
    <x v="7"/>
    <x v="0"/>
    <s v="Facebook_カカクコム"/>
    <n v="26269"/>
    <m/>
    <m/>
    <m/>
    <m/>
    <n v="33809.15"/>
    <m/>
    <x v="0"/>
    <m/>
    <m/>
    <x v="97"/>
    <m/>
    <x v="2"/>
    <x v="3"/>
    <x v="0"/>
  </r>
  <r>
    <x v="670"/>
    <x v="7"/>
    <x v="0"/>
    <s v="Facebook_カカクコム"/>
    <n v="15002"/>
    <m/>
    <m/>
    <m/>
    <m/>
    <n v="14763.397999999999"/>
    <m/>
    <x v="0"/>
    <m/>
    <m/>
    <x v="97"/>
    <m/>
    <x v="2"/>
    <x v="3"/>
    <x v="0"/>
  </r>
  <r>
    <x v="671"/>
    <x v="7"/>
    <x v="0"/>
    <s v="Facebook_カカクコム"/>
    <n v="16785"/>
    <m/>
    <m/>
    <m/>
    <m/>
    <n v="15615.686"/>
    <m/>
    <x v="0"/>
    <m/>
    <m/>
    <x v="97"/>
    <m/>
    <x v="2"/>
    <x v="3"/>
    <x v="0"/>
  </r>
  <r>
    <x v="672"/>
    <x v="7"/>
    <x v="0"/>
    <s v="Facebook_カカクコム"/>
    <n v="17528"/>
    <m/>
    <m/>
    <m/>
    <m/>
    <n v="14983.005999999999"/>
    <m/>
    <x v="0"/>
    <m/>
    <m/>
    <x v="98"/>
    <m/>
    <x v="2"/>
    <x v="3"/>
    <x v="0"/>
  </r>
  <r>
    <x v="673"/>
    <x v="7"/>
    <x v="0"/>
    <s v="Facebook_カカクコム"/>
    <n v="17958"/>
    <m/>
    <m/>
    <m/>
    <m/>
    <n v="14943.79"/>
    <m/>
    <x v="0"/>
    <m/>
    <m/>
    <x v="98"/>
    <m/>
    <x v="2"/>
    <x v="3"/>
    <x v="0"/>
  </r>
  <r>
    <x v="674"/>
    <x v="7"/>
    <x v="0"/>
    <s v="Facebook_カカクコム"/>
    <n v="16804"/>
    <m/>
    <m/>
    <m/>
    <m/>
    <n v="15620.915000000001"/>
    <m/>
    <x v="0"/>
    <m/>
    <m/>
    <x v="98"/>
    <m/>
    <x v="2"/>
    <x v="3"/>
    <x v="0"/>
  </r>
  <r>
    <x v="675"/>
    <x v="7"/>
    <x v="0"/>
    <s v="Facebook_カカクコム"/>
    <n v="17197"/>
    <m/>
    <m/>
    <m/>
    <m/>
    <n v="15660.13"/>
    <m/>
    <x v="0"/>
    <m/>
    <m/>
    <x v="98"/>
    <m/>
    <x v="2"/>
    <x v="3"/>
    <x v="0"/>
  </r>
  <r>
    <x v="676"/>
    <x v="7"/>
    <x v="0"/>
    <s v="Facebook_カカクコム"/>
    <n v="18173"/>
    <m/>
    <m/>
    <m/>
    <m/>
    <n v="15694.117"/>
    <m/>
    <x v="0"/>
    <m/>
    <m/>
    <x v="98"/>
    <m/>
    <x v="2"/>
    <x v="3"/>
    <x v="0"/>
  </r>
  <r>
    <x v="677"/>
    <x v="7"/>
    <x v="0"/>
    <s v="Facebook_カカクコム"/>
    <n v="17516"/>
    <m/>
    <m/>
    <m/>
    <m/>
    <n v="15456.209000000001"/>
    <m/>
    <x v="0"/>
    <m/>
    <m/>
    <x v="98"/>
    <m/>
    <x v="2"/>
    <x v="3"/>
    <x v="0"/>
  </r>
  <r>
    <x v="678"/>
    <x v="7"/>
    <x v="0"/>
    <s v="Facebook_カカクコム"/>
    <n v="17933"/>
    <m/>
    <m/>
    <m/>
    <m/>
    <n v="15479.737999999999"/>
    <m/>
    <x v="0"/>
    <m/>
    <m/>
    <x v="98"/>
    <m/>
    <x v="2"/>
    <x v="3"/>
    <x v="0"/>
  </r>
  <r>
    <x v="679"/>
    <x v="7"/>
    <x v="0"/>
    <s v="Facebook_カカクコム"/>
    <n v="15959"/>
    <m/>
    <m/>
    <m/>
    <m/>
    <n v="15166.013000000001"/>
    <m/>
    <x v="0"/>
    <m/>
    <m/>
    <x v="99"/>
    <m/>
    <x v="2"/>
    <x v="3"/>
    <x v="0"/>
  </r>
  <r>
    <x v="680"/>
    <x v="7"/>
    <x v="0"/>
    <s v="Facebook_カカクコム"/>
    <n v="15422"/>
    <m/>
    <m/>
    <m/>
    <m/>
    <n v="15581.699000000001"/>
    <m/>
    <x v="0"/>
    <m/>
    <m/>
    <x v="99"/>
    <m/>
    <x v="2"/>
    <x v="3"/>
    <x v="0"/>
  </r>
  <r>
    <x v="681"/>
    <x v="7"/>
    <x v="0"/>
    <s v="Facebook_カカクコム"/>
    <n v="15843"/>
    <m/>
    <m/>
    <m/>
    <m/>
    <n v="15458.823"/>
    <m/>
    <x v="0"/>
    <m/>
    <m/>
    <x v="99"/>
    <m/>
    <x v="2"/>
    <x v="3"/>
    <x v="0"/>
  </r>
  <r>
    <x v="682"/>
    <x v="7"/>
    <x v="0"/>
    <s v="Facebook_カカクコム"/>
    <n v="14918"/>
    <m/>
    <m/>
    <m/>
    <m/>
    <n v="15667.973"/>
    <m/>
    <x v="0"/>
    <m/>
    <m/>
    <x v="99"/>
    <m/>
    <x v="2"/>
    <x v="3"/>
    <x v="0"/>
  </r>
  <r>
    <x v="683"/>
    <x v="7"/>
    <x v="0"/>
    <s v="Facebook_カカクコム"/>
    <n v="13660"/>
    <m/>
    <m/>
    <m/>
    <m/>
    <n v="14371.241"/>
    <m/>
    <x v="0"/>
    <m/>
    <m/>
    <x v="99"/>
    <m/>
    <x v="2"/>
    <x v="3"/>
    <x v="0"/>
  </r>
  <r>
    <x v="684"/>
    <x v="7"/>
    <x v="0"/>
    <s v="Facebook_カカクコム"/>
    <n v="13366"/>
    <m/>
    <m/>
    <m/>
    <m/>
    <n v="13393.464"/>
    <m/>
    <x v="0"/>
    <m/>
    <m/>
    <x v="99"/>
    <m/>
    <x v="2"/>
    <x v="3"/>
    <x v="0"/>
  </r>
  <r>
    <x v="685"/>
    <x v="7"/>
    <x v="0"/>
    <s v="Facebook_カカクコム"/>
    <n v="15753"/>
    <m/>
    <m/>
    <m/>
    <m/>
    <n v="14687.581"/>
    <m/>
    <x v="0"/>
    <m/>
    <m/>
    <x v="99"/>
    <m/>
    <x v="2"/>
    <x v="3"/>
    <x v="0"/>
  </r>
  <r>
    <x v="686"/>
    <x v="7"/>
    <x v="0"/>
    <s v="Facebook_カカクコム"/>
    <n v="14213"/>
    <m/>
    <m/>
    <m/>
    <m/>
    <n v="14465.359"/>
    <m/>
    <x v="0"/>
    <m/>
    <m/>
    <x v="100"/>
    <m/>
    <x v="2"/>
    <x v="3"/>
    <x v="0"/>
  </r>
  <r>
    <x v="687"/>
    <x v="7"/>
    <x v="0"/>
    <s v="Facebook_カカクコム"/>
    <n v="14583"/>
    <m/>
    <m/>
    <m/>
    <m/>
    <n v="14805.227999999999"/>
    <m/>
    <x v="0"/>
    <m/>
    <m/>
    <x v="100"/>
    <m/>
    <x v="2"/>
    <x v="3"/>
    <x v="0"/>
  </r>
  <r>
    <x v="688"/>
    <x v="7"/>
    <x v="0"/>
    <s v="Facebook_カカクコム"/>
    <n v="13958"/>
    <m/>
    <m/>
    <m/>
    <m/>
    <n v="14692.81"/>
    <m/>
    <x v="0"/>
    <m/>
    <m/>
    <x v="100"/>
    <m/>
    <x v="2"/>
    <x v="3"/>
    <x v="0"/>
  </r>
  <r>
    <x v="689"/>
    <x v="7"/>
    <x v="0"/>
    <s v="Facebook_カカクコム"/>
    <n v="11931"/>
    <m/>
    <m/>
    <m/>
    <m/>
    <n v="14755.555"/>
    <m/>
    <x v="0"/>
    <m/>
    <m/>
    <x v="100"/>
    <m/>
    <x v="2"/>
    <x v="3"/>
    <x v="0"/>
  </r>
  <r>
    <x v="690"/>
    <x v="7"/>
    <x v="0"/>
    <s v="Facebook_カカクコム"/>
    <n v="11627"/>
    <m/>
    <m/>
    <m/>
    <m/>
    <n v="14431.371999999999"/>
    <m/>
    <x v="0"/>
    <m/>
    <m/>
    <x v="100"/>
    <m/>
    <x v="2"/>
    <x v="3"/>
    <x v="0"/>
  </r>
  <r>
    <x v="691"/>
    <x v="7"/>
    <x v="0"/>
    <s v="Facebook_カカクコム"/>
    <n v="13406"/>
    <m/>
    <m/>
    <m/>
    <m/>
    <n v="14645.751"/>
    <m/>
    <x v="0"/>
    <m/>
    <m/>
    <x v="100"/>
    <m/>
    <x v="2"/>
    <x v="3"/>
    <x v="0"/>
  </r>
  <r>
    <x v="692"/>
    <x v="7"/>
    <x v="0"/>
    <s v="Facebook_カカクコム"/>
    <n v="14287"/>
    <m/>
    <m/>
    <m/>
    <m/>
    <n v="14729.411"/>
    <m/>
    <x v="0"/>
    <m/>
    <m/>
    <x v="100"/>
    <m/>
    <x v="2"/>
    <x v="3"/>
    <x v="0"/>
  </r>
  <r>
    <x v="693"/>
    <x v="7"/>
    <x v="0"/>
    <s v="Facebook_カカクコム"/>
    <n v="11540"/>
    <m/>
    <m/>
    <m/>
    <m/>
    <n v="14407.843000000001"/>
    <m/>
    <x v="0"/>
    <m/>
    <m/>
    <x v="101"/>
    <m/>
    <x v="2"/>
    <x v="3"/>
    <x v="0"/>
  </r>
  <r>
    <x v="694"/>
    <x v="7"/>
    <x v="0"/>
    <s v="Facebook_カカクコム"/>
    <n v="7890"/>
    <m/>
    <m/>
    <m/>
    <m/>
    <n v="10901.96"/>
    <m/>
    <x v="0"/>
    <m/>
    <m/>
    <x v="101"/>
    <m/>
    <x v="2"/>
    <x v="3"/>
    <x v="0"/>
  </r>
  <r>
    <x v="675"/>
    <x v="1"/>
    <x v="6"/>
    <s v="PremiumView"/>
    <n v="46128"/>
    <m/>
    <m/>
    <m/>
    <m/>
    <n v="218902.11597985958"/>
    <m/>
    <x v="0"/>
    <m/>
    <m/>
    <x v="98"/>
    <m/>
    <x v="2"/>
    <x v="3"/>
    <x v="1"/>
  </r>
  <r>
    <x v="676"/>
    <x v="1"/>
    <x v="6"/>
    <s v="PremiumView"/>
    <n v="48293"/>
    <m/>
    <m/>
    <m/>
    <m/>
    <n v="221712.12461449535"/>
    <m/>
    <x v="0"/>
    <m/>
    <m/>
    <x v="98"/>
    <m/>
    <x v="2"/>
    <x v="3"/>
    <x v="1"/>
  </r>
  <r>
    <x v="677"/>
    <x v="1"/>
    <x v="6"/>
    <s v="PremiumView"/>
    <n v="50918"/>
    <m/>
    <m/>
    <m/>
    <m/>
    <n v="227212.53018773999"/>
    <m/>
    <x v="0"/>
    <m/>
    <m/>
    <x v="98"/>
    <m/>
    <x v="2"/>
    <x v="3"/>
    <x v="1"/>
  </r>
  <r>
    <x v="678"/>
    <x v="1"/>
    <x v="6"/>
    <s v="PremiumView"/>
    <n v="49902"/>
    <m/>
    <m/>
    <m/>
    <m/>
    <n v="227845.288647195"/>
    <m/>
    <x v="0"/>
    <m/>
    <m/>
    <x v="98"/>
    <m/>
    <x v="2"/>
    <x v="3"/>
    <x v="1"/>
  </r>
  <r>
    <x v="679"/>
    <x v="1"/>
    <x v="6"/>
    <s v="PremiumView"/>
    <n v="48697"/>
    <m/>
    <m/>
    <m/>
    <m/>
    <n v="222479.00473727699"/>
    <m/>
    <x v="0"/>
    <m/>
    <m/>
    <x v="99"/>
    <m/>
    <x v="2"/>
    <x v="3"/>
    <x v="1"/>
  </r>
  <r>
    <x v="680"/>
    <x v="1"/>
    <x v="6"/>
    <s v="PremiumView"/>
    <n v="47270"/>
    <m/>
    <m/>
    <m/>
    <m/>
    <n v="215978.05284028844"/>
    <m/>
    <x v="0"/>
    <m/>
    <m/>
    <x v="99"/>
    <m/>
    <x v="2"/>
    <x v="3"/>
    <x v="1"/>
  </r>
  <r>
    <x v="681"/>
    <x v="1"/>
    <x v="6"/>
    <s v="PremiumView"/>
    <n v="44852"/>
    <m/>
    <m/>
    <m/>
    <m/>
    <n v="215867.35680860464"/>
    <m/>
    <x v="0"/>
    <m/>
    <m/>
    <x v="99"/>
    <m/>
    <x v="2"/>
    <x v="3"/>
    <x v="1"/>
  </r>
  <r>
    <x v="682"/>
    <x v="1"/>
    <x v="6"/>
    <s v="PremiumView"/>
    <n v="46482"/>
    <m/>
    <m/>
    <m/>
    <m/>
    <n v="216014.00760925014"/>
    <m/>
    <x v="0"/>
    <m/>
    <m/>
    <x v="99"/>
    <m/>
    <x v="2"/>
    <x v="3"/>
    <x v="1"/>
  </r>
  <r>
    <x v="683"/>
    <x v="1"/>
    <x v="6"/>
    <s v="PremiumView"/>
    <n v="47421"/>
    <m/>
    <m/>
    <m/>
    <m/>
    <n v="215842.57672190209"/>
    <m/>
    <x v="0"/>
    <m/>
    <m/>
    <x v="99"/>
    <m/>
    <x v="2"/>
    <x v="3"/>
    <x v="1"/>
  </r>
  <r>
    <x v="684"/>
    <x v="1"/>
    <x v="6"/>
    <s v="PremiumView"/>
    <n v="47827"/>
    <m/>
    <m/>
    <m/>
    <m/>
    <n v="217098.61914980924"/>
    <m/>
    <x v="0"/>
    <m/>
    <m/>
    <x v="99"/>
    <m/>
    <x v="2"/>
    <x v="3"/>
    <x v="1"/>
  </r>
  <r>
    <x v="685"/>
    <x v="1"/>
    <x v="6"/>
    <s v="PremiumView"/>
    <n v="48170"/>
    <m/>
    <m/>
    <m/>
    <m/>
    <n v="216512.74390823199"/>
    <m/>
    <x v="0"/>
    <m/>
    <m/>
    <x v="99"/>
    <m/>
    <x v="2"/>
    <x v="3"/>
    <x v="1"/>
  </r>
  <r>
    <x v="686"/>
    <x v="1"/>
    <x v="6"/>
    <s v="PremiumView"/>
    <n v="47955"/>
    <m/>
    <m/>
    <m/>
    <m/>
    <n v="218537.22198064299"/>
    <m/>
    <x v="0"/>
    <m/>
    <m/>
    <x v="100"/>
    <m/>
    <x v="2"/>
    <x v="3"/>
    <x v="1"/>
  </r>
  <r>
    <x v="687"/>
    <x v="1"/>
    <x v="6"/>
    <s v="PremiumView"/>
    <n v="47596"/>
    <m/>
    <m/>
    <m/>
    <m/>
    <n v="215673.70012068545"/>
    <m/>
    <x v="0"/>
    <m/>
    <m/>
    <x v="100"/>
    <m/>
    <x v="2"/>
    <x v="3"/>
    <x v="1"/>
  </r>
  <r>
    <x v="688"/>
    <x v="1"/>
    <x v="6"/>
    <s v="PremiumView"/>
    <n v="48278"/>
    <m/>
    <m/>
    <m/>
    <m/>
    <n v="216054.84512777705"/>
    <m/>
    <x v="0"/>
    <m/>
    <m/>
    <x v="100"/>
    <m/>
    <x v="2"/>
    <x v="3"/>
    <x v="1"/>
  </r>
  <r>
    <x v="689"/>
    <x v="1"/>
    <x v="6"/>
    <s v="PremiumView"/>
    <n v="48556"/>
    <m/>
    <m/>
    <m/>
    <m/>
    <n v="216208.79677958749"/>
    <m/>
    <x v="0"/>
    <m/>
    <m/>
    <x v="100"/>
    <m/>
    <x v="2"/>
    <x v="3"/>
    <x v="1"/>
  </r>
  <r>
    <x v="690"/>
    <x v="1"/>
    <x v="6"/>
    <s v="PremiumView"/>
    <n v="48319"/>
    <m/>
    <m/>
    <m/>
    <m/>
    <n v="214069.99154440634"/>
    <m/>
    <x v="0"/>
    <m/>
    <m/>
    <x v="100"/>
    <m/>
    <x v="2"/>
    <x v="3"/>
    <x v="1"/>
  </r>
  <r>
    <x v="691"/>
    <x v="1"/>
    <x v="6"/>
    <s v="PremiumView"/>
    <n v="48176"/>
    <m/>
    <m/>
    <m/>
    <m/>
    <n v="213260.19975072864"/>
    <m/>
    <x v="0"/>
    <m/>
    <m/>
    <x v="100"/>
    <m/>
    <x v="2"/>
    <x v="3"/>
    <x v="1"/>
  </r>
  <r>
    <x v="692"/>
    <x v="1"/>
    <x v="6"/>
    <s v="PremiumView"/>
    <n v="48315"/>
    <m/>
    <m/>
    <m/>
    <m/>
    <n v="214110.41904408843"/>
    <m/>
    <x v="0"/>
    <m/>
    <m/>
    <x v="100"/>
    <m/>
    <x v="2"/>
    <x v="3"/>
    <x v="1"/>
  </r>
  <r>
    <x v="693"/>
    <x v="1"/>
    <x v="6"/>
    <s v="PremiumView"/>
    <n v="48249"/>
    <m/>
    <m/>
    <m/>
    <m/>
    <n v="214564.88447279678"/>
    <m/>
    <x v="0"/>
    <m/>
    <m/>
    <x v="101"/>
    <m/>
    <x v="2"/>
    <x v="3"/>
    <x v="1"/>
  </r>
  <r>
    <x v="694"/>
    <x v="1"/>
    <x v="6"/>
    <s v="PremiumView"/>
    <n v="48810"/>
    <m/>
    <m/>
    <m/>
    <m/>
    <n v="215911.20862240394"/>
    <m/>
    <x v="0"/>
    <m/>
    <m/>
    <x v="101"/>
    <m/>
    <x v="2"/>
    <x v="3"/>
    <x v="1"/>
  </r>
  <r>
    <x v="757"/>
    <x v="1"/>
    <x v="6"/>
    <s v="PremiumView"/>
    <n v="47927"/>
    <m/>
    <m/>
    <m/>
    <m/>
    <n v="213393.45546128374"/>
    <m/>
    <x v="0"/>
    <m/>
    <m/>
    <x v="101"/>
    <m/>
    <x v="2"/>
    <x v="3"/>
    <x v="1"/>
  </r>
  <r>
    <x v="816"/>
    <x v="1"/>
    <x v="6"/>
    <s v="PremiumView"/>
    <n v="47724"/>
    <m/>
    <m/>
    <m/>
    <m/>
    <n v="212989.41526061945"/>
    <m/>
    <x v="0"/>
    <m/>
    <m/>
    <x v="101"/>
    <m/>
    <x v="2"/>
    <x v="3"/>
    <x v="1"/>
  </r>
  <r>
    <x v="817"/>
    <x v="1"/>
    <x v="6"/>
    <s v="PremiumView"/>
    <n v="48502"/>
    <m/>
    <m/>
    <m/>
    <m/>
    <n v="213882.2457655594"/>
    <m/>
    <x v="0"/>
    <m/>
    <m/>
    <x v="101"/>
    <m/>
    <x v="2"/>
    <x v="3"/>
    <x v="1"/>
  </r>
  <r>
    <x v="758"/>
    <x v="1"/>
    <x v="6"/>
    <s v="PremiumView"/>
    <n v="48415"/>
    <m/>
    <m/>
    <m/>
    <m/>
    <n v="213403.40576624859"/>
    <m/>
    <x v="0"/>
    <m/>
    <m/>
    <x v="101"/>
    <m/>
    <x v="2"/>
    <x v="3"/>
    <x v="1"/>
  </r>
  <r>
    <x v="759"/>
    <x v="1"/>
    <x v="6"/>
    <s v="PremiumView"/>
    <n v="48618"/>
    <m/>
    <m/>
    <m/>
    <m/>
    <n v="213405.52399022548"/>
    <m/>
    <x v="0"/>
    <m/>
    <m/>
    <x v="101"/>
    <m/>
    <x v="2"/>
    <x v="3"/>
    <x v="1"/>
  </r>
  <r>
    <x v="760"/>
    <x v="1"/>
    <x v="6"/>
    <s v="PremiumView"/>
    <n v="48732"/>
    <m/>
    <m/>
    <m/>
    <m/>
    <n v="214617.76193802"/>
    <m/>
    <x v="0"/>
    <m/>
    <m/>
    <x v="112"/>
    <m/>
    <x v="2"/>
    <x v="3"/>
    <x v="1"/>
  </r>
  <r>
    <x v="761"/>
    <x v="1"/>
    <x v="6"/>
    <s v="PremiumView"/>
    <n v="49733"/>
    <m/>
    <m/>
    <m/>
    <m/>
    <n v="216680.70386675399"/>
    <m/>
    <x v="0"/>
    <m/>
    <m/>
    <x v="112"/>
    <m/>
    <x v="2"/>
    <x v="3"/>
    <x v="1"/>
  </r>
  <r>
    <x v="818"/>
    <x v="1"/>
    <x v="6"/>
    <s v="PremiumView"/>
    <n v="33000"/>
    <m/>
    <m/>
    <m/>
    <m/>
    <n v="147772.22992436262"/>
    <m/>
    <x v="0"/>
    <m/>
    <m/>
    <x v="112"/>
    <m/>
    <x v="2"/>
    <x v="3"/>
    <x v="1"/>
  </r>
  <r>
    <x v="741"/>
    <x v="7"/>
    <x v="0"/>
    <s v="Facebook_カカクコム"/>
    <n v="50013"/>
    <m/>
    <m/>
    <m/>
    <m/>
    <n v="122003.2983275"/>
    <m/>
    <x v="0"/>
    <m/>
    <m/>
    <x v="109"/>
    <m/>
    <x v="2"/>
    <x v="3"/>
    <x v="0"/>
  </r>
  <r>
    <x v="742"/>
    <x v="7"/>
    <x v="0"/>
    <s v="Facebook_カカクコム"/>
    <n v="73994"/>
    <m/>
    <m/>
    <m/>
    <m/>
    <n v="167661.30906074998"/>
    <m/>
    <x v="0"/>
    <m/>
    <m/>
    <x v="109"/>
    <m/>
    <x v="2"/>
    <x v="3"/>
    <x v="0"/>
  </r>
  <r>
    <x v="743"/>
    <x v="7"/>
    <x v="0"/>
    <s v="Facebook_カカクコム"/>
    <n v="75896"/>
    <m/>
    <m/>
    <m/>
    <m/>
    <n v="166174.64282149996"/>
    <m/>
    <x v="0"/>
    <m/>
    <m/>
    <x v="109"/>
    <m/>
    <x v="2"/>
    <x v="3"/>
    <x v="0"/>
  </r>
  <r>
    <x v="744"/>
    <x v="7"/>
    <x v="0"/>
    <s v="Facebook_カカクコム"/>
    <n v="87457"/>
    <m/>
    <m/>
    <m/>
    <m/>
    <n v="176690.33186524999"/>
    <m/>
    <x v="0"/>
    <m/>
    <m/>
    <x v="109"/>
    <m/>
    <x v="2"/>
    <x v="3"/>
    <x v="0"/>
  </r>
  <r>
    <x v="745"/>
    <x v="7"/>
    <x v="0"/>
    <s v="Facebook_カカクコム"/>
    <n v="98517"/>
    <m/>
    <m/>
    <m/>
    <m/>
    <n v="178196.82124349999"/>
    <m/>
    <x v="0"/>
    <m/>
    <m/>
    <x v="110"/>
    <m/>
    <x v="2"/>
    <x v="3"/>
    <x v="0"/>
  </r>
  <r>
    <x v="746"/>
    <x v="7"/>
    <x v="0"/>
    <s v="Facebook_カカクコム"/>
    <n v="97797"/>
    <m/>
    <m/>
    <m/>
    <m/>
    <n v="174646.16495699997"/>
    <m/>
    <x v="0"/>
    <m/>
    <m/>
    <x v="110"/>
    <m/>
    <x v="2"/>
    <x v="3"/>
    <x v="0"/>
  </r>
  <r>
    <x v="747"/>
    <x v="7"/>
    <x v="0"/>
    <s v="Facebook_カカクコム"/>
    <n v="107918"/>
    <m/>
    <m/>
    <m/>
    <m/>
    <n v="207337.9652915"/>
    <m/>
    <x v="0"/>
    <m/>
    <m/>
    <x v="110"/>
    <m/>
    <x v="2"/>
    <x v="3"/>
    <x v="0"/>
  </r>
  <r>
    <x v="748"/>
    <x v="7"/>
    <x v="0"/>
    <s v="Facebook_カカクコム"/>
    <n v="97600"/>
    <m/>
    <m/>
    <m/>
    <m/>
    <n v="191180.37641499998"/>
    <m/>
    <x v="0"/>
    <m/>
    <m/>
    <x v="110"/>
    <m/>
    <x v="2"/>
    <x v="3"/>
    <x v="0"/>
  </r>
  <r>
    <x v="749"/>
    <x v="7"/>
    <x v="0"/>
    <s v="Facebook_カカクコム"/>
    <n v="115037"/>
    <m/>
    <m/>
    <m/>
    <m/>
    <n v="194755.80972974998"/>
    <m/>
    <x v="0"/>
    <m/>
    <m/>
    <x v="110"/>
    <m/>
    <x v="2"/>
    <x v="3"/>
    <x v="0"/>
  </r>
  <r>
    <x v="750"/>
    <x v="7"/>
    <x v="0"/>
    <s v="Facebook_カカクコム"/>
    <n v="140444"/>
    <m/>
    <m/>
    <m/>
    <m/>
    <n v="196814.84304449998"/>
    <m/>
    <x v="0"/>
    <m/>
    <m/>
    <x v="110"/>
    <m/>
    <x v="2"/>
    <x v="3"/>
    <x v="0"/>
  </r>
  <r>
    <x v="751"/>
    <x v="7"/>
    <x v="0"/>
    <s v="Facebook_カカクコム"/>
    <n v="151553"/>
    <m/>
    <m/>
    <m/>
    <m/>
    <n v="217558.798885"/>
    <m/>
    <x v="0"/>
    <m/>
    <m/>
    <x v="110"/>
    <m/>
    <x v="2"/>
    <x v="3"/>
    <x v="0"/>
  </r>
  <r>
    <x v="752"/>
    <x v="7"/>
    <x v="0"/>
    <s v="Facebook_カカクコム"/>
    <n v="133841"/>
    <m/>
    <m/>
    <m/>
    <m/>
    <n v="194473.34326749999"/>
    <m/>
    <x v="0"/>
    <m/>
    <m/>
    <x v="111"/>
    <m/>
    <x v="2"/>
    <x v="3"/>
    <x v="0"/>
  </r>
  <r>
    <x v="753"/>
    <x v="7"/>
    <x v="0"/>
    <s v="Facebook_カカクコム"/>
    <n v="155107"/>
    <m/>
    <m/>
    <m/>
    <m/>
    <n v="216810.50950674998"/>
    <m/>
    <x v="0"/>
    <m/>
    <m/>
    <x v="111"/>
    <m/>
    <x v="2"/>
    <x v="3"/>
    <x v="0"/>
  </r>
  <r>
    <x v="754"/>
    <x v="7"/>
    <x v="0"/>
    <s v="Facebook_カカクコム"/>
    <n v="175413"/>
    <m/>
    <m/>
    <m/>
    <m/>
    <n v="240654.16512424999"/>
    <m/>
    <x v="0"/>
    <m/>
    <m/>
    <x v="111"/>
    <m/>
    <x v="2"/>
    <x v="3"/>
    <x v="0"/>
  </r>
  <r>
    <x v="755"/>
    <x v="7"/>
    <x v="0"/>
    <s v="Facebook_カカクコム"/>
    <n v="183531"/>
    <m/>
    <m/>
    <m/>
    <m/>
    <n v="239925.69888500002"/>
    <m/>
    <x v="0"/>
    <m/>
    <m/>
    <x v="111"/>
    <m/>
    <x v="2"/>
    <x v="3"/>
    <x v="0"/>
  </r>
  <r>
    <x v="756"/>
    <x v="7"/>
    <x v="0"/>
    <s v="Facebook_カカクコム"/>
    <n v="103609"/>
    <m/>
    <m/>
    <m/>
    <m/>
    <n v="115115.07691674998"/>
    <m/>
    <x v="0"/>
    <m/>
    <m/>
    <x v="111"/>
    <m/>
    <x v="2"/>
    <x v="3"/>
    <x v="0"/>
  </r>
  <r>
    <x v="597"/>
    <x v="9"/>
    <x v="0"/>
    <s v="NDG_Brand_video_0525_twivery"/>
    <n v="419428"/>
    <m/>
    <m/>
    <m/>
    <m/>
    <n v="99651.841019519998"/>
    <m/>
    <x v="0"/>
    <m/>
    <m/>
    <x v="87"/>
    <m/>
    <x v="2"/>
    <x v="3"/>
    <x v="1"/>
  </r>
  <r>
    <x v="598"/>
    <x v="9"/>
    <x v="0"/>
    <s v="NDG_Brand_video_0525_twivery"/>
    <n v="440917"/>
    <m/>
    <m/>
    <m/>
    <m/>
    <n v="93499.970366475012"/>
    <m/>
    <x v="0"/>
    <m/>
    <m/>
    <x v="87"/>
    <m/>
    <x v="2"/>
    <x v="3"/>
    <x v="1"/>
  </r>
  <r>
    <x v="599"/>
    <x v="9"/>
    <x v="0"/>
    <s v="NDG_Brand_video_0525_twivery"/>
    <n v="400772"/>
    <m/>
    <m/>
    <m/>
    <m/>
    <n v="93382.063931044991"/>
    <m/>
    <x v="0"/>
    <m/>
    <m/>
    <x v="87"/>
    <m/>
    <x v="2"/>
    <x v="3"/>
    <x v="1"/>
  </r>
  <r>
    <x v="600"/>
    <x v="9"/>
    <x v="0"/>
    <s v="NDG_Brand_video_0525_twivery"/>
    <n v="447758"/>
    <m/>
    <m/>
    <m/>
    <m/>
    <n v="93493.751961300004"/>
    <m/>
    <x v="0"/>
    <m/>
    <m/>
    <x v="87"/>
    <m/>
    <x v="2"/>
    <x v="3"/>
    <x v="1"/>
  </r>
  <r>
    <x v="601"/>
    <x v="9"/>
    <x v="0"/>
    <s v="NDG_Brand_video_0525_twivery"/>
    <n v="490628"/>
    <m/>
    <m/>
    <m/>
    <m/>
    <n v="93642.16"/>
    <m/>
    <x v="0"/>
    <m/>
    <m/>
    <x v="87"/>
    <m/>
    <x v="2"/>
    <x v="3"/>
    <x v="1"/>
  </r>
  <r>
    <x v="602"/>
    <x v="9"/>
    <x v="0"/>
    <s v="NDG_Brand_video_0525_twivery"/>
    <n v="485156"/>
    <m/>
    <m/>
    <m/>
    <m/>
    <n v="93896.432721659992"/>
    <m/>
    <x v="0"/>
    <m/>
    <m/>
    <x v="88"/>
    <m/>
    <x v="2"/>
    <x v="3"/>
    <x v="1"/>
  </r>
  <r>
    <x v="603"/>
    <x v="9"/>
    <x v="0"/>
    <s v="NDG_Brand_video_0525_twivery"/>
    <n v="383644"/>
    <m/>
    <m/>
    <m/>
    <m/>
    <n v="81395"/>
    <m/>
    <x v="0"/>
    <m/>
    <m/>
    <x v="88"/>
    <m/>
    <x v="2"/>
    <x v="3"/>
    <x v="1"/>
  </r>
  <r>
    <x v="604"/>
    <x v="9"/>
    <x v="0"/>
    <s v="NDG_Brand_video_0525_twivery"/>
    <n v="418651"/>
    <m/>
    <m/>
    <m/>
    <m/>
    <n v="81072.764999999999"/>
    <m/>
    <x v="0"/>
    <m/>
    <m/>
    <x v="88"/>
    <m/>
    <x v="2"/>
    <x v="3"/>
    <x v="1"/>
  </r>
  <r>
    <x v="605"/>
    <x v="9"/>
    <x v="0"/>
    <s v="NDG_Brand_video_0525_twivery"/>
    <n v="390027"/>
    <m/>
    <m/>
    <m/>
    <m/>
    <n v="81019.107568445004"/>
    <m/>
    <x v="0"/>
    <m/>
    <m/>
    <x v="88"/>
    <m/>
    <x v="2"/>
    <x v="3"/>
    <x v="1"/>
  </r>
  <r>
    <x v="606"/>
    <x v="9"/>
    <x v="0"/>
    <s v="NDG_Brand_video_0525_twivery"/>
    <n v="382861"/>
    <m/>
    <m/>
    <m/>
    <m/>
    <n v="80868.912388790006"/>
    <m/>
    <x v="0"/>
    <m/>
    <m/>
    <x v="88"/>
    <m/>
    <x v="2"/>
    <x v="3"/>
    <x v="1"/>
  </r>
  <r>
    <x v="607"/>
    <x v="9"/>
    <x v="0"/>
    <s v="NDG_Brand_video_0525_twivery"/>
    <n v="382647"/>
    <m/>
    <m/>
    <m/>
    <m/>
    <n v="80912.927592474996"/>
    <m/>
    <x v="0"/>
    <m/>
    <m/>
    <x v="88"/>
    <m/>
    <x v="2"/>
    <x v="3"/>
    <x v="1"/>
  </r>
  <r>
    <x v="608"/>
    <x v="9"/>
    <x v="0"/>
    <s v="NDG_Brand_video_0525_twivery"/>
    <n v="419642"/>
    <m/>
    <m/>
    <m/>
    <m/>
    <n v="81071.649999999994"/>
    <m/>
    <x v="0"/>
    <m/>
    <m/>
    <x v="88"/>
    <m/>
    <x v="2"/>
    <x v="3"/>
    <x v="1"/>
  </r>
  <r>
    <x v="609"/>
    <x v="9"/>
    <x v="0"/>
    <s v="NDG_Brand_video_0525_twivery"/>
    <n v="441310"/>
    <m/>
    <m/>
    <m/>
    <m/>
    <n v="81085.03"/>
    <m/>
    <x v="0"/>
    <m/>
    <m/>
    <x v="89"/>
    <m/>
    <x v="2"/>
    <x v="3"/>
    <x v="1"/>
  </r>
  <r>
    <x v="610"/>
    <x v="9"/>
    <x v="0"/>
    <s v="NDG_Brand_video_0525_twivery"/>
    <n v="432885"/>
    <m/>
    <m/>
    <m/>
    <m/>
    <n v="81083.914999999994"/>
    <m/>
    <x v="0"/>
    <m/>
    <m/>
    <x v="89"/>
    <m/>
    <x v="2"/>
    <x v="3"/>
    <x v="1"/>
  </r>
  <r>
    <x v="611"/>
    <x v="9"/>
    <x v="0"/>
    <s v="NDG_Brand_video_0525_twivery"/>
    <n v="427289"/>
    <m/>
    <m/>
    <m/>
    <m/>
    <n v="81081.684999999998"/>
    <m/>
    <x v="0"/>
    <m/>
    <m/>
    <x v="89"/>
    <m/>
    <x v="2"/>
    <x v="3"/>
    <x v="1"/>
  </r>
  <r>
    <x v="612"/>
    <x v="9"/>
    <x v="0"/>
    <s v="NDG_Brand_video_0525_twivery"/>
    <n v="406424"/>
    <m/>
    <m/>
    <m/>
    <m/>
    <n v="81083.914999999994"/>
    <m/>
    <x v="0"/>
    <m/>
    <m/>
    <x v="89"/>
    <m/>
    <x v="2"/>
    <x v="3"/>
    <x v="1"/>
  </r>
  <r>
    <x v="613"/>
    <x v="9"/>
    <x v="0"/>
    <s v="NDG_Brand_video_0525_twivery"/>
    <n v="398481"/>
    <m/>
    <m/>
    <m/>
    <m/>
    <n v="81069.42"/>
    <m/>
    <x v="0"/>
    <m/>
    <m/>
    <x v="89"/>
    <m/>
    <x v="2"/>
    <x v="3"/>
    <x v="1"/>
  </r>
  <r>
    <x v="614"/>
    <x v="9"/>
    <x v="0"/>
    <s v="NDG_Brand_video_0525_twivery"/>
    <n v="406813"/>
    <m/>
    <m/>
    <m/>
    <m/>
    <n v="81069.42"/>
    <m/>
    <x v="0"/>
    <m/>
    <m/>
    <x v="89"/>
    <m/>
    <x v="2"/>
    <x v="3"/>
    <x v="1"/>
  </r>
  <r>
    <x v="615"/>
    <x v="9"/>
    <x v="0"/>
    <s v="NDG_Brand_video_0525_twivery"/>
    <n v="449454"/>
    <m/>
    <m/>
    <m/>
    <m/>
    <n v="81069.42"/>
    <m/>
    <x v="0"/>
    <m/>
    <m/>
    <x v="89"/>
    <m/>
    <x v="2"/>
    <x v="3"/>
    <x v="1"/>
  </r>
  <r>
    <x v="616"/>
    <x v="9"/>
    <x v="0"/>
    <s v="NDG_Brand_video_0525_twivery"/>
    <n v="457719"/>
    <m/>
    <m/>
    <m/>
    <m/>
    <n v="81081.684999999998"/>
    <m/>
    <x v="0"/>
    <m/>
    <m/>
    <x v="90"/>
    <m/>
    <x v="2"/>
    <x v="3"/>
    <x v="1"/>
  </r>
  <r>
    <x v="617"/>
    <x v="9"/>
    <x v="0"/>
    <s v="NDG_Brand_video_0525_twivery"/>
    <n v="429746"/>
    <m/>
    <m/>
    <m/>
    <m/>
    <n v="81087.259999999995"/>
    <m/>
    <x v="0"/>
    <m/>
    <m/>
    <x v="90"/>
    <m/>
    <x v="2"/>
    <x v="3"/>
    <x v="1"/>
  </r>
  <r>
    <x v="618"/>
    <x v="9"/>
    <x v="0"/>
    <s v="NDG_Brand_video_0525_twivery"/>
    <n v="393951"/>
    <m/>
    <m/>
    <m/>
    <m/>
    <n v="81098.41"/>
    <m/>
    <x v="0"/>
    <m/>
    <m/>
    <x v="90"/>
    <m/>
    <x v="2"/>
    <x v="3"/>
    <x v="1"/>
  </r>
  <r>
    <x v="619"/>
    <x v="9"/>
    <x v="0"/>
    <s v="NDG_Brand_video_0525_twivery"/>
    <n v="308503"/>
    <m/>
    <m/>
    <m/>
    <m/>
    <n v="80859.651500955006"/>
    <m/>
    <x v="0"/>
    <m/>
    <m/>
    <x v="90"/>
    <m/>
    <x v="2"/>
    <x v="3"/>
    <x v="1"/>
  </r>
  <r>
    <x v="620"/>
    <x v="9"/>
    <x v="0"/>
    <s v="NDG_Brand_video_0525_twivery"/>
    <n v="273210"/>
    <m/>
    <m/>
    <m/>
    <m/>
    <n v="81131.86"/>
    <m/>
    <x v="0"/>
    <m/>
    <m/>
    <x v="90"/>
    <m/>
    <x v="2"/>
    <x v="3"/>
    <x v="1"/>
  </r>
  <r>
    <x v="621"/>
    <x v="9"/>
    <x v="0"/>
    <s v="NDG_Brand_video_0525_twivery"/>
    <n v="260362"/>
    <m/>
    <m/>
    <m/>
    <m/>
    <n v="80350.612574244995"/>
    <m/>
    <x v="0"/>
    <m/>
    <m/>
    <x v="90"/>
    <m/>
    <x v="2"/>
    <x v="3"/>
    <x v="1"/>
  </r>
  <r>
    <x v="622"/>
    <x v="9"/>
    <x v="0"/>
    <s v="NDG_Brand_video_0525_twivery"/>
    <n v="239396"/>
    <m/>
    <m/>
    <m/>
    <m/>
    <n v="78637.210895444994"/>
    <m/>
    <x v="0"/>
    <m/>
    <m/>
    <x v="90"/>
    <m/>
    <x v="2"/>
    <x v="3"/>
    <x v="1"/>
  </r>
  <r>
    <x v="623"/>
    <x v="9"/>
    <x v="0"/>
    <s v="NDG_Brand_video_0525_twivery"/>
    <n v="223554"/>
    <m/>
    <m/>
    <m/>
    <m/>
    <n v="78908.734962889997"/>
    <m/>
    <x v="0"/>
    <m/>
    <m/>
    <x v="91"/>
    <m/>
    <x v="2"/>
    <x v="3"/>
    <x v="1"/>
  </r>
  <r>
    <x v="624"/>
    <x v="9"/>
    <x v="0"/>
    <s v="NDG_Brand_video_0525_twivery"/>
    <n v="193569"/>
    <m/>
    <m/>
    <m/>
    <m/>
    <n v="78466.977802144989"/>
    <m/>
    <x v="0"/>
    <m/>
    <m/>
    <x v="91"/>
    <m/>
    <x v="2"/>
    <x v="3"/>
    <x v="1"/>
  </r>
  <r>
    <x v="625"/>
    <x v="9"/>
    <x v="0"/>
    <s v="NDG_Brand_video_0525_twivery"/>
    <n v="191617"/>
    <m/>
    <m/>
    <m/>
    <m/>
    <n v="79000.374437940001"/>
    <m/>
    <x v="0"/>
    <m/>
    <m/>
    <x v="91"/>
    <m/>
    <x v="2"/>
    <x v="3"/>
    <x v="1"/>
  </r>
  <r>
    <x v="626"/>
    <x v="9"/>
    <x v="0"/>
    <s v="NDG_Brand_video_0525_twivery"/>
    <n v="194385"/>
    <m/>
    <m/>
    <m/>
    <m/>
    <n v="80604.291058885006"/>
    <m/>
    <x v="0"/>
    <m/>
    <m/>
    <x v="91"/>
    <m/>
    <x v="2"/>
    <x v="3"/>
    <x v="1"/>
  </r>
  <r>
    <x v="627"/>
    <x v="9"/>
    <x v="0"/>
    <s v="NDG_Brand_video_0525_twivery"/>
    <n v="228297"/>
    <m/>
    <m/>
    <m/>
    <m/>
    <n v="81539.941668719999"/>
    <m/>
    <x v="0"/>
    <m/>
    <m/>
    <x v="91"/>
    <m/>
    <x v="2"/>
    <x v="3"/>
    <x v="1"/>
  </r>
  <r>
    <x v="628"/>
    <x v="9"/>
    <x v="0"/>
    <s v="NDG_Brand_video_0525_twivery"/>
    <n v="224098"/>
    <m/>
    <m/>
    <m/>
    <m/>
    <n v="81284.696825389998"/>
    <m/>
    <x v="0"/>
    <m/>
    <m/>
    <x v="91"/>
    <m/>
    <x v="2"/>
    <x v="3"/>
    <x v="1"/>
  </r>
  <r>
    <x v="629"/>
    <x v="9"/>
    <x v="0"/>
    <s v="NDG_Brand_video_0525_twivery"/>
    <n v="244625"/>
    <m/>
    <m/>
    <m/>
    <m/>
    <n v="81612.533726994996"/>
    <m/>
    <x v="0"/>
    <m/>
    <m/>
    <x v="91"/>
    <m/>
    <x v="2"/>
    <x v="3"/>
    <x v="1"/>
  </r>
  <r>
    <x v="630"/>
    <x v="9"/>
    <x v="0"/>
    <s v="NDG_Brand_video_0525_twivery"/>
    <n v="231508"/>
    <m/>
    <m/>
    <m/>
    <m/>
    <n v="82325.85662942499"/>
    <m/>
    <x v="0"/>
    <m/>
    <m/>
    <x v="92"/>
    <m/>
    <x v="2"/>
    <x v="3"/>
    <x v="1"/>
  </r>
  <r>
    <x v="631"/>
    <x v="9"/>
    <x v="0"/>
    <s v="NDG_Brand_video_0525_twivery"/>
    <n v="220736"/>
    <m/>
    <m/>
    <m/>
    <m/>
    <n v="82920.013855565005"/>
    <m/>
    <x v="0"/>
    <m/>
    <m/>
    <x v="92"/>
    <m/>
    <x v="2"/>
    <x v="3"/>
    <x v="1"/>
  </r>
  <r>
    <x v="632"/>
    <x v="9"/>
    <x v="0"/>
    <s v="NDG_Brand_video_0525_twivery"/>
    <n v="212068"/>
    <m/>
    <m/>
    <m/>
    <m/>
    <n v="83360.316595815006"/>
    <m/>
    <x v="0"/>
    <m/>
    <m/>
    <x v="92"/>
    <m/>
    <x v="2"/>
    <x v="3"/>
    <x v="1"/>
  </r>
  <r>
    <x v="981"/>
    <x v="3"/>
    <x v="0"/>
    <s v="AFF(PH)"/>
    <m/>
    <m/>
    <m/>
    <m/>
    <m/>
    <n v="167486.40480000005"/>
    <m/>
    <x v="0"/>
    <m/>
    <m/>
    <x v="141"/>
    <m/>
    <x v="2"/>
    <x v="3"/>
    <x v="2"/>
  </r>
  <r>
    <x v="1012"/>
    <x v="3"/>
    <x v="0"/>
    <s v="AFF(PH)"/>
    <m/>
    <m/>
    <m/>
    <m/>
    <m/>
    <n v="266743.26120000001"/>
    <m/>
    <x v="0"/>
    <m/>
    <m/>
    <x v="145"/>
    <m/>
    <x v="2"/>
    <x v="3"/>
    <x v="2"/>
  </r>
  <r>
    <x v="858"/>
    <x v="3"/>
    <x v="0"/>
    <s v="AFF(PH)"/>
    <m/>
    <m/>
    <m/>
    <m/>
    <m/>
    <n v="656043.05000000005"/>
    <m/>
    <x v="0"/>
    <m/>
    <m/>
    <x v="125"/>
    <m/>
    <x v="2"/>
    <x v="3"/>
    <x v="2"/>
  </r>
  <r>
    <x v="776"/>
    <x v="3"/>
    <x v="0"/>
    <s v="AFF(PH)"/>
    <m/>
    <m/>
    <m/>
    <m/>
    <m/>
    <n v="841963.20000000007"/>
    <m/>
    <x v="0"/>
    <m/>
    <m/>
    <x v="116"/>
    <m/>
    <x v="2"/>
    <x v="3"/>
    <x v="2"/>
  </r>
  <r>
    <x v="807"/>
    <x v="3"/>
    <x v="0"/>
    <s v="AFF(PH)"/>
    <m/>
    <m/>
    <m/>
    <m/>
    <m/>
    <n v="697619"/>
    <m/>
    <x v="0"/>
    <m/>
    <m/>
    <x v="121"/>
    <m/>
    <x v="2"/>
    <x v="3"/>
    <x v="2"/>
  </r>
  <r>
    <x v="566"/>
    <x v="3"/>
    <x v="0"/>
    <s v="AFF(PH)"/>
    <m/>
    <m/>
    <m/>
    <m/>
    <m/>
    <n v="289224"/>
    <m/>
    <x v="0"/>
    <m/>
    <m/>
    <x v="82"/>
    <m/>
    <x v="2"/>
    <x v="3"/>
    <x v="2"/>
  </r>
  <r>
    <x v="1041"/>
    <x v="3"/>
    <x v="0"/>
    <s v="AFF(PH)"/>
    <m/>
    <m/>
    <m/>
    <m/>
    <m/>
    <n v="0"/>
    <m/>
    <x v="0"/>
    <m/>
    <m/>
    <x v="150"/>
    <m/>
    <x v="2"/>
    <x v="3"/>
    <x v="2"/>
  </r>
  <r>
    <x v="1042"/>
    <x v="3"/>
    <x v="0"/>
    <s v="AFF(PH)"/>
    <m/>
    <m/>
    <m/>
    <m/>
    <m/>
    <n v="368760.60000000003"/>
    <m/>
    <x v="0"/>
    <m/>
    <m/>
    <x v="151"/>
    <m/>
    <x v="2"/>
    <x v="3"/>
    <x v="2"/>
  </r>
  <r>
    <x v="603"/>
    <x v="3"/>
    <x v="0"/>
    <s v="AFF(PH)"/>
    <m/>
    <m/>
    <m/>
    <m/>
    <m/>
    <n v="332607.60000000003"/>
    <m/>
    <x v="0"/>
    <m/>
    <m/>
    <x v="88"/>
    <m/>
    <x v="2"/>
    <x v="3"/>
    <x v="2"/>
  </r>
  <r>
    <x v="633"/>
    <x v="3"/>
    <x v="0"/>
    <s v="AFF(PH)"/>
    <m/>
    <m/>
    <m/>
    <m/>
    <m/>
    <n v="379472.60000000003"/>
    <m/>
    <x v="0"/>
    <m/>
    <m/>
    <x v="92"/>
    <m/>
    <x v="2"/>
    <x v="3"/>
    <x v="2"/>
  </r>
  <r>
    <x v="664"/>
    <x v="3"/>
    <x v="0"/>
    <s v="AFF(PH)"/>
    <m/>
    <m/>
    <m/>
    <m/>
    <m/>
    <n v="477219.60000000003"/>
    <m/>
    <x v="0"/>
    <m/>
    <m/>
    <x v="96"/>
    <m/>
    <x v="2"/>
    <x v="3"/>
    <x v="2"/>
  </r>
  <r>
    <x v="757"/>
    <x v="3"/>
    <x v="0"/>
    <s v="AFF(PH)"/>
    <m/>
    <m/>
    <m/>
    <m/>
    <m/>
    <n v="491680.8"/>
    <m/>
    <x v="0"/>
    <m/>
    <m/>
    <x v="101"/>
    <m/>
    <x v="2"/>
    <x v="3"/>
    <x v="2"/>
  </r>
  <r>
    <x v="827"/>
    <x v="3"/>
    <x v="0"/>
    <s v="AFF(PH)"/>
    <m/>
    <m/>
    <m/>
    <m/>
    <m/>
    <n v="650754"/>
    <m/>
    <x v="0"/>
    <m/>
    <m/>
    <x v="115"/>
    <m/>
    <x v="2"/>
    <x v="3"/>
    <x v="2"/>
  </r>
  <r>
    <x v="701"/>
    <x v="3"/>
    <x v="0"/>
    <s v="AFF(PH)"/>
    <m/>
    <m/>
    <m/>
    <m/>
    <m/>
    <n v="704849.6"/>
    <m/>
    <x v="0"/>
    <m/>
    <m/>
    <x v="103"/>
    <m/>
    <x v="2"/>
    <x v="3"/>
    <x v="2"/>
  </r>
  <r>
    <x v="726"/>
    <x v="3"/>
    <x v="0"/>
    <s v="AFF(PH)"/>
    <m/>
    <m/>
    <m/>
    <m/>
    <m/>
    <n v="1051918.4000000001"/>
    <m/>
    <x v="0"/>
    <m/>
    <m/>
    <x v="107"/>
    <m/>
    <x v="2"/>
    <x v="3"/>
    <x v="2"/>
  </r>
  <r>
    <x v="878"/>
    <x v="7"/>
    <x v="0"/>
    <s v="Facebook_カカクコム"/>
    <n v="21026"/>
    <m/>
    <m/>
    <m/>
    <m/>
    <n v="52747.516339869297"/>
    <m/>
    <x v="0"/>
    <m/>
    <m/>
    <x v="128"/>
    <m/>
    <x v="2"/>
    <x v="3"/>
    <x v="0"/>
  </r>
  <r>
    <x v="879"/>
    <x v="7"/>
    <x v="0"/>
    <s v="Facebook_カカクコム"/>
    <n v="18489"/>
    <m/>
    <m/>
    <m/>
    <m/>
    <n v="52692.130718954199"/>
    <m/>
    <x v="0"/>
    <m/>
    <m/>
    <x v="128"/>
    <m/>
    <x v="2"/>
    <x v="3"/>
    <x v="0"/>
  </r>
  <r>
    <x v="880"/>
    <x v="7"/>
    <x v="0"/>
    <s v="Facebook_カカクコム"/>
    <n v="17365"/>
    <m/>
    <m/>
    <m/>
    <m/>
    <n v="45159.686274509797"/>
    <m/>
    <x v="0"/>
    <m/>
    <m/>
    <x v="128"/>
    <m/>
    <x v="2"/>
    <x v="3"/>
    <x v="0"/>
  </r>
  <r>
    <x v="881"/>
    <x v="7"/>
    <x v="0"/>
    <s v="Facebook_カカクコム"/>
    <n v="19608"/>
    <m/>
    <m/>
    <m/>
    <m/>
    <n v="43760.470588235301"/>
    <m/>
    <x v="0"/>
    <m/>
    <m/>
    <x v="128"/>
    <m/>
    <x v="2"/>
    <x v="3"/>
    <x v="0"/>
  </r>
  <r>
    <x v="882"/>
    <x v="7"/>
    <x v="0"/>
    <s v="Facebook_カカクコム"/>
    <n v="21827"/>
    <m/>
    <m/>
    <m/>
    <m/>
    <n v="43483.542483660101"/>
    <m/>
    <x v="0"/>
    <m/>
    <m/>
    <x v="128"/>
    <m/>
    <x v="2"/>
    <x v="3"/>
    <x v="0"/>
  </r>
  <r>
    <x v="883"/>
    <x v="7"/>
    <x v="0"/>
    <s v="Facebook_カカクコム"/>
    <n v="20451"/>
    <m/>
    <m/>
    <m/>
    <m/>
    <n v="43005.477124183002"/>
    <m/>
    <x v="0"/>
    <m/>
    <m/>
    <x v="128"/>
    <m/>
    <x v="2"/>
    <x v="3"/>
    <x v="0"/>
  </r>
  <r>
    <x v="884"/>
    <x v="7"/>
    <x v="0"/>
    <s v="Facebook_カカクコム"/>
    <n v="20948"/>
    <m/>
    <m/>
    <m/>
    <m/>
    <n v="44850.692810457498"/>
    <m/>
    <x v="0"/>
    <m/>
    <m/>
    <x v="128"/>
    <m/>
    <x v="2"/>
    <x v="3"/>
    <x v="0"/>
  </r>
  <r>
    <x v="885"/>
    <x v="7"/>
    <x v="0"/>
    <s v="Facebook_カカクコム"/>
    <n v="22703"/>
    <m/>
    <m/>
    <m/>
    <m/>
    <n v="44261.856209150297"/>
    <m/>
    <x v="0"/>
    <m/>
    <m/>
    <x v="116"/>
    <m/>
    <x v="2"/>
    <x v="3"/>
    <x v="0"/>
  </r>
  <r>
    <x v="886"/>
    <x v="7"/>
    <x v="0"/>
    <s v="Facebook_カカクコム"/>
    <n v="25303"/>
    <m/>
    <m/>
    <m/>
    <m/>
    <n v="49949.084967320297"/>
    <m/>
    <x v="0"/>
    <m/>
    <m/>
    <x v="116"/>
    <m/>
    <x v="2"/>
    <x v="3"/>
    <x v="0"/>
  </r>
  <r>
    <x v="887"/>
    <x v="7"/>
    <x v="0"/>
    <s v="Facebook_カカクコム"/>
    <n v="28268"/>
    <m/>
    <m/>
    <m/>
    <m/>
    <n v="49596.3660130719"/>
    <m/>
    <x v="0"/>
    <m/>
    <m/>
    <x v="116"/>
    <m/>
    <x v="2"/>
    <x v="3"/>
    <x v="0"/>
  </r>
  <r>
    <x v="888"/>
    <x v="7"/>
    <x v="0"/>
    <s v="Facebook_カカクコム"/>
    <n v="20269"/>
    <m/>
    <m/>
    <m/>
    <m/>
    <n v="30494.156862745102"/>
    <m/>
    <x v="0"/>
    <m/>
    <m/>
    <x v="116"/>
    <m/>
    <x v="2"/>
    <x v="3"/>
    <x v="0"/>
  </r>
  <r>
    <x v="776"/>
    <x v="7"/>
    <x v="0"/>
    <s v="Facebook_カカクコム"/>
    <n v="40513"/>
    <m/>
    <m/>
    <m/>
    <m/>
    <n v="48447.843137254902"/>
    <m/>
    <x v="0"/>
    <m/>
    <m/>
    <x v="116"/>
    <m/>
    <x v="2"/>
    <x v="3"/>
    <x v="0"/>
  </r>
  <r>
    <x v="777"/>
    <x v="7"/>
    <x v="0"/>
    <s v="Facebook_カカクコム"/>
    <n v="36491"/>
    <m/>
    <m/>
    <m/>
    <m/>
    <n v="51564.013071895402"/>
    <m/>
    <x v="0"/>
    <m/>
    <m/>
    <x v="116"/>
    <m/>
    <x v="2"/>
    <x v="3"/>
    <x v="0"/>
  </r>
  <r>
    <x v="778"/>
    <x v="7"/>
    <x v="0"/>
    <s v="Facebook_カカクコム"/>
    <n v="34722"/>
    <m/>
    <m/>
    <m/>
    <m/>
    <n v="50214.352941176498"/>
    <m/>
    <x v="0"/>
    <m/>
    <m/>
    <x v="116"/>
    <m/>
    <x v="2"/>
    <x v="3"/>
    <x v="0"/>
  </r>
  <r>
    <x v="779"/>
    <x v="7"/>
    <x v="0"/>
    <s v="Facebook_カカクコム"/>
    <n v="35351"/>
    <m/>
    <m/>
    <m/>
    <m/>
    <n v="48800.5620915033"/>
    <m/>
    <x v="0"/>
    <m/>
    <m/>
    <x v="117"/>
    <m/>
    <x v="2"/>
    <x v="3"/>
    <x v="0"/>
  </r>
  <r>
    <x v="780"/>
    <x v="7"/>
    <x v="0"/>
    <s v="Facebook_カカクコム"/>
    <n v="36737"/>
    <m/>
    <m/>
    <m/>
    <m/>
    <n v="49648.836601307201"/>
    <m/>
    <x v="0"/>
    <m/>
    <m/>
    <x v="117"/>
    <m/>
    <x v="2"/>
    <x v="3"/>
    <x v="0"/>
  </r>
  <r>
    <x v="781"/>
    <x v="7"/>
    <x v="0"/>
    <s v="Facebook_カカクコム"/>
    <n v="25777"/>
    <m/>
    <m/>
    <m/>
    <m/>
    <n v="33196.392156862697"/>
    <m/>
    <x v="0"/>
    <m/>
    <m/>
    <x v="117"/>
    <m/>
    <x v="2"/>
    <x v="3"/>
    <x v="0"/>
  </r>
  <r>
    <x v="782"/>
    <x v="7"/>
    <x v="0"/>
    <s v="Facebook_カカクコム"/>
    <n v="161862"/>
    <m/>
    <m/>
    <m/>
    <m/>
    <n v="240950.77124183011"/>
    <m/>
    <x v="0"/>
    <m/>
    <m/>
    <x v="117"/>
    <m/>
    <x v="2"/>
    <x v="3"/>
    <x v="0"/>
  </r>
  <r>
    <x v="783"/>
    <x v="7"/>
    <x v="0"/>
    <s v="Facebook_カカクコム"/>
    <n v="137635"/>
    <m/>
    <m/>
    <m/>
    <m/>
    <n v="218822.75816993459"/>
    <m/>
    <x v="0"/>
    <m/>
    <m/>
    <x v="117"/>
    <m/>
    <x v="2"/>
    <x v="3"/>
    <x v="0"/>
  </r>
  <r>
    <x v="784"/>
    <x v="7"/>
    <x v="0"/>
    <s v="Facebook_カカクコム"/>
    <n v="181597"/>
    <m/>
    <m/>
    <m/>
    <m/>
    <n v="263504.37908496731"/>
    <m/>
    <x v="0"/>
    <m/>
    <m/>
    <x v="117"/>
    <m/>
    <x v="2"/>
    <x v="3"/>
    <x v="0"/>
  </r>
  <r>
    <x v="785"/>
    <x v="7"/>
    <x v="0"/>
    <s v="Facebook_カカクコム"/>
    <n v="161816"/>
    <m/>
    <m/>
    <m/>
    <m/>
    <n v="226850.75816993459"/>
    <m/>
    <x v="0"/>
    <m/>
    <m/>
    <x v="117"/>
    <m/>
    <x v="2"/>
    <x v="3"/>
    <x v="0"/>
  </r>
  <r>
    <x v="880"/>
    <x v="1"/>
    <x v="7"/>
    <s v="楽天DSP"/>
    <n v="131606"/>
    <m/>
    <m/>
    <m/>
    <m/>
    <n v="30594.485000000001"/>
    <m/>
    <x v="0"/>
    <m/>
    <m/>
    <x v="128"/>
    <m/>
    <x v="2"/>
    <x v="3"/>
    <x v="0"/>
  </r>
  <r>
    <x v="881"/>
    <x v="1"/>
    <x v="7"/>
    <s v="楽天DSP"/>
    <n v="134107"/>
    <m/>
    <m/>
    <m/>
    <m/>
    <n v="22963.424999999999"/>
    <m/>
    <x v="0"/>
    <m/>
    <m/>
    <x v="128"/>
    <m/>
    <x v="2"/>
    <x v="3"/>
    <x v="0"/>
  </r>
  <r>
    <x v="882"/>
    <x v="1"/>
    <x v="7"/>
    <s v="楽天DSP"/>
    <n v="187064"/>
    <m/>
    <m/>
    <m/>
    <m/>
    <n v="36075.824999999997"/>
    <m/>
    <x v="0"/>
    <m/>
    <m/>
    <x v="128"/>
    <m/>
    <x v="2"/>
    <x v="3"/>
    <x v="0"/>
  </r>
  <r>
    <x v="883"/>
    <x v="1"/>
    <x v="7"/>
    <s v="楽天DSP"/>
    <n v="248175"/>
    <m/>
    <m/>
    <m/>
    <m/>
    <n v="57099.15"/>
    <m/>
    <x v="0"/>
    <m/>
    <m/>
    <x v="128"/>
    <m/>
    <x v="2"/>
    <x v="3"/>
    <x v="0"/>
  </r>
  <r>
    <x v="884"/>
    <x v="1"/>
    <x v="7"/>
    <s v="楽天DSP"/>
    <n v="299779"/>
    <m/>
    <m/>
    <m/>
    <m/>
    <n v="74178.720000000001"/>
    <m/>
    <x v="0"/>
    <m/>
    <m/>
    <x v="128"/>
    <m/>
    <x v="2"/>
    <x v="3"/>
    <x v="0"/>
  </r>
  <r>
    <x v="885"/>
    <x v="1"/>
    <x v="7"/>
    <s v="楽天DSP"/>
    <n v="253165"/>
    <m/>
    <m/>
    <m/>
    <m/>
    <n v="69821.3"/>
    <m/>
    <x v="0"/>
    <m/>
    <m/>
    <x v="116"/>
    <m/>
    <x v="2"/>
    <x v="3"/>
    <x v="0"/>
  </r>
  <r>
    <x v="886"/>
    <x v="1"/>
    <x v="7"/>
    <s v="楽天DSP"/>
    <n v="283292"/>
    <m/>
    <m/>
    <m/>
    <m/>
    <n v="76796.740000000005"/>
    <m/>
    <x v="0"/>
    <m/>
    <m/>
    <x v="116"/>
    <m/>
    <x v="2"/>
    <x v="3"/>
    <x v="0"/>
  </r>
  <r>
    <x v="887"/>
    <x v="1"/>
    <x v="7"/>
    <s v="楽天DSP"/>
    <n v="249735"/>
    <m/>
    <m/>
    <m/>
    <m/>
    <n v="61862.43"/>
    <m/>
    <x v="0"/>
    <m/>
    <m/>
    <x v="116"/>
    <m/>
    <x v="2"/>
    <x v="3"/>
    <x v="0"/>
  </r>
  <r>
    <x v="888"/>
    <x v="1"/>
    <x v="7"/>
    <s v="楽天DSP"/>
    <n v="234823"/>
    <m/>
    <m/>
    <m/>
    <m/>
    <n v="59916.754999999997"/>
    <m/>
    <x v="0"/>
    <m/>
    <m/>
    <x v="116"/>
    <m/>
    <x v="2"/>
    <x v="3"/>
    <x v="0"/>
  </r>
  <r>
    <x v="776"/>
    <x v="1"/>
    <x v="7"/>
    <s v="楽天DSP"/>
    <n v="319896"/>
    <m/>
    <m/>
    <m/>
    <m/>
    <n v="84190.304999999993"/>
    <m/>
    <x v="0"/>
    <m/>
    <m/>
    <x v="116"/>
    <m/>
    <x v="2"/>
    <x v="3"/>
    <x v="0"/>
  </r>
  <r>
    <x v="777"/>
    <x v="1"/>
    <x v="7"/>
    <s v="楽天DSP"/>
    <n v="331485"/>
    <m/>
    <m/>
    <m/>
    <m/>
    <n v="83056.350000000006"/>
    <m/>
    <x v="0"/>
    <m/>
    <m/>
    <x v="116"/>
    <m/>
    <x v="2"/>
    <x v="3"/>
    <x v="0"/>
  </r>
  <r>
    <x v="778"/>
    <x v="1"/>
    <x v="7"/>
    <s v="楽天DSP"/>
    <n v="319744"/>
    <m/>
    <m/>
    <m/>
    <m/>
    <n v="80689.205000000002"/>
    <m/>
    <x v="0"/>
    <m/>
    <m/>
    <x v="116"/>
    <m/>
    <x v="2"/>
    <x v="3"/>
    <x v="0"/>
  </r>
  <r>
    <x v="779"/>
    <x v="1"/>
    <x v="7"/>
    <s v="楽天DSP"/>
    <n v="293909"/>
    <m/>
    <m/>
    <m/>
    <m/>
    <n v="77240.509999999995"/>
    <m/>
    <x v="0"/>
    <m/>
    <m/>
    <x v="117"/>
    <m/>
    <x v="2"/>
    <x v="3"/>
    <x v="0"/>
  </r>
  <r>
    <x v="780"/>
    <x v="1"/>
    <x v="7"/>
    <s v="楽天DSP"/>
    <n v="271562"/>
    <m/>
    <m/>
    <m/>
    <m/>
    <n v="76723.149999999994"/>
    <m/>
    <x v="0"/>
    <m/>
    <m/>
    <x v="117"/>
    <m/>
    <x v="2"/>
    <x v="3"/>
    <x v="0"/>
  </r>
  <r>
    <x v="781"/>
    <x v="1"/>
    <x v="7"/>
    <s v="楽天DSP"/>
    <n v="183510"/>
    <m/>
    <m/>
    <m/>
    <m/>
    <n v="73256.615000000005"/>
    <m/>
    <x v="0"/>
    <m/>
    <m/>
    <x v="117"/>
    <m/>
    <x v="2"/>
    <x v="3"/>
    <x v="0"/>
  </r>
  <r>
    <x v="782"/>
    <x v="1"/>
    <x v="7"/>
    <s v="楽天DSP"/>
    <n v="162791"/>
    <m/>
    <m/>
    <m/>
    <m/>
    <n v="69018.5"/>
    <m/>
    <x v="0"/>
    <m/>
    <m/>
    <x v="117"/>
    <m/>
    <x v="2"/>
    <x v="3"/>
    <x v="0"/>
  </r>
  <r>
    <x v="783"/>
    <x v="1"/>
    <x v="7"/>
    <s v="楽天DSP"/>
    <n v="142615"/>
    <m/>
    <m/>
    <m/>
    <m/>
    <n v="50500.58"/>
    <m/>
    <x v="0"/>
    <m/>
    <m/>
    <x v="117"/>
    <m/>
    <x v="2"/>
    <x v="3"/>
    <x v="0"/>
  </r>
  <r>
    <x v="784"/>
    <x v="1"/>
    <x v="7"/>
    <s v="楽天DSP"/>
    <n v="146695"/>
    <m/>
    <m/>
    <m/>
    <m/>
    <n v="50498.35"/>
    <m/>
    <x v="0"/>
    <m/>
    <m/>
    <x v="117"/>
    <m/>
    <x v="2"/>
    <x v="3"/>
    <x v="0"/>
  </r>
  <r>
    <x v="785"/>
    <x v="1"/>
    <x v="7"/>
    <s v="楽天DSP"/>
    <n v="121139"/>
    <m/>
    <m/>
    <m/>
    <m/>
    <n v="42081.214999999997"/>
    <m/>
    <x v="0"/>
    <m/>
    <m/>
    <x v="117"/>
    <m/>
    <x v="2"/>
    <x v="3"/>
    <x v="0"/>
  </r>
  <r>
    <x v="881"/>
    <x v="1"/>
    <x v="8"/>
    <s v="logicad"/>
    <n v="34"/>
    <m/>
    <m/>
    <m/>
    <m/>
    <n v="0"/>
    <m/>
    <x v="0"/>
    <m/>
    <m/>
    <x v="128"/>
    <m/>
    <x v="2"/>
    <x v="3"/>
    <x v="0"/>
  </r>
  <r>
    <x v="882"/>
    <x v="1"/>
    <x v="8"/>
    <s v="logicad"/>
    <n v="27122"/>
    <m/>
    <m/>
    <m/>
    <m/>
    <n v="15149.1644505968"/>
    <m/>
    <x v="0"/>
    <m/>
    <m/>
    <x v="128"/>
    <m/>
    <x v="2"/>
    <x v="3"/>
    <x v="0"/>
  </r>
  <r>
    <x v="883"/>
    <x v="1"/>
    <x v="8"/>
    <s v="logicad"/>
    <n v="118290"/>
    <m/>
    <m/>
    <m/>
    <m/>
    <n v="43783.788146327897"/>
    <m/>
    <x v="0"/>
    <m/>
    <m/>
    <x v="128"/>
    <m/>
    <x v="2"/>
    <x v="3"/>
    <x v="0"/>
  </r>
  <r>
    <x v="884"/>
    <x v="1"/>
    <x v="8"/>
    <s v="logicad"/>
    <n v="122732"/>
    <m/>
    <m/>
    <m/>
    <m/>
    <n v="48724.389460938903"/>
    <m/>
    <x v="0"/>
    <m/>
    <m/>
    <x v="128"/>
    <m/>
    <x v="2"/>
    <x v="3"/>
    <x v="0"/>
  </r>
  <r>
    <x v="885"/>
    <x v="1"/>
    <x v="8"/>
    <s v="logicad"/>
    <n v="135837"/>
    <m/>
    <m/>
    <m/>
    <m/>
    <n v="37956.550657524203"/>
    <m/>
    <x v="0"/>
    <m/>
    <m/>
    <x v="116"/>
    <m/>
    <x v="2"/>
    <x v="3"/>
    <x v="0"/>
  </r>
  <r>
    <x v="886"/>
    <x v="1"/>
    <x v="8"/>
    <s v="logicad"/>
    <n v="57660"/>
    <m/>
    <m/>
    <m/>
    <m/>
    <n v="8951.3683433557999"/>
    <m/>
    <x v="0"/>
    <m/>
    <m/>
    <x v="116"/>
    <m/>
    <x v="2"/>
    <x v="3"/>
    <x v="0"/>
  </r>
  <r>
    <x v="887"/>
    <x v="1"/>
    <x v="8"/>
    <s v="logicad"/>
    <n v="73137"/>
    <m/>
    <m/>
    <m/>
    <m/>
    <n v="10763.7019110489"/>
    <m/>
    <x v="0"/>
    <m/>
    <m/>
    <x v="116"/>
    <m/>
    <x v="2"/>
    <x v="3"/>
    <x v="0"/>
  </r>
  <r>
    <x v="888"/>
    <x v="1"/>
    <x v="8"/>
    <s v="logicad"/>
    <n v="66185"/>
    <m/>
    <m/>
    <m/>
    <m/>
    <n v="10389.225537533701"/>
    <m/>
    <x v="0"/>
    <m/>
    <m/>
    <x v="116"/>
    <m/>
    <x v="2"/>
    <x v="3"/>
    <x v="0"/>
  </r>
  <r>
    <x v="776"/>
    <x v="1"/>
    <x v="8"/>
    <s v="logicad"/>
    <n v="22765"/>
    <m/>
    <m/>
    <m/>
    <m/>
    <n v="650.0800282532"/>
    <m/>
    <x v="0"/>
    <m/>
    <m/>
    <x v="116"/>
    <m/>
    <x v="2"/>
    <x v="3"/>
    <x v="0"/>
  </r>
  <r>
    <x v="777"/>
    <x v="1"/>
    <x v="8"/>
    <s v="logicad"/>
    <n v="28441"/>
    <m/>
    <m/>
    <m/>
    <m/>
    <n v="828.98201040790002"/>
    <m/>
    <x v="0"/>
    <m/>
    <m/>
    <x v="116"/>
    <m/>
    <x v="2"/>
    <x v="3"/>
    <x v="0"/>
  </r>
  <r>
    <x v="778"/>
    <x v="1"/>
    <x v="8"/>
    <s v="logicad"/>
    <n v="104684"/>
    <m/>
    <m/>
    <m/>
    <m/>
    <n v="6950.6665239053"/>
    <m/>
    <x v="0"/>
    <m/>
    <m/>
    <x v="116"/>
    <m/>
    <x v="2"/>
    <x v="3"/>
    <x v="0"/>
  </r>
  <r>
    <x v="779"/>
    <x v="1"/>
    <x v="8"/>
    <s v="logicad"/>
    <n v="144737"/>
    <m/>
    <m/>
    <m/>
    <m/>
    <n v="11180.6074780363"/>
    <m/>
    <x v="0"/>
    <m/>
    <m/>
    <x v="117"/>
    <m/>
    <x v="2"/>
    <x v="3"/>
    <x v="0"/>
  </r>
  <r>
    <x v="780"/>
    <x v="1"/>
    <x v="8"/>
    <s v="logicad"/>
    <n v="111040"/>
    <m/>
    <m/>
    <m/>
    <m/>
    <n v="7395.2714320321002"/>
    <m/>
    <x v="0"/>
    <m/>
    <m/>
    <x v="117"/>
    <m/>
    <x v="2"/>
    <x v="3"/>
    <x v="0"/>
  </r>
  <r>
    <x v="781"/>
    <x v="1"/>
    <x v="8"/>
    <s v="logicad"/>
    <n v="186803"/>
    <m/>
    <m/>
    <m/>
    <m/>
    <n v="12584.401920325799"/>
    <m/>
    <x v="0"/>
    <m/>
    <m/>
    <x v="117"/>
    <m/>
    <x v="2"/>
    <x v="3"/>
    <x v="0"/>
  </r>
  <r>
    <x v="782"/>
    <x v="1"/>
    <x v="8"/>
    <s v="logicad"/>
    <n v="1855690"/>
    <m/>
    <m/>
    <m/>
    <m/>
    <n v="231924.91689714271"/>
    <m/>
    <x v="0"/>
    <m/>
    <m/>
    <x v="117"/>
    <m/>
    <x v="2"/>
    <x v="3"/>
    <x v="0"/>
  </r>
  <r>
    <x v="783"/>
    <x v="1"/>
    <x v="8"/>
    <s v="logicad"/>
    <n v="2659825"/>
    <m/>
    <m/>
    <m/>
    <m/>
    <n v="421641.99918825843"/>
    <m/>
    <x v="0"/>
    <m/>
    <m/>
    <x v="117"/>
    <m/>
    <x v="2"/>
    <x v="3"/>
    <x v="0"/>
  </r>
  <r>
    <x v="784"/>
    <x v="1"/>
    <x v="8"/>
    <s v="logicad"/>
    <n v="2609873"/>
    <m/>
    <m/>
    <m/>
    <m/>
    <n v="470602.6899098077"/>
    <m/>
    <x v="0"/>
    <m/>
    <m/>
    <x v="117"/>
    <m/>
    <x v="2"/>
    <x v="3"/>
    <x v="0"/>
  </r>
  <r>
    <x v="785"/>
    <x v="1"/>
    <x v="8"/>
    <s v="logicad"/>
    <n v="1383705"/>
    <m/>
    <m/>
    <m/>
    <m/>
    <n v="253145.1724233327"/>
    <m/>
    <x v="0"/>
    <m/>
    <m/>
    <x v="117"/>
    <m/>
    <x v="2"/>
    <x v="3"/>
    <x v="0"/>
  </r>
  <r>
    <x v="701"/>
    <x v="1"/>
    <x v="9"/>
    <s v="mybest"/>
    <n v="1099"/>
    <m/>
    <m/>
    <m/>
    <m/>
    <n v="25973.166666666668"/>
    <m/>
    <x v="0"/>
    <m/>
    <m/>
    <x v="103"/>
    <m/>
    <x v="2"/>
    <x v="3"/>
    <x v="0"/>
  </r>
  <r>
    <x v="702"/>
    <x v="1"/>
    <x v="9"/>
    <s v="mybest"/>
    <n v="1203"/>
    <m/>
    <m/>
    <m/>
    <m/>
    <n v="25973.166666666668"/>
    <m/>
    <x v="0"/>
    <m/>
    <m/>
    <x v="103"/>
    <m/>
    <x v="2"/>
    <x v="3"/>
    <x v="0"/>
  </r>
  <r>
    <x v="703"/>
    <x v="1"/>
    <x v="9"/>
    <s v="mybest"/>
    <n v="1911"/>
    <m/>
    <m/>
    <m/>
    <m/>
    <n v="25973.166666666668"/>
    <m/>
    <x v="0"/>
    <m/>
    <m/>
    <x v="103"/>
    <m/>
    <x v="2"/>
    <x v="3"/>
    <x v="0"/>
  </r>
  <r>
    <x v="704"/>
    <x v="1"/>
    <x v="9"/>
    <s v="mybest"/>
    <n v="1351"/>
    <m/>
    <m/>
    <m/>
    <m/>
    <n v="25973.166666666668"/>
    <m/>
    <x v="0"/>
    <m/>
    <m/>
    <x v="103"/>
    <m/>
    <x v="2"/>
    <x v="3"/>
    <x v="0"/>
  </r>
  <r>
    <x v="705"/>
    <x v="1"/>
    <x v="9"/>
    <s v="mybest"/>
    <n v="1279"/>
    <m/>
    <m/>
    <m/>
    <m/>
    <n v="25973.166666666668"/>
    <m/>
    <x v="0"/>
    <m/>
    <m/>
    <x v="103"/>
    <m/>
    <x v="2"/>
    <x v="3"/>
    <x v="0"/>
  </r>
  <r>
    <x v="706"/>
    <x v="1"/>
    <x v="9"/>
    <s v="mybest"/>
    <n v="1694"/>
    <m/>
    <m/>
    <m/>
    <m/>
    <n v="25973.166666666668"/>
    <m/>
    <x v="0"/>
    <m/>
    <m/>
    <x v="103"/>
    <m/>
    <x v="2"/>
    <x v="3"/>
    <x v="0"/>
  </r>
  <r>
    <x v="707"/>
    <x v="1"/>
    <x v="9"/>
    <s v="mybest"/>
    <n v="2032"/>
    <m/>
    <m/>
    <m/>
    <m/>
    <n v="25973.166666666668"/>
    <m/>
    <x v="0"/>
    <m/>
    <m/>
    <x v="103"/>
    <m/>
    <x v="2"/>
    <x v="3"/>
    <x v="0"/>
  </r>
  <r>
    <x v="708"/>
    <x v="1"/>
    <x v="9"/>
    <s v="mybest"/>
    <n v="1664"/>
    <m/>
    <m/>
    <m/>
    <m/>
    <n v="25973.166666666668"/>
    <m/>
    <x v="0"/>
    <m/>
    <m/>
    <x v="104"/>
    <m/>
    <x v="2"/>
    <x v="3"/>
    <x v="0"/>
  </r>
  <r>
    <x v="709"/>
    <x v="1"/>
    <x v="9"/>
    <s v="mybest"/>
    <n v="1699"/>
    <m/>
    <m/>
    <m/>
    <m/>
    <n v="25973.166666666668"/>
    <m/>
    <x v="0"/>
    <m/>
    <m/>
    <x v="104"/>
    <m/>
    <x v="2"/>
    <x v="3"/>
    <x v="0"/>
  </r>
  <r>
    <x v="710"/>
    <x v="1"/>
    <x v="9"/>
    <s v="mybest"/>
    <n v="1568"/>
    <m/>
    <m/>
    <m/>
    <m/>
    <n v="25973.166666666668"/>
    <m/>
    <x v="0"/>
    <m/>
    <m/>
    <x v="104"/>
    <m/>
    <x v="2"/>
    <x v="3"/>
    <x v="0"/>
  </r>
  <r>
    <x v="711"/>
    <x v="1"/>
    <x v="9"/>
    <s v="mybest"/>
    <n v="1429"/>
    <m/>
    <m/>
    <m/>
    <m/>
    <n v="25973.166666666668"/>
    <m/>
    <x v="0"/>
    <m/>
    <m/>
    <x v="104"/>
    <m/>
    <x v="2"/>
    <x v="3"/>
    <x v="0"/>
  </r>
  <r>
    <x v="712"/>
    <x v="1"/>
    <x v="9"/>
    <s v="mybest"/>
    <n v="1386"/>
    <m/>
    <m/>
    <m/>
    <m/>
    <n v="25973.166666666668"/>
    <m/>
    <x v="0"/>
    <m/>
    <m/>
    <x v="104"/>
    <m/>
    <x v="2"/>
    <x v="3"/>
    <x v="0"/>
  </r>
  <r>
    <x v="852"/>
    <x v="1"/>
    <x v="9"/>
    <s v="mybest"/>
    <n v="1675"/>
    <m/>
    <m/>
    <m/>
    <m/>
    <n v="25973.166666666668"/>
    <m/>
    <x v="0"/>
    <m/>
    <m/>
    <x v="104"/>
    <m/>
    <x v="2"/>
    <x v="3"/>
    <x v="0"/>
  </r>
  <r>
    <x v="853"/>
    <x v="1"/>
    <x v="9"/>
    <s v="mybest"/>
    <n v="2182"/>
    <m/>
    <m/>
    <m/>
    <m/>
    <n v="25973.166666666668"/>
    <m/>
    <x v="0"/>
    <m/>
    <m/>
    <x v="104"/>
    <m/>
    <x v="2"/>
    <x v="3"/>
    <x v="0"/>
  </r>
  <r>
    <x v="854"/>
    <x v="1"/>
    <x v="9"/>
    <s v="mybest"/>
    <n v="1500"/>
    <m/>
    <m/>
    <m/>
    <m/>
    <n v="25973.166666666668"/>
    <m/>
    <x v="0"/>
    <m/>
    <m/>
    <x v="105"/>
    <m/>
    <x v="2"/>
    <x v="3"/>
    <x v="0"/>
  </r>
  <r>
    <x v="855"/>
    <x v="1"/>
    <x v="9"/>
    <s v="mybest"/>
    <n v="1568"/>
    <m/>
    <m/>
    <m/>
    <m/>
    <n v="25973.166666666668"/>
    <m/>
    <x v="0"/>
    <m/>
    <m/>
    <x v="105"/>
    <m/>
    <x v="2"/>
    <x v="3"/>
    <x v="0"/>
  </r>
  <r>
    <x v="856"/>
    <x v="1"/>
    <x v="9"/>
    <s v="mybest"/>
    <n v="1522"/>
    <m/>
    <m/>
    <m/>
    <m/>
    <n v="25973.166666666668"/>
    <m/>
    <x v="0"/>
    <m/>
    <m/>
    <x v="105"/>
    <m/>
    <x v="2"/>
    <x v="3"/>
    <x v="0"/>
  </r>
  <r>
    <x v="713"/>
    <x v="1"/>
    <x v="9"/>
    <s v="mybest"/>
    <n v="1796"/>
    <m/>
    <m/>
    <m/>
    <m/>
    <n v="25973.166666666668"/>
    <m/>
    <x v="0"/>
    <m/>
    <m/>
    <x v="105"/>
    <m/>
    <x v="2"/>
    <x v="3"/>
    <x v="0"/>
  </r>
  <r>
    <x v="714"/>
    <x v="1"/>
    <x v="9"/>
    <s v="mybest"/>
    <n v="1424"/>
    <m/>
    <m/>
    <m/>
    <m/>
    <n v="25973.166666666668"/>
    <m/>
    <x v="0"/>
    <m/>
    <m/>
    <x v="105"/>
    <m/>
    <x v="2"/>
    <x v="3"/>
    <x v="0"/>
  </r>
  <r>
    <x v="715"/>
    <x v="1"/>
    <x v="9"/>
    <s v="mybest"/>
    <n v="2184"/>
    <m/>
    <m/>
    <m/>
    <m/>
    <n v="25973.166666666668"/>
    <m/>
    <x v="0"/>
    <m/>
    <m/>
    <x v="105"/>
    <m/>
    <x v="2"/>
    <x v="3"/>
    <x v="0"/>
  </r>
  <r>
    <x v="716"/>
    <x v="1"/>
    <x v="9"/>
    <s v="mybest"/>
    <n v="2964"/>
    <m/>
    <m/>
    <m/>
    <m/>
    <n v="25973.166666666668"/>
    <m/>
    <x v="0"/>
    <m/>
    <m/>
    <x v="105"/>
    <m/>
    <x v="2"/>
    <x v="3"/>
    <x v="0"/>
  </r>
  <r>
    <x v="717"/>
    <x v="1"/>
    <x v="9"/>
    <s v="mybest"/>
    <n v="2133"/>
    <m/>
    <m/>
    <m/>
    <m/>
    <n v="25973.166666666668"/>
    <m/>
    <x v="0"/>
    <m/>
    <m/>
    <x v="106"/>
    <m/>
    <x v="2"/>
    <x v="3"/>
    <x v="0"/>
  </r>
  <r>
    <x v="718"/>
    <x v="1"/>
    <x v="9"/>
    <s v="mybest"/>
    <n v="2661"/>
    <m/>
    <m/>
    <m/>
    <m/>
    <n v="25973.166666666668"/>
    <m/>
    <x v="0"/>
    <m/>
    <m/>
    <x v="106"/>
    <m/>
    <x v="2"/>
    <x v="3"/>
    <x v="0"/>
  </r>
  <r>
    <x v="719"/>
    <x v="1"/>
    <x v="9"/>
    <s v="mybest"/>
    <n v="1756"/>
    <m/>
    <m/>
    <m/>
    <m/>
    <n v="25973.166666666668"/>
    <m/>
    <x v="0"/>
    <m/>
    <m/>
    <x v="106"/>
    <m/>
    <x v="2"/>
    <x v="3"/>
    <x v="0"/>
  </r>
  <r>
    <x v="720"/>
    <x v="1"/>
    <x v="9"/>
    <s v="mybest"/>
    <n v="1648"/>
    <m/>
    <m/>
    <m/>
    <m/>
    <n v="25973.166666666668"/>
    <m/>
    <x v="0"/>
    <m/>
    <m/>
    <x v="106"/>
    <m/>
    <x v="2"/>
    <x v="3"/>
    <x v="0"/>
  </r>
  <r>
    <x v="721"/>
    <x v="1"/>
    <x v="9"/>
    <s v="mybest"/>
    <n v="1951"/>
    <m/>
    <m/>
    <m/>
    <m/>
    <n v="25973.166666666668"/>
    <m/>
    <x v="0"/>
    <m/>
    <m/>
    <x v="106"/>
    <m/>
    <x v="2"/>
    <x v="3"/>
    <x v="0"/>
  </r>
  <r>
    <x v="722"/>
    <x v="1"/>
    <x v="9"/>
    <s v="mybest"/>
    <n v="2406"/>
    <m/>
    <m/>
    <m/>
    <m/>
    <n v="25973.166666666668"/>
    <m/>
    <x v="0"/>
    <m/>
    <m/>
    <x v="106"/>
    <m/>
    <x v="2"/>
    <x v="3"/>
    <x v="0"/>
  </r>
  <r>
    <x v="723"/>
    <x v="1"/>
    <x v="9"/>
    <s v="mybest"/>
    <n v="3562"/>
    <m/>
    <m/>
    <m/>
    <m/>
    <n v="25973.166666666668"/>
    <m/>
    <x v="0"/>
    <m/>
    <m/>
    <x v="106"/>
    <m/>
    <x v="2"/>
    <x v="3"/>
    <x v="0"/>
  </r>
  <r>
    <x v="724"/>
    <x v="1"/>
    <x v="9"/>
    <s v="mybest"/>
    <n v="1830"/>
    <m/>
    <m/>
    <m/>
    <m/>
    <n v="25973.166666666668"/>
    <m/>
    <x v="0"/>
    <m/>
    <m/>
    <x v="107"/>
    <m/>
    <x v="2"/>
    <x v="3"/>
    <x v="0"/>
  </r>
  <r>
    <x v="725"/>
    <x v="1"/>
    <x v="9"/>
    <s v="mybest"/>
    <n v="1645"/>
    <m/>
    <m/>
    <m/>
    <m/>
    <n v="25973.166666666668"/>
    <m/>
    <x v="0"/>
    <m/>
    <m/>
    <x v="107"/>
    <m/>
    <x v="2"/>
    <x v="3"/>
    <x v="0"/>
  </r>
  <r>
    <x v="726"/>
    <x v="1"/>
    <x v="9"/>
    <s v="mybest"/>
    <n v="1590"/>
    <m/>
    <m/>
    <m/>
    <m/>
    <n v="23723.225806451614"/>
    <m/>
    <x v="0"/>
    <m/>
    <m/>
    <x v="107"/>
    <m/>
    <x v="2"/>
    <x v="3"/>
    <x v="0"/>
  </r>
  <r>
    <x v="727"/>
    <x v="1"/>
    <x v="9"/>
    <s v="mybest"/>
    <n v="1650"/>
    <m/>
    <m/>
    <m/>
    <m/>
    <n v="23723.225806451614"/>
    <m/>
    <x v="0"/>
    <m/>
    <m/>
    <x v="107"/>
    <m/>
    <x v="2"/>
    <x v="3"/>
    <x v="0"/>
  </r>
  <r>
    <x v="728"/>
    <x v="1"/>
    <x v="9"/>
    <s v="mybest"/>
    <n v="1545"/>
    <m/>
    <m/>
    <m/>
    <m/>
    <n v="23723.225806451614"/>
    <m/>
    <x v="0"/>
    <m/>
    <m/>
    <x v="107"/>
    <m/>
    <x v="2"/>
    <x v="3"/>
    <x v="0"/>
  </r>
  <r>
    <x v="729"/>
    <x v="1"/>
    <x v="9"/>
    <s v="mybest"/>
    <n v="2107"/>
    <m/>
    <m/>
    <m/>
    <m/>
    <n v="23723.225806451614"/>
    <m/>
    <x v="0"/>
    <m/>
    <m/>
    <x v="107"/>
    <m/>
    <x v="2"/>
    <x v="3"/>
    <x v="0"/>
  </r>
  <r>
    <x v="730"/>
    <x v="1"/>
    <x v="9"/>
    <s v="mybest"/>
    <n v="2772"/>
    <m/>
    <m/>
    <m/>
    <m/>
    <n v="23723.225806451614"/>
    <m/>
    <x v="0"/>
    <m/>
    <m/>
    <x v="107"/>
    <m/>
    <x v="2"/>
    <x v="3"/>
    <x v="0"/>
  </r>
  <r>
    <x v="731"/>
    <x v="1"/>
    <x v="9"/>
    <s v="mybest"/>
    <n v="1599"/>
    <m/>
    <m/>
    <m/>
    <m/>
    <n v="23723.225806451614"/>
    <m/>
    <x v="0"/>
    <m/>
    <m/>
    <x v="108"/>
    <m/>
    <x v="2"/>
    <x v="3"/>
    <x v="0"/>
  </r>
  <r>
    <x v="732"/>
    <x v="1"/>
    <x v="9"/>
    <s v="mybest"/>
    <n v="1569"/>
    <m/>
    <m/>
    <m/>
    <m/>
    <n v="23723.225806451614"/>
    <m/>
    <x v="0"/>
    <m/>
    <m/>
    <x v="108"/>
    <m/>
    <x v="2"/>
    <x v="3"/>
    <x v="0"/>
  </r>
  <r>
    <x v="733"/>
    <x v="1"/>
    <x v="9"/>
    <s v="mybest"/>
    <n v="1637"/>
    <m/>
    <m/>
    <m/>
    <m/>
    <n v="23723.225806451614"/>
    <m/>
    <x v="0"/>
    <m/>
    <m/>
    <x v="108"/>
    <m/>
    <x v="2"/>
    <x v="3"/>
    <x v="0"/>
  </r>
  <r>
    <x v="734"/>
    <x v="1"/>
    <x v="9"/>
    <s v="mybest"/>
    <n v="1415"/>
    <m/>
    <m/>
    <m/>
    <m/>
    <n v="23723.225806451614"/>
    <m/>
    <x v="0"/>
    <m/>
    <m/>
    <x v="108"/>
    <m/>
    <x v="2"/>
    <x v="3"/>
    <x v="0"/>
  </r>
  <r>
    <x v="735"/>
    <x v="1"/>
    <x v="9"/>
    <s v="mybest"/>
    <n v="1543"/>
    <m/>
    <m/>
    <m/>
    <m/>
    <n v="23723.225806451614"/>
    <m/>
    <x v="0"/>
    <m/>
    <m/>
    <x v="108"/>
    <m/>
    <x v="2"/>
    <x v="3"/>
    <x v="0"/>
  </r>
  <r>
    <x v="736"/>
    <x v="1"/>
    <x v="9"/>
    <s v="mybest"/>
    <n v="2149"/>
    <m/>
    <m/>
    <m/>
    <m/>
    <n v="23723.225806451614"/>
    <m/>
    <x v="0"/>
    <m/>
    <m/>
    <x v="108"/>
    <m/>
    <x v="2"/>
    <x v="3"/>
    <x v="0"/>
  </r>
  <r>
    <x v="737"/>
    <x v="1"/>
    <x v="9"/>
    <s v="mybest"/>
    <n v="2914"/>
    <m/>
    <m/>
    <m/>
    <m/>
    <n v="23723.225806451614"/>
    <m/>
    <x v="0"/>
    <m/>
    <m/>
    <x v="108"/>
    <m/>
    <x v="2"/>
    <x v="3"/>
    <x v="0"/>
  </r>
  <r>
    <x v="738"/>
    <x v="1"/>
    <x v="9"/>
    <s v="mybest"/>
    <n v="1957"/>
    <m/>
    <m/>
    <m/>
    <m/>
    <n v="23723.225806451614"/>
    <m/>
    <x v="0"/>
    <m/>
    <m/>
    <x v="109"/>
    <m/>
    <x v="2"/>
    <x v="3"/>
    <x v="0"/>
  </r>
  <r>
    <x v="739"/>
    <x v="1"/>
    <x v="9"/>
    <s v="mybest"/>
    <n v="1892"/>
    <m/>
    <m/>
    <m/>
    <m/>
    <n v="23723.225806451614"/>
    <m/>
    <x v="0"/>
    <m/>
    <m/>
    <x v="109"/>
    <m/>
    <x v="2"/>
    <x v="3"/>
    <x v="0"/>
  </r>
  <r>
    <x v="740"/>
    <x v="1"/>
    <x v="9"/>
    <s v="mybest"/>
    <n v="1805"/>
    <m/>
    <m/>
    <m/>
    <m/>
    <n v="23723.225806451614"/>
    <m/>
    <x v="0"/>
    <m/>
    <m/>
    <x v="109"/>
    <m/>
    <x v="2"/>
    <x v="3"/>
    <x v="0"/>
  </r>
  <r>
    <x v="741"/>
    <x v="1"/>
    <x v="9"/>
    <s v="mybest"/>
    <n v="1856"/>
    <m/>
    <m/>
    <m/>
    <m/>
    <n v="23723.225806451614"/>
    <m/>
    <x v="0"/>
    <m/>
    <m/>
    <x v="109"/>
    <m/>
    <x v="2"/>
    <x v="3"/>
    <x v="0"/>
  </r>
  <r>
    <x v="742"/>
    <x v="1"/>
    <x v="9"/>
    <s v="mybest"/>
    <n v="1825"/>
    <m/>
    <m/>
    <m/>
    <m/>
    <n v="23723.225806451614"/>
    <m/>
    <x v="0"/>
    <m/>
    <m/>
    <x v="109"/>
    <m/>
    <x v="2"/>
    <x v="3"/>
    <x v="0"/>
  </r>
  <r>
    <x v="743"/>
    <x v="1"/>
    <x v="9"/>
    <s v="mybest"/>
    <n v="2526"/>
    <m/>
    <m/>
    <m/>
    <m/>
    <n v="23723.225806451614"/>
    <m/>
    <x v="0"/>
    <m/>
    <m/>
    <x v="109"/>
    <m/>
    <x v="2"/>
    <x v="3"/>
    <x v="0"/>
  </r>
  <r>
    <x v="744"/>
    <x v="1"/>
    <x v="9"/>
    <s v="mybest"/>
    <n v="2814"/>
    <m/>
    <m/>
    <m/>
    <m/>
    <n v="23723.225806451614"/>
    <m/>
    <x v="0"/>
    <m/>
    <m/>
    <x v="109"/>
    <m/>
    <x v="2"/>
    <x v="3"/>
    <x v="0"/>
  </r>
  <r>
    <x v="745"/>
    <x v="1"/>
    <x v="9"/>
    <s v="mybest"/>
    <n v="1871"/>
    <m/>
    <m/>
    <m/>
    <m/>
    <n v="23723.225806451614"/>
    <m/>
    <x v="0"/>
    <m/>
    <m/>
    <x v="110"/>
    <m/>
    <x v="2"/>
    <x v="3"/>
    <x v="0"/>
  </r>
  <r>
    <x v="746"/>
    <x v="1"/>
    <x v="9"/>
    <s v="mybest"/>
    <n v="1911"/>
    <m/>
    <m/>
    <m/>
    <m/>
    <n v="23723.225806451614"/>
    <m/>
    <x v="0"/>
    <m/>
    <m/>
    <x v="110"/>
    <m/>
    <x v="2"/>
    <x v="3"/>
    <x v="0"/>
  </r>
  <r>
    <x v="747"/>
    <x v="1"/>
    <x v="9"/>
    <s v="mybest"/>
    <n v="1788"/>
    <m/>
    <m/>
    <m/>
    <m/>
    <n v="23723.225806451614"/>
    <m/>
    <x v="0"/>
    <m/>
    <m/>
    <x v="110"/>
    <m/>
    <x v="2"/>
    <x v="3"/>
    <x v="0"/>
  </r>
  <r>
    <x v="748"/>
    <x v="1"/>
    <x v="9"/>
    <s v="mybest"/>
    <n v="1679"/>
    <m/>
    <m/>
    <m/>
    <m/>
    <n v="23723.225806451614"/>
    <m/>
    <x v="0"/>
    <m/>
    <m/>
    <x v="110"/>
    <m/>
    <x v="2"/>
    <x v="3"/>
    <x v="0"/>
  </r>
  <r>
    <x v="749"/>
    <x v="1"/>
    <x v="9"/>
    <s v="mybest"/>
    <n v="1380"/>
    <m/>
    <m/>
    <m/>
    <m/>
    <n v="23723.225806451614"/>
    <m/>
    <x v="0"/>
    <m/>
    <m/>
    <x v="110"/>
    <m/>
    <x v="2"/>
    <x v="3"/>
    <x v="0"/>
  </r>
  <r>
    <x v="750"/>
    <x v="1"/>
    <x v="9"/>
    <s v="mybest"/>
    <n v="2095"/>
    <m/>
    <m/>
    <m/>
    <m/>
    <n v="23723.225806451614"/>
    <m/>
    <x v="0"/>
    <m/>
    <m/>
    <x v="110"/>
    <m/>
    <x v="2"/>
    <x v="3"/>
    <x v="0"/>
  </r>
  <r>
    <x v="751"/>
    <x v="1"/>
    <x v="9"/>
    <s v="mybest"/>
    <n v="2646"/>
    <m/>
    <m/>
    <m/>
    <m/>
    <n v="23723.225806451614"/>
    <m/>
    <x v="0"/>
    <m/>
    <m/>
    <x v="110"/>
    <m/>
    <x v="2"/>
    <x v="3"/>
    <x v="0"/>
  </r>
  <r>
    <x v="752"/>
    <x v="1"/>
    <x v="9"/>
    <s v="mybest"/>
    <n v="1631"/>
    <m/>
    <m/>
    <m/>
    <m/>
    <n v="23723.225806451614"/>
    <m/>
    <x v="0"/>
    <m/>
    <m/>
    <x v="111"/>
    <m/>
    <x v="2"/>
    <x v="3"/>
    <x v="0"/>
  </r>
  <r>
    <x v="753"/>
    <x v="1"/>
    <x v="9"/>
    <s v="mybest"/>
    <n v="1599"/>
    <m/>
    <m/>
    <m/>
    <m/>
    <n v="23723.225806451614"/>
    <m/>
    <x v="0"/>
    <m/>
    <m/>
    <x v="111"/>
    <m/>
    <x v="2"/>
    <x v="3"/>
    <x v="0"/>
  </r>
  <r>
    <x v="754"/>
    <x v="1"/>
    <x v="9"/>
    <s v="mybest"/>
    <n v="1913"/>
    <m/>
    <m/>
    <m/>
    <m/>
    <n v="23723.225806451614"/>
    <m/>
    <x v="0"/>
    <m/>
    <m/>
    <x v="111"/>
    <m/>
    <x v="2"/>
    <x v="3"/>
    <x v="0"/>
  </r>
  <r>
    <x v="755"/>
    <x v="1"/>
    <x v="9"/>
    <s v="mybest"/>
    <n v="3817"/>
    <m/>
    <m/>
    <m/>
    <m/>
    <n v="23723.225806451614"/>
    <m/>
    <x v="0"/>
    <m/>
    <m/>
    <x v="111"/>
    <m/>
    <x v="2"/>
    <x v="3"/>
    <x v="0"/>
  </r>
  <r>
    <x v="756"/>
    <x v="1"/>
    <x v="9"/>
    <s v="mybest"/>
    <n v="3066"/>
    <m/>
    <m/>
    <m/>
    <m/>
    <n v="23723.225806451614"/>
    <m/>
    <x v="0"/>
    <m/>
    <m/>
    <x v="111"/>
    <m/>
    <x v="2"/>
    <x v="3"/>
    <x v="0"/>
  </r>
  <r>
    <x v="617"/>
    <x v="8"/>
    <x v="0"/>
    <s v="Teads"/>
    <n v="7537"/>
    <m/>
    <m/>
    <m/>
    <m/>
    <n v="10411.513014285716"/>
    <m/>
    <x v="0"/>
    <m/>
    <m/>
    <x v="90"/>
    <m/>
    <x v="2"/>
    <x v="3"/>
    <x v="1"/>
  </r>
  <r>
    <x v="617"/>
    <x v="8"/>
    <x v="0"/>
    <s v="Teads"/>
    <n v="87005"/>
    <m/>
    <m/>
    <m/>
    <m/>
    <n v="135224.97654285716"/>
    <m/>
    <x v="0"/>
    <m/>
    <m/>
    <x v="90"/>
    <m/>
    <x v="2"/>
    <x v="3"/>
    <x v="1"/>
  </r>
  <r>
    <x v="618"/>
    <x v="8"/>
    <x v="0"/>
    <s v="Teads"/>
    <n v="147856"/>
    <m/>
    <m/>
    <m/>
    <m/>
    <n v="289331.57887142862"/>
    <m/>
    <x v="0"/>
    <m/>
    <m/>
    <x v="90"/>
    <m/>
    <x v="2"/>
    <x v="3"/>
    <x v="1"/>
  </r>
  <r>
    <x v="619"/>
    <x v="8"/>
    <x v="0"/>
    <s v="Teads"/>
    <n v="125402"/>
    <m/>
    <m/>
    <m/>
    <m/>
    <n v="278882.69344285713"/>
    <m/>
    <x v="0"/>
    <m/>
    <m/>
    <x v="90"/>
    <m/>
    <x v="2"/>
    <x v="3"/>
    <x v="1"/>
  </r>
  <r>
    <x v="620"/>
    <x v="8"/>
    <x v="0"/>
    <s v="Teads"/>
    <n v="116591"/>
    <m/>
    <m/>
    <m/>
    <m/>
    <n v="261386.7990857143"/>
    <m/>
    <x v="0"/>
    <m/>
    <m/>
    <x v="90"/>
    <m/>
    <x v="2"/>
    <x v="3"/>
    <x v="1"/>
  </r>
  <r>
    <x v="621"/>
    <x v="8"/>
    <x v="0"/>
    <s v="Teads"/>
    <n v="108323"/>
    <m/>
    <m/>
    <m/>
    <m/>
    <n v="240240.88890000002"/>
    <m/>
    <x v="0"/>
    <m/>
    <m/>
    <x v="90"/>
    <m/>
    <x v="2"/>
    <x v="3"/>
    <x v="1"/>
  </r>
  <r>
    <x v="622"/>
    <x v="8"/>
    <x v="0"/>
    <s v="Teads"/>
    <n v="97203"/>
    <m/>
    <m/>
    <m/>
    <m/>
    <n v="205656.29981428574"/>
    <m/>
    <x v="0"/>
    <m/>
    <m/>
    <x v="90"/>
    <m/>
    <x v="2"/>
    <x v="3"/>
    <x v="1"/>
  </r>
  <r>
    <x v="623"/>
    <x v="8"/>
    <x v="0"/>
    <s v="Teads"/>
    <n v="83251"/>
    <m/>
    <m/>
    <m/>
    <m/>
    <n v="180892.98007142858"/>
    <m/>
    <x v="0"/>
    <m/>
    <m/>
    <x v="91"/>
    <m/>
    <x v="2"/>
    <x v="3"/>
    <x v="1"/>
  </r>
  <r>
    <x v="624"/>
    <x v="8"/>
    <x v="0"/>
    <s v="Teads"/>
    <n v="80981"/>
    <m/>
    <m/>
    <m/>
    <m/>
    <n v="184098.86684285715"/>
    <m/>
    <x v="0"/>
    <m/>
    <m/>
    <x v="91"/>
    <m/>
    <x v="2"/>
    <x v="3"/>
    <x v="1"/>
  </r>
  <r>
    <x v="625"/>
    <x v="8"/>
    <x v="0"/>
    <s v="Teads"/>
    <n v="75981"/>
    <m/>
    <m/>
    <m/>
    <m/>
    <n v="159079.05900000001"/>
    <m/>
    <x v="0"/>
    <m/>
    <m/>
    <x v="91"/>
    <m/>
    <x v="2"/>
    <x v="3"/>
    <x v="1"/>
  </r>
  <r>
    <x v="626"/>
    <x v="8"/>
    <x v="0"/>
    <s v="Teads"/>
    <n v="98812"/>
    <m/>
    <m/>
    <m/>
    <m/>
    <n v="205304.38792857144"/>
    <m/>
    <x v="0"/>
    <m/>
    <m/>
    <x v="91"/>
    <m/>
    <x v="2"/>
    <x v="3"/>
    <x v="1"/>
  </r>
  <r>
    <x v="627"/>
    <x v="8"/>
    <x v="0"/>
    <s v="Teads"/>
    <n v="81123"/>
    <m/>
    <m/>
    <m/>
    <m/>
    <n v="159324.76891428573"/>
    <m/>
    <x v="0"/>
    <m/>
    <m/>
    <x v="91"/>
    <m/>
    <x v="2"/>
    <x v="3"/>
    <x v="1"/>
  </r>
  <r>
    <x v="628"/>
    <x v="8"/>
    <x v="0"/>
    <s v="Teads"/>
    <n v="80841"/>
    <m/>
    <m/>
    <m/>
    <m/>
    <n v="163718.89488571431"/>
    <m/>
    <x v="0"/>
    <m/>
    <m/>
    <x v="91"/>
    <m/>
    <x v="2"/>
    <x v="3"/>
    <x v="1"/>
  </r>
  <r>
    <x v="629"/>
    <x v="8"/>
    <x v="0"/>
    <s v="Teads"/>
    <n v="63524"/>
    <m/>
    <m/>
    <m/>
    <m/>
    <n v="128759.72620000002"/>
    <m/>
    <x v="0"/>
    <m/>
    <m/>
    <x v="91"/>
    <m/>
    <x v="2"/>
    <x v="3"/>
    <x v="1"/>
  </r>
  <r>
    <x v="630"/>
    <x v="8"/>
    <x v="0"/>
    <s v="Teads"/>
    <n v="62690"/>
    <m/>
    <m/>
    <m/>
    <m/>
    <n v="129751.52374285714"/>
    <m/>
    <x v="0"/>
    <m/>
    <m/>
    <x v="92"/>
    <m/>
    <x v="2"/>
    <x v="3"/>
    <x v="1"/>
  </r>
  <r>
    <x v="631"/>
    <x v="8"/>
    <x v="0"/>
    <s v="Teads"/>
    <n v="62076"/>
    <m/>
    <m/>
    <m/>
    <m/>
    <n v="129632.46455714286"/>
    <m/>
    <x v="0"/>
    <m/>
    <m/>
    <x v="92"/>
    <m/>
    <x v="2"/>
    <x v="3"/>
    <x v="1"/>
  </r>
  <r>
    <x v="632"/>
    <x v="8"/>
    <x v="0"/>
    <s v="Teads"/>
    <n v="31460"/>
    <m/>
    <m/>
    <m/>
    <m/>
    <n v="65289.625542857146"/>
    <m/>
    <x v="0"/>
    <m/>
    <m/>
    <x v="92"/>
    <m/>
    <x v="2"/>
    <x v="3"/>
    <x v="1"/>
  </r>
  <r>
    <x v="620"/>
    <x v="8"/>
    <x v="0"/>
    <s v="Teads"/>
    <n v="41562"/>
    <m/>
    <m/>
    <m/>
    <m/>
    <n v="39236.579328571432"/>
    <m/>
    <x v="0"/>
    <m/>
    <m/>
    <x v="90"/>
    <m/>
    <x v="2"/>
    <x v="3"/>
    <x v="0"/>
  </r>
  <r>
    <x v="621"/>
    <x v="8"/>
    <x v="0"/>
    <s v="Teads"/>
    <n v="86398"/>
    <m/>
    <m/>
    <m/>
    <m/>
    <n v="67922.173385714297"/>
    <m/>
    <x v="0"/>
    <m/>
    <m/>
    <x v="90"/>
    <m/>
    <x v="2"/>
    <x v="3"/>
    <x v="0"/>
  </r>
  <r>
    <x v="622"/>
    <x v="8"/>
    <x v="0"/>
    <s v="Teads"/>
    <n v="43659"/>
    <m/>
    <m/>
    <m/>
    <m/>
    <n v="57212.829271428578"/>
    <m/>
    <x v="0"/>
    <m/>
    <m/>
    <x v="90"/>
    <m/>
    <x v="2"/>
    <x v="3"/>
    <x v="0"/>
  </r>
  <r>
    <x v="623"/>
    <x v="8"/>
    <x v="0"/>
    <s v="Teads"/>
    <n v="40175"/>
    <m/>
    <m/>
    <m/>
    <m/>
    <n v="57504.873528571428"/>
    <m/>
    <x v="0"/>
    <m/>
    <m/>
    <x v="91"/>
    <m/>
    <x v="2"/>
    <x v="3"/>
    <x v="0"/>
  </r>
  <r>
    <x v="624"/>
    <x v="8"/>
    <x v="0"/>
    <s v="Teads"/>
    <n v="38249"/>
    <m/>
    <m/>
    <m/>
    <m/>
    <n v="60463.358"/>
    <m/>
    <x v="0"/>
    <m/>
    <m/>
    <x v="91"/>
    <m/>
    <x v="2"/>
    <x v="3"/>
    <x v="0"/>
  </r>
  <r>
    <x v="625"/>
    <x v="8"/>
    <x v="0"/>
    <s v="Teads"/>
    <n v="38766"/>
    <m/>
    <m/>
    <m/>
    <m/>
    <n v="51813.055871428573"/>
    <m/>
    <x v="0"/>
    <m/>
    <m/>
    <x v="91"/>
    <m/>
    <x v="2"/>
    <x v="3"/>
    <x v="0"/>
  </r>
  <r>
    <x v="626"/>
    <x v="8"/>
    <x v="0"/>
    <s v="Teads"/>
    <n v="38876"/>
    <m/>
    <m/>
    <m/>
    <m/>
    <n v="53412.648400000005"/>
    <m/>
    <x v="0"/>
    <m/>
    <m/>
    <x v="91"/>
    <m/>
    <x v="2"/>
    <x v="3"/>
    <x v="0"/>
  </r>
  <r>
    <x v="627"/>
    <x v="8"/>
    <x v="0"/>
    <s v="Teads"/>
    <n v="30365"/>
    <m/>
    <m/>
    <m/>
    <m/>
    <n v="41007.071128571428"/>
    <m/>
    <x v="0"/>
    <m/>
    <m/>
    <x v="91"/>
    <m/>
    <x v="2"/>
    <x v="3"/>
    <x v="0"/>
  </r>
  <r>
    <x v="628"/>
    <x v="8"/>
    <x v="0"/>
    <s v="Teads"/>
    <n v="31418"/>
    <m/>
    <m/>
    <m/>
    <m/>
    <n v="42759.27581428572"/>
    <m/>
    <x v="0"/>
    <m/>
    <m/>
    <x v="91"/>
    <m/>
    <x v="2"/>
    <x v="3"/>
    <x v="0"/>
  </r>
  <r>
    <x v="629"/>
    <x v="8"/>
    <x v="0"/>
    <s v="Teads"/>
    <n v="25313"/>
    <m/>
    <m/>
    <m/>
    <m/>
    <n v="33623.371542857145"/>
    <m/>
    <x v="0"/>
    <m/>
    <m/>
    <x v="91"/>
    <m/>
    <x v="2"/>
    <x v="3"/>
    <x v="0"/>
  </r>
  <r>
    <x v="630"/>
    <x v="8"/>
    <x v="0"/>
    <s v="Teads"/>
    <n v="30153"/>
    <m/>
    <m/>
    <m/>
    <m/>
    <n v="41191.128228571433"/>
    <m/>
    <x v="0"/>
    <m/>
    <m/>
    <x v="92"/>
    <m/>
    <x v="2"/>
    <x v="3"/>
    <x v="0"/>
  </r>
  <r>
    <x v="631"/>
    <x v="8"/>
    <x v="0"/>
    <s v="Teads"/>
    <n v="45621"/>
    <m/>
    <m/>
    <m/>
    <m/>
    <n v="57613.309342857145"/>
    <m/>
    <x v="0"/>
    <m/>
    <m/>
    <x v="92"/>
    <m/>
    <x v="2"/>
    <x v="3"/>
    <x v="0"/>
  </r>
  <r>
    <x v="632"/>
    <x v="8"/>
    <x v="0"/>
    <s v="Teads"/>
    <n v="31564"/>
    <m/>
    <m/>
    <m/>
    <m/>
    <n v="38743.880528571426"/>
    <m/>
    <x v="0"/>
    <m/>
    <m/>
    <x v="92"/>
    <m/>
    <x v="2"/>
    <x v="3"/>
    <x v="0"/>
  </r>
  <r>
    <x v="741"/>
    <x v="15"/>
    <x v="0"/>
    <s v="Tver"/>
    <n v="370435"/>
    <m/>
    <m/>
    <m/>
    <m/>
    <n v="824162.22654943704"/>
    <m/>
    <x v="0"/>
    <m/>
    <m/>
    <x v="109"/>
    <m/>
    <x v="2"/>
    <x v="3"/>
    <x v="1"/>
  </r>
  <r>
    <x v="742"/>
    <x v="15"/>
    <x v="0"/>
    <s v="Tver"/>
    <n v="1335740"/>
    <m/>
    <m/>
    <m/>
    <m/>
    <n v="2971820.8389896876"/>
    <m/>
    <x v="0"/>
    <m/>
    <m/>
    <x v="109"/>
    <m/>
    <x v="2"/>
    <x v="3"/>
    <x v="1"/>
  </r>
  <r>
    <x v="743"/>
    <x v="15"/>
    <x v="0"/>
    <s v="Tver"/>
    <n v="2038237"/>
    <m/>
    <m/>
    <m/>
    <m/>
    <n v="4534771.1316572269"/>
    <m/>
    <x v="0"/>
    <m/>
    <m/>
    <x v="109"/>
    <m/>
    <x v="2"/>
    <x v="3"/>
    <x v="1"/>
  </r>
  <r>
    <x v="744"/>
    <x v="15"/>
    <x v="0"/>
    <s v="Tver"/>
    <n v="1814356"/>
    <m/>
    <m/>
    <m/>
    <m/>
    <n v="4036669.5390914204"/>
    <m/>
    <x v="0"/>
    <m/>
    <m/>
    <x v="109"/>
    <m/>
    <x v="2"/>
    <x v="3"/>
    <x v="1"/>
  </r>
  <r>
    <x v="745"/>
    <x v="15"/>
    <x v="0"/>
    <s v="Tver"/>
    <n v="1330718"/>
    <m/>
    <m/>
    <m/>
    <m/>
    <n v="2960647.6434176406"/>
    <m/>
    <x v="0"/>
    <m/>
    <m/>
    <x v="110"/>
    <m/>
    <x v="2"/>
    <x v="3"/>
    <x v="1"/>
  </r>
  <r>
    <x v="746"/>
    <x v="15"/>
    <x v="0"/>
    <s v="Tver"/>
    <n v="1109282"/>
    <m/>
    <m/>
    <m/>
    <m/>
    <n v="2467985.8085526815"/>
    <m/>
    <x v="0"/>
    <m/>
    <m/>
    <x v="110"/>
    <m/>
    <x v="2"/>
    <x v="3"/>
    <x v="1"/>
  </r>
  <r>
    <x v="747"/>
    <x v="15"/>
    <x v="0"/>
    <s v="Tver"/>
    <n v="1328286"/>
    <m/>
    <m/>
    <m/>
    <m/>
    <n v="2955236.8087638738"/>
    <m/>
    <x v="0"/>
    <m/>
    <m/>
    <x v="110"/>
    <m/>
    <x v="2"/>
    <x v="3"/>
    <x v="1"/>
  </r>
  <r>
    <x v="748"/>
    <x v="15"/>
    <x v="0"/>
    <s v="Tver"/>
    <n v="1066958"/>
    <m/>
    <m/>
    <m/>
    <m/>
    <n v="2373821.2666587504"/>
    <m/>
    <x v="0"/>
    <m/>
    <m/>
    <x v="110"/>
    <m/>
    <x v="2"/>
    <x v="3"/>
    <x v="1"/>
  </r>
  <r>
    <x v="749"/>
    <x v="15"/>
    <x v="0"/>
    <s v="Tver"/>
    <n v="633588"/>
    <m/>
    <m/>
    <m/>
    <m/>
    <n v="1409638.119494661"/>
    <m/>
    <x v="0"/>
    <m/>
    <m/>
    <x v="110"/>
    <m/>
    <x v="2"/>
    <x v="3"/>
    <x v="1"/>
  </r>
  <r>
    <x v="750"/>
    <x v="15"/>
    <x v="0"/>
    <s v="Tver"/>
    <n v="601526"/>
    <m/>
    <m/>
    <m/>
    <m/>
    <n v="1338304.9859958605"/>
    <m/>
    <x v="0"/>
    <m/>
    <m/>
    <x v="110"/>
    <m/>
    <x v="2"/>
    <x v="3"/>
    <x v="1"/>
  </r>
  <r>
    <x v="751"/>
    <x v="15"/>
    <x v="0"/>
    <s v="Tver"/>
    <n v="608463"/>
    <m/>
    <m/>
    <m/>
    <m/>
    <n v="1353738.7688877943"/>
    <m/>
    <x v="0"/>
    <m/>
    <m/>
    <x v="110"/>
    <m/>
    <x v="2"/>
    <x v="3"/>
    <x v="1"/>
  </r>
  <r>
    <x v="752"/>
    <x v="15"/>
    <x v="0"/>
    <s v="Tver"/>
    <n v="413643"/>
    <m/>
    <m/>
    <m/>
    <m/>
    <n v="920293.53564481961"/>
    <m/>
    <x v="0"/>
    <m/>
    <m/>
    <x v="111"/>
    <m/>
    <x v="2"/>
    <x v="3"/>
    <x v="1"/>
  </r>
  <r>
    <x v="753"/>
    <x v="15"/>
    <x v="0"/>
    <s v="Tver"/>
    <n v="364451"/>
    <m/>
    <m/>
    <m/>
    <m/>
    <n v="810848.72549345728"/>
    <m/>
    <x v="0"/>
    <m/>
    <m/>
    <x v="111"/>
    <m/>
    <x v="2"/>
    <x v="3"/>
    <x v="1"/>
  </r>
  <r>
    <x v="754"/>
    <x v="15"/>
    <x v="0"/>
    <s v="Tver"/>
    <n v="285040"/>
    <m/>
    <m/>
    <m/>
    <m/>
    <n v="634171.17997935263"/>
    <m/>
    <x v="0"/>
    <m/>
    <m/>
    <x v="111"/>
    <m/>
    <x v="2"/>
    <x v="3"/>
    <x v="1"/>
  </r>
  <r>
    <x v="755"/>
    <x v="15"/>
    <x v="0"/>
    <s v="Tver"/>
    <n v="312600"/>
    <m/>
    <m/>
    <m/>
    <m/>
    <n v="695488.03978931252"/>
    <m/>
    <x v="0"/>
    <m/>
    <m/>
    <x v="111"/>
    <m/>
    <x v="2"/>
    <x v="3"/>
    <x v="1"/>
  </r>
  <r>
    <x v="756"/>
    <x v="15"/>
    <x v="0"/>
    <s v="Tver"/>
    <n v="253853"/>
    <m/>
    <m/>
    <m/>
    <m/>
    <n v="564784.79003402533"/>
    <m/>
    <x v="0"/>
    <m/>
    <m/>
    <x v="111"/>
    <m/>
    <x v="2"/>
    <x v="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x v="0"/>
    <n v="608801.19999999995"/>
    <n v="0"/>
    <n v="0"/>
    <n v="47454"/>
    <n v="9178"/>
    <n v="9773"/>
    <n v="438"/>
    <n v="0"/>
    <n v="0"/>
    <n v="0"/>
    <n v="0"/>
    <n v="0"/>
    <n v="0"/>
    <n v="0"/>
    <n v="6"/>
    <n v="0"/>
  </r>
  <r>
    <x v="1"/>
    <n v="608801.19999999995"/>
    <n v="0"/>
    <n v="0"/>
    <n v="58979"/>
    <n v="19795"/>
    <n v="12391"/>
    <n v="644"/>
    <n v="0"/>
    <n v="0"/>
    <n v="26"/>
    <n v="26"/>
    <n v="0"/>
    <n v="465"/>
    <n v="0"/>
    <n v="5"/>
    <n v="0"/>
  </r>
  <r>
    <x v="2"/>
    <n v="608801"/>
    <n v="0"/>
    <n v="0"/>
    <n v="60808"/>
    <n v="19309"/>
    <n v="13135"/>
    <n v="696"/>
    <n v="45"/>
    <n v="11"/>
    <n v="26"/>
    <n v="26"/>
    <n v="0"/>
    <n v="465"/>
    <n v="0"/>
    <n v="6"/>
    <n v="0"/>
  </r>
  <r>
    <x v="3"/>
    <n v="608801"/>
    <n v="0"/>
    <n v="0"/>
    <n v="58033"/>
    <n v="19429"/>
    <n v="12850"/>
    <n v="805"/>
    <n v="45"/>
    <n v="11"/>
    <n v="26"/>
    <n v="26"/>
    <n v="0"/>
    <n v="465"/>
    <n v="0"/>
    <n v="6"/>
    <n v="0"/>
  </r>
  <r>
    <x v="4"/>
    <n v="608801"/>
    <n v="0"/>
    <n v="0"/>
    <n v="56963"/>
    <n v="18283"/>
    <n v="12986"/>
    <n v="682"/>
    <n v="44"/>
    <n v="12"/>
    <n v="26"/>
    <n v="26"/>
    <n v="0"/>
    <n v="465"/>
    <n v="0"/>
    <n v="6"/>
    <n v="0"/>
  </r>
  <r>
    <x v="5"/>
    <n v="767263"/>
    <n v="0"/>
    <n v="0"/>
    <n v="57483"/>
    <n v="18933"/>
    <n v="13186"/>
    <n v="1106"/>
    <n v="44"/>
    <n v="11"/>
    <n v="31"/>
    <n v="31"/>
    <n v="0"/>
    <n v="565"/>
    <n v="0"/>
    <n v="7"/>
    <n v="0"/>
  </r>
  <r>
    <x v="6"/>
    <n v="767263"/>
    <n v="0"/>
    <n v="0"/>
    <n v="56343"/>
    <n v="16420"/>
    <n v="13094"/>
    <n v="1769"/>
    <n v="46"/>
    <n v="10"/>
    <n v="31"/>
    <n v="31"/>
    <n v="0"/>
    <n v="565"/>
    <n v="0"/>
    <n v="5"/>
    <n v="0"/>
  </r>
  <r>
    <x v="7"/>
    <n v="767263"/>
    <n v="0"/>
    <n v="0"/>
    <n v="61250"/>
    <n v="19183"/>
    <n v="14150"/>
    <n v="919"/>
    <n v="41"/>
    <n v="12"/>
    <n v="31"/>
    <n v="31"/>
    <n v="0"/>
    <n v="565"/>
    <n v="0"/>
    <n v="9"/>
    <n v="0"/>
  </r>
  <r>
    <x v="8"/>
    <n v="767263"/>
    <n v="0"/>
    <n v="0"/>
    <n v="74432"/>
    <n v="19747"/>
    <n v="12430"/>
    <n v="32495"/>
    <n v="42"/>
    <n v="10"/>
    <n v="31"/>
    <n v="31"/>
    <n v="0"/>
    <n v="565"/>
    <n v="0"/>
    <n v="9"/>
    <n v="0"/>
  </r>
  <r>
    <x v="9"/>
    <n v="775124"/>
    <n v="0"/>
    <n v="0"/>
    <n v="94224"/>
    <n v="25032"/>
    <n v="8590"/>
    <n v="26387"/>
    <n v="42"/>
    <n v="10"/>
    <n v="77"/>
    <n v="77"/>
    <n v="0"/>
    <n v="561"/>
    <n v="30"/>
    <n v="9"/>
    <n v="0"/>
  </r>
  <r>
    <x v="10"/>
    <n v="775124"/>
    <n v="0"/>
    <n v="0"/>
    <n v="93231"/>
    <n v="24805"/>
    <n v="9176"/>
    <n v="1668"/>
    <n v="40"/>
    <n v="10"/>
    <n v="77"/>
    <n v="77"/>
    <n v="0"/>
    <n v="561"/>
    <n v="30"/>
    <n v="10"/>
    <n v="0"/>
  </r>
  <r>
    <x v="11"/>
    <n v="775124"/>
    <n v="0"/>
    <n v="0"/>
    <n v="93710"/>
    <n v="31185"/>
    <n v="9200"/>
    <n v="834"/>
    <n v="47"/>
    <n v="12"/>
    <n v="77"/>
    <n v="77"/>
    <n v="0"/>
    <n v="561"/>
    <n v="30"/>
    <n v="12"/>
    <n v="0"/>
  </r>
  <r>
    <x v="12"/>
    <n v="775124"/>
    <n v="0"/>
    <n v="0"/>
    <n v="82424"/>
    <n v="23781"/>
    <n v="8271"/>
    <n v="722"/>
    <n v="46"/>
    <n v="11"/>
    <n v="77"/>
    <n v="77"/>
    <n v="0"/>
    <n v="561"/>
    <n v="30"/>
    <n v="11"/>
    <n v="0"/>
  </r>
  <r>
    <x v="13"/>
    <n v="624704"/>
    <n v="0"/>
    <n v="0"/>
    <n v="104831"/>
    <n v="30451"/>
    <n v="8727"/>
    <n v="1195"/>
    <n v="43"/>
    <n v="11"/>
    <n v="51"/>
    <n v="51"/>
    <n v="0"/>
    <n v="356"/>
    <n v="7"/>
    <n v="12"/>
    <n v="0"/>
  </r>
  <r>
    <x v="14"/>
    <n v="624704"/>
    <n v="0"/>
    <n v="0"/>
    <n v="98924"/>
    <n v="27654"/>
    <n v="7655"/>
    <n v="785"/>
    <n v="45"/>
    <n v="11"/>
    <n v="51"/>
    <n v="51"/>
    <n v="0"/>
    <n v="356"/>
    <n v="7"/>
    <n v="10"/>
    <n v="0"/>
  </r>
  <r>
    <x v="15"/>
    <n v="624704"/>
    <n v="0"/>
    <n v="0"/>
    <n v="95702"/>
    <n v="26479"/>
    <n v="7761"/>
    <n v="1124"/>
    <n v="45"/>
    <n v="10"/>
    <n v="51"/>
    <n v="51"/>
    <n v="0"/>
    <n v="356"/>
    <n v="7"/>
    <n v="16"/>
    <n v="0"/>
  </r>
  <r>
    <x v="16"/>
    <n v="624704"/>
    <n v="0"/>
    <n v="0"/>
    <n v="92446"/>
    <n v="25514"/>
    <n v="7194"/>
    <n v="892"/>
    <n v="42"/>
    <n v="12"/>
    <n v="51"/>
    <n v="51"/>
    <n v="0"/>
    <n v="356"/>
    <n v="7"/>
    <n v="16"/>
    <n v="0"/>
  </r>
  <r>
    <x v="17"/>
    <n v="624704"/>
    <n v="0"/>
    <n v="0"/>
    <n v="101668"/>
    <n v="16526"/>
    <n v="8454"/>
    <n v="748"/>
    <n v="45"/>
    <n v="10"/>
    <n v="51"/>
    <n v="51"/>
    <n v="0"/>
    <n v="356"/>
    <n v="7"/>
    <n v="17"/>
    <n v="0"/>
  </r>
  <r>
    <x v="18"/>
    <n v="785440"/>
    <n v="0"/>
    <n v="0"/>
    <n v="90543"/>
    <n v="23134"/>
    <n v="6937"/>
    <n v="7950"/>
    <n v="46"/>
    <n v="9"/>
    <n v="67"/>
    <n v="67"/>
    <n v="0"/>
    <n v="326"/>
    <n v="253"/>
    <n v="18"/>
    <n v="0"/>
  </r>
  <r>
    <x v="19"/>
    <n v="785440"/>
    <n v="0"/>
    <n v="0"/>
    <n v="90074"/>
    <n v="26977"/>
    <n v="7390"/>
    <n v="1955"/>
    <n v="44"/>
    <n v="12"/>
    <n v="67"/>
    <n v="67"/>
    <n v="0"/>
    <n v="326"/>
    <n v="253"/>
    <n v="19"/>
    <n v="0"/>
  </r>
  <r>
    <x v="20"/>
    <n v="785440"/>
    <n v="0"/>
    <n v="0"/>
    <n v="77219"/>
    <n v="25120"/>
    <n v="6252"/>
    <n v="1411"/>
    <n v="43"/>
    <n v="10"/>
    <n v="67"/>
    <n v="67"/>
    <n v="0"/>
    <n v="326"/>
    <n v="253"/>
    <n v="22"/>
    <n v="0"/>
  </r>
  <r>
    <x v="21"/>
    <n v="785440"/>
    <n v="0"/>
    <n v="0"/>
    <n v="65132"/>
    <n v="20752"/>
    <n v="6057"/>
    <n v="1155"/>
    <n v="45"/>
    <n v="9"/>
    <n v="67"/>
    <n v="67"/>
    <n v="0"/>
    <n v="326"/>
    <n v="253"/>
    <n v="22"/>
    <n v="0"/>
  </r>
  <r>
    <x v="22"/>
    <n v="791240"/>
    <n v="0"/>
    <n v="0"/>
    <n v="53125"/>
    <n v="21662"/>
    <n v="5928"/>
    <n v="784"/>
    <n v="47"/>
    <n v="11"/>
    <n v="84"/>
    <n v="84"/>
    <n v="0"/>
    <n v="250"/>
    <n v="35"/>
    <n v="22"/>
    <n v="0"/>
  </r>
  <r>
    <x v="23"/>
    <n v="791240"/>
    <n v="0"/>
    <n v="0"/>
    <n v="56763"/>
    <n v="21947"/>
    <n v="5427"/>
    <n v="605"/>
    <n v="44"/>
    <n v="11"/>
    <n v="84"/>
    <n v="84"/>
    <n v="0"/>
    <n v="250"/>
    <n v="35"/>
    <n v="19"/>
    <n v="0"/>
  </r>
  <r>
    <x v="24"/>
    <n v="791240"/>
    <n v="0"/>
    <n v="0"/>
    <n v="58327"/>
    <n v="21668"/>
    <n v="5756"/>
    <n v="515"/>
    <n v="42"/>
    <n v="10"/>
    <n v="84"/>
    <n v="84"/>
    <n v="0"/>
    <n v="250"/>
    <n v="35"/>
    <n v="23"/>
    <n v="0"/>
  </r>
  <r>
    <x v="25"/>
    <n v="791240"/>
    <n v="0"/>
    <n v="0"/>
    <n v="79982"/>
    <n v="34148"/>
    <n v="6541"/>
    <n v="537"/>
    <n v="45"/>
    <n v="12"/>
    <n v="84"/>
    <n v="84"/>
    <n v="0"/>
    <n v="250"/>
    <n v="35"/>
    <n v="23"/>
    <n v="0"/>
  </r>
  <r>
    <x v="26"/>
    <n v="636888"/>
    <n v="0"/>
    <n v="0"/>
    <n v="54795"/>
    <n v="29790"/>
    <n v="5612"/>
    <n v="3484"/>
    <n v="47"/>
    <n v="12"/>
    <n v="34"/>
    <n v="34"/>
    <n v="0"/>
    <n v="144"/>
    <n v="0"/>
    <n v="22"/>
    <n v="0"/>
  </r>
  <r>
    <x v="27"/>
    <n v="636888"/>
    <n v="0"/>
    <n v="0"/>
    <n v="55960"/>
    <n v="20348"/>
    <n v="5251"/>
    <n v="1508"/>
    <n v="45"/>
    <n v="11"/>
    <n v="34"/>
    <n v="34"/>
    <n v="0"/>
    <n v="144"/>
    <n v="0"/>
    <n v="21"/>
    <n v="0"/>
  </r>
  <r>
    <x v="28"/>
    <n v="636888"/>
    <n v="0"/>
    <n v="0"/>
    <n v="52384"/>
    <n v="17862"/>
    <n v="5265"/>
    <n v="2565"/>
    <n v="45"/>
    <n v="10"/>
    <n v="34"/>
    <n v="34"/>
    <n v="0"/>
    <n v="144"/>
    <n v="0"/>
    <n v="24"/>
    <n v="0"/>
  </r>
  <r>
    <x v="29"/>
    <n v="636888"/>
    <n v="0"/>
    <n v="0"/>
    <n v="55963"/>
    <n v="36482"/>
    <n v="5568"/>
    <n v="1646"/>
    <n v="44"/>
    <n v="10"/>
    <n v="34"/>
    <n v="34"/>
    <n v="0"/>
    <n v="144"/>
    <n v="0"/>
    <n v="27"/>
    <n v="0"/>
  </r>
  <r>
    <x v="30"/>
    <n v="636888"/>
    <n v="0"/>
    <n v="0"/>
    <n v="41468"/>
    <n v="17034"/>
    <n v="4156"/>
    <n v="1503"/>
    <n v="45"/>
    <n v="10"/>
    <n v="34"/>
    <n v="34"/>
    <n v="0"/>
    <n v="144"/>
    <n v="0"/>
    <n v="30"/>
    <n v="0"/>
  </r>
  <r>
    <x v="31"/>
    <n v="800924"/>
    <n v="0"/>
    <n v="0"/>
    <n v="36625"/>
    <n v="14326"/>
    <n v="3682"/>
    <n v="2098"/>
    <n v="42"/>
    <n v="12"/>
    <n v="47"/>
    <n v="47"/>
    <n v="0"/>
    <n v="157"/>
    <n v="0"/>
    <n v="30"/>
    <n v="0"/>
  </r>
  <r>
    <x v="32"/>
    <n v="800924"/>
    <n v="0"/>
    <n v="0"/>
    <n v="45021"/>
    <n v="12343"/>
    <n v="4242"/>
    <n v="1893"/>
    <n v="41"/>
    <n v="13"/>
    <n v="47"/>
    <n v="47"/>
    <n v="0"/>
    <n v="157"/>
    <n v="0"/>
    <n v="29"/>
    <n v="0"/>
  </r>
  <r>
    <x v="33"/>
    <n v="800924"/>
    <n v="0"/>
    <n v="0"/>
    <n v="42226"/>
    <n v="16470"/>
    <n v="3893"/>
    <n v="1722"/>
    <n v="39"/>
    <n v="13"/>
    <n v="47"/>
    <n v="47"/>
    <n v="0"/>
    <n v="157"/>
    <n v="0"/>
    <n v="27"/>
    <n v="0"/>
  </r>
  <r>
    <x v="34"/>
    <n v="800924"/>
    <n v="0"/>
    <n v="0"/>
    <n v="42908"/>
    <n v="17833"/>
    <n v="4471"/>
    <n v="2209"/>
    <n v="39"/>
    <n v="13"/>
    <n v="47"/>
    <n v="47"/>
    <n v="0"/>
    <n v="157"/>
    <n v="0"/>
    <n v="27"/>
    <n v="0"/>
  </r>
  <r>
    <x v="35"/>
    <n v="645406"/>
    <n v="0"/>
    <n v="0"/>
    <n v="42896"/>
    <n v="17171"/>
    <n v="4879"/>
    <n v="520"/>
    <n v="39"/>
    <n v="13"/>
    <n v="52"/>
    <n v="52"/>
    <n v="0"/>
    <n v="108"/>
    <n v="0"/>
    <n v="27"/>
    <n v="0"/>
  </r>
  <r>
    <x v="36"/>
    <n v="645406"/>
    <n v="0"/>
    <n v="0"/>
    <n v="39165"/>
    <n v="17526"/>
    <n v="3540"/>
    <n v="443"/>
    <n v="42"/>
    <n v="13"/>
    <n v="52"/>
    <n v="52"/>
    <n v="0"/>
    <n v="108"/>
    <n v="0"/>
    <n v="26"/>
    <n v="0"/>
  </r>
  <r>
    <x v="37"/>
    <n v="645406"/>
    <n v="0"/>
    <n v="0"/>
    <n v="52273"/>
    <n v="16849"/>
    <n v="4107"/>
    <n v="21343"/>
    <n v="43"/>
    <n v="14"/>
    <n v="52"/>
    <n v="52"/>
    <n v="0"/>
    <n v="108"/>
    <n v="0"/>
    <n v="23"/>
    <n v="0"/>
  </r>
  <r>
    <x v="38"/>
    <n v="645406"/>
    <n v="0"/>
    <n v="0"/>
    <n v="51902"/>
    <n v="18375"/>
    <n v="4405"/>
    <n v="10574"/>
    <n v="42"/>
    <n v="14"/>
    <n v="52"/>
    <n v="52"/>
    <n v="0"/>
    <n v="108"/>
    <n v="0"/>
    <n v="24"/>
    <n v="0"/>
  </r>
  <r>
    <x v="39"/>
    <n v="645406"/>
    <n v="0"/>
    <n v="0"/>
    <n v="47087"/>
    <n v="19402"/>
    <n v="3750"/>
    <n v="725"/>
    <n v="42"/>
    <n v="14"/>
    <n v="52"/>
    <n v="52"/>
    <n v="0"/>
    <n v="108"/>
    <n v="0"/>
    <n v="24"/>
    <n v="0"/>
  </r>
  <r>
    <x v="40"/>
    <n v="812163"/>
    <n v="0"/>
    <n v="0"/>
    <n v="56364"/>
    <n v="21576"/>
    <n v="4352"/>
    <n v="640"/>
    <n v="43"/>
    <n v="13"/>
    <n v="46"/>
    <n v="46"/>
    <n v="0"/>
    <n v="148"/>
    <n v="30"/>
    <n v="21"/>
    <n v="0"/>
  </r>
  <r>
    <x v="41"/>
    <n v="812163"/>
    <n v="0"/>
    <n v="0"/>
    <n v="58470"/>
    <n v="22051"/>
    <n v="3751"/>
    <n v="476"/>
    <n v="43"/>
    <n v="15"/>
    <n v="46"/>
    <n v="46"/>
    <n v="0"/>
    <n v="148"/>
    <n v="30"/>
    <n v="17"/>
    <n v="0"/>
  </r>
  <r>
    <x v="42"/>
    <n v="812163"/>
    <n v="0"/>
    <n v="0"/>
    <n v="61524"/>
    <n v="21690"/>
    <n v="3679"/>
    <n v="458"/>
    <n v="42"/>
    <n v="13"/>
    <n v="46"/>
    <n v="46"/>
    <n v="0"/>
    <n v="148"/>
    <n v="30"/>
    <n v="17"/>
    <n v="0"/>
  </r>
  <r>
    <x v="43"/>
    <n v="812163"/>
    <n v="0"/>
    <n v="0"/>
    <n v="58276"/>
    <n v="24798"/>
    <n v="3595"/>
    <n v="394"/>
    <n v="42"/>
    <n v="13"/>
    <n v="46"/>
    <n v="46"/>
    <n v="0"/>
    <n v="148"/>
    <n v="30"/>
    <n v="16"/>
    <n v="0"/>
  </r>
  <r>
    <x v="44"/>
    <n v="821722"/>
    <n v="0"/>
    <n v="0"/>
    <n v="60584"/>
    <n v="24475"/>
    <n v="4318"/>
    <n v="603"/>
    <n v="43"/>
    <n v="14"/>
    <n v="51"/>
    <n v="51"/>
    <n v="0"/>
    <n v="176"/>
    <n v="1"/>
    <n v="14"/>
    <n v="0"/>
  </r>
  <r>
    <x v="45"/>
    <n v="821722"/>
    <n v="0"/>
    <n v="0"/>
    <n v="60597"/>
    <n v="25105"/>
    <n v="4064"/>
    <n v="729"/>
    <n v="43"/>
    <n v="15"/>
    <n v="51"/>
    <n v="51"/>
    <n v="0"/>
    <n v="176"/>
    <n v="1"/>
    <n v="14"/>
    <n v="0"/>
  </r>
  <r>
    <x v="46"/>
    <n v="821722"/>
    <n v="0"/>
    <n v="0"/>
    <n v="62180"/>
    <n v="26791"/>
    <n v="4339"/>
    <n v="482"/>
    <n v="43"/>
    <n v="14"/>
    <n v="51"/>
    <n v="51"/>
    <n v="0"/>
    <n v="176"/>
    <n v="1"/>
    <n v="13"/>
    <n v="0"/>
  </r>
  <r>
    <x v="47"/>
    <n v="821722"/>
    <n v="0"/>
    <n v="0"/>
    <n v="70223"/>
    <n v="26191"/>
    <n v="4299"/>
    <n v="577"/>
    <n v="41"/>
    <n v="13"/>
    <n v="51"/>
    <n v="51"/>
    <n v="0"/>
    <n v="176"/>
    <n v="1"/>
    <n v="9"/>
    <n v="0"/>
  </r>
  <r>
    <x v="48"/>
    <n v="672256"/>
    <n v="0"/>
    <n v="0"/>
    <n v="53142"/>
    <n v="16129"/>
    <n v="3905"/>
    <n v="658"/>
    <n v="41"/>
    <n v="14"/>
    <n v="52"/>
    <n v="52"/>
    <n v="0"/>
    <n v="181"/>
    <n v="573"/>
    <n v="9"/>
    <n v="0"/>
  </r>
  <r>
    <x v="49"/>
    <n v="672256"/>
    <n v="0"/>
    <n v="0"/>
    <n v="58066"/>
    <n v="38031"/>
    <n v="4754"/>
    <n v="690"/>
    <n v="43"/>
    <n v="15"/>
    <n v="52"/>
    <n v="52"/>
    <n v="0"/>
    <n v="181"/>
    <n v="573"/>
    <n v="9"/>
    <n v="0"/>
  </r>
  <r>
    <x v="50"/>
    <n v="672256"/>
    <n v="0"/>
    <n v="0"/>
    <n v="87947"/>
    <n v="32598"/>
    <n v="1698"/>
    <n v="562"/>
    <n v="40"/>
    <n v="14"/>
    <n v="52"/>
    <n v="52"/>
    <n v="0"/>
    <n v="181"/>
    <n v="573"/>
    <n v="9"/>
    <n v="0"/>
  </r>
  <r>
    <x v="51"/>
    <n v="672256"/>
    <n v="0"/>
    <n v="0"/>
    <n v="59084"/>
    <n v="18676"/>
    <n v="3056"/>
    <n v="508"/>
    <n v="41"/>
    <n v="13"/>
    <n v="52"/>
    <n v="52"/>
    <n v="0"/>
    <n v="181"/>
    <n v="573"/>
    <n v="7"/>
    <n v="0"/>
  </r>
  <r>
    <x v="52"/>
    <n v="672256"/>
    <n v="0"/>
    <n v="0"/>
    <n v="73007"/>
    <n v="8829"/>
    <n v="5093"/>
    <n v="444"/>
    <n v="39"/>
    <n v="14"/>
    <n v="52"/>
    <n v="52"/>
    <n v="0"/>
    <n v="181"/>
    <n v="573"/>
    <n v="6"/>
    <n v="0"/>
  </r>
  <r>
    <x v="53"/>
    <n v="843492"/>
    <n v="0"/>
    <n v="0"/>
    <n v="84552"/>
    <n v="24279"/>
    <n v="1019"/>
    <n v="601"/>
    <n v="39"/>
    <n v="12"/>
    <n v="34"/>
    <n v="34"/>
    <n v="0"/>
    <n v="417.25"/>
    <n v="8.5"/>
    <n v="7"/>
    <n v="0"/>
  </r>
  <r>
    <x v="54"/>
    <n v="843492"/>
    <n v="0"/>
    <n v="0"/>
    <n v="69611"/>
    <n v="25298"/>
    <n v="2547"/>
    <n v="459"/>
    <n v="42"/>
    <n v="13"/>
    <n v="34"/>
    <n v="34"/>
    <n v="0"/>
    <n v="417.25"/>
    <n v="8.5"/>
    <n v="7"/>
    <n v="0"/>
  </r>
  <r>
    <x v="55"/>
    <n v="843492"/>
    <n v="0"/>
    <n v="0"/>
    <n v="71139"/>
    <n v="33108"/>
    <n v="7980"/>
    <n v="481"/>
    <n v="43"/>
    <n v="13"/>
    <n v="34"/>
    <n v="34"/>
    <n v="0"/>
    <n v="417.25"/>
    <n v="8.5"/>
    <n v="7"/>
    <n v="0"/>
  </r>
  <r>
    <x v="56"/>
    <n v="843492"/>
    <n v="0"/>
    <n v="0"/>
    <n v="69441"/>
    <n v="22242"/>
    <n v="5263"/>
    <n v="593"/>
    <n v="43"/>
    <n v="12"/>
    <n v="34"/>
    <n v="34"/>
    <n v="0"/>
    <n v="417.25"/>
    <n v="8.5"/>
    <n v="8"/>
    <n v="0"/>
  </r>
  <r>
    <x v="57"/>
    <n v="847335"/>
    <n v="0"/>
    <n v="0"/>
    <n v="93041"/>
    <n v="28523"/>
    <n v="6961"/>
    <n v="647"/>
    <n v="41"/>
    <n v="12"/>
    <n v="71.5"/>
    <n v="71.5"/>
    <n v="0"/>
    <n v="403.5"/>
    <n v="0"/>
    <n v="6"/>
    <n v="0"/>
  </r>
  <r>
    <x v="58"/>
    <n v="847335"/>
    <n v="0"/>
    <n v="0"/>
    <n v="70630"/>
    <n v="30221"/>
    <n v="2886"/>
    <n v="652"/>
    <n v="41"/>
    <n v="14"/>
    <n v="71.5"/>
    <n v="71.5"/>
    <n v="0"/>
    <n v="403.5"/>
    <n v="0"/>
    <n v="9"/>
    <n v="2"/>
  </r>
  <r>
    <x v="59"/>
    <n v="847335"/>
    <n v="0"/>
    <n v="0"/>
    <n v="50935"/>
    <n v="21223"/>
    <n v="1868"/>
    <n v="555"/>
    <n v="41"/>
    <n v="13"/>
    <n v="71.5"/>
    <n v="71.5"/>
    <n v="0"/>
    <n v="403.5"/>
    <n v="0"/>
    <n v="10"/>
    <n v="0"/>
  </r>
  <r>
    <x v="60"/>
    <n v="847335"/>
    <n v="0"/>
    <n v="0"/>
    <n v="55858"/>
    <n v="16469"/>
    <n v="4075"/>
    <n v="6331"/>
    <n v="41"/>
    <n v="13"/>
    <n v="71.5"/>
    <n v="71.5"/>
    <n v="0"/>
    <n v="403.5"/>
    <n v="0"/>
    <n v="9"/>
    <n v="-6"/>
  </r>
  <r>
    <x v="61"/>
    <n v="681122"/>
    <n v="0"/>
    <n v="0"/>
    <n v="84552"/>
    <n v="12734"/>
    <n v="6791"/>
    <n v="15614"/>
    <n v="41"/>
    <n v="14"/>
    <n v="20.2"/>
    <n v="20.2"/>
    <n v="0"/>
    <n v="217.8"/>
    <n v="0"/>
    <n v="9"/>
    <n v="-2"/>
  </r>
  <r>
    <x v="62"/>
    <n v="681122"/>
    <n v="0"/>
    <n v="0"/>
    <n v="44313"/>
    <n v="28523"/>
    <n v="3226"/>
    <n v="765"/>
    <n v="41"/>
    <n v="13"/>
    <n v="20.2"/>
    <n v="20.2"/>
    <n v="0"/>
    <n v="217.8"/>
    <n v="0"/>
    <n v="11"/>
    <n v="-3"/>
  </r>
  <r>
    <x v="63"/>
    <n v="681122"/>
    <n v="0"/>
    <n v="0"/>
    <n v="69271"/>
    <n v="25298"/>
    <n v="15960"/>
    <n v="946"/>
    <n v="41"/>
    <n v="13"/>
    <n v="20.2"/>
    <n v="20.2"/>
    <n v="0"/>
    <n v="217.8"/>
    <n v="0"/>
    <n v="12"/>
    <n v="-10"/>
  </r>
  <r>
    <x v="64"/>
    <n v="681122"/>
    <n v="0"/>
    <n v="0"/>
    <n v="78100"/>
    <n v="20374"/>
    <n v="2037"/>
    <n v="887"/>
    <n v="41"/>
    <n v="13"/>
    <n v="20.2"/>
    <n v="20.2"/>
    <n v="0"/>
    <n v="217.8"/>
    <n v="0"/>
    <n v="11"/>
    <n v="-4"/>
  </r>
  <r>
    <x v="65"/>
    <n v="681122"/>
    <n v="0"/>
    <n v="0"/>
    <n v="52123"/>
    <n v="19695"/>
    <n v="2037"/>
    <n v="771"/>
    <n v="43"/>
    <n v="12"/>
    <n v="20.2"/>
    <n v="20.2"/>
    <n v="0"/>
    <n v="217.8"/>
    <n v="0"/>
    <n v="12"/>
    <n v="-8"/>
  </r>
  <r>
    <x v="66"/>
    <n v="855853"/>
    <n v="0"/>
    <n v="0"/>
    <n v="51784"/>
    <n v="22921"/>
    <n v="679"/>
    <n v="1191"/>
    <n v="41"/>
    <n v="12"/>
    <n v="0"/>
    <n v="0"/>
    <n v="0"/>
    <n v="22.75"/>
    <n v="102.5"/>
    <n v="12"/>
    <n v="-13"/>
  </r>
  <r>
    <x v="67"/>
    <n v="855853"/>
    <n v="0"/>
    <n v="0"/>
    <n v="69950"/>
    <n v="18846"/>
    <n v="2377"/>
    <n v="1424"/>
    <n v="42"/>
    <n v="13"/>
    <n v="0"/>
    <n v="0"/>
    <n v="0"/>
    <n v="22.75"/>
    <n v="102.5"/>
    <n v="12"/>
    <n v="-15"/>
  </r>
  <r>
    <x v="68"/>
    <n v="855853"/>
    <n v="0"/>
    <n v="0"/>
    <n v="71139"/>
    <n v="18676"/>
    <n v="1528"/>
    <n v="1246"/>
    <n v="41"/>
    <n v="14"/>
    <n v="0"/>
    <n v="0"/>
    <n v="0"/>
    <n v="22.75"/>
    <n v="102.5"/>
    <n v="13"/>
    <n v="-19"/>
  </r>
  <r>
    <x v="69"/>
    <n v="855853"/>
    <n v="0"/>
    <n v="0"/>
    <n v="65536"/>
    <n v="27844"/>
    <n v="9847"/>
    <n v="15689"/>
    <n v="38"/>
    <n v="13"/>
    <n v="0"/>
    <n v="0"/>
    <n v="0"/>
    <n v="22.75"/>
    <n v="102.5"/>
    <n v="17"/>
    <n v="-30"/>
  </r>
  <r>
    <x v="70"/>
    <n v="860385"/>
    <n v="0"/>
    <n v="0"/>
    <n v="62310"/>
    <n v="31070"/>
    <n v="509"/>
    <n v="5504"/>
    <n v="41"/>
    <n v="15"/>
    <n v="0"/>
    <n v="0"/>
    <n v="0"/>
    <n v="4.5"/>
    <n v="0.5"/>
    <n v="18"/>
    <n v="-41"/>
  </r>
  <r>
    <x v="71"/>
    <n v="860385"/>
    <n v="0"/>
    <n v="0"/>
    <n v="54840"/>
    <n v="17148"/>
    <n v="4584"/>
    <n v="2722"/>
    <n v="40"/>
    <n v="13"/>
    <n v="0"/>
    <n v="0"/>
    <n v="0"/>
    <n v="4.5"/>
    <n v="0.5"/>
    <n v="21"/>
    <n v="-16"/>
  </r>
  <r>
    <x v="72"/>
    <n v="860385"/>
    <n v="0"/>
    <n v="0"/>
    <n v="74195"/>
    <n v="23260"/>
    <n v="679"/>
    <n v="1873"/>
    <n v="40"/>
    <n v="13"/>
    <n v="0"/>
    <n v="0"/>
    <n v="0"/>
    <n v="4.5"/>
    <n v="0.5"/>
    <n v="17"/>
    <n v="-15"/>
  </r>
  <r>
    <x v="73"/>
    <n v="860385"/>
    <n v="0"/>
    <n v="0"/>
    <n v="57387"/>
    <n v="29542"/>
    <n v="1188"/>
    <n v="3319"/>
    <n v="42"/>
    <n v="13"/>
    <n v="0"/>
    <n v="0"/>
    <n v="0"/>
    <n v="4.5"/>
    <n v="0.5"/>
    <n v="21"/>
    <n v="-12"/>
  </r>
  <r>
    <x v="74"/>
    <n v="691018"/>
    <n v="0"/>
    <n v="0"/>
    <n v="84552"/>
    <n v="19695"/>
    <n v="3396"/>
    <n v="1588"/>
    <n v="41"/>
    <n v="14"/>
    <n v="0"/>
    <n v="0"/>
    <n v="0"/>
    <n v="7.8"/>
    <n v="40"/>
    <n v="23"/>
    <n v="-10"/>
  </r>
  <r>
    <x v="75"/>
    <n v="691018"/>
    <n v="0"/>
    <n v="0"/>
    <n v="54840"/>
    <n v="18846"/>
    <n v="2717"/>
    <n v="1475"/>
    <n v="38"/>
    <n v="13"/>
    <n v="0"/>
    <n v="0"/>
    <n v="0"/>
    <n v="7.8"/>
    <n v="40"/>
    <n v="24"/>
    <n v="-11"/>
  </r>
  <r>
    <x v="76"/>
    <n v="691018"/>
    <n v="0"/>
    <n v="0"/>
    <n v="54330"/>
    <n v="19016"/>
    <n v="3565"/>
    <n v="1594"/>
    <n v="40"/>
    <n v="14"/>
    <n v="0"/>
    <n v="0"/>
    <n v="0"/>
    <n v="7.8"/>
    <n v="40"/>
    <n v="23"/>
    <n v="-9"/>
  </r>
  <r>
    <x v="77"/>
    <n v="691018"/>
    <n v="0"/>
    <n v="0"/>
    <n v="52123"/>
    <n v="15280"/>
    <n v="2037"/>
    <n v="1916"/>
    <n v="40"/>
    <n v="13"/>
    <n v="0"/>
    <n v="0"/>
    <n v="0"/>
    <n v="7.8"/>
    <n v="40"/>
    <n v="22"/>
    <n v="-9"/>
  </r>
  <r>
    <x v="78"/>
    <n v="691018"/>
    <n v="0"/>
    <n v="0"/>
    <n v="39729"/>
    <n v="13922"/>
    <n v="679"/>
    <n v="1177"/>
    <n v="42"/>
    <n v="13"/>
    <n v="0"/>
    <n v="0"/>
    <n v="0"/>
    <n v="7.8"/>
    <n v="40"/>
    <n v="25"/>
    <n v="-8"/>
  </r>
  <r>
    <x v="79"/>
    <n v="865921"/>
    <n v="0"/>
    <n v="0"/>
    <n v="44313"/>
    <n v="12224"/>
    <n v="3905"/>
    <n v="699"/>
    <n v="44"/>
    <n v="15"/>
    <n v="0"/>
    <n v="0"/>
    <n v="0"/>
    <n v="11.5"/>
    <n v="0"/>
    <n v="26"/>
    <n v="-10"/>
  </r>
  <r>
    <x v="80"/>
    <n v="865921"/>
    <n v="0"/>
    <n v="0"/>
    <n v="50256"/>
    <n v="16469"/>
    <n v="1868"/>
    <n v="721"/>
    <n v="40"/>
    <n v="13"/>
    <n v="0"/>
    <n v="0"/>
    <n v="0"/>
    <n v="11.5"/>
    <n v="0"/>
    <n v="21"/>
    <n v="-8"/>
  </r>
  <r>
    <x v="81"/>
    <n v="865921"/>
    <n v="0"/>
    <n v="0"/>
    <n v="40918"/>
    <n v="5603"/>
    <n v="2547"/>
    <n v="701"/>
    <n v="39"/>
    <n v="12"/>
    <n v="0"/>
    <n v="0"/>
    <n v="0"/>
    <n v="11.5"/>
    <n v="0"/>
    <n v="25"/>
    <n v="-24"/>
  </r>
  <r>
    <x v="82"/>
    <n v="865921"/>
    <n v="0"/>
    <n v="0"/>
    <n v="39559"/>
    <n v="16639"/>
    <n v="509"/>
    <n v="618"/>
    <n v="37"/>
    <n v="12"/>
    <n v="0"/>
    <n v="0"/>
    <n v="0"/>
    <n v="11.5"/>
    <n v="0"/>
    <n v="25"/>
    <n v="-8"/>
  </r>
  <r>
    <x v="83"/>
    <n v="694219"/>
    <n v="0"/>
    <n v="0"/>
    <n v="27844"/>
    <n v="11375"/>
    <n v="1358"/>
    <n v="712"/>
    <n v="39"/>
    <n v="13"/>
    <n v="0"/>
    <n v="0"/>
    <n v="0"/>
    <n v="10"/>
    <n v="0"/>
    <n v="28"/>
    <n v="-10"/>
  </r>
  <r>
    <x v="84"/>
    <n v="694219"/>
    <n v="0"/>
    <n v="0"/>
    <n v="37013"/>
    <n v="7980"/>
    <n v="5773"/>
    <n v="647"/>
    <n v="40"/>
    <n v="13"/>
    <n v="0"/>
    <n v="0"/>
    <n v="0"/>
    <n v="10"/>
    <n v="0"/>
    <n v="30"/>
    <n v="-41"/>
  </r>
  <r>
    <x v="85"/>
    <n v="694219"/>
    <n v="0"/>
    <n v="0"/>
    <n v="38541"/>
    <n v="6622"/>
    <n v="849"/>
    <n v="681"/>
    <n v="39"/>
    <n v="13"/>
    <n v="0"/>
    <n v="0"/>
    <n v="0"/>
    <n v="10"/>
    <n v="0"/>
    <n v="29"/>
    <n v="-11"/>
  </r>
  <r>
    <x v="86"/>
    <n v="694219"/>
    <n v="0"/>
    <n v="0"/>
    <n v="45841"/>
    <n v="8489"/>
    <n v="2207"/>
    <n v="683"/>
    <n v="36"/>
    <n v="11"/>
    <n v="0"/>
    <n v="0"/>
    <n v="0"/>
    <n v="10"/>
    <n v="0"/>
    <n v="29"/>
    <n v="-9"/>
  </r>
  <r>
    <x v="87"/>
    <n v="694219"/>
    <n v="0"/>
    <n v="0"/>
    <n v="46181"/>
    <n v="16639"/>
    <n v="340"/>
    <n v="777"/>
    <n v="42"/>
    <n v="13"/>
    <n v="0"/>
    <n v="0"/>
    <n v="0"/>
    <n v="10"/>
    <n v="0"/>
    <n v="27"/>
    <n v="-10"/>
  </r>
  <r>
    <x v="88"/>
    <n v="869767"/>
    <n v="0"/>
    <n v="0"/>
    <n v="34126"/>
    <n v="10866"/>
    <n v="2207"/>
    <n v="703"/>
    <n v="37"/>
    <n v="12"/>
    <n v="0"/>
    <n v="0"/>
    <n v="0"/>
    <n v="12.5"/>
    <n v="0"/>
    <n v="27"/>
    <n v="-11"/>
  </r>
  <r>
    <x v="89"/>
    <n v="869767"/>
    <n v="0"/>
    <n v="0"/>
    <n v="39899"/>
    <n v="15111"/>
    <n v="170"/>
    <n v="688"/>
    <n v="43"/>
    <n v="14"/>
    <n v="0"/>
    <n v="0"/>
    <n v="0"/>
    <n v="12.5"/>
    <n v="0"/>
    <n v="25"/>
    <n v="-7"/>
  </r>
  <r>
    <x v="90"/>
    <n v="869767"/>
    <n v="0"/>
    <n v="0"/>
    <n v="43464"/>
    <n v="13413"/>
    <n v="3735"/>
    <n v="871"/>
    <n v="36"/>
    <n v="11"/>
    <n v="0"/>
    <n v="0"/>
    <n v="0"/>
    <n v="12.5"/>
    <n v="0"/>
    <n v="20"/>
    <n v="-21"/>
  </r>
  <r>
    <x v="91"/>
    <n v="869767"/>
    <n v="0"/>
    <n v="0"/>
    <n v="47879"/>
    <n v="16469"/>
    <n v="3396"/>
    <n v="793"/>
    <n v="37"/>
    <n v="13"/>
    <n v="0"/>
    <n v="0"/>
    <n v="0"/>
    <n v="12.5"/>
    <n v="0"/>
    <n v="21"/>
    <n v="-6"/>
  </r>
  <r>
    <x v="92"/>
    <n v="873499"/>
    <n v="0"/>
    <n v="0"/>
    <n v="51105"/>
    <n v="23600"/>
    <n v="4414"/>
    <n v="890"/>
    <n v="39"/>
    <n v="11"/>
    <n v="0"/>
    <n v="0"/>
    <n v="0"/>
    <n v="11.25"/>
    <n v="0"/>
    <n v="18"/>
    <n v="-8"/>
  </r>
  <r>
    <x v="93"/>
    <n v="873499"/>
    <n v="0"/>
    <n v="0"/>
    <n v="46181"/>
    <n v="20034"/>
    <n v="849"/>
    <n v="905"/>
    <n v="38"/>
    <n v="13"/>
    <n v="0"/>
    <n v="0"/>
    <n v="0"/>
    <n v="11.25"/>
    <n v="0"/>
    <n v="18"/>
    <n v="-7"/>
  </r>
  <r>
    <x v="94"/>
    <n v="873499"/>
    <n v="0"/>
    <n v="0"/>
    <n v="44143"/>
    <n v="13243"/>
    <n v="2377"/>
    <n v="1256"/>
    <n v="37"/>
    <n v="12"/>
    <n v="0"/>
    <n v="0"/>
    <n v="0"/>
    <n v="11.25"/>
    <n v="0"/>
    <n v="16"/>
    <n v="-7"/>
  </r>
  <r>
    <x v="95"/>
    <n v="873499"/>
    <n v="0"/>
    <n v="0"/>
    <n v="39220"/>
    <n v="22242"/>
    <n v="3565"/>
    <n v="1020"/>
    <n v="38"/>
    <n v="12"/>
    <n v="0"/>
    <n v="0"/>
    <n v="0"/>
    <n v="11.25"/>
    <n v="0"/>
    <n v="16"/>
    <n v="-5"/>
  </r>
  <r>
    <x v="96"/>
    <n v="702081"/>
    <n v="0"/>
    <n v="0"/>
    <n v="38710"/>
    <n v="10866"/>
    <n v="1868"/>
    <n v="1008"/>
    <n v="39"/>
    <n v="12"/>
    <n v="6.8"/>
    <n v="0"/>
    <n v="6.8"/>
    <n v="10"/>
    <n v="0"/>
    <n v="15"/>
    <n v="-12"/>
  </r>
  <r>
    <x v="97"/>
    <n v="702081"/>
    <n v="0"/>
    <n v="0"/>
    <n v="60443"/>
    <n v="14092"/>
    <n v="4414"/>
    <n v="953"/>
    <n v="40"/>
    <n v="13"/>
    <n v="6.8"/>
    <n v="0"/>
    <n v="6.8"/>
    <n v="10"/>
    <n v="0"/>
    <n v="13"/>
    <n v="-6"/>
  </r>
  <r>
    <x v="98"/>
    <n v="702081"/>
    <n v="0"/>
    <n v="0"/>
    <n v="38541"/>
    <n v="13243"/>
    <n v="4414"/>
    <n v="915"/>
    <n v="40"/>
    <n v="14"/>
    <n v="6.8"/>
    <n v="0"/>
    <n v="6.8"/>
    <n v="10"/>
    <n v="0"/>
    <n v="17"/>
    <n v="-6"/>
  </r>
  <r>
    <x v="99"/>
    <n v="702081"/>
    <n v="0"/>
    <n v="0"/>
    <n v="40238"/>
    <n v="18167"/>
    <n v="679"/>
    <n v="877"/>
    <n v="39"/>
    <n v="13"/>
    <n v="6.8"/>
    <n v="0"/>
    <n v="6.8"/>
    <n v="10"/>
    <n v="0"/>
    <n v="12"/>
    <n v="-12"/>
  </r>
  <r>
    <x v="100"/>
    <n v="702081"/>
    <n v="0"/>
    <n v="0"/>
    <n v="45502"/>
    <n v="13243"/>
    <n v="4245"/>
    <n v="963"/>
    <n v="38"/>
    <n v="12"/>
    <n v="6.8"/>
    <n v="0"/>
    <n v="6.8"/>
    <n v="10"/>
    <n v="0"/>
    <n v="9"/>
    <n v="-4"/>
  </r>
  <r>
    <x v="101"/>
    <n v="885040"/>
    <n v="0"/>
    <n v="0"/>
    <n v="46351"/>
    <n v="15280"/>
    <n v="4754"/>
    <n v="1064"/>
    <n v="38"/>
    <n v="12"/>
    <n v="29.25"/>
    <n v="0"/>
    <n v="29.25"/>
    <n v="71.25"/>
    <n v="237.5"/>
    <n v="10"/>
    <n v="-5"/>
  </r>
  <r>
    <x v="102"/>
    <n v="885040"/>
    <n v="0"/>
    <n v="0"/>
    <n v="64008"/>
    <n v="13413"/>
    <n v="2207"/>
    <n v="969"/>
    <n v="38"/>
    <n v="12"/>
    <n v="29.25"/>
    <n v="0"/>
    <n v="29.25"/>
    <n v="71.25"/>
    <n v="237.5"/>
    <n v="6"/>
    <n v="-5"/>
  </r>
  <r>
    <x v="103"/>
    <n v="885040"/>
    <n v="0"/>
    <n v="0"/>
    <n v="50256"/>
    <n v="15280"/>
    <n v="679"/>
    <n v="991"/>
    <n v="40"/>
    <n v="12"/>
    <n v="29.25"/>
    <n v="0"/>
    <n v="29.25"/>
    <n v="71.25"/>
    <n v="237.5"/>
    <n v="7"/>
    <n v="-5"/>
  </r>
  <r>
    <x v="104"/>
    <n v="885040"/>
    <n v="0"/>
    <n v="0"/>
    <n v="64008"/>
    <n v="10357"/>
    <n v="2207"/>
    <n v="728"/>
    <n v="36"/>
    <n v="11"/>
    <n v="29.25"/>
    <n v="0"/>
    <n v="29.25"/>
    <n v="71.25"/>
    <n v="237.5"/>
    <n v="6"/>
    <n v="-53"/>
  </r>
  <r>
    <x v="105"/>
    <n v="888050"/>
    <n v="0"/>
    <n v="0"/>
    <n v="61631"/>
    <n v="13243"/>
    <n v="2547"/>
    <n v="826"/>
    <n v="38"/>
    <n v="11"/>
    <n v="46.5"/>
    <n v="0"/>
    <n v="46.5"/>
    <n v="213.25"/>
    <n v="0"/>
    <n v="4"/>
    <n v="-16"/>
  </r>
  <r>
    <x v="106"/>
    <n v="888050"/>
    <n v="0"/>
    <n v="0"/>
    <n v="64687"/>
    <n v="15620"/>
    <n v="340"/>
    <n v="1005"/>
    <n v="40"/>
    <n v="13"/>
    <n v="46.5"/>
    <n v="0"/>
    <n v="46.5"/>
    <n v="213.25"/>
    <n v="0"/>
    <n v="6"/>
    <n v="-16"/>
  </r>
  <r>
    <x v="107"/>
    <n v="888050"/>
    <n v="0"/>
    <n v="0"/>
    <n v="92022"/>
    <n v="21393"/>
    <n v="679"/>
    <n v="827"/>
    <n v="40"/>
    <n v="13"/>
    <n v="46.5"/>
    <n v="0"/>
    <n v="46.5"/>
    <n v="213.25"/>
    <n v="0"/>
    <n v="5"/>
    <n v="-11"/>
  </r>
  <r>
    <x v="108"/>
    <n v="888050"/>
    <n v="0"/>
    <n v="0"/>
    <n v="54330"/>
    <n v="14601"/>
    <n v="3905"/>
    <n v="728"/>
    <n v="39"/>
    <n v="12"/>
    <n v="46.5"/>
    <n v="0"/>
    <n v="46.5"/>
    <n v="213.25"/>
    <n v="0"/>
    <n v="6"/>
    <n v="-9"/>
  </r>
  <r>
    <x v="109"/>
    <n v="892113"/>
    <n v="0"/>
    <n v="0"/>
    <n v="45162"/>
    <n v="19525"/>
    <n v="1188"/>
    <n v="726"/>
    <n v="39"/>
    <n v="13"/>
    <n v="40.25"/>
    <n v="0"/>
    <n v="40.25"/>
    <n v="280"/>
    <n v="0"/>
    <n v="8"/>
    <n v="-9"/>
  </r>
  <r>
    <x v="110"/>
    <n v="892113"/>
    <n v="0"/>
    <n v="0"/>
    <n v="65536"/>
    <n v="16469"/>
    <n v="5773"/>
    <n v="746"/>
    <n v="37"/>
    <n v="10"/>
    <n v="40.25"/>
    <n v="0"/>
    <n v="40.25"/>
    <n v="280"/>
    <n v="0"/>
    <n v="8"/>
    <n v="-15"/>
  </r>
  <r>
    <x v="111"/>
    <n v="892113"/>
    <n v="0"/>
    <n v="0"/>
    <n v="75384"/>
    <n v="25128"/>
    <n v="4584"/>
    <n v="813"/>
    <n v="40"/>
    <n v="12"/>
    <n v="40.25"/>
    <n v="0"/>
    <n v="40.25"/>
    <n v="280"/>
    <n v="0"/>
    <n v="9"/>
    <n v="-9"/>
  </r>
  <r>
    <x v="112"/>
    <n v="892113"/>
    <n v="0"/>
    <n v="0"/>
    <n v="85231"/>
    <n v="15790"/>
    <n v="1528"/>
    <n v="1088"/>
    <n v="41"/>
    <n v="12"/>
    <n v="40.25"/>
    <n v="0"/>
    <n v="40.25"/>
    <n v="280"/>
    <n v="0"/>
    <n v="9"/>
    <n v="-14"/>
  </r>
  <r>
    <x v="113"/>
    <n v="717696"/>
    <n v="0"/>
    <n v="0"/>
    <n v="59933"/>
    <n v="24449"/>
    <n v="849"/>
    <n v="4582"/>
    <n v="44"/>
    <n v="15"/>
    <n v="47.2"/>
    <n v="0"/>
    <n v="47.2"/>
    <n v="249.6"/>
    <n v="0"/>
    <n v="11"/>
    <n v="-8"/>
  </r>
  <r>
    <x v="114"/>
    <n v="717696"/>
    <n v="0"/>
    <n v="0"/>
    <n v="53142"/>
    <n v="19355"/>
    <n v="1019"/>
    <n v="3057"/>
    <n v="44"/>
    <n v="13"/>
    <n v="47.2"/>
    <n v="0"/>
    <n v="47.2"/>
    <n v="249.6"/>
    <n v="0"/>
    <n v="11"/>
    <n v="-9"/>
  </r>
  <r>
    <x v="115"/>
    <n v="717696"/>
    <n v="0"/>
    <n v="0"/>
    <n v="50086"/>
    <n v="14601"/>
    <n v="4924"/>
    <n v="638"/>
    <n v="44"/>
    <n v="13"/>
    <n v="47.2"/>
    <n v="0"/>
    <n v="47.2"/>
    <n v="249.6"/>
    <n v="0"/>
    <n v="14"/>
    <n v="-11"/>
  </r>
  <r>
    <x v="116"/>
    <n v="717696"/>
    <n v="0"/>
    <n v="0"/>
    <n v="51444"/>
    <n v="14432"/>
    <n v="4075"/>
    <n v="743"/>
    <n v="45"/>
    <n v="14"/>
    <n v="47.2"/>
    <n v="0"/>
    <n v="47.2"/>
    <n v="249.6"/>
    <n v="0"/>
    <n v="14"/>
    <n v="-9"/>
  </r>
  <r>
    <x v="117"/>
    <n v="717696"/>
    <n v="0"/>
    <n v="0"/>
    <n v="56198"/>
    <n v="15280"/>
    <n v="509"/>
    <n v="935"/>
    <n v="45"/>
    <n v="13"/>
    <n v="47.2"/>
    <n v="0"/>
    <n v="47.2"/>
    <n v="249.6"/>
    <n v="0"/>
    <n v="17"/>
    <n v="-11"/>
  </r>
  <r>
    <x v="118"/>
    <n v="900039"/>
    <n v="0"/>
    <n v="0"/>
    <n v="66725"/>
    <n v="17827"/>
    <n v="1019"/>
    <n v="825"/>
    <n v="43"/>
    <n v="13"/>
    <n v="81.25"/>
    <n v="0"/>
    <n v="81.25"/>
    <n v="1"/>
    <n v="0"/>
    <n v="12"/>
    <n v="-12"/>
  </r>
  <r>
    <x v="119"/>
    <n v="900039"/>
    <n v="0"/>
    <n v="0"/>
    <n v="59763"/>
    <n v="9847"/>
    <n v="4414"/>
    <n v="750"/>
    <n v="41"/>
    <n v="13"/>
    <n v="81.25"/>
    <n v="0"/>
    <n v="81.25"/>
    <n v="1"/>
    <n v="0"/>
    <n v="15"/>
    <n v="-11"/>
  </r>
  <r>
    <x v="120"/>
    <n v="900039"/>
    <n v="0"/>
    <n v="0"/>
    <n v="69611"/>
    <n v="14092"/>
    <n v="1019"/>
    <n v="605"/>
    <n v="44"/>
    <n v="12"/>
    <n v="81.25"/>
    <n v="0"/>
    <n v="81.25"/>
    <n v="1"/>
    <n v="0"/>
    <n v="17"/>
    <n v="-10"/>
  </r>
  <r>
    <x v="121"/>
    <n v="900039"/>
    <n v="0"/>
    <n v="0"/>
    <n v="64178"/>
    <n v="12224"/>
    <n v="679"/>
    <n v="619"/>
    <n v="41"/>
    <n v="13"/>
    <n v="81.25"/>
    <n v="0"/>
    <n v="81.25"/>
    <n v="1"/>
    <n v="0"/>
    <n v="17"/>
    <n v="-19"/>
  </r>
  <r>
    <x v="122"/>
    <n v="721772"/>
    <n v="0"/>
    <n v="0"/>
    <n v="65536"/>
    <n v="11206"/>
    <n v="2377"/>
    <n v="588"/>
    <n v="45"/>
    <n v="14"/>
    <n v="64.400000000000006"/>
    <n v="0"/>
    <n v="64.400000000000006"/>
    <n v="78.8"/>
    <n v="0"/>
    <n v="19"/>
    <n v="-35"/>
  </r>
  <r>
    <x v="123"/>
    <n v="721772"/>
    <n v="0"/>
    <n v="0"/>
    <n v="64687"/>
    <n v="8150"/>
    <n v="1188"/>
    <n v="634"/>
    <n v="41"/>
    <n v="12"/>
    <n v="64.400000000000006"/>
    <n v="0"/>
    <n v="64.400000000000006"/>
    <n v="78.8"/>
    <n v="0"/>
    <n v="19"/>
    <n v="-10"/>
  </r>
  <r>
    <x v="124"/>
    <n v="721772"/>
    <n v="0"/>
    <n v="0"/>
    <n v="61292"/>
    <n v="11545"/>
    <n v="2037"/>
    <n v="794"/>
    <n v="43"/>
    <n v="13"/>
    <n v="64.400000000000006"/>
    <n v="0"/>
    <n v="64.400000000000006"/>
    <n v="78.8"/>
    <n v="0"/>
    <n v="20"/>
    <n v="-9"/>
  </r>
  <r>
    <x v="125"/>
    <n v="721772"/>
    <n v="0"/>
    <n v="0"/>
    <n v="61122"/>
    <n v="9168"/>
    <n v="4414"/>
    <n v="855"/>
    <n v="44"/>
    <n v="13"/>
    <n v="64.400000000000006"/>
    <n v="0"/>
    <n v="64.400000000000006"/>
    <n v="78.8"/>
    <n v="0"/>
    <n v="21"/>
    <n v="-7"/>
  </r>
  <r>
    <x v="126"/>
    <n v="721772"/>
    <n v="0"/>
    <n v="0"/>
    <n v="72158"/>
    <n v="13583"/>
    <n v="849"/>
    <n v="641"/>
    <n v="41"/>
    <n v="11"/>
    <n v="64.400000000000006"/>
    <n v="0"/>
    <n v="64.400000000000006"/>
    <n v="78.8"/>
    <n v="0"/>
    <n v="21"/>
    <n v="-6"/>
  </r>
  <r>
    <x v="127"/>
    <n v="905052"/>
    <n v="0"/>
    <n v="0"/>
    <n v="59933"/>
    <n v="8829"/>
    <n v="2717"/>
    <n v="629"/>
    <n v="46"/>
    <n v="14"/>
    <n v="71.5"/>
    <n v="0"/>
    <n v="71.5"/>
    <n v="192.5"/>
    <n v="0"/>
    <n v="24"/>
    <n v="-7"/>
  </r>
  <r>
    <x v="128"/>
    <n v="905052"/>
    <n v="0"/>
    <n v="0"/>
    <n v="53651"/>
    <n v="13413"/>
    <n v="3226"/>
    <n v="23713"/>
    <n v="42"/>
    <n v="12"/>
    <n v="71.5"/>
    <n v="0"/>
    <n v="71.5"/>
    <n v="192.5"/>
    <n v="0"/>
    <n v="22"/>
    <n v="-7"/>
  </r>
  <r>
    <x v="129"/>
    <n v="905052"/>
    <n v="0"/>
    <n v="0"/>
    <n v="66555"/>
    <n v="8829"/>
    <n v="6282"/>
    <n v="11432"/>
    <n v="44"/>
    <n v="12"/>
    <n v="71.5"/>
    <n v="0"/>
    <n v="71.5"/>
    <n v="192.5"/>
    <n v="0"/>
    <n v="23"/>
    <n v="-7"/>
  </r>
  <r>
    <x v="130"/>
    <n v="905052"/>
    <n v="0"/>
    <n v="0"/>
    <n v="55010"/>
    <n v="13073"/>
    <n v="849"/>
    <n v="8728"/>
    <n v="39"/>
    <n v="11"/>
    <n v="71.5"/>
    <n v="0"/>
    <n v="71.5"/>
    <n v="192.5"/>
    <n v="0"/>
    <n v="22"/>
    <n v="-7"/>
  </r>
  <r>
    <x v="131"/>
    <n v="907495"/>
    <n v="0"/>
    <n v="0"/>
    <n v="80137"/>
    <n v="13073"/>
    <n v="1019"/>
    <n v="639"/>
    <n v="40"/>
    <n v="12"/>
    <n v="74.25"/>
    <n v="0"/>
    <n v="74.25"/>
    <n v="212.25"/>
    <n v="0"/>
    <n v="25"/>
    <n v="-7"/>
  </r>
  <r>
    <x v="132"/>
    <n v="907495"/>
    <n v="0"/>
    <n v="0"/>
    <n v="43634"/>
    <n v="6112"/>
    <n v="340"/>
    <n v="634"/>
    <n v="35"/>
    <n v="10"/>
    <n v="74.25"/>
    <n v="0"/>
    <n v="74.25"/>
    <n v="212.25"/>
    <n v="0"/>
    <n v="27"/>
    <n v="-7"/>
  </r>
  <r>
    <x v="133"/>
    <n v="907495"/>
    <n v="0"/>
    <n v="0"/>
    <n v="32598"/>
    <n v="3396"/>
    <n v="170"/>
    <n v="636"/>
    <n v="38"/>
    <n v="12"/>
    <n v="74.25"/>
    <n v="0"/>
    <n v="74.25"/>
    <n v="212.25"/>
    <n v="0"/>
    <n v="29"/>
    <n v="-22"/>
  </r>
  <r>
    <x v="134"/>
    <n v="907495"/>
    <n v="0"/>
    <n v="0"/>
    <n v="30900"/>
    <n v="11375"/>
    <n v="170"/>
    <n v="597"/>
    <n v="34"/>
    <n v="10"/>
    <n v="74.25"/>
    <n v="0"/>
    <n v="74.25"/>
    <n v="212.25"/>
    <n v="0"/>
    <n v="27"/>
    <n v="-8"/>
  </r>
  <r>
    <x v="135"/>
    <n v="727697"/>
    <n v="0"/>
    <n v="0"/>
    <n v="25807"/>
    <n v="6452"/>
    <n v="1019"/>
    <n v="568"/>
    <n v="35"/>
    <n v="12"/>
    <n v="24.8"/>
    <n v="0"/>
    <n v="24.8"/>
    <n v="186.2"/>
    <n v="0"/>
    <n v="28"/>
    <n v="-10"/>
  </r>
  <r>
    <x v="136"/>
    <n v="727697"/>
    <n v="0"/>
    <n v="0"/>
    <n v="20883"/>
    <n v="7301"/>
    <n v="340"/>
    <n v="565"/>
    <n v="36"/>
    <n v="12"/>
    <n v="24.8"/>
    <n v="0"/>
    <n v="24.8"/>
    <n v="186.2"/>
    <n v="0"/>
    <n v="25"/>
    <n v="-37"/>
  </r>
  <r>
    <x v="137"/>
    <n v="727697"/>
    <n v="0"/>
    <n v="0"/>
    <n v="26826"/>
    <n v="4584"/>
    <n v="340"/>
    <n v="609"/>
    <n v="36"/>
    <n v="12"/>
    <n v="24.8"/>
    <n v="0"/>
    <n v="24.8"/>
    <n v="186.2"/>
    <n v="0"/>
    <n v="26"/>
    <n v="-14"/>
  </r>
  <r>
    <x v="138"/>
    <n v="727697"/>
    <n v="0"/>
    <n v="0"/>
    <n v="37352"/>
    <n v="17997"/>
    <n v="1188"/>
    <n v="808"/>
    <n v="35"/>
    <n v="11"/>
    <n v="24.8"/>
    <n v="0"/>
    <n v="24.8"/>
    <n v="186.2"/>
    <n v="0"/>
    <n v="29"/>
    <n v="-11"/>
  </r>
  <r>
    <x v="139"/>
    <n v="727697"/>
    <n v="0"/>
    <n v="0"/>
    <n v="36164"/>
    <n v="14601"/>
    <n v="2037"/>
    <n v="768"/>
    <n v="36"/>
    <n v="11"/>
    <n v="24.8"/>
    <n v="0"/>
    <n v="24.8"/>
    <n v="186.2"/>
    <n v="0"/>
    <n v="23"/>
    <n v="-9"/>
  </r>
  <r>
    <x v="140"/>
    <n v="912521"/>
    <n v="0"/>
    <n v="0"/>
    <n v="31749"/>
    <n v="9508"/>
    <n v="340"/>
    <n v="729"/>
    <n v="38"/>
    <n v="12"/>
    <n v="50.5"/>
    <n v="0"/>
    <n v="50.5"/>
    <n v="328.25"/>
    <n v="0"/>
    <n v="22"/>
    <n v="-10"/>
  </r>
  <r>
    <x v="141"/>
    <n v="912521"/>
    <n v="0"/>
    <n v="0"/>
    <n v="44823"/>
    <n v="4584"/>
    <n v="1019"/>
    <n v="42146"/>
    <n v="36"/>
    <n v="12"/>
    <n v="50.5"/>
    <n v="0"/>
    <n v="50.5"/>
    <n v="328.25"/>
    <n v="0"/>
    <n v="23"/>
    <n v="-9"/>
  </r>
  <r>
    <x v="142"/>
    <n v="912521"/>
    <n v="0"/>
    <n v="0"/>
    <n v="49067"/>
    <n v="9847"/>
    <n v="2886"/>
    <n v="44349"/>
    <n v="36"/>
    <n v="11"/>
    <n v="50.5"/>
    <n v="0"/>
    <n v="50.5"/>
    <n v="328.25"/>
    <n v="0"/>
    <n v="23"/>
    <n v="-22"/>
  </r>
  <r>
    <x v="143"/>
    <n v="912521"/>
    <n v="0"/>
    <n v="0"/>
    <n v="29372"/>
    <n v="6622"/>
    <n v="5093"/>
    <n v="900"/>
    <n v="35"/>
    <n v="12"/>
    <n v="50.5"/>
    <n v="0"/>
    <n v="50.5"/>
    <n v="328.25"/>
    <n v="0"/>
    <n v="21"/>
    <n v="-7"/>
  </r>
  <r>
    <x v="144"/>
    <n v="916009"/>
    <n v="0"/>
    <n v="0"/>
    <n v="37013"/>
    <n v="4245"/>
    <n v="849"/>
    <n v="1045"/>
    <n v="38"/>
    <n v="12"/>
    <n v="79.25"/>
    <n v="0"/>
    <n v="79.25"/>
    <n v="375"/>
    <n v="0"/>
    <n v="23"/>
    <n v="-8"/>
  </r>
  <r>
    <x v="145"/>
    <n v="916009"/>
    <n v="0"/>
    <n v="0"/>
    <n v="32428"/>
    <n v="7980"/>
    <n v="1358"/>
    <n v="804"/>
    <n v="36"/>
    <n v="13"/>
    <n v="79.25"/>
    <n v="0"/>
    <n v="79.25"/>
    <n v="375"/>
    <n v="0"/>
    <n v="20"/>
    <n v="-7"/>
  </r>
  <r>
    <x v="146"/>
    <n v="916009"/>
    <n v="0"/>
    <n v="0"/>
    <n v="41427"/>
    <n v="12734"/>
    <n v="1698"/>
    <n v="867"/>
    <n v="37"/>
    <n v="13"/>
    <n v="79.25"/>
    <n v="0"/>
    <n v="79.25"/>
    <n v="375"/>
    <n v="0"/>
    <n v="14"/>
    <n v="-7"/>
  </r>
  <r>
    <x v="147"/>
    <n v="916009"/>
    <n v="0"/>
    <n v="0"/>
    <n v="37352"/>
    <n v="9168"/>
    <n v="679"/>
    <n v="916"/>
    <n v="37"/>
    <n v="12"/>
    <n v="79.25"/>
    <n v="0"/>
    <n v="79.25"/>
    <n v="375"/>
    <n v="0"/>
    <n v="15"/>
    <n v="-5"/>
  </r>
  <r>
    <x v="148"/>
    <n v="736471"/>
    <n v="0"/>
    <n v="0"/>
    <n v="47030"/>
    <n v="7131"/>
    <n v="340"/>
    <n v="949"/>
    <n v="35"/>
    <n v="12"/>
    <n v="71.400000000000006"/>
    <n v="0"/>
    <n v="71.400000000000006"/>
    <n v="369.8"/>
    <n v="0"/>
    <n v="16"/>
    <n v="-12"/>
  </r>
  <r>
    <x v="149"/>
    <n v="736471"/>
    <n v="0"/>
    <n v="0"/>
    <n v="51274"/>
    <n v="8829"/>
    <n v="3565"/>
    <n v="877"/>
    <n v="37"/>
    <n v="14"/>
    <n v="71.400000000000006"/>
    <n v="0"/>
    <n v="71.400000000000006"/>
    <n v="369.8"/>
    <n v="0"/>
    <n v="15"/>
    <n v="-6"/>
  </r>
  <r>
    <x v="150"/>
    <n v="736471"/>
    <n v="0"/>
    <n v="0"/>
    <n v="43125"/>
    <n v="17148"/>
    <n v="2377"/>
    <n v="1188"/>
    <n v="36"/>
    <n v="12"/>
    <n v="71.400000000000006"/>
    <n v="0"/>
    <n v="71.400000000000006"/>
    <n v="369.8"/>
    <n v="0"/>
    <n v="13"/>
    <n v="-5"/>
  </r>
  <r>
    <x v="151"/>
    <n v="736471"/>
    <n v="0"/>
    <n v="263.20487530000003"/>
    <n v="68253"/>
    <n v="9168"/>
    <n v="3735"/>
    <n v="1233"/>
    <n v="36"/>
    <n v="12"/>
    <n v="71.400000000000006"/>
    <n v="0"/>
    <n v="71.400000000000006"/>
    <n v="369.8"/>
    <n v="0"/>
    <n v="11"/>
    <n v="-13"/>
  </r>
  <r>
    <x v="152"/>
    <n v="736471"/>
    <n v="0"/>
    <n v="329.25638229999998"/>
    <n v="58915"/>
    <n v="15620"/>
    <n v="1188"/>
    <n v="1106"/>
    <n v="37"/>
    <n v="13"/>
    <n v="71.400000000000006"/>
    <n v="0"/>
    <n v="71.400000000000006"/>
    <n v="369.8"/>
    <n v="0"/>
    <n v="10"/>
    <n v="-4"/>
  </r>
  <r>
    <x v="153"/>
    <n v="926412"/>
    <n v="0"/>
    <n v="278.10806050000002"/>
    <n v="69781"/>
    <n v="12734"/>
    <n v="2037"/>
    <n v="20600"/>
    <n v="36"/>
    <n v="12"/>
    <n v="129.5"/>
    <n v="0"/>
    <n v="129.5"/>
    <n v="475"/>
    <n v="0"/>
    <n v="10"/>
    <n v="-3"/>
  </r>
  <r>
    <x v="154"/>
    <n v="926412"/>
    <n v="18.603538759999999"/>
    <n v="317.35619359999998"/>
    <n v="86419"/>
    <n v="16469"/>
    <n v="1188"/>
    <n v="7185"/>
    <n v="40"/>
    <n v="14"/>
    <n v="129.5"/>
    <n v="0"/>
    <n v="129.5"/>
    <n v="475"/>
    <n v="0"/>
    <n v="7"/>
    <n v="-2"/>
  </r>
  <r>
    <x v="155"/>
    <n v="926412"/>
    <n v="35.233803690000002"/>
    <n v="0"/>
    <n v="152125"/>
    <n v="11206"/>
    <n v="1698"/>
    <n v="728"/>
    <n v="39.6"/>
    <n v="16"/>
    <n v="129.5"/>
    <n v="0"/>
    <n v="129.5"/>
    <n v="475"/>
    <n v="0"/>
    <n v="7"/>
    <n v="-2.5357142860000002"/>
  </r>
  <r>
    <x v="156"/>
    <n v="926412"/>
    <n v="83.621776350000005"/>
    <n v="0.69210280199999996"/>
    <n v="143976"/>
    <n v="5093"/>
    <n v="4414"/>
    <n v="458"/>
    <n v="38.6"/>
    <n v="13"/>
    <n v="129.5"/>
    <n v="0"/>
    <n v="129.5"/>
    <n v="475"/>
    <n v="0"/>
    <n v="4"/>
    <n v="-40.4125000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">
  <r>
    <x v="0"/>
    <d v="2020-01-16T00:00:00"/>
    <n v="1"/>
  </r>
  <r>
    <x v="0"/>
    <d v="2020-01-17T00:00:00"/>
    <n v="0"/>
  </r>
  <r>
    <x v="0"/>
    <d v="2020-01-18T00:00:00"/>
    <n v="0"/>
  </r>
  <r>
    <x v="0"/>
    <d v="2020-01-19T00:00:00"/>
    <n v="0"/>
  </r>
  <r>
    <x v="1"/>
    <d v="2020-01-20T00:00:00"/>
    <n v="0"/>
  </r>
  <r>
    <x v="1"/>
    <d v="2020-01-21T00:00:00"/>
    <n v="0"/>
  </r>
  <r>
    <x v="1"/>
    <d v="2020-01-22T00:00:00"/>
    <n v="0"/>
  </r>
  <r>
    <x v="1"/>
    <d v="2020-01-23T00:00:00"/>
    <n v="0"/>
  </r>
  <r>
    <x v="1"/>
    <d v="2020-01-24T00:00:00"/>
    <n v="1"/>
  </r>
  <r>
    <x v="1"/>
    <d v="2020-01-25T00:00:00"/>
    <n v="1"/>
  </r>
  <r>
    <x v="1"/>
    <d v="2020-01-26T00:00:00"/>
    <n v="1"/>
  </r>
  <r>
    <x v="2"/>
    <d v="2020-01-27T00:00:00"/>
    <n v="0"/>
  </r>
  <r>
    <x v="2"/>
    <d v="2020-01-28T00:00:00"/>
    <n v="3"/>
  </r>
  <r>
    <x v="2"/>
    <d v="2020-01-29T00:00:00"/>
    <n v="1"/>
  </r>
  <r>
    <x v="2"/>
    <d v="2020-01-30T00:00:00"/>
    <n v="4"/>
  </r>
  <r>
    <x v="2"/>
    <d v="2020-01-31T00:00:00"/>
    <n v="0"/>
  </r>
  <r>
    <x v="2"/>
    <d v="2020-02-01T00:00:00"/>
    <n v="0"/>
  </r>
  <r>
    <x v="2"/>
    <d v="2020-02-02T00:00:00"/>
    <n v="0"/>
  </r>
  <r>
    <x v="3"/>
    <d v="2020-02-03T00:00:00"/>
    <n v="0"/>
  </r>
  <r>
    <x v="3"/>
    <d v="2020-02-04T00:00:00"/>
    <n v="1"/>
  </r>
  <r>
    <x v="3"/>
    <d v="2020-02-05T00:00:00"/>
    <n v="2"/>
  </r>
  <r>
    <x v="3"/>
    <d v="2020-02-06T00:00:00"/>
    <n v="0"/>
  </r>
  <r>
    <x v="3"/>
    <d v="2020-02-07T00:00:00"/>
    <n v="0"/>
  </r>
  <r>
    <x v="3"/>
    <d v="2020-02-08T00:00:00"/>
    <n v="0"/>
  </r>
  <r>
    <x v="3"/>
    <d v="2020-02-09T00:00:00"/>
    <n v="0"/>
  </r>
  <r>
    <x v="4"/>
    <d v="2020-02-10T00:00:00"/>
    <n v="0"/>
  </r>
  <r>
    <x v="4"/>
    <d v="2020-02-11T00:00:00"/>
    <n v="1"/>
  </r>
  <r>
    <x v="4"/>
    <d v="2020-02-12T00:00:00"/>
    <n v="1"/>
  </r>
  <r>
    <x v="4"/>
    <d v="2020-02-13T00:00:00"/>
    <n v="3"/>
  </r>
  <r>
    <x v="4"/>
    <d v="2020-02-14T00:00:00"/>
    <n v="5"/>
  </r>
  <r>
    <x v="4"/>
    <d v="2020-02-15T00:00:00"/>
    <n v="4"/>
  </r>
  <r>
    <x v="4"/>
    <d v="2020-02-16T00:00:00"/>
    <n v="1"/>
  </r>
  <r>
    <x v="5"/>
    <d v="2020-02-17T00:00:00"/>
    <n v="6"/>
  </r>
  <r>
    <x v="5"/>
    <d v="2020-02-18T00:00:00"/>
    <n v="8"/>
  </r>
  <r>
    <x v="5"/>
    <d v="2020-02-19T00:00:00"/>
    <n v="9"/>
  </r>
  <r>
    <x v="5"/>
    <d v="2020-02-20T00:00:00"/>
    <n v="8"/>
  </r>
  <r>
    <x v="5"/>
    <d v="2020-02-21T00:00:00"/>
    <n v="13"/>
  </r>
  <r>
    <x v="5"/>
    <d v="2020-02-22T00:00:00"/>
    <n v="23"/>
  </r>
  <r>
    <x v="5"/>
    <d v="2020-02-23T00:00:00"/>
    <n v="10"/>
  </r>
  <r>
    <x v="6"/>
    <d v="2020-02-24T00:00:00"/>
    <n v="16"/>
  </r>
  <r>
    <x v="6"/>
    <d v="2020-02-25T00:00:00"/>
    <n v="8"/>
  </r>
  <r>
    <x v="6"/>
    <d v="2020-02-26T00:00:00"/>
    <n v="22"/>
  </r>
  <r>
    <x v="6"/>
    <d v="2020-02-27T00:00:00"/>
    <n v="24"/>
  </r>
  <r>
    <x v="6"/>
    <d v="2020-02-28T00:00:00"/>
    <n v="19"/>
  </r>
  <r>
    <x v="6"/>
    <d v="2020-02-29T00:00:00"/>
    <n v="9"/>
  </r>
  <r>
    <x v="6"/>
    <d v="2020-03-01T00:00:00"/>
    <n v="14"/>
  </r>
  <r>
    <x v="7"/>
    <d v="2020-03-02T00:00:00"/>
    <n v="14"/>
  </r>
  <r>
    <x v="7"/>
    <d v="2020-03-03T00:00:00"/>
    <n v="22"/>
  </r>
  <r>
    <x v="7"/>
    <d v="2020-03-04T00:00:00"/>
    <n v="34"/>
  </r>
  <r>
    <x v="7"/>
    <d v="2020-03-05T00:00:00"/>
    <n v="33"/>
  </r>
  <r>
    <x v="7"/>
    <d v="2020-03-06T00:00:00"/>
    <n v="54"/>
  </r>
  <r>
    <x v="7"/>
    <d v="2020-03-07T00:00:00"/>
    <n v="44"/>
  </r>
  <r>
    <x v="7"/>
    <d v="2020-03-08T00:00:00"/>
    <n v="35"/>
  </r>
  <r>
    <x v="8"/>
    <d v="2020-03-09T00:00:00"/>
    <n v="27"/>
  </r>
  <r>
    <x v="8"/>
    <d v="2020-03-10T00:00:00"/>
    <n v="60"/>
  </r>
  <r>
    <x v="8"/>
    <d v="2020-03-11T00:00:00"/>
    <n v="52"/>
  </r>
  <r>
    <x v="8"/>
    <d v="2020-03-12T00:00:00"/>
    <n v="55"/>
  </r>
  <r>
    <x v="8"/>
    <d v="2020-03-13T00:00:00"/>
    <n v="34"/>
  </r>
  <r>
    <x v="8"/>
    <d v="2020-03-14T00:00:00"/>
    <n v="62"/>
  </r>
  <r>
    <x v="8"/>
    <d v="2020-03-15T00:00:00"/>
    <n v="29"/>
  </r>
  <r>
    <x v="9"/>
    <d v="2020-03-16T00:00:00"/>
    <n v="16"/>
  </r>
  <r>
    <x v="9"/>
    <d v="2020-03-17T00:00:00"/>
    <n v="45"/>
  </r>
  <r>
    <x v="9"/>
    <d v="2020-03-18T00:00:00"/>
    <n v="39"/>
  </r>
  <r>
    <x v="9"/>
    <d v="2020-03-19T00:00:00"/>
    <n v="39"/>
  </r>
  <r>
    <x v="9"/>
    <d v="2020-03-20T00:00:00"/>
    <n v="52"/>
  </r>
  <r>
    <x v="9"/>
    <d v="2020-03-21T00:00:00"/>
    <n v="35"/>
  </r>
  <r>
    <x v="9"/>
    <d v="2020-03-22T00:00:00"/>
    <n v="45"/>
  </r>
  <r>
    <x v="10"/>
    <d v="2020-03-23T00:00:00"/>
    <n v="39"/>
  </r>
  <r>
    <x v="10"/>
    <d v="2020-03-24T00:00:00"/>
    <n v="89"/>
  </r>
  <r>
    <x v="10"/>
    <d v="2020-03-25T00:00:00"/>
    <n v="93"/>
  </r>
  <r>
    <x v="10"/>
    <d v="2020-03-26T00:00:00"/>
    <n v="93"/>
  </r>
  <r>
    <x v="10"/>
    <d v="2020-03-27T00:00:00"/>
    <n v="96"/>
  </r>
  <r>
    <x v="10"/>
    <d v="2020-03-28T00:00:00"/>
    <n v="222"/>
  </r>
  <r>
    <x v="10"/>
    <d v="2020-03-29T00:00:00"/>
    <n v="151"/>
  </r>
  <r>
    <x v="11"/>
    <d v="2020-03-30T00:00:00"/>
    <n v="80"/>
  </r>
  <r>
    <x v="11"/>
    <d v="2020-03-31T00:00:00"/>
    <n v="227"/>
  </r>
  <r>
    <x v="11"/>
    <d v="2020-04-01T00:00:00"/>
    <n v="257"/>
  </r>
  <r>
    <x v="11"/>
    <d v="2020-04-02T00:00:00"/>
    <n v="281"/>
  </r>
  <r>
    <x v="11"/>
    <d v="2020-04-03T00:00:00"/>
    <n v="353"/>
  </r>
  <r>
    <x v="11"/>
    <d v="2020-04-04T00:00:00"/>
    <n v="365"/>
  </r>
  <r>
    <x v="11"/>
    <d v="2020-04-05T00:00:00"/>
    <n v="346"/>
  </r>
  <r>
    <x v="12"/>
    <d v="2020-04-06T00:00:00"/>
    <n v="248"/>
  </r>
  <r>
    <x v="12"/>
    <d v="2020-04-07T00:00:00"/>
    <n v="365"/>
  </r>
  <r>
    <x v="12"/>
    <d v="2020-04-08T00:00:00"/>
    <n v="522"/>
  </r>
  <r>
    <x v="12"/>
    <d v="2020-04-09T00:00:00"/>
    <n v="574"/>
  </r>
  <r>
    <x v="12"/>
    <d v="2020-04-10T00:00:00"/>
    <n v="640"/>
  </r>
  <r>
    <x v="12"/>
    <d v="2020-04-11T00:00:00"/>
    <n v="644"/>
  </r>
  <r>
    <x v="12"/>
    <d v="2020-04-12T00:00:00"/>
    <n v="486"/>
  </r>
  <r>
    <x v="13"/>
    <d v="2020-04-13T00:00:00"/>
    <n v="387"/>
  </r>
  <r>
    <x v="13"/>
    <d v="2020-04-14T00:00:00"/>
    <n v="446"/>
  </r>
  <r>
    <x v="13"/>
    <d v="2020-04-15T00:00:00"/>
    <n v="552"/>
  </r>
  <r>
    <x v="13"/>
    <d v="2020-04-16T00:00:00"/>
    <n v="558"/>
  </r>
  <r>
    <x v="13"/>
    <d v="2020-04-17T00:00:00"/>
    <n v="572"/>
  </r>
  <r>
    <x v="13"/>
    <d v="2020-04-18T00:00:00"/>
    <n v="577"/>
  </r>
  <r>
    <x v="13"/>
    <d v="2020-04-19T00:00:00"/>
    <n v="377"/>
  </r>
  <r>
    <x v="14"/>
    <d v="2020-04-20T00:00:00"/>
    <n v="346"/>
  </r>
  <r>
    <x v="14"/>
    <d v="2020-04-21T00:00:00"/>
    <n v="389"/>
  </r>
  <r>
    <x v="14"/>
    <d v="2020-04-22T00:00:00"/>
    <n v="446"/>
  </r>
  <r>
    <x v="14"/>
    <d v="2020-04-23T00:00:00"/>
    <n v="439"/>
  </r>
  <r>
    <x v="14"/>
    <d v="2020-04-24T00:00:00"/>
    <n v="444"/>
  </r>
  <r>
    <x v="14"/>
    <d v="2020-04-25T00:00:00"/>
    <n v="371"/>
  </r>
  <r>
    <x v="14"/>
    <d v="2020-04-26T00:00:00"/>
    <n v="224"/>
  </r>
  <r>
    <x v="15"/>
    <d v="2020-04-27T00:00:00"/>
    <n v="182"/>
  </r>
  <r>
    <x v="15"/>
    <d v="2020-04-28T00:00:00"/>
    <n v="279"/>
  </r>
  <r>
    <x v="15"/>
    <d v="2020-04-29T00:00:00"/>
    <n v="217"/>
  </r>
  <r>
    <x v="15"/>
    <d v="2020-04-30T00:00:00"/>
    <n v="202"/>
  </r>
  <r>
    <x v="15"/>
    <d v="2020-05-01T00:00:00"/>
    <n v="282"/>
  </r>
  <r>
    <x v="15"/>
    <d v="2020-05-02T00:00:00"/>
    <n v="288"/>
  </r>
  <r>
    <x v="15"/>
    <d v="2020-05-03T00:00:00"/>
    <n v="195"/>
  </r>
  <r>
    <x v="16"/>
    <d v="2020-05-04T00:00:00"/>
    <n v="181"/>
  </r>
  <r>
    <x v="16"/>
    <d v="2020-05-05T00:00:00"/>
    <n v="119"/>
  </r>
  <r>
    <x v="16"/>
    <d v="2020-05-06T00:00:00"/>
    <n v="104"/>
  </r>
  <r>
    <x v="16"/>
    <d v="2020-05-07T00:00:00"/>
    <n v="107"/>
  </r>
  <r>
    <x v="16"/>
    <d v="2020-05-08T00:00:00"/>
    <n v="88"/>
  </r>
  <r>
    <x v="16"/>
    <d v="2020-05-09T00:00:00"/>
    <n v="108"/>
  </r>
  <r>
    <x v="16"/>
    <d v="2020-05-10T00:00:00"/>
    <n v="66"/>
  </r>
  <r>
    <x v="17"/>
    <d v="2020-05-11T00:00:00"/>
    <n v="58"/>
  </r>
  <r>
    <x v="17"/>
    <d v="2020-05-12T00:00:00"/>
    <n v="87"/>
  </r>
  <r>
    <x v="17"/>
    <d v="2020-05-13T00:00:00"/>
    <n v="55"/>
  </r>
  <r>
    <x v="17"/>
    <d v="2020-05-14T00:00:00"/>
    <n v="99"/>
  </r>
  <r>
    <x v="17"/>
    <d v="2020-05-15T00:00:00"/>
    <n v="55"/>
  </r>
  <r>
    <x v="17"/>
    <d v="2020-05-16T00:00:00"/>
    <n v="56"/>
  </r>
  <r>
    <x v="17"/>
    <d v="2020-05-17T00:00:00"/>
    <n v="29"/>
  </r>
  <r>
    <x v="18"/>
    <d v="2020-05-18T00:00:00"/>
    <n v="30"/>
  </r>
  <r>
    <x v="18"/>
    <d v="2020-05-19T00:00:00"/>
    <n v="32"/>
  </r>
  <r>
    <x v="18"/>
    <d v="2020-05-20T00:00:00"/>
    <n v="37"/>
  </r>
  <r>
    <x v="18"/>
    <d v="2020-05-21T00:00:00"/>
    <n v="45"/>
  </r>
  <r>
    <x v="18"/>
    <d v="2020-05-22T00:00:00"/>
    <n v="30"/>
  </r>
  <r>
    <x v="18"/>
    <d v="2020-05-23T00:00:00"/>
    <n v="30"/>
  </r>
  <r>
    <x v="18"/>
    <d v="2020-05-24T00:00:00"/>
    <n v="40"/>
  </r>
  <r>
    <x v="19"/>
    <d v="2020-05-25T00:00:00"/>
    <n v="22"/>
  </r>
  <r>
    <x v="19"/>
    <d v="2020-05-26T00:00:00"/>
    <n v="27"/>
  </r>
  <r>
    <x v="19"/>
    <d v="2020-05-27T00:00:00"/>
    <n v="37"/>
  </r>
  <r>
    <x v="19"/>
    <d v="2020-05-28T00:00:00"/>
    <n v="62"/>
  </r>
  <r>
    <x v="19"/>
    <d v="2020-05-29T00:00:00"/>
    <n v="63"/>
  </r>
  <r>
    <x v="19"/>
    <d v="2020-05-30T00:00:00"/>
    <n v="46"/>
  </r>
  <r>
    <x v="19"/>
    <d v="2020-05-31T00:00:00"/>
    <n v="33"/>
  </r>
  <r>
    <x v="20"/>
    <d v="2020-06-01T00:00:00"/>
    <n v="36"/>
  </r>
  <r>
    <x v="20"/>
    <d v="2020-06-02T00:00:00"/>
    <n v="51"/>
  </r>
  <r>
    <x v="20"/>
    <d v="2020-06-03T00:00:00"/>
    <n v="26"/>
  </r>
  <r>
    <x v="20"/>
    <d v="2020-06-04T00:00:00"/>
    <n v="45"/>
  </r>
  <r>
    <x v="20"/>
    <d v="2020-06-05T00:00:00"/>
    <n v="41"/>
  </r>
  <r>
    <x v="20"/>
    <d v="2020-06-06T00:00:00"/>
    <n v="45"/>
  </r>
  <r>
    <x v="20"/>
    <d v="2020-06-07T00:00:00"/>
    <n v="32"/>
  </r>
  <r>
    <x v="21"/>
    <d v="2020-06-08T00:00:00"/>
    <n v="22"/>
  </r>
  <r>
    <x v="21"/>
    <d v="2020-06-09T00:00:00"/>
    <n v="30"/>
  </r>
  <r>
    <x v="21"/>
    <d v="2020-06-10T00:00:00"/>
    <n v="36"/>
  </r>
  <r>
    <x v="21"/>
    <d v="2020-06-11T00:00:00"/>
    <n v="40"/>
  </r>
  <r>
    <x v="21"/>
    <d v="2020-06-12T00:00:00"/>
    <n v="57"/>
  </r>
  <r>
    <x v="21"/>
    <d v="2020-06-13T00:00:00"/>
    <n v="43"/>
  </r>
  <r>
    <x v="21"/>
    <d v="2020-06-14T00:00:00"/>
    <n v="62"/>
  </r>
  <r>
    <x v="22"/>
    <d v="2020-06-15T00:00:00"/>
    <n v="60"/>
  </r>
  <r>
    <x v="22"/>
    <d v="2020-06-16T00:00:00"/>
    <n v="42"/>
  </r>
  <r>
    <x v="22"/>
    <d v="2020-06-17T00:00:00"/>
    <n v="43"/>
  </r>
  <r>
    <x v="22"/>
    <d v="2020-06-18T00:00:00"/>
    <n v="68"/>
  </r>
  <r>
    <x v="22"/>
    <d v="2020-06-19T00:00:00"/>
    <n v="54"/>
  </r>
  <r>
    <x v="22"/>
    <d v="2020-06-20T00:00:00"/>
    <n v="65"/>
  </r>
  <r>
    <x v="22"/>
    <d v="2020-06-21T00:00:00"/>
    <n v="48"/>
  </r>
  <r>
    <x v="23"/>
    <d v="2020-06-22T00:00:00"/>
    <n v="40"/>
  </r>
  <r>
    <x v="23"/>
    <d v="2020-06-23T00:00:00"/>
    <n v="53"/>
  </r>
  <r>
    <x v="23"/>
    <d v="2020-06-24T00:00:00"/>
    <n v="89"/>
  </r>
  <r>
    <x v="23"/>
    <d v="2020-06-25T00:00:00"/>
    <n v="79"/>
  </r>
  <r>
    <x v="23"/>
    <d v="2020-06-26T00:00:00"/>
    <n v="99"/>
  </r>
  <r>
    <x v="23"/>
    <d v="2020-06-27T00:00:00"/>
    <n v="88"/>
  </r>
  <r>
    <x v="23"/>
    <d v="2020-06-28T00:00:00"/>
    <n v="111"/>
  </r>
  <r>
    <x v="24"/>
    <d v="2020-06-29T00:00:00"/>
    <n v="110"/>
  </r>
  <r>
    <x v="24"/>
    <d v="2020-06-30T00:00:00"/>
    <n v="132"/>
  </r>
  <r>
    <x v="24"/>
    <d v="2020-07-01T00:00:00"/>
    <n v="125"/>
  </r>
  <r>
    <x v="24"/>
    <d v="2020-07-02T00:00:00"/>
    <n v="194"/>
  </r>
  <r>
    <x v="24"/>
    <d v="2020-07-03T00:00:00"/>
    <n v="249"/>
  </r>
  <r>
    <x v="24"/>
    <d v="2020-07-04T00:00:00"/>
    <n v="268"/>
  </r>
  <r>
    <x v="24"/>
    <d v="2020-07-05T00:00:00"/>
    <n v="195"/>
  </r>
  <r>
    <x v="25"/>
    <d v="2020-07-06T00:00:00"/>
    <n v="174"/>
  </r>
  <r>
    <x v="25"/>
    <d v="2020-07-07T00:00:00"/>
    <n v="203"/>
  </r>
  <r>
    <x v="25"/>
    <d v="2020-07-08T00:00:00"/>
    <n v="203"/>
  </r>
  <r>
    <x v="25"/>
    <d v="2020-07-09T00:00:00"/>
    <n v="352"/>
  </r>
  <r>
    <x v="25"/>
    <d v="2020-07-10T00:00:00"/>
    <n v="418"/>
  </r>
  <r>
    <x v="25"/>
    <d v="2020-07-11T00:00:00"/>
    <n v="374"/>
  </r>
  <r>
    <x v="25"/>
    <d v="2020-07-12T00:00:00"/>
    <n v="390"/>
  </r>
  <r>
    <x v="26"/>
    <d v="2020-07-13T00:00:00"/>
    <n v="246"/>
  </r>
  <r>
    <x v="26"/>
    <d v="2020-07-14T00:00:00"/>
    <n v="326"/>
  </r>
  <r>
    <x v="26"/>
    <d v="2020-07-15T00:00:00"/>
    <n v="438"/>
  </r>
  <r>
    <x v="26"/>
    <d v="2020-07-16T00:00:00"/>
    <n v="619"/>
  </r>
  <r>
    <x v="26"/>
    <d v="2020-07-17T00:00:00"/>
    <n v="588"/>
  </r>
  <r>
    <x v="26"/>
    <d v="2020-07-18T00:00:00"/>
    <n v="654"/>
  </r>
  <r>
    <x v="26"/>
    <d v="2020-07-19T00:00:00"/>
    <n v="501"/>
  </r>
  <r>
    <x v="27"/>
    <d v="2020-07-20T00:00:00"/>
    <n v="405"/>
  </r>
  <r>
    <x v="27"/>
    <d v="2020-07-21T00:00:00"/>
    <n v="618"/>
  </r>
  <r>
    <x v="27"/>
    <d v="2020-07-22T00:00:00"/>
    <n v="792"/>
  </r>
  <r>
    <x v="27"/>
    <d v="2020-07-23T00:00:00"/>
    <n v="966"/>
  </r>
  <r>
    <x v="27"/>
    <d v="2020-07-24T00:00:00"/>
    <n v="766"/>
  </r>
  <r>
    <x v="27"/>
    <d v="2020-07-25T00:00:00"/>
    <n v="796"/>
  </r>
  <r>
    <x v="27"/>
    <d v="2020-07-26T00:00:00"/>
    <n v="834"/>
  </r>
  <r>
    <x v="28"/>
    <d v="2020-07-27T00:00:00"/>
    <n v="583"/>
  </r>
  <r>
    <x v="28"/>
    <d v="2020-07-28T00:00:00"/>
    <n v="971"/>
  </r>
  <r>
    <x v="28"/>
    <d v="2020-07-29T00:00:00"/>
    <n v="1245"/>
  </r>
  <r>
    <x v="28"/>
    <d v="2020-07-30T00:00:00"/>
    <n v="1305"/>
  </r>
  <r>
    <x v="28"/>
    <d v="2020-07-31T00:00:00"/>
    <n v="1575"/>
  </r>
  <r>
    <x v="28"/>
    <d v="2020-08-01T00:00:00"/>
    <n v="1537"/>
  </r>
  <r>
    <x v="28"/>
    <d v="2020-08-02T00:00:00"/>
    <n v="1325"/>
  </r>
  <r>
    <x v="29"/>
    <d v="2020-08-03T00:00:00"/>
    <n v="941"/>
  </r>
  <r>
    <x v="29"/>
    <d v="2020-08-04T00:00:00"/>
    <n v="1240"/>
  </r>
  <r>
    <x v="29"/>
    <d v="2020-08-05T00:00:00"/>
    <n v="1344"/>
  </r>
  <r>
    <x v="29"/>
    <d v="2020-08-06T00:00:00"/>
    <n v="1479"/>
  </r>
  <r>
    <x v="29"/>
    <d v="2020-08-07T00:00:00"/>
    <n v="1597"/>
  </r>
  <r>
    <x v="29"/>
    <d v="2020-08-08T00:00:00"/>
    <n v="1521"/>
  </r>
  <r>
    <x v="29"/>
    <d v="2020-08-09T00:00:00"/>
    <n v="1485"/>
  </r>
  <r>
    <x v="30"/>
    <d v="2020-08-10T00:00:00"/>
    <n v="829"/>
  </r>
  <r>
    <x v="30"/>
    <d v="2020-08-11T00:00:00"/>
    <n v="691"/>
  </r>
  <r>
    <x v="30"/>
    <d v="2020-08-12T00:00:00"/>
    <n v="969"/>
  </r>
  <r>
    <x v="30"/>
    <d v="2020-08-13T00:00:00"/>
    <n v="1175"/>
  </r>
  <r>
    <x v="30"/>
    <d v="2020-08-14T00:00:00"/>
    <n v="1355"/>
  </r>
  <r>
    <x v="30"/>
    <d v="2020-08-15T00:00:00"/>
    <n v="1233"/>
  </r>
  <r>
    <x v="30"/>
    <d v="2020-08-16T00:00:00"/>
    <n v="1015"/>
  </r>
  <r>
    <x v="31"/>
    <d v="2020-08-17T00:00:00"/>
    <n v="630"/>
  </r>
  <r>
    <x v="31"/>
    <d v="2020-08-18T00:00:00"/>
    <n v="903"/>
  </r>
  <r>
    <x v="31"/>
    <d v="2020-08-19T00:00:00"/>
    <n v="1078"/>
  </r>
  <r>
    <x v="31"/>
    <d v="2020-08-20T00:00:00"/>
    <n v="1176"/>
  </r>
  <r>
    <x v="31"/>
    <d v="2020-08-21T00:00:00"/>
    <n v="1035"/>
  </r>
  <r>
    <x v="31"/>
    <d v="2020-08-22T00:00:00"/>
    <n v="985"/>
  </r>
  <r>
    <x v="31"/>
    <d v="2020-08-23T00:00:00"/>
    <n v="737"/>
  </r>
  <r>
    <x v="32"/>
    <d v="2020-08-24T00:00:00"/>
    <n v="491"/>
  </r>
  <r>
    <x v="32"/>
    <d v="2020-08-25T00:00:00"/>
    <n v="709"/>
  </r>
  <r>
    <x v="32"/>
    <d v="2020-08-26T00:00:00"/>
    <n v="893"/>
  </r>
  <r>
    <x v="32"/>
    <d v="2020-08-27T00:00:00"/>
    <n v="870"/>
  </r>
  <r>
    <x v="32"/>
    <d v="2020-08-28T00:00:00"/>
    <n v="869"/>
  </r>
  <r>
    <x v="32"/>
    <d v="2020-08-29T00:00:00"/>
    <n v="841"/>
  </r>
  <r>
    <x v="32"/>
    <d v="2020-08-30T00:00:00"/>
    <n v="598"/>
  </r>
  <r>
    <x v="33"/>
    <d v="2020-08-31T00:00:00"/>
    <n v="430"/>
  </r>
  <r>
    <x v="33"/>
    <d v="2020-09-01T00:00:00"/>
    <n v="624"/>
  </r>
  <r>
    <x v="33"/>
    <d v="2020-09-02T00:00:00"/>
    <n v="585"/>
  </r>
  <r>
    <x v="33"/>
    <d v="2020-09-03T00:00:00"/>
    <n v="654"/>
  </r>
  <r>
    <x v="33"/>
    <d v="2020-09-04T00:00:00"/>
    <n v="582"/>
  </r>
  <r>
    <x v="33"/>
    <d v="2020-09-05T00:00:00"/>
    <n v="598"/>
  </r>
  <r>
    <x v="33"/>
    <d v="2020-09-06T00:00:00"/>
    <n v="447"/>
  </r>
  <r>
    <x v="34"/>
    <d v="2020-09-07T00:00:00"/>
    <n v="285"/>
  </r>
  <r>
    <x v="34"/>
    <d v="2020-09-08T00:00:00"/>
    <n v="510"/>
  </r>
  <r>
    <x v="34"/>
    <d v="2020-09-09T00:00:00"/>
    <n v="507"/>
  </r>
  <r>
    <x v="34"/>
    <d v="2020-09-10T00:00:00"/>
    <n v="709"/>
  </r>
  <r>
    <x v="34"/>
    <d v="2020-09-11T00:00:00"/>
    <n v="637"/>
  </r>
  <r>
    <x v="34"/>
    <d v="2020-09-12T00:00:00"/>
    <n v="639"/>
  </r>
  <r>
    <x v="34"/>
    <d v="2020-09-13T00:00:00"/>
    <n v="438"/>
  </r>
  <r>
    <x v="35"/>
    <d v="2020-09-14T00:00:00"/>
    <n v="262"/>
  </r>
  <r>
    <x v="35"/>
    <d v="2020-09-15T00:00:00"/>
    <n v="530"/>
  </r>
  <r>
    <x v="35"/>
    <d v="2020-09-16T00:00:00"/>
    <n v="543"/>
  </r>
  <r>
    <x v="35"/>
    <d v="2020-09-17T00:00:00"/>
    <n v="478"/>
  </r>
  <r>
    <x v="35"/>
    <d v="2020-09-18T00:00:00"/>
    <n v="569"/>
  </r>
  <r>
    <x v="35"/>
    <d v="2020-09-19T00:00:00"/>
    <n v="592"/>
  </r>
  <r>
    <x v="35"/>
    <d v="2020-09-20T00:00:00"/>
    <n v="469"/>
  </r>
  <r>
    <x v="36"/>
    <d v="2020-09-21T00:00:00"/>
    <n v="306"/>
  </r>
  <r>
    <x v="36"/>
    <d v="2020-09-22T00:00:00"/>
    <n v="321"/>
  </r>
  <r>
    <x v="36"/>
    <d v="2020-09-23T00:00:00"/>
    <n v="216"/>
  </r>
  <r>
    <x v="36"/>
    <d v="2020-09-24T00:00:00"/>
    <n v="475"/>
  </r>
  <r>
    <x v="36"/>
    <d v="2020-09-25T00:00:00"/>
    <n v="567"/>
  </r>
  <r>
    <x v="36"/>
    <d v="2020-09-26T00:00:00"/>
    <n v="634"/>
  </r>
  <r>
    <x v="36"/>
    <d v="2020-09-27T00:00:00"/>
    <n v="478"/>
  </r>
  <r>
    <x v="37"/>
    <d v="2020-09-28T00:00:00"/>
    <n v="294"/>
  </r>
  <r>
    <x v="37"/>
    <d v="2020-09-29T00:00:00"/>
    <n v="527"/>
  </r>
  <r>
    <x v="37"/>
    <d v="2020-09-30T00:00:00"/>
    <n v="569"/>
  </r>
  <r>
    <x v="37"/>
    <d v="2020-10-01T00:00:00"/>
    <n v="619"/>
  </r>
  <r>
    <x v="37"/>
    <d v="2020-10-02T00:00:00"/>
    <n v="537"/>
  </r>
  <r>
    <x v="37"/>
    <d v="2020-10-03T00:00:00"/>
    <n v="562"/>
  </r>
  <r>
    <x v="37"/>
    <d v="2020-10-04T00:00:00"/>
    <n v="394"/>
  </r>
  <r>
    <x v="38"/>
    <d v="2020-10-05T00:00:00"/>
    <n v="269"/>
  </r>
  <r>
    <x v="38"/>
    <d v="2020-10-06T00:00:00"/>
    <n v="495"/>
  </r>
  <r>
    <x v="38"/>
    <d v="2020-10-07T00:00:00"/>
    <n v="502"/>
  </r>
  <r>
    <x v="38"/>
    <d v="2020-10-08T00:00:00"/>
    <n v="623"/>
  </r>
  <r>
    <x v="38"/>
    <d v="2020-10-09T00:00:00"/>
    <n v="594"/>
  </r>
  <r>
    <x v="38"/>
    <d v="2020-10-10T00:00:00"/>
    <n v="666"/>
  </r>
  <r>
    <x v="38"/>
    <d v="2020-10-11T00:00:00"/>
    <n v="431"/>
  </r>
  <r>
    <x v="39"/>
    <d v="2020-10-12T00:00:00"/>
    <n v="272"/>
  </r>
  <r>
    <x v="39"/>
    <d v="2020-10-13T00:00:00"/>
    <n v="491"/>
  </r>
  <r>
    <x v="39"/>
    <d v="2020-10-14T00:00:00"/>
    <n v="550"/>
  </r>
  <r>
    <x v="39"/>
    <d v="2020-10-15T00:00:00"/>
    <n v="703"/>
  </r>
  <r>
    <x v="39"/>
    <d v="2020-10-16T00:00:00"/>
    <n v="633"/>
  </r>
  <r>
    <x v="39"/>
    <d v="2020-10-17T00:00:00"/>
    <n v="611"/>
  </r>
  <r>
    <x v="39"/>
    <d v="2020-10-18T00:00:00"/>
    <n v="422"/>
  </r>
  <r>
    <x v="40"/>
    <d v="2020-10-19T00:00:00"/>
    <n v="313"/>
  </r>
  <r>
    <x v="40"/>
    <d v="2020-10-20T00:00:00"/>
    <n v="475"/>
  </r>
  <r>
    <x v="40"/>
    <d v="2020-10-21T00:00:00"/>
    <n v="611"/>
  </r>
  <r>
    <x v="40"/>
    <d v="2020-10-22T00:00:00"/>
    <n v="609"/>
  </r>
  <r>
    <x v="40"/>
    <d v="2020-10-23T00:00:00"/>
    <n v="742"/>
  </r>
  <r>
    <x v="40"/>
    <d v="2020-10-24T00:00:00"/>
    <n v="712"/>
  </r>
  <r>
    <x v="40"/>
    <d v="2020-10-25T00:00:00"/>
    <n v="486"/>
  </r>
  <r>
    <x v="41"/>
    <d v="2020-10-26T00:00:00"/>
    <n v="401"/>
  </r>
  <r>
    <x v="41"/>
    <d v="2020-10-27T00:00:00"/>
    <n v="646"/>
  </r>
  <r>
    <x v="41"/>
    <d v="2020-10-28T00:00:00"/>
    <n v="724"/>
  </r>
  <r>
    <x v="41"/>
    <d v="2020-10-29T00:00:00"/>
    <n v="803"/>
  </r>
  <r>
    <x v="41"/>
    <d v="2020-10-30T00:00:00"/>
    <n v="767"/>
  </r>
  <r>
    <x v="41"/>
    <d v="2020-10-31T00:00:00"/>
    <n v="866"/>
  </r>
  <r>
    <x v="41"/>
    <d v="2020-11-01T00:00:00"/>
    <n v="603"/>
  </r>
  <r>
    <x v="42"/>
    <d v="2020-11-02T00:00:00"/>
    <n v="480"/>
  </r>
  <r>
    <x v="42"/>
    <d v="2020-11-03T00:00:00"/>
    <n v="860"/>
  </r>
  <r>
    <x v="42"/>
    <d v="2020-11-04T00:00:00"/>
    <n v="606"/>
  </r>
  <r>
    <x v="42"/>
    <d v="2020-11-05T00:00:00"/>
    <n v="1046"/>
  </r>
  <r>
    <x v="42"/>
    <d v="2020-11-06T00:00:00"/>
    <n v="1137"/>
  </r>
  <r>
    <x v="42"/>
    <d v="2020-11-07T00:00:00"/>
    <n v="1301"/>
  </r>
  <r>
    <x v="42"/>
    <d v="2020-11-08T00:00:00"/>
    <n v="934"/>
  </r>
  <r>
    <x v="43"/>
    <d v="2020-11-09T00:00:00"/>
    <n v="770"/>
  </r>
  <r>
    <x v="43"/>
    <d v="2020-11-10T00:00:00"/>
    <n v="1276"/>
  </r>
  <r>
    <x v="43"/>
    <d v="2020-11-11T00:00:00"/>
    <n v="1540"/>
  </r>
  <r>
    <x v="43"/>
    <d v="2020-11-12T00:00:00"/>
    <n v="1624"/>
  </r>
  <r>
    <x v="43"/>
    <d v="2020-11-13T00:00:00"/>
    <n v="1703"/>
  </r>
  <r>
    <x v="43"/>
    <d v="2020-11-14T00:00:00"/>
    <n v="1721"/>
  </r>
  <r>
    <x v="43"/>
    <d v="2020-11-15T00:00:00"/>
    <n v="1428"/>
  </r>
  <r>
    <x v="44"/>
    <d v="2020-11-16T00:00:00"/>
    <n v="949"/>
  </r>
  <r>
    <x v="44"/>
    <d v="2020-11-17T00:00:00"/>
    <n v="1685"/>
  </r>
  <r>
    <x v="44"/>
    <d v="2020-11-18T00:00:00"/>
    <n v="2173"/>
  </r>
  <r>
    <x v="44"/>
    <d v="2020-11-19T00:00:00"/>
    <n v="2382"/>
  </r>
  <r>
    <x v="44"/>
    <d v="2020-11-20T00:00:00"/>
    <n v="2425"/>
  </r>
  <r>
    <x v="44"/>
    <d v="2020-11-21T00:00:00"/>
    <n v="2570"/>
  </r>
  <r>
    <x v="44"/>
    <d v="2020-11-22T00:00:00"/>
    <n v="2146"/>
  </r>
  <r>
    <x v="45"/>
    <d v="2020-11-23T00:00:00"/>
    <n v="1513"/>
  </r>
  <r>
    <x v="45"/>
    <d v="2020-11-24T00:00:00"/>
    <n v="1219"/>
  </r>
  <r>
    <x v="45"/>
    <d v="2020-11-25T00:00:00"/>
    <n v="1925"/>
  </r>
  <r>
    <x v="45"/>
    <d v="2020-11-26T00:00:00"/>
    <n v="2494"/>
  </r>
  <r>
    <x v="45"/>
    <d v="2020-11-27T00:00:00"/>
    <n v="2510"/>
  </r>
  <r>
    <x v="45"/>
    <d v="2020-11-28T00:00:00"/>
    <n v="2667"/>
  </r>
  <r>
    <x v="45"/>
    <d v="2020-11-29T00:00:00"/>
    <n v="2046"/>
  </r>
  <r>
    <x v="46"/>
    <d v="2020-11-30T00:00:00"/>
    <n v="1425"/>
  </r>
  <r>
    <x v="46"/>
    <d v="2020-12-01T00:00:00"/>
    <n v="2014"/>
  </r>
  <r>
    <x v="46"/>
    <d v="2020-12-02T00:00:00"/>
    <n v="2419"/>
  </r>
  <r>
    <x v="46"/>
    <d v="2020-12-03T00:00:00"/>
    <n v="2505"/>
  </r>
  <r>
    <x v="46"/>
    <d v="2020-12-04T00:00:00"/>
    <n v="2435"/>
  </r>
  <r>
    <x v="46"/>
    <d v="2020-12-05T00:00:00"/>
    <n v="2496"/>
  </r>
  <r>
    <x v="46"/>
    <d v="2020-12-06T00:00:00"/>
    <n v="2010"/>
  </r>
  <r>
    <x v="47"/>
    <d v="2020-12-07T00:00:00"/>
    <n v="1502"/>
  </r>
  <r>
    <x v="47"/>
    <d v="2020-12-08T00:00:00"/>
    <n v="2166"/>
  </r>
  <r>
    <x v="47"/>
    <d v="2020-12-09T00:00:00"/>
    <n v="2801"/>
  </r>
  <r>
    <x v="47"/>
    <d v="2020-12-10T00:00:00"/>
    <n v="2966"/>
  </r>
  <r>
    <x v="47"/>
    <d v="2020-12-11T00:00:00"/>
    <n v="2795"/>
  </r>
  <r>
    <x v="47"/>
    <d v="2020-12-12T00:00:00"/>
    <n v="3010"/>
  </r>
  <r>
    <x v="47"/>
    <d v="2020-12-13T00:00:00"/>
    <n v="2375"/>
  </r>
  <r>
    <x v="48"/>
    <d v="2020-12-14T00:00:00"/>
    <n v="1681"/>
  </r>
  <r>
    <x v="48"/>
    <d v="2020-12-15T00:00:00"/>
    <n v="2400"/>
  </r>
  <r>
    <x v="48"/>
    <d v="2020-12-16T00:00:00"/>
    <n v="2990"/>
  </r>
  <r>
    <x v="48"/>
    <d v="2020-12-17T00:00:00"/>
    <n v="3206"/>
  </r>
  <r>
    <x v="48"/>
    <d v="2020-12-18T00:00:00"/>
    <n v="2832"/>
  </r>
  <r>
    <x v="48"/>
    <d v="2020-12-19T00:00:00"/>
    <n v="3040"/>
  </r>
  <r>
    <x v="48"/>
    <d v="2020-12-20T00:00:00"/>
    <n v="2398"/>
  </r>
  <r>
    <x v="49"/>
    <d v="2020-12-21T00:00:00"/>
    <n v="1791"/>
  </r>
  <r>
    <x v="49"/>
    <d v="2020-12-22T00:00:00"/>
    <n v="2674"/>
  </r>
  <r>
    <x v="49"/>
    <d v="2020-12-23T00:00:00"/>
    <n v="3270"/>
  </r>
  <r>
    <x v="49"/>
    <d v="2020-12-24T00:00:00"/>
    <n v="3797"/>
  </r>
  <r>
    <x v="49"/>
    <d v="2020-12-25T00:00:00"/>
    <n v="3934"/>
  </r>
  <r>
    <x v="49"/>
    <d v="2020-12-26T00:00:00"/>
    <n v="3702"/>
  </r>
  <r>
    <x v="49"/>
    <d v="2020-12-27T00:00:00"/>
    <n v="2942"/>
  </r>
  <r>
    <x v="50"/>
    <d v="2020-12-28T00:00:00"/>
    <n v="2397"/>
  </r>
  <r>
    <x v="50"/>
    <d v="2020-12-29T00:00:00"/>
    <n v="3609"/>
  </r>
  <r>
    <x v="50"/>
    <d v="2020-12-30T00:00:00"/>
    <n v="3884"/>
  </r>
  <r>
    <x v="50"/>
    <d v="2020-12-31T00:00:00"/>
    <n v="4500"/>
  </r>
  <r>
    <x v="50"/>
    <d v="2021-01-01T00:00:00"/>
    <n v="3248"/>
  </r>
  <r>
    <x v="50"/>
    <d v="2021-01-02T00:00:00"/>
    <n v="3057"/>
  </r>
  <r>
    <x v="50"/>
    <d v="2021-01-03T00:00:00"/>
    <n v="3139"/>
  </r>
  <r>
    <x v="51"/>
    <d v="2021-01-04T00:00:00"/>
    <n v="3330"/>
  </r>
  <r>
    <x v="51"/>
    <d v="2021-01-05T00:00:00"/>
    <n v="4958"/>
  </r>
  <r>
    <x v="51"/>
    <d v="2021-01-06T00:00:00"/>
    <n v="6066"/>
  </r>
  <r>
    <x v="51"/>
    <d v="2021-01-07T00:00:00"/>
    <n v="7793"/>
  </r>
  <r>
    <x v="51"/>
    <d v="2021-01-08T00:00:00"/>
    <n v="8045"/>
  </r>
  <r>
    <x v="51"/>
    <d v="2021-01-09T00:00:00"/>
    <n v="7528"/>
  </r>
  <r>
    <x v="51"/>
    <d v="2021-01-10T00:00:00"/>
    <n v="6130"/>
  </r>
  <r>
    <x v="52"/>
    <d v="2021-01-11T00:00:00"/>
    <n v="4901"/>
  </r>
  <r>
    <x v="52"/>
    <d v="2021-01-12T00:00:00"/>
    <n v="4630"/>
  </r>
  <r>
    <x v="52"/>
    <d v="2021-01-13T00:00:00"/>
    <n v="6086"/>
  </r>
  <r>
    <x v="52"/>
    <d v="2021-01-14T00:00:00"/>
    <n v="6749"/>
  </r>
  <r>
    <x v="52"/>
    <d v="2021-01-15T00:00:00"/>
    <n v="6795"/>
  </r>
  <r>
    <x v="52"/>
    <d v="2021-01-16T00:00:00"/>
    <n v="7028"/>
  </r>
  <r>
    <x v="52"/>
    <d v="2021-01-17T00:00:00"/>
    <n v="5758"/>
  </r>
  <r>
    <x v="53"/>
    <d v="2021-01-18T00:00:00"/>
    <n v="4947"/>
  </r>
  <r>
    <x v="53"/>
    <d v="2021-01-19T00:00:00"/>
    <n v="5355"/>
  </r>
  <r>
    <x v="53"/>
    <d v="2021-01-20T00:00:00"/>
    <n v="5643"/>
  </r>
  <r>
    <x v="53"/>
    <d v="2021-01-21T00:00:00"/>
    <n v="5743"/>
  </r>
  <r>
    <x v="53"/>
    <d v="2021-01-22T00:00:00"/>
    <n v="4821"/>
  </r>
  <r>
    <x v="53"/>
    <d v="2021-01-23T00:00:00"/>
    <n v="4711"/>
  </r>
  <r>
    <x v="53"/>
    <d v="2021-01-24T00:00:00"/>
    <n v="3988"/>
  </r>
  <r>
    <x v="54"/>
    <d v="2021-01-25T00:00:00"/>
    <n v="2760"/>
  </r>
  <r>
    <x v="54"/>
    <d v="2021-01-26T00:00:00"/>
    <n v="3851"/>
  </r>
  <r>
    <x v="54"/>
    <d v="2021-01-27T00:00:00"/>
    <n v="3968"/>
  </r>
  <r>
    <x v="54"/>
    <d v="2021-01-28T00:00:00"/>
    <n v="4122"/>
  </r>
  <r>
    <x v="54"/>
    <d v="2021-01-29T00:00:00"/>
    <n v="3547"/>
  </r>
  <r>
    <x v="54"/>
    <d v="2021-01-30T00:00:00"/>
    <n v="3330"/>
  </r>
  <r>
    <x v="54"/>
    <d v="2021-01-31T00:00:00"/>
    <n v="2673"/>
  </r>
  <r>
    <x v="55"/>
    <d v="2021-02-01T00:00:00"/>
    <n v="1782"/>
  </r>
  <r>
    <x v="55"/>
    <d v="2021-02-02T00:00:00"/>
    <n v="2321"/>
  </r>
  <r>
    <x v="55"/>
    <d v="2021-02-03T00:00:00"/>
    <n v="2648"/>
  </r>
  <r>
    <x v="55"/>
    <d v="2021-02-04T00:00:00"/>
    <n v="2574"/>
  </r>
  <r>
    <x v="55"/>
    <d v="2021-02-05T00:00:00"/>
    <n v="2371"/>
  </r>
  <r>
    <x v="55"/>
    <d v="2021-02-06T00:00:00"/>
    <n v="2277"/>
  </r>
  <r>
    <x v="55"/>
    <d v="2021-02-07T00:00:00"/>
    <n v="1627"/>
  </r>
  <r>
    <x v="56"/>
    <d v="2021-02-08T00:00:00"/>
    <n v="1215"/>
  </r>
  <r>
    <x v="56"/>
    <d v="2021-02-09T00:00:00"/>
    <n v="1568"/>
  </r>
  <r>
    <x v="56"/>
    <d v="2021-02-10T00:00:00"/>
    <n v="1885"/>
  </r>
  <r>
    <x v="56"/>
    <d v="2021-02-11T00:00:00"/>
    <n v="1689"/>
  </r>
  <r>
    <x v="56"/>
    <d v="2021-02-12T00:00:00"/>
    <n v="1297"/>
  </r>
  <r>
    <x v="56"/>
    <d v="2021-02-13T00:00:00"/>
    <n v="1355"/>
  </r>
  <r>
    <x v="56"/>
    <d v="2021-02-14T00:00:00"/>
    <n v="1360"/>
  </r>
  <r>
    <x v="57"/>
    <d v="2021-02-15T00:00:00"/>
    <n v="964"/>
  </r>
  <r>
    <x v="57"/>
    <d v="2021-02-16T00:00:00"/>
    <n v="1305"/>
  </r>
  <r>
    <x v="57"/>
    <d v="2021-02-17T00:00:00"/>
    <n v="1443"/>
  </r>
  <r>
    <x v="57"/>
    <d v="2021-02-18T00:00:00"/>
    <n v="1540"/>
  </r>
  <r>
    <x v="57"/>
    <d v="2021-02-19T00:00:00"/>
    <n v="1297"/>
  </r>
  <r>
    <x v="57"/>
    <d v="2021-02-20T00:00:00"/>
    <n v="1228"/>
  </r>
  <r>
    <x v="57"/>
    <d v="2021-02-21T00:00:00"/>
    <n v="1029"/>
  </r>
  <r>
    <x v="58"/>
    <d v="2021-02-22T00:00:00"/>
    <n v="739"/>
  </r>
  <r>
    <x v="58"/>
    <d v="2021-02-23T00:00:00"/>
    <n v="1078"/>
  </r>
  <r>
    <x v="58"/>
    <d v="2021-02-24T00:00:00"/>
    <n v="923"/>
  </r>
  <r>
    <x v="58"/>
    <d v="2021-02-25T00:00:00"/>
    <n v="1064"/>
  </r>
  <r>
    <x v="58"/>
    <d v="2021-02-26T00:00:00"/>
    <n v="1057"/>
  </r>
  <r>
    <x v="58"/>
    <d v="2021-02-27T00:00:00"/>
    <n v="1208"/>
  </r>
  <r>
    <x v="58"/>
    <d v="2021-02-28T00:00:00"/>
    <n v="994"/>
  </r>
  <r>
    <x v="59"/>
    <d v="2021-03-01T00:00:00"/>
    <n v="684"/>
  </r>
  <r>
    <x v="59"/>
    <d v="2021-03-02T00:00:00"/>
    <n v="887"/>
  </r>
  <r>
    <x v="59"/>
    <d v="2021-03-03T00:00:00"/>
    <n v="1240"/>
  </r>
  <r>
    <x v="59"/>
    <d v="2021-03-04T00:00:00"/>
    <n v="1168"/>
  </r>
  <r>
    <x v="59"/>
    <d v="2021-03-05T00:00:00"/>
    <n v="1145"/>
  </r>
  <r>
    <x v="59"/>
    <d v="2021-03-06T00:00:00"/>
    <n v="1045"/>
  </r>
  <r>
    <x v="59"/>
    <d v="2021-03-07T00:00:00"/>
    <n v="1061"/>
  </r>
  <r>
    <x v="60"/>
    <d v="2021-03-08T00:00:00"/>
    <n v="599"/>
  </r>
  <r>
    <x v="60"/>
    <d v="2021-03-09T00:00:00"/>
    <n v="1125"/>
  </r>
  <r>
    <x v="60"/>
    <d v="2021-03-10T00:00:00"/>
    <n v="1309"/>
  </r>
  <r>
    <x v="60"/>
    <d v="2021-03-11T00:00:00"/>
    <n v="1315"/>
  </r>
  <r>
    <x v="60"/>
    <d v="2021-03-12T00:00:00"/>
    <n v="1268"/>
  </r>
  <r>
    <x v="60"/>
    <d v="2021-03-13T00:00:00"/>
    <n v="1317"/>
  </r>
  <r>
    <x v="60"/>
    <d v="2021-03-14T00:00:00"/>
    <n v="982"/>
  </r>
  <r>
    <x v="61"/>
    <d v="2021-03-15T00:00:00"/>
    <n v="688"/>
  </r>
  <r>
    <x v="61"/>
    <d v="2021-03-16T00:00:00"/>
    <n v="1130"/>
  </r>
  <r>
    <x v="61"/>
    <d v="2021-03-17T00:00:00"/>
    <n v="1520"/>
  </r>
  <r>
    <x v="61"/>
    <d v="2021-03-18T00:00:00"/>
    <n v="1492"/>
  </r>
  <r>
    <x v="61"/>
    <d v="2021-03-19T00:00:00"/>
    <n v="1453"/>
  </r>
  <r>
    <x v="61"/>
    <d v="2021-03-20T00:00:00"/>
    <n v="1517"/>
  </r>
  <r>
    <x v="61"/>
    <d v="2021-03-21T00:00:00"/>
    <n v="1110"/>
  </r>
  <r>
    <x v="62"/>
    <d v="2021-03-22T00:00:00"/>
    <n v="817"/>
  </r>
  <r>
    <x v="62"/>
    <d v="2021-03-23T00:00:00"/>
    <n v="1485"/>
  </r>
  <r>
    <x v="62"/>
    <d v="2021-03-24T00:00:00"/>
    <n v="1924"/>
  </r>
  <r>
    <x v="62"/>
    <d v="2021-03-25T00:00:00"/>
    <n v="1914"/>
  </r>
  <r>
    <x v="62"/>
    <d v="2021-03-26T00:00:00"/>
    <n v="2030"/>
  </r>
  <r>
    <x v="62"/>
    <d v="2021-03-27T00:00:00"/>
    <n v="2073"/>
  </r>
  <r>
    <x v="62"/>
    <d v="2021-03-28T00:00:00"/>
    <n v="1753"/>
  </r>
  <r>
    <x v="63"/>
    <d v="2021-03-29T00:00:00"/>
    <n v="1340"/>
  </r>
  <r>
    <x v="63"/>
    <d v="2021-03-30T00:00:00"/>
    <n v="2077"/>
  </r>
  <r>
    <x v="63"/>
    <d v="2021-03-31T00:00:00"/>
    <n v="2832"/>
  </r>
  <r>
    <x v="63"/>
    <d v="2021-04-01T00:00:00"/>
    <n v="2598"/>
  </r>
  <r>
    <x v="63"/>
    <d v="2021-04-02T00:00:00"/>
    <n v="2742"/>
  </r>
  <r>
    <x v="63"/>
    <d v="2021-04-03T00:00:00"/>
    <n v="2755"/>
  </r>
  <r>
    <x v="63"/>
    <d v="2021-04-04T00:00:00"/>
    <n v="2459"/>
  </r>
  <r>
    <x v="64"/>
    <d v="2021-04-05T00:00:00"/>
    <n v="1553"/>
  </r>
  <r>
    <x v="64"/>
    <d v="2021-04-06T00:00:00"/>
    <n v="2652"/>
  </r>
  <r>
    <x v="64"/>
    <d v="2021-04-07T00:00:00"/>
    <n v="3459"/>
  </r>
  <r>
    <x v="64"/>
    <d v="2021-04-08T00:00:00"/>
    <n v="3455"/>
  </r>
  <r>
    <x v="64"/>
    <d v="2021-04-09T00:00:00"/>
    <n v="3511"/>
  </r>
  <r>
    <x v="64"/>
    <d v="2021-04-10T00:00:00"/>
    <n v="3742"/>
  </r>
  <r>
    <x v="64"/>
    <d v="2021-04-11T00:00:00"/>
    <n v="2848"/>
  </r>
  <r>
    <x v="65"/>
    <d v="2021-04-12T00:00:00"/>
    <n v="2100"/>
  </r>
  <r>
    <x v="65"/>
    <d v="2021-04-13T00:00:00"/>
    <n v="3445"/>
  </r>
  <r>
    <x v="65"/>
    <d v="2021-04-14T00:00:00"/>
    <n v="4302"/>
  </r>
  <r>
    <x v="65"/>
    <d v="2021-04-15T00:00:00"/>
    <n v="4569"/>
  </r>
  <r>
    <x v="65"/>
    <d v="2021-04-16T00:00:00"/>
    <n v="4518"/>
  </r>
  <r>
    <x v="65"/>
    <d v="2021-04-17T00:00:00"/>
    <n v="4790"/>
  </r>
  <r>
    <x v="65"/>
    <d v="2021-04-18T00:00:00"/>
    <n v="4087"/>
  </r>
  <r>
    <x v="66"/>
    <d v="2021-04-19T00:00:00"/>
    <n v="2891"/>
  </r>
  <r>
    <x v="66"/>
    <d v="2021-04-20T00:00:00"/>
    <n v="4327"/>
  </r>
  <r>
    <x v="66"/>
    <d v="2021-04-21T00:00:00"/>
    <n v="5279"/>
  </r>
  <r>
    <x v="66"/>
    <d v="2021-04-22T00:00:00"/>
    <n v="5473"/>
  </r>
  <r>
    <x v="66"/>
    <d v="2021-04-23T00:00:00"/>
    <n v="5117"/>
  </r>
  <r>
    <x v="66"/>
    <d v="2021-04-24T00:00:00"/>
    <n v="5601"/>
  </r>
  <r>
    <x v="66"/>
    <d v="2021-04-25T00:00:00"/>
    <n v="4602"/>
  </r>
  <r>
    <x v="67"/>
    <d v="2021-04-26T00:00:00"/>
    <n v="3303"/>
  </r>
  <r>
    <x v="67"/>
    <d v="2021-04-27T00:00:00"/>
    <n v="4960"/>
  </r>
  <r>
    <x v="67"/>
    <d v="2021-04-28T00:00:00"/>
    <n v="5790"/>
  </r>
  <r>
    <x v="67"/>
    <d v="2021-04-29T00:00:00"/>
    <n v="5896"/>
  </r>
  <r>
    <x v="67"/>
    <d v="2021-04-30T00:00:00"/>
    <n v="4658"/>
  </r>
  <r>
    <x v="67"/>
    <d v="2021-05-01T00:00:00"/>
    <n v="5992"/>
  </r>
  <r>
    <x v="67"/>
    <d v="2021-05-02T00:00:00"/>
    <n v="5880"/>
  </r>
  <r>
    <x v="68"/>
    <d v="2021-05-03T00:00:00"/>
    <n v="4458"/>
  </r>
  <r>
    <x v="68"/>
    <d v="2021-05-04T00:00:00"/>
    <n v="4195"/>
  </r>
  <r>
    <x v="68"/>
    <d v="2021-05-05T00:00:00"/>
    <n v="4052"/>
  </r>
  <r>
    <x v="68"/>
    <d v="2021-05-06T00:00:00"/>
    <n v="4351"/>
  </r>
  <r>
    <x v="68"/>
    <d v="2021-05-07T00:00:00"/>
    <n v="6033"/>
  </r>
  <r>
    <x v="68"/>
    <d v="2021-05-08T00:00:00"/>
    <n v="7244"/>
  </r>
  <r>
    <x v="68"/>
    <d v="2021-05-09T00:00:00"/>
    <n v="6492"/>
  </r>
  <r>
    <x v="69"/>
    <d v="2021-05-10T00:00:00"/>
    <n v="4926"/>
  </r>
  <r>
    <x v="69"/>
    <d v="2021-05-11T00:00:00"/>
    <n v="6236"/>
  </r>
  <r>
    <x v="69"/>
    <d v="2021-05-12T00:00:00"/>
    <n v="7059"/>
  </r>
  <r>
    <x v="69"/>
    <d v="2021-05-13T00:00:00"/>
    <n v="6867"/>
  </r>
  <r>
    <x v="69"/>
    <d v="2021-05-14T00:00:00"/>
    <n v="6268"/>
  </r>
  <r>
    <x v="69"/>
    <d v="2021-05-15T00:00:00"/>
    <n v="6419"/>
  </r>
  <r>
    <x v="69"/>
    <d v="2021-05-16T00:00:00"/>
    <n v="5248"/>
  </r>
  <r>
    <x v="70"/>
    <d v="2021-05-17T00:00:00"/>
    <n v="3677"/>
  </r>
  <r>
    <x v="70"/>
    <d v="2021-05-18T00:00:00"/>
    <n v="5228"/>
  </r>
  <r>
    <x v="70"/>
    <d v="2021-05-19T00:00:00"/>
    <n v="5814"/>
  </r>
  <r>
    <x v="70"/>
    <d v="2021-05-20T00:00:00"/>
    <n v="5712"/>
  </r>
  <r>
    <x v="70"/>
    <d v="2021-05-21T00:00:00"/>
    <n v="5248"/>
  </r>
  <r>
    <x v="70"/>
    <d v="2021-05-22T00:00:00"/>
    <n v="5032"/>
  </r>
  <r>
    <x v="70"/>
    <d v="2021-05-23T00:00:00"/>
    <n v="4032"/>
  </r>
  <r>
    <x v="71"/>
    <d v="2021-05-24T00:00:00"/>
    <n v="2710"/>
  </r>
  <r>
    <x v="71"/>
    <d v="2021-05-25T00:00:00"/>
    <n v="3894"/>
  </r>
  <r>
    <x v="71"/>
    <d v="2021-05-26T00:00:00"/>
    <n v="4527"/>
  </r>
  <r>
    <x v="71"/>
    <d v="2021-05-27T00:00:00"/>
    <n v="4127"/>
  </r>
  <r>
    <x v="71"/>
    <d v="2021-05-28T00:00:00"/>
    <n v="3705"/>
  </r>
  <r>
    <x v="71"/>
    <d v="2021-05-29T00:00:00"/>
    <n v="3589"/>
  </r>
  <r>
    <x v="71"/>
    <d v="2021-05-30T00:00:00"/>
    <n v="2874"/>
  </r>
  <r>
    <x v="72"/>
    <d v="2021-05-31T00:00:00"/>
    <n v="1785"/>
  </r>
  <r>
    <x v="72"/>
    <d v="2021-06-01T00:00:00"/>
    <n v="2640"/>
  </r>
  <r>
    <x v="72"/>
    <d v="2021-06-02T00:00:00"/>
    <n v="3031"/>
  </r>
  <r>
    <x v="72"/>
    <d v="2021-06-03T00:00:00"/>
    <n v="2826"/>
  </r>
  <r>
    <x v="72"/>
    <d v="2021-06-04T00:00:00"/>
    <n v="2586"/>
  </r>
  <r>
    <x v="72"/>
    <d v="2021-06-05T00:00:00"/>
    <n v="2647"/>
  </r>
  <r>
    <x v="72"/>
    <d v="2021-06-06T00:00:00"/>
    <n v="2016"/>
  </r>
  <r>
    <x v="73"/>
    <d v="2021-06-07T00:00:00"/>
    <n v="1278"/>
  </r>
  <r>
    <x v="73"/>
    <d v="2021-06-08T00:00:00"/>
    <n v="1884"/>
  </r>
  <r>
    <x v="73"/>
    <d v="2021-06-09T00:00:00"/>
    <n v="2224"/>
  </r>
  <r>
    <x v="73"/>
    <d v="2021-06-10T00:00:00"/>
    <n v="2041"/>
  </r>
  <r>
    <x v="73"/>
    <d v="2021-06-11T00:00:00"/>
    <n v="1934"/>
  </r>
  <r>
    <x v="73"/>
    <d v="2021-06-12T00:00:00"/>
    <n v="1941"/>
  </r>
  <r>
    <x v="73"/>
    <d v="2021-06-13T00:00:00"/>
    <n v="1382"/>
  </r>
  <r>
    <x v="74"/>
    <d v="2021-06-14T00:00:00"/>
    <n v="929"/>
  </r>
  <r>
    <x v="74"/>
    <d v="2021-06-15T00:00:00"/>
    <n v="1418"/>
  </r>
  <r>
    <x v="74"/>
    <d v="2021-06-16T00:00:00"/>
    <n v="1696"/>
  </r>
  <r>
    <x v="74"/>
    <d v="2021-06-17T00:00:00"/>
    <n v="1550"/>
  </r>
  <r>
    <x v="74"/>
    <d v="2021-06-18T00:00:00"/>
    <n v="1619"/>
  </r>
  <r>
    <x v="74"/>
    <d v="2021-06-19T00:00:00"/>
    <n v="1509"/>
  </r>
  <r>
    <x v="74"/>
    <d v="2021-06-20T00:00:00"/>
    <n v="1303"/>
  </r>
  <r>
    <x v="75"/>
    <d v="2021-06-21T00:00:00"/>
    <n v="864"/>
  </r>
  <r>
    <x v="75"/>
    <d v="2021-06-22T00:00:00"/>
    <n v="1433"/>
  </r>
  <r>
    <x v="75"/>
    <d v="2021-06-23T00:00:00"/>
    <n v="1776"/>
  </r>
  <r>
    <x v="75"/>
    <d v="2021-06-24T00:00:00"/>
    <n v="1669"/>
  </r>
  <r>
    <x v="75"/>
    <d v="2021-06-25T00:00:00"/>
    <n v="1706"/>
  </r>
  <r>
    <x v="75"/>
    <d v="2021-06-26T00:00:00"/>
    <n v="1620"/>
  </r>
  <r>
    <x v="75"/>
    <d v="2021-06-27T00:00:00"/>
    <n v="1280"/>
  </r>
  <r>
    <x v="76"/>
    <d v="2021-06-28T00:00:00"/>
    <n v="989"/>
  </r>
  <r>
    <x v="76"/>
    <d v="2021-06-29T00:00:00"/>
    <n v="1376"/>
  </r>
  <r>
    <x v="76"/>
    <d v="2021-06-30T00:00:00"/>
    <n v="1810"/>
  </r>
  <r>
    <x v="76"/>
    <d v="2021-07-01T00:00:00"/>
    <n v="1742"/>
  </r>
  <r>
    <x v="76"/>
    <d v="2021-07-02T00:00:00"/>
    <n v="1773"/>
  </r>
  <r>
    <x v="76"/>
    <d v="2021-07-03T00:00:00"/>
    <n v="1863"/>
  </r>
  <r>
    <x v="76"/>
    <d v="2021-07-04T00:00:00"/>
    <n v="1479"/>
  </r>
  <r>
    <x v="77"/>
    <d v="2021-07-05T00:00:00"/>
    <n v="1021"/>
  </r>
  <r>
    <x v="77"/>
    <d v="2021-07-06T00:00:00"/>
    <n v="1657"/>
  </r>
  <r>
    <x v="77"/>
    <d v="2021-07-07T00:00:00"/>
    <n v="2181"/>
  </r>
  <r>
    <x v="77"/>
    <d v="2021-07-08T00:00:00"/>
    <n v="2239"/>
  </r>
  <r>
    <x v="77"/>
    <d v="2021-07-09T00:00:00"/>
    <n v="2260"/>
  </r>
  <r>
    <x v="77"/>
    <d v="2021-07-10T00:00:00"/>
    <n v="2453"/>
  </r>
  <r>
    <x v="77"/>
    <d v="2021-07-11T00:00:00"/>
    <n v="2020"/>
  </r>
  <r>
    <x v="78"/>
    <d v="2021-07-12T00:00:00"/>
    <n v="1492"/>
  </r>
  <r>
    <x v="78"/>
    <d v="2021-07-13T00:00:00"/>
    <n v="2376"/>
  </r>
  <r>
    <x v="78"/>
    <d v="2021-07-14T00:00:00"/>
    <n v="3171"/>
  </r>
  <r>
    <x v="78"/>
    <d v="2021-07-15T00:00:00"/>
    <n v="3409"/>
  </r>
  <r>
    <x v="78"/>
    <d v="2021-07-16T00:00:00"/>
    <n v="3420"/>
  </r>
  <r>
    <x v="78"/>
    <d v="2021-07-17T00:00:00"/>
    <n v="3872"/>
  </r>
  <r>
    <x v="78"/>
    <d v="2021-07-18T00:00:00"/>
    <n v="3093"/>
  </r>
  <r>
    <x v="79"/>
    <d v="2021-07-19T00:00:00"/>
    <n v="2318"/>
  </r>
  <r>
    <x v="79"/>
    <d v="2021-07-20T00:00:00"/>
    <n v="3747"/>
  </r>
  <r>
    <x v="79"/>
    <d v="2021-07-21T00:00:00"/>
    <n v="4940"/>
  </r>
  <r>
    <x v="79"/>
    <d v="2021-07-22T00:00:00"/>
    <n v="5390"/>
  </r>
  <r>
    <x v="79"/>
    <d v="2021-07-23T00:00:00"/>
    <n v="4212"/>
  </r>
  <r>
    <x v="79"/>
    <d v="2021-07-24T00:00:00"/>
    <n v="3596"/>
  </r>
  <r>
    <x v="79"/>
    <d v="2021-07-25T00:00:00"/>
    <n v="5030"/>
  </r>
  <r>
    <x v="80"/>
    <d v="2021-07-26T00:00:00"/>
    <n v="4679"/>
  </r>
  <r>
    <x v="80"/>
    <d v="2021-07-27T00:00:00"/>
    <n v="7660"/>
  </r>
  <r>
    <x v="80"/>
    <d v="2021-07-28T00:00:00"/>
    <n v="9625"/>
  </r>
  <r>
    <x v="80"/>
    <d v="2021-07-29T00:00:00"/>
    <n v="10742"/>
  </r>
  <r>
    <x v="80"/>
    <d v="2021-07-30T00:00:00"/>
    <n v="10814"/>
  </r>
  <r>
    <x v="80"/>
    <d v="2021-07-31T00:00:00"/>
    <n v="12413"/>
  </r>
  <r>
    <x v="80"/>
    <d v="2021-08-01T00:00:00"/>
    <n v="10236"/>
  </r>
  <r>
    <x v="81"/>
    <d v="2021-08-02T00:00:00"/>
    <n v="8411"/>
  </r>
  <r>
    <x v="81"/>
    <d v="2021-08-03T00:00:00"/>
    <n v="12149"/>
  </r>
  <r>
    <x v="81"/>
    <d v="2021-08-04T00:00:00"/>
    <n v="14352"/>
  </r>
  <r>
    <x v="81"/>
    <d v="2021-08-05T00:00:00"/>
    <n v="15353"/>
  </r>
  <r>
    <x v="81"/>
    <d v="2021-08-06T00:00:00"/>
    <n v="15797"/>
  </r>
  <r>
    <x v="81"/>
    <d v="2021-08-07T00:00:00"/>
    <n v="15825"/>
  </r>
  <r>
    <x v="81"/>
    <d v="2021-08-08T00:00:00"/>
    <n v="14529"/>
  </r>
  <r>
    <x v="82"/>
    <d v="2021-08-09T00:00:00"/>
    <n v="12141"/>
  </r>
  <r>
    <x v="82"/>
    <d v="2021-08-10T00:00:00"/>
    <n v="10728"/>
  </r>
  <r>
    <x v="82"/>
    <d v="2021-08-11T00:00:00"/>
    <n v="15994"/>
  </r>
  <r>
    <x v="82"/>
    <d v="2021-08-12T00:00:00"/>
    <n v="19038"/>
  </r>
  <r>
    <x v="82"/>
    <d v="2021-08-13T00:00:00"/>
    <n v="20492"/>
  </r>
  <r>
    <x v="82"/>
    <d v="2021-08-14T00:00:00"/>
    <n v="20287"/>
  </r>
  <r>
    <x v="82"/>
    <d v="2021-08-15T00:00:00"/>
    <n v="17887"/>
  </r>
  <r>
    <x v="83"/>
    <d v="2021-08-16T00:00:00"/>
    <n v="14981"/>
  </r>
  <r>
    <x v="83"/>
    <d v="2021-08-17T00:00:00"/>
    <n v="20104"/>
  </r>
  <r>
    <x v="83"/>
    <d v="2021-08-18T00:00:00"/>
    <n v="24091"/>
  </r>
  <r>
    <x v="83"/>
    <d v="2021-08-19T00:00:00"/>
    <n v="25335"/>
  </r>
  <r>
    <x v="83"/>
    <d v="2021-08-20T00:00:00"/>
    <n v="25975"/>
  </r>
  <r>
    <x v="83"/>
    <d v="2021-08-21T00:00:00"/>
    <n v="25633"/>
  </r>
  <r>
    <x v="83"/>
    <d v="2021-08-22T00:00:00"/>
    <n v="22327"/>
  </r>
  <r>
    <x v="84"/>
    <d v="2021-08-23T00:00:00"/>
    <n v="16926"/>
  </r>
  <r>
    <x v="84"/>
    <d v="2021-08-24T00:00:00"/>
    <n v="21664"/>
  </r>
  <r>
    <x v="84"/>
    <d v="2021-08-25T00:00:00"/>
    <n v="24414"/>
  </r>
  <r>
    <x v="84"/>
    <d v="2021-08-26T00:00:00"/>
    <n v="25040"/>
  </r>
  <r>
    <x v="84"/>
    <d v="2021-08-27T00:00:00"/>
    <n v="24305"/>
  </r>
  <r>
    <x v="84"/>
    <d v="2021-08-28T00:00:00"/>
    <n v="22838"/>
  </r>
  <r>
    <x v="84"/>
    <d v="2021-08-29T00:00:00"/>
    <n v="19339"/>
  </r>
  <r>
    <x v="85"/>
    <d v="2021-08-30T00:00:00"/>
    <n v="13668"/>
  </r>
  <r>
    <x v="85"/>
    <d v="2021-08-31T00:00:00"/>
    <n v="17713"/>
  </r>
  <r>
    <x v="85"/>
    <d v="2021-09-01T00:00:00"/>
    <n v="20029"/>
  </r>
  <r>
    <x v="85"/>
    <d v="2021-09-02T00:00:00"/>
    <n v="18206"/>
  </r>
  <r>
    <x v="85"/>
    <d v="2021-09-03T00:00:00"/>
    <n v="16719"/>
  </r>
  <r>
    <x v="85"/>
    <d v="2021-09-04T00:00:00"/>
    <n v="16003"/>
  </r>
  <r>
    <x v="85"/>
    <d v="2021-09-05T00:00:00"/>
    <n v="12891"/>
  </r>
  <r>
    <x v="86"/>
    <d v="2021-09-06T00:00:00"/>
    <n v="8229"/>
  </r>
  <r>
    <x v="86"/>
    <d v="2021-09-07T00:00:00"/>
    <n v="10590"/>
  </r>
  <r>
    <x v="86"/>
    <d v="2021-09-08T00:00:00"/>
    <n v="12384"/>
  </r>
  <r>
    <x v="86"/>
    <d v="2021-09-09T00:00:00"/>
    <n v="10379"/>
  </r>
  <r>
    <x v="86"/>
    <d v="2021-09-10T00:00:00"/>
    <n v="8868"/>
  </r>
  <r>
    <x v="86"/>
    <d v="2021-09-11T00:00:00"/>
    <n v="8790"/>
  </r>
  <r>
    <x v="86"/>
    <d v="2021-09-12T00:00:00"/>
    <n v="6487"/>
  </r>
  <r>
    <x v="87"/>
    <d v="2021-09-13T00:00:00"/>
    <n v="3088"/>
  </r>
  <r>
    <x v="87"/>
    <d v="2021-09-14T00:00:00"/>
    <n v="6650"/>
  </r>
  <r>
    <x v="87"/>
    <d v="2021-09-15T00:00:00"/>
    <n v="6882"/>
  </r>
  <r>
    <x v="87"/>
    <d v="2021-09-16T00:00:00"/>
    <n v="5490"/>
  </r>
  <r>
    <x v="87"/>
    <d v="2021-09-17T00:00:00"/>
    <n v="4759"/>
  </r>
  <r>
    <x v="87"/>
    <d v="2021-09-18T00:00:00"/>
    <n v="4555"/>
  </r>
  <r>
    <x v="87"/>
    <d v="2021-09-19T00:00:00"/>
    <n v="3279"/>
  </r>
  <r>
    <x v="88"/>
    <d v="2021-09-20T00:00:00"/>
    <n v="1916"/>
  </r>
  <r>
    <x v="88"/>
    <d v="2021-09-21T00:00:00"/>
    <n v="1521"/>
  </r>
  <r>
    <x v="88"/>
    <d v="2021-09-22T00:00:00"/>
    <n v="3654"/>
  </r>
  <r>
    <x v="88"/>
    <d v="2021-09-23T00:00:00"/>
    <n v="3820"/>
  </r>
  <r>
    <x v="88"/>
    <d v="2021-09-24T00:00:00"/>
    <n v="1665"/>
  </r>
  <r>
    <x v="88"/>
    <d v="2021-09-25T00:00:00"/>
    <n v="2691"/>
  </r>
  <r>
    <x v="88"/>
    <d v="2021-09-26T00:00:00"/>
    <n v="2096"/>
  </r>
  <r>
    <x v="89"/>
    <d v="2021-09-27T00:00:00"/>
    <n v="967"/>
  </r>
  <r>
    <x v="89"/>
    <d v="2021-09-28T00:00:00"/>
    <n v="1943"/>
  </r>
  <r>
    <x v="89"/>
    <d v="2021-09-29T00:00:00"/>
    <n v="1980"/>
  </r>
  <r>
    <x v="89"/>
    <d v="2021-09-30T00:00:00"/>
    <n v="1569"/>
  </r>
  <r>
    <x v="89"/>
    <d v="2021-10-01T00:00:00"/>
    <n v="1367"/>
  </r>
  <r>
    <x v="89"/>
    <d v="2021-10-02T00:00:00"/>
    <n v="1330"/>
  </r>
  <r>
    <x v="89"/>
    <d v="2021-10-03T00:00:00"/>
    <n v="874"/>
  </r>
  <r>
    <x v="90"/>
    <d v="2021-10-04T00:00:00"/>
    <n v="502"/>
  </r>
  <r>
    <x v="90"/>
    <d v="2021-10-05T00:00:00"/>
    <n v="1104"/>
  </r>
  <r>
    <x v="90"/>
    <d v="2021-10-06T00:00:00"/>
    <n v="1180"/>
  </r>
  <r>
    <x v="90"/>
    <d v="2021-10-07T00:00:00"/>
    <n v="912"/>
  </r>
  <r>
    <x v="90"/>
    <d v="2021-10-08T00:00:00"/>
    <n v="809"/>
  </r>
  <r>
    <x v="90"/>
    <d v="2021-10-09T00:00:00"/>
    <n v="790"/>
  </r>
  <r>
    <x v="90"/>
    <d v="2021-10-10T00:00:00"/>
    <n v="581"/>
  </r>
  <r>
    <x v="91"/>
    <d v="2021-10-11T00:00:00"/>
    <n v="285"/>
  </r>
  <r>
    <x v="91"/>
    <d v="2021-10-12T00:00:00"/>
    <n v="671"/>
  </r>
  <r>
    <x v="91"/>
    <d v="2021-10-13T00:00:00"/>
    <n v="739"/>
  </r>
  <r>
    <x v="91"/>
    <d v="2021-10-14T00:00:00"/>
    <n v="644"/>
  </r>
  <r>
    <x v="91"/>
    <d v="2021-10-15T00:00:00"/>
    <n v="521"/>
  </r>
  <r>
    <x v="91"/>
    <d v="2021-10-16T00:00:00"/>
    <n v="537"/>
  </r>
  <r>
    <x v="91"/>
    <d v="2021-10-17T00:00:00"/>
    <n v="381"/>
  </r>
  <r>
    <x v="92"/>
    <d v="2021-10-18T00:00:00"/>
    <n v="178"/>
  </r>
  <r>
    <x v="92"/>
    <d v="2021-10-19T00:00:00"/>
    <n v="423"/>
  </r>
  <r>
    <x v="92"/>
    <d v="2021-10-20T00:00:00"/>
    <n v="427"/>
  </r>
  <r>
    <x v="92"/>
    <d v="2021-10-21T00:00:00"/>
    <n v="310"/>
  </r>
  <r>
    <x v="92"/>
    <d v="2021-10-22T00:00:00"/>
    <n v="345"/>
  </r>
  <r>
    <x v="92"/>
    <d v="2021-10-23T00:00:00"/>
    <n v="307"/>
  </r>
  <r>
    <x v="92"/>
    <d v="2021-10-24T00:00:00"/>
    <n v="224"/>
  </r>
  <r>
    <x v="93"/>
    <d v="2021-10-25T00:00:00"/>
    <n v="145"/>
  </r>
  <r>
    <x v="93"/>
    <d v="2021-10-26T00:00:00"/>
    <n v="349"/>
  </r>
  <r>
    <x v="93"/>
    <d v="2021-10-27T00:00:00"/>
    <n v="323"/>
  </r>
  <r>
    <x v="93"/>
    <d v="2021-10-28T00:00:00"/>
    <n v="299"/>
  </r>
  <r>
    <x v="93"/>
    <d v="2021-10-29T00:00:00"/>
    <n v="321"/>
  </r>
  <r>
    <x v="93"/>
    <d v="2021-10-30T00:00:00"/>
    <n v="283"/>
  </r>
  <r>
    <x v="93"/>
    <d v="2021-10-31T00:00:00"/>
    <n v="228"/>
  </r>
  <r>
    <x v="94"/>
    <d v="2021-11-01T00:00:00"/>
    <n v="77"/>
  </r>
  <r>
    <x v="94"/>
    <d v="2021-11-02T00:00:00"/>
    <n v="239"/>
  </r>
  <r>
    <x v="94"/>
    <d v="2021-11-03T00:00:00"/>
    <n v="264"/>
  </r>
  <r>
    <x v="94"/>
    <d v="2021-11-04T00:00:00"/>
    <n v="120"/>
  </r>
  <r>
    <x v="94"/>
    <d v="2021-11-05T00:00:00"/>
    <n v="254"/>
  </r>
  <r>
    <x v="94"/>
    <d v="2021-11-06T00:00:00"/>
    <n v="235"/>
  </r>
  <r>
    <x v="94"/>
    <d v="2021-11-07T00:00:00"/>
    <n v="156"/>
  </r>
  <r>
    <x v="95"/>
    <d v="2021-11-08T00:00:00"/>
    <n v="88"/>
  </r>
  <r>
    <x v="95"/>
    <d v="2021-11-09T00:00:00"/>
    <n v="220"/>
  </r>
  <r>
    <x v="95"/>
    <d v="2021-11-10T00:00:00"/>
    <n v="207"/>
  </r>
  <r>
    <x v="95"/>
    <d v="2021-11-11T00:00:00"/>
    <n v="213"/>
  </r>
  <r>
    <x v="95"/>
    <d v="2021-11-12T00:00:00"/>
    <n v="197"/>
  </r>
  <r>
    <x v="95"/>
    <d v="2021-11-13T00:00:00"/>
    <n v="199"/>
  </r>
  <r>
    <x v="95"/>
    <d v="2021-11-14T00:00:00"/>
    <n v="135"/>
  </r>
  <r>
    <x v="96"/>
    <d v="2021-11-15T00:00:00"/>
    <n v="58"/>
  </r>
  <r>
    <x v="96"/>
    <d v="2021-11-16T00:00:00"/>
    <n v="144"/>
  </r>
  <r>
    <x v="96"/>
    <d v="2021-11-17T00:00:00"/>
    <n v="189"/>
  </r>
  <r>
    <x v="96"/>
    <d v="2021-11-18T00:00:00"/>
    <n v="165"/>
  </r>
  <r>
    <x v="96"/>
    <d v="2021-11-19T00:00:00"/>
    <n v="143"/>
  </r>
  <r>
    <x v="96"/>
    <d v="2021-11-20T00:00:00"/>
    <n v="122"/>
  </r>
  <r>
    <x v="96"/>
    <d v="2021-11-21T00:00:00"/>
    <n v="129"/>
  </r>
  <r>
    <x v="97"/>
    <d v="2021-11-22T00:00:00"/>
    <n v="22"/>
  </r>
  <r>
    <x v="97"/>
    <d v="2021-11-23T00:00:00"/>
    <n v="123"/>
  </r>
  <r>
    <x v="97"/>
    <d v="2021-11-24T00:00:00"/>
    <n v="55"/>
  </r>
  <r>
    <x v="97"/>
    <d v="2021-11-25T00:00:00"/>
    <n v="117"/>
  </r>
  <r>
    <x v="97"/>
    <d v="2021-11-26T00:00:00"/>
    <n v="115"/>
  </r>
  <r>
    <x v="97"/>
    <d v="2021-11-27T00:00:00"/>
    <n v="133"/>
  </r>
  <r>
    <x v="97"/>
    <d v="2021-11-28T00:00:00"/>
    <n v="66"/>
  </r>
  <r>
    <x v="98"/>
    <d v="2021-11-29T00:00:00"/>
    <n v="56"/>
  </r>
  <r>
    <x v="98"/>
    <d v="2021-11-30T00:00:00"/>
    <n v="134"/>
  </r>
  <r>
    <x v="98"/>
    <d v="2021-12-01T00:00:00"/>
    <n v="126"/>
  </r>
  <r>
    <x v="98"/>
    <d v="2021-12-02T00:00:00"/>
    <n v="113"/>
  </r>
  <r>
    <x v="98"/>
    <d v="2021-12-03T00:00:00"/>
    <n v="136"/>
  </r>
  <r>
    <x v="98"/>
    <d v="2021-12-04T00:00:00"/>
    <n v="123"/>
  </r>
  <r>
    <x v="98"/>
    <d v="2021-12-05T00:00:00"/>
    <n v="97"/>
  </r>
  <r>
    <x v="99"/>
    <d v="2021-12-06T00:00:00"/>
    <n v="35"/>
  </r>
  <r>
    <x v="99"/>
    <d v="2021-12-07T00:00:00"/>
    <n v="113"/>
  </r>
  <r>
    <x v="99"/>
    <d v="2021-12-08T00:00:00"/>
    <n v="140"/>
  </r>
  <r>
    <x v="99"/>
    <d v="2021-12-09T00:00:00"/>
    <n v="144"/>
  </r>
  <r>
    <x v="99"/>
    <d v="2021-12-10T00:00:00"/>
    <n v="118"/>
  </r>
  <r>
    <x v="99"/>
    <d v="2021-12-11T00:00:00"/>
    <n v="140"/>
  </r>
  <r>
    <x v="99"/>
    <d v="2021-12-12T00:00:00"/>
    <n v="114"/>
  </r>
  <r>
    <x v="100"/>
    <d v="2021-12-13T00:00:00"/>
    <n v="57"/>
  </r>
  <r>
    <x v="100"/>
    <d v="2021-12-14T00:00:00"/>
    <n v="161"/>
  </r>
  <r>
    <x v="100"/>
    <d v="2021-12-15T00:00:00"/>
    <n v="177"/>
  </r>
  <r>
    <x v="100"/>
    <d v="2021-12-16T00:00:00"/>
    <n v="142"/>
  </r>
  <r>
    <x v="100"/>
    <d v="2021-12-17T00:00:00"/>
    <n v="156"/>
  </r>
  <r>
    <x v="100"/>
    <d v="2021-12-18T00:00:00"/>
    <n v="191"/>
  </r>
  <r>
    <x v="100"/>
    <d v="2021-12-19T00:00:00"/>
    <n v="156"/>
  </r>
  <r>
    <x v="101"/>
    <d v="2021-12-20T00:00:00"/>
    <n v="72"/>
  </r>
  <r>
    <x v="101"/>
    <d v="2021-12-21T00:00:00"/>
    <n v="207"/>
  </r>
  <r>
    <x v="101"/>
    <d v="2021-12-22T00:00:00"/>
    <n v="237"/>
  </r>
  <r>
    <x v="101"/>
    <d v="2021-12-23T00:00:00"/>
    <n v="278"/>
  </r>
  <r>
    <x v="101"/>
    <d v="2021-12-24T00:00:00"/>
    <n v="261"/>
  </r>
  <r>
    <x v="101"/>
    <d v="2021-12-25T00:00:00"/>
    <n v="299"/>
  </r>
  <r>
    <x v="101"/>
    <d v="2021-12-26T00:00:00"/>
    <n v="215"/>
  </r>
  <r>
    <x v="102"/>
    <d v="2021-12-27T00:00:00"/>
    <n v="132"/>
  </r>
  <r>
    <x v="102"/>
    <d v="2021-12-28T00:00:00"/>
    <n v="347"/>
  </r>
  <r>
    <x v="102"/>
    <d v="2021-12-29T00:00:00"/>
    <n v="447"/>
  </r>
  <r>
    <x v="102"/>
    <d v="2021-12-30T00:00:00"/>
    <n v="434"/>
  </r>
  <r>
    <x v="102"/>
    <d v="2021-12-31T00:00:00"/>
    <n v="450"/>
  </r>
  <r>
    <x v="102"/>
    <d v="2022-01-01T00:00:00"/>
    <n v="465"/>
  </r>
  <r>
    <x v="102"/>
    <d v="2022-01-02T00:00:00"/>
    <n v="431"/>
  </r>
  <r>
    <x v="103"/>
    <d v="2022-01-03T00:00:00"/>
    <n v="788"/>
  </r>
  <r>
    <x v="103"/>
    <d v="2022-01-04T00:00:00"/>
    <n v="1094"/>
  </r>
  <r>
    <x v="103"/>
    <d v="2022-01-05T00:00:00"/>
    <n v="2787"/>
  </r>
  <r>
    <x v="103"/>
    <d v="2022-01-06T00:00:00"/>
    <n v="4483"/>
  </r>
  <r>
    <x v="103"/>
    <d v="2022-01-07T00:00:00"/>
    <n v="6554"/>
  </r>
  <r>
    <x v="103"/>
    <d v="2022-01-08T00:00:00"/>
    <n v="8692"/>
  </r>
  <r>
    <x v="103"/>
    <d v="2022-01-09T00:00:00"/>
    <n v="8167"/>
  </r>
  <r>
    <x v="104"/>
    <d v="2022-01-10T00:00:00"/>
    <n v="5733"/>
  </r>
  <r>
    <x v="104"/>
    <d v="2022-01-11T00:00:00"/>
    <n v="5702"/>
  </r>
  <r>
    <x v="104"/>
    <d v="2022-01-12T00:00:00"/>
    <n v="15574"/>
  </r>
  <r>
    <x v="104"/>
    <d v="2022-01-13T00:00:00"/>
    <n v="20937"/>
  </r>
  <r>
    <x v="104"/>
    <d v="2022-01-14T00:00:00"/>
    <n v="23964"/>
  </r>
  <r>
    <x v="104"/>
    <d v="2022-01-15T00:00:00"/>
    <n v="29507"/>
  </r>
  <r>
    <x v="104"/>
    <d v="2022-01-16T00:00:00"/>
    <n v="26659"/>
  </r>
  <r>
    <x v="105"/>
    <d v="2022-01-17T00:00:00"/>
    <n v="16967"/>
  </r>
  <r>
    <x v="105"/>
    <d v="2022-01-18T00:00:00"/>
    <n v="40158"/>
  </r>
  <r>
    <x v="105"/>
    <d v="2022-01-19T00:00:00"/>
    <n v="48742"/>
  </r>
  <r>
    <x v="105"/>
    <d v="2022-01-20T00:00:00"/>
    <n v="53177"/>
  </r>
  <r>
    <x v="105"/>
    <d v="2022-01-21T00:00:00"/>
    <n v="55085"/>
  </r>
  <r>
    <x v="105"/>
    <d v="2022-01-22T00:00:00"/>
    <n v="63535"/>
  </r>
  <r>
    <x v="105"/>
    <d v="2022-01-23T00:00:00"/>
    <n v="52759"/>
  </r>
  <r>
    <x v="106"/>
    <d v="2022-01-24T00:00:00"/>
    <n v="32405"/>
  </r>
  <r>
    <x v="106"/>
    <d v="2022-01-25T00:00:00"/>
    <n v="81801"/>
  </r>
  <r>
    <x v="106"/>
    <d v="2022-01-26T00:00:00"/>
    <n v="80389"/>
  </r>
  <r>
    <x v="106"/>
    <d v="2022-01-27T00:00:00"/>
    <n v="84555"/>
  </r>
  <r>
    <x v="106"/>
    <d v="2022-01-28T00:00:00"/>
    <n v="83935"/>
  </r>
  <r>
    <x v="106"/>
    <d v="2022-01-29T00:00:00"/>
    <n v="96548"/>
  </r>
  <r>
    <x v="106"/>
    <d v="2022-01-30T00:00:00"/>
    <n v="77739"/>
  </r>
  <r>
    <x v="107"/>
    <d v="2022-01-31T00:00:00"/>
    <n v="41480"/>
  </r>
  <r>
    <x v="107"/>
    <d v="2022-02-01T00:00:00"/>
    <n v="103577"/>
  </r>
  <r>
    <x v="107"/>
    <d v="2022-02-02T00:00:00"/>
    <n v="97784"/>
  </r>
  <r>
    <x v="107"/>
    <d v="2022-02-03T00:00:00"/>
    <n v="97489"/>
  </r>
  <r>
    <x v="107"/>
    <d v="2022-02-04T00:00:00"/>
    <n v="93881"/>
  </r>
  <r>
    <x v="107"/>
    <d v="2022-02-05T00:00:00"/>
    <n v="100029"/>
  </r>
  <r>
    <x v="107"/>
    <d v="2022-02-06T00:00:00"/>
    <n v="74390"/>
  </r>
  <r>
    <x v="108"/>
    <d v="2022-02-07T00:00:00"/>
    <n v="41259"/>
  </r>
  <r>
    <x v="108"/>
    <d v="2022-02-08T00:00:00"/>
    <n v="103296"/>
  </r>
  <r>
    <x v="108"/>
    <d v="2022-02-09T00:00:00"/>
    <n v="95200"/>
  </r>
  <r>
    <x v="108"/>
    <d v="2022-02-10T00:00:00"/>
    <n v="92441"/>
  </r>
  <r>
    <x v="108"/>
    <d v="2022-02-11T00:00:00"/>
    <n v="86712"/>
  </r>
  <r>
    <x v="108"/>
    <d v="2022-02-12T00:00:00"/>
    <n v="39415"/>
  </r>
  <r>
    <x v="108"/>
    <d v="2022-02-13T00:00:00"/>
    <n v="76540"/>
  </r>
  <r>
    <x v="109"/>
    <d v="2022-02-14T00:00:00"/>
    <n v="37065"/>
  </r>
  <r>
    <x v="109"/>
    <d v="2022-02-15T00:00:00"/>
    <n v="98180"/>
  </r>
  <r>
    <x v="109"/>
    <d v="2022-02-16T00:00:00"/>
    <n v="91224"/>
  </r>
  <r>
    <x v="109"/>
    <d v="2022-02-17T00:00:00"/>
    <n v="85181"/>
  </r>
  <r>
    <x v="109"/>
    <d v="2022-02-18T00:00:00"/>
    <n v="71750"/>
  </r>
  <r>
    <x v="109"/>
    <d v="2022-02-19T00:00:00"/>
    <n v="75789"/>
  </r>
  <r>
    <x v="109"/>
    <d v="2022-02-20T00:00:00"/>
    <n v="58928"/>
  </r>
  <r>
    <x v="110"/>
    <d v="2022-02-21T00:00:00"/>
    <n v="29286"/>
  </r>
  <r>
    <x v="110"/>
    <d v="2022-02-22T00:00:00"/>
    <n v="81583"/>
  </r>
  <r>
    <x v="110"/>
    <d v="2022-02-23T00:00:00"/>
    <n v="82311"/>
  </r>
  <r>
    <x v="110"/>
    <d v="2022-02-24T00:00:00"/>
    <n v="34482"/>
  </r>
  <r>
    <x v="110"/>
    <d v="2022-02-25T00:00:00"/>
    <n v="70822"/>
  </r>
  <r>
    <x v="110"/>
    <d v="2022-02-26T00:00:00"/>
    <n v="74178"/>
  </r>
  <r>
    <x v="110"/>
    <d v="2022-02-27T00:00:00"/>
    <n v="52682"/>
  </r>
  <r>
    <x v="111"/>
    <d v="2022-02-28T00:00:00"/>
    <n v="27981"/>
  </r>
  <r>
    <x v="111"/>
    <d v="2022-03-01T00:00:00"/>
    <n v="75443"/>
  </r>
  <r>
    <x v="111"/>
    <d v="2022-03-02T00:00:00"/>
    <n v="70346"/>
  </r>
  <r>
    <x v="111"/>
    <d v="2022-03-03T00:00:00"/>
    <n v="59793"/>
  </r>
  <r>
    <x v="111"/>
    <d v="2022-03-04T00:00:00"/>
    <n v="54502"/>
  </r>
  <r>
    <x v="111"/>
    <d v="2022-03-05T00:00:00"/>
    <n v="58596"/>
  </r>
  <r>
    <x v="111"/>
    <d v="2022-03-06T00:00:00"/>
    <n v="44710"/>
  </r>
  <r>
    <x v="112"/>
    <d v="2022-03-07T00:00:00"/>
    <n v="22020"/>
  </r>
  <r>
    <x v="112"/>
    <d v="2022-03-08T00:00:00"/>
    <n v="64089"/>
  </r>
  <r>
    <x v="112"/>
    <d v="2022-03-09T00:00:00"/>
    <n v="62043"/>
  </r>
  <r>
    <x v="112"/>
    <d v="2022-03-10T00:00:00"/>
    <n v="53233"/>
  </r>
  <r>
    <x v="112"/>
    <d v="2022-03-11T00:00:00"/>
    <n v="47926"/>
  </r>
  <r>
    <x v="112"/>
    <d v="2022-03-12T00:00:00"/>
    <n v="52275"/>
  </r>
  <r>
    <x v="112"/>
    <d v="2022-03-13T00:00:00"/>
    <n v="40808"/>
  </r>
  <r>
    <x v="113"/>
    <d v="2022-03-14T00:00:00"/>
    <n v="21111"/>
  </r>
  <r>
    <x v="113"/>
    <d v="2022-03-15T00:00:00"/>
    <n v="59298"/>
  </r>
  <r>
    <x v="113"/>
    <d v="2022-03-16T00:00:00"/>
    <n v="56263"/>
  </r>
  <r>
    <x v="113"/>
    <d v="2022-03-17T00:00:00"/>
    <n v="47496"/>
  </r>
  <r>
    <x v="113"/>
    <d v="2022-03-18T00:00:00"/>
    <n v="40171"/>
  </r>
  <r>
    <x v="113"/>
    <d v="2022-03-19T00:00:00"/>
    <n v="41787"/>
  </r>
  <r>
    <x v="113"/>
    <d v="2022-03-20T00:00:00"/>
    <n v="32733"/>
  </r>
  <r>
    <x v="114"/>
    <d v="2022-03-21T00:00:00"/>
    <n v="19021"/>
  </r>
  <r>
    <x v="114"/>
    <d v="2022-03-22T00:00:00"/>
    <n v="15569"/>
  </r>
  <r>
    <x v="114"/>
    <d v="2022-03-23T00:00:00"/>
    <n v="52337"/>
  </r>
  <r>
    <x v="114"/>
    <d v="2022-03-24T00:00:00"/>
    <n v="49225"/>
  </r>
  <r>
    <x v="114"/>
    <d v="2022-03-25T00:00:00"/>
    <n v="42134"/>
  </r>
  <r>
    <x v="114"/>
    <d v="2022-03-26T00:00:00"/>
    <n v="44514"/>
  </r>
  <r>
    <x v="114"/>
    <d v="2022-03-27T00:00:00"/>
    <n v="36251"/>
  </r>
  <r>
    <x v="115"/>
    <d v="2022-03-28T00:00:00"/>
    <n v="19147"/>
  </r>
  <r>
    <x v="115"/>
    <d v="2022-03-29T00:00:00"/>
    <n v="53306"/>
  </r>
  <r>
    <x v="115"/>
    <d v="2022-03-30T00:00:00"/>
    <n v="52568"/>
  </r>
  <r>
    <x v="115"/>
    <d v="2022-03-31T00:00:00"/>
    <n v="47745"/>
  </r>
  <r>
    <x v="115"/>
    <d v="2022-04-01T00:00:00"/>
    <n v="44493"/>
  </r>
  <r>
    <x v="115"/>
    <d v="2022-04-02T00:00:00"/>
    <n v="47524"/>
  </r>
  <r>
    <x v="115"/>
    <d v="2022-04-03T00:00:00"/>
    <n v="37302"/>
  </r>
  <r>
    <x v="116"/>
    <d v="2022-04-04T00:00:00"/>
    <n v="30031"/>
  </r>
  <r>
    <x v="116"/>
    <d v="2022-04-05T00:00:00"/>
    <n v="45594"/>
  </r>
  <r>
    <x v="116"/>
    <d v="2022-04-06T00:00:00"/>
    <n v="54775"/>
  </r>
  <r>
    <x v="116"/>
    <d v="2022-04-07T00:00:00"/>
    <n v="54900"/>
  </r>
  <r>
    <x v="116"/>
    <d v="2022-04-08T00:00:00"/>
    <n v="51867"/>
  </r>
  <r>
    <x v="116"/>
    <d v="2022-04-09T00:00:00"/>
    <n v="52647"/>
  </r>
  <r>
    <x v="116"/>
    <d v="2022-04-10T00:00:00"/>
    <n v="49053"/>
  </r>
  <r>
    <x v="117"/>
    <d v="2022-04-11T00:00:00"/>
    <n v="33105"/>
  </r>
  <r>
    <x v="117"/>
    <d v="2022-04-12T00:00:00"/>
    <n v="49694"/>
  </r>
  <r>
    <x v="117"/>
    <d v="2022-04-13T00:00:00"/>
    <n v="57687"/>
  </r>
  <r>
    <x v="117"/>
    <d v="2022-04-14T00:00:00"/>
    <n v="55210"/>
  </r>
  <r>
    <x v="117"/>
    <d v="2022-04-15T00:00:00"/>
    <n v="49711"/>
  </r>
  <r>
    <x v="117"/>
    <d v="2022-04-16T00:00:00"/>
    <n v="47543"/>
  </r>
  <r>
    <x v="117"/>
    <d v="2022-04-17T00:00:00"/>
    <n v="392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88">
  <r>
    <s v="Baseline"/>
    <s v="Base"/>
    <x v="0"/>
    <x v="0"/>
    <x v="0"/>
    <s v=" Total_JP"/>
    <x v="0"/>
    <n v="0"/>
  </r>
  <r>
    <s v="Baseline"/>
    <s v="Base"/>
    <x v="0"/>
    <x v="0"/>
    <x v="0"/>
    <s v=" Total_JP"/>
    <x v="1"/>
    <n v="0"/>
  </r>
  <r>
    <s v="Baseline"/>
    <s v="Base"/>
    <x v="0"/>
    <x v="0"/>
    <x v="0"/>
    <s v=" Total_JP"/>
    <x v="2"/>
    <n v="0"/>
  </r>
  <r>
    <s v="Baseline"/>
    <s v="Base"/>
    <x v="0"/>
    <x v="0"/>
    <x v="0"/>
    <s v=" Total_JP"/>
    <x v="3"/>
    <n v="0"/>
  </r>
  <r>
    <s v="Baseline"/>
    <s v="Base"/>
    <x v="0"/>
    <x v="0"/>
    <x v="0"/>
    <s v=" Total_JP"/>
    <x v="4"/>
    <n v="0"/>
  </r>
  <r>
    <s v="Baseline"/>
    <s v="Base"/>
    <x v="0"/>
    <x v="0"/>
    <x v="0"/>
    <s v=" Total_JP"/>
    <x v="5"/>
    <n v="0"/>
  </r>
  <r>
    <s v="Baseline"/>
    <s v="Base"/>
    <x v="0"/>
    <x v="0"/>
    <x v="0"/>
    <s v=" Total_JP"/>
    <x v="6"/>
    <n v="0"/>
  </r>
  <r>
    <s v="Baseline"/>
    <s v="Base"/>
    <x v="0"/>
    <x v="0"/>
    <x v="0"/>
    <s v=" Total_JP"/>
    <x v="7"/>
    <n v="0"/>
  </r>
  <r>
    <s v="Baseline"/>
    <s v="Base"/>
    <x v="0"/>
    <x v="0"/>
    <x v="0"/>
    <s v=" Total_JP"/>
    <x v="8"/>
    <n v="0"/>
  </r>
  <r>
    <s v="Baseline"/>
    <s v="Base"/>
    <x v="0"/>
    <x v="0"/>
    <x v="0"/>
    <s v=" Total_JP"/>
    <x v="9"/>
    <n v="0"/>
  </r>
  <r>
    <s v="Baseline"/>
    <s v="Base"/>
    <x v="0"/>
    <x v="0"/>
    <x v="0"/>
    <s v=" Total_JP"/>
    <x v="10"/>
    <n v="0"/>
  </r>
  <r>
    <s v="Baseline"/>
    <s v="Base"/>
    <x v="0"/>
    <x v="0"/>
    <x v="0"/>
    <s v=" Total_JP"/>
    <x v="11"/>
    <n v="0"/>
  </r>
  <r>
    <s v="Baseline"/>
    <s v="Base"/>
    <x v="0"/>
    <x v="0"/>
    <x v="0"/>
    <s v=" Total_JP"/>
    <x v="12"/>
    <n v="0"/>
  </r>
  <r>
    <s v="Baseline"/>
    <s v="Base"/>
    <x v="0"/>
    <x v="0"/>
    <x v="0"/>
    <s v=" Total_JP"/>
    <x v="13"/>
    <n v="0"/>
  </r>
  <r>
    <s v="Baseline"/>
    <s v="Base"/>
    <x v="0"/>
    <x v="0"/>
    <x v="0"/>
    <s v=" Total_JP"/>
    <x v="14"/>
    <n v="0"/>
  </r>
  <r>
    <s v="Baseline"/>
    <s v="Base"/>
    <x v="0"/>
    <x v="0"/>
    <x v="0"/>
    <s v=" Total_JP"/>
    <x v="15"/>
    <n v="0"/>
  </r>
  <r>
    <s v="Baseline"/>
    <s v="Base"/>
    <x v="0"/>
    <x v="0"/>
    <x v="0"/>
    <s v=" Total_JP"/>
    <x v="16"/>
    <n v="0"/>
  </r>
  <r>
    <s v="Baseline"/>
    <s v="Base"/>
    <x v="0"/>
    <x v="0"/>
    <x v="0"/>
    <s v=" Total_JP"/>
    <x v="17"/>
    <n v="0"/>
  </r>
  <r>
    <s v="Baseline"/>
    <s v="Base"/>
    <x v="0"/>
    <x v="0"/>
    <x v="0"/>
    <s v=" Total_JP"/>
    <x v="18"/>
    <n v="0"/>
  </r>
  <r>
    <s v="Baseline"/>
    <s v="Base"/>
    <x v="0"/>
    <x v="0"/>
    <x v="0"/>
    <s v=" Total_JP"/>
    <x v="19"/>
    <n v="0"/>
  </r>
  <r>
    <s v="Baseline"/>
    <s v="Base"/>
    <x v="0"/>
    <x v="0"/>
    <x v="0"/>
    <s v=" Total_JP"/>
    <x v="20"/>
    <n v="0"/>
  </r>
  <r>
    <s v="Baseline"/>
    <s v="Base"/>
    <x v="0"/>
    <x v="0"/>
    <x v="0"/>
    <s v=" Total_JP"/>
    <x v="21"/>
    <n v="0"/>
  </r>
  <r>
    <s v="Baseline"/>
    <s v="Base"/>
    <x v="0"/>
    <x v="0"/>
    <x v="0"/>
    <s v=" Total_JP"/>
    <x v="22"/>
    <n v="0"/>
  </r>
  <r>
    <s v="Baseline"/>
    <s v="Base"/>
    <x v="0"/>
    <x v="0"/>
    <x v="0"/>
    <s v=" Total_JP"/>
    <x v="23"/>
    <n v="0"/>
  </r>
  <r>
    <s v="Baseline"/>
    <s v="Base"/>
    <x v="0"/>
    <x v="0"/>
    <x v="0"/>
    <s v=" Total_JP"/>
    <x v="24"/>
    <n v="0"/>
  </r>
  <r>
    <s v="Baseline"/>
    <s v="Base"/>
    <x v="0"/>
    <x v="0"/>
    <x v="0"/>
    <s v=" Total_JP"/>
    <x v="25"/>
    <n v="0"/>
  </r>
  <r>
    <s v="Baseline"/>
    <s v="Base"/>
    <x v="0"/>
    <x v="0"/>
    <x v="0"/>
    <s v=" Total_JP"/>
    <x v="26"/>
    <n v="0"/>
  </r>
  <r>
    <s v="Baseline"/>
    <s v="Base"/>
    <x v="0"/>
    <x v="0"/>
    <x v="0"/>
    <s v=" Total_JP"/>
    <x v="27"/>
    <n v="0"/>
  </r>
  <r>
    <s v="Baseline"/>
    <s v="Base"/>
    <x v="0"/>
    <x v="0"/>
    <x v="0"/>
    <s v=" Total_JP"/>
    <x v="28"/>
    <n v="0"/>
  </r>
  <r>
    <s v="Baseline"/>
    <s v="Base"/>
    <x v="0"/>
    <x v="0"/>
    <x v="0"/>
    <s v=" Total_JP"/>
    <x v="29"/>
    <n v="0"/>
  </r>
  <r>
    <s v="Baseline"/>
    <s v="Base"/>
    <x v="0"/>
    <x v="0"/>
    <x v="0"/>
    <s v=" Total_JP"/>
    <x v="30"/>
    <n v="0"/>
  </r>
  <r>
    <s v="Baseline"/>
    <s v="Base"/>
    <x v="0"/>
    <x v="0"/>
    <x v="0"/>
    <s v=" Total_JP"/>
    <x v="31"/>
    <n v="0"/>
  </r>
  <r>
    <s v="Baseline"/>
    <s v="Base"/>
    <x v="0"/>
    <x v="0"/>
    <x v="0"/>
    <s v=" Total_JP"/>
    <x v="32"/>
    <n v="0"/>
  </r>
  <r>
    <s v="Baseline"/>
    <s v="Base"/>
    <x v="0"/>
    <x v="0"/>
    <x v="0"/>
    <s v=" Total_JP"/>
    <x v="33"/>
    <n v="0"/>
  </r>
  <r>
    <s v="Baseline"/>
    <s v="Base"/>
    <x v="0"/>
    <x v="0"/>
    <x v="0"/>
    <s v=" Total_JP"/>
    <x v="34"/>
    <n v="0"/>
  </r>
  <r>
    <s v="Baseline"/>
    <s v="Base"/>
    <x v="0"/>
    <x v="0"/>
    <x v="0"/>
    <s v=" Total_JP"/>
    <x v="35"/>
    <n v="0"/>
  </r>
  <r>
    <s v="Baseline"/>
    <s v="Base"/>
    <x v="0"/>
    <x v="0"/>
    <x v="0"/>
    <s v=" Total_JP"/>
    <x v="36"/>
    <n v="0"/>
  </r>
  <r>
    <s v="Baseline"/>
    <s v="Base"/>
    <x v="0"/>
    <x v="0"/>
    <x v="0"/>
    <s v=" Total_JP"/>
    <x v="37"/>
    <n v="0"/>
  </r>
  <r>
    <s v="Baseline"/>
    <s v="Base"/>
    <x v="0"/>
    <x v="0"/>
    <x v="0"/>
    <s v=" Total_JP"/>
    <x v="38"/>
    <n v="0"/>
  </r>
  <r>
    <s v="Baseline"/>
    <s v="Base"/>
    <x v="0"/>
    <x v="0"/>
    <x v="0"/>
    <s v=" Total_JP"/>
    <x v="39"/>
    <n v="0"/>
  </r>
  <r>
    <s v="Baseline"/>
    <s v="Base"/>
    <x v="0"/>
    <x v="0"/>
    <x v="0"/>
    <s v=" Total_JP"/>
    <x v="40"/>
    <n v="0"/>
  </r>
  <r>
    <s v="Baseline"/>
    <s v="Base"/>
    <x v="0"/>
    <x v="0"/>
    <x v="0"/>
    <s v=" Total_JP"/>
    <x v="41"/>
    <n v="0"/>
  </r>
  <r>
    <s v="Baseline"/>
    <s v="Base"/>
    <x v="0"/>
    <x v="0"/>
    <x v="0"/>
    <s v=" Total_JP"/>
    <x v="42"/>
    <n v="0"/>
  </r>
  <r>
    <s v="Baseline"/>
    <s v="Base"/>
    <x v="0"/>
    <x v="0"/>
    <x v="0"/>
    <s v=" Total_JP"/>
    <x v="43"/>
    <n v="0"/>
  </r>
  <r>
    <s v="Baseline"/>
    <s v="Base"/>
    <x v="0"/>
    <x v="0"/>
    <x v="0"/>
    <s v=" Total_JP"/>
    <x v="44"/>
    <n v="0"/>
  </r>
  <r>
    <s v="Baseline"/>
    <s v="Base"/>
    <x v="0"/>
    <x v="0"/>
    <x v="0"/>
    <s v=" Total_JP"/>
    <x v="45"/>
    <n v="0"/>
  </r>
  <r>
    <s v="Baseline"/>
    <s v="Base"/>
    <x v="0"/>
    <x v="0"/>
    <x v="0"/>
    <s v=" Total_JP"/>
    <x v="46"/>
    <n v="0"/>
  </r>
  <r>
    <s v="Baseline"/>
    <s v="Base"/>
    <x v="0"/>
    <x v="0"/>
    <x v="0"/>
    <s v=" Total_JP"/>
    <x v="47"/>
    <n v="0"/>
  </r>
  <r>
    <s v="Baseline"/>
    <s v="Base"/>
    <x v="0"/>
    <x v="0"/>
    <x v="0"/>
    <s v=" Total_JP"/>
    <x v="48"/>
    <n v="0"/>
  </r>
  <r>
    <s v="Baseline"/>
    <s v="Base"/>
    <x v="0"/>
    <x v="0"/>
    <x v="0"/>
    <s v=" Total_JP"/>
    <x v="49"/>
    <n v="0"/>
  </r>
  <r>
    <s v="Baseline"/>
    <s v="Base"/>
    <x v="0"/>
    <x v="0"/>
    <x v="0"/>
    <s v=" Total_JP"/>
    <x v="50"/>
    <n v="0"/>
  </r>
  <r>
    <s v="Baseline"/>
    <s v="Base"/>
    <x v="0"/>
    <x v="0"/>
    <x v="0"/>
    <s v=" Total_JP"/>
    <x v="51"/>
    <n v="0"/>
  </r>
  <r>
    <s v="Baseline"/>
    <s v="Base"/>
    <x v="0"/>
    <x v="0"/>
    <x v="0"/>
    <s v=" Total_JP"/>
    <x v="52"/>
    <n v="0"/>
  </r>
  <r>
    <s v="Baseline"/>
    <s v="Base"/>
    <x v="0"/>
    <x v="0"/>
    <x v="0"/>
    <s v=" Total_JP"/>
    <x v="53"/>
    <n v="0"/>
  </r>
  <r>
    <s v="Baseline"/>
    <s v="Base"/>
    <x v="0"/>
    <x v="0"/>
    <x v="0"/>
    <s v=" Total_JP"/>
    <x v="54"/>
    <n v="0"/>
  </r>
  <r>
    <s v="Baseline"/>
    <s v="Base"/>
    <x v="0"/>
    <x v="0"/>
    <x v="0"/>
    <s v=" Total_JP"/>
    <x v="55"/>
    <n v="-698649.96794090001"/>
  </r>
  <r>
    <s v="Baseline"/>
    <s v="Base"/>
    <x v="0"/>
    <x v="0"/>
    <x v="0"/>
    <s v=" Total_JP"/>
    <x v="56"/>
    <n v="-698649.96794090001"/>
  </r>
  <r>
    <s v="Baseline"/>
    <s v="Base"/>
    <x v="0"/>
    <x v="0"/>
    <x v="0"/>
    <s v=" Total_JP"/>
    <x v="57"/>
    <n v="-698649.96794090001"/>
  </r>
  <r>
    <s v="Baseline"/>
    <s v="Base"/>
    <x v="0"/>
    <x v="0"/>
    <x v="0"/>
    <s v=" Total_JP"/>
    <x v="58"/>
    <n v="-698649.96794090001"/>
  </r>
  <r>
    <s v="Baseline"/>
    <s v="Base"/>
    <x v="0"/>
    <x v="0"/>
    <x v="0"/>
    <s v=" Total_JP"/>
    <x v="59"/>
    <n v="-698649.96794090001"/>
  </r>
  <r>
    <s v="Baseline"/>
    <s v="Base"/>
    <x v="0"/>
    <x v="0"/>
    <x v="0"/>
    <s v=" Total_JP"/>
    <x v="60"/>
    <n v="-698649.96794090001"/>
  </r>
  <r>
    <s v="Baseline"/>
    <s v="Base"/>
    <x v="0"/>
    <x v="0"/>
    <x v="0"/>
    <s v=" Total_JP"/>
    <x v="61"/>
    <n v="-698649.96794090001"/>
  </r>
  <r>
    <s v="Baseline"/>
    <s v="Base"/>
    <x v="0"/>
    <x v="0"/>
    <x v="0"/>
    <s v=" Total_JP"/>
    <x v="62"/>
    <n v="-698649.96794090001"/>
  </r>
  <r>
    <s v="Baseline"/>
    <s v="Base"/>
    <x v="0"/>
    <x v="0"/>
    <x v="0"/>
    <s v=" Total_JP"/>
    <x v="63"/>
    <n v="-698649.96794090001"/>
  </r>
  <r>
    <s v="Baseline"/>
    <s v="Base"/>
    <x v="0"/>
    <x v="0"/>
    <x v="0"/>
    <s v=" Total_JP"/>
    <x v="64"/>
    <n v="-698649.96794090001"/>
  </r>
  <r>
    <s v="Baseline"/>
    <s v="Base"/>
    <x v="0"/>
    <x v="0"/>
    <x v="0"/>
    <s v=" Total_JP"/>
    <x v="65"/>
    <n v="0"/>
  </r>
  <r>
    <s v="Baseline"/>
    <s v="Base"/>
    <x v="0"/>
    <x v="0"/>
    <x v="0"/>
    <s v=" Total_JP"/>
    <x v="66"/>
    <n v="0"/>
  </r>
  <r>
    <s v="Baseline"/>
    <s v="Base"/>
    <x v="0"/>
    <x v="0"/>
    <x v="0"/>
    <s v=" Total_JP"/>
    <x v="67"/>
    <n v="0"/>
  </r>
  <r>
    <s v="Baseline"/>
    <s v="Base"/>
    <x v="0"/>
    <x v="0"/>
    <x v="0"/>
    <s v=" Total_JP"/>
    <x v="68"/>
    <n v="0"/>
  </r>
  <r>
    <s v="Baseline"/>
    <s v="Base"/>
    <x v="0"/>
    <x v="0"/>
    <x v="0"/>
    <s v=" Total_JP"/>
    <x v="69"/>
    <n v="0"/>
  </r>
  <r>
    <s v="Baseline"/>
    <s v="Base"/>
    <x v="0"/>
    <x v="0"/>
    <x v="0"/>
    <s v=" Total_JP"/>
    <x v="70"/>
    <n v="0"/>
  </r>
  <r>
    <s v="Baseline"/>
    <s v="Base"/>
    <x v="0"/>
    <x v="0"/>
    <x v="0"/>
    <s v=" Total_JP"/>
    <x v="71"/>
    <n v="0"/>
  </r>
  <r>
    <s v="Baseline"/>
    <s v="Base"/>
    <x v="0"/>
    <x v="0"/>
    <x v="0"/>
    <s v=" Total_JP"/>
    <x v="72"/>
    <n v="0"/>
  </r>
  <r>
    <s v="Baseline"/>
    <s v="Base"/>
    <x v="0"/>
    <x v="0"/>
    <x v="0"/>
    <s v=" Total_JP"/>
    <x v="73"/>
    <n v="0"/>
  </r>
  <r>
    <s v="Baseline"/>
    <s v="Base"/>
    <x v="0"/>
    <x v="0"/>
    <x v="0"/>
    <s v=" Total_JP"/>
    <x v="74"/>
    <n v="0"/>
  </r>
  <r>
    <s v="Baseline"/>
    <s v="Base"/>
    <x v="0"/>
    <x v="0"/>
    <x v="0"/>
    <s v=" Total_JP"/>
    <x v="75"/>
    <n v="0"/>
  </r>
  <r>
    <s v="Baseline"/>
    <s v="Base"/>
    <x v="0"/>
    <x v="0"/>
    <x v="0"/>
    <s v=" Total_JP"/>
    <x v="76"/>
    <n v="0"/>
  </r>
  <r>
    <s v="Baseline"/>
    <s v="Base"/>
    <x v="0"/>
    <x v="0"/>
    <x v="0"/>
    <s v=" Total_JP"/>
    <x v="77"/>
    <n v="0"/>
  </r>
  <r>
    <s v="Baseline"/>
    <s v="Base"/>
    <x v="0"/>
    <x v="0"/>
    <x v="0"/>
    <s v=" Total_JP"/>
    <x v="78"/>
    <n v="0"/>
  </r>
  <r>
    <s v="Baseline"/>
    <s v="Base"/>
    <x v="0"/>
    <x v="0"/>
    <x v="0"/>
    <s v=" Total_JP"/>
    <x v="79"/>
    <n v="0"/>
  </r>
  <r>
    <s v="Baseline"/>
    <s v="Base"/>
    <x v="0"/>
    <x v="0"/>
    <x v="0"/>
    <s v=" Total_JP"/>
    <x v="80"/>
    <n v="0"/>
  </r>
  <r>
    <s v="Baseline"/>
    <s v="Base"/>
    <x v="0"/>
    <x v="0"/>
    <x v="0"/>
    <s v=" Total_JP"/>
    <x v="81"/>
    <n v="0"/>
  </r>
  <r>
    <s v="Baseline"/>
    <s v="Base"/>
    <x v="0"/>
    <x v="0"/>
    <x v="0"/>
    <s v=" Total_JP"/>
    <x v="82"/>
    <n v="0"/>
  </r>
  <r>
    <s v="Baseline"/>
    <s v="Base"/>
    <x v="0"/>
    <x v="0"/>
    <x v="0"/>
    <s v=" Total_JP"/>
    <x v="83"/>
    <n v="0"/>
  </r>
  <r>
    <s v="Baseline"/>
    <s v="Base"/>
    <x v="0"/>
    <x v="0"/>
    <x v="0"/>
    <s v=" Total_JP"/>
    <x v="84"/>
    <n v="0"/>
  </r>
  <r>
    <s v="Baseline"/>
    <s v="Base"/>
    <x v="0"/>
    <x v="0"/>
    <x v="0"/>
    <s v=" Total_JP"/>
    <x v="85"/>
    <n v="0"/>
  </r>
  <r>
    <s v="Baseline"/>
    <s v="Base"/>
    <x v="0"/>
    <x v="0"/>
    <x v="0"/>
    <s v=" Total_JP"/>
    <x v="86"/>
    <n v="0"/>
  </r>
  <r>
    <s v="Baseline"/>
    <s v="Base"/>
    <x v="0"/>
    <x v="0"/>
    <x v="0"/>
    <s v=" Total_JP"/>
    <x v="87"/>
    <n v="0"/>
  </r>
  <r>
    <s v="Baseline"/>
    <s v="Base"/>
    <x v="0"/>
    <x v="0"/>
    <x v="0"/>
    <s v=" Total_JP"/>
    <x v="88"/>
    <n v="0"/>
  </r>
  <r>
    <s v="Baseline"/>
    <s v="Base"/>
    <x v="0"/>
    <x v="0"/>
    <x v="0"/>
    <s v=" Total_JP"/>
    <x v="89"/>
    <n v="0"/>
  </r>
  <r>
    <s v="Baseline"/>
    <s v="Base"/>
    <x v="0"/>
    <x v="0"/>
    <x v="0"/>
    <s v=" Total_JP"/>
    <x v="90"/>
    <n v="0"/>
  </r>
  <r>
    <s v="Baseline"/>
    <s v="Base"/>
    <x v="0"/>
    <x v="0"/>
    <x v="0"/>
    <s v=" Total_JP"/>
    <x v="91"/>
    <n v="0"/>
  </r>
  <r>
    <s v="Baseline"/>
    <s v="Base"/>
    <x v="0"/>
    <x v="0"/>
    <x v="0"/>
    <s v=" Total_JP"/>
    <x v="92"/>
    <n v="0"/>
  </r>
  <r>
    <s v="Baseline"/>
    <s v="Base"/>
    <x v="0"/>
    <x v="0"/>
    <x v="0"/>
    <s v=" Total_JP"/>
    <x v="93"/>
    <n v="0"/>
  </r>
  <r>
    <s v="Baseline"/>
    <s v="Base"/>
    <x v="0"/>
    <x v="0"/>
    <x v="0"/>
    <s v=" Total_JP"/>
    <x v="94"/>
    <n v="0"/>
  </r>
  <r>
    <s v="Baseline"/>
    <s v="Base"/>
    <x v="0"/>
    <x v="0"/>
    <x v="0"/>
    <s v=" Total_JP"/>
    <x v="95"/>
    <n v="0"/>
  </r>
  <r>
    <s v="Baseline"/>
    <s v="Base"/>
    <x v="0"/>
    <x v="0"/>
    <x v="0"/>
    <s v=" Total_JP"/>
    <x v="96"/>
    <n v="0"/>
  </r>
  <r>
    <s v="Baseline"/>
    <s v="Base"/>
    <x v="0"/>
    <x v="0"/>
    <x v="0"/>
    <s v=" Total_JP"/>
    <x v="97"/>
    <n v="0"/>
  </r>
  <r>
    <s v="Baseline"/>
    <s v="Base"/>
    <x v="0"/>
    <x v="0"/>
    <x v="0"/>
    <s v=" Total_JP"/>
    <x v="98"/>
    <n v="0"/>
  </r>
  <r>
    <s v="Baseline"/>
    <s v="Base"/>
    <x v="0"/>
    <x v="0"/>
    <x v="0"/>
    <s v=" Total_JP"/>
    <x v="99"/>
    <n v="0"/>
  </r>
  <r>
    <s v="Baseline"/>
    <s v="Base"/>
    <x v="0"/>
    <x v="0"/>
    <x v="0"/>
    <s v=" Total_JP"/>
    <x v="100"/>
    <n v="0"/>
  </r>
  <r>
    <s v="Baseline"/>
    <s v="Base"/>
    <x v="0"/>
    <x v="0"/>
    <x v="0"/>
    <s v=" Total_JP"/>
    <x v="101"/>
    <n v="0"/>
  </r>
  <r>
    <s v="Baseline"/>
    <s v="Base"/>
    <x v="0"/>
    <x v="0"/>
    <x v="0"/>
    <s v=" Total_JP"/>
    <x v="102"/>
    <n v="0"/>
  </r>
  <r>
    <s v="Baseline"/>
    <s v="Base"/>
    <x v="0"/>
    <x v="0"/>
    <x v="0"/>
    <s v=" Total_JP"/>
    <x v="103"/>
    <n v="0"/>
  </r>
  <r>
    <s v="Baseline"/>
    <s v="Base"/>
    <x v="0"/>
    <x v="0"/>
    <x v="0"/>
    <s v=" Total_JP"/>
    <x v="104"/>
    <n v="0"/>
  </r>
  <r>
    <s v="Baseline"/>
    <s v="Base"/>
    <x v="0"/>
    <x v="0"/>
    <x v="0"/>
    <s v=" Total_JP"/>
    <x v="105"/>
    <n v="0"/>
  </r>
  <r>
    <s v="Baseline"/>
    <s v="Base"/>
    <x v="0"/>
    <x v="0"/>
    <x v="0"/>
    <s v=" Total_JP"/>
    <x v="106"/>
    <n v="0"/>
  </r>
  <r>
    <s v="Baseline"/>
    <s v="Base"/>
    <x v="0"/>
    <x v="0"/>
    <x v="0"/>
    <s v=" Total_JP"/>
    <x v="107"/>
    <n v="0"/>
  </r>
  <r>
    <s v="Baseline"/>
    <s v="Base"/>
    <x v="0"/>
    <x v="0"/>
    <x v="0"/>
    <s v=" Total_JP"/>
    <x v="108"/>
    <n v="0"/>
  </r>
  <r>
    <s v="Baseline"/>
    <s v="Base"/>
    <x v="0"/>
    <x v="0"/>
    <x v="0"/>
    <s v=" Total_JP"/>
    <x v="109"/>
    <n v="0"/>
  </r>
  <r>
    <s v="Baseline"/>
    <s v="Base"/>
    <x v="0"/>
    <x v="0"/>
    <x v="0"/>
    <s v=" Total_JP"/>
    <x v="110"/>
    <n v="0"/>
  </r>
  <r>
    <s v="Baseline"/>
    <s v="Base"/>
    <x v="0"/>
    <x v="0"/>
    <x v="0"/>
    <s v=" Total_JP"/>
    <x v="111"/>
    <n v="0"/>
  </r>
  <r>
    <s v="Baseline"/>
    <s v="Base"/>
    <x v="0"/>
    <x v="0"/>
    <x v="0"/>
    <s v=" Total_JP"/>
    <x v="112"/>
    <n v="0"/>
  </r>
  <r>
    <s v="Baseline"/>
    <s v="Base"/>
    <x v="0"/>
    <x v="0"/>
    <x v="0"/>
    <s v=" Total_JP"/>
    <x v="113"/>
    <n v="0"/>
  </r>
  <r>
    <s v="Baseline"/>
    <s v="Base"/>
    <x v="0"/>
    <x v="0"/>
    <x v="0"/>
    <s v=" Total_JP"/>
    <x v="114"/>
    <n v="0"/>
  </r>
  <r>
    <s v="Baseline"/>
    <s v="Base"/>
    <x v="0"/>
    <x v="0"/>
    <x v="0"/>
    <s v=" Total_JP"/>
    <x v="115"/>
    <n v="0"/>
  </r>
  <r>
    <s v="Baseline"/>
    <s v="Base"/>
    <x v="0"/>
    <x v="0"/>
    <x v="0"/>
    <s v=" Total_JP"/>
    <x v="116"/>
    <n v="0"/>
  </r>
  <r>
    <s v="Baseline"/>
    <s v="Base"/>
    <x v="0"/>
    <x v="0"/>
    <x v="0"/>
    <s v=" Total_JP"/>
    <x v="117"/>
    <n v="0"/>
  </r>
  <r>
    <s v="Baseline"/>
    <s v="Base"/>
    <x v="0"/>
    <x v="0"/>
    <x v="0"/>
    <s v=" Total_JP"/>
    <x v="118"/>
    <n v="0"/>
  </r>
  <r>
    <s v="Baseline"/>
    <s v="Base"/>
    <x v="0"/>
    <x v="0"/>
    <x v="0"/>
    <s v=" Total_JP"/>
    <x v="119"/>
    <n v="0"/>
  </r>
  <r>
    <s v="Baseline"/>
    <s v="Base"/>
    <x v="0"/>
    <x v="0"/>
    <x v="0"/>
    <s v=" Total_JP"/>
    <x v="120"/>
    <n v="0"/>
  </r>
  <r>
    <s v="Baseline"/>
    <s v="Base"/>
    <x v="0"/>
    <x v="0"/>
    <x v="0"/>
    <s v=" Total_JP"/>
    <x v="121"/>
    <n v="0"/>
  </r>
  <r>
    <s v="Baseline"/>
    <s v="Base"/>
    <x v="0"/>
    <x v="0"/>
    <x v="0"/>
    <s v=" Total_JP"/>
    <x v="122"/>
    <n v="0"/>
  </r>
  <r>
    <s v="Baseline"/>
    <s v="Base"/>
    <x v="0"/>
    <x v="0"/>
    <x v="0"/>
    <s v=" Total_JP"/>
    <x v="123"/>
    <n v="0"/>
  </r>
  <r>
    <s v="Baseline"/>
    <s v="Base"/>
    <x v="0"/>
    <x v="0"/>
    <x v="0"/>
    <s v=" Total_JP"/>
    <x v="124"/>
    <n v="0"/>
  </r>
  <r>
    <s v="Baseline"/>
    <s v="Base"/>
    <x v="0"/>
    <x v="0"/>
    <x v="0"/>
    <s v=" Total_JP"/>
    <x v="125"/>
    <n v="0"/>
  </r>
  <r>
    <s v="Baseline"/>
    <s v="Base"/>
    <x v="0"/>
    <x v="0"/>
    <x v="0"/>
    <s v=" Total_JP"/>
    <x v="126"/>
    <n v="0"/>
  </r>
  <r>
    <s v="Baseline"/>
    <s v="Base"/>
    <x v="0"/>
    <x v="0"/>
    <x v="0"/>
    <s v=" Total_JP"/>
    <x v="127"/>
    <n v="0"/>
  </r>
  <r>
    <s v="Baseline"/>
    <s v="Base"/>
    <x v="0"/>
    <x v="0"/>
    <x v="0"/>
    <s v=" Total_JP"/>
    <x v="128"/>
    <n v="0"/>
  </r>
  <r>
    <s v="Baseline"/>
    <s v="Base"/>
    <x v="0"/>
    <x v="0"/>
    <x v="0"/>
    <s v=" Total_JP"/>
    <x v="129"/>
    <n v="0"/>
  </r>
  <r>
    <s v="Baseline"/>
    <s v="Base"/>
    <x v="0"/>
    <x v="0"/>
    <x v="0"/>
    <s v=" Total_JP"/>
    <x v="130"/>
    <n v="0"/>
  </r>
  <r>
    <s v="Baseline"/>
    <s v="Base"/>
    <x v="0"/>
    <x v="0"/>
    <x v="0"/>
    <s v=" Total_JP"/>
    <x v="131"/>
    <n v="0"/>
  </r>
  <r>
    <s v="Baseline"/>
    <s v="Base"/>
    <x v="0"/>
    <x v="0"/>
    <x v="0"/>
    <s v=" Total_JP"/>
    <x v="132"/>
    <n v="0"/>
  </r>
  <r>
    <s v="Baseline"/>
    <s v="Base"/>
    <x v="0"/>
    <x v="0"/>
    <x v="0"/>
    <s v=" Total_JP"/>
    <x v="133"/>
    <n v="0"/>
  </r>
  <r>
    <s v="Baseline"/>
    <s v="Base"/>
    <x v="0"/>
    <x v="0"/>
    <x v="0"/>
    <s v=" Total_JP"/>
    <x v="134"/>
    <n v="0"/>
  </r>
  <r>
    <s v="Baseline"/>
    <s v="Base"/>
    <x v="0"/>
    <x v="0"/>
    <x v="0"/>
    <s v=" Total_JP"/>
    <x v="135"/>
    <n v="0"/>
  </r>
  <r>
    <s v="Baseline"/>
    <s v="Base"/>
    <x v="0"/>
    <x v="0"/>
    <x v="0"/>
    <s v=" Total_JP"/>
    <x v="136"/>
    <n v="0"/>
  </r>
  <r>
    <s v="Baseline"/>
    <s v="Base"/>
    <x v="0"/>
    <x v="0"/>
    <x v="0"/>
    <s v=" Total_JP"/>
    <x v="137"/>
    <n v="0"/>
  </r>
  <r>
    <s v="Baseline"/>
    <s v="Base"/>
    <x v="0"/>
    <x v="0"/>
    <x v="0"/>
    <s v=" Total_JP"/>
    <x v="138"/>
    <n v="0"/>
  </r>
  <r>
    <s v="Baseline"/>
    <s v="Base"/>
    <x v="0"/>
    <x v="0"/>
    <x v="0"/>
    <s v=" Total_JP"/>
    <x v="139"/>
    <n v="0"/>
  </r>
  <r>
    <s v="Baseline"/>
    <s v="Base"/>
    <x v="0"/>
    <x v="0"/>
    <x v="0"/>
    <s v=" Total_JP"/>
    <x v="140"/>
    <n v="0"/>
  </r>
  <r>
    <s v="Baseline"/>
    <s v="Base"/>
    <x v="0"/>
    <x v="0"/>
    <x v="0"/>
    <s v=" Total_JP"/>
    <x v="141"/>
    <n v="0"/>
  </r>
  <r>
    <s v="Baseline"/>
    <s v="Base"/>
    <x v="0"/>
    <x v="0"/>
    <x v="0"/>
    <s v=" Total_JP"/>
    <x v="142"/>
    <n v="0"/>
  </r>
  <r>
    <s v="Baseline"/>
    <s v="Base"/>
    <x v="0"/>
    <x v="0"/>
    <x v="0"/>
    <s v=" Total_JP"/>
    <x v="143"/>
    <n v="0"/>
  </r>
  <r>
    <s v="Baseline"/>
    <s v="Base"/>
    <x v="0"/>
    <x v="0"/>
    <x v="0"/>
    <s v=" Total_JP"/>
    <x v="144"/>
    <n v="0"/>
  </r>
  <r>
    <s v="Baseline"/>
    <s v="Base"/>
    <x v="0"/>
    <x v="0"/>
    <x v="0"/>
    <s v=" Total_JP"/>
    <x v="145"/>
    <n v="0"/>
  </r>
  <r>
    <s v="Baseline"/>
    <s v="Base"/>
    <x v="0"/>
    <x v="0"/>
    <x v="0"/>
    <s v=" Total_JP"/>
    <x v="146"/>
    <n v="0"/>
  </r>
  <r>
    <s v="Baseline"/>
    <s v="Base"/>
    <x v="0"/>
    <x v="0"/>
    <x v="0"/>
    <s v=" Total_JP"/>
    <x v="147"/>
    <n v="0"/>
  </r>
  <r>
    <s v="Baseline"/>
    <s v="Base"/>
    <x v="0"/>
    <x v="0"/>
    <x v="0"/>
    <s v=" Total_JP"/>
    <x v="148"/>
    <n v="0"/>
  </r>
  <r>
    <s v="Baseline"/>
    <s v="Base"/>
    <x v="0"/>
    <x v="0"/>
    <x v="0"/>
    <s v=" Total_JP"/>
    <x v="149"/>
    <n v="0"/>
  </r>
  <r>
    <s v="Baseline"/>
    <s v="Base"/>
    <x v="0"/>
    <x v="0"/>
    <x v="0"/>
    <s v=" Total_JP"/>
    <x v="150"/>
    <n v="0"/>
  </r>
  <r>
    <s v="Baseline"/>
    <s v="Base"/>
    <x v="0"/>
    <x v="0"/>
    <x v="0"/>
    <s v=" Total_JP"/>
    <x v="151"/>
    <n v="0"/>
  </r>
  <r>
    <s v="Baseline"/>
    <s v="Base"/>
    <x v="0"/>
    <x v="0"/>
    <x v="0"/>
    <s v=" Total_JP"/>
    <x v="152"/>
    <n v="0"/>
  </r>
  <r>
    <s v="Baseline"/>
    <s v="Base"/>
    <x v="0"/>
    <x v="0"/>
    <x v="0"/>
    <s v=" Total_JP"/>
    <x v="153"/>
    <n v="0"/>
  </r>
  <r>
    <s v="Baseline"/>
    <s v="Base"/>
    <x v="0"/>
    <x v="0"/>
    <x v="0"/>
    <s v=" Total_JP"/>
    <x v="154"/>
    <n v="0"/>
  </r>
  <r>
    <s v="Baseline"/>
    <s v="Base"/>
    <x v="0"/>
    <x v="0"/>
    <x v="0"/>
    <s v=" Total_JP"/>
    <x v="155"/>
    <n v="0"/>
  </r>
  <r>
    <s v="Baseline"/>
    <s v="Base"/>
    <x v="0"/>
    <x v="0"/>
    <x v="1"/>
    <s v=" Total_JP"/>
    <x v="0"/>
    <n v="0"/>
  </r>
  <r>
    <s v="Baseline"/>
    <s v="Base"/>
    <x v="0"/>
    <x v="0"/>
    <x v="1"/>
    <s v=" Total_JP"/>
    <x v="1"/>
    <n v="0"/>
  </r>
  <r>
    <s v="Baseline"/>
    <s v="Base"/>
    <x v="0"/>
    <x v="0"/>
    <x v="1"/>
    <s v=" Total_JP"/>
    <x v="2"/>
    <n v="0"/>
  </r>
  <r>
    <s v="Baseline"/>
    <s v="Base"/>
    <x v="0"/>
    <x v="0"/>
    <x v="1"/>
    <s v=" Total_JP"/>
    <x v="3"/>
    <n v="0"/>
  </r>
  <r>
    <s v="Baseline"/>
    <s v="Base"/>
    <x v="0"/>
    <x v="0"/>
    <x v="1"/>
    <s v=" Total_JP"/>
    <x v="4"/>
    <n v="0"/>
  </r>
  <r>
    <s v="Baseline"/>
    <s v="Base"/>
    <x v="0"/>
    <x v="0"/>
    <x v="1"/>
    <s v=" Total_JP"/>
    <x v="5"/>
    <n v="0"/>
  </r>
  <r>
    <s v="Baseline"/>
    <s v="Base"/>
    <x v="0"/>
    <x v="0"/>
    <x v="1"/>
    <s v=" Total_JP"/>
    <x v="6"/>
    <n v="0"/>
  </r>
  <r>
    <s v="Baseline"/>
    <s v="Base"/>
    <x v="0"/>
    <x v="0"/>
    <x v="1"/>
    <s v=" Total_JP"/>
    <x v="7"/>
    <n v="0"/>
  </r>
  <r>
    <s v="Baseline"/>
    <s v="Base"/>
    <x v="0"/>
    <x v="0"/>
    <x v="1"/>
    <s v=" Total_JP"/>
    <x v="8"/>
    <n v="0"/>
  </r>
  <r>
    <s v="Baseline"/>
    <s v="Base"/>
    <x v="0"/>
    <x v="0"/>
    <x v="1"/>
    <s v=" Total_JP"/>
    <x v="9"/>
    <n v="0"/>
  </r>
  <r>
    <s v="Baseline"/>
    <s v="Base"/>
    <x v="0"/>
    <x v="0"/>
    <x v="1"/>
    <s v=" Total_JP"/>
    <x v="10"/>
    <n v="0"/>
  </r>
  <r>
    <s v="Baseline"/>
    <s v="Base"/>
    <x v="0"/>
    <x v="0"/>
    <x v="1"/>
    <s v=" Total_JP"/>
    <x v="11"/>
    <n v="0"/>
  </r>
  <r>
    <s v="Baseline"/>
    <s v="Base"/>
    <x v="0"/>
    <x v="0"/>
    <x v="1"/>
    <s v=" Total_JP"/>
    <x v="12"/>
    <n v="0"/>
  </r>
  <r>
    <s v="Baseline"/>
    <s v="Base"/>
    <x v="0"/>
    <x v="0"/>
    <x v="1"/>
    <s v=" Total_JP"/>
    <x v="13"/>
    <n v="0"/>
  </r>
  <r>
    <s v="Baseline"/>
    <s v="Base"/>
    <x v="0"/>
    <x v="0"/>
    <x v="1"/>
    <s v=" Total_JP"/>
    <x v="14"/>
    <n v="0"/>
  </r>
  <r>
    <s v="Baseline"/>
    <s v="Base"/>
    <x v="0"/>
    <x v="0"/>
    <x v="1"/>
    <s v=" Total_JP"/>
    <x v="15"/>
    <n v="0"/>
  </r>
  <r>
    <s v="Baseline"/>
    <s v="Base"/>
    <x v="0"/>
    <x v="0"/>
    <x v="1"/>
    <s v=" Total_JP"/>
    <x v="16"/>
    <n v="0"/>
  </r>
  <r>
    <s v="Baseline"/>
    <s v="Base"/>
    <x v="0"/>
    <x v="0"/>
    <x v="1"/>
    <s v=" Total_JP"/>
    <x v="17"/>
    <n v="0"/>
  </r>
  <r>
    <s v="Baseline"/>
    <s v="Base"/>
    <x v="0"/>
    <x v="0"/>
    <x v="1"/>
    <s v=" Total_JP"/>
    <x v="18"/>
    <n v="0"/>
  </r>
  <r>
    <s v="Baseline"/>
    <s v="Base"/>
    <x v="0"/>
    <x v="0"/>
    <x v="1"/>
    <s v=" Total_JP"/>
    <x v="19"/>
    <n v="0"/>
  </r>
  <r>
    <s v="Baseline"/>
    <s v="Base"/>
    <x v="0"/>
    <x v="0"/>
    <x v="1"/>
    <s v=" Total_JP"/>
    <x v="20"/>
    <n v="0"/>
  </r>
  <r>
    <s v="Baseline"/>
    <s v="Base"/>
    <x v="0"/>
    <x v="0"/>
    <x v="1"/>
    <s v=" Total_JP"/>
    <x v="21"/>
    <n v="0"/>
  </r>
  <r>
    <s v="Baseline"/>
    <s v="Base"/>
    <x v="0"/>
    <x v="0"/>
    <x v="1"/>
    <s v=" Total_JP"/>
    <x v="22"/>
    <n v="0"/>
  </r>
  <r>
    <s v="Baseline"/>
    <s v="Base"/>
    <x v="0"/>
    <x v="0"/>
    <x v="1"/>
    <s v=" Total_JP"/>
    <x v="23"/>
    <n v="0"/>
  </r>
  <r>
    <s v="Baseline"/>
    <s v="Base"/>
    <x v="0"/>
    <x v="0"/>
    <x v="1"/>
    <s v=" Total_JP"/>
    <x v="24"/>
    <n v="0"/>
  </r>
  <r>
    <s v="Baseline"/>
    <s v="Base"/>
    <x v="0"/>
    <x v="0"/>
    <x v="1"/>
    <s v=" Total_JP"/>
    <x v="25"/>
    <n v="0"/>
  </r>
  <r>
    <s v="Baseline"/>
    <s v="Base"/>
    <x v="0"/>
    <x v="0"/>
    <x v="1"/>
    <s v=" Total_JP"/>
    <x v="26"/>
    <n v="0"/>
  </r>
  <r>
    <s v="Baseline"/>
    <s v="Base"/>
    <x v="0"/>
    <x v="0"/>
    <x v="1"/>
    <s v=" Total_JP"/>
    <x v="27"/>
    <n v="0"/>
  </r>
  <r>
    <s v="Baseline"/>
    <s v="Base"/>
    <x v="0"/>
    <x v="0"/>
    <x v="1"/>
    <s v=" Total_JP"/>
    <x v="28"/>
    <n v="0"/>
  </r>
  <r>
    <s v="Baseline"/>
    <s v="Base"/>
    <x v="0"/>
    <x v="0"/>
    <x v="1"/>
    <s v=" Total_JP"/>
    <x v="29"/>
    <n v="0"/>
  </r>
  <r>
    <s v="Baseline"/>
    <s v="Base"/>
    <x v="0"/>
    <x v="0"/>
    <x v="1"/>
    <s v=" Total_JP"/>
    <x v="30"/>
    <n v="0"/>
  </r>
  <r>
    <s v="Baseline"/>
    <s v="Base"/>
    <x v="0"/>
    <x v="0"/>
    <x v="1"/>
    <s v=" Total_JP"/>
    <x v="31"/>
    <n v="0"/>
  </r>
  <r>
    <s v="Baseline"/>
    <s v="Base"/>
    <x v="0"/>
    <x v="0"/>
    <x v="1"/>
    <s v=" Total_JP"/>
    <x v="32"/>
    <n v="0"/>
  </r>
  <r>
    <s v="Baseline"/>
    <s v="Base"/>
    <x v="0"/>
    <x v="0"/>
    <x v="1"/>
    <s v=" Total_JP"/>
    <x v="33"/>
    <n v="0"/>
  </r>
  <r>
    <s v="Baseline"/>
    <s v="Base"/>
    <x v="0"/>
    <x v="0"/>
    <x v="1"/>
    <s v=" Total_JP"/>
    <x v="34"/>
    <n v="0"/>
  </r>
  <r>
    <s v="Baseline"/>
    <s v="Base"/>
    <x v="0"/>
    <x v="0"/>
    <x v="1"/>
    <s v=" Total_JP"/>
    <x v="35"/>
    <n v="0"/>
  </r>
  <r>
    <s v="Baseline"/>
    <s v="Base"/>
    <x v="0"/>
    <x v="0"/>
    <x v="1"/>
    <s v=" Total_JP"/>
    <x v="36"/>
    <n v="0"/>
  </r>
  <r>
    <s v="Baseline"/>
    <s v="Base"/>
    <x v="0"/>
    <x v="0"/>
    <x v="1"/>
    <s v=" Total_JP"/>
    <x v="37"/>
    <n v="0"/>
  </r>
  <r>
    <s v="Baseline"/>
    <s v="Base"/>
    <x v="0"/>
    <x v="0"/>
    <x v="1"/>
    <s v=" Total_JP"/>
    <x v="38"/>
    <n v="0"/>
  </r>
  <r>
    <s v="Baseline"/>
    <s v="Base"/>
    <x v="0"/>
    <x v="0"/>
    <x v="1"/>
    <s v=" Total_JP"/>
    <x v="39"/>
    <n v="0"/>
  </r>
  <r>
    <s v="Baseline"/>
    <s v="Base"/>
    <x v="0"/>
    <x v="0"/>
    <x v="1"/>
    <s v=" Total_JP"/>
    <x v="40"/>
    <n v="0"/>
  </r>
  <r>
    <s v="Baseline"/>
    <s v="Base"/>
    <x v="0"/>
    <x v="0"/>
    <x v="1"/>
    <s v=" Total_JP"/>
    <x v="41"/>
    <n v="0"/>
  </r>
  <r>
    <s v="Baseline"/>
    <s v="Base"/>
    <x v="0"/>
    <x v="0"/>
    <x v="1"/>
    <s v=" Total_JP"/>
    <x v="42"/>
    <n v="0"/>
  </r>
  <r>
    <s v="Baseline"/>
    <s v="Base"/>
    <x v="0"/>
    <x v="0"/>
    <x v="1"/>
    <s v=" Total_JP"/>
    <x v="43"/>
    <n v="0"/>
  </r>
  <r>
    <s v="Baseline"/>
    <s v="Base"/>
    <x v="0"/>
    <x v="0"/>
    <x v="1"/>
    <s v=" Total_JP"/>
    <x v="44"/>
    <n v="0"/>
  </r>
  <r>
    <s v="Baseline"/>
    <s v="Base"/>
    <x v="0"/>
    <x v="0"/>
    <x v="1"/>
    <s v=" Total_JP"/>
    <x v="45"/>
    <n v="0"/>
  </r>
  <r>
    <s v="Baseline"/>
    <s v="Base"/>
    <x v="0"/>
    <x v="0"/>
    <x v="1"/>
    <s v=" Total_JP"/>
    <x v="46"/>
    <n v="0"/>
  </r>
  <r>
    <s v="Baseline"/>
    <s v="Base"/>
    <x v="0"/>
    <x v="0"/>
    <x v="1"/>
    <s v=" Total_JP"/>
    <x v="47"/>
    <n v="0"/>
  </r>
  <r>
    <s v="Baseline"/>
    <s v="Base"/>
    <x v="0"/>
    <x v="0"/>
    <x v="1"/>
    <s v=" Total_JP"/>
    <x v="48"/>
    <n v="0"/>
  </r>
  <r>
    <s v="Baseline"/>
    <s v="Base"/>
    <x v="0"/>
    <x v="0"/>
    <x v="1"/>
    <s v=" Total_JP"/>
    <x v="49"/>
    <n v="0"/>
  </r>
  <r>
    <s v="Baseline"/>
    <s v="Base"/>
    <x v="0"/>
    <x v="0"/>
    <x v="1"/>
    <s v=" Total_JP"/>
    <x v="50"/>
    <n v="0"/>
  </r>
  <r>
    <s v="Baseline"/>
    <s v="Base"/>
    <x v="0"/>
    <x v="0"/>
    <x v="1"/>
    <s v=" Total_JP"/>
    <x v="51"/>
    <n v="0"/>
  </r>
  <r>
    <s v="Baseline"/>
    <s v="Base"/>
    <x v="0"/>
    <x v="0"/>
    <x v="1"/>
    <s v=" Total_JP"/>
    <x v="52"/>
    <n v="0"/>
  </r>
  <r>
    <s v="Baseline"/>
    <s v="Base"/>
    <x v="0"/>
    <x v="0"/>
    <x v="1"/>
    <s v=" Total_JP"/>
    <x v="53"/>
    <n v="0"/>
  </r>
  <r>
    <s v="Baseline"/>
    <s v="Base"/>
    <x v="0"/>
    <x v="0"/>
    <x v="1"/>
    <s v=" Total_JP"/>
    <x v="54"/>
    <n v="0"/>
  </r>
  <r>
    <s v="Baseline"/>
    <s v="Base"/>
    <x v="0"/>
    <x v="0"/>
    <x v="1"/>
    <s v=" Total_JP"/>
    <x v="55"/>
    <n v="0"/>
  </r>
  <r>
    <s v="Baseline"/>
    <s v="Base"/>
    <x v="0"/>
    <x v="0"/>
    <x v="1"/>
    <s v=" Total_JP"/>
    <x v="56"/>
    <n v="0"/>
  </r>
  <r>
    <s v="Baseline"/>
    <s v="Base"/>
    <x v="0"/>
    <x v="0"/>
    <x v="1"/>
    <s v=" Total_JP"/>
    <x v="57"/>
    <n v="0"/>
  </r>
  <r>
    <s v="Baseline"/>
    <s v="Base"/>
    <x v="0"/>
    <x v="0"/>
    <x v="1"/>
    <s v=" Total_JP"/>
    <x v="58"/>
    <n v="0"/>
  </r>
  <r>
    <s v="Baseline"/>
    <s v="Base"/>
    <x v="0"/>
    <x v="0"/>
    <x v="1"/>
    <s v=" Total_JP"/>
    <x v="59"/>
    <n v="0"/>
  </r>
  <r>
    <s v="Baseline"/>
    <s v="Base"/>
    <x v="0"/>
    <x v="0"/>
    <x v="1"/>
    <s v=" Total_JP"/>
    <x v="60"/>
    <n v="0"/>
  </r>
  <r>
    <s v="Baseline"/>
    <s v="Base"/>
    <x v="0"/>
    <x v="0"/>
    <x v="1"/>
    <s v=" Total_JP"/>
    <x v="61"/>
    <n v="0"/>
  </r>
  <r>
    <s v="Baseline"/>
    <s v="Base"/>
    <x v="0"/>
    <x v="0"/>
    <x v="1"/>
    <s v=" Total_JP"/>
    <x v="62"/>
    <n v="0"/>
  </r>
  <r>
    <s v="Baseline"/>
    <s v="Base"/>
    <x v="0"/>
    <x v="0"/>
    <x v="1"/>
    <s v=" Total_JP"/>
    <x v="63"/>
    <n v="0"/>
  </r>
  <r>
    <s v="Baseline"/>
    <s v="Base"/>
    <x v="0"/>
    <x v="0"/>
    <x v="1"/>
    <s v=" Total_JP"/>
    <x v="64"/>
    <n v="0"/>
  </r>
  <r>
    <s v="Baseline"/>
    <s v="Base"/>
    <x v="0"/>
    <x v="0"/>
    <x v="1"/>
    <s v=" Total_JP"/>
    <x v="65"/>
    <n v="0"/>
  </r>
  <r>
    <s v="Baseline"/>
    <s v="Base"/>
    <x v="0"/>
    <x v="0"/>
    <x v="1"/>
    <s v=" Total_JP"/>
    <x v="66"/>
    <n v="0"/>
  </r>
  <r>
    <s v="Baseline"/>
    <s v="Base"/>
    <x v="0"/>
    <x v="0"/>
    <x v="1"/>
    <s v=" Total_JP"/>
    <x v="67"/>
    <n v="0"/>
  </r>
  <r>
    <s v="Baseline"/>
    <s v="Base"/>
    <x v="0"/>
    <x v="0"/>
    <x v="1"/>
    <s v=" Total_JP"/>
    <x v="68"/>
    <n v="0"/>
  </r>
  <r>
    <s v="Baseline"/>
    <s v="Base"/>
    <x v="0"/>
    <x v="0"/>
    <x v="1"/>
    <s v=" Total_JP"/>
    <x v="69"/>
    <n v="0"/>
  </r>
  <r>
    <s v="Baseline"/>
    <s v="Base"/>
    <x v="0"/>
    <x v="0"/>
    <x v="1"/>
    <s v=" Total_JP"/>
    <x v="70"/>
    <n v="0"/>
  </r>
  <r>
    <s v="Baseline"/>
    <s v="Base"/>
    <x v="0"/>
    <x v="0"/>
    <x v="1"/>
    <s v=" Total_JP"/>
    <x v="71"/>
    <n v="0"/>
  </r>
  <r>
    <s v="Baseline"/>
    <s v="Base"/>
    <x v="0"/>
    <x v="0"/>
    <x v="1"/>
    <s v=" Total_JP"/>
    <x v="72"/>
    <n v="0"/>
  </r>
  <r>
    <s v="Baseline"/>
    <s v="Base"/>
    <x v="0"/>
    <x v="0"/>
    <x v="1"/>
    <s v=" Total_JP"/>
    <x v="73"/>
    <n v="0"/>
  </r>
  <r>
    <s v="Baseline"/>
    <s v="Base"/>
    <x v="0"/>
    <x v="0"/>
    <x v="1"/>
    <s v=" Total_JP"/>
    <x v="74"/>
    <n v="0"/>
  </r>
  <r>
    <s v="Baseline"/>
    <s v="Base"/>
    <x v="0"/>
    <x v="0"/>
    <x v="1"/>
    <s v=" Total_JP"/>
    <x v="75"/>
    <n v="0"/>
  </r>
  <r>
    <s v="Baseline"/>
    <s v="Base"/>
    <x v="0"/>
    <x v="0"/>
    <x v="1"/>
    <s v=" Total_JP"/>
    <x v="76"/>
    <n v="0"/>
  </r>
  <r>
    <s v="Baseline"/>
    <s v="Base"/>
    <x v="0"/>
    <x v="0"/>
    <x v="1"/>
    <s v=" Total_JP"/>
    <x v="77"/>
    <n v="0"/>
  </r>
  <r>
    <s v="Baseline"/>
    <s v="Base"/>
    <x v="0"/>
    <x v="0"/>
    <x v="1"/>
    <s v=" Total_JP"/>
    <x v="78"/>
    <n v="0"/>
  </r>
  <r>
    <s v="Baseline"/>
    <s v="Base"/>
    <x v="0"/>
    <x v="0"/>
    <x v="1"/>
    <s v=" Total_JP"/>
    <x v="79"/>
    <n v="0"/>
  </r>
  <r>
    <s v="Baseline"/>
    <s v="Base"/>
    <x v="0"/>
    <x v="0"/>
    <x v="1"/>
    <s v=" Total_JP"/>
    <x v="80"/>
    <n v="0"/>
  </r>
  <r>
    <s v="Baseline"/>
    <s v="Base"/>
    <x v="0"/>
    <x v="0"/>
    <x v="1"/>
    <s v=" Total_JP"/>
    <x v="81"/>
    <n v="0"/>
  </r>
  <r>
    <s v="Baseline"/>
    <s v="Base"/>
    <x v="0"/>
    <x v="0"/>
    <x v="1"/>
    <s v=" Total_JP"/>
    <x v="82"/>
    <n v="0"/>
  </r>
  <r>
    <s v="Baseline"/>
    <s v="Base"/>
    <x v="0"/>
    <x v="0"/>
    <x v="1"/>
    <s v=" Total_JP"/>
    <x v="83"/>
    <n v="0"/>
  </r>
  <r>
    <s v="Baseline"/>
    <s v="Base"/>
    <x v="0"/>
    <x v="0"/>
    <x v="1"/>
    <s v=" Total_JP"/>
    <x v="84"/>
    <n v="0"/>
  </r>
  <r>
    <s v="Baseline"/>
    <s v="Base"/>
    <x v="0"/>
    <x v="0"/>
    <x v="1"/>
    <s v=" Total_JP"/>
    <x v="85"/>
    <n v="0"/>
  </r>
  <r>
    <s v="Baseline"/>
    <s v="Base"/>
    <x v="0"/>
    <x v="0"/>
    <x v="1"/>
    <s v=" Total_JP"/>
    <x v="86"/>
    <n v="0"/>
  </r>
  <r>
    <s v="Baseline"/>
    <s v="Base"/>
    <x v="0"/>
    <x v="0"/>
    <x v="1"/>
    <s v=" Total_JP"/>
    <x v="87"/>
    <n v="0"/>
  </r>
  <r>
    <s v="Baseline"/>
    <s v="Base"/>
    <x v="0"/>
    <x v="0"/>
    <x v="1"/>
    <s v=" Total_JP"/>
    <x v="88"/>
    <n v="0"/>
  </r>
  <r>
    <s v="Baseline"/>
    <s v="Base"/>
    <x v="0"/>
    <x v="0"/>
    <x v="1"/>
    <s v=" Total_JP"/>
    <x v="89"/>
    <n v="0"/>
  </r>
  <r>
    <s v="Baseline"/>
    <s v="Base"/>
    <x v="0"/>
    <x v="0"/>
    <x v="1"/>
    <s v=" Total_JP"/>
    <x v="90"/>
    <n v="0"/>
  </r>
  <r>
    <s v="Baseline"/>
    <s v="Base"/>
    <x v="0"/>
    <x v="0"/>
    <x v="1"/>
    <s v=" Total_JP"/>
    <x v="91"/>
    <n v="0"/>
  </r>
  <r>
    <s v="Baseline"/>
    <s v="Base"/>
    <x v="0"/>
    <x v="0"/>
    <x v="1"/>
    <s v=" Total_JP"/>
    <x v="92"/>
    <n v="0"/>
  </r>
  <r>
    <s v="Baseline"/>
    <s v="Base"/>
    <x v="0"/>
    <x v="0"/>
    <x v="1"/>
    <s v=" Total_JP"/>
    <x v="93"/>
    <n v="0"/>
  </r>
  <r>
    <s v="Baseline"/>
    <s v="Base"/>
    <x v="0"/>
    <x v="0"/>
    <x v="1"/>
    <s v=" Total_JP"/>
    <x v="94"/>
    <n v="0"/>
  </r>
  <r>
    <s v="Baseline"/>
    <s v="Base"/>
    <x v="0"/>
    <x v="0"/>
    <x v="1"/>
    <s v=" Total_JP"/>
    <x v="95"/>
    <n v="0"/>
  </r>
  <r>
    <s v="Baseline"/>
    <s v="Base"/>
    <x v="0"/>
    <x v="0"/>
    <x v="1"/>
    <s v=" Total_JP"/>
    <x v="96"/>
    <n v="0"/>
  </r>
  <r>
    <s v="Baseline"/>
    <s v="Base"/>
    <x v="0"/>
    <x v="0"/>
    <x v="1"/>
    <s v=" Total_JP"/>
    <x v="97"/>
    <n v="0"/>
  </r>
  <r>
    <s v="Baseline"/>
    <s v="Base"/>
    <x v="0"/>
    <x v="0"/>
    <x v="1"/>
    <s v=" Total_JP"/>
    <x v="98"/>
    <n v="0"/>
  </r>
  <r>
    <s v="Baseline"/>
    <s v="Base"/>
    <x v="0"/>
    <x v="0"/>
    <x v="1"/>
    <s v=" Total_JP"/>
    <x v="99"/>
    <n v="0"/>
  </r>
  <r>
    <s v="Baseline"/>
    <s v="Base"/>
    <x v="0"/>
    <x v="0"/>
    <x v="1"/>
    <s v=" Total_JP"/>
    <x v="100"/>
    <n v="0"/>
  </r>
  <r>
    <s v="Baseline"/>
    <s v="Base"/>
    <x v="0"/>
    <x v="0"/>
    <x v="1"/>
    <s v=" Total_JP"/>
    <x v="101"/>
    <n v="0"/>
  </r>
  <r>
    <s v="Baseline"/>
    <s v="Base"/>
    <x v="0"/>
    <x v="0"/>
    <x v="1"/>
    <s v=" Total_JP"/>
    <x v="102"/>
    <n v="0"/>
  </r>
  <r>
    <s v="Baseline"/>
    <s v="Base"/>
    <x v="0"/>
    <x v="0"/>
    <x v="1"/>
    <s v=" Total_JP"/>
    <x v="103"/>
    <n v="0"/>
  </r>
  <r>
    <s v="Baseline"/>
    <s v="Base"/>
    <x v="0"/>
    <x v="0"/>
    <x v="1"/>
    <s v=" Total_JP"/>
    <x v="104"/>
    <n v="0"/>
  </r>
  <r>
    <s v="Baseline"/>
    <s v="Base"/>
    <x v="0"/>
    <x v="0"/>
    <x v="1"/>
    <s v=" Total_JP"/>
    <x v="105"/>
    <n v="0"/>
  </r>
  <r>
    <s v="Baseline"/>
    <s v="Base"/>
    <x v="0"/>
    <x v="0"/>
    <x v="1"/>
    <s v=" Total_JP"/>
    <x v="106"/>
    <n v="0"/>
  </r>
  <r>
    <s v="Baseline"/>
    <s v="Base"/>
    <x v="0"/>
    <x v="0"/>
    <x v="1"/>
    <s v=" Total_JP"/>
    <x v="107"/>
    <n v="0"/>
  </r>
  <r>
    <s v="Baseline"/>
    <s v="Base"/>
    <x v="0"/>
    <x v="0"/>
    <x v="1"/>
    <s v=" Total_JP"/>
    <x v="108"/>
    <n v="0"/>
  </r>
  <r>
    <s v="Baseline"/>
    <s v="Base"/>
    <x v="0"/>
    <x v="0"/>
    <x v="1"/>
    <s v=" Total_JP"/>
    <x v="109"/>
    <n v="0"/>
  </r>
  <r>
    <s v="Baseline"/>
    <s v="Base"/>
    <x v="0"/>
    <x v="0"/>
    <x v="1"/>
    <s v=" Total_JP"/>
    <x v="110"/>
    <n v="0"/>
  </r>
  <r>
    <s v="Baseline"/>
    <s v="Base"/>
    <x v="0"/>
    <x v="0"/>
    <x v="1"/>
    <s v=" Total_JP"/>
    <x v="111"/>
    <n v="0"/>
  </r>
  <r>
    <s v="Baseline"/>
    <s v="Base"/>
    <x v="0"/>
    <x v="0"/>
    <x v="1"/>
    <s v=" Total_JP"/>
    <x v="112"/>
    <n v="0"/>
  </r>
  <r>
    <s v="Baseline"/>
    <s v="Base"/>
    <x v="0"/>
    <x v="0"/>
    <x v="1"/>
    <s v=" Total_JP"/>
    <x v="113"/>
    <n v="0"/>
  </r>
  <r>
    <s v="Baseline"/>
    <s v="Base"/>
    <x v="0"/>
    <x v="0"/>
    <x v="1"/>
    <s v=" Total_JP"/>
    <x v="114"/>
    <n v="0"/>
  </r>
  <r>
    <s v="Baseline"/>
    <s v="Base"/>
    <x v="0"/>
    <x v="0"/>
    <x v="1"/>
    <s v=" Total_JP"/>
    <x v="115"/>
    <n v="0"/>
  </r>
  <r>
    <s v="Baseline"/>
    <s v="Base"/>
    <x v="0"/>
    <x v="0"/>
    <x v="1"/>
    <s v=" Total_JP"/>
    <x v="116"/>
    <n v="0"/>
  </r>
  <r>
    <s v="Baseline"/>
    <s v="Base"/>
    <x v="0"/>
    <x v="0"/>
    <x v="1"/>
    <s v=" Total_JP"/>
    <x v="117"/>
    <n v="0"/>
  </r>
  <r>
    <s v="Baseline"/>
    <s v="Base"/>
    <x v="0"/>
    <x v="0"/>
    <x v="1"/>
    <s v=" Total_JP"/>
    <x v="118"/>
    <n v="0"/>
  </r>
  <r>
    <s v="Baseline"/>
    <s v="Base"/>
    <x v="0"/>
    <x v="0"/>
    <x v="1"/>
    <s v=" Total_JP"/>
    <x v="119"/>
    <n v="0"/>
  </r>
  <r>
    <s v="Baseline"/>
    <s v="Base"/>
    <x v="0"/>
    <x v="0"/>
    <x v="1"/>
    <s v=" Total_JP"/>
    <x v="120"/>
    <n v="-216700.90654319999"/>
  </r>
  <r>
    <s v="Baseline"/>
    <s v="Base"/>
    <x v="0"/>
    <x v="0"/>
    <x v="1"/>
    <s v=" Total_JP"/>
    <x v="121"/>
    <n v="-216700.90654319999"/>
  </r>
  <r>
    <s v="Baseline"/>
    <s v="Base"/>
    <x v="0"/>
    <x v="0"/>
    <x v="1"/>
    <s v=" Total_JP"/>
    <x v="122"/>
    <n v="-216700.90654319999"/>
  </r>
  <r>
    <s v="Baseline"/>
    <s v="Base"/>
    <x v="0"/>
    <x v="0"/>
    <x v="1"/>
    <s v=" Total_JP"/>
    <x v="123"/>
    <n v="-216700.90654319999"/>
  </r>
  <r>
    <s v="Baseline"/>
    <s v="Base"/>
    <x v="0"/>
    <x v="0"/>
    <x v="1"/>
    <s v=" Total_JP"/>
    <x v="124"/>
    <n v="-216700.90654319999"/>
  </r>
  <r>
    <s v="Baseline"/>
    <s v="Base"/>
    <x v="0"/>
    <x v="0"/>
    <x v="1"/>
    <s v=" Total_JP"/>
    <x v="125"/>
    <n v="-216700.90654319999"/>
  </r>
  <r>
    <s v="Baseline"/>
    <s v="Base"/>
    <x v="0"/>
    <x v="0"/>
    <x v="1"/>
    <s v=" Total_JP"/>
    <x v="126"/>
    <n v="-216700.90654319999"/>
  </r>
  <r>
    <s v="Baseline"/>
    <s v="Base"/>
    <x v="0"/>
    <x v="0"/>
    <x v="1"/>
    <s v=" Total_JP"/>
    <x v="127"/>
    <n v="-216700.90654319999"/>
  </r>
  <r>
    <s v="Baseline"/>
    <s v="Base"/>
    <x v="0"/>
    <x v="0"/>
    <x v="1"/>
    <s v=" Total_JP"/>
    <x v="128"/>
    <n v="-216700.90654319999"/>
  </r>
  <r>
    <s v="Baseline"/>
    <s v="Base"/>
    <x v="0"/>
    <x v="0"/>
    <x v="1"/>
    <s v=" Total_JP"/>
    <x v="129"/>
    <n v="-216700.90654319999"/>
  </r>
  <r>
    <s v="Baseline"/>
    <s v="Base"/>
    <x v="0"/>
    <x v="0"/>
    <x v="1"/>
    <s v=" Total_JP"/>
    <x v="130"/>
    <n v="-216700.90654319999"/>
  </r>
  <r>
    <s v="Baseline"/>
    <s v="Base"/>
    <x v="0"/>
    <x v="0"/>
    <x v="1"/>
    <s v=" Total_JP"/>
    <x v="131"/>
    <n v="-216700.90654319999"/>
  </r>
  <r>
    <s v="Baseline"/>
    <s v="Base"/>
    <x v="0"/>
    <x v="0"/>
    <x v="1"/>
    <s v=" Total_JP"/>
    <x v="132"/>
    <n v="-216700.90654319999"/>
  </r>
  <r>
    <s v="Baseline"/>
    <s v="Base"/>
    <x v="0"/>
    <x v="0"/>
    <x v="1"/>
    <s v=" Total_JP"/>
    <x v="133"/>
    <n v="-216700.90654319999"/>
  </r>
  <r>
    <s v="Baseline"/>
    <s v="Base"/>
    <x v="0"/>
    <x v="0"/>
    <x v="1"/>
    <s v=" Total_JP"/>
    <x v="134"/>
    <n v="0"/>
  </r>
  <r>
    <s v="Baseline"/>
    <s v="Base"/>
    <x v="0"/>
    <x v="0"/>
    <x v="1"/>
    <s v=" Total_JP"/>
    <x v="135"/>
    <n v="0"/>
  </r>
  <r>
    <s v="Baseline"/>
    <s v="Base"/>
    <x v="0"/>
    <x v="0"/>
    <x v="1"/>
    <s v=" Total_JP"/>
    <x v="136"/>
    <n v="0"/>
  </r>
  <r>
    <s v="Baseline"/>
    <s v="Base"/>
    <x v="0"/>
    <x v="0"/>
    <x v="1"/>
    <s v=" Total_JP"/>
    <x v="137"/>
    <n v="0"/>
  </r>
  <r>
    <s v="Baseline"/>
    <s v="Base"/>
    <x v="0"/>
    <x v="0"/>
    <x v="1"/>
    <s v=" Total_JP"/>
    <x v="138"/>
    <n v="0"/>
  </r>
  <r>
    <s v="Baseline"/>
    <s v="Base"/>
    <x v="0"/>
    <x v="0"/>
    <x v="1"/>
    <s v=" Total_JP"/>
    <x v="139"/>
    <n v="0"/>
  </r>
  <r>
    <s v="Baseline"/>
    <s v="Base"/>
    <x v="0"/>
    <x v="0"/>
    <x v="1"/>
    <s v=" Total_JP"/>
    <x v="140"/>
    <n v="0"/>
  </r>
  <r>
    <s v="Baseline"/>
    <s v="Base"/>
    <x v="0"/>
    <x v="0"/>
    <x v="1"/>
    <s v=" Total_JP"/>
    <x v="141"/>
    <n v="0"/>
  </r>
  <r>
    <s v="Baseline"/>
    <s v="Base"/>
    <x v="0"/>
    <x v="0"/>
    <x v="1"/>
    <s v=" Total_JP"/>
    <x v="142"/>
    <n v="0"/>
  </r>
  <r>
    <s v="Baseline"/>
    <s v="Base"/>
    <x v="0"/>
    <x v="0"/>
    <x v="1"/>
    <s v=" Total_JP"/>
    <x v="143"/>
    <n v="0"/>
  </r>
  <r>
    <s v="Baseline"/>
    <s v="Base"/>
    <x v="0"/>
    <x v="0"/>
    <x v="1"/>
    <s v=" Total_JP"/>
    <x v="144"/>
    <n v="0"/>
  </r>
  <r>
    <s v="Baseline"/>
    <s v="Base"/>
    <x v="0"/>
    <x v="0"/>
    <x v="1"/>
    <s v=" Total_JP"/>
    <x v="145"/>
    <n v="0"/>
  </r>
  <r>
    <s v="Baseline"/>
    <s v="Base"/>
    <x v="0"/>
    <x v="0"/>
    <x v="1"/>
    <s v=" Total_JP"/>
    <x v="146"/>
    <n v="0"/>
  </r>
  <r>
    <s v="Baseline"/>
    <s v="Base"/>
    <x v="0"/>
    <x v="0"/>
    <x v="1"/>
    <s v=" Total_JP"/>
    <x v="147"/>
    <n v="0"/>
  </r>
  <r>
    <s v="Baseline"/>
    <s v="Base"/>
    <x v="0"/>
    <x v="0"/>
    <x v="1"/>
    <s v=" Total_JP"/>
    <x v="148"/>
    <n v="0"/>
  </r>
  <r>
    <s v="Baseline"/>
    <s v="Base"/>
    <x v="0"/>
    <x v="0"/>
    <x v="1"/>
    <s v=" Total_JP"/>
    <x v="149"/>
    <n v="0"/>
  </r>
  <r>
    <s v="Baseline"/>
    <s v="Base"/>
    <x v="0"/>
    <x v="0"/>
    <x v="1"/>
    <s v=" Total_JP"/>
    <x v="150"/>
    <n v="0"/>
  </r>
  <r>
    <s v="Baseline"/>
    <s v="Base"/>
    <x v="0"/>
    <x v="0"/>
    <x v="1"/>
    <s v=" Total_JP"/>
    <x v="151"/>
    <n v="0"/>
  </r>
  <r>
    <s v="Baseline"/>
    <s v="Base"/>
    <x v="0"/>
    <x v="0"/>
    <x v="1"/>
    <s v=" Total_JP"/>
    <x v="152"/>
    <n v="0"/>
  </r>
  <r>
    <s v="Baseline"/>
    <s v="Base"/>
    <x v="0"/>
    <x v="0"/>
    <x v="1"/>
    <s v=" Total_JP"/>
    <x v="153"/>
    <n v="0"/>
  </r>
  <r>
    <s v="Baseline"/>
    <s v="Base"/>
    <x v="0"/>
    <x v="0"/>
    <x v="1"/>
    <s v=" Total_JP"/>
    <x v="154"/>
    <n v="0"/>
  </r>
  <r>
    <s v="Baseline"/>
    <s v="Base"/>
    <x v="0"/>
    <x v="0"/>
    <x v="1"/>
    <s v=" Total_JP"/>
    <x v="155"/>
    <n v="0"/>
  </r>
  <r>
    <s v="Baseline"/>
    <s v="Base"/>
    <x v="0"/>
    <x v="0"/>
    <x v="2"/>
    <s v=" Total_JP"/>
    <x v="0"/>
    <n v="-568596.99591299996"/>
  </r>
  <r>
    <s v="Baseline"/>
    <s v="Base"/>
    <x v="0"/>
    <x v="0"/>
    <x v="2"/>
    <s v=" Total_JP"/>
    <x v="1"/>
    <n v="-568596.8091207"/>
  </r>
  <r>
    <s v="Baseline"/>
    <s v="Base"/>
    <x v="0"/>
    <x v="0"/>
    <x v="2"/>
    <s v=" Total_JP"/>
    <x v="2"/>
    <n v="-568596.8091207"/>
  </r>
  <r>
    <s v="Baseline"/>
    <s v="Base"/>
    <x v="0"/>
    <x v="0"/>
    <x v="2"/>
    <s v=" Total_JP"/>
    <x v="3"/>
    <n v="-568596.8091207"/>
  </r>
  <r>
    <s v="Baseline"/>
    <s v="Base"/>
    <x v="0"/>
    <x v="0"/>
    <x v="2"/>
    <s v=" Total_JP"/>
    <x v="4"/>
    <n v="-716594.24599560001"/>
  </r>
  <r>
    <s v="Baseline"/>
    <s v="Base"/>
    <x v="0"/>
    <x v="0"/>
    <x v="2"/>
    <s v=" Total_JP"/>
    <x v="5"/>
    <n v="-716594.24599560001"/>
  </r>
  <r>
    <s v="Baseline"/>
    <s v="Base"/>
    <x v="0"/>
    <x v="0"/>
    <x v="2"/>
    <s v=" Total_JP"/>
    <x v="6"/>
    <n v="-716594.24599560001"/>
  </r>
  <r>
    <s v="Baseline"/>
    <s v="Base"/>
    <x v="0"/>
    <x v="0"/>
    <x v="2"/>
    <s v=" Total_JP"/>
    <x v="7"/>
    <n v="-716594.24599560001"/>
  </r>
  <r>
    <s v="Baseline"/>
    <s v="Base"/>
    <x v="0"/>
    <x v="0"/>
    <x v="2"/>
    <s v=" Total_JP"/>
    <x v="8"/>
    <n v="-723936.11881859996"/>
  </r>
  <r>
    <s v="Baseline"/>
    <s v="Base"/>
    <x v="0"/>
    <x v="0"/>
    <x v="2"/>
    <s v=" Total_JP"/>
    <x v="9"/>
    <n v="-723936.11881859996"/>
  </r>
  <r>
    <s v="Baseline"/>
    <s v="Base"/>
    <x v="0"/>
    <x v="0"/>
    <x v="2"/>
    <s v=" Total_JP"/>
    <x v="10"/>
    <n v="-723936.11881859996"/>
  </r>
  <r>
    <s v="Baseline"/>
    <s v="Base"/>
    <x v="0"/>
    <x v="0"/>
    <x v="2"/>
    <s v=" Total_JP"/>
    <x v="11"/>
    <n v="-723936.11881859996"/>
  </r>
  <r>
    <s v="Baseline"/>
    <s v="Base"/>
    <x v="0"/>
    <x v="0"/>
    <x v="2"/>
    <s v=" Total_JP"/>
    <x v="12"/>
    <n v="-583449.60183199996"/>
  </r>
  <r>
    <s v="Baseline"/>
    <s v="Base"/>
    <x v="0"/>
    <x v="0"/>
    <x v="2"/>
    <s v=" Total_JP"/>
    <x v="13"/>
    <n v="-583449.60183199996"/>
  </r>
  <r>
    <s v="Baseline"/>
    <s v="Base"/>
    <x v="0"/>
    <x v="0"/>
    <x v="2"/>
    <s v=" Total_JP"/>
    <x v="14"/>
    <n v="-583449.60183199996"/>
  </r>
  <r>
    <s v="Baseline"/>
    <s v="Base"/>
    <x v="0"/>
    <x v="0"/>
    <x v="2"/>
    <s v=" Total_JP"/>
    <x v="15"/>
    <n v="-583449.60183199996"/>
  </r>
  <r>
    <s v="Baseline"/>
    <s v="Base"/>
    <x v="0"/>
    <x v="0"/>
    <x v="2"/>
    <s v=" Total_JP"/>
    <x v="16"/>
    <n v="-583449.60183199996"/>
  </r>
  <r>
    <s v="Baseline"/>
    <s v="Base"/>
    <x v="0"/>
    <x v="0"/>
    <x v="2"/>
    <s v=" Total_JP"/>
    <x v="17"/>
    <n v="-733570.86758359999"/>
  </r>
  <r>
    <s v="Baseline"/>
    <s v="Base"/>
    <x v="0"/>
    <x v="0"/>
    <x v="2"/>
    <s v=" Total_JP"/>
    <x v="18"/>
    <n v="-733570.86758359999"/>
  </r>
  <r>
    <s v="Baseline"/>
    <s v="Base"/>
    <x v="0"/>
    <x v="0"/>
    <x v="2"/>
    <s v=" Total_JP"/>
    <x v="19"/>
    <n v="-733570.86758359999"/>
  </r>
  <r>
    <s v="Baseline"/>
    <s v="Base"/>
    <x v="0"/>
    <x v="0"/>
    <x v="2"/>
    <s v=" Total_JP"/>
    <x v="20"/>
    <n v="-733570.86758359999"/>
  </r>
  <r>
    <s v="Baseline"/>
    <s v="Base"/>
    <x v="0"/>
    <x v="0"/>
    <x v="2"/>
    <s v=" Total_JP"/>
    <x v="21"/>
    <n v="-738987.84536929999"/>
  </r>
  <r>
    <s v="Baseline"/>
    <s v="Base"/>
    <x v="0"/>
    <x v="0"/>
    <x v="2"/>
    <s v=" Total_JP"/>
    <x v="22"/>
    <n v="-738987.84536929999"/>
  </r>
  <r>
    <s v="Baseline"/>
    <s v="Base"/>
    <x v="0"/>
    <x v="0"/>
    <x v="2"/>
    <s v=" Total_JP"/>
    <x v="23"/>
    <n v="-738987.84536929999"/>
  </r>
  <r>
    <s v="Baseline"/>
    <s v="Base"/>
    <x v="0"/>
    <x v="0"/>
    <x v="2"/>
    <s v=" Total_JP"/>
    <x v="24"/>
    <n v="-738987.84536929999"/>
  </r>
  <r>
    <s v="Baseline"/>
    <s v="Base"/>
    <x v="0"/>
    <x v="0"/>
    <x v="2"/>
    <s v=" Total_JP"/>
    <x v="25"/>
    <n v="-594828.99102870002"/>
  </r>
  <r>
    <s v="Baseline"/>
    <s v="Base"/>
    <x v="0"/>
    <x v="0"/>
    <x v="2"/>
    <s v=" Total_JP"/>
    <x v="26"/>
    <n v="-594828.99102870002"/>
  </r>
  <r>
    <s v="Baseline"/>
    <s v="Base"/>
    <x v="0"/>
    <x v="0"/>
    <x v="2"/>
    <s v=" Total_JP"/>
    <x v="27"/>
    <n v="-594828.99102870002"/>
  </r>
  <r>
    <s v="Baseline"/>
    <s v="Base"/>
    <x v="0"/>
    <x v="0"/>
    <x v="2"/>
    <s v=" Total_JP"/>
    <x v="28"/>
    <n v="-594828.99102870002"/>
  </r>
  <r>
    <s v="Baseline"/>
    <s v="Base"/>
    <x v="0"/>
    <x v="0"/>
    <x v="2"/>
    <s v=" Total_JP"/>
    <x v="29"/>
    <n v="-594828.99102870002"/>
  </r>
  <r>
    <s v="Baseline"/>
    <s v="Base"/>
    <x v="0"/>
    <x v="0"/>
    <x v="2"/>
    <s v=" Total_JP"/>
    <x v="30"/>
    <n v="-748032.33034800005"/>
  </r>
  <r>
    <s v="Baseline"/>
    <s v="Base"/>
    <x v="0"/>
    <x v="0"/>
    <x v="2"/>
    <s v=" Total_JP"/>
    <x v="31"/>
    <n v="-748032.33034800005"/>
  </r>
  <r>
    <s v="Baseline"/>
    <s v="Base"/>
    <x v="0"/>
    <x v="0"/>
    <x v="2"/>
    <s v=" Total_JP"/>
    <x v="32"/>
    <n v="-748032.33034800005"/>
  </r>
  <r>
    <s v="Baseline"/>
    <s v="Base"/>
    <x v="0"/>
    <x v="0"/>
    <x v="2"/>
    <s v=" Total_JP"/>
    <x v="33"/>
    <n v="-748032.33034800005"/>
  </r>
  <r>
    <s v="Baseline"/>
    <s v="Base"/>
    <x v="0"/>
    <x v="0"/>
    <x v="2"/>
    <s v=" Total_JP"/>
    <x v="34"/>
    <n v="-602784.47668019996"/>
  </r>
  <r>
    <s v="Baseline"/>
    <s v="Base"/>
    <x v="0"/>
    <x v="0"/>
    <x v="2"/>
    <s v=" Total_JP"/>
    <x v="35"/>
    <n v="-602784.47668019996"/>
  </r>
  <r>
    <s v="Baseline"/>
    <s v="Base"/>
    <x v="0"/>
    <x v="0"/>
    <x v="2"/>
    <s v=" Total_JP"/>
    <x v="36"/>
    <n v="-602784.47668019996"/>
  </r>
  <r>
    <s v="Baseline"/>
    <s v="Base"/>
    <x v="0"/>
    <x v="0"/>
    <x v="2"/>
    <s v=" Total_JP"/>
    <x v="37"/>
    <n v="-602784.47668019996"/>
  </r>
  <r>
    <s v="Baseline"/>
    <s v="Base"/>
    <x v="0"/>
    <x v="0"/>
    <x v="2"/>
    <s v=" Total_JP"/>
    <x v="38"/>
    <n v="-602784.47668019996"/>
  </r>
  <r>
    <s v="Baseline"/>
    <s v="Base"/>
    <x v="0"/>
    <x v="0"/>
    <x v="2"/>
    <s v=" Total_JP"/>
    <x v="39"/>
    <n v="-758529.12575030001"/>
  </r>
  <r>
    <s v="Baseline"/>
    <s v="Base"/>
    <x v="0"/>
    <x v="0"/>
    <x v="2"/>
    <s v=" Total_JP"/>
    <x v="40"/>
    <n v="-758529.12575030001"/>
  </r>
  <r>
    <s v="Baseline"/>
    <s v="Base"/>
    <x v="0"/>
    <x v="0"/>
    <x v="2"/>
    <s v=" Total_JP"/>
    <x v="41"/>
    <n v="-758529.12575030001"/>
  </r>
  <r>
    <s v="Baseline"/>
    <s v="Base"/>
    <x v="0"/>
    <x v="0"/>
    <x v="2"/>
    <s v=" Total_JP"/>
    <x v="42"/>
    <n v="-758529.12575030001"/>
  </r>
  <r>
    <s v="Baseline"/>
    <s v="Base"/>
    <x v="0"/>
    <x v="0"/>
    <x v="2"/>
    <s v=" Total_JP"/>
    <x v="43"/>
    <n v="-767456.86551809998"/>
  </r>
  <r>
    <s v="Baseline"/>
    <s v="Base"/>
    <x v="0"/>
    <x v="0"/>
    <x v="2"/>
    <s v=" Total_JP"/>
    <x v="44"/>
    <n v="-767456.86551809998"/>
  </r>
  <r>
    <s v="Baseline"/>
    <s v="Base"/>
    <x v="0"/>
    <x v="0"/>
    <x v="2"/>
    <s v=" Total_JP"/>
    <x v="45"/>
    <n v="-767456.86551809998"/>
  </r>
  <r>
    <s v="Baseline"/>
    <s v="Base"/>
    <x v="0"/>
    <x v="0"/>
    <x v="2"/>
    <s v=" Total_JP"/>
    <x v="46"/>
    <n v="-767456.86551809998"/>
  </r>
  <r>
    <s v="Baseline"/>
    <s v="Base"/>
    <x v="0"/>
    <x v="0"/>
    <x v="2"/>
    <s v=" Total_JP"/>
    <x v="47"/>
    <n v="-627861.34798109997"/>
  </r>
  <r>
    <s v="Baseline"/>
    <s v="Base"/>
    <x v="0"/>
    <x v="0"/>
    <x v="2"/>
    <s v=" Total_JP"/>
    <x v="48"/>
    <n v="-627861.34798109997"/>
  </r>
  <r>
    <s v="Baseline"/>
    <s v="Base"/>
    <x v="0"/>
    <x v="0"/>
    <x v="2"/>
    <s v=" Total_JP"/>
    <x v="49"/>
    <n v="-627861.34798109997"/>
  </r>
  <r>
    <s v="Baseline"/>
    <s v="Base"/>
    <x v="0"/>
    <x v="0"/>
    <x v="2"/>
    <s v=" Total_JP"/>
    <x v="50"/>
    <n v="-627861.34798109997"/>
  </r>
  <r>
    <s v="Baseline"/>
    <s v="Base"/>
    <x v="0"/>
    <x v="0"/>
    <x v="2"/>
    <s v=" Total_JP"/>
    <x v="51"/>
    <n v="-627861.34798109997"/>
  </r>
  <r>
    <s v="Baseline"/>
    <s v="Base"/>
    <x v="0"/>
    <x v="0"/>
    <x v="2"/>
    <s v=" Total_JP"/>
    <x v="52"/>
    <n v="-787789.21144810005"/>
  </r>
  <r>
    <s v="Baseline"/>
    <s v="Base"/>
    <x v="0"/>
    <x v="0"/>
    <x v="2"/>
    <s v=" Total_JP"/>
    <x v="53"/>
    <n v="-787789.21144810005"/>
  </r>
  <r>
    <s v="Baseline"/>
    <s v="Base"/>
    <x v="0"/>
    <x v="0"/>
    <x v="2"/>
    <s v=" Total_JP"/>
    <x v="54"/>
    <n v="-787789.21144810005"/>
  </r>
  <r>
    <s v="Baseline"/>
    <s v="Base"/>
    <x v="0"/>
    <x v="0"/>
    <x v="2"/>
    <s v=" Total_JP"/>
    <x v="55"/>
    <n v="-787789.21144810005"/>
  </r>
  <r>
    <s v="Baseline"/>
    <s v="Base"/>
    <x v="0"/>
    <x v="0"/>
    <x v="2"/>
    <s v=" Total_JP"/>
    <x v="56"/>
    <n v="-791378.42621199996"/>
  </r>
  <r>
    <s v="Baseline"/>
    <s v="Base"/>
    <x v="0"/>
    <x v="0"/>
    <x v="2"/>
    <s v=" Total_JP"/>
    <x v="57"/>
    <n v="-791378.42621199996"/>
  </r>
  <r>
    <s v="Baseline"/>
    <s v="Base"/>
    <x v="0"/>
    <x v="0"/>
    <x v="2"/>
    <s v=" Total_JP"/>
    <x v="58"/>
    <n v="-791378.42621199996"/>
  </r>
  <r>
    <s v="Baseline"/>
    <s v="Base"/>
    <x v="0"/>
    <x v="0"/>
    <x v="2"/>
    <s v=" Total_JP"/>
    <x v="59"/>
    <n v="-791378.42621199996"/>
  </r>
  <r>
    <s v="Baseline"/>
    <s v="Base"/>
    <x v="0"/>
    <x v="0"/>
    <x v="2"/>
    <s v=" Total_JP"/>
    <x v="60"/>
    <n v="-636141.85229970003"/>
  </r>
  <r>
    <s v="Baseline"/>
    <s v="Base"/>
    <x v="0"/>
    <x v="0"/>
    <x v="2"/>
    <s v=" Total_JP"/>
    <x v="61"/>
    <n v="-636141.85229970003"/>
  </r>
  <r>
    <s v="Baseline"/>
    <s v="Base"/>
    <x v="0"/>
    <x v="0"/>
    <x v="2"/>
    <s v=" Total_JP"/>
    <x v="62"/>
    <n v="-636141.85229970003"/>
  </r>
  <r>
    <s v="Baseline"/>
    <s v="Base"/>
    <x v="0"/>
    <x v="0"/>
    <x v="2"/>
    <s v=" Total_JP"/>
    <x v="63"/>
    <n v="-636141.85229970003"/>
  </r>
  <r>
    <s v="Baseline"/>
    <s v="Base"/>
    <x v="0"/>
    <x v="0"/>
    <x v="2"/>
    <s v=" Total_JP"/>
    <x v="64"/>
    <n v="-636141.85229970003"/>
  </r>
  <r>
    <s v="Baseline"/>
    <s v="Base"/>
    <x v="0"/>
    <x v="0"/>
    <x v="2"/>
    <s v=" Total_JP"/>
    <x v="65"/>
    <n v="-799333.91186340002"/>
  </r>
  <r>
    <s v="Baseline"/>
    <s v="Base"/>
    <x v="0"/>
    <x v="0"/>
    <x v="2"/>
    <s v=" Total_JP"/>
    <x v="66"/>
    <n v="-799333.91186340002"/>
  </r>
  <r>
    <s v="Baseline"/>
    <s v="Base"/>
    <x v="0"/>
    <x v="0"/>
    <x v="2"/>
    <s v=" Total_JP"/>
    <x v="67"/>
    <n v="-799333.91186340002"/>
  </r>
  <r>
    <s v="Baseline"/>
    <s v="Base"/>
    <x v="0"/>
    <x v="0"/>
    <x v="2"/>
    <s v=" Total_JP"/>
    <x v="68"/>
    <n v="-799333.91186340002"/>
  </r>
  <r>
    <s v="Baseline"/>
    <s v="Base"/>
    <x v="0"/>
    <x v="0"/>
    <x v="2"/>
    <s v=" Total_JP"/>
    <x v="69"/>
    <n v="-803566.62622980005"/>
  </r>
  <r>
    <s v="Baseline"/>
    <s v="Base"/>
    <x v="0"/>
    <x v="0"/>
    <x v="2"/>
    <s v=" Total_JP"/>
    <x v="70"/>
    <n v="-803566.62622980005"/>
  </r>
  <r>
    <s v="Baseline"/>
    <s v="Base"/>
    <x v="0"/>
    <x v="0"/>
    <x v="2"/>
    <s v=" Total_JP"/>
    <x v="71"/>
    <n v="-803566.62622980005"/>
  </r>
  <r>
    <s v="Baseline"/>
    <s v="Base"/>
    <x v="0"/>
    <x v="0"/>
    <x v="2"/>
    <s v=" Total_JP"/>
    <x v="72"/>
    <n v="-803566.62622980005"/>
  </r>
  <r>
    <s v="Baseline"/>
    <s v="Base"/>
    <x v="0"/>
    <x v="0"/>
    <x v="2"/>
    <s v=" Total_JP"/>
    <x v="73"/>
    <n v="-645384.33715609997"/>
  </r>
  <r>
    <s v="Baseline"/>
    <s v="Base"/>
    <x v="0"/>
    <x v="0"/>
    <x v="2"/>
    <s v=" Total_JP"/>
    <x v="74"/>
    <n v="-645384.33715609997"/>
  </r>
  <r>
    <s v="Baseline"/>
    <s v="Base"/>
    <x v="0"/>
    <x v="0"/>
    <x v="2"/>
    <s v=" Total_JP"/>
    <x v="75"/>
    <n v="-645384.33715609997"/>
  </r>
  <r>
    <s v="Baseline"/>
    <s v="Base"/>
    <x v="0"/>
    <x v="0"/>
    <x v="2"/>
    <s v=" Total_JP"/>
    <x v="76"/>
    <n v="-645384.33715609997"/>
  </r>
  <r>
    <s v="Baseline"/>
    <s v="Base"/>
    <x v="0"/>
    <x v="0"/>
    <x v="2"/>
    <s v=" Total_JP"/>
    <x v="77"/>
    <n v="-645384.33715609997"/>
  </r>
  <r>
    <s v="Baseline"/>
    <s v="Base"/>
    <x v="0"/>
    <x v="0"/>
    <x v="2"/>
    <s v=" Total_JP"/>
    <x v="78"/>
    <n v="-808737.03813"/>
  </r>
  <r>
    <s v="Baseline"/>
    <s v="Base"/>
    <x v="0"/>
    <x v="0"/>
    <x v="2"/>
    <s v=" Total_JP"/>
    <x v="79"/>
    <n v="-808737.03813"/>
  </r>
  <r>
    <s v="Baseline"/>
    <s v="Base"/>
    <x v="0"/>
    <x v="0"/>
    <x v="2"/>
    <s v=" Total_JP"/>
    <x v="80"/>
    <n v="-808737.03813"/>
  </r>
  <r>
    <s v="Baseline"/>
    <s v="Base"/>
    <x v="0"/>
    <x v="0"/>
    <x v="2"/>
    <s v=" Total_JP"/>
    <x v="81"/>
    <n v="-808737.03813"/>
  </r>
  <r>
    <s v="Baseline"/>
    <s v="Base"/>
    <x v="0"/>
    <x v="0"/>
    <x v="2"/>
    <s v=" Total_JP"/>
    <x v="82"/>
    <n v="-648373.94851679995"/>
  </r>
  <r>
    <s v="Baseline"/>
    <s v="Base"/>
    <x v="0"/>
    <x v="0"/>
    <x v="2"/>
    <s v=" Total_JP"/>
    <x v="83"/>
    <n v="-648373.94851679995"/>
  </r>
  <r>
    <s v="Baseline"/>
    <s v="Base"/>
    <x v="0"/>
    <x v="0"/>
    <x v="2"/>
    <s v=" Total_JP"/>
    <x v="84"/>
    <n v="-648373.94851679995"/>
  </r>
  <r>
    <s v="Baseline"/>
    <s v="Base"/>
    <x v="0"/>
    <x v="0"/>
    <x v="2"/>
    <s v=" Total_JP"/>
    <x v="85"/>
    <n v="-648373.94851679995"/>
  </r>
  <r>
    <s v="Baseline"/>
    <s v="Base"/>
    <x v="0"/>
    <x v="0"/>
    <x v="2"/>
    <s v=" Total_JP"/>
    <x v="86"/>
    <n v="-648373.94851679995"/>
  </r>
  <r>
    <s v="Baseline"/>
    <s v="Base"/>
    <x v="0"/>
    <x v="0"/>
    <x v="2"/>
    <s v=" Total_JP"/>
    <x v="87"/>
    <n v="-812329.054779"/>
  </r>
  <r>
    <s v="Baseline"/>
    <s v="Base"/>
    <x v="0"/>
    <x v="0"/>
    <x v="2"/>
    <s v=" Total_JP"/>
    <x v="88"/>
    <n v="-812329.054779"/>
  </r>
  <r>
    <s v="Baseline"/>
    <s v="Base"/>
    <x v="0"/>
    <x v="0"/>
    <x v="2"/>
    <s v=" Total_JP"/>
    <x v="89"/>
    <n v="-812329.054779"/>
  </r>
  <r>
    <s v="Baseline"/>
    <s v="Base"/>
    <x v="0"/>
    <x v="0"/>
    <x v="2"/>
    <s v=" Total_JP"/>
    <x v="90"/>
    <n v="-812329.054779"/>
  </r>
  <r>
    <s v="Baseline"/>
    <s v="Base"/>
    <x v="0"/>
    <x v="0"/>
    <x v="2"/>
    <s v=" Total_JP"/>
    <x v="91"/>
    <n v="-815814.59979550005"/>
  </r>
  <r>
    <s v="Baseline"/>
    <s v="Base"/>
    <x v="0"/>
    <x v="0"/>
    <x v="2"/>
    <s v=" Total_JP"/>
    <x v="92"/>
    <n v="-815814.59979550005"/>
  </r>
  <r>
    <s v="Baseline"/>
    <s v="Base"/>
    <x v="0"/>
    <x v="0"/>
    <x v="2"/>
    <s v=" Total_JP"/>
    <x v="93"/>
    <n v="-815814.59979550005"/>
  </r>
  <r>
    <s v="Baseline"/>
    <s v="Base"/>
    <x v="0"/>
    <x v="0"/>
    <x v="2"/>
    <s v=" Total_JP"/>
    <x v="94"/>
    <n v="-815814.59979550005"/>
  </r>
  <r>
    <s v="Baseline"/>
    <s v="Base"/>
    <x v="0"/>
    <x v="0"/>
    <x v="2"/>
    <s v=" Total_JP"/>
    <x v="95"/>
    <n v="-655716.75530139997"/>
  </r>
  <r>
    <s v="Baseline"/>
    <s v="Base"/>
    <x v="0"/>
    <x v="0"/>
    <x v="2"/>
    <s v=" Total_JP"/>
    <x v="96"/>
    <n v="-655716.75530139997"/>
  </r>
  <r>
    <s v="Baseline"/>
    <s v="Base"/>
    <x v="0"/>
    <x v="0"/>
    <x v="2"/>
    <s v=" Total_JP"/>
    <x v="97"/>
    <n v="-655716.75530139997"/>
  </r>
  <r>
    <s v="Baseline"/>
    <s v="Base"/>
    <x v="0"/>
    <x v="0"/>
    <x v="2"/>
    <s v=" Total_JP"/>
    <x v="98"/>
    <n v="-655716.75530139997"/>
  </r>
  <r>
    <s v="Baseline"/>
    <s v="Base"/>
    <x v="0"/>
    <x v="0"/>
    <x v="2"/>
    <s v=" Total_JP"/>
    <x v="99"/>
    <n v="-655716.75530139997"/>
  </r>
  <r>
    <s v="Baseline"/>
    <s v="Base"/>
    <x v="0"/>
    <x v="0"/>
    <x v="2"/>
    <s v=" Total_JP"/>
    <x v="100"/>
    <n v="-826593.45162740001"/>
  </r>
  <r>
    <s v="Baseline"/>
    <s v="Base"/>
    <x v="0"/>
    <x v="0"/>
    <x v="2"/>
    <s v=" Total_JP"/>
    <x v="101"/>
    <n v="-826593.45162740001"/>
  </r>
  <r>
    <s v="Baseline"/>
    <s v="Base"/>
    <x v="0"/>
    <x v="0"/>
    <x v="2"/>
    <s v=" Total_JP"/>
    <x v="102"/>
    <n v="-826593.45162740001"/>
  </r>
  <r>
    <s v="Baseline"/>
    <s v="Base"/>
    <x v="0"/>
    <x v="0"/>
    <x v="2"/>
    <s v=" Total_JP"/>
    <x v="103"/>
    <n v="-826593.45162740001"/>
  </r>
  <r>
    <s v="Baseline"/>
    <s v="Base"/>
    <x v="0"/>
    <x v="0"/>
    <x v="2"/>
    <s v=" Total_JP"/>
    <x v="104"/>
    <n v="-829404.67630579998"/>
  </r>
  <r>
    <s v="Baseline"/>
    <s v="Base"/>
    <x v="0"/>
    <x v="0"/>
    <x v="2"/>
    <s v=" Total_JP"/>
    <x v="105"/>
    <n v="-829404.67630579998"/>
  </r>
  <r>
    <s v="Baseline"/>
    <s v="Base"/>
    <x v="0"/>
    <x v="0"/>
    <x v="2"/>
    <s v=" Total_JP"/>
    <x v="106"/>
    <n v="-829404.67630579998"/>
  </r>
  <r>
    <s v="Baseline"/>
    <s v="Base"/>
    <x v="0"/>
    <x v="0"/>
    <x v="2"/>
    <s v=" Total_JP"/>
    <x v="107"/>
    <n v="-829404.67630579998"/>
  </r>
  <r>
    <s v="Baseline"/>
    <s v="Base"/>
    <x v="0"/>
    <x v="0"/>
    <x v="2"/>
    <s v=" Total_JP"/>
    <x v="108"/>
    <n v="-833199.36264079995"/>
  </r>
  <r>
    <s v="Baseline"/>
    <s v="Base"/>
    <x v="0"/>
    <x v="0"/>
    <x v="2"/>
    <s v=" Total_JP"/>
    <x v="109"/>
    <n v="-833199.36264079995"/>
  </r>
  <r>
    <s v="Baseline"/>
    <s v="Base"/>
    <x v="0"/>
    <x v="0"/>
    <x v="2"/>
    <s v=" Total_JP"/>
    <x v="110"/>
    <n v="-833199.36264079995"/>
  </r>
  <r>
    <s v="Baseline"/>
    <s v="Base"/>
    <x v="0"/>
    <x v="0"/>
    <x v="2"/>
    <s v=" Total_JP"/>
    <x v="111"/>
    <n v="-833199.36264079995"/>
  </r>
  <r>
    <s v="Baseline"/>
    <s v="Base"/>
    <x v="0"/>
    <x v="0"/>
    <x v="2"/>
    <s v=" Total_JP"/>
    <x v="112"/>
    <n v="-670300.56704690005"/>
  </r>
  <r>
    <s v="Baseline"/>
    <s v="Base"/>
    <x v="0"/>
    <x v="0"/>
    <x v="2"/>
    <s v=" Total_JP"/>
    <x v="113"/>
    <n v="-670300.56704690005"/>
  </r>
  <r>
    <s v="Baseline"/>
    <s v="Base"/>
    <x v="0"/>
    <x v="0"/>
    <x v="2"/>
    <s v=" Total_JP"/>
    <x v="114"/>
    <n v="-670300.56704690005"/>
  </r>
  <r>
    <s v="Baseline"/>
    <s v="Base"/>
    <x v="0"/>
    <x v="0"/>
    <x v="2"/>
    <s v=" Total_JP"/>
    <x v="115"/>
    <n v="-670300.56704690005"/>
  </r>
  <r>
    <s v="Baseline"/>
    <s v="Base"/>
    <x v="0"/>
    <x v="0"/>
    <x v="2"/>
    <s v=" Total_JP"/>
    <x v="116"/>
    <n v="-670300.56704690005"/>
  </r>
  <r>
    <s v="Baseline"/>
    <s v="Base"/>
    <x v="0"/>
    <x v="0"/>
    <x v="2"/>
    <s v=" Total_JP"/>
    <x v="117"/>
    <n v="-840601.9429735"/>
  </r>
  <r>
    <s v="Baseline"/>
    <s v="Base"/>
    <x v="0"/>
    <x v="0"/>
    <x v="2"/>
    <s v=" Total_JP"/>
    <x v="118"/>
    <n v="-840601.9429735"/>
  </r>
  <r>
    <s v="Baseline"/>
    <s v="Base"/>
    <x v="0"/>
    <x v="0"/>
    <x v="2"/>
    <s v=" Total_JP"/>
    <x v="119"/>
    <n v="-840601.9429735"/>
  </r>
  <r>
    <s v="Baseline"/>
    <s v="Base"/>
    <x v="0"/>
    <x v="0"/>
    <x v="2"/>
    <s v=" Total_JP"/>
    <x v="120"/>
    <n v="-840601.9429735"/>
  </r>
  <r>
    <s v="Baseline"/>
    <s v="Base"/>
    <x v="0"/>
    <x v="0"/>
    <x v="2"/>
    <s v=" Total_JP"/>
    <x v="121"/>
    <n v="-674107.39488379995"/>
  </r>
  <r>
    <s v="Baseline"/>
    <s v="Base"/>
    <x v="0"/>
    <x v="0"/>
    <x v="2"/>
    <s v=" Total_JP"/>
    <x v="122"/>
    <n v="-674107.39488379995"/>
  </r>
  <r>
    <s v="Baseline"/>
    <s v="Base"/>
    <x v="0"/>
    <x v="0"/>
    <x v="2"/>
    <s v=" Total_JP"/>
    <x v="123"/>
    <n v="-674107.39488379995"/>
  </r>
  <r>
    <s v="Baseline"/>
    <s v="Base"/>
    <x v="0"/>
    <x v="0"/>
    <x v="2"/>
    <s v=" Total_JP"/>
    <x v="124"/>
    <n v="-674107.39488379995"/>
  </r>
  <r>
    <s v="Baseline"/>
    <s v="Base"/>
    <x v="0"/>
    <x v="0"/>
    <x v="2"/>
    <s v=" Total_JP"/>
    <x v="125"/>
    <n v="-674107.39488379995"/>
  </r>
  <r>
    <s v="Baseline"/>
    <s v="Base"/>
    <x v="0"/>
    <x v="0"/>
    <x v="2"/>
    <s v=" Total_JP"/>
    <x v="126"/>
    <n v="-845283.89291129995"/>
  </r>
  <r>
    <s v="Baseline"/>
    <s v="Base"/>
    <x v="0"/>
    <x v="0"/>
    <x v="2"/>
    <s v=" Total_JP"/>
    <x v="127"/>
    <n v="-845283.89291129995"/>
  </r>
  <r>
    <s v="Baseline"/>
    <s v="Base"/>
    <x v="0"/>
    <x v="0"/>
    <x v="2"/>
    <s v=" Total_JP"/>
    <x v="128"/>
    <n v="-845283.89291129995"/>
  </r>
  <r>
    <s v="Baseline"/>
    <s v="Base"/>
    <x v="0"/>
    <x v="0"/>
    <x v="2"/>
    <s v=" Total_JP"/>
    <x v="129"/>
    <n v="-845283.89291129995"/>
  </r>
  <r>
    <s v="Baseline"/>
    <s v="Base"/>
    <x v="0"/>
    <x v="0"/>
    <x v="2"/>
    <s v=" Total_JP"/>
    <x v="130"/>
    <n v="-847565.56131310004"/>
  </r>
  <r>
    <s v="Baseline"/>
    <s v="Base"/>
    <x v="0"/>
    <x v="0"/>
    <x v="2"/>
    <s v=" Total_JP"/>
    <x v="131"/>
    <n v="-847565.56131310004"/>
  </r>
  <r>
    <s v="Baseline"/>
    <s v="Base"/>
    <x v="0"/>
    <x v="0"/>
    <x v="2"/>
    <s v=" Total_JP"/>
    <x v="132"/>
    <n v="-847565.56131310004"/>
  </r>
  <r>
    <s v="Baseline"/>
    <s v="Base"/>
    <x v="0"/>
    <x v="0"/>
    <x v="2"/>
    <s v=" Total_JP"/>
    <x v="133"/>
    <n v="-847565.56131310004"/>
  </r>
  <r>
    <s v="Baseline"/>
    <s v="Base"/>
    <x v="0"/>
    <x v="0"/>
    <x v="2"/>
    <s v=" Total_JP"/>
    <x v="134"/>
    <n v="-679641.11788040004"/>
  </r>
  <r>
    <s v="Baseline"/>
    <s v="Base"/>
    <x v="0"/>
    <x v="0"/>
    <x v="2"/>
    <s v=" Total_JP"/>
    <x v="135"/>
    <n v="-679641.11788040004"/>
  </r>
  <r>
    <s v="Baseline"/>
    <s v="Base"/>
    <x v="0"/>
    <x v="0"/>
    <x v="2"/>
    <s v=" Total_JP"/>
    <x v="136"/>
    <n v="-679641.11788040004"/>
  </r>
  <r>
    <s v="Baseline"/>
    <s v="Base"/>
    <x v="0"/>
    <x v="0"/>
    <x v="2"/>
    <s v=" Total_JP"/>
    <x v="137"/>
    <n v="-679641.11788040004"/>
  </r>
  <r>
    <s v="Baseline"/>
    <s v="Base"/>
    <x v="0"/>
    <x v="0"/>
    <x v="2"/>
    <s v=" Total_JP"/>
    <x v="138"/>
    <n v="-679641.11788040004"/>
  </r>
  <r>
    <s v="Baseline"/>
    <s v="Base"/>
    <x v="0"/>
    <x v="0"/>
    <x v="2"/>
    <s v=" Total_JP"/>
    <x v="139"/>
    <n v="-852259.65275290003"/>
  </r>
  <r>
    <s v="Baseline"/>
    <s v="Base"/>
    <x v="0"/>
    <x v="0"/>
    <x v="2"/>
    <s v=" Total_JP"/>
    <x v="140"/>
    <n v="-852259.65275290003"/>
  </r>
  <r>
    <s v="Baseline"/>
    <s v="Base"/>
    <x v="0"/>
    <x v="0"/>
    <x v="2"/>
    <s v=" Total_JP"/>
    <x v="141"/>
    <n v="-852259.65275290003"/>
  </r>
  <r>
    <s v="Baseline"/>
    <s v="Base"/>
    <x v="0"/>
    <x v="0"/>
    <x v="2"/>
    <s v=" Total_JP"/>
    <x v="142"/>
    <n v="-852259.65275290003"/>
  </r>
  <r>
    <s v="Baseline"/>
    <s v="Base"/>
    <x v="0"/>
    <x v="0"/>
    <x v="2"/>
    <s v=" Total_JP"/>
    <x v="143"/>
    <n v="-855517.31111779995"/>
  </r>
  <r>
    <s v="Baseline"/>
    <s v="Base"/>
    <x v="0"/>
    <x v="0"/>
    <x v="2"/>
    <s v=" Total_JP"/>
    <x v="144"/>
    <n v="-855517.31111779995"/>
  </r>
  <r>
    <s v="Baseline"/>
    <s v="Base"/>
    <x v="0"/>
    <x v="0"/>
    <x v="2"/>
    <s v=" Total_JP"/>
    <x v="145"/>
    <n v="-855517.31111779995"/>
  </r>
  <r>
    <s v="Baseline"/>
    <s v="Base"/>
    <x v="0"/>
    <x v="0"/>
    <x v="2"/>
    <s v=" Total_JP"/>
    <x v="146"/>
    <n v="-855517.31111779995"/>
  </r>
  <r>
    <s v="Baseline"/>
    <s v="Base"/>
    <x v="0"/>
    <x v="0"/>
    <x v="2"/>
    <s v=" Total_JP"/>
    <x v="147"/>
    <n v="-687835.69772379997"/>
  </r>
  <r>
    <s v="Baseline"/>
    <s v="Base"/>
    <x v="0"/>
    <x v="0"/>
    <x v="2"/>
    <s v=" Total_JP"/>
    <x v="148"/>
    <n v="-687835.69772379997"/>
  </r>
  <r>
    <s v="Baseline"/>
    <s v="Base"/>
    <x v="0"/>
    <x v="0"/>
    <x v="2"/>
    <s v=" Total_JP"/>
    <x v="149"/>
    <n v="-687835.69772379997"/>
  </r>
  <r>
    <s v="Baseline"/>
    <s v="Base"/>
    <x v="0"/>
    <x v="0"/>
    <x v="2"/>
    <s v=" Total_JP"/>
    <x v="150"/>
    <n v="-687835.69772379997"/>
  </r>
  <r>
    <s v="Baseline"/>
    <s v="Base"/>
    <x v="0"/>
    <x v="0"/>
    <x v="2"/>
    <s v=" Total_JP"/>
    <x v="151"/>
    <n v="-687835.69772379997"/>
  </r>
  <r>
    <s v="Baseline"/>
    <s v="Base"/>
    <x v="0"/>
    <x v="0"/>
    <x v="2"/>
    <s v=" Total_JP"/>
    <x v="152"/>
    <n v="-865233.31454960001"/>
  </r>
  <r>
    <s v="Baseline"/>
    <s v="Base"/>
    <x v="0"/>
    <x v="0"/>
    <x v="2"/>
    <s v=" Total_JP"/>
    <x v="153"/>
    <n v="-865233.31454960001"/>
  </r>
  <r>
    <s v="Baseline"/>
    <s v="Base"/>
    <x v="0"/>
    <x v="0"/>
    <x v="2"/>
    <s v=" Total_JP"/>
    <x v="154"/>
    <n v="-865233.31454960001"/>
  </r>
  <r>
    <s v="Baseline"/>
    <s v="Base"/>
    <x v="0"/>
    <x v="0"/>
    <x v="2"/>
    <s v=" Total_JP"/>
    <x v="155"/>
    <n v="-865233.31454960001"/>
  </r>
  <r>
    <s v="Incremental"/>
    <s v="Media"/>
    <x v="1"/>
    <x v="1"/>
    <x v="3"/>
    <s v=" Total_JP"/>
    <x v="0"/>
    <n v="0"/>
  </r>
  <r>
    <s v="Incremental"/>
    <s v="Media"/>
    <x v="1"/>
    <x v="1"/>
    <x v="3"/>
    <s v=" Total_JP"/>
    <x v="1"/>
    <n v="0"/>
  </r>
  <r>
    <s v="Incremental"/>
    <s v="Media"/>
    <x v="1"/>
    <x v="1"/>
    <x v="3"/>
    <s v=" Total_JP"/>
    <x v="2"/>
    <n v="0"/>
  </r>
  <r>
    <s v="Incremental"/>
    <s v="Media"/>
    <x v="1"/>
    <x v="1"/>
    <x v="3"/>
    <s v=" Total_JP"/>
    <x v="3"/>
    <n v="0"/>
  </r>
  <r>
    <s v="Incremental"/>
    <s v="Media"/>
    <x v="1"/>
    <x v="1"/>
    <x v="3"/>
    <s v=" Total_JP"/>
    <x v="4"/>
    <n v="0"/>
  </r>
  <r>
    <s v="Incremental"/>
    <s v="Media"/>
    <x v="1"/>
    <x v="1"/>
    <x v="3"/>
    <s v=" Total_JP"/>
    <x v="5"/>
    <n v="0"/>
  </r>
  <r>
    <s v="Incremental"/>
    <s v="Media"/>
    <x v="1"/>
    <x v="1"/>
    <x v="3"/>
    <s v=" Total_JP"/>
    <x v="6"/>
    <n v="0"/>
  </r>
  <r>
    <s v="Incremental"/>
    <s v="Media"/>
    <x v="1"/>
    <x v="1"/>
    <x v="3"/>
    <s v=" Total_JP"/>
    <x v="7"/>
    <n v="0"/>
  </r>
  <r>
    <s v="Incremental"/>
    <s v="Media"/>
    <x v="1"/>
    <x v="1"/>
    <x v="3"/>
    <s v=" Total_JP"/>
    <x v="8"/>
    <n v="0"/>
  </r>
  <r>
    <s v="Incremental"/>
    <s v="Media"/>
    <x v="1"/>
    <x v="1"/>
    <x v="3"/>
    <s v=" Total_JP"/>
    <x v="9"/>
    <n v="0"/>
  </r>
  <r>
    <s v="Incremental"/>
    <s v="Media"/>
    <x v="1"/>
    <x v="1"/>
    <x v="3"/>
    <s v=" Total_JP"/>
    <x v="10"/>
    <n v="0"/>
  </r>
  <r>
    <s v="Incremental"/>
    <s v="Media"/>
    <x v="1"/>
    <x v="1"/>
    <x v="3"/>
    <s v=" Total_JP"/>
    <x v="11"/>
    <n v="0"/>
  </r>
  <r>
    <s v="Incremental"/>
    <s v="Media"/>
    <x v="1"/>
    <x v="1"/>
    <x v="3"/>
    <s v=" Total_JP"/>
    <x v="12"/>
    <n v="0"/>
  </r>
  <r>
    <s v="Incremental"/>
    <s v="Media"/>
    <x v="1"/>
    <x v="1"/>
    <x v="3"/>
    <s v=" Total_JP"/>
    <x v="13"/>
    <n v="0"/>
  </r>
  <r>
    <s v="Incremental"/>
    <s v="Media"/>
    <x v="1"/>
    <x v="1"/>
    <x v="3"/>
    <s v=" Total_JP"/>
    <x v="14"/>
    <n v="5143.8289649999997"/>
  </r>
  <r>
    <s v="Incremental"/>
    <s v="Media"/>
    <x v="1"/>
    <x v="1"/>
    <x v="3"/>
    <s v=" Total_JP"/>
    <x v="15"/>
    <n v="19613.858426399998"/>
  </r>
  <r>
    <s v="Incremental"/>
    <s v="Media"/>
    <x v="1"/>
    <x v="1"/>
    <x v="3"/>
    <s v=" Total_JP"/>
    <x v="16"/>
    <n v="30112.228395300001"/>
  </r>
  <r>
    <s v="Incremental"/>
    <s v="Media"/>
    <x v="1"/>
    <x v="1"/>
    <x v="3"/>
    <s v=" Total_JP"/>
    <x v="17"/>
    <n v="25485.7620198"/>
  </r>
  <r>
    <s v="Incremental"/>
    <s v="Media"/>
    <x v="1"/>
    <x v="1"/>
    <x v="3"/>
    <s v=" Total_JP"/>
    <x v="18"/>
    <n v="6379.3000505"/>
  </r>
  <r>
    <s v="Incremental"/>
    <s v="Media"/>
    <x v="1"/>
    <x v="1"/>
    <x v="3"/>
    <s v=" Total_JP"/>
    <x v="19"/>
    <n v="0"/>
  </r>
  <r>
    <s v="Incremental"/>
    <s v="Media"/>
    <x v="1"/>
    <x v="1"/>
    <x v="3"/>
    <s v=" Total_JP"/>
    <x v="20"/>
    <n v="1235.5368933"/>
  </r>
  <r>
    <s v="Incremental"/>
    <s v="Media"/>
    <x v="1"/>
    <x v="1"/>
    <x v="3"/>
    <s v=" Total_JP"/>
    <x v="21"/>
    <n v="8544.3661871999993"/>
  </r>
  <r>
    <s v="Incremental"/>
    <s v="Media"/>
    <x v="1"/>
    <x v="1"/>
    <x v="3"/>
    <s v=" Total_JP"/>
    <x v="22"/>
    <n v="50327.025148399996"/>
  </r>
  <r>
    <s v="Incremental"/>
    <s v="Media"/>
    <x v="1"/>
    <x v="1"/>
    <x v="3"/>
    <s v=" Total_JP"/>
    <x v="23"/>
    <n v="246390.1931602"/>
  </r>
  <r>
    <s v="Incremental"/>
    <s v="Media"/>
    <x v="1"/>
    <x v="1"/>
    <x v="3"/>
    <s v=" Total_JP"/>
    <x v="24"/>
    <n v="548069.21301409998"/>
  </r>
  <r>
    <s v="Incremental"/>
    <s v="Media"/>
    <x v="1"/>
    <x v="1"/>
    <x v="3"/>
    <s v=" Total_JP"/>
    <x v="25"/>
    <n v="629673.82493480004"/>
  </r>
  <r>
    <s v="Incremental"/>
    <s v="Media"/>
    <x v="1"/>
    <x v="1"/>
    <x v="3"/>
    <s v=" Total_JP"/>
    <x v="26"/>
    <n v="387865.92338990001"/>
  </r>
  <r>
    <s v="Incremental"/>
    <s v="Media"/>
    <x v="1"/>
    <x v="1"/>
    <x v="3"/>
    <s v=" Total_JP"/>
    <x v="27"/>
    <n v="51276.007961099996"/>
  </r>
  <r>
    <s v="Incremental"/>
    <s v="Media"/>
    <x v="1"/>
    <x v="1"/>
    <x v="3"/>
    <s v=" Total_JP"/>
    <x v="28"/>
    <n v="68313.189808099996"/>
  </r>
  <r>
    <s v="Incremental"/>
    <s v="Media"/>
    <x v="1"/>
    <x v="1"/>
    <x v="3"/>
    <s v=" Total_JP"/>
    <x v="29"/>
    <n v="84636.434343899993"/>
  </r>
  <r>
    <s v="Incremental"/>
    <s v="Media"/>
    <x v="1"/>
    <x v="1"/>
    <x v="3"/>
    <s v=" Total_JP"/>
    <x v="30"/>
    <n v="80684.518920899995"/>
  </r>
  <r>
    <s v="Incremental"/>
    <s v="Media"/>
    <x v="1"/>
    <x v="1"/>
    <x v="3"/>
    <s v=" Total_JP"/>
    <x v="31"/>
    <n v="73883.662580400007"/>
  </r>
  <r>
    <s v="Incremental"/>
    <s v="Media"/>
    <x v="1"/>
    <x v="1"/>
    <x v="3"/>
    <s v=" Total_JP"/>
    <x v="32"/>
    <n v="64289.7104559"/>
  </r>
  <r>
    <s v="Incremental"/>
    <s v="Media"/>
    <x v="1"/>
    <x v="1"/>
    <x v="3"/>
    <s v=" Total_JP"/>
    <x v="33"/>
    <n v="58767.031971199998"/>
  </r>
  <r>
    <s v="Incremental"/>
    <s v="Media"/>
    <x v="1"/>
    <x v="1"/>
    <x v="3"/>
    <s v=" Total_JP"/>
    <x v="34"/>
    <n v="36233.133838000002"/>
  </r>
  <r>
    <s v="Incremental"/>
    <s v="Media"/>
    <x v="1"/>
    <x v="1"/>
    <x v="3"/>
    <s v=" Total_JP"/>
    <x v="35"/>
    <n v="11589.0433815"/>
  </r>
  <r>
    <s v="Incremental"/>
    <s v="Media"/>
    <x v="1"/>
    <x v="1"/>
    <x v="3"/>
    <s v=" Total_JP"/>
    <x v="36"/>
    <n v="0"/>
  </r>
  <r>
    <s v="Incremental"/>
    <s v="Media"/>
    <x v="1"/>
    <x v="1"/>
    <x v="3"/>
    <s v=" Total_JP"/>
    <x v="37"/>
    <n v="0"/>
  </r>
  <r>
    <s v="Incremental"/>
    <s v="Media"/>
    <x v="1"/>
    <x v="1"/>
    <x v="3"/>
    <s v=" Total_JP"/>
    <x v="38"/>
    <n v="0"/>
  </r>
  <r>
    <s v="Incremental"/>
    <s v="Media"/>
    <x v="1"/>
    <x v="1"/>
    <x v="3"/>
    <s v=" Total_JP"/>
    <x v="39"/>
    <n v="0"/>
  </r>
  <r>
    <s v="Incremental"/>
    <s v="Media"/>
    <x v="1"/>
    <x v="1"/>
    <x v="3"/>
    <s v=" Total_JP"/>
    <x v="40"/>
    <n v="0"/>
  </r>
  <r>
    <s v="Incremental"/>
    <s v="Media"/>
    <x v="1"/>
    <x v="1"/>
    <x v="3"/>
    <s v=" Total_JP"/>
    <x v="41"/>
    <n v="0"/>
  </r>
  <r>
    <s v="Incremental"/>
    <s v="Media"/>
    <x v="1"/>
    <x v="1"/>
    <x v="3"/>
    <s v=" Total_JP"/>
    <x v="42"/>
    <n v="0"/>
  </r>
  <r>
    <s v="Incremental"/>
    <s v="Media"/>
    <x v="1"/>
    <x v="1"/>
    <x v="3"/>
    <s v=" Total_JP"/>
    <x v="43"/>
    <n v="0"/>
  </r>
  <r>
    <s v="Incremental"/>
    <s v="Media"/>
    <x v="1"/>
    <x v="1"/>
    <x v="3"/>
    <s v=" Total_JP"/>
    <x v="44"/>
    <n v="0"/>
  </r>
  <r>
    <s v="Incremental"/>
    <s v="Media"/>
    <x v="1"/>
    <x v="1"/>
    <x v="3"/>
    <s v=" Total_JP"/>
    <x v="45"/>
    <n v="0"/>
  </r>
  <r>
    <s v="Incremental"/>
    <s v="Media"/>
    <x v="1"/>
    <x v="1"/>
    <x v="3"/>
    <s v=" Total_JP"/>
    <x v="46"/>
    <n v="0"/>
  </r>
  <r>
    <s v="Incremental"/>
    <s v="Media"/>
    <x v="1"/>
    <x v="1"/>
    <x v="3"/>
    <s v=" Total_JP"/>
    <x v="47"/>
    <n v="0"/>
  </r>
  <r>
    <s v="Incremental"/>
    <s v="Media"/>
    <x v="1"/>
    <x v="1"/>
    <x v="3"/>
    <s v=" Total_JP"/>
    <x v="48"/>
    <n v="0"/>
  </r>
  <r>
    <s v="Incremental"/>
    <s v="Media"/>
    <x v="1"/>
    <x v="1"/>
    <x v="3"/>
    <s v=" Total_JP"/>
    <x v="49"/>
    <n v="0"/>
  </r>
  <r>
    <s v="Incremental"/>
    <s v="Media"/>
    <x v="1"/>
    <x v="1"/>
    <x v="3"/>
    <s v=" Total_JP"/>
    <x v="50"/>
    <n v="0"/>
  </r>
  <r>
    <s v="Incremental"/>
    <s v="Media"/>
    <x v="1"/>
    <x v="1"/>
    <x v="3"/>
    <s v=" Total_JP"/>
    <x v="51"/>
    <n v="0"/>
  </r>
  <r>
    <s v="Incremental"/>
    <s v="Media"/>
    <x v="1"/>
    <x v="1"/>
    <x v="3"/>
    <s v=" Total_JP"/>
    <x v="52"/>
    <n v="0"/>
  </r>
  <r>
    <s v="Incremental"/>
    <s v="Media"/>
    <x v="1"/>
    <x v="1"/>
    <x v="3"/>
    <s v=" Total_JP"/>
    <x v="53"/>
    <n v="0"/>
  </r>
  <r>
    <s v="Incremental"/>
    <s v="Media"/>
    <x v="1"/>
    <x v="1"/>
    <x v="3"/>
    <s v=" Total_JP"/>
    <x v="54"/>
    <n v="0"/>
  </r>
  <r>
    <s v="Incremental"/>
    <s v="Media"/>
    <x v="1"/>
    <x v="1"/>
    <x v="3"/>
    <s v=" Total_JP"/>
    <x v="55"/>
    <n v="0"/>
  </r>
  <r>
    <s v="Incremental"/>
    <s v="Media"/>
    <x v="1"/>
    <x v="1"/>
    <x v="3"/>
    <s v=" Total_JP"/>
    <x v="56"/>
    <n v="0"/>
  </r>
  <r>
    <s v="Incremental"/>
    <s v="Media"/>
    <x v="1"/>
    <x v="1"/>
    <x v="3"/>
    <s v=" Total_JP"/>
    <x v="57"/>
    <n v="0"/>
  </r>
  <r>
    <s v="Incremental"/>
    <s v="Media"/>
    <x v="1"/>
    <x v="1"/>
    <x v="3"/>
    <s v=" Total_JP"/>
    <x v="58"/>
    <n v="0"/>
  </r>
  <r>
    <s v="Incremental"/>
    <s v="Media"/>
    <x v="1"/>
    <x v="1"/>
    <x v="3"/>
    <s v=" Total_JP"/>
    <x v="59"/>
    <n v="0"/>
  </r>
  <r>
    <s v="Incremental"/>
    <s v="Media"/>
    <x v="1"/>
    <x v="1"/>
    <x v="3"/>
    <s v=" Total_JP"/>
    <x v="60"/>
    <n v="0"/>
  </r>
  <r>
    <s v="Incremental"/>
    <s v="Media"/>
    <x v="1"/>
    <x v="1"/>
    <x v="3"/>
    <s v=" Total_JP"/>
    <x v="61"/>
    <n v="0"/>
  </r>
  <r>
    <s v="Incremental"/>
    <s v="Media"/>
    <x v="1"/>
    <x v="1"/>
    <x v="3"/>
    <s v=" Total_JP"/>
    <x v="62"/>
    <n v="0"/>
  </r>
  <r>
    <s v="Incremental"/>
    <s v="Media"/>
    <x v="1"/>
    <x v="1"/>
    <x v="3"/>
    <s v=" Total_JP"/>
    <x v="63"/>
    <n v="0"/>
  </r>
  <r>
    <s v="Incremental"/>
    <s v="Media"/>
    <x v="1"/>
    <x v="1"/>
    <x v="3"/>
    <s v=" Total_JP"/>
    <x v="64"/>
    <n v="0"/>
  </r>
  <r>
    <s v="Incremental"/>
    <s v="Media"/>
    <x v="1"/>
    <x v="1"/>
    <x v="3"/>
    <s v=" Total_JP"/>
    <x v="65"/>
    <n v="0"/>
  </r>
  <r>
    <s v="Incremental"/>
    <s v="Media"/>
    <x v="1"/>
    <x v="1"/>
    <x v="3"/>
    <s v=" Total_JP"/>
    <x v="66"/>
    <n v="1768.6736166000001"/>
  </r>
  <r>
    <s v="Incremental"/>
    <s v="Media"/>
    <x v="1"/>
    <x v="1"/>
    <x v="3"/>
    <s v=" Total_JP"/>
    <x v="67"/>
    <n v="6526.7915579999999"/>
  </r>
  <r>
    <s v="Incremental"/>
    <s v="Media"/>
    <x v="1"/>
    <x v="1"/>
    <x v="3"/>
    <s v=" Total_JP"/>
    <x v="68"/>
    <n v="11415.290786699999"/>
  </r>
  <r>
    <s v="Incremental"/>
    <s v="Media"/>
    <x v="1"/>
    <x v="1"/>
    <x v="3"/>
    <s v=" Total_JP"/>
    <x v="69"/>
    <n v="13827.5088516"/>
  </r>
  <r>
    <s v="Incremental"/>
    <s v="Media"/>
    <x v="1"/>
    <x v="1"/>
    <x v="3"/>
    <s v=" Total_JP"/>
    <x v="70"/>
    <n v="12119.5462659"/>
  </r>
  <r>
    <s v="Incremental"/>
    <s v="Media"/>
    <x v="1"/>
    <x v="1"/>
    <x v="3"/>
    <s v=" Total_JP"/>
    <x v="71"/>
    <n v="11970.788160100001"/>
  </r>
  <r>
    <s v="Incremental"/>
    <s v="Media"/>
    <x v="1"/>
    <x v="1"/>
    <x v="3"/>
    <s v=" Total_JP"/>
    <x v="72"/>
    <n v="10467.7613174"/>
  </r>
  <r>
    <s v="Incremental"/>
    <s v="Media"/>
    <x v="1"/>
    <x v="1"/>
    <x v="3"/>
    <s v=" Total_JP"/>
    <x v="73"/>
    <n v="7674.8722840999999"/>
  </r>
  <r>
    <s v="Incremental"/>
    <s v="Media"/>
    <x v="1"/>
    <x v="1"/>
    <x v="3"/>
    <s v=" Total_JP"/>
    <x v="74"/>
    <n v="3973.8988979999999"/>
  </r>
  <r>
    <s v="Incremental"/>
    <s v="Media"/>
    <x v="1"/>
    <x v="1"/>
    <x v="3"/>
    <s v=" Total_JP"/>
    <x v="75"/>
    <n v="0"/>
  </r>
  <r>
    <s v="Incremental"/>
    <s v="Media"/>
    <x v="1"/>
    <x v="1"/>
    <x v="3"/>
    <s v=" Total_JP"/>
    <x v="76"/>
    <n v="0"/>
  </r>
  <r>
    <s v="Incremental"/>
    <s v="Media"/>
    <x v="1"/>
    <x v="1"/>
    <x v="3"/>
    <s v=" Total_JP"/>
    <x v="77"/>
    <n v="0"/>
  </r>
  <r>
    <s v="Incremental"/>
    <s v="Media"/>
    <x v="1"/>
    <x v="1"/>
    <x v="3"/>
    <s v=" Total_JP"/>
    <x v="78"/>
    <n v="0"/>
  </r>
  <r>
    <s v="Incremental"/>
    <s v="Media"/>
    <x v="1"/>
    <x v="1"/>
    <x v="3"/>
    <s v=" Total_JP"/>
    <x v="79"/>
    <n v="0"/>
  </r>
  <r>
    <s v="Incremental"/>
    <s v="Media"/>
    <x v="1"/>
    <x v="1"/>
    <x v="3"/>
    <s v=" Total_JP"/>
    <x v="80"/>
    <n v="0"/>
  </r>
  <r>
    <s v="Incremental"/>
    <s v="Media"/>
    <x v="1"/>
    <x v="1"/>
    <x v="3"/>
    <s v=" Total_JP"/>
    <x v="81"/>
    <n v="0"/>
  </r>
  <r>
    <s v="Incremental"/>
    <s v="Media"/>
    <x v="1"/>
    <x v="1"/>
    <x v="3"/>
    <s v=" Total_JP"/>
    <x v="82"/>
    <n v="0"/>
  </r>
  <r>
    <s v="Incremental"/>
    <s v="Media"/>
    <x v="1"/>
    <x v="1"/>
    <x v="3"/>
    <s v=" Total_JP"/>
    <x v="83"/>
    <n v="0"/>
  </r>
  <r>
    <s v="Incremental"/>
    <s v="Media"/>
    <x v="1"/>
    <x v="1"/>
    <x v="3"/>
    <s v=" Total_JP"/>
    <x v="84"/>
    <n v="0"/>
  </r>
  <r>
    <s v="Incremental"/>
    <s v="Media"/>
    <x v="1"/>
    <x v="1"/>
    <x v="3"/>
    <s v=" Total_JP"/>
    <x v="85"/>
    <n v="0"/>
  </r>
  <r>
    <s v="Incremental"/>
    <s v="Media"/>
    <x v="1"/>
    <x v="1"/>
    <x v="3"/>
    <s v=" Total_JP"/>
    <x v="86"/>
    <n v="0"/>
  </r>
  <r>
    <s v="Incremental"/>
    <s v="Media"/>
    <x v="1"/>
    <x v="1"/>
    <x v="3"/>
    <s v=" Total_JP"/>
    <x v="87"/>
    <n v="0"/>
  </r>
  <r>
    <s v="Incremental"/>
    <s v="Media"/>
    <x v="1"/>
    <x v="1"/>
    <x v="3"/>
    <s v=" Total_JP"/>
    <x v="88"/>
    <n v="0"/>
  </r>
  <r>
    <s v="Incremental"/>
    <s v="Media"/>
    <x v="1"/>
    <x v="1"/>
    <x v="3"/>
    <s v=" Total_JP"/>
    <x v="89"/>
    <n v="0"/>
  </r>
  <r>
    <s v="Incremental"/>
    <s v="Media"/>
    <x v="1"/>
    <x v="1"/>
    <x v="3"/>
    <s v=" Total_JP"/>
    <x v="90"/>
    <n v="0"/>
  </r>
  <r>
    <s v="Incremental"/>
    <s v="Media"/>
    <x v="1"/>
    <x v="1"/>
    <x v="3"/>
    <s v=" Total_JP"/>
    <x v="91"/>
    <n v="0"/>
  </r>
  <r>
    <s v="Incremental"/>
    <s v="Media"/>
    <x v="1"/>
    <x v="1"/>
    <x v="3"/>
    <s v=" Total_JP"/>
    <x v="92"/>
    <n v="0"/>
  </r>
  <r>
    <s v="Incremental"/>
    <s v="Media"/>
    <x v="1"/>
    <x v="1"/>
    <x v="3"/>
    <s v=" Total_JP"/>
    <x v="93"/>
    <n v="0"/>
  </r>
  <r>
    <s v="Incremental"/>
    <s v="Media"/>
    <x v="1"/>
    <x v="1"/>
    <x v="3"/>
    <s v=" Total_JP"/>
    <x v="94"/>
    <n v="0"/>
  </r>
  <r>
    <s v="Incremental"/>
    <s v="Media"/>
    <x v="1"/>
    <x v="1"/>
    <x v="3"/>
    <s v=" Total_JP"/>
    <x v="95"/>
    <n v="0"/>
  </r>
  <r>
    <s v="Incremental"/>
    <s v="Media"/>
    <x v="1"/>
    <x v="1"/>
    <x v="3"/>
    <s v=" Total_JP"/>
    <x v="96"/>
    <n v="0"/>
  </r>
  <r>
    <s v="Incremental"/>
    <s v="Media"/>
    <x v="1"/>
    <x v="1"/>
    <x v="3"/>
    <s v=" Total_JP"/>
    <x v="97"/>
    <n v="0"/>
  </r>
  <r>
    <s v="Incremental"/>
    <s v="Media"/>
    <x v="1"/>
    <x v="1"/>
    <x v="3"/>
    <s v=" Total_JP"/>
    <x v="98"/>
    <n v="0"/>
  </r>
  <r>
    <s v="Incremental"/>
    <s v="Media"/>
    <x v="1"/>
    <x v="1"/>
    <x v="3"/>
    <s v=" Total_JP"/>
    <x v="99"/>
    <n v="0"/>
  </r>
  <r>
    <s v="Incremental"/>
    <s v="Media"/>
    <x v="1"/>
    <x v="1"/>
    <x v="3"/>
    <s v=" Total_JP"/>
    <x v="100"/>
    <n v="0"/>
  </r>
  <r>
    <s v="Incremental"/>
    <s v="Media"/>
    <x v="1"/>
    <x v="1"/>
    <x v="3"/>
    <s v=" Total_JP"/>
    <x v="101"/>
    <n v="0"/>
  </r>
  <r>
    <s v="Incremental"/>
    <s v="Media"/>
    <x v="1"/>
    <x v="1"/>
    <x v="3"/>
    <s v=" Total_JP"/>
    <x v="102"/>
    <n v="0"/>
  </r>
  <r>
    <s v="Incremental"/>
    <s v="Media"/>
    <x v="1"/>
    <x v="1"/>
    <x v="3"/>
    <s v=" Total_JP"/>
    <x v="103"/>
    <n v="0"/>
  </r>
  <r>
    <s v="Incremental"/>
    <s v="Media"/>
    <x v="1"/>
    <x v="1"/>
    <x v="3"/>
    <s v=" Total_JP"/>
    <x v="104"/>
    <n v="0"/>
  </r>
  <r>
    <s v="Incremental"/>
    <s v="Media"/>
    <x v="1"/>
    <x v="1"/>
    <x v="3"/>
    <s v=" Total_JP"/>
    <x v="105"/>
    <n v="0"/>
  </r>
  <r>
    <s v="Incremental"/>
    <s v="Media"/>
    <x v="1"/>
    <x v="1"/>
    <x v="3"/>
    <s v=" Total_JP"/>
    <x v="106"/>
    <n v="0"/>
  </r>
  <r>
    <s v="Incremental"/>
    <s v="Media"/>
    <x v="1"/>
    <x v="1"/>
    <x v="3"/>
    <s v=" Total_JP"/>
    <x v="107"/>
    <n v="0"/>
  </r>
  <r>
    <s v="Incremental"/>
    <s v="Media"/>
    <x v="1"/>
    <x v="1"/>
    <x v="3"/>
    <s v=" Total_JP"/>
    <x v="108"/>
    <n v="0"/>
  </r>
  <r>
    <s v="Incremental"/>
    <s v="Media"/>
    <x v="1"/>
    <x v="1"/>
    <x v="3"/>
    <s v=" Total_JP"/>
    <x v="109"/>
    <n v="0"/>
  </r>
  <r>
    <s v="Incremental"/>
    <s v="Media"/>
    <x v="1"/>
    <x v="1"/>
    <x v="3"/>
    <s v=" Total_JP"/>
    <x v="110"/>
    <n v="0"/>
  </r>
  <r>
    <s v="Incremental"/>
    <s v="Media"/>
    <x v="1"/>
    <x v="1"/>
    <x v="3"/>
    <s v=" Total_JP"/>
    <x v="111"/>
    <n v="0"/>
  </r>
  <r>
    <s v="Incremental"/>
    <s v="Media"/>
    <x v="1"/>
    <x v="1"/>
    <x v="3"/>
    <s v=" Total_JP"/>
    <x v="112"/>
    <n v="0"/>
  </r>
  <r>
    <s v="Incremental"/>
    <s v="Media"/>
    <x v="1"/>
    <x v="1"/>
    <x v="3"/>
    <s v=" Total_JP"/>
    <x v="113"/>
    <n v="0"/>
  </r>
  <r>
    <s v="Incremental"/>
    <s v="Media"/>
    <x v="1"/>
    <x v="1"/>
    <x v="3"/>
    <s v=" Total_JP"/>
    <x v="114"/>
    <n v="0"/>
  </r>
  <r>
    <s v="Incremental"/>
    <s v="Media"/>
    <x v="1"/>
    <x v="1"/>
    <x v="3"/>
    <s v=" Total_JP"/>
    <x v="115"/>
    <n v="0"/>
  </r>
  <r>
    <s v="Incremental"/>
    <s v="Media"/>
    <x v="1"/>
    <x v="1"/>
    <x v="3"/>
    <s v=" Total_JP"/>
    <x v="116"/>
    <n v="0"/>
  </r>
  <r>
    <s v="Incremental"/>
    <s v="Media"/>
    <x v="1"/>
    <x v="1"/>
    <x v="3"/>
    <s v=" Total_JP"/>
    <x v="117"/>
    <n v="0"/>
  </r>
  <r>
    <s v="Incremental"/>
    <s v="Media"/>
    <x v="1"/>
    <x v="1"/>
    <x v="3"/>
    <s v=" Total_JP"/>
    <x v="118"/>
    <n v="0"/>
  </r>
  <r>
    <s v="Incremental"/>
    <s v="Media"/>
    <x v="1"/>
    <x v="1"/>
    <x v="3"/>
    <s v=" Total_JP"/>
    <x v="119"/>
    <n v="0"/>
  </r>
  <r>
    <s v="Incremental"/>
    <s v="Media"/>
    <x v="1"/>
    <x v="1"/>
    <x v="3"/>
    <s v=" Total_JP"/>
    <x v="120"/>
    <n v="0"/>
  </r>
  <r>
    <s v="Incremental"/>
    <s v="Media"/>
    <x v="1"/>
    <x v="1"/>
    <x v="3"/>
    <s v=" Total_JP"/>
    <x v="121"/>
    <n v="0"/>
  </r>
  <r>
    <s v="Incremental"/>
    <s v="Media"/>
    <x v="1"/>
    <x v="1"/>
    <x v="3"/>
    <s v=" Total_JP"/>
    <x v="122"/>
    <n v="0"/>
  </r>
  <r>
    <s v="Incremental"/>
    <s v="Media"/>
    <x v="1"/>
    <x v="1"/>
    <x v="3"/>
    <s v=" Total_JP"/>
    <x v="123"/>
    <n v="0"/>
  </r>
  <r>
    <s v="Incremental"/>
    <s v="Media"/>
    <x v="1"/>
    <x v="1"/>
    <x v="3"/>
    <s v=" Total_JP"/>
    <x v="124"/>
    <n v="0"/>
  </r>
  <r>
    <s v="Incremental"/>
    <s v="Media"/>
    <x v="1"/>
    <x v="1"/>
    <x v="3"/>
    <s v=" Total_JP"/>
    <x v="125"/>
    <n v="0"/>
  </r>
  <r>
    <s v="Incremental"/>
    <s v="Media"/>
    <x v="1"/>
    <x v="1"/>
    <x v="3"/>
    <s v=" Total_JP"/>
    <x v="126"/>
    <n v="0"/>
  </r>
  <r>
    <s v="Incremental"/>
    <s v="Media"/>
    <x v="1"/>
    <x v="1"/>
    <x v="3"/>
    <s v=" Total_JP"/>
    <x v="127"/>
    <n v="0"/>
  </r>
  <r>
    <s v="Incremental"/>
    <s v="Media"/>
    <x v="1"/>
    <x v="1"/>
    <x v="3"/>
    <s v=" Total_JP"/>
    <x v="128"/>
    <n v="0"/>
  </r>
  <r>
    <s v="Incremental"/>
    <s v="Media"/>
    <x v="1"/>
    <x v="1"/>
    <x v="3"/>
    <s v=" Total_JP"/>
    <x v="129"/>
    <n v="0"/>
  </r>
  <r>
    <s v="Incremental"/>
    <s v="Media"/>
    <x v="1"/>
    <x v="1"/>
    <x v="3"/>
    <s v=" Total_JP"/>
    <x v="130"/>
    <n v="0"/>
  </r>
  <r>
    <s v="Incremental"/>
    <s v="Media"/>
    <x v="1"/>
    <x v="1"/>
    <x v="3"/>
    <s v=" Total_JP"/>
    <x v="131"/>
    <n v="0"/>
  </r>
  <r>
    <s v="Incremental"/>
    <s v="Media"/>
    <x v="1"/>
    <x v="1"/>
    <x v="3"/>
    <s v=" Total_JP"/>
    <x v="132"/>
    <n v="0"/>
  </r>
  <r>
    <s v="Incremental"/>
    <s v="Media"/>
    <x v="1"/>
    <x v="1"/>
    <x v="3"/>
    <s v=" Total_JP"/>
    <x v="133"/>
    <n v="0"/>
  </r>
  <r>
    <s v="Incremental"/>
    <s v="Media"/>
    <x v="1"/>
    <x v="1"/>
    <x v="3"/>
    <s v=" Total_JP"/>
    <x v="134"/>
    <n v="0"/>
  </r>
  <r>
    <s v="Incremental"/>
    <s v="Media"/>
    <x v="1"/>
    <x v="1"/>
    <x v="3"/>
    <s v=" Total_JP"/>
    <x v="135"/>
    <n v="0"/>
  </r>
  <r>
    <s v="Incremental"/>
    <s v="Media"/>
    <x v="1"/>
    <x v="1"/>
    <x v="3"/>
    <s v=" Total_JP"/>
    <x v="136"/>
    <n v="0"/>
  </r>
  <r>
    <s v="Incremental"/>
    <s v="Media"/>
    <x v="1"/>
    <x v="1"/>
    <x v="3"/>
    <s v=" Total_JP"/>
    <x v="137"/>
    <n v="0"/>
  </r>
  <r>
    <s v="Incremental"/>
    <s v="Media"/>
    <x v="1"/>
    <x v="1"/>
    <x v="3"/>
    <s v=" Total_JP"/>
    <x v="138"/>
    <n v="0"/>
  </r>
  <r>
    <s v="Incremental"/>
    <s v="Media"/>
    <x v="1"/>
    <x v="1"/>
    <x v="3"/>
    <s v=" Total_JP"/>
    <x v="139"/>
    <n v="0"/>
  </r>
  <r>
    <s v="Incremental"/>
    <s v="Media"/>
    <x v="1"/>
    <x v="1"/>
    <x v="3"/>
    <s v=" Total_JP"/>
    <x v="140"/>
    <n v="0"/>
  </r>
  <r>
    <s v="Incremental"/>
    <s v="Media"/>
    <x v="1"/>
    <x v="1"/>
    <x v="3"/>
    <s v=" Total_JP"/>
    <x v="141"/>
    <n v="0"/>
  </r>
  <r>
    <s v="Incremental"/>
    <s v="Media"/>
    <x v="1"/>
    <x v="1"/>
    <x v="3"/>
    <s v=" Total_JP"/>
    <x v="142"/>
    <n v="0"/>
  </r>
  <r>
    <s v="Incremental"/>
    <s v="Media"/>
    <x v="1"/>
    <x v="1"/>
    <x v="3"/>
    <s v=" Total_JP"/>
    <x v="143"/>
    <n v="0"/>
  </r>
  <r>
    <s v="Incremental"/>
    <s v="Media"/>
    <x v="1"/>
    <x v="1"/>
    <x v="3"/>
    <s v=" Total_JP"/>
    <x v="144"/>
    <n v="0"/>
  </r>
  <r>
    <s v="Incremental"/>
    <s v="Media"/>
    <x v="1"/>
    <x v="1"/>
    <x v="3"/>
    <s v=" Total_JP"/>
    <x v="145"/>
    <n v="0"/>
  </r>
  <r>
    <s v="Incremental"/>
    <s v="Media"/>
    <x v="1"/>
    <x v="1"/>
    <x v="3"/>
    <s v=" Total_JP"/>
    <x v="146"/>
    <n v="0"/>
  </r>
  <r>
    <s v="Incremental"/>
    <s v="Media"/>
    <x v="1"/>
    <x v="1"/>
    <x v="3"/>
    <s v=" Total_JP"/>
    <x v="147"/>
    <n v="0"/>
  </r>
  <r>
    <s v="Incremental"/>
    <s v="Media"/>
    <x v="1"/>
    <x v="1"/>
    <x v="3"/>
    <s v=" Total_JP"/>
    <x v="148"/>
    <n v="0"/>
  </r>
  <r>
    <s v="Incremental"/>
    <s v="Media"/>
    <x v="1"/>
    <x v="1"/>
    <x v="3"/>
    <s v=" Total_JP"/>
    <x v="149"/>
    <n v="0"/>
  </r>
  <r>
    <s v="Incremental"/>
    <s v="Media"/>
    <x v="1"/>
    <x v="1"/>
    <x v="3"/>
    <s v=" Total_JP"/>
    <x v="150"/>
    <n v="0"/>
  </r>
  <r>
    <s v="Incremental"/>
    <s v="Media"/>
    <x v="1"/>
    <x v="1"/>
    <x v="3"/>
    <s v=" Total_JP"/>
    <x v="151"/>
    <n v="0"/>
  </r>
  <r>
    <s v="Incremental"/>
    <s v="Media"/>
    <x v="1"/>
    <x v="1"/>
    <x v="3"/>
    <s v=" Total_JP"/>
    <x v="152"/>
    <n v="0"/>
  </r>
  <r>
    <s v="Incremental"/>
    <s v="Media"/>
    <x v="1"/>
    <x v="1"/>
    <x v="3"/>
    <s v=" Total_JP"/>
    <x v="153"/>
    <n v="0"/>
  </r>
  <r>
    <s v="Incremental"/>
    <s v="Media"/>
    <x v="1"/>
    <x v="1"/>
    <x v="3"/>
    <s v=" Total_JP"/>
    <x v="154"/>
    <n v="0"/>
  </r>
  <r>
    <s v="Incremental"/>
    <s v="Media"/>
    <x v="1"/>
    <x v="1"/>
    <x v="3"/>
    <s v=" Total_JP"/>
    <x v="155"/>
    <n v="0"/>
  </r>
  <r>
    <s v="Incremental"/>
    <s v="Media"/>
    <x v="1"/>
    <x v="2"/>
    <x v="4"/>
    <s v=" Total_JP"/>
    <x v="0"/>
    <n v="0"/>
  </r>
  <r>
    <s v="Incremental"/>
    <s v="Media"/>
    <x v="1"/>
    <x v="2"/>
    <x v="4"/>
    <s v=" Total_JP"/>
    <x v="1"/>
    <n v="0"/>
  </r>
  <r>
    <s v="Incremental"/>
    <s v="Media"/>
    <x v="1"/>
    <x v="2"/>
    <x v="4"/>
    <s v=" Total_JP"/>
    <x v="2"/>
    <n v="0"/>
  </r>
  <r>
    <s v="Incremental"/>
    <s v="Media"/>
    <x v="1"/>
    <x v="2"/>
    <x v="4"/>
    <s v=" Total_JP"/>
    <x v="3"/>
    <n v="0"/>
  </r>
  <r>
    <s v="Incremental"/>
    <s v="Media"/>
    <x v="1"/>
    <x v="2"/>
    <x v="4"/>
    <s v=" Total_JP"/>
    <x v="4"/>
    <n v="0"/>
  </r>
  <r>
    <s v="Incremental"/>
    <s v="Media"/>
    <x v="1"/>
    <x v="2"/>
    <x v="4"/>
    <s v=" Total_JP"/>
    <x v="5"/>
    <n v="0"/>
  </r>
  <r>
    <s v="Incremental"/>
    <s v="Media"/>
    <x v="1"/>
    <x v="2"/>
    <x v="4"/>
    <s v=" Total_JP"/>
    <x v="6"/>
    <n v="0"/>
  </r>
  <r>
    <s v="Incremental"/>
    <s v="Media"/>
    <x v="1"/>
    <x v="2"/>
    <x v="4"/>
    <s v=" Total_JP"/>
    <x v="7"/>
    <n v="0"/>
  </r>
  <r>
    <s v="Incremental"/>
    <s v="Media"/>
    <x v="1"/>
    <x v="2"/>
    <x v="4"/>
    <s v=" Total_JP"/>
    <x v="8"/>
    <n v="0"/>
  </r>
  <r>
    <s v="Incremental"/>
    <s v="Media"/>
    <x v="1"/>
    <x v="2"/>
    <x v="4"/>
    <s v=" Total_JP"/>
    <x v="9"/>
    <n v="0"/>
  </r>
  <r>
    <s v="Incremental"/>
    <s v="Media"/>
    <x v="1"/>
    <x v="2"/>
    <x v="4"/>
    <s v=" Total_JP"/>
    <x v="10"/>
    <n v="0"/>
  </r>
  <r>
    <s v="Incremental"/>
    <s v="Media"/>
    <x v="1"/>
    <x v="2"/>
    <x v="4"/>
    <s v=" Total_JP"/>
    <x v="11"/>
    <n v="0"/>
  </r>
  <r>
    <s v="Incremental"/>
    <s v="Media"/>
    <x v="1"/>
    <x v="2"/>
    <x v="4"/>
    <s v=" Total_JP"/>
    <x v="12"/>
    <n v="0"/>
  </r>
  <r>
    <s v="Incremental"/>
    <s v="Media"/>
    <x v="1"/>
    <x v="2"/>
    <x v="4"/>
    <s v=" Total_JP"/>
    <x v="13"/>
    <n v="0"/>
  </r>
  <r>
    <s v="Incremental"/>
    <s v="Media"/>
    <x v="1"/>
    <x v="2"/>
    <x v="4"/>
    <s v=" Total_JP"/>
    <x v="14"/>
    <n v="0"/>
  </r>
  <r>
    <s v="Incremental"/>
    <s v="Media"/>
    <x v="1"/>
    <x v="2"/>
    <x v="4"/>
    <s v=" Total_JP"/>
    <x v="15"/>
    <n v="0"/>
  </r>
  <r>
    <s v="Incremental"/>
    <s v="Media"/>
    <x v="1"/>
    <x v="2"/>
    <x v="4"/>
    <s v=" Total_JP"/>
    <x v="16"/>
    <n v="0"/>
  </r>
  <r>
    <s v="Incremental"/>
    <s v="Media"/>
    <x v="1"/>
    <x v="2"/>
    <x v="4"/>
    <s v=" Total_JP"/>
    <x v="17"/>
    <n v="0"/>
  </r>
  <r>
    <s v="Incremental"/>
    <s v="Media"/>
    <x v="1"/>
    <x v="2"/>
    <x v="4"/>
    <s v=" Total_JP"/>
    <x v="18"/>
    <n v="0"/>
  </r>
  <r>
    <s v="Incremental"/>
    <s v="Media"/>
    <x v="1"/>
    <x v="2"/>
    <x v="4"/>
    <s v=" Total_JP"/>
    <x v="19"/>
    <n v="0"/>
  </r>
  <r>
    <s v="Incremental"/>
    <s v="Media"/>
    <x v="1"/>
    <x v="2"/>
    <x v="4"/>
    <s v=" Total_JP"/>
    <x v="20"/>
    <n v="0"/>
  </r>
  <r>
    <s v="Incremental"/>
    <s v="Media"/>
    <x v="1"/>
    <x v="2"/>
    <x v="4"/>
    <s v=" Total_JP"/>
    <x v="21"/>
    <n v="0"/>
  </r>
  <r>
    <s v="Incremental"/>
    <s v="Media"/>
    <x v="1"/>
    <x v="2"/>
    <x v="4"/>
    <s v=" Total_JP"/>
    <x v="22"/>
    <n v="0"/>
  </r>
  <r>
    <s v="Incremental"/>
    <s v="Media"/>
    <x v="1"/>
    <x v="2"/>
    <x v="4"/>
    <s v=" Total_JP"/>
    <x v="23"/>
    <n v="0"/>
  </r>
  <r>
    <s v="Incremental"/>
    <s v="Media"/>
    <x v="1"/>
    <x v="2"/>
    <x v="4"/>
    <s v=" Total_JP"/>
    <x v="24"/>
    <n v="0"/>
  </r>
  <r>
    <s v="Incremental"/>
    <s v="Media"/>
    <x v="1"/>
    <x v="2"/>
    <x v="4"/>
    <s v=" Total_JP"/>
    <x v="25"/>
    <n v="0"/>
  </r>
  <r>
    <s v="Incremental"/>
    <s v="Media"/>
    <x v="1"/>
    <x v="2"/>
    <x v="4"/>
    <s v=" Total_JP"/>
    <x v="26"/>
    <n v="0"/>
  </r>
  <r>
    <s v="Incremental"/>
    <s v="Media"/>
    <x v="1"/>
    <x v="2"/>
    <x v="4"/>
    <s v=" Total_JP"/>
    <x v="27"/>
    <n v="0"/>
  </r>
  <r>
    <s v="Incremental"/>
    <s v="Media"/>
    <x v="1"/>
    <x v="2"/>
    <x v="4"/>
    <s v=" Total_JP"/>
    <x v="28"/>
    <n v="0"/>
  </r>
  <r>
    <s v="Incremental"/>
    <s v="Media"/>
    <x v="1"/>
    <x v="2"/>
    <x v="4"/>
    <s v=" Total_JP"/>
    <x v="29"/>
    <n v="0"/>
  </r>
  <r>
    <s v="Incremental"/>
    <s v="Media"/>
    <x v="1"/>
    <x v="2"/>
    <x v="4"/>
    <s v=" Total_JP"/>
    <x v="30"/>
    <n v="0"/>
  </r>
  <r>
    <s v="Incremental"/>
    <s v="Media"/>
    <x v="1"/>
    <x v="2"/>
    <x v="4"/>
    <s v=" Total_JP"/>
    <x v="31"/>
    <n v="0"/>
  </r>
  <r>
    <s v="Incremental"/>
    <s v="Media"/>
    <x v="1"/>
    <x v="2"/>
    <x v="4"/>
    <s v=" Total_JP"/>
    <x v="32"/>
    <n v="0"/>
  </r>
  <r>
    <s v="Incremental"/>
    <s v="Media"/>
    <x v="1"/>
    <x v="2"/>
    <x v="4"/>
    <s v=" Total_JP"/>
    <x v="33"/>
    <n v="0"/>
  </r>
  <r>
    <s v="Incremental"/>
    <s v="Media"/>
    <x v="1"/>
    <x v="2"/>
    <x v="4"/>
    <s v=" Total_JP"/>
    <x v="34"/>
    <n v="0"/>
  </r>
  <r>
    <s v="Incremental"/>
    <s v="Media"/>
    <x v="1"/>
    <x v="2"/>
    <x v="4"/>
    <s v=" Total_JP"/>
    <x v="35"/>
    <n v="0"/>
  </r>
  <r>
    <s v="Incremental"/>
    <s v="Media"/>
    <x v="1"/>
    <x v="2"/>
    <x v="4"/>
    <s v=" Total_JP"/>
    <x v="36"/>
    <n v="0"/>
  </r>
  <r>
    <s v="Incremental"/>
    <s v="Media"/>
    <x v="1"/>
    <x v="2"/>
    <x v="4"/>
    <s v=" Total_JP"/>
    <x v="37"/>
    <n v="0"/>
  </r>
  <r>
    <s v="Incremental"/>
    <s v="Media"/>
    <x v="1"/>
    <x v="2"/>
    <x v="4"/>
    <s v=" Total_JP"/>
    <x v="38"/>
    <n v="0"/>
  </r>
  <r>
    <s v="Incremental"/>
    <s v="Media"/>
    <x v="1"/>
    <x v="2"/>
    <x v="4"/>
    <s v=" Total_JP"/>
    <x v="39"/>
    <n v="0"/>
  </r>
  <r>
    <s v="Incremental"/>
    <s v="Media"/>
    <x v="1"/>
    <x v="2"/>
    <x v="4"/>
    <s v=" Total_JP"/>
    <x v="40"/>
    <n v="0"/>
  </r>
  <r>
    <s v="Incremental"/>
    <s v="Media"/>
    <x v="1"/>
    <x v="2"/>
    <x v="4"/>
    <s v=" Total_JP"/>
    <x v="41"/>
    <n v="0"/>
  </r>
  <r>
    <s v="Incremental"/>
    <s v="Media"/>
    <x v="1"/>
    <x v="2"/>
    <x v="4"/>
    <s v=" Total_JP"/>
    <x v="42"/>
    <n v="0"/>
  </r>
  <r>
    <s v="Incremental"/>
    <s v="Media"/>
    <x v="1"/>
    <x v="2"/>
    <x v="4"/>
    <s v=" Total_JP"/>
    <x v="43"/>
    <n v="0"/>
  </r>
  <r>
    <s v="Incremental"/>
    <s v="Media"/>
    <x v="1"/>
    <x v="2"/>
    <x v="4"/>
    <s v=" Total_JP"/>
    <x v="44"/>
    <n v="0"/>
  </r>
  <r>
    <s v="Incremental"/>
    <s v="Media"/>
    <x v="1"/>
    <x v="2"/>
    <x v="4"/>
    <s v=" Total_JP"/>
    <x v="45"/>
    <n v="0"/>
  </r>
  <r>
    <s v="Incremental"/>
    <s v="Media"/>
    <x v="1"/>
    <x v="2"/>
    <x v="4"/>
    <s v=" Total_JP"/>
    <x v="46"/>
    <n v="0"/>
  </r>
  <r>
    <s v="Incremental"/>
    <s v="Media"/>
    <x v="1"/>
    <x v="2"/>
    <x v="4"/>
    <s v=" Total_JP"/>
    <x v="47"/>
    <n v="0"/>
  </r>
  <r>
    <s v="Incremental"/>
    <s v="Media"/>
    <x v="1"/>
    <x v="2"/>
    <x v="4"/>
    <s v=" Total_JP"/>
    <x v="48"/>
    <n v="0"/>
  </r>
  <r>
    <s v="Incremental"/>
    <s v="Media"/>
    <x v="1"/>
    <x v="2"/>
    <x v="4"/>
    <s v=" Total_JP"/>
    <x v="49"/>
    <n v="0"/>
  </r>
  <r>
    <s v="Incremental"/>
    <s v="Media"/>
    <x v="1"/>
    <x v="2"/>
    <x v="4"/>
    <s v=" Total_JP"/>
    <x v="50"/>
    <n v="0"/>
  </r>
  <r>
    <s v="Incremental"/>
    <s v="Media"/>
    <x v="1"/>
    <x v="2"/>
    <x v="4"/>
    <s v=" Total_JP"/>
    <x v="51"/>
    <n v="0"/>
  </r>
  <r>
    <s v="Incremental"/>
    <s v="Media"/>
    <x v="1"/>
    <x v="2"/>
    <x v="4"/>
    <s v=" Total_JP"/>
    <x v="52"/>
    <n v="0"/>
  </r>
  <r>
    <s v="Incremental"/>
    <s v="Media"/>
    <x v="1"/>
    <x v="2"/>
    <x v="4"/>
    <s v=" Total_JP"/>
    <x v="53"/>
    <n v="0"/>
  </r>
  <r>
    <s v="Incremental"/>
    <s v="Media"/>
    <x v="1"/>
    <x v="2"/>
    <x v="4"/>
    <s v=" Total_JP"/>
    <x v="54"/>
    <n v="0"/>
  </r>
  <r>
    <s v="Incremental"/>
    <s v="Media"/>
    <x v="1"/>
    <x v="2"/>
    <x v="4"/>
    <s v=" Total_JP"/>
    <x v="55"/>
    <n v="0"/>
  </r>
  <r>
    <s v="Incremental"/>
    <s v="Media"/>
    <x v="1"/>
    <x v="2"/>
    <x v="4"/>
    <s v=" Total_JP"/>
    <x v="56"/>
    <n v="0"/>
  </r>
  <r>
    <s v="Incremental"/>
    <s v="Media"/>
    <x v="1"/>
    <x v="2"/>
    <x v="4"/>
    <s v=" Total_JP"/>
    <x v="57"/>
    <n v="0"/>
  </r>
  <r>
    <s v="Incremental"/>
    <s v="Media"/>
    <x v="1"/>
    <x v="2"/>
    <x v="4"/>
    <s v=" Total_JP"/>
    <x v="58"/>
    <n v="0"/>
  </r>
  <r>
    <s v="Incremental"/>
    <s v="Media"/>
    <x v="1"/>
    <x v="2"/>
    <x v="4"/>
    <s v=" Total_JP"/>
    <x v="59"/>
    <n v="0"/>
  </r>
  <r>
    <s v="Incremental"/>
    <s v="Media"/>
    <x v="1"/>
    <x v="2"/>
    <x v="4"/>
    <s v=" Total_JP"/>
    <x v="60"/>
    <n v="0"/>
  </r>
  <r>
    <s v="Incremental"/>
    <s v="Media"/>
    <x v="1"/>
    <x v="2"/>
    <x v="4"/>
    <s v=" Total_JP"/>
    <x v="61"/>
    <n v="0"/>
  </r>
  <r>
    <s v="Incremental"/>
    <s v="Media"/>
    <x v="1"/>
    <x v="2"/>
    <x v="4"/>
    <s v=" Total_JP"/>
    <x v="62"/>
    <n v="0"/>
  </r>
  <r>
    <s v="Incremental"/>
    <s v="Media"/>
    <x v="1"/>
    <x v="2"/>
    <x v="4"/>
    <s v=" Total_JP"/>
    <x v="63"/>
    <n v="0"/>
  </r>
  <r>
    <s v="Incremental"/>
    <s v="Media"/>
    <x v="1"/>
    <x v="2"/>
    <x v="4"/>
    <s v=" Total_JP"/>
    <x v="64"/>
    <n v="0"/>
  </r>
  <r>
    <s v="Incremental"/>
    <s v="Media"/>
    <x v="1"/>
    <x v="2"/>
    <x v="4"/>
    <s v=" Total_JP"/>
    <x v="65"/>
    <n v="0"/>
  </r>
  <r>
    <s v="Incremental"/>
    <s v="Media"/>
    <x v="1"/>
    <x v="2"/>
    <x v="4"/>
    <s v=" Total_JP"/>
    <x v="66"/>
    <n v="0"/>
  </r>
  <r>
    <s v="Incremental"/>
    <s v="Media"/>
    <x v="1"/>
    <x v="2"/>
    <x v="4"/>
    <s v=" Total_JP"/>
    <x v="67"/>
    <n v="0"/>
  </r>
  <r>
    <s v="Incremental"/>
    <s v="Media"/>
    <x v="1"/>
    <x v="2"/>
    <x v="4"/>
    <s v=" Total_JP"/>
    <x v="68"/>
    <n v="0"/>
  </r>
  <r>
    <s v="Incremental"/>
    <s v="Media"/>
    <x v="1"/>
    <x v="2"/>
    <x v="4"/>
    <s v=" Total_JP"/>
    <x v="69"/>
    <n v="0"/>
  </r>
  <r>
    <s v="Incremental"/>
    <s v="Media"/>
    <x v="1"/>
    <x v="2"/>
    <x v="4"/>
    <s v=" Total_JP"/>
    <x v="70"/>
    <n v="0"/>
  </r>
  <r>
    <s v="Incremental"/>
    <s v="Media"/>
    <x v="1"/>
    <x v="2"/>
    <x v="4"/>
    <s v=" Total_JP"/>
    <x v="71"/>
    <n v="0"/>
  </r>
  <r>
    <s v="Incremental"/>
    <s v="Media"/>
    <x v="1"/>
    <x v="2"/>
    <x v="4"/>
    <s v=" Total_JP"/>
    <x v="72"/>
    <n v="0"/>
  </r>
  <r>
    <s v="Incremental"/>
    <s v="Media"/>
    <x v="1"/>
    <x v="2"/>
    <x v="4"/>
    <s v=" Total_JP"/>
    <x v="73"/>
    <n v="0"/>
  </r>
  <r>
    <s v="Incremental"/>
    <s v="Media"/>
    <x v="1"/>
    <x v="2"/>
    <x v="4"/>
    <s v=" Total_JP"/>
    <x v="74"/>
    <n v="0"/>
  </r>
  <r>
    <s v="Incremental"/>
    <s v="Media"/>
    <x v="1"/>
    <x v="2"/>
    <x v="4"/>
    <s v=" Total_JP"/>
    <x v="75"/>
    <n v="0"/>
  </r>
  <r>
    <s v="Incremental"/>
    <s v="Media"/>
    <x v="1"/>
    <x v="2"/>
    <x v="4"/>
    <s v=" Total_JP"/>
    <x v="76"/>
    <n v="0"/>
  </r>
  <r>
    <s v="Incremental"/>
    <s v="Media"/>
    <x v="1"/>
    <x v="2"/>
    <x v="4"/>
    <s v=" Total_JP"/>
    <x v="77"/>
    <n v="0"/>
  </r>
  <r>
    <s v="Incremental"/>
    <s v="Media"/>
    <x v="1"/>
    <x v="2"/>
    <x v="4"/>
    <s v=" Total_JP"/>
    <x v="78"/>
    <n v="0"/>
  </r>
  <r>
    <s v="Incremental"/>
    <s v="Media"/>
    <x v="1"/>
    <x v="2"/>
    <x v="4"/>
    <s v=" Total_JP"/>
    <x v="79"/>
    <n v="0"/>
  </r>
  <r>
    <s v="Incremental"/>
    <s v="Media"/>
    <x v="1"/>
    <x v="2"/>
    <x v="4"/>
    <s v=" Total_JP"/>
    <x v="80"/>
    <n v="0"/>
  </r>
  <r>
    <s v="Incremental"/>
    <s v="Media"/>
    <x v="1"/>
    <x v="2"/>
    <x v="4"/>
    <s v=" Total_JP"/>
    <x v="81"/>
    <n v="0"/>
  </r>
  <r>
    <s v="Incremental"/>
    <s v="Media"/>
    <x v="1"/>
    <x v="2"/>
    <x v="4"/>
    <s v=" Total_JP"/>
    <x v="82"/>
    <n v="0"/>
  </r>
  <r>
    <s v="Incremental"/>
    <s v="Media"/>
    <x v="1"/>
    <x v="2"/>
    <x v="4"/>
    <s v=" Total_JP"/>
    <x v="83"/>
    <n v="0"/>
  </r>
  <r>
    <s v="Incremental"/>
    <s v="Media"/>
    <x v="1"/>
    <x v="2"/>
    <x v="4"/>
    <s v=" Total_JP"/>
    <x v="84"/>
    <n v="0"/>
  </r>
  <r>
    <s v="Incremental"/>
    <s v="Media"/>
    <x v="1"/>
    <x v="2"/>
    <x v="4"/>
    <s v=" Total_JP"/>
    <x v="85"/>
    <n v="0"/>
  </r>
  <r>
    <s v="Incremental"/>
    <s v="Media"/>
    <x v="1"/>
    <x v="2"/>
    <x v="4"/>
    <s v=" Total_JP"/>
    <x v="86"/>
    <n v="0"/>
  </r>
  <r>
    <s v="Incremental"/>
    <s v="Media"/>
    <x v="1"/>
    <x v="2"/>
    <x v="4"/>
    <s v=" Total_JP"/>
    <x v="87"/>
    <n v="0"/>
  </r>
  <r>
    <s v="Incremental"/>
    <s v="Media"/>
    <x v="1"/>
    <x v="2"/>
    <x v="4"/>
    <s v=" Total_JP"/>
    <x v="88"/>
    <n v="0"/>
  </r>
  <r>
    <s v="Incremental"/>
    <s v="Media"/>
    <x v="1"/>
    <x v="2"/>
    <x v="4"/>
    <s v=" Total_JP"/>
    <x v="89"/>
    <n v="0"/>
  </r>
  <r>
    <s v="Incremental"/>
    <s v="Media"/>
    <x v="1"/>
    <x v="2"/>
    <x v="4"/>
    <s v=" Total_JP"/>
    <x v="90"/>
    <n v="0"/>
  </r>
  <r>
    <s v="Incremental"/>
    <s v="Media"/>
    <x v="1"/>
    <x v="2"/>
    <x v="4"/>
    <s v=" Total_JP"/>
    <x v="91"/>
    <n v="0"/>
  </r>
  <r>
    <s v="Incremental"/>
    <s v="Media"/>
    <x v="1"/>
    <x v="2"/>
    <x v="4"/>
    <s v=" Total_JP"/>
    <x v="92"/>
    <n v="0"/>
  </r>
  <r>
    <s v="Incremental"/>
    <s v="Media"/>
    <x v="1"/>
    <x v="2"/>
    <x v="4"/>
    <s v=" Total_JP"/>
    <x v="93"/>
    <n v="0"/>
  </r>
  <r>
    <s v="Incremental"/>
    <s v="Media"/>
    <x v="1"/>
    <x v="2"/>
    <x v="4"/>
    <s v=" Total_JP"/>
    <x v="94"/>
    <n v="0"/>
  </r>
  <r>
    <s v="Incremental"/>
    <s v="Media"/>
    <x v="1"/>
    <x v="2"/>
    <x v="4"/>
    <s v=" Total_JP"/>
    <x v="95"/>
    <n v="0"/>
  </r>
  <r>
    <s v="Incremental"/>
    <s v="Media"/>
    <x v="1"/>
    <x v="2"/>
    <x v="4"/>
    <s v=" Total_JP"/>
    <x v="96"/>
    <n v="0"/>
  </r>
  <r>
    <s v="Incremental"/>
    <s v="Media"/>
    <x v="1"/>
    <x v="2"/>
    <x v="4"/>
    <s v=" Total_JP"/>
    <x v="97"/>
    <n v="0"/>
  </r>
  <r>
    <s v="Incremental"/>
    <s v="Media"/>
    <x v="1"/>
    <x v="2"/>
    <x v="4"/>
    <s v=" Total_JP"/>
    <x v="98"/>
    <n v="0"/>
  </r>
  <r>
    <s v="Incremental"/>
    <s v="Media"/>
    <x v="1"/>
    <x v="2"/>
    <x v="4"/>
    <s v=" Total_JP"/>
    <x v="99"/>
    <n v="0"/>
  </r>
  <r>
    <s v="Incremental"/>
    <s v="Media"/>
    <x v="1"/>
    <x v="2"/>
    <x v="4"/>
    <s v=" Total_JP"/>
    <x v="100"/>
    <n v="0"/>
  </r>
  <r>
    <s v="Incremental"/>
    <s v="Media"/>
    <x v="1"/>
    <x v="2"/>
    <x v="4"/>
    <s v=" Total_JP"/>
    <x v="101"/>
    <n v="0"/>
  </r>
  <r>
    <s v="Incremental"/>
    <s v="Media"/>
    <x v="1"/>
    <x v="2"/>
    <x v="4"/>
    <s v=" Total_JP"/>
    <x v="102"/>
    <n v="0"/>
  </r>
  <r>
    <s v="Incremental"/>
    <s v="Media"/>
    <x v="1"/>
    <x v="2"/>
    <x v="4"/>
    <s v=" Total_JP"/>
    <x v="103"/>
    <n v="0"/>
  </r>
  <r>
    <s v="Incremental"/>
    <s v="Media"/>
    <x v="1"/>
    <x v="2"/>
    <x v="4"/>
    <s v=" Total_JP"/>
    <x v="104"/>
    <n v="0"/>
  </r>
  <r>
    <s v="Incremental"/>
    <s v="Media"/>
    <x v="1"/>
    <x v="2"/>
    <x v="4"/>
    <s v=" Total_JP"/>
    <x v="105"/>
    <n v="0"/>
  </r>
  <r>
    <s v="Incremental"/>
    <s v="Media"/>
    <x v="1"/>
    <x v="2"/>
    <x v="4"/>
    <s v=" Total_JP"/>
    <x v="106"/>
    <n v="0"/>
  </r>
  <r>
    <s v="Incremental"/>
    <s v="Media"/>
    <x v="1"/>
    <x v="2"/>
    <x v="4"/>
    <s v=" Total_JP"/>
    <x v="107"/>
    <n v="0"/>
  </r>
  <r>
    <s v="Incremental"/>
    <s v="Media"/>
    <x v="1"/>
    <x v="2"/>
    <x v="4"/>
    <s v=" Total_JP"/>
    <x v="108"/>
    <n v="0"/>
  </r>
  <r>
    <s v="Incremental"/>
    <s v="Media"/>
    <x v="1"/>
    <x v="2"/>
    <x v="4"/>
    <s v=" Total_JP"/>
    <x v="109"/>
    <n v="0"/>
  </r>
  <r>
    <s v="Incremental"/>
    <s v="Media"/>
    <x v="1"/>
    <x v="2"/>
    <x v="4"/>
    <s v=" Total_JP"/>
    <x v="110"/>
    <n v="0"/>
  </r>
  <r>
    <s v="Incremental"/>
    <s v="Media"/>
    <x v="1"/>
    <x v="2"/>
    <x v="4"/>
    <s v=" Total_JP"/>
    <x v="111"/>
    <n v="0"/>
  </r>
  <r>
    <s v="Incremental"/>
    <s v="Media"/>
    <x v="1"/>
    <x v="2"/>
    <x v="4"/>
    <s v=" Total_JP"/>
    <x v="112"/>
    <n v="0"/>
  </r>
  <r>
    <s v="Incremental"/>
    <s v="Media"/>
    <x v="1"/>
    <x v="2"/>
    <x v="4"/>
    <s v=" Total_JP"/>
    <x v="113"/>
    <n v="0"/>
  </r>
  <r>
    <s v="Incremental"/>
    <s v="Media"/>
    <x v="1"/>
    <x v="2"/>
    <x v="4"/>
    <s v=" Total_JP"/>
    <x v="114"/>
    <n v="0"/>
  </r>
  <r>
    <s v="Incremental"/>
    <s v="Media"/>
    <x v="1"/>
    <x v="2"/>
    <x v="4"/>
    <s v=" Total_JP"/>
    <x v="115"/>
    <n v="0"/>
  </r>
  <r>
    <s v="Incremental"/>
    <s v="Media"/>
    <x v="1"/>
    <x v="2"/>
    <x v="4"/>
    <s v=" Total_JP"/>
    <x v="116"/>
    <n v="0"/>
  </r>
  <r>
    <s v="Incremental"/>
    <s v="Media"/>
    <x v="1"/>
    <x v="2"/>
    <x v="4"/>
    <s v=" Total_JP"/>
    <x v="117"/>
    <n v="0"/>
  </r>
  <r>
    <s v="Incremental"/>
    <s v="Media"/>
    <x v="1"/>
    <x v="2"/>
    <x v="4"/>
    <s v=" Total_JP"/>
    <x v="118"/>
    <n v="0"/>
  </r>
  <r>
    <s v="Incremental"/>
    <s v="Media"/>
    <x v="1"/>
    <x v="2"/>
    <x v="4"/>
    <s v=" Total_JP"/>
    <x v="119"/>
    <n v="0"/>
  </r>
  <r>
    <s v="Incremental"/>
    <s v="Media"/>
    <x v="1"/>
    <x v="2"/>
    <x v="4"/>
    <s v=" Total_JP"/>
    <x v="120"/>
    <n v="0"/>
  </r>
  <r>
    <s v="Incremental"/>
    <s v="Media"/>
    <x v="1"/>
    <x v="2"/>
    <x v="4"/>
    <s v=" Total_JP"/>
    <x v="121"/>
    <n v="0"/>
  </r>
  <r>
    <s v="Incremental"/>
    <s v="Media"/>
    <x v="1"/>
    <x v="2"/>
    <x v="4"/>
    <s v=" Total_JP"/>
    <x v="122"/>
    <n v="0"/>
  </r>
  <r>
    <s v="Incremental"/>
    <s v="Media"/>
    <x v="1"/>
    <x v="2"/>
    <x v="4"/>
    <s v=" Total_JP"/>
    <x v="123"/>
    <n v="0"/>
  </r>
  <r>
    <s v="Incremental"/>
    <s v="Media"/>
    <x v="1"/>
    <x v="2"/>
    <x v="4"/>
    <s v=" Total_JP"/>
    <x v="124"/>
    <n v="0"/>
  </r>
  <r>
    <s v="Incremental"/>
    <s v="Media"/>
    <x v="1"/>
    <x v="2"/>
    <x v="4"/>
    <s v=" Total_JP"/>
    <x v="125"/>
    <n v="248.57235220000001"/>
  </r>
  <r>
    <s v="Incremental"/>
    <s v="Media"/>
    <x v="1"/>
    <x v="2"/>
    <x v="4"/>
    <s v=" Total_JP"/>
    <x v="126"/>
    <n v="4567.6063591000002"/>
  </r>
  <r>
    <s v="Incremental"/>
    <s v="Media"/>
    <x v="1"/>
    <x v="2"/>
    <x v="4"/>
    <s v=" Total_JP"/>
    <x v="127"/>
    <n v="10173.6406916"/>
  </r>
  <r>
    <s v="Incremental"/>
    <s v="Media"/>
    <x v="1"/>
    <x v="2"/>
    <x v="4"/>
    <s v=" Total_JP"/>
    <x v="128"/>
    <n v="13083.7170599"/>
  </r>
  <r>
    <s v="Incremental"/>
    <s v="Media"/>
    <x v="1"/>
    <x v="2"/>
    <x v="4"/>
    <s v=" Total_JP"/>
    <x v="129"/>
    <n v="13022.3446372"/>
  </r>
  <r>
    <s v="Incremental"/>
    <s v="Media"/>
    <x v="1"/>
    <x v="2"/>
    <x v="4"/>
    <s v=" Total_JP"/>
    <x v="130"/>
    <n v="10861.24768"/>
  </r>
  <r>
    <s v="Incremental"/>
    <s v="Media"/>
    <x v="1"/>
    <x v="2"/>
    <x v="4"/>
    <s v=" Total_JP"/>
    <x v="131"/>
    <n v="6345.5015110000004"/>
  </r>
  <r>
    <s v="Incremental"/>
    <s v="Media"/>
    <x v="1"/>
    <x v="2"/>
    <x v="4"/>
    <s v=" Total_JP"/>
    <x v="132"/>
    <n v="2437.0646726999998"/>
  </r>
  <r>
    <s v="Incremental"/>
    <s v="Media"/>
    <x v="1"/>
    <x v="2"/>
    <x v="4"/>
    <s v=" Total_JP"/>
    <x v="133"/>
    <n v="604.72325409999996"/>
  </r>
  <r>
    <s v="Incremental"/>
    <s v="Media"/>
    <x v="1"/>
    <x v="2"/>
    <x v="4"/>
    <s v=" Total_JP"/>
    <x v="134"/>
    <n v="0"/>
  </r>
  <r>
    <s v="Incremental"/>
    <s v="Media"/>
    <x v="1"/>
    <x v="2"/>
    <x v="4"/>
    <s v=" Total_JP"/>
    <x v="135"/>
    <n v="0"/>
  </r>
  <r>
    <s v="Incremental"/>
    <s v="Media"/>
    <x v="1"/>
    <x v="2"/>
    <x v="4"/>
    <s v=" Total_JP"/>
    <x v="136"/>
    <n v="0"/>
  </r>
  <r>
    <s v="Incremental"/>
    <s v="Media"/>
    <x v="1"/>
    <x v="2"/>
    <x v="4"/>
    <s v=" Total_JP"/>
    <x v="137"/>
    <n v="0"/>
  </r>
  <r>
    <s v="Incremental"/>
    <s v="Media"/>
    <x v="1"/>
    <x v="2"/>
    <x v="4"/>
    <s v=" Total_JP"/>
    <x v="138"/>
    <n v="0"/>
  </r>
  <r>
    <s v="Incremental"/>
    <s v="Media"/>
    <x v="1"/>
    <x v="2"/>
    <x v="4"/>
    <s v=" Total_JP"/>
    <x v="139"/>
    <n v="0"/>
  </r>
  <r>
    <s v="Incremental"/>
    <s v="Media"/>
    <x v="1"/>
    <x v="2"/>
    <x v="4"/>
    <s v=" Total_JP"/>
    <x v="140"/>
    <n v="0"/>
  </r>
  <r>
    <s v="Incremental"/>
    <s v="Media"/>
    <x v="1"/>
    <x v="2"/>
    <x v="4"/>
    <s v=" Total_JP"/>
    <x v="141"/>
    <n v="0"/>
  </r>
  <r>
    <s v="Incremental"/>
    <s v="Media"/>
    <x v="1"/>
    <x v="2"/>
    <x v="4"/>
    <s v=" Total_JP"/>
    <x v="142"/>
    <n v="0"/>
  </r>
  <r>
    <s v="Incremental"/>
    <s v="Media"/>
    <x v="1"/>
    <x v="2"/>
    <x v="4"/>
    <s v=" Total_JP"/>
    <x v="143"/>
    <n v="0"/>
  </r>
  <r>
    <s v="Incremental"/>
    <s v="Media"/>
    <x v="1"/>
    <x v="2"/>
    <x v="4"/>
    <s v=" Total_JP"/>
    <x v="144"/>
    <n v="0"/>
  </r>
  <r>
    <s v="Incremental"/>
    <s v="Media"/>
    <x v="1"/>
    <x v="2"/>
    <x v="4"/>
    <s v=" Total_JP"/>
    <x v="145"/>
    <n v="0"/>
  </r>
  <r>
    <s v="Incremental"/>
    <s v="Media"/>
    <x v="1"/>
    <x v="2"/>
    <x v="4"/>
    <s v=" Total_JP"/>
    <x v="146"/>
    <n v="0"/>
  </r>
  <r>
    <s v="Incremental"/>
    <s v="Media"/>
    <x v="1"/>
    <x v="2"/>
    <x v="4"/>
    <s v=" Total_JP"/>
    <x v="147"/>
    <n v="0"/>
  </r>
  <r>
    <s v="Incremental"/>
    <s v="Media"/>
    <x v="1"/>
    <x v="2"/>
    <x v="4"/>
    <s v=" Total_JP"/>
    <x v="148"/>
    <n v="0"/>
  </r>
  <r>
    <s v="Incremental"/>
    <s v="Media"/>
    <x v="1"/>
    <x v="2"/>
    <x v="4"/>
    <s v=" Total_JP"/>
    <x v="149"/>
    <n v="0"/>
  </r>
  <r>
    <s v="Incremental"/>
    <s v="Media"/>
    <x v="1"/>
    <x v="2"/>
    <x v="4"/>
    <s v=" Total_JP"/>
    <x v="150"/>
    <n v="0"/>
  </r>
  <r>
    <s v="Incremental"/>
    <s v="Media"/>
    <x v="1"/>
    <x v="2"/>
    <x v="4"/>
    <s v=" Total_JP"/>
    <x v="151"/>
    <n v="0"/>
  </r>
  <r>
    <s v="Incremental"/>
    <s v="Media"/>
    <x v="1"/>
    <x v="2"/>
    <x v="4"/>
    <s v=" Total_JP"/>
    <x v="152"/>
    <n v="0"/>
  </r>
  <r>
    <s v="Incremental"/>
    <s v="Media"/>
    <x v="1"/>
    <x v="2"/>
    <x v="4"/>
    <s v=" Total_JP"/>
    <x v="153"/>
    <n v="0"/>
  </r>
  <r>
    <s v="Incremental"/>
    <s v="Media"/>
    <x v="1"/>
    <x v="2"/>
    <x v="4"/>
    <s v=" Total_JP"/>
    <x v="154"/>
    <n v="0"/>
  </r>
  <r>
    <s v="Incremental"/>
    <s v="Media"/>
    <x v="1"/>
    <x v="2"/>
    <x v="4"/>
    <s v=" Total_JP"/>
    <x v="155"/>
    <n v="0"/>
  </r>
  <r>
    <s v="Incremental"/>
    <s v="Media"/>
    <x v="1"/>
    <x v="1"/>
    <x v="5"/>
    <s v=" Total_JP"/>
    <x v="0"/>
    <n v="0"/>
  </r>
  <r>
    <s v="Incremental"/>
    <s v="Media"/>
    <x v="1"/>
    <x v="1"/>
    <x v="5"/>
    <s v=" Total_JP"/>
    <x v="1"/>
    <n v="0"/>
  </r>
  <r>
    <s v="Incremental"/>
    <s v="Media"/>
    <x v="1"/>
    <x v="1"/>
    <x v="5"/>
    <s v=" Total_JP"/>
    <x v="2"/>
    <n v="0"/>
  </r>
  <r>
    <s v="Incremental"/>
    <s v="Media"/>
    <x v="1"/>
    <x v="1"/>
    <x v="5"/>
    <s v=" Total_JP"/>
    <x v="3"/>
    <n v="0"/>
  </r>
  <r>
    <s v="Incremental"/>
    <s v="Media"/>
    <x v="1"/>
    <x v="1"/>
    <x v="5"/>
    <s v=" Total_JP"/>
    <x v="4"/>
    <n v="0"/>
  </r>
  <r>
    <s v="Incremental"/>
    <s v="Media"/>
    <x v="1"/>
    <x v="1"/>
    <x v="5"/>
    <s v=" Total_JP"/>
    <x v="5"/>
    <n v="0"/>
  </r>
  <r>
    <s v="Incremental"/>
    <s v="Media"/>
    <x v="1"/>
    <x v="1"/>
    <x v="5"/>
    <s v=" Total_JP"/>
    <x v="6"/>
    <n v="0"/>
  </r>
  <r>
    <s v="Incremental"/>
    <s v="Media"/>
    <x v="1"/>
    <x v="1"/>
    <x v="5"/>
    <s v=" Total_JP"/>
    <x v="7"/>
    <n v="0"/>
  </r>
  <r>
    <s v="Incremental"/>
    <s v="Media"/>
    <x v="1"/>
    <x v="1"/>
    <x v="5"/>
    <s v=" Total_JP"/>
    <x v="8"/>
    <n v="0"/>
  </r>
  <r>
    <s v="Incremental"/>
    <s v="Media"/>
    <x v="1"/>
    <x v="1"/>
    <x v="5"/>
    <s v=" Total_JP"/>
    <x v="9"/>
    <n v="0"/>
  </r>
  <r>
    <s v="Incremental"/>
    <s v="Media"/>
    <x v="1"/>
    <x v="1"/>
    <x v="5"/>
    <s v=" Total_JP"/>
    <x v="10"/>
    <n v="0"/>
  </r>
  <r>
    <s v="Incremental"/>
    <s v="Media"/>
    <x v="1"/>
    <x v="1"/>
    <x v="5"/>
    <s v=" Total_JP"/>
    <x v="11"/>
    <n v="0"/>
  </r>
  <r>
    <s v="Incremental"/>
    <s v="Media"/>
    <x v="1"/>
    <x v="1"/>
    <x v="5"/>
    <s v=" Total_JP"/>
    <x v="12"/>
    <n v="0"/>
  </r>
  <r>
    <s v="Incremental"/>
    <s v="Media"/>
    <x v="1"/>
    <x v="1"/>
    <x v="5"/>
    <s v=" Total_JP"/>
    <x v="13"/>
    <n v="0"/>
  </r>
  <r>
    <s v="Incremental"/>
    <s v="Media"/>
    <x v="1"/>
    <x v="1"/>
    <x v="5"/>
    <s v=" Total_JP"/>
    <x v="14"/>
    <n v="0"/>
  </r>
  <r>
    <s v="Incremental"/>
    <s v="Media"/>
    <x v="1"/>
    <x v="1"/>
    <x v="5"/>
    <s v=" Total_JP"/>
    <x v="15"/>
    <n v="0"/>
  </r>
  <r>
    <s v="Incremental"/>
    <s v="Media"/>
    <x v="1"/>
    <x v="1"/>
    <x v="5"/>
    <s v=" Total_JP"/>
    <x v="16"/>
    <n v="0"/>
  </r>
  <r>
    <s v="Incremental"/>
    <s v="Media"/>
    <x v="1"/>
    <x v="1"/>
    <x v="5"/>
    <s v=" Total_JP"/>
    <x v="17"/>
    <n v="0"/>
  </r>
  <r>
    <s v="Incremental"/>
    <s v="Media"/>
    <x v="1"/>
    <x v="1"/>
    <x v="5"/>
    <s v=" Total_JP"/>
    <x v="18"/>
    <n v="0"/>
  </r>
  <r>
    <s v="Incremental"/>
    <s v="Media"/>
    <x v="1"/>
    <x v="1"/>
    <x v="5"/>
    <s v=" Total_JP"/>
    <x v="19"/>
    <n v="0"/>
  </r>
  <r>
    <s v="Incremental"/>
    <s v="Media"/>
    <x v="1"/>
    <x v="1"/>
    <x v="5"/>
    <s v=" Total_JP"/>
    <x v="20"/>
    <n v="0"/>
  </r>
  <r>
    <s v="Incremental"/>
    <s v="Media"/>
    <x v="1"/>
    <x v="1"/>
    <x v="5"/>
    <s v=" Total_JP"/>
    <x v="21"/>
    <n v="0"/>
  </r>
  <r>
    <s v="Incremental"/>
    <s v="Media"/>
    <x v="1"/>
    <x v="1"/>
    <x v="5"/>
    <s v=" Total_JP"/>
    <x v="22"/>
    <n v="0"/>
  </r>
  <r>
    <s v="Incremental"/>
    <s v="Media"/>
    <x v="1"/>
    <x v="1"/>
    <x v="5"/>
    <s v=" Total_JP"/>
    <x v="23"/>
    <n v="0"/>
  </r>
  <r>
    <s v="Incremental"/>
    <s v="Media"/>
    <x v="1"/>
    <x v="1"/>
    <x v="5"/>
    <s v=" Total_JP"/>
    <x v="24"/>
    <n v="0"/>
  </r>
  <r>
    <s v="Incremental"/>
    <s v="Media"/>
    <x v="1"/>
    <x v="1"/>
    <x v="5"/>
    <s v=" Total_JP"/>
    <x v="25"/>
    <n v="0"/>
  </r>
  <r>
    <s v="Incremental"/>
    <s v="Media"/>
    <x v="1"/>
    <x v="1"/>
    <x v="5"/>
    <s v=" Total_JP"/>
    <x v="26"/>
    <n v="0"/>
  </r>
  <r>
    <s v="Incremental"/>
    <s v="Media"/>
    <x v="1"/>
    <x v="1"/>
    <x v="5"/>
    <s v=" Total_JP"/>
    <x v="27"/>
    <n v="0"/>
  </r>
  <r>
    <s v="Incremental"/>
    <s v="Media"/>
    <x v="1"/>
    <x v="1"/>
    <x v="5"/>
    <s v=" Total_JP"/>
    <x v="28"/>
    <n v="0"/>
  </r>
  <r>
    <s v="Incremental"/>
    <s v="Media"/>
    <x v="1"/>
    <x v="1"/>
    <x v="5"/>
    <s v=" Total_JP"/>
    <x v="29"/>
    <n v="0"/>
  </r>
  <r>
    <s v="Incremental"/>
    <s v="Media"/>
    <x v="1"/>
    <x v="1"/>
    <x v="5"/>
    <s v=" Total_JP"/>
    <x v="30"/>
    <n v="0"/>
  </r>
  <r>
    <s v="Incremental"/>
    <s v="Media"/>
    <x v="1"/>
    <x v="1"/>
    <x v="5"/>
    <s v=" Total_JP"/>
    <x v="31"/>
    <n v="0"/>
  </r>
  <r>
    <s v="Incremental"/>
    <s v="Media"/>
    <x v="1"/>
    <x v="1"/>
    <x v="5"/>
    <s v=" Total_JP"/>
    <x v="32"/>
    <n v="0"/>
  </r>
  <r>
    <s v="Incremental"/>
    <s v="Media"/>
    <x v="1"/>
    <x v="1"/>
    <x v="5"/>
    <s v=" Total_JP"/>
    <x v="33"/>
    <n v="0"/>
  </r>
  <r>
    <s v="Incremental"/>
    <s v="Media"/>
    <x v="1"/>
    <x v="1"/>
    <x v="5"/>
    <s v=" Total_JP"/>
    <x v="34"/>
    <n v="0"/>
  </r>
  <r>
    <s v="Incremental"/>
    <s v="Media"/>
    <x v="1"/>
    <x v="1"/>
    <x v="5"/>
    <s v=" Total_JP"/>
    <x v="35"/>
    <n v="0"/>
  </r>
  <r>
    <s v="Incremental"/>
    <s v="Media"/>
    <x v="1"/>
    <x v="1"/>
    <x v="5"/>
    <s v=" Total_JP"/>
    <x v="36"/>
    <n v="0"/>
  </r>
  <r>
    <s v="Incremental"/>
    <s v="Media"/>
    <x v="1"/>
    <x v="1"/>
    <x v="5"/>
    <s v=" Total_JP"/>
    <x v="37"/>
    <n v="0"/>
  </r>
  <r>
    <s v="Incremental"/>
    <s v="Media"/>
    <x v="1"/>
    <x v="1"/>
    <x v="5"/>
    <s v=" Total_JP"/>
    <x v="38"/>
    <n v="0"/>
  </r>
  <r>
    <s v="Incremental"/>
    <s v="Media"/>
    <x v="1"/>
    <x v="1"/>
    <x v="5"/>
    <s v=" Total_JP"/>
    <x v="39"/>
    <n v="0"/>
  </r>
  <r>
    <s v="Incremental"/>
    <s v="Media"/>
    <x v="1"/>
    <x v="1"/>
    <x v="5"/>
    <s v=" Total_JP"/>
    <x v="40"/>
    <n v="0"/>
  </r>
  <r>
    <s v="Incremental"/>
    <s v="Media"/>
    <x v="1"/>
    <x v="1"/>
    <x v="5"/>
    <s v=" Total_JP"/>
    <x v="41"/>
    <n v="0"/>
  </r>
  <r>
    <s v="Incremental"/>
    <s v="Media"/>
    <x v="1"/>
    <x v="1"/>
    <x v="5"/>
    <s v=" Total_JP"/>
    <x v="42"/>
    <n v="0"/>
  </r>
  <r>
    <s v="Incremental"/>
    <s v="Media"/>
    <x v="1"/>
    <x v="1"/>
    <x v="5"/>
    <s v=" Total_JP"/>
    <x v="43"/>
    <n v="0"/>
  </r>
  <r>
    <s v="Incremental"/>
    <s v="Media"/>
    <x v="1"/>
    <x v="1"/>
    <x v="5"/>
    <s v=" Total_JP"/>
    <x v="44"/>
    <n v="0"/>
  </r>
  <r>
    <s v="Incremental"/>
    <s v="Media"/>
    <x v="1"/>
    <x v="1"/>
    <x v="5"/>
    <s v=" Total_JP"/>
    <x v="45"/>
    <n v="0"/>
  </r>
  <r>
    <s v="Incremental"/>
    <s v="Media"/>
    <x v="1"/>
    <x v="1"/>
    <x v="5"/>
    <s v=" Total_JP"/>
    <x v="46"/>
    <n v="0"/>
  </r>
  <r>
    <s v="Incremental"/>
    <s v="Media"/>
    <x v="1"/>
    <x v="1"/>
    <x v="5"/>
    <s v=" Total_JP"/>
    <x v="47"/>
    <n v="0"/>
  </r>
  <r>
    <s v="Incremental"/>
    <s v="Media"/>
    <x v="1"/>
    <x v="1"/>
    <x v="5"/>
    <s v=" Total_JP"/>
    <x v="48"/>
    <n v="0"/>
  </r>
  <r>
    <s v="Incremental"/>
    <s v="Media"/>
    <x v="1"/>
    <x v="1"/>
    <x v="5"/>
    <s v=" Total_JP"/>
    <x v="49"/>
    <n v="0"/>
  </r>
  <r>
    <s v="Incremental"/>
    <s v="Media"/>
    <x v="1"/>
    <x v="1"/>
    <x v="5"/>
    <s v=" Total_JP"/>
    <x v="50"/>
    <n v="0"/>
  </r>
  <r>
    <s v="Incremental"/>
    <s v="Media"/>
    <x v="1"/>
    <x v="1"/>
    <x v="5"/>
    <s v=" Total_JP"/>
    <x v="51"/>
    <n v="0"/>
  </r>
  <r>
    <s v="Incremental"/>
    <s v="Media"/>
    <x v="1"/>
    <x v="1"/>
    <x v="5"/>
    <s v=" Total_JP"/>
    <x v="52"/>
    <n v="0"/>
  </r>
  <r>
    <s v="Incremental"/>
    <s v="Media"/>
    <x v="1"/>
    <x v="1"/>
    <x v="5"/>
    <s v=" Total_JP"/>
    <x v="53"/>
    <n v="0"/>
  </r>
  <r>
    <s v="Incremental"/>
    <s v="Media"/>
    <x v="1"/>
    <x v="1"/>
    <x v="5"/>
    <s v=" Total_JP"/>
    <x v="54"/>
    <n v="0"/>
  </r>
  <r>
    <s v="Incremental"/>
    <s v="Media"/>
    <x v="1"/>
    <x v="1"/>
    <x v="5"/>
    <s v=" Total_JP"/>
    <x v="55"/>
    <n v="0"/>
  </r>
  <r>
    <s v="Incremental"/>
    <s v="Media"/>
    <x v="1"/>
    <x v="1"/>
    <x v="5"/>
    <s v=" Total_JP"/>
    <x v="56"/>
    <n v="0"/>
  </r>
  <r>
    <s v="Incremental"/>
    <s v="Media"/>
    <x v="1"/>
    <x v="1"/>
    <x v="5"/>
    <s v=" Total_JP"/>
    <x v="57"/>
    <n v="0"/>
  </r>
  <r>
    <s v="Incremental"/>
    <s v="Media"/>
    <x v="1"/>
    <x v="1"/>
    <x v="5"/>
    <s v=" Total_JP"/>
    <x v="58"/>
    <n v="0"/>
  </r>
  <r>
    <s v="Incremental"/>
    <s v="Media"/>
    <x v="1"/>
    <x v="1"/>
    <x v="5"/>
    <s v=" Total_JP"/>
    <x v="59"/>
    <n v="0"/>
  </r>
  <r>
    <s v="Incremental"/>
    <s v="Media"/>
    <x v="1"/>
    <x v="1"/>
    <x v="5"/>
    <s v=" Total_JP"/>
    <x v="60"/>
    <n v="0"/>
  </r>
  <r>
    <s v="Incremental"/>
    <s v="Media"/>
    <x v="1"/>
    <x v="1"/>
    <x v="5"/>
    <s v=" Total_JP"/>
    <x v="61"/>
    <n v="0"/>
  </r>
  <r>
    <s v="Incremental"/>
    <s v="Media"/>
    <x v="1"/>
    <x v="1"/>
    <x v="5"/>
    <s v=" Total_JP"/>
    <x v="62"/>
    <n v="0"/>
  </r>
  <r>
    <s v="Incremental"/>
    <s v="Media"/>
    <x v="1"/>
    <x v="1"/>
    <x v="5"/>
    <s v=" Total_JP"/>
    <x v="63"/>
    <n v="0"/>
  </r>
  <r>
    <s v="Incremental"/>
    <s v="Media"/>
    <x v="1"/>
    <x v="1"/>
    <x v="5"/>
    <s v=" Total_JP"/>
    <x v="64"/>
    <n v="0"/>
  </r>
  <r>
    <s v="Incremental"/>
    <s v="Media"/>
    <x v="1"/>
    <x v="1"/>
    <x v="5"/>
    <s v=" Total_JP"/>
    <x v="65"/>
    <n v="0"/>
  </r>
  <r>
    <s v="Incremental"/>
    <s v="Media"/>
    <x v="1"/>
    <x v="1"/>
    <x v="5"/>
    <s v=" Total_JP"/>
    <x v="66"/>
    <n v="0"/>
  </r>
  <r>
    <s v="Incremental"/>
    <s v="Media"/>
    <x v="1"/>
    <x v="1"/>
    <x v="5"/>
    <s v=" Total_JP"/>
    <x v="67"/>
    <n v="0"/>
  </r>
  <r>
    <s v="Incremental"/>
    <s v="Media"/>
    <x v="1"/>
    <x v="1"/>
    <x v="5"/>
    <s v=" Total_JP"/>
    <x v="68"/>
    <n v="0"/>
  </r>
  <r>
    <s v="Incremental"/>
    <s v="Media"/>
    <x v="1"/>
    <x v="1"/>
    <x v="5"/>
    <s v=" Total_JP"/>
    <x v="69"/>
    <n v="0"/>
  </r>
  <r>
    <s v="Incremental"/>
    <s v="Media"/>
    <x v="1"/>
    <x v="1"/>
    <x v="5"/>
    <s v=" Total_JP"/>
    <x v="70"/>
    <n v="0"/>
  </r>
  <r>
    <s v="Incremental"/>
    <s v="Media"/>
    <x v="1"/>
    <x v="1"/>
    <x v="5"/>
    <s v=" Total_JP"/>
    <x v="71"/>
    <n v="0"/>
  </r>
  <r>
    <s v="Incremental"/>
    <s v="Media"/>
    <x v="1"/>
    <x v="1"/>
    <x v="5"/>
    <s v=" Total_JP"/>
    <x v="72"/>
    <n v="0"/>
  </r>
  <r>
    <s v="Incremental"/>
    <s v="Media"/>
    <x v="1"/>
    <x v="1"/>
    <x v="5"/>
    <s v=" Total_JP"/>
    <x v="73"/>
    <n v="0"/>
  </r>
  <r>
    <s v="Incremental"/>
    <s v="Media"/>
    <x v="1"/>
    <x v="1"/>
    <x v="5"/>
    <s v=" Total_JP"/>
    <x v="74"/>
    <n v="0"/>
  </r>
  <r>
    <s v="Incremental"/>
    <s v="Media"/>
    <x v="1"/>
    <x v="1"/>
    <x v="5"/>
    <s v=" Total_JP"/>
    <x v="75"/>
    <n v="0"/>
  </r>
  <r>
    <s v="Incremental"/>
    <s v="Media"/>
    <x v="1"/>
    <x v="1"/>
    <x v="5"/>
    <s v=" Total_JP"/>
    <x v="76"/>
    <n v="0"/>
  </r>
  <r>
    <s v="Incremental"/>
    <s v="Media"/>
    <x v="1"/>
    <x v="1"/>
    <x v="5"/>
    <s v=" Total_JP"/>
    <x v="77"/>
    <n v="0"/>
  </r>
  <r>
    <s v="Incremental"/>
    <s v="Media"/>
    <x v="1"/>
    <x v="1"/>
    <x v="5"/>
    <s v=" Total_JP"/>
    <x v="78"/>
    <n v="0"/>
  </r>
  <r>
    <s v="Incremental"/>
    <s v="Media"/>
    <x v="1"/>
    <x v="1"/>
    <x v="5"/>
    <s v=" Total_JP"/>
    <x v="79"/>
    <n v="0"/>
  </r>
  <r>
    <s v="Incremental"/>
    <s v="Media"/>
    <x v="1"/>
    <x v="1"/>
    <x v="5"/>
    <s v=" Total_JP"/>
    <x v="80"/>
    <n v="0"/>
  </r>
  <r>
    <s v="Incremental"/>
    <s v="Media"/>
    <x v="1"/>
    <x v="1"/>
    <x v="5"/>
    <s v=" Total_JP"/>
    <x v="81"/>
    <n v="0"/>
  </r>
  <r>
    <s v="Incremental"/>
    <s v="Media"/>
    <x v="1"/>
    <x v="1"/>
    <x v="5"/>
    <s v=" Total_JP"/>
    <x v="82"/>
    <n v="0"/>
  </r>
  <r>
    <s v="Incremental"/>
    <s v="Media"/>
    <x v="1"/>
    <x v="1"/>
    <x v="5"/>
    <s v=" Total_JP"/>
    <x v="83"/>
    <n v="0"/>
  </r>
  <r>
    <s v="Incremental"/>
    <s v="Media"/>
    <x v="1"/>
    <x v="1"/>
    <x v="5"/>
    <s v=" Total_JP"/>
    <x v="84"/>
    <n v="0"/>
  </r>
  <r>
    <s v="Incremental"/>
    <s v="Media"/>
    <x v="1"/>
    <x v="1"/>
    <x v="5"/>
    <s v=" Total_JP"/>
    <x v="85"/>
    <n v="0"/>
  </r>
  <r>
    <s v="Incremental"/>
    <s v="Media"/>
    <x v="1"/>
    <x v="1"/>
    <x v="5"/>
    <s v=" Total_JP"/>
    <x v="86"/>
    <n v="0"/>
  </r>
  <r>
    <s v="Incremental"/>
    <s v="Media"/>
    <x v="1"/>
    <x v="1"/>
    <x v="5"/>
    <s v=" Total_JP"/>
    <x v="87"/>
    <n v="0"/>
  </r>
  <r>
    <s v="Incremental"/>
    <s v="Media"/>
    <x v="1"/>
    <x v="1"/>
    <x v="5"/>
    <s v=" Total_JP"/>
    <x v="88"/>
    <n v="0"/>
  </r>
  <r>
    <s v="Incremental"/>
    <s v="Media"/>
    <x v="1"/>
    <x v="1"/>
    <x v="5"/>
    <s v=" Total_JP"/>
    <x v="89"/>
    <n v="0"/>
  </r>
  <r>
    <s v="Incremental"/>
    <s v="Media"/>
    <x v="1"/>
    <x v="1"/>
    <x v="5"/>
    <s v=" Total_JP"/>
    <x v="90"/>
    <n v="0"/>
  </r>
  <r>
    <s v="Incremental"/>
    <s v="Media"/>
    <x v="1"/>
    <x v="1"/>
    <x v="5"/>
    <s v=" Total_JP"/>
    <x v="91"/>
    <n v="0"/>
  </r>
  <r>
    <s v="Incremental"/>
    <s v="Media"/>
    <x v="1"/>
    <x v="1"/>
    <x v="5"/>
    <s v=" Total_JP"/>
    <x v="92"/>
    <n v="0"/>
  </r>
  <r>
    <s v="Incremental"/>
    <s v="Media"/>
    <x v="1"/>
    <x v="1"/>
    <x v="5"/>
    <s v=" Total_JP"/>
    <x v="93"/>
    <n v="0"/>
  </r>
  <r>
    <s v="Incremental"/>
    <s v="Media"/>
    <x v="1"/>
    <x v="1"/>
    <x v="5"/>
    <s v=" Total_JP"/>
    <x v="94"/>
    <n v="0"/>
  </r>
  <r>
    <s v="Incremental"/>
    <s v="Media"/>
    <x v="1"/>
    <x v="1"/>
    <x v="5"/>
    <s v=" Total_JP"/>
    <x v="95"/>
    <n v="0"/>
  </r>
  <r>
    <s v="Incremental"/>
    <s v="Media"/>
    <x v="1"/>
    <x v="1"/>
    <x v="5"/>
    <s v=" Total_JP"/>
    <x v="96"/>
    <n v="0"/>
  </r>
  <r>
    <s v="Incremental"/>
    <s v="Media"/>
    <x v="1"/>
    <x v="1"/>
    <x v="5"/>
    <s v=" Total_JP"/>
    <x v="97"/>
    <n v="0"/>
  </r>
  <r>
    <s v="Incremental"/>
    <s v="Media"/>
    <x v="1"/>
    <x v="1"/>
    <x v="5"/>
    <s v=" Total_JP"/>
    <x v="98"/>
    <n v="0"/>
  </r>
  <r>
    <s v="Incremental"/>
    <s v="Media"/>
    <x v="1"/>
    <x v="1"/>
    <x v="5"/>
    <s v=" Total_JP"/>
    <x v="99"/>
    <n v="0"/>
  </r>
  <r>
    <s v="Incremental"/>
    <s v="Media"/>
    <x v="1"/>
    <x v="1"/>
    <x v="5"/>
    <s v=" Total_JP"/>
    <x v="100"/>
    <n v="0"/>
  </r>
  <r>
    <s v="Incremental"/>
    <s v="Media"/>
    <x v="1"/>
    <x v="1"/>
    <x v="5"/>
    <s v=" Total_JP"/>
    <x v="101"/>
    <n v="0"/>
  </r>
  <r>
    <s v="Incremental"/>
    <s v="Media"/>
    <x v="1"/>
    <x v="1"/>
    <x v="5"/>
    <s v=" Total_JP"/>
    <x v="102"/>
    <n v="5975.5677806000003"/>
  </r>
  <r>
    <s v="Incremental"/>
    <s v="Media"/>
    <x v="1"/>
    <x v="1"/>
    <x v="5"/>
    <s v=" Total_JP"/>
    <x v="103"/>
    <n v="8907.6651308"/>
  </r>
  <r>
    <s v="Incremental"/>
    <s v="Media"/>
    <x v="1"/>
    <x v="1"/>
    <x v="5"/>
    <s v=" Total_JP"/>
    <x v="104"/>
    <n v="31682.946752899999"/>
  </r>
  <r>
    <s v="Incremental"/>
    <s v="Media"/>
    <x v="1"/>
    <x v="1"/>
    <x v="5"/>
    <s v=" Total_JP"/>
    <x v="105"/>
    <n v="0"/>
  </r>
  <r>
    <s v="Incremental"/>
    <s v="Media"/>
    <x v="1"/>
    <x v="1"/>
    <x v="5"/>
    <s v=" Total_JP"/>
    <x v="106"/>
    <n v="0"/>
  </r>
  <r>
    <s v="Incremental"/>
    <s v="Media"/>
    <x v="1"/>
    <x v="1"/>
    <x v="5"/>
    <s v=" Total_JP"/>
    <x v="107"/>
    <n v="0"/>
  </r>
  <r>
    <s v="Incremental"/>
    <s v="Media"/>
    <x v="1"/>
    <x v="1"/>
    <x v="5"/>
    <s v=" Total_JP"/>
    <x v="108"/>
    <n v="0"/>
  </r>
  <r>
    <s v="Incremental"/>
    <s v="Media"/>
    <x v="1"/>
    <x v="1"/>
    <x v="5"/>
    <s v=" Total_JP"/>
    <x v="109"/>
    <n v="0"/>
  </r>
  <r>
    <s v="Incremental"/>
    <s v="Media"/>
    <x v="1"/>
    <x v="1"/>
    <x v="5"/>
    <s v=" Total_JP"/>
    <x v="110"/>
    <n v="0"/>
  </r>
  <r>
    <s v="Incremental"/>
    <s v="Media"/>
    <x v="1"/>
    <x v="1"/>
    <x v="5"/>
    <s v=" Total_JP"/>
    <x v="111"/>
    <n v="0"/>
  </r>
  <r>
    <s v="Incremental"/>
    <s v="Media"/>
    <x v="1"/>
    <x v="1"/>
    <x v="5"/>
    <s v=" Total_JP"/>
    <x v="112"/>
    <n v="0"/>
  </r>
  <r>
    <s v="Incremental"/>
    <s v="Media"/>
    <x v="1"/>
    <x v="1"/>
    <x v="5"/>
    <s v=" Total_JP"/>
    <x v="113"/>
    <n v="0"/>
  </r>
  <r>
    <s v="Incremental"/>
    <s v="Media"/>
    <x v="1"/>
    <x v="1"/>
    <x v="5"/>
    <s v=" Total_JP"/>
    <x v="114"/>
    <n v="0"/>
  </r>
  <r>
    <s v="Incremental"/>
    <s v="Media"/>
    <x v="1"/>
    <x v="1"/>
    <x v="5"/>
    <s v=" Total_JP"/>
    <x v="115"/>
    <n v="0"/>
  </r>
  <r>
    <s v="Incremental"/>
    <s v="Media"/>
    <x v="1"/>
    <x v="1"/>
    <x v="5"/>
    <s v=" Total_JP"/>
    <x v="116"/>
    <n v="0"/>
  </r>
  <r>
    <s v="Incremental"/>
    <s v="Media"/>
    <x v="1"/>
    <x v="1"/>
    <x v="5"/>
    <s v=" Total_JP"/>
    <x v="117"/>
    <n v="0"/>
  </r>
  <r>
    <s v="Incremental"/>
    <s v="Media"/>
    <x v="1"/>
    <x v="1"/>
    <x v="5"/>
    <s v=" Total_JP"/>
    <x v="118"/>
    <n v="0"/>
  </r>
  <r>
    <s v="Incremental"/>
    <s v="Media"/>
    <x v="1"/>
    <x v="1"/>
    <x v="5"/>
    <s v=" Total_JP"/>
    <x v="119"/>
    <n v="0"/>
  </r>
  <r>
    <s v="Incremental"/>
    <s v="Media"/>
    <x v="1"/>
    <x v="1"/>
    <x v="5"/>
    <s v=" Total_JP"/>
    <x v="120"/>
    <n v="0"/>
  </r>
  <r>
    <s v="Incremental"/>
    <s v="Media"/>
    <x v="1"/>
    <x v="1"/>
    <x v="5"/>
    <s v=" Total_JP"/>
    <x v="121"/>
    <n v="0"/>
  </r>
  <r>
    <s v="Incremental"/>
    <s v="Media"/>
    <x v="1"/>
    <x v="1"/>
    <x v="5"/>
    <s v=" Total_JP"/>
    <x v="122"/>
    <n v="0"/>
  </r>
  <r>
    <s v="Incremental"/>
    <s v="Media"/>
    <x v="1"/>
    <x v="1"/>
    <x v="5"/>
    <s v=" Total_JP"/>
    <x v="123"/>
    <n v="0"/>
  </r>
  <r>
    <s v="Incremental"/>
    <s v="Media"/>
    <x v="1"/>
    <x v="1"/>
    <x v="5"/>
    <s v=" Total_JP"/>
    <x v="124"/>
    <n v="0"/>
  </r>
  <r>
    <s v="Incremental"/>
    <s v="Media"/>
    <x v="1"/>
    <x v="1"/>
    <x v="5"/>
    <s v=" Total_JP"/>
    <x v="125"/>
    <n v="0"/>
  </r>
  <r>
    <s v="Incremental"/>
    <s v="Media"/>
    <x v="1"/>
    <x v="1"/>
    <x v="5"/>
    <s v=" Total_JP"/>
    <x v="126"/>
    <n v="0"/>
  </r>
  <r>
    <s v="Incremental"/>
    <s v="Media"/>
    <x v="1"/>
    <x v="1"/>
    <x v="5"/>
    <s v=" Total_JP"/>
    <x v="127"/>
    <n v="0"/>
  </r>
  <r>
    <s v="Incremental"/>
    <s v="Media"/>
    <x v="1"/>
    <x v="1"/>
    <x v="5"/>
    <s v=" Total_JP"/>
    <x v="128"/>
    <n v="0"/>
  </r>
  <r>
    <s v="Incremental"/>
    <s v="Media"/>
    <x v="1"/>
    <x v="1"/>
    <x v="5"/>
    <s v=" Total_JP"/>
    <x v="129"/>
    <n v="0"/>
  </r>
  <r>
    <s v="Incremental"/>
    <s v="Media"/>
    <x v="1"/>
    <x v="1"/>
    <x v="5"/>
    <s v=" Total_JP"/>
    <x v="130"/>
    <n v="0"/>
  </r>
  <r>
    <s v="Incremental"/>
    <s v="Media"/>
    <x v="1"/>
    <x v="1"/>
    <x v="5"/>
    <s v=" Total_JP"/>
    <x v="131"/>
    <n v="3847.0331904"/>
  </r>
  <r>
    <s v="Incremental"/>
    <s v="Media"/>
    <x v="1"/>
    <x v="1"/>
    <x v="5"/>
    <s v=" Total_JP"/>
    <x v="132"/>
    <n v="8130.4486907999999"/>
  </r>
  <r>
    <s v="Incremental"/>
    <s v="Media"/>
    <x v="1"/>
    <x v="1"/>
    <x v="5"/>
    <s v=" Total_JP"/>
    <x v="133"/>
    <n v="8318.8505408000001"/>
  </r>
  <r>
    <s v="Incremental"/>
    <s v="Media"/>
    <x v="1"/>
    <x v="1"/>
    <x v="5"/>
    <s v=" Total_JP"/>
    <x v="134"/>
    <n v="5862.1417405000002"/>
  </r>
  <r>
    <s v="Incremental"/>
    <s v="Media"/>
    <x v="1"/>
    <x v="1"/>
    <x v="5"/>
    <s v=" Total_JP"/>
    <x v="135"/>
    <n v="5265.3719305000004"/>
  </r>
  <r>
    <s v="Incremental"/>
    <s v="Media"/>
    <x v="1"/>
    <x v="1"/>
    <x v="5"/>
    <s v=" Total_JP"/>
    <x v="136"/>
    <n v="4487.4711704000001"/>
  </r>
  <r>
    <s v="Incremental"/>
    <s v="Media"/>
    <x v="1"/>
    <x v="1"/>
    <x v="5"/>
    <s v=" Total_JP"/>
    <x v="137"/>
    <n v="4020.5938504000001"/>
  </r>
  <r>
    <s v="Incremental"/>
    <s v="Media"/>
    <x v="1"/>
    <x v="1"/>
    <x v="5"/>
    <s v=" Total_JP"/>
    <x v="138"/>
    <n v="831.02110010000001"/>
  </r>
  <r>
    <s v="Incremental"/>
    <s v="Media"/>
    <x v="1"/>
    <x v="1"/>
    <x v="5"/>
    <s v=" Total_JP"/>
    <x v="139"/>
    <n v="0"/>
  </r>
  <r>
    <s v="Incremental"/>
    <s v="Media"/>
    <x v="1"/>
    <x v="1"/>
    <x v="5"/>
    <s v=" Total_JP"/>
    <x v="140"/>
    <n v="0"/>
  </r>
  <r>
    <s v="Incremental"/>
    <s v="Media"/>
    <x v="1"/>
    <x v="1"/>
    <x v="5"/>
    <s v=" Total_JP"/>
    <x v="141"/>
    <n v="0"/>
  </r>
  <r>
    <s v="Incremental"/>
    <s v="Media"/>
    <x v="1"/>
    <x v="1"/>
    <x v="5"/>
    <s v=" Total_JP"/>
    <x v="142"/>
    <n v="0"/>
  </r>
  <r>
    <s v="Incremental"/>
    <s v="Media"/>
    <x v="1"/>
    <x v="1"/>
    <x v="5"/>
    <s v=" Total_JP"/>
    <x v="143"/>
    <n v="0"/>
  </r>
  <r>
    <s v="Incremental"/>
    <s v="Media"/>
    <x v="1"/>
    <x v="1"/>
    <x v="5"/>
    <s v=" Total_JP"/>
    <x v="144"/>
    <n v="0"/>
  </r>
  <r>
    <s v="Incremental"/>
    <s v="Media"/>
    <x v="1"/>
    <x v="1"/>
    <x v="5"/>
    <s v=" Total_JP"/>
    <x v="145"/>
    <n v="0"/>
  </r>
  <r>
    <s v="Incremental"/>
    <s v="Media"/>
    <x v="1"/>
    <x v="1"/>
    <x v="5"/>
    <s v=" Total_JP"/>
    <x v="146"/>
    <n v="0"/>
  </r>
  <r>
    <s v="Incremental"/>
    <s v="Media"/>
    <x v="1"/>
    <x v="1"/>
    <x v="5"/>
    <s v=" Total_JP"/>
    <x v="147"/>
    <n v="0"/>
  </r>
  <r>
    <s v="Incremental"/>
    <s v="Media"/>
    <x v="1"/>
    <x v="1"/>
    <x v="5"/>
    <s v=" Total_JP"/>
    <x v="148"/>
    <n v="0"/>
  </r>
  <r>
    <s v="Incremental"/>
    <s v="Media"/>
    <x v="1"/>
    <x v="1"/>
    <x v="5"/>
    <s v=" Total_JP"/>
    <x v="149"/>
    <n v="0"/>
  </r>
  <r>
    <s v="Incremental"/>
    <s v="Media"/>
    <x v="1"/>
    <x v="1"/>
    <x v="5"/>
    <s v=" Total_JP"/>
    <x v="150"/>
    <n v="0"/>
  </r>
  <r>
    <s v="Incremental"/>
    <s v="Media"/>
    <x v="1"/>
    <x v="1"/>
    <x v="5"/>
    <s v=" Total_JP"/>
    <x v="151"/>
    <n v="0"/>
  </r>
  <r>
    <s v="Incremental"/>
    <s v="Media"/>
    <x v="1"/>
    <x v="1"/>
    <x v="5"/>
    <s v=" Total_JP"/>
    <x v="152"/>
    <n v="0"/>
  </r>
  <r>
    <s v="Incremental"/>
    <s v="Media"/>
    <x v="1"/>
    <x v="1"/>
    <x v="5"/>
    <s v=" Total_JP"/>
    <x v="153"/>
    <n v="12290.3872011"/>
  </r>
  <r>
    <s v="Incremental"/>
    <s v="Media"/>
    <x v="1"/>
    <x v="1"/>
    <x v="5"/>
    <s v=" Total_JP"/>
    <x v="154"/>
    <n v="34595.1988232"/>
  </r>
  <r>
    <s v="Incremental"/>
    <s v="Media"/>
    <x v="1"/>
    <x v="1"/>
    <x v="5"/>
    <s v=" Total_JP"/>
    <x v="155"/>
    <n v="32141.697773"/>
  </r>
  <r>
    <s v="Incremental"/>
    <s v="Media"/>
    <x v="1"/>
    <x v="1"/>
    <x v="6"/>
    <s v=" Total_JP"/>
    <x v="0"/>
    <n v="0"/>
  </r>
  <r>
    <s v="Incremental"/>
    <s v="Media"/>
    <x v="1"/>
    <x v="1"/>
    <x v="6"/>
    <s v=" Total_JP"/>
    <x v="1"/>
    <n v="0"/>
  </r>
  <r>
    <s v="Incremental"/>
    <s v="Media"/>
    <x v="1"/>
    <x v="1"/>
    <x v="6"/>
    <s v=" Total_JP"/>
    <x v="2"/>
    <n v="0"/>
  </r>
  <r>
    <s v="Incremental"/>
    <s v="Media"/>
    <x v="1"/>
    <x v="1"/>
    <x v="6"/>
    <s v=" Total_JP"/>
    <x v="3"/>
    <n v="0"/>
  </r>
  <r>
    <s v="Incremental"/>
    <s v="Media"/>
    <x v="1"/>
    <x v="1"/>
    <x v="6"/>
    <s v=" Total_JP"/>
    <x v="4"/>
    <n v="9096.6541472999997"/>
  </r>
  <r>
    <s v="Incremental"/>
    <s v="Media"/>
    <x v="1"/>
    <x v="1"/>
    <x v="6"/>
    <s v=" Total_JP"/>
    <x v="5"/>
    <n v="23569.6931133"/>
  </r>
  <r>
    <s v="Incremental"/>
    <s v="Media"/>
    <x v="1"/>
    <x v="1"/>
    <x v="6"/>
    <s v=" Total_JP"/>
    <x v="6"/>
    <n v="23177.240681200001"/>
  </r>
  <r>
    <s v="Incremental"/>
    <s v="Media"/>
    <x v="1"/>
    <x v="1"/>
    <x v="6"/>
    <s v=" Total_JP"/>
    <x v="7"/>
    <n v="20167.7902751"/>
  </r>
  <r>
    <s v="Incremental"/>
    <s v="Media"/>
    <x v="1"/>
    <x v="1"/>
    <x v="6"/>
    <s v=" Total_JP"/>
    <x v="8"/>
    <n v="8963.6358371000006"/>
  </r>
  <r>
    <s v="Incremental"/>
    <s v="Media"/>
    <x v="1"/>
    <x v="1"/>
    <x v="6"/>
    <s v=" Total_JP"/>
    <x v="9"/>
    <n v="27636.6283946"/>
  </r>
  <r>
    <s v="Incremental"/>
    <s v="Media"/>
    <x v="1"/>
    <x v="1"/>
    <x v="6"/>
    <s v=" Total_JP"/>
    <x v="10"/>
    <n v="137473.84204630001"/>
  </r>
  <r>
    <s v="Incremental"/>
    <s v="Media"/>
    <x v="1"/>
    <x v="1"/>
    <x v="6"/>
    <s v=" Total_JP"/>
    <x v="11"/>
    <n v="213836.26340669999"/>
  </r>
  <r>
    <s v="Incremental"/>
    <s v="Media"/>
    <x v="1"/>
    <x v="1"/>
    <x v="6"/>
    <s v=" Total_JP"/>
    <x v="12"/>
    <n v="112888.6310693"/>
  </r>
  <r>
    <s v="Incremental"/>
    <s v="Media"/>
    <x v="1"/>
    <x v="1"/>
    <x v="6"/>
    <s v=" Total_JP"/>
    <x v="13"/>
    <n v="27302.840452"/>
  </r>
  <r>
    <s v="Incremental"/>
    <s v="Media"/>
    <x v="1"/>
    <x v="1"/>
    <x v="6"/>
    <s v=" Total_JP"/>
    <x v="14"/>
    <n v="29091.940319199999"/>
  </r>
  <r>
    <s v="Incremental"/>
    <s v="Media"/>
    <x v="1"/>
    <x v="1"/>
    <x v="6"/>
    <s v=" Total_JP"/>
    <x v="15"/>
    <n v="28840.1210641"/>
  </r>
  <r>
    <s v="Incremental"/>
    <s v="Media"/>
    <x v="1"/>
    <x v="1"/>
    <x v="6"/>
    <s v=" Total_JP"/>
    <x v="16"/>
    <n v="22576.997967899999"/>
  </r>
  <r>
    <s v="Incremental"/>
    <s v="Media"/>
    <x v="1"/>
    <x v="1"/>
    <x v="6"/>
    <s v=" Total_JP"/>
    <x v="17"/>
    <n v="11737.4545621"/>
  </r>
  <r>
    <s v="Incremental"/>
    <s v="Media"/>
    <x v="1"/>
    <x v="1"/>
    <x v="6"/>
    <s v=" Total_JP"/>
    <x v="18"/>
    <n v="7472.5185699000003"/>
  </r>
  <r>
    <s v="Incremental"/>
    <s v="Media"/>
    <x v="1"/>
    <x v="1"/>
    <x v="6"/>
    <s v=" Total_JP"/>
    <x v="19"/>
    <n v="7414.3342505999999"/>
  </r>
  <r>
    <s v="Incremental"/>
    <s v="Media"/>
    <x v="1"/>
    <x v="1"/>
    <x v="6"/>
    <s v=" Total_JP"/>
    <x v="20"/>
    <n v="6396.7507179000004"/>
  </r>
  <r>
    <s v="Incremental"/>
    <s v="Media"/>
    <x v="1"/>
    <x v="1"/>
    <x v="6"/>
    <s v=" Total_JP"/>
    <x v="21"/>
    <n v="2933.0457698999999"/>
  </r>
  <r>
    <s v="Incremental"/>
    <s v="Media"/>
    <x v="1"/>
    <x v="1"/>
    <x v="6"/>
    <s v=" Total_JP"/>
    <x v="22"/>
    <n v="0"/>
  </r>
  <r>
    <s v="Incremental"/>
    <s v="Media"/>
    <x v="1"/>
    <x v="1"/>
    <x v="6"/>
    <s v=" Total_JP"/>
    <x v="23"/>
    <n v="0"/>
  </r>
  <r>
    <s v="Incremental"/>
    <s v="Media"/>
    <x v="1"/>
    <x v="1"/>
    <x v="6"/>
    <s v=" Total_JP"/>
    <x v="24"/>
    <n v="0"/>
  </r>
  <r>
    <s v="Incremental"/>
    <s v="Media"/>
    <x v="1"/>
    <x v="1"/>
    <x v="6"/>
    <s v=" Total_JP"/>
    <x v="25"/>
    <n v="0"/>
  </r>
  <r>
    <s v="Incremental"/>
    <s v="Media"/>
    <x v="1"/>
    <x v="1"/>
    <x v="6"/>
    <s v=" Total_JP"/>
    <x v="26"/>
    <n v="0"/>
  </r>
  <r>
    <s v="Incremental"/>
    <s v="Media"/>
    <x v="1"/>
    <x v="1"/>
    <x v="6"/>
    <s v=" Total_JP"/>
    <x v="27"/>
    <n v="0"/>
  </r>
  <r>
    <s v="Incremental"/>
    <s v="Media"/>
    <x v="1"/>
    <x v="1"/>
    <x v="6"/>
    <s v=" Total_JP"/>
    <x v="28"/>
    <n v="0"/>
  </r>
  <r>
    <s v="Incremental"/>
    <s v="Media"/>
    <x v="1"/>
    <x v="1"/>
    <x v="6"/>
    <s v=" Total_JP"/>
    <x v="29"/>
    <n v="1397.5819153"/>
  </r>
  <r>
    <s v="Incremental"/>
    <s v="Media"/>
    <x v="1"/>
    <x v="1"/>
    <x v="6"/>
    <s v=" Total_JP"/>
    <x v="30"/>
    <n v="2658.4100404999999"/>
  </r>
  <r>
    <s v="Incremental"/>
    <s v="Media"/>
    <x v="1"/>
    <x v="1"/>
    <x v="6"/>
    <s v=" Total_JP"/>
    <x v="31"/>
    <n v="605.73541360000002"/>
  </r>
  <r>
    <s v="Incremental"/>
    <s v="Media"/>
    <x v="1"/>
    <x v="1"/>
    <x v="6"/>
    <s v=" Total_JP"/>
    <x v="32"/>
    <n v="0"/>
  </r>
  <r>
    <s v="Incremental"/>
    <s v="Media"/>
    <x v="1"/>
    <x v="1"/>
    <x v="6"/>
    <s v=" Total_JP"/>
    <x v="33"/>
    <n v="0"/>
  </r>
  <r>
    <s v="Incremental"/>
    <s v="Media"/>
    <x v="1"/>
    <x v="1"/>
    <x v="6"/>
    <s v=" Total_JP"/>
    <x v="34"/>
    <n v="0"/>
  </r>
  <r>
    <s v="Incremental"/>
    <s v="Media"/>
    <x v="1"/>
    <x v="1"/>
    <x v="6"/>
    <s v=" Total_JP"/>
    <x v="35"/>
    <n v="0"/>
  </r>
  <r>
    <s v="Incremental"/>
    <s v="Media"/>
    <x v="1"/>
    <x v="1"/>
    <x v="6"/>
    <s v=" Total_JP"/>
    <x v="36"/>
    <n v="0"/>
  </r>
  <r>
    <s v="Incremental"/>
    <s v="Media"/>
    <x v="1"/>
    <x v="1"/>
    <x v="6"/>
    <s v=" Total_JP"/>
    <x v="37"/>
    <n v="0"/>
  </r>
  <r>
    <s v="Incremental"/>
    <s v="Media"/>
    <x v="1"/>
    <x v="1"/>
    <x v="6"/>
    <s v=" Total_JP"/>
    <x v="38"/>
    <n v="0"/>
  </r>
  <r>
    <s v="Incremental"/>
    <s v="Media"/>
    <x v="1"/>
    <x v="1"/>
    <x v="6"/>
    <s v=" Total_JP"/>
    <x v="39"/>
    <n v="0"/>
  </r>
  <r>
    <s v="Incremental"/>
    <s v="Media"/>
    <x v="1"/>
    <x v="1"/>
    <x v="6"/>
    <s v=" Total_JP"/>
    <x v="40"/>
    <n v="0"/>
  </r>
  <r>
    <s v="Incremental"/>
    <s v="Media"/>
    <x v="1"/>
    <x v="1"/>
    <x v="6"/>
    <s v=" Total_JP"/>
    <x v="41"/>
    <n v="0"/>
  </r>
  <r>
    <s v="Incremental"/>
    <s v="Media"/>
    <x v="1"/>
    <x v="1"/>
    <x v="6"/>
    <s v=" Total_JP"/>
    <x v="42"/>
    <n v="0"/>
  </r>
  <r>
    <s v="Incremental"/>
    <s v="Media"/>
    <x v="1"/>
    <x v="1"/>
    <x v="6"/>
    <s v=" Total_JP"/>
    <x v="43"/>
    <n v="0"/>
  </r>
  <r>
    <s v="Incremental"/>
    <s v="Media"/>
    <x v="1"/>
    <x v="1"/>
    <x v="6"/>
    <s v=" Total_JP"/>
    <x v="44"/>
    <n v="0"/>
  </r>
  <r>
    <s v="Incremental"/>
    <s v="Media"/>
    <x v="1"/>
    <x v="1"/>
    <x v="6"/>
    <s v=" Total_JP"/>
    <x v="45"/>
    <n v="0"/>
  </r>
  <r>
    <s v="Incremental"/>
    <s v="Media"/>
    <x v="1"/>
    <x v="1"/>
    <x v="6"/>
    <s v=" Total_JP"/>
    <x v="46"/>
    <n v="0"/>
  </r>
  <r>
    <s v="Incremental"/>
    <s v="Media"/>
    <x v="1"/>
    <x v="1"/>
    <x v="6"/>
    <s v=" Total_JP"/>
    <x v="47"/>
    <n v="0"/>
  </r>
  <r>
    <s v="Incremental"/>
    <s v="Media"/>
    <x v="1"/>
    <x v="1"/>
    <x v="6"/>
    <s v=" Total_JP"/>
    <x v="48"/>
    <n v="0"/>
  </r>
  <r>
    <s v="Incremental"/>
    <s v="Media"/>
    <x v="1"/>
    <x v="1"/>
    <x v="6"/>
    <s v=" Total_JP"/>
    <x v="49"/>
    <n v="0"/>
  </r>
  <r>
    <s v="Incremental"/>
    <s v="Media"/>
    <x v="1"/>
    <x v="1"/>
    <x v="6"/>
    <s v=" Total_JP"/>
    <x v="50"/>
    <n v="0"/>
  </r>
  <r>
    <s v="Incremental"/>
    <s v="Media"/>
    <x v="1"/>
    <x v="1"/>
    <x v="6"/>
    <s v=" Total_JP"/>
    <x v="51"/>
    <n v="0"/>
  </r>
  <r>
    <s v="Incremental"/>
    <s v="Media"/>
    <x v="1"/>
    <x v="1"/>
    <x v="6"/>
    <s v=" Total_JP"/>
    <x v="52"/>
    <n v="0"/>
  </r>
  <r>
    <s v="Incremental"/>
    <s v="Media"/>
    <x v="1"/>
    <x v="1"/>
    <x v="6"/>
    <s v=" Total_JP"/>
    <x v="53"/>
    <n v="0"/>
  </r>
  <r>
    <s v="Incremental"/>
    <s v="Media"/>
    <x v="1"/>
    <x v="1"/>
    <x v="6"/>
    <s v=" Total_JP"/>
    <x v="54"/>
    <n v="0"/>
  </r>
  <r>
    <s v="Incremental"/>
    <s v="Media"/>
    <x v="1"/>
    <x v="1"/>
    <x v="6"/>
    <s v=" Total_JP"/>
    <x v="55"/>
    <n v="0"/>
  </r>
  <r>
    <s v="Incremental"/>
    <s v="Media"/>
    <x v="1"/>
    <x v="1"/>
    <x v="6"/>
    <s v=" Total_JP"/>
    <x v="56"/>
    <n v="0"/>
  </r>
  <r>
    <s v="Incremental"/>
    <s v="Media"/>
    <x v="1"/>
    <x v="1"/>
    <x v="6"/>
    <s v=" Total_JP"/>
    <x v="57"/>
    <n v="0"/>
  </r>
  <r>
    <s v="Incremental"/>
    <s v="Media"/>
    <x v="1"/>
    <x v="1"/>
    <x v="6"/>
    <s v=" Total_JP"/>
    <x v="58"/>
    <n v="0"/>
  </r>
  <r>
    <s v="Incremental"/>
    <s v="Media"/>
    <x v="1"/>
    <x v="1"/>
    <x v="6"/>
    <s v=" Total_JP"/>
    <x v="59"/>
    <n v="0"/>
  </r>
  <r>
    <s v="Incremental"/>
    <s v="Media"/>
    <x v="1"/>
    <x v="1"/>
    <x v="6"/>
    <s v=" Total_JP"/>
    <x v="60"/>
    <n v="0"/>
  </r>
  <r>
    <s v="Incremental"/>
    <s v="Media"/>
    <x v="1"/>
    <x v="1"/>
    <x v="6"/>
    <s v=" Total_JP"/>
    <x v="61"/>
    <n v="0"/>
  </r>
  <r>
    <s v="Incremental"/>
    <s v="Media"/>
    <x v="1"/>
    <x v="1"/>
    <x v="6"/>
    <s v=" Total_JP"/>
    <x v="62"/>
    <n v="0"/>
  </r>
  <r>
    <s v="Incremental"/>
    <s v="Media"/>
    <x v="1"/>
    <x v="1"/>
    <x v="6"/>
    <s v=" Total_JP"/>
    <x v="63"/>
    <n v="0"/>
  </r>
  <r>
    <s v="Incremental"/>
    <s v="Media"/>
    <x v="1"/>
    <x v="1"/>
    <x v="6"/>
    <s v=" Total_JP"/>
    <x v="64"/>
    <n v="0"/>
  </r>
  <r>
    <s v="Incremental"/>
    <s v="Media"/>
    <x v="1"/>
    <x v="1"/>
    <x v="6"/>
    <s v=" Total_JP"/>
    <x v="65"/>
    <n v="0"/>
  </r>
  <r>
    <s v="Incremental"/>
    <s v="Media"/>
    <x v="1"/>
    <x v="1"/>
    <x v="6"/>
    <s v=" Total_JP"/>
    <x v="66"/>
    <n v="0"/>
  </r>
  <r>
    <s v="Incremental"/>
    <s v="Media"/>
    <x v="1"/>
    <x v="1"/>
    <x v="6"/>
    <s v=" Total_JP"/>
    <x v="67"/>
    <n v="0"/>
  </r>
  <r>
    <s v="Incremental"/>
    <s v="Media"/>
    <x v="1"/>
    <x v="1"/>
    <x v="6"/>
    <s v=" Total_JP"/>
    <x v="68"/>
    <n v="0"/>
  </r>
  <r>
    <s v="Incremental"/>
    <s v="Media"/>
    <x v="1"/>
    <x v="1"/>
    <x v="6"/>
    <s v=" Total_JP"/>
    <x v="69"/>
    <n v="0"/>
  </r>
  <r>
    <s v="Incremental"/>
    <s v="Media"/>
    <x v="1"/>
    <x v="1"/>
    <x v="6"/>
    <s v=" Total_JP"/>
    <x v="70"/>
    <n v="0"/>
  </r>
  <r>
    <s v="Incremental"/>
    <s v="Media"/>
    <x v="1"/>
    <x v="1"/>
    <x v="6"/>
    <s v=" Total_JP"/>
    <x v="71"/>
    <n v="0"/>
  </r>
  <r>
    <s v="Incremental"/>
    <s v="Media"/>
    <x v="1"/>
    <x v="1"/>
    <x v="6"/>
    <s v=" Total_JP"/>
    <x v="72"/>
    <n v="0"/>
  </r>
  <r>
    <s v="Incremental"/>
    <s v="Media"/>
    <x v="1"/>
    <x v="1"/>
    <x v="6"/>
    <s v=" Total_JP"/>
    <x v="73"/>
    <n v="0"/>
  </r>
  <r>
    <s v="Incremental"/>
    <s v="Media"/>
    <x v="1"/>
    <x v="1"/>
    <x v="6"/>
    <s v=" Total_JP"/>
    <x v="74"/>
    <n v="0"/>
  </r>
  <r>
    <s v="Incremental"/>
    <s v="Media"/>
    <x v="1"/>
    <x v="1"/>
    <x v="6"/>
    <s v=" Total_JP"/>
    <x v="75"/>
    <n v="0"/>
  </r>
  <r>
    <s v="Incremental"/>
    <s v="Media"/>
    <x v="1"/>
    <x v="1"/>
    <x v="6"/>
    <s v=" Total_JP"/>
    <x v="76"/>
    <n v="0"/>
  </r>
  <r>
    <s v="Incremental"/>
    <s v="Media"/>
    <x v="1"/>
    <x v="1"/>
    <x v="6"/>
    <s v=" Total_JP"/>
    <x v="77"/>
    <n v="0"/>
  </r>
  <r>
    <s v="Incremental"/>
    <s v="Media"/>
    <x v="1"/>
    <x v="1"/>
    <x v="6"/>
    <s v=" Total_JP"/>
    <x v="78"/>
    <n v="0"/>
  </r>
  <r>
    <s v="Incremental"/>
    <s v="Media"/>
    <x v="1"/>
    <x v="1"/>
    <x v="6"/>
    <s v=" Total_JP"/>
    <x v="79"/>
    <n v="0"/>
  </r>
  <r>
    <s v="Incremental"/>
    <s v="Media"/>
    <x v="1"/>
    <x v="1"/>
    <x v="6"/>
    <s v=" Total_JP"/>
    <x v="80"/>
    <n v="0"/>
  </r>
  <r>
    <s v="Incremental"/>
    <s v="Media"/>
    <x v="1"/>
    <x v="1"/>
    <x v="6"/>
    <s v=" Total_JP"/>
    <x v="81"/>
    <n v="0"/>
  </r>
  <r>
    <s v="Incremental"/>
    <s v="Media"/>
    <x v="1"/>
    <x v="1"/>
    <x v="6"/>
    <s v=" Total_JP"/>
    <x v="82"/>
    <n v="0"/>
  </r>
  <r>
    <s v="Incremental"/>
    <s v="Media"/>
    <x v="1"/>
    <x v="1"/>
    <x v="6"/>
    <s v=" Total_JP"/>
    <x v="83"/>
    <n v="0"/>
  </r>
  <r>
    <s v="Incremental"/>
    <s v="Media"/>
    <x v="1"/>
    <x v="1"/>
    <x v="6"/>
    <s v=" Total_JP"/>
    <x v="84"/>
    <n v="0"/>
  </r>
  <r>
    <s v="Incremental"/>
    <s v="Media"/>
    <x v="1"/>
    <x v="1"/>
    <x v="6"/>
    <s v=" Total_JP"/>
    <x v="85"/>
    <n v="0"/>
  </r>
  <r>
    <s v="Incremental"/>
    <s v="Media"/>
    <x v="1"/>
    <x v="1"/>
    <x v="6"/>
    <s v=" Total_JP"/>
    <x v="86"/>
    <n v="0"/>
  </r>
  <r>
    <s v="Incremental"/>
    <s v="Media"/>
    <x v="1"/>
    <x v="1"/>
    <x v="6"/>
    <s v=" Total_JP"/>
    <x v="87"/>
    <n v="0"/>
  </r>
  <r>
    <s v="Incremental"/>
    <s v="Media"/>
    <x v="1"/>
    <x v="1"/>
    <x v="6"/>
    <s v=" Total_JP"/>
    <x v="88"/>
    <n v="0"/>
  </r>
  <r>
    <s v="Incremental"/>
    <s v="Media"/>
    <x v="1"/>
    <x v="1"/>
    <x v="6"/>
    <s v=" Total_JP"/>
    <x v="89"/>
    <n v="0"/>
  </r>
  <r>
    <s v="Incremental"/>
    <s v="Media"/>
    <x v="1"/>
    <x v="1"/>
    <x v="6"/>
    <s v=" Total_JP"/>
    <x v="90"/>
    <n v="0"/>
  </r>
  <r>
    <s v="Incremental"/>
    <s v="Media"/>
    <x v="1"/>
    <x v="1"/>
    <x v="6"/>
    <s v=" Total_JP"/>
    <x v="91"/>
    <n v="0"/>
  </r>
  <r>
    <s v="Incremental"/>
    <s v="Media"/>
    <x v="1"/>
    <x v="1"/>
    <x v="6"/>
    <s v=" Total_JP"/>
    <x v="92"/>
    <n v="0"/>
  </r>
  <r>
    <s v="Incremental"/>
    <s v="Media"/>
    <x v="1"/>
    <x v="1"/>
    <x v="6"/>
    <s v=" Total_JP"/>
    <x v="93"/>
    <n v="0"/>
  </r>
  <r>
    <s v="Incremental"/>
    <s v="Media"/>
    <x v="1"/>
    <x v="1"/>
    <x v="6"/>
    <s v=" Total_JP"/>
    <x v="94"/>
    <n v="0"/>
  </r>
  <r>
    <s v="Incremental"/>
    <s v="Media"/>
    <x v="1"/>
    <x v="1"/>
    <x v="6"/>
    <s v=" Total_JP"/>
    <x v="95"/>
    <n v="0"/>
  </r>
  <r>
    <s v="Incremental"/>
    <s v="Media"/>
    <x v="1"/>
    <x v="1"/>
    <x v="6"/>
    <s v=" Total_JP"/>
    <x v="96"/>
    <n v="0"/>
  </r>
  <r>
    <s v="Incremental"/>
    <s v="Media"/>
    <x v="1"/>
    <x v="1"/>
    <x v="6"/>
    <s v=" Total_JP"/>
    <x v="97"/>
    <n v="0"/>
  </r>
  <r>
    <s v="Incremental"/>
    <s v="Media"/>
    <x v="1"/>
    <x v="1"/>
    <x v="6"/>
    <s v=" Total_JP"/>
    <x v="98"/>
    <n v="0"/>
  </r>
  <r>
    <s v="Incremental"/>
    <s v="Media"/>
    <x v="1"/>
    <x v="1"/>
    <x v="6"/>
    <s v=" Total_JP"/>
    <x v="99"/>
    <n v="0"/>
  </r>
  <r>
    <s v="Incremental"/>
    <s v="Media"/>
    <x v="1"/>
    <x v="1"/>
    <x v="6"/>
    <s v=" Total_JP"/>
    <x v="100"/>
    <n v="0"/>
  </r>
  <r>
    <s v="Incremental"/>
    <s v="Media"/>
    <x v="1"/>
    <x v="1"/>
    <x v="6"/>
    <s v=" Total_JP"/>
    <x v="101"/>
    <n v="0"/>
  </r>
  <r>
    <s v="Incremental"/>
    <s v="Media"/>
    <x v="1"/>
    <x v="1"/>
    <x v="6"/>
    <s v=" Total_JP"/>
    <x v="102"/>
    <n v="0"/>
  </r>
  <r>
    <s v="Incremental"/>
    <s v="Media"/>
    <x v="1"/>
    <x v="1"/>
    <x v="6"/>
    <s v=" Total_JP"/>
    <x v="103"/>
    <n v="0"/>
  </r>
  <r>
    <s v="Incremental"/>
    <s v="Media"/>
    <x v="1"/>
    <x v="1"/>
    <x v="6"/>
    <s v=" Total_JP"/>
    <x v="104"/>
    <n v="0"/>
  </r>
  <r>
    <s v="Incremental"/>
    <s v="Media"/>
    <x v="1"/>
    <x v="1"/>
    <x v="6"/>
    <s v=" Total_JP"/>
    <x v="105"/>
    <n v="0"/>
  </r>
  <r>
    <s v="Incremental"/>
    <s v="Media"/>
    <x v="1"/>
    <x v="1"/>
    <x v="6"/>
    <s v=" Total_JP"/>
    <x v="106"/>
    <n v="0"/>
  </r>
  <r>
    <s v="Incremental"/>
    <s v="Media"/>
    <x v="1"/>
    <x v="1"/>
    <x v="6"/>
    <s v=" Total_JP"/>
    <x v="107"/>
    <n v="0"/>
  </r>
  <r>
    <s v="Incremental"/>
    <s v="Media"/>
    <x v="1"/>
    <x v="1"/>
    <x v="6"/>
    <s v=" Total_JP"/>
    <x v="108"/>
    <n v="0"/>
  </r>
  <r>
    <s v="Incremental"/>
    <s v="Media"/>
    <x v="1"/>
    <x v="1"/>
    <x v="6"/>
    <s v=" Total_JP"/>
    <x v="109"/>
    <n v="0"/>
  </r>
  <r>
    <s v="Incremental"/>
    <s v="Media"/>
    <x v="1"/>
    <x v="1"/>
    <x v="6"/>
    <s v=" Total_JP"/>
    <x v="110"/>
    <n v="0"/>
  </r>
  <r>
    <s v="Incremental"/>
    <s v="Media"/>
    <x v="1"/>
    <x v="1"/>
    <x v="6"/>
    <s v=" Total_JP"/>
    <x v="111"/>
    <n v="0"/>
  </r>
  <r>
    <s v="Incremental"/>
    <s v="Media"/>
    <x v="1"/>
    <x v="1"/>
    <x v="6"/>
    <s v=" Total_JP"/>
    <x v="112"/>
    <n v="0"/>
  </r>
  <r>
    <s v="Incremental"/>
    <s v="Media"/>
    <x v="1"/>
    <x v="1"/>
    <x v="6"/>
    <s v=" Total_JP"/>
    <x v="113"/>
    <n v="0"/>
  </r>
  <r>
    <s v="Incremental"/>
    <s v="Media"/>
    <x v="1"/>
    <x v="1"/>
    <x v="6"/>
    <s v=" Total_JP"/>
    <x v="114"/>
    <n v="0"/>
  </r>
  <r>
    <s v="Incremental"/>
    <s v="Media"/>
    <x v="1"/>
    <x v="1"/>
    <x v="6"/>
    <s v=" Total_JP"/>
    <x v="115"/>
    <n v="0"/>
  </r>
  <r>
    <s v="Incremental"/>
    <s v="Media"/>
    <x v="1"/>
    <x v="1"/>
    <x v="6"/>
    <s v=" Total_JP"/>
    <x v="116"/>
    <n v="0"/>
  </r>
  <r>
    <s v="Incremental"/>
    <s v="Media"/>
    <x v="1"/>
    <x v="1"/>
    <x v="6"/>
    <s v=" Total_JP"/>
    <x v="117"/>
    <n v="0"/>
  </r>
  <r>
    <s v="Incremental"/>
    <s v="Media"/>
    <x v="1"/>
    <x v="1"/>
    <x v="6"/>
    <s v=" Total_JP"/>
    <x v="118"/>
    <n v="0"/>
  </r>
  <r>
    <s v="Incremental"/>
    <s v="Media"/>
    <x v="1"/>
    <x v="1"/>
    <x v="6"/>
    <s v=" Total_JP"/>
    <x v="119"/>
    <n v="0"/>
  </r>
  <r>
    <s v="Incremental"/>
    <s v="Media"/>
    <x v="1"/>
    <x v="1"/>
    <x v="6"/>
    <s v=" Total_JP"/>
    <x v="120"/>
    <n v="0"/>
  </r>
  <r>
    <s v="Incremental"/>
    <s v="Media"/>
    <x v="1"/>
    <x v="1"/>
    <x v="6"/>
    <s v=" Total_JP"/>
    <x v="121"/>
    <n v="0"/>
  </r>
  <r>
    <s v="Incremental"/>
    <s v="Media"/>
    <x v="1"/>
    <x v="1"/>
    <x v="6"/>
    <s v=" Total_JP"/>
    <x v="122"/>
    <n v="0"/>
  </r>
  <r>
    <s v="Incremental"/>
    <s v="Media"/>
    <x v="1"/>
    <x v="1"/>
    <x v="6"/>
    <s v=" Total_JP"/>
    <x v="123"/>
    <n v="0"/>
  </r>
  <r>
    <s v="Incremental"/>
    <s v="Media"/>
    <x v="1"/>
    <x v="1"/>
    <x v="6"/>
    <s v=" Total_JP"/>
    <x v="124"/>
    <n v="0"/>
  </r>
  <r>
    <s v="Incremental"/>
    <s v="Media"/>
    <x v="1"/>
    <x v="1"/>
    <x v="6"/>
    <s v=" Total_JP"/>
    <x v="125"/>
    <n v="0"/>
  </r>
  <r>
    <s v="Incremental"/>
    <s v="Media"/>
    <x v="1"/>
    <x v="1"/>
    <x v="6"/>
    <s v=" Total_JP"/>
    <x v="126"/>
    <n v="0"/>
  </r>
  <r>
    <s v="Incremental"/>
    <s v="Media"/>
    <x v="1"/>
    <x v="1"/>
    <x v="6"/>
    <s v=" Total_JP"/>
    <x v="127"/>
    <n v="0"/>
  </r>
  <r>
    <s v="Incremental"/>
    <s v="Media"/>
    <x v="1"/>
    <x v="1"/>
    <x v="6"/>
    <s v=" Total_JP"/>
    <x v="128"/>
    <n v="0"/>
  </r>
  <r>
    <s v="Incremental"/>
    <s v="Media"/>
    <x v="1"/>
    <x v="1"/>
    <x v="6"/>
    <s v=" Total_JP"/>
    <x v="129"/>
    <n v="0"/>
  </r>
  <r>
    <s v="Incremental"/>
    <s v="Media"/>
    <x v="1"/>
    <x v="1"/>
    <x v="6"/>
    <s v=" Total_JP"/>
    <x v="130"/>
    <n v="0"/>
  </r>
  <r>
    <s v="Incremental"/>
    <s v="Media"/>
    <x v="1"/>
    <x v="1"/>
    <x v="6"/>
    <s v=" Total_JP"/>
    <x v="131"/>
    <n v="0"/>
  </r>
  <r>
    <s v="Incremental"/>
    <s v="Media"/>
    <x v="1"/>
    <x v="1"/>
    <x v="6"/>
    <s v=" Total_JP"/>
    <x v="132"/>
    <n v="0"/>
  </r>
  <r>
    <s v="Incremental"/>
    <s v="Media"/>
    <x v="1"/>
    <x v="1"/>
    <x v="6"/>
    <s v=" Total_JP"/>
    <x v="133"/>
    <n v="0"/>
  </r>
  <r>
    <s v="Incremental"/>
    <s v="Media"/>
    <x v="1"/>
    <x v="1"/>
    <x v="6"/>
    <s v=" Total_JP"/>
    <x v="134"/>
    <n v="0"/>
  </r>
  <r>
    <s v="Incremental"/>
    <s v="Media"/>
    <x v="1"/>
    <x v="1"/>
    <x v="6"/>
    <s v=" Total_JP"/>
    <x v="135"/>
    <n v="0"/>
  </r>
  <r>
    <s v="Incremental"/>
    <s v="Media"/>
    <x v="1"/>
    <x v="1"/>
    <x v="6"/>
    <s v=" Total_JP"/>
    <x v="136"/>
    <n v="0"/>
  </r>
  <r>
    <s v="Incremental"/>
    <s v="Media"/>
    <x v="1"/>
    <x v="1"/>
    <x v="6"/>
    <s v=" Total_JP"/>
    <x v="137"/>
    <n v="0"/>
  </r>
  <r>
    <s v="Incremental"/>
    <s v="Media"/>
    <x v="1"/>
    <x v="1"/>
    <x v="6"/>
    <s v=" Total_JP"/>
    <x v="138"/>
    <n v="0"/>
  </r>
  <r>
    <s v="Incremental"/>
    <s v="Media"/>
    <x v="1"/>
    <x v="1"/>
    <x v="6"/>
    <s v=" Total_JP"/>
    <x v="139"/>
    <n v="0"/>
  </r>
  <r>
    <s v="Incremental"/>
    <s v="Media"/>
    <x v="1"/>
    <x v="1"/>
    <x v="6"/>
    <s v=" Total_JP"/>
    <x v="140"/>
    <n v="0"/>
  </r>
  <r>
    <s v="Incremental"/>
    <s v="Media"/>
    <x v="1"/>
    <x v="1"/>
    <x v="6"/>
    <s v=" Total_JP"/>
    <x v="141"/>
    <n v="0"/>
  </r>
  <r>
    <s v="Incremental"/>
    <s v="Media"/>
    <x v="1"/>
    <x v="1"/>
    <x v="6"/>
    <s v=" Total_JP"/>
    <x v="142"/>
    <n v="0"/>
  </r>
  <r>
    <s v="Incremental"/>
    <s v="Media"/>
    <x v="1"/>
    <x v="1"/>
    <x v="6"/>
    <s v=" Total_JP"/>
    <x v="143"/>
    <n v="0"/>
  </r>
  <r>
    <s v="Incremental"/>
    <s v="Media"/>
    <x v="1"/>
    <x v="1"/>
    <x v="6"/>
    <s v=" Total_JP"/>
    <x v="144"/>
    <n v="0"/>
  </r>
  <r>
    <s v="Incremental"/>
    <s v="Media"/>
    <x v="1"/>
    <x v="1"/>
    <x v="6"/>
    <s v=" Total_JP"/>
    <x v="145"/>
    <n v="0"/>
  </r>
  <r>
    <s v="Incremental"/>
    <s v="Media"/>
    <x v="1"/>
    <x v="1"/>
    <x v="6"/>
    <s v=" Total_JP"/>
    <x v="146"/>
    <n v="0"/>
  </r>
  <r>
    <s v="Incremental"/>
    <s v="Media"/>
    <x v="1"/>
    <x v="1"/>
    <x v="6"/>
    <s v=" Total_JP"/>
    <x v="147"/>
    <n v="0"/>
  </r>
  <r>
    <s v="Incremental"/>
    <s v="Media"/>
    <x v="1"/>
    <x v="1"/>
    <x v="6"/>
    <s v=" Total_JP"/>
    <x v="148"/>
    <n v="0"/>
  </r>
  <r>
    <s v="Incremental"/>
    <s v="Media"/>
    <x v="1"/>
    <x v="1"/>
    <x v="6"/>
    <s v=" Total_JP"/>
    <x v="149"/>
    <n v="0"/>
  </r>
  <r>
    <s v="Incremental"/>
    <s v="Media"/>
    <x v="1"/>
    <x v="1"/>
    <x v="6"/>
    <s v=" Total_JP"/>
    <x v="150"/>
    <n v="0"/>
  </r>
  <r>
    <s v="Incremental"/>
    <s v="Media"/>
    <x v="1"/>
    <x v="1"/>
    <x v="6"/>
    <s v=" Total_JP"/>
    <x v="151"/>
    <n v="0"/>
  </r>
  <r>
    <s v="Incremental"/>
    <s v="Media"/>
    <x v="1"/>
    <x v="1"/>
    <x v="6"/>
    <s v=" Total_JP"/>
    <x v="152"/>
    <n v="0"/>
  </r>
  <r>
    <s v="Incremental"/>
    <s v="Media"/>
    <x v="1"/>
    <x v="1"/>
    <x v="6"/>
    <s v=" Total_JP"/>
    <x v="153"/>
    <n v="0"/>
  </r>
  <r>
    <s v="Incremental"/>
    <s v="Media"/>
    <x v="1"/>
    <x v="1"/>
    <x v="6"/>
    <s v=" Total_JP"/>
    <x v="154"/>
    <n v="0"/>
  </r>
  <r>
    <s v="Incremental"/>
    <s v="Media"/>
    <x v="1"/>
    <x v="1"/>
    <x v="6"/>
    <s v=" Total_JP"/>
    <x v="155"/>
    <n v="0"/>
  </r>
  <r>
    <s v="Incremental"/>
    <s v="Media"/>
    <x v="1"/>
    <x v="1"/>
    <x v="7"/>
    <s v=" Total_JP"/>
    <x v="0"/>
    <n v="0"/>
  </r>
  <r>
    <s v="Incremental"/>
    <s v="Media"/>
    <x v="1"/>
    <x v="1"/>
    <x v="7"/>
    <s v=" Total_JP"/>
    <x v="1"/>
    <n v="0"/>
  </r>
  <r>
    <s v="Incremental"/>
    <s v="Media"/>
    <x v="1"/>
    <x v="1"/>
    <x v="7"/>
    <s v=" Total_JP"/>
    <x v="2"/>
    <n v="0"/>
  </r>
  <r>
    <s v="Incremental"/>
    <s v="Media"/>
    <x v="1"/>
    <x v="1"/>
    <x v="7"/>
    <s v=" Total_JP"/>
    <x v="3"/>
    <n v="0"/>
  </r>
  <r>
    <s v="Incremental"/>
    <s v="Media"/>
    <x v="1"/>
    <x v="1"/>
    <x v="7"/>
    <s v=" Total_JP"/>
    <x v="4"/>
    <n v="0"/>
  </r>
  <r>
    <s v="Incremental"/>
    <s v="Media"/>
    <x v="1"/>
    <x v="1"/>
    <x v="7"/>
    <s v=" Total_JP"/>
    <x v="5"/>
    <n v="0"/>
  </r>
  <r>
    <s v="Incremental"/>
    <s v="Media"/>
    <x v="1"/>
    <x v="1"/>
    <x v="7"/>
    <s v=" Total_JP"/>
    <x v="6"/>
    <n v="0"/>
  </r>
  <r>
    <s v="Incremental"/>
    <s v="Media"/>
    <x v="1"/>
    <x v="1"/>
    <x v="7"/>
    <s v=" Total_JP"/>
    <x v="7"/>
    <n v="0"/>
  </r>
  <r>
    <s v="Incremental"/>
    <s v="Media"/>
    <x v="1"/>
    <x v="1"/>
    <x v="7"/>
    <s v=" Total_JP"/>
    <x v="8"/>
    <n v="0"/>
  </r>
  <r>
    <s v="Incremental"/>
    <s v="Media"/>
    <x v="1"/>
    <x v="1"/>
    <x v="7"/>
    <s v=" Total_JP"/>
    <x v="9"/>
    <n v="0"/>
  </r>
  <r>
    <s v="Incremental"/>
    <s v="Media"/>
    <x v="1"/>
    <x v="1"/>
    <x v="7"/>
    <s v=" Total_JP"/>
    <x v="10"/>
    <n v="0"/>
  </r>
  <r>
    <s v="Incremental"/>
    <s v="Media"/>
    <x v="1"/>
    <x v="1"/>
    <x v="7"/>
    <s v=" Total_JP"/>
    <x v="11"/>
    <n v="0"/>
  </r>
  <r>
    <s v="Incremental"/>
    <s v="Media"/>
    <x v="1"/>
    <x v="1"/>
    <x v="7"/>
    <s v=" Total_JP"/>
    <x v="12"/>
    <n v="0"/>
  </r>
  <r>
    <s v="Incremental"/>
    <s v="Media"/>
    <x v="1"/>
    <x v="1"/>
    <x v="7"/>
    <s v=" Total_JP"/>
    <x v="13"/>
    <n v="0"/>
  </r>
  <r>
    <s v="Incremental"/>
    <s v="Media"/>
    <x v="1"/>
    <x v="1"/>
    <x v="7"/>
    <s v=" Total_JP"/>
    <x v="14"/>
    <n v="0"/>
  </r>
  <r>
    <s v="Incremental"/>
    <s v="Media"/>
    <x v="1"/>
    <x v="1"/>
    <x v="7"/>
    <s v=" Total_JP"/>
    <x v="15"/>
    <n v="0"/>
  </r>
  <r>
    <s v="Incremental"/>
    <s v="Media"/>
    <x v="1"/>
    <x v="1"/>
    <x v="7"/>
    <s v=" Total_JP"/>
    <x v="16"/>
    <n v="0"/>
  </r>
  <r>
    <s v="Incremental"/>
    <s v="Media"/>
    <x v="1"/>
    <x v="1"/>
    <x v="7"/>
    <s v=" Total_JP"/>
    <x v="17"/>
    <n v="0"/>
  </r>
  <r>
    <s v="Incremental"/>
    <s v="Media"/>
    <x v="1"/>
    <x v="1"/>
    <x v="7"/>
    <s v=" Total_JP"/>
    <x v="18"/>
    <n v="0"/>
  </r>
  <r>
    <s v="Incremental"/>
    <s v="Media"/>
    <x v="1"/>
    <x v="1"/>
    <x v="7"/>
    <s v=" Total_JP"/>
    <x v="19"/>
    <n v="0"/>
  </r>
  <r>
    <s v="Incremental"/>
    <s v="Media"/>
    <x v="1"/>
    <x v="1"/>
    <x v="7"/>
    <s v=" Total_JP"/>
    <x v="20"/>
    <n v="0"/>
  </r>
  <r>
    <s v="Incremental"/>
    <s v="Media"/>
    <x v="1"/>
    <x v="1"/>
    <x v="7"/>
    <s v=" Total_JP"/>
    <x v="21"/>
    <n v="0"/>
  </r>
  <r>
    <s v="Incremental"/>
    <s v="Media"/>
    <x v="1"/>
    <x v="1"/>
    <x v="7"/>
    <s v=" Total_JP"/>
    <x v="22"/>
    <n v="0"/>
  </r>
  <r>
    <s v="Incremental"/>
    <s v="Media"/>
    <x v="1"/>
    <x v="1"/>
    <x v="7"/>
    <s v=" Total_JP"/>
    <x v="23"/>
    <n v="0"/>
  </r>
  <r>
    <s v="Incremental"/>
    <s v="Media"/>
    <x v="1"/>
    <x v="1"/>
    <x v="7"/>
    <s v=" Total_JP"/>
    <x v="24"/>
    <n v="0"/>
  </r>
  <r>
    <s v="Incremental"/>
    <s v="Media"/>
    <x v="1"/>
    <x v="1"/>
    <x v="7"/>
    <s v=" Total_JP"/>
    <x v="25"/>
    <n v="0"/>
  </r>
  <r>
    <s v="Incremental"/>
    <s v="Media"/>
    <x v="1"/>
    <x v="1"/>
    <x v="7"/>
    <s v=" Total_JP"/>
    <x v="26"/>
    <n v="0"/>
  </r>
  <r>
    <s v="Incremental"/>
    <s v="Media"/>
    <x v="1"/>
    <x v="1"/>
    <x v="7"/>
    <s v=" Total_JP"/>
    <x v="27"/>
    <n v="0"/>
  </r>
  <r>
    <s v="Incremental"/>
    <s v="Media"/>
    <x v="1"/>
    <x v="1"/>
    <x v="7"/>
    <s v=" Total_JP"/>
    <x v="28"/>
    <n v="0"/>
  </r>
  <r>
    <s v="Incremental"/>
    <s v="Media"/>
    <x v="1"/>
    <x v="1"/>
    <x v="7"/>
    <s v=" Total_JP"/>
    <x v="29"/>
    <n v="0"/>
  </r>
  <r>
    <s v="Incremental"/>
    <s v="Media"/>
    <x v="1"/>
    <x v="1"/>
    <x v="7"/>
    <s v=" Total_JP"/>
    <x v="30"/>
    <n v="0"/>
  </r>
  <r>
    <s v="Incremental"/>
    <s v="Media"/>
    <x v="1"/>
    <x v="1"/>
    <x v="7"/>
    <s v=" Total_JP"/>
    <x v="31"/>
    <n v="0"/>
  </r>
  <r>
    <s v="Incremental"/>
    <s v="Media"/>
    <x v="1"/>
    <x v="1"/>
    <x v="7"/>
    <s v=" Total_JP"/>
    <x v="32"/>
    <n v="0"/>
  </r>
  <r>
    <s v="Incremental"/>
    <s v="Media"/>
    <x v="1"/>
    <x v="1"/>
    <x v="7"/>
    <s v=" Total_JP"/>
    <x v="33"/>
    <n v="0"/>
  </r>
  <r>
    <s v="Incremental"/>
    <s v="Media"/>
    <x v="1"/>
    <x v="1"/>
    <x v="7"/>
    <s v=" Total_JP"/>
    <x v="34"/>
    <n v="0"/>
  </r>
  <r>
    <s v="Incremental"/>
    <s v="Media"/>
    <x v="1"/>
    <x v="1"/>
    <x v="7"/>
    <s v=" Total_JP"/>
    <x v="35"/>
    <n v="0"/>
  </r>
  <r>
    <s v="Incremental"/>
    <s v="Media"/>
    <x v="1"/>
    <x v="1"/>
    <x v="7"/>
    <s v=" Total_JP"/>
    <x v="36"/>
    <n v="0"/>
  </r>
  <r>
    <s v="Incremental"/>
    <s v="Media"/>
    <x v="1"/>
    <x v="1"/>
    <x v="7"/>
    <s v=" Total_JP"/>
    <x v="37"/>
    <n v="0"/>
  </r>
  <r>
    <s v="Incremental"/>
    <s v="Media"/>
    <x v="1"/>
    <x v="1"/>
    <x v="7"/>
    <s v=" Total_JP"/>
    <x v="38"/>
    <n v="0"/>
  </r>
  <r>
    <s v="Incremental"/>
    <s v="Media"/>
    <x v="1"/>
    <x v="1"/>
    <x v="7"/>
    <s v=" Total_JP"/>
    <x v="39"/>
    <n v="0"/>
  </r>
  <r>
    <s v="Incremental"/>
    <s v="Media"/>
    <x v="1"/>
    <x v="1"/>
    <x v="7"/>
    <s v=" Total_JP"/>
    <x v="40"/>
    <n v="0"/>
  </r>
  <r>
    <s v="Incremental"/>
    <s v="Media"/>
    <x v="1"/>
    <x v="1"/>
    <x v="7"/>
    <s v=" Total_JP"/>
    <x v="41"/>
    <n v="0"/>
  </r>
  <r>
    <s v="Incremental"/>
    <s v="Media"/>
    <x v="1"/>
    <x v="1"/>
    <x v="7"/>
    <s v=" Total_JP"/>
    <x v="42"/>
    <n v="0"/>
  </r>
  <r>
    <s v="Incremental"/>
    <s v="Media"/>
    <x v="1"/>
    <x v="1"/>
    <x v="7"/>
    <s v=" Total_JP"/>
    <x v="43"/>
    <n v="0"/>
  </r>
  <r>
    <s v="Incremental"/>
    <s v="Media"/>
    <x v="1"/>
    <x v="1"/>
    <x v="7"/>
    <s v=" Total_JP"/>
    <x v="44"/>
    <n v="0"/>
  </r>
  <r>
    <s v="Incremental"/>
    <s v="Media"/>
    <x v="1"/>
    <x v="1"/>
    <x v="7"/>
    <s v=" Total_JP"/>
    <x v="45"/>
    <n v="0"/>
  </r>
  <r>
    <s v="Incremental"/>
    <s v="Media"/>
    <x v="1"/>
    <x v="1"/>
    <x v="7"/>
    <s v=" Total_JP"/>
    <x v="46"/>
    <n v="0"/>
  </r>
  <r>
    <s v="Incremental"/>
    <s v="Media"/>
    <x v="1"/>
    <x v="1"/>
    <x v="7"/>
    <s v=" Total_JP"/>
    <x v="47"/>
    <n v="0"/>
  </r>
  <r>
    <s v="Incremental"/>
    <s v="Media"/>
    <x v="1"/>
    <x v="1"/>
    <x v="7"/>
    <s v=" Total_JP"/>
    <x v="48"/>
    <n v="0"/>
  </r>
  <r>
    <s v="Incremental"/>
    <s v="Media"/>
    <x v="1"/>
    <x v="1"/>
    <x v="7"/>
    <s v=" Total_JP"/>
    <x v="49"/>
    <n v="0"/>
  </r>
  <r>
    <s v="Incremental"/>
    <s v="Media"/>
    <x v="1"/>
    <x v="1"/>
    <x v="7"/>
    <s v=" Total_JP"/>
    <x v="50"/>
    <n v="0"/>
  </r>
  <r>
    <s v="Incremental"/>
    <s v="Media"/>
    <x v="1"/>
    <x v="1"/>
    <x v="7"/>
    <s v=" Total_JP"/>
    <x v="51"/>
    <n v="0"/>
  </r>
  <r>
    <s v="Incremental"/>
    <s v="Media"/>
    <x v="1"/>
    <x v="1"/>
    <x v="7"/>
    <s v=" Total_JP"/>
    <x v="52"/>
    <n v="15157.0128945"/>
  </r>
  <r>
    <s v="Incremental"/>
    <s v="Media"/>
    <x v="1"/>
    <x v="1"/>
    <x v="7"/>
    <s v=" Total_JP"/>
    <x v="53"/>
    <n v="86271.956869300004"/>
  </r>
  <r>
    <s v="Incremental"/>
    <s v="Media"/>
    <x v="1"/>
    <x v="1"/>
    <x v="7"/>
    <s v=" Total_JP"/>
    <x v="54"/>
    <n v="180172.15285360001"/>
  </r>
  <r>
    <s v="Incremental"/>
    <s v="Media"/>
    <x v="1"/>
    <x v="1"/>
    <x v="7"/>
    <s v=" Total_JP"/>
    <x v="55"/>
    <n v="274762.02028920001"/>
  </r>
  <r>
    <s v="Incremental"/>
    <s v="Media"/>
    <x v="1"/>
    <x v="1"/>
    <x v="7"/>
    <s v=" Total_JP"/>
    <x v="56"/>
    <n v="362720.35002950003"/>
  </r>
  <r>
    <s v="Incremental"/>
    <s v="Media"/>
    <x v="1"/>
    <x v="1"/>
    <x v="7"/>
    <s v=" Total_JP"/>
    <x v="57"/>
    <n v="403291.34179229999"/>
  </r>
  <r>
    <s v="Incremental"/>
    <s v="Media"/>
    <x v="1"/>
    <x v="1"/>
    <x v="7"/>
    <s v=" Total_JP"/>
    <x v="58"/>
    <n v="357691.05186750001"/>
  </r>
  <r>
    <s v="Incremental"/>
    <s v="Media"/>
    <x v="1"/>
    <x v="1"/>
    <x v="7"/>
    <s v=" Total_JP"/>
    <x v="59"/>
    <n v="316135.95389080001"/>
  </r>
  <r>
    <s v="Incremental"/>
    <s v="Media"/>
    <x v="1"/>
    <x v="1"/>
    <x v="7"/>
    <s v=" Total_JP"/>
    <x v="60"/>
    <n v="285740.63072670001"/>
  </r>
  <r>
    <s v="Incremental"/>
    <s v="Media"/>
    <x v="1"/>
    <x v="1"/>
    <x v="7"/>
    <s v=" Total_JP"/>
    <x v="61"/>
    <n v="255286.94102550001"/>
  </r>
  <r>
    <s v="Incremental"/>
    <s v="Media"/>
    <x v="1"/>
    <x v="1"/>
    <x v="7"/>
    <s v=" Total_JP"/>
    <x v="62"/>
    <n v="252931.72159209999"/>
  </r>
  <r>
    <s v="Incremental"/>
    <s v="Media"/>
    <x v="1"/>
    <x v="1"/>
    <x v="7"/>
    <s v=" Total_JP"/>
    <x v="63"/>
    <n v="250131.72522240001"/>
  </r>
  <r>
    <s v="Incremental"/>
    <s v="Media"/>
    <x v="1"/>
    <x v="1"/>
    <x v="7"/>
    <s v=" Total_JP"/>
    <x v="64"/>
    <n v="232410.3918902"/>
  </r>
  <r>
    <s v="Incremental"/>
    <s v="Media"/>
    <x v="1"/>
    <x v="1"/>
    <x v="7"/>
    <s v=" Total_JP"/>
    <x v="65"/>
    <n v="210466.02301870001"/>
  </r>
  <r>
    <s v="Incremental"/>
    <s v="Media"/>
    <x v="1"/>
    <x v="1"/>
    <x v="7"/>
    <s v=" Total_JP"/>
    <x v="66"/>
    <n v="194152.5323393"/>
  </r>
  <r>
    <s v="Incremental"/>
    <s v="Media"/>
    <x v="1"/>
    <x v="1"/>
    <x v="7"/>
    <s v=" Total_JP"/>
    <x v="67"/>
    <n v="172678.89338699999"/>
  </r>
  <r>
    <s v="Incremental"/>
    <s v="Media"/>
    <x v="1"/>
    <x v="1"/>
    <x v="7"/>
    <s v=" Total_JP"/>
    <x v="68"/>
    <n v="158327.11009639999"/>
  </r>
  <r>
    <s v="Incremental"/>
    <s v="Media"/>
    <x v="1"/>
    <x v="1"/>
    <x v="7"/>
    <s v=" Total_JP"/>
    <x v="69"/>
    <n v="150184.06847140001"/>
  </r>
  <r>
    <s v="Incremental"/>
    <s v="Media"/>
    <x v="1"/>
    <x v="1"/>
    <x v="7"/>
    <s v=" Total_JP"/>
    <x v="70"/>
    <n v="141468.40591440001"/>
  </r>
  <r>
    <s v="Incremental"/>
    <s v="Media"/>
    <x v="1"/>
    <x v="1"/>
    <x v="7"/>
    <s v=" Total_JP"/>
    <x v="71"/>
    <n v="131564.06979869999"/>
  </r>
  <r>
    <s v="Incremental"/>
    <s v="Media"/>
    <x v="1"/>
    <x v="1"/>
    <x v="7"/>
    <s v=" Total_JP"/>
    <x v="72"/>
    <n v="119983.3618312"/>
  </r>
  <r>
    <s v="Incremental"/>
    <s v="Media"/>
    <x v="1"/>
    <x v="1"/>
    <x v="7"/>
    <s v=" Total_JP"/>
    <x v="73"/>
    <n v="106839.5618353"/>
  </r>
  <r>
    <s v="Incremental"/>
    <s v="Media"/>
    <x v="1"/>
    <x v="1"/>
    <x v="7"/>
    <s v=" Total_JP"/>
    <x v="74"/>
    <n v="95142.407636300006"/>
  </r>
  <r>
    <s v="Incremental"/>
    <s v="Media"/>
    <x v="1"/>
    <x v="1"/>
    <x v="7"/>
    <s v=" Total_JP"/>
    <x v="75"/>
    <n v="80867.203150100002"/>
  </r>
  <r>
    <s v="Incremental"/>
    <s v="Media"/>
    <x v="1"/>
    <x v="1"/>
    <x v="7"/>
    <s v=" Total_JP"/>
    <x v="76"/>
    <n v="71012.304814599993"/>
  </r>
  <r>
    <s v="Incremental"/>
    <s v="Media"/>
    <x v="1"/>
    <x v="1"/>
    <x v="7"/>
    <s v=" Total_JP"/>
    <x v="77"/>
    <n v="58894.866751299996"/>
  </r>
  <r>
    <s v="Incremental"/>
    <s v="Media"/>
    <x v="1"/>
    <x v="1"/>
    <x v="7"/>
    <s v=" Total_JP"/>
    <x v="78"/>
    <n v="50751.309817499998"/>
  </r>
  <r>
    <s v="Incremental"/>
    <s v="Media"/>
    <x v="1"/>
    <x v="1"/>
    <x v="7"/>
    <s v=" Total_JP"/>
    <x v="79"/>
    <n v="32204.719763000001"/>
  </r>
  <r>
    <s v="Incremental"/>
    <s v="Media"/>
    <x v="1"/>
    <x v="1"/>
    <x v="7"/>
    <s v=" Total_JP"/>
    <x v="80"/>
    <n v="15922.8982254"/>
  </r>
  <r>
    <s v="Incremental"/>
    <s v="Media"/>
    <x v="1"/>
    <x v="1"/>
    <x v="7"/>
    <s v=" Total_JP"/>
    <x v="81"/>
    <n v="3141.8045240000001"/>
  </r>
  <r>
    <s v="Incremental"/>
    <s v="Media"/>
    <x v="1"/>
    <x v="1"/>
    <x v="7"/>
    <s v=" Total_JP"/>
    <x v="82"/>
    <n v="0"/>
  </r>
  <r>
    <s v="Incremental"/>
    <s v="Media"/>
    <x v="1"/>
    <x v="1"/>
    <x v="7"/>
    <s v=" Total_JP"/>
    <x v="83"/>
    <n v="0"/>
  </r>
  <r>
    <s v="Incremental"/>
    <s v="Media"/>
    <x v="1"/>
    <x v="1"/>
    <x v="7"/>
    <s v=" Total_JP"/>
    <x v="84"/>
    <n v="0"/>
  </r>
  <r>
    <s v="Incremental"/>
    <s v="Media"/>
    <x v="1"/>
    <x v="1"/>
    <x v="7"/>
    <s v=" Total_JP"/>
    <x v="85"/>
    <n v="0"/>
  </r>
  <r>
    <s v="Incremental"/>
    <s v="Media"/>
    <x v="1"/>
    <x v="1"/>
    <x v="7"/>
    <s v=" Total_JP"/>
    <x v="86"/>
    <n v="0"/>
  </r>
  <r>
    <s v="Incremental"/>
    <s v="Media"/>
    <x v="1"/>
    <x v="1"/>
    <x v="7"/>
    <s v=" Total_JP"/>
    <x v="87"/>
    <n v="0"/>
  </r>
  <r>
    <s v="Incremental"/>
    <s v="Media"/>
    <x v="1"/>
    <x v="1"/>
    <x v="7"/>
    <s v=" Total_JP"/>
    <x v="88"/>
    <n v="0"/>
  </r>
  <r>
    <s v="Incremental"/>
    <s v="Media"/>
    <x v="1"/>
    <x v="1"/>
    <x v="7"/>
    <s v=" Total_JP"/>
    <x v="89"/>
    <n v="0"/>
  </r>
  <r>
    <s v="Incremental"/>
    <s v="Media"/>
    <x v="1"/>
    <x v="1"/>
    <x v="7"/>
    <s v=" Total_JP"/>
    <x v="90"/>
    <n v="0"/>
  </r>
  <r>
    <s v="Incremental"/>
    <s v="Media"/>
    <x v="1"/>
    <x v="1"/>
    <x v="7"/>
    <s v=" Total_JP"/>
    <x v="91"/>
    <n v="0"/>
  </r>
  <r>
    <s v="Incremental"/>
    <s v="Media"/>
    <x v="1"/>
    <x v="1"/>
    <x v="7"/>
    <s v=" Total_JP"/>
    <x v="92"/>
    <n v="0"/>
  </r>
  <r>
    <s v="Incremental"/>
    <s v="Media"/>
    <x v="1"/>
    <x v="1"/>
    <x v="7"/>
    <s v=" Total_JP"/>
    <x v="93"/>
    <n v="0"/>
  </r>
  <r>
    <s v="Incremental"/>
    <s v="Media"/>
    <x v="1"/>
    <x v="1"/>
    <x v="7"/>
    <s v=" Total_JP"/>
    <x v="94"/>
    <n v="0"/>
  </r>
  <r>
    <s v="Incremental"/>
    <s v="Media"/>
    <x v="1"/>
    <x v="1"/>
    <x v="7"/>
    <s v=" Total_JP"/>
    <x v="95"/>
    <n v="0"/>
  </r>
  <r>
    <s v="Incremental"/>
    <s v="Media"/>
    <x v="1"/>
    <x v="1"/>
    <x v="7"/>
    <s v=" Total_JP"/>
    <x v="96"/>
    <n v="0"/>
  </r>
  <r>
    <s v="Incremental"/>
    <s v="Media"/>
    <x v="1"/>
    <x v="1"/>
    <x v="7"/>
    <s v=" Total_JP"/>
    <x v="97"/>
    <n v="0"/>
  </r>
  <r>
    <s v="Incremental"/>
    <s v="Media"/>
    <x v="1"/>
    <x v="1"/>
    <x v="7"/>
    <s v=" Total_JP"/>
    <x v="98"/>
    <n v="0"/>
  </r>
  <r>
    <s v="Incremental"/>
    <s v="Media"/>
    <x v="1"/>
    <x v="1"/>
    <x v="7"/>
    <s v=" Total_JP"/>
    <x v="99"/>
    <n v="5507.8199033000001"/>
  </r>
  <r>
    <s v="Incremental"/>
    <s v="Media"/>
    <x v="1"/>
    <x v="1"/>
    <x v="7"/>
    <s v=" Total_JP"/>
    <x v="100"/>
    <n v="18022.567506399999"/>
  </r>
  <r>
    <s v="Incremental"/>
    <s v="Media"/>
    <x v="1"/>
    <x v="1"/>
    <x v="7"/>
    <s v=" Total_JP"/>
    <x v="101"/>
    <n v="27967.582332599999"/>
  </r>
  <r>
    <s v="Incremental"/>
    <s v="Media"/>
    <x v="1"/>
    <x v="1"/>
    <x v="7"/>
    <s v=" Total_JP"/>
    <x v="102"/>
    <n v="31546.794400999999"/>
  </r>
  <r>
    <s v="Incremental"/>
    <s v="Media"/>
    <x v="1"/>
    <x v="1"/>
    <x v="7"/>
    <s v=" Total_JP"/>
    <x v="103"/>
    <n v="31391.945575199999"/>
  </r>
  <r>
    <s v="Incremental"/>
    <s v="Media"/>
    <x v="1"/>
    <x v="1"/>
    <x v="7"/>
    <s v=" Total_JP"/>
    <x v="104"/>
    <n v="21824.438258099999"/>
  </r>
  <r>
    <s v="Incremental"/>
    <s v="Media"/>
    <x v="1"/>
    <x v="1"/>
    <x v="7"/>
    <s v=" Total_JP"/>
    <x v="105"/>
    <n v="6456.7683915999996"/>
  </r>
  <r>
    <s v="Incremental"/>
    <s v="Media"/>
    <x v="1"/>
    <x v="1"/>
    <x v="7"/>
    <s v=" Total_JP"/>
    <x v="106"/>
    <n v="0"/>
  </r>
  <r>
    <s v="Incremental"/>
    <s v="Media"/>
    <x v="1"/>
    <x v="1"/>
    <x v="7"/>
    <s v=" Total_JP"/>
    <x v="107"/>
    <n v="0"/>
  </r>
  <r>
    <s v="Incremental"/>
    <s v="Media"/>
    <x v="1"/>
    <x v="1"/>
    <x v="7"/>
    <s v=" Total_JP"/>
    <x v="108"/>
    <n v="0"/>
  </r>
  <r>
    <s v="Incremental"/>
    <s v="Media"/>
    <x v="1"/>
    <x v="1"/>
    <x v="7"/>
    <s v=" Total_JP"/>
    <x v="109"/>
    <n v="0"/>
  </r>
  <r>
    <s v="Incremental"/>
    <s v="Media"/>
    <x v="1"/>
    <x v="1"/>
    <x v="7"/>
    <s v=" Total_JP"/>
    <x v="110"/>
    <n v="0"/>
  </r>
  <r>
    <s v="Incremental"/>
    <s v="Media"/>
    <x v="1"/>
    <x v="1"/>
    <x v="7"/>
    <s v=" Total_JP"/>
    <x v="111"/>
    <n v="0"/>
  </r>
  <r>
    <s v="Incremental"/>
    <s v="Media"/>
    <x v="1"/>
    <x v="1"/>
    <x v="7"/>
    <s v=" Total_JP"/>
    <x v="112"/>
    <n v="0"/>
  </r>
  <r>
    <s v="Incremental"/>
    <s v="Media"/>
    <x v="1"/>
    <x v="1"/>
    <x v="7"/>
    <s v=" Total_JP"/>
    <x v="113"/>
    <n v="0"/>
  </r>
  <r>
    <s v="Incremental"/>
    <s v="Media"/>
    <x v="1"/>
    <x v="1"/>
    <x v="7"/>
    <s v=" Total_JP"/>
    <x v="114"/>
    <n v="0"/>
  </r>
  <r>
    <s v="Incremental"/>
    <s v="Media"/>
    <x v="1"/>
    <x v="1"/>
    <x v="7"/>
    <s v=" Total_JP"/>
    <x v="115"/>
    <n v="0"/>
  </r>
  <r>
    <s v="Incremental"/>
    <s v="Media"/>
    <x v="1"/>
    <x v="1"/>
    <x v="7"/>
    <s v=" Total_JP"/>
    <x v="116"/>
    <n v="0"/>
  </r>
  <r>
    <s v="Incremental"/>
    <s v="Media"/>
    <x v="1"/>
    <x v="1"/>
    <x v="7"/>
    <s v=" Total_JP"/>
    <x v="117"/>
    <n v="0"/>
  </r>
  <r>
    <s v="Incremental"/>
    <s v="Media"/>
    <x v="1"/>
    <x v="1"/>
    <x v="7"/>
    <s v=" Total_JP"/>
    <x v="118"/>
    <n v="0"/>
  </r>
  <r>
    <s v="Incremental"/>
    <s v="Media"/>
    <x v="1"/>
    <x v="1"/>
    <x v="7"/>
    <s v=" Total_JP"/>
    <x v="119"/>
    <n v="0"/>
  </r>
  <r>
    <s v="Incremental"/>
    <s v="Media"/>
    <x v="1"/>
    <x v="1"/>
    <x v="7"/>
    <s v=" Total_JP"/>
    <x v="120"/>
    <n v="0"/>
  </r>
  <r>
    <s v="Incremental"/>
    <s v="Media"/>
    <x v="1"/>
    <x v="1"/>
    <x v="7"/>
    <s v=" Total_JP"/>
    <x v="121"/>
    <n v="0"/>
  </r>
  <r>
    <s v="Incremental"/>
    <s v="Media"/>
    <x v="1"/>
    <x v="1"/>
    <x v="7"/>
    <s v=" Total_JP"/>
    <x v="122"/>
    <n v="0"/>
  </r>
  <r>
    <s v="Incremental"/>
    <s v="Media"/>
    <x v="1"/>
    <x v="1"/>
    <x v="7"/>
    <s v=" Total_JP"/>
    <x v="123"/>
    <n v="0"/>
  </r>
  <r>
    <s v="Incremental"/>
    <s v="Media"/>
    <x v="1"/>
    <x v="1"/>
    <x v="7"/>
    <s v=" Total_JP"/>
    <x v="124"/>
    <n v="0"/>
  </r>
  <r>
    <s v="Incremental"/>
    <s v="Media"/>
    <x v="1"/>
    <x v="1"/>
    <x v="7"/>
    <s v=" Total_JP"/>
    <x v="125"/>
    <n v="0"/>
  </r>
  <r>
    <s v="Incremental"/>
    <s v="Media"/>
    <x v="1"/>
    <x v="1"/>
    <x v="7"/>
    <s v=" Total_JP"/>
    <x v="126"/>
    <n v="0"/>
  </r>
  <r>
    <s v="Incremental"/>
    <s v="Media"/>
    <x v="1"/>
    <x v="1"/>
    <x v="7"/>
    <s v=" Total_JP"/>
    <x v="127"/>
    <n v="0"/>
  </r>
  <r>
    <s v="Incremental"/>
    <s v="Media"/>
    <x v="1"/>
    <x v="1"/>
    <x v="7"/>
    <s v=" Total_JP"/>
    <x v="128"/>
    <n v="0"/>
  </r>
  <r>
    <s v="Incremental"/>
    <s v="Media"/>
    <x v="1"/>
    <x v="1"/>
    <x v="7"/>
    <s v=" Total_JP"/>
    <x v="129"/>
    <n v="0"/>
  </r>
  <r>
    <s v="Incremental"/>
    <s v="Media"/>
    <x v="1"/>
    <x v="1"/>
    <x v="7"/>
    <s v=" Total_JP"/>
    <x v="130"/>
    <n v="0"/>
  </r>
  <r>
    <s v="Incremental"/>
    <s v="Media"/>
    <x v="1"/>
    <x v="1"/>
    <x v="7"/>
    <s v=" Total_JP"/>
    <x v="131"/>
    <n v="0"/>
  </r>
  <r>
    <s v="Incremental"/>
    <s v="Media"/>
    <x v="1"/>
    <x v="1"/>
    <x v="7"/>
    <s v=" Total_JP"/>
    <x v="132"/>
    <n v="0"/>
  </r>
  <r>
    <s v="Incremental"/>
    <s v="Media"/>
    <x v="1"/>
    <x v="1"/>
    <x v="7"/>
    <s v=" Total_JP"/>
    <x v="133"/>
    <n v="0"/>
  </r>
  <r>
    <s v="Incremental"/>
    <s v="Media"/>
    <x v="1"/>
    <x v="1"/>
    <x v="7"/>
    <s v=" Total_JP"/>
    <x v="134"/>
    <n v="0"/>
  </r>
  <r>
    <s v="Incremental"/>
    <s v="Media"/>
    <x v="1"/>
    <x v="1"/>
    <x v="7"/>
    <s v=" Total_JP"/>
    <x v="135"/>
    <n v="0"/>
  </r>
  <r>
    <s v="Incremental"/>
    <s v="Media"/>
    <x v="1"/>
    <x v="1"/>
    <x v="7"/>
    <s v=" Total_JP"/>
    <x v="136"/>
    <n v="0"/>
  </r>
  <r>
    <s v="Incremental"/>
    <s v="Media"/>
    <x v="1"/>
    <x v="1"/>
    <x v="7"/>
    <s v=" Total_JP"/>
    <x v="137"/>
    <n v="0"/>
  </r>
  <r>
    <s v="Incremental"/>
    <s v="Media"/>
    <x v="1"/>
    <x v="1"/>
    <x v="7"/>
    <s v=" Total_JP"/>
    <x v="138"/>
    <n v="0"/>
  </r>
  <r>
    <s v="Incremental"/>
    <s v="Media"/>
    <x v="1"/>
    <x v="1"/>
    <x v="7"/>
    <s v=" Total_JP"/>
    <x v="139"/>
    <n v="0"/>
  </r>
  <r>
    <s v="Incremental"/>
    <s v="Media"/>
    <x v="1"/>
    <x v="1"/>
    <x v="7"/>
    <s v=" Total_JP"/>
    <x v="140"/>
    <n v="0"/>
  </r>
  <r>
    <s v="Incremental"/>
    <s v="Media"/>
    <x v="1"/>
    <x v="1"/>
    <x v="7"/>
    <s v=" Total_JP"/>
    <x v="141"/>
    <n v="0"/>
  </r>
  <r>
    <s v="Incremental"/>
    <s v="Media"/>
    <x v="1"/>
    <x v="1"/>
    <x v="7"/>
    <s v=" Total_JP"/>
    <x v="142"/>
    <n v="0"/>
  </r>
  <r>
    <s v="Incremental"/>
    <s v="Media"/>
    <x v="1"/>
    <x v="1"/>
    <x v="7"/>
    <s v=" Total_JP"/>
    <x v="143"/>
    <n v="0"/>
  </r>
  <r>
    <s v="Incremental"/>
    <s v="Media"/>
    <x v="1"/>
    <x v="1"/>
    <x v="7"/>
    <s v=" Total_JP"/>
    <x v="144"/>
    <n v="0"/>
  </r>
  <r>
    <s v="Incremental"/>
    <s v="Media"/>
    <x v="1"/>
    <x v="1"/>
    <x v="7"/>
    <s v=" Total_JP"/>
    <x v="145"/>
    <n v="0"/>
  </r>
  <r>
    <s v="Incremental"/>
    <s v="Media"/>
    <x v="1"/>
    <x v="1"/>
    <x v="7"/>
    <s v=" Total_JP"/>
    <x v="146"/>
    <n v="0"/>
  </r>
  <r>
    <s v="Incremental"/>
    <s v="Media"/>
    <x v="1"/>
    <x v="1"/>
    <x v="7"/>
    <s v=" Total_JP"/>
    <x v="147"/>
    <n v="0"/>
  </r>
  <r>
    <s v="Incremental"/>
    <s v="Media"/>
    <x v="1"/>
    <x v="1"/>
    <x v="7"/>
    <s v=" Total_JP"/>
    <x v="148"/>
    <n v="0"/>
  </r>
  <r>
    <s v="Incremental"/>
    <s v="Media"/>
    <x v="1"/>
    <x v="1"/>
    <x v="7"/>
    <s v=" Total_JP"/>
    <x v="149"/>
    <n v="0"/>
  </r>
  <r>
    <s v="Incremental"/>
    <s v="Media"/>
    <x v="1"/>
    <x v="1"/>
    <x v="7"/>
    <s v=" Total_JP"/>
    <x v="150"/>
    <n v="0"/>
  </r>
  <r>
    <s v="Incremental"/>
    <s v="Media"/>
    <x v="1"/>
    <x v="1"/>
    <x v="7"/>
    <s v=" Total_JP"/>
    <x v="151"/>
    <n v="0"/>
  </r>
  <r>
    <s v="Incremental"/>
    <s v="Media"/>
    <x v="1"/>
    <x v="1"/>
    <x v="7"/>
    <s v=" Total_JP"/>
    <x v="152"/>
    <n v="0"/>
  </r>
  <r>
    <s v="Incremental"/>
    <s v="Media"/>
    <x v="1"/>
    <x v="1"/>
    <x v="7"/>
    <s v=" Total_JP"/>
    <x v="153"/>
    <n v="0"/>
  </r>
  <r>
    <s v="Incremental"/>
    <s v="Media"/>
    <x v="1"/>
    <x v="1"/>
    <x v="7"/>
    <s v=" Total_JP"/>
    <x v="154"/>
    <n v="0"/>
  </r>
  <r>
    <s v="Incremental"/>
    <s v="Media"/>
    <x v="1"/>
    <x v="1"/>
    <x v="7"/>
    <s v=" Total_JP"/>
    <x v="155"/>
    <n v="0"/>
  </r>
  <r>
    <s v="Incremental"/>
    <s v="Media"/>
    <x v="1"/>
    <x v="1"/>
    <x v="8"/>
    <s v=" Total_JP"/>
    <x v="0"/>
    <n v="0"/>
  </r>
  <r>
    <s v="Incremental"/>
    <s v="Media"/>
    <x v="1"/>
    <x v="1"/>
    <x v="8"/>
    <s v=" Total_JP"/>
    <x v="1"/>
    <n v="0"/>
  </r>
  <r>
    <s v="Incremental"/>
    <s v="Media"/>
    <x v="1"/>
    <x v="1"/>
    <x v="8"/>
    <s v=" Total_JP"/>
    <x v="2"/>
    <n v="0"/>
  </r>
  <r>
    <s v="Incremental"/>
    <s v="Media"/>
    <x v="1"/>
    <x v="1"/>
    <x v="8"/>
    <s v=" Total_JP"/>
    <x v="3"/>
    <n v="0"/>
  </r>
  <r>
    <s v="Incremental"/>
    <s v="Media"/>
    <x v="1"/>
    <x v="1"/>
    <x v="8"/>
    <s v=" Total_JP"/>
    <x v="4"/>
    <n v="0"/>
  </r>
  <r>
    <s v="Incremental"/>
    <s v="Media"/>
    <x v="1"/>
    <x v="1"/>
    <x v="8"/>
    <s v=" Total_JP"/>
    <x v="5"/>
    <n v="0"/>
  </r>
  <r>
    <s v="Incremental"/>
    <s v="Media"/>
    <x v="1"/>
    <x v="1"/>
    <x v="8"/>
    <s v=" Total_JP"/>
    <x v="6"/>
    <n v="0"/>
  </r>
  <r>
    <s v="Incremental"/>
    <s v="Media"/>
    <x v="1"/>
    <x v="1"/>
    <x v="8"/>
    <s v=" Total_JP"/>
    <x v="7"/>
    <n v="0"/>
  </r>
  <r>
    <s v="Incremental"/>
    <s v="Media"/>
    <x v="1"/>
    <x v="1"/>
    <x v="8"/>
    <s v=" Total_JP"/>
    <x v="8"/>
    <n v="0"/>
  </r>
  <r>
    <s v="Incremental"/>
    <s v="Media"/>
    <x v="1"/>
    <x v="1"/>
    <x v="8"/>
    <s v=" Total_JP"/>
    <x v="9"/>
    <n v="0"/>
  </r>
  <r>
    <s v="Incremental"/>
    <s v="Media"/>
    <x v="1"/>
    <x v="1"/>
    <x v="8"/>
    <s v=" Total_JP"/>
    <x v="10"/>
    <n v="0"/>
  </r>
  <r>
    <s v="Incremental"/>
    <s v="Media"/>
    <x v="1"/>
    <x v="1"/>
    <x v="8"/>
    <s v=" Total_JP"/>
    <x v="11"/>
    <n v="0"/>
  </r>
  <r>
    <s v="Incremental"/>
    <s v="Media"/>
    <x v="1"/>
    <x v="1"/>
    <x v="8"/>
    <s v=" Total_JP"/>
    <x v="12"/>
    <n v="0"/>
  </r>
  <r>
    <s v="Incremental"/>
    <s v="Media"/>
    <x v="1"/>
    <x v="1"/>
    <x v="8"/>
    <s v=" Total_JP"/>
    <x v="13"/>
    <n v="0"/>
  </r>
  <r>
    <s v="Incremental"/>
    <s v="Media"/>
    <x v="1"/>
    <x v="1"/>
    <x v="8"/>
    <s v=" Total_JP"/>
    <x v="14"/>
    <n v="0"/>
  </r>
  <r>
    <s v="Incremental"/>
    <s v="Media"/>
    <x v="1"/>
    <x v="1"/>
    <x v="8"/>
    <s v=" Total_JP"/>
    <x v="15"/>
    <n v="0"/>
  </r>
  <r>
    <s v="Incremental"/>
    <s v="Media"/>
    <x v="1"/>
    <x v="1"/>
    <x v="8"/>
    <s v=" Total_JP"/>
    <x v="16"/>
    <n v="0"/>
  </r>
  <r>
    <s v="Incremental"/>
    <s v="Media"/>
    <x v="1"/>
    <x v="1"/>
    <x v="8"/>
    <s v=" Total_JP"/>
    <x v="17"/>
    <n v="0"/>
  </r>
  <r>
    <s v="Incremental"/>
    <s v="Media"/>
    <x v="1"/>
    <x v="1"/>
    <x v="8"/>
    <s v=" Total_JP"/>
    <x v="18"/>
    <n v="0"/>
  </r>
  <r>
    <s v="Incremental"/>
    <s v="Media"/>
    <x v="1"/>
    <x v="1"/>
    <x v="8"/>
    <s v=" Total_JP"/>
    <x v="19"/>
    <n v="0"/>
  </r>
  <r>
    <s v="Incremental"/>
    <s v="Media"/>
    <x v="1"/>
    <x v="1"/>
    <x v="8"/>
    <s v=" Total_JP"/>
    <x v="20"/>
    <n v="0"/>
  </r>
  <r>
    <s v="Incremental"/>
    <s v="Media"/>
    <x v="1"/>
    <x v="1"/>
    <x v="8"/>
    <s v=" Total_JP"/>
    <x v="21"/>
    <n v="0"/>
  </r>
  <r>
    <s v="Incremental"/>
    <s v="Media"/>
    <x v="1"/>
    <x v="1"/>
    <x v="8"/>
    <s v=" Total_JP"/>
    <x v="22"/>
    <n v="0"/>
  </r>
  <r>
    <s v="Incremental"/>
    <s v="Media"/>
    <x v="1"/>
    <x v="1"/>
    <x v="8"/>
    <s v=" Total_JP"/>
    <x v="23"/>
    <n v="0"/>
  </r>
  <r>
    <s v="Incremental"/>
    <s v="Media"/>
    <x v="1"/>
    <x v="1"/>
    <x v="8"/>
    <s v=" Total_JP"/>
    <x v="24"/>
    <n v="0"/>
  </r>
  <r>
    <s v="Incremental"/>
    <s v="Media"/>
    <x v="1"/>
    <x v="1"/>
    <x v="8"/>
    <s v=" Total_JP"/>
    <x v="25"/>
    <n v="0"/>
  </r>
  <r>
    <s v="Incremental"/>
    <s v="Media"/>
    <x v="1"/>
    <x v="1"/>
    <x v="8"/>
    <s v=" Total_JP"/>
    <x v="26"/>
    <n v="0"/>
  </r>
  <r>
    <s v="Incremental"/>
    <s v="Media"/>
    <x v="1"/>
    <x v="1"/>
    <x v="8"/>
    <s v=" Total_JP"/>
    <x v="27"/>
    <n v="0"/>
  </r>
  <r>
    <s v="Incremental"/>
    <s v="Media"/>
    <x v="1"/>
    <x v="1"/>
    <x v="8"/>
    <s v=" Total_JP"/>
    <x v="28"/>
    <n v="0"/>
  </r>
  <r>
    <s v="Incremental"/>
    <s v="Media"/>
    <x v="1"/>
    <x v="1"/>
    <x v="8"/>
    <s v=" Total_JP"/>
    <x v="29"/>
    <n v="0"/>
  </r>
  <r>
    <s v="Incremental"/>
    <s v="Media"/>
    <x v="1"/>
    <x v="1"/>
    <x v="8"/>
    <s v=" Total_JP"/>
    <x v="30"/>
    <n v="0"/>
  </r>
  <r>
    <s v="Incremental"/>
    <s v="Media"/>
    <x v="1"/>
    <x v="1"/>
    <x v="8"/>
    <s v=" Total_JP"/>
    <x v="31"/>
    <n v="0"/>
  </r>
  <r>
    <s v="Incremental"/>
    <s v="Media"/>
    <x v="1"/>
    <x v="1"/>
    <x v="8"/>
    <s v=" Total_JP"/>
    <x v="32"/>
    <n v="0"/>
  </r>
  <r>
    <s v="Incremental"/>
    <s v="Media"/>
    <x v="1"/>
    <x v="1"/>
    <x v="8"/>
    <s v=" Total_JP"/>
    <x v="33"/>
    <n v="0"/>
  </r>
  <r>
    <s v="Incremental"/>
    <s v="Media"/>
    <x v="1"/>
    <x v="1"/>
    <x v="8"/>
    <s v=" Total_JP"/>
    <x v="34"/>
    <n v="0"/>
  </r>
  <r>
    <s v="Incremental"/>
    <s v="Media"/>
    <x v="1"/>
    <x v="1"/>
    <x v="8"/>
    <s v=" Total_JP"/>
    <x v="35"/>
    <n v="0"/>
  </r>
  <r>
    <s v="Incremental"/>
    <s v="Media"/>
    <x v="1"/>
    <x v="1"/>
    <x v="8"/>
    <s v=" Total_JP"/>
    <x v="36"/>
    <n v="0"/>
  </r>
  <r>
    <s v="Incremental"/>
    <s v="Media"/>
    <x v="1"/>
    <x v="1"/>
    <x v="8"/>
    <s v=" Total_JP"/>
    <x v="37"/>
    <n v="0"/>
  </r>
  <r>
    <s v="Incremental"/>
    <s v="Media"/>
    <x v="1"/>
    <x v="1"/>
    <x v="8"/>
    <s v=" Total_JP"/>
    <x v="38"/>
    <n v="0"/>
  </r>
  <r>
    <s v="Incremental"/>
    <s v="Media"/>
    <x v="1"/>
    <x v="1"/>
    <x v="8"/>
    <s v=" Total_JP"/>
    <x v="39"/>
    <n v="0"/>
  </r>
  <r>
    <s v="Incremental"/>
    <s v="Media"/>
    <x v="1"/>
    <x v="1"/>
    <x v="8"/>
    <s v=" Total_JP"/>
    <x v="40"/>
    <n v="0"/>
  </r>
  <r>
    <s v="Incremental"/>
    <s v="Media"/>
    <x v="1"/>
    <x v="1"/>
    <x v="8"/>
    <s v=" Total_JP"/>
    <x v="41"/>
    <n v="0"/>
  </r>
  <r>
    <s v="Incremental"/>
    <s v="Media"/>
    <x v="1"/>
    <x v="1"/>
    <x v="8"/>
    <s v=" Total_JP"/>
    <x v="42"/>
    <n v="0"/>
  </r>
  <r>
    <s v="Incremental"/>
    <s v="Media"/>
    <x v="1"/>
    <x v="1"/>
    <x v="8"/>
    <s v=" Total_JP"/>
    <x v="43"/>
    <n v="0"/>
  </r>
  <r>
    <s v="Incremental"/>
    <s v="Media"/>
    <x v="1"/>
    <x v="1"/>
    <x v="8"/>
    <s v=" Total_JP"/>
    <x v="44"/>
    <n v="0"/>
  </r>
  <r>
    <s v="Incremental"/>
    <s v="Media"/>
    <x v="1"/>
    <x v="1"/>
    <x v="8"/>
    <s v=" Total_JP"/>
    <x v="45"/>
    <n v="0"/>
  </r>
  <r>
    <s v="Incremental"/>
    <s v="Media"/>
    <x v="1"/>
    <x v="1"/>
    <x v="8"/>
    <s v=" Total_JP"/>
    <x v="46"/>
    <n v="0"/>
  </r>
  <r>
    <s v="Incremental"/>
    <s v="Media"/>
    <x v="1"/>
    <x v="1"/>
    <x v="8"/>
    <s v=" Total_JP"/>
    <x v="47"/>
    <n v="0"/>
  </r>
  <r>
    <s v="Incremental"/>
    <s v="Media"/>
    <x v="1"/>
    <x v="1"/>
    <x v="8"/>
    <s v=" Total_JP"/>
    <x v="48"/>
    <n v="0"/>
  </r>
  <r>
    <s v="Incremental"/>
    <s v="Media"/>
    <x v="1"/>
    <x v="1"/>
    <x v="8"/>
    <s v=" Total_JP"/>
    <x v="49"/>
    <n v="0"/>
  </r>
  <r>
    <s v="Incremental"/>
    <s v="Media"/>
    <x v="1"/>
    <x v="1"/>
    <x v="8"/>
    <s v=" Total_JP"/>
    <x v="50"/>
    <n v="0"/>
  </r>
  <r>
    <s v="Incremental"/>
    <s v="Media"/>
    <x v="1"/>
    <x v="1"/>
    <x v="8"/>
    <s v=" Total_JP"/>
    <x v="51"/>
    <n v="0"/>
  </r>
  <r>
    <s v="Incremental"/>
    <s v="Media"/>
    <x v="1"/>
    <x v="1"/>
    <x v="8"/>
    <s v=" Total_JP"/>
    <x v="52"/>
    <n v="0"/>
  </r>
  <r>
    <s v="Incremental"/>
    <s v="Media"/>
    <x v="1"/>
    <x v="1"/>
    <x v="8"/>
    <s v=" Total_JP"/>
    <x v="53"/>
    <n v="0"/>
  </r>
  <r>
    <s v="Incremental"/>
    <s v="Media"/>
    <x v="1"/>
    <x v="1"/>
    <x v="8"/>
    <s v=" Total_JP"/>
    <x v="54"/>
    <n v="0"/>
  </r>
  <r>
    <s v="Incremental"/>
    <s v="Media"/>
    <x v="1"/>
    <x v="1"/>
    <x v="8"/>
    <s v=" Total_JP"/>
    <x v="55"/>
    <n v="0"/>
  </r>
  <r>
    <s v="Incremental"/>
    <s v="Media"/>
    <x v="1"/>
    <x v="1"/>
    <x v="8"/>
    <s v=" Total_JP"/>
    <x v="56"/>
    <n v="0"/>
  </r>
  <r>
    <s v="Incremental"/>
    <s v="Media"/>
    <x v="1"/>
    <x v="1"/>
    <x v="8"/>
    <s v=" Total_JP"/>
    <x v="57"/>
    <n v="0"/>
  </r>
  <r>
    <s v="Incremental"/>
    <s v="Media"/>
    <x v="1"/>
    <x v="1"/>
    <x v="8"/>
    <s v=" Total_JP"/>
    <x v="58"/>
    <n v="0"/>
  </r>
  <r>
    <s v="Incremental"/>
    <s v="Media"/>
    <x v="1"/>
    <x v="1"/>
    <x v="8"/>
    <s v=" Total_JP"/>
    <x v="59"/>
    <n v="0"/>
  </r>
  <r>
    <s v="Incremental"/>
    <s v="Media"/>
    <x v="1"/>
    <x v="1"/>
    <x v="8"/>
    <s v=" Total_JP"/>
    <x v="60"/>
    <n v="0"/>
  </r>
  <r>
    <s v="Incremental"/>
    <s v="Media"/>
    <x v="1"/>
    <x v="1"/>
    <x v="8"/>
    <s v=" Total_JP"/>
    <x v="61"/>
    <n v="0"/>
  </r>
  <r>
    <s v="Incremental"/>
    <s v="Media"/>
    <x v="1"/>
    <x v="1"/>
    <x v="8"/>
    <s v=" Total_JP"/>
    <x v="62"/>
    <n v="0"/>
  </r>
  <r>
    <s v="Incremental"/>
    <s v="Media"/>
    <x v="1"/>
    <x v="1"/>
    <x v="8"/>
    <s v=" Total_JP"/>
    <x v="63"/>
    <n v="0"/>
  </r>
  <r>
    <s v="Incremental"/>
    <s v="Media"/>
    <x v="1"/>
    <x v="1"/>
    <x v="8"/>
    <s v=" Total_JP"/>
    <x v="64"/>
    <n v="0"/>
  </r>
  <r>
    <s v="Incremental"/>
    <s v="Media"/>
    <x v="1"/>
    <x v="1"/>
    <x v="8"/>
    <s v=" Total_JP"/>
    <x v="65"/>
    <n v="0"/>
  </r>
  <r>
    <s v="Incremental"/>
    <s v="Media"/>
    <x v="1"/>
    <x v="1"/>
    <x v="8"/>
    <s v=" Total_JP"/>
    <x v="66"/>
    <n v="0"/>
  </r>
  <r>
    <s v="Incremental"/>
    <s v="Media"/>
    <x v="1"/>
    <x v="1"/>
    <x v="8"/>
    <s v=" Total_JP"/>
    <x v="67"/>
    <n v="0"/>
  </r>
  <r>
    <s v="Incremental"/>
    <s v="Media"/>
    <x v="1"/>
    <x v="1"/>
    <x v="8"/>
    <s v=" Total_JP"/>
    <x v="68"/>
    <n v="0"/>
  </r>
  <r>
    <s v="Incremental"/>
    <s v="Media"/>
    <x v="1"/>
    <x v="1"/>
    <x v="8"/>
    <s v=" Total_JP"/>
    <x v="69"/>
    <n v="0"/>
  </r>
  <r>
    <s v="Incremental"/>
    <s v="Media"/>
    <x v="1"/>
    <x v="1"/>
    <x v="8"/>
    <s v=" Total_JP"/>
    <x v="70"/>
    <n v="0"/>
  </r>
  <r>
    <s v="Incremental"/>
    <s v="Media"/>
    <x v="1"/>
    <x v="1"/>
    <x v="8"/>
    <s v=" Total_JP"/>
    <x v="71"/>
    <n v="0"/>
  </r>
  <r>
    <s v="Incremental"/>
    <s v="Media"/>
    <x v="1"/>
    <x v="1"/>
    <x v="8"/>
    <s v=" Total_JP"/>
    <x v="72"/>
    <n v="0"/>
  </r>
  <r>
    <s v="Incremental"/>
    <s v="Media"/>
    <x v="1"/>
    <x v="1"/>
    <x v="8"/>
    <s v=" Total_JP"/>
    <x v="73"/>
    <n v="0"/>
  </r>
  <r>
    <s v="Incremental"/>
    <s v="Media"/>
    <x v="1"/>
    <x v="1"/>
    <x v="8"/>
    <s v=" Total_JP"/>
    <x v="74"/>
    <n v="0"/>
  </r>
  <r>
    <s v="Incremental"/>
    <s v="Media"/>
    <x v="1"/>
    <x v="1"/>
    <x v="8"/>
    <s v=" Total_JP"/>
    <x v="75"/>
    <n v="0"/>
  </r>
  <r>
    <s v="Incremental"/>
    <s v="Media"/>
    <x v="1"/>
    <x v="1"/>
    <x v="8"/>
    <s v=" Total_JP"/>
    <x v="76"/>
    <n v="0"/>
  </r>
  <r>
    <s v="Incremental"/>
    <s v="Media"/>
    <x v="1"/>
    <x v="1"/>
    <x v="8"/>
    <s v=" Total_JP"/>
    <x v="77"/>
    <n v="0"/>
  </r>
  <r>
    <s v="Incremental"/>
    <s v="Media"/>
    <x v="1"/>
    <x v="1"/>
    <x v="8"/>
    <s v=" Total_JP"/>
    <x v="78"/>
    <n v="0"/>
  </r>
  <r>
    <s v="Incremental"/>
    <s v="Media"/>
    <x v="1"/>
    <x v="1"/>
    <x v="8"/>
    <s v=" Total_JP"/>
    <x v="79"/>
    <n v="0"/>
  </r>
  <r>
    <s v="Incremental"/>
    <s v="Media"/>
    <x v="1"/>
    <x v="1"/>
    <x v="8"/>
    <s v=" Total_JP"/>
    <x v="80"/>
    <n v="0"/>
  </r>
  <r>
    <s v="Incremental"/>
    <s v="Media"/>
    <x v="1"/>
    <x v="1"/>
    <x v="8"/>
    <s v=" Total_JP"/>
    <x v="81"/>
    <n v="0"/>
  </r>
  <r>
    <s v="Incremental"/>
    <s v="Media"/>
    <x v="1"/>
    <x v="1"/>
    <x v="8"/>
    <s v=" Total_JP"/>
    <x v="82"/>
    <n v="0"/>
  </r>
  <r>
    <s v="Incremental"/>
    <s v="Media"/>
    <x v="1"/>
    <x v="1"/>
    <x v="8"/>
    <s v=" Total_JP"/>
    <x v="83"/>
    <n v="0"/>
  </r>
  <r>
    <s v="Incremental"/>
    <s v="Media"/>
    <x v="1"/>
    <x v="1"/>
    <x v="8"/>
    <s v=" Total_JP"/>
    <x v="84"/>
    <n v="0"/>
  </r>
  <r>
    <s v="Incremental"/>
    <s v="Media"/>
    <x v="1"/>
    <x v="1"/>
    <x v="8"/>
    <s v=" Total_JP"/>
    <x v="85"/>
    <n v="0"/>
  </r>
  <r>
    <s v="Incremental"/>
    <s v="Media"/>
    <x v="1"/>
    <x v="1"/>
    <x v="8"/>
    <s v=" Total_JP"/>
    <x v="86"/>
    <n v="0"/>
  </r>
  <r>
    <s v="Incremental"/>
    <s v="Media"/>
    <x v="1"/>
    <x v="1"/>
    <x v="8"/>
    <s v=" Total_JP"/>
    <x v="87"/>
    <n v="0"/>
  </r>
  <r>
    <s v="Incremental"/>
    <s v="Media"/>
    <x v="1"/>
    <x v="1"/>
    <x v="8"/>
    <s v=" Total_JP"/>
    <x v="88"/>
    <n v="0"/>
  </r>
  <r>
    <s v="Incremental"/>
    <s v="Media"/>
    <x v="1"/>
    <x v="1"/>
    <x v="8"/>
    <s v=" Total_JP"/>
    <x v="89"/>
    <n v="0"/>
  </r>
  <r>
    <s v="Incremental"/>
    <s v="Media"/>
    <x v="1"/>
    <x v="1"/>
    <x v="8"/>
    <s v=" Total_JP"/>
    <x v="90"/>
    <n v="0"/>
  </r>
  <r>
    <s v="Incremental"/>
    <s v="Media"/>
    <x v="1"/>
    <x v="1"/>
    <x v="8"/>
    <s v=" Total_JP"/>
    <x v="91"/>
    <n v="0"/>
  </r>
  <r>
    <s v="Incremental"/>
    <s v="Media"/>
    <x v="1"/>
    <x v="1"/>
    <x v="8"/>
    <s v=" Total_JP"/>
    <x v="92"/>
    <n v="0"/>
  </r>
  <r>
    <s v="Incremental"/>
    <s v="Media"/>
    <x v="1"/>
    <x v="1"/>
    <x v="8"/>
    <s v=" Total_JP"/>
    <x v="93"/>
    <n v="0"/>
  </r>
  <r>
    <s v="Incremental"/>
    <s v="Media"/>
    <x v="1"/>
    <x v="1"/>
    <x v="8"/>
    <s v=" Total_JP"/>
    <x v="94"/>
    <n v="0"/>
  </r>
  <r>
    <s v="Incremental"/>
    <s v="Media"/>
    <x v="1"/>
    <x v="1"/>
    <x v="8"/>
    <s v=" Total_JP"/>
    <x v="95"/>
    <n v="0"/>
  </r>
  <r>
    <s v="Incremental"/>
    <s v="Media"/>
    <x v="1"/>
    <x v="1"/>
    <x v="8"/>
    <s v=" Total_JP"/>
    <x v="96"/>
    <n v="0"/>
  </r>
  <r>
    <s v="Incremental"/>
    <s v="Media"/>
    <x v="1"/>
    <x v="1"/>
    <x v="8"/>
    <s v=" Total_JP"/>
    <x v="97"/>
    <n v="0"/>
  </r>
  <r>
    <s v="Incremental"/>
    <s v="Media"/>
    <x v="1"/>
    <x v="1"/>
    <x v="8"/>
    <s v=" Total_JP"/>
    <x v="98"/>
    <n v="0"/>
  </r>
  <r>
    <s v="Incremental"/>
    <s v="Media"/>
    <x v="1"/>
    <x v="1"/>
    <x v="8"/>
    <s v=" Total_JP"/>
    <x v="99"/>
    <n v="0"/>
  </r>
  <r>
    <s v="Incremental"/>
    <s v="Media"/>
    <x v="1"/>
    <x v="1"/>
    <x v="8"/>
    <s v=" Total_JP"/>
    <x v="100"/>
    <n v="0"/>
  </r>
  <r>
    <s v="Incremental"/>
    <s v="Media"/>
    <x v="1"/>
    <x v="1"/>
    <x v="8"/>
    <s v=" Total_JP"/>
    <x v="101"/>
    <n v="0"/>
  </r>
  <r>
    <s v="Incremental"/>
    <s v="Media"/>
    <x v="1"/>
    <x v="1"/>
    <x v="8"/>
    <s v=" Total_JP"/>
    <x v="102"/>
    <n v="0"/>
  </r>
  <r>
    <s v="Incremental"/>
    <s v="Media"/>
    <x v="1"/>
    <x v="1"/>
    <x v="8"/>
    <s v=" Total_JP"/>
    <x v="103"/>
    <n v="0"/>
  </r>
  <r>
    <s v="Incremental"/>
    <s v="Media"/>
    <x v="1"/>
    <x v="1"/>
    <x v="8"/>
    <s v=" Total_JP"/>
    <x v="104"/>
    <n v="0"/>
  </r>
  <r>
    <s v="Incremental"/>
    <s v="Media"/>
    <x v="1"/>
    <x v="1"/>
    <x v="8"/>
    <s v=" Total_JP"/>
    <x v="105"/>
    <n v="0"/>
  </r>
  <r>
    <s v="Incremental"/>
    <s v="Media"/>
    <x v="1"/>
    <x v="1"/>
    <x v="8"/>
    <s v=" Total_JP"/>
    <x v="106"/>
    <n v="0"/>
  </r>
  <r>
    <s v="Incremental"/>
    <s v="Media"/>
    <x v="1"/>
    <x v="1"/>
    <x v="8"/>
    <s v=" Total_JP"/>
    <x v="107"/>
    <n v="0"/>
  </r>
  <r>
    <s v="Incremental"/>
    <s v="Media"/>
    <x v="1"/>
    <x v="1"/>
    <x v="8"/>
    <s v=" Total_JP"/>
    <x v="108"/>
    <n v="0"/>
  </r>
  <r>
    <s v="Incremental"/>
    <s v="Media"/>
    <x v="1"/>
    <x v="1"/>
    <x v="8"/>
    <s v=" Total_JP"/>
    <x v="109"/>
    <n v="74116.400583199997"/>
  </r>
  <r>
    <s v="Incremental"/>
    <s v="Media"/>
    <x v="1"/>
    <x v="1"/>
    <x v="8"/>
    <s v=" Total_JP"/>
    <x v="110"/>
    <n v="89812.079664999997"/>
  </r>
  <r>
    <s v="Incremental"/>
    <s v="Media"/>
    <x v="1"/>
    <x v="1"/>
    <x v="8"/>
    <s v=" Total_JP"/>
    <x v="111"/>
    <n v="247234.66686200001"/>
  </r>
  <r>
    <s v="Incremental"/>
    <s v="Media"/>
    <x v="1"/>
    <x v="1"/>
    <x v="8"/>
    <s v=" Total_JP"/>
    <x v="112"/>
    <n v="125035.44566899999"/>
  </r>
  <r>
    <s v="Incremental"/>
    <s v="Media"/>
    <x v="1"/>
    <x v="1"/>
    <x v="8"/>
    <s v=" Total_JP"/>
    <x v="113"/>
    <n v="102421.85475129999"/>
  </r>
  <r>
    <s v="Incremental"/>
    <s v="Media"/>
    <x v="1"/>
    <x v="1"/>
    <x v="8"/>
    <s v=" Total_JP"/>
    <x v="114"/>
    <n v="99744.394166700004"/>
  </r>
  <r>
    <s v="Incremental"/>
    <s v="Media"/>
    <x v="1"/>
    <x v="1"/>
    <x v="8"/>
    <s v=" Total_JP"/>
    <x v="115"/>
    <n v="16084.372109"/>
  </r>
  <r>
    <s v="Incremental"/>
    <s v="Media"/>
    <x v="1"/>
    <x v="1"/>
    <x v="8"/>
    <s v=" Total_JP"/>
    <x v="116"/>
    <n v="1608.4372109000001"/>
  </r>
  <r>
    <s v="Incremental"/>
    <s v="Media"/>
    <x v="1"/>
    <x v="1"/>
    <x v="8"/>
    <s v=" Total_JP"/>
    <x v="117"/>
    <n v="160.84372110000001"/>
  </r>
  <r>
    <s v="Incremental"/>
    <s v="Media"/>
    <x v="1"/>
    <x v="1"/>
    <x v="8"/>
    <s v=" Total_JP"/>
    <x v="118"/>
    <n v="16.0843721"/>
  </r>
  <r>
    <s v="Incremental"/>
    <s v="Media"/>
    <x v="1"/>
    <x v="1"/>
    <x v="8"/>
    <s v=" Total_JP"/>
    <x v="119"/>
    <n v="1.6084372"/>
  </r>
  <r>
    <s v="Incremental"/>
    <s v="Media"/>
    <x v="1"/>
    <x v="1"/>
    <x v="8"/>
    <s v=" Total_JP"/>
    <x v="120"/>
    <n v="0.16084370000000001"/>
  </r>
  <r>
    <s v="Incremental"/>
    <s v="Media"/>
    <x v="1"/>
    <x v="1"/>
    <x v="8"/>
    <s v=" Total_JP"/>
    <x v="121"/>
    <n v="1.6084399999999999E-2"/>
  </r>
  <r>
    <s v="Incremental"/>
    <s v="Media"/>
    <x v="1"/>
    <x v="1"/>
    <x v="8"/>
    <s v=" Total_JP"/>
    <x v="122"/>
    <n v="1.6084000000000001E-3"/>
  </r>
  <r>
    <s v="Incremental"/>
    <s v="Media"/>
    <x v="1"/>
    <x v="1"/>
    <x v="8"/>
    <s v=" Total_JP"/>
    <x v="123"/>
    <n v="175663.7409562"/>
  </r>
  <r>
    <s v="Incremental"/>
    <s v="Media"/>
    <x v="1"/>
    <x v="1"/>
    <x v="8"/>
    <s v=" Total_JP"/>
    <x v="124"/>
    <n v="266610.06856360001"/>
  </r>
  <r>
    <s v="Incremental"/>
    <s v="Media"/>
    <x v="1"/>
    <x v="1"/>
    <x v="8"/>
    <s v=" Total_JP"/>
    <x v="125"/>
    <n v="179378.28433639999"/>
  </r>
  <r>
    <s v="Incremental"/>
    <s v="Media"/>
    <x v="1"/>
    <x v="1"/>
    <x v="8"/>
    <s v=" Total_JP"/>
    <x v="126"/>
    <n v="176700.0826702"/>
  </r>
  <r>
    <s v="Incremental"/>
    <s v="Media"/>
    <x v="1"/>
    <x v="1"/>
    <x v="8"/>
    <s v=" Total_JP"/>
    <x v="127"/>
    <n v="177997.07736299999"/>
  </r>
  <r>
    <s v="Incremental"/>
    <s v="Media"/>
    <x v="1"/>
    <x v="1"/>
    <x v="8"/>
    <s v=" Total_JP"/>
    <x v="128"/>
    <n v="215435.57280990001"/>
  </r>
  <r>
    <s v="Incremental"/>
    <s v="Media"/>
    <x v="1"/>
    <x v="1"/>
    <x v="8"/>
    <s v=" Total_JP"/>
    <x v="129"/>
    <n v="260567.01965910001"/>
  </r>
  <r>
    <s v="Incremental"/>
    <s v="Media"/>
    <x v="1"/>
    <x v="1"/>
    <x v="8"/>
    <s v=" Total_JP"/>
    <x v="130"/>
    <n v="251649.02655489999"/>
  </r>
  <r>
    <s v="Incremental"/>
    <s v="Media"/>
    <x v="1"/>
    <x v="1"/>
    <x v="8"/>
    <s v=" Total_JP"/>
    <x v="131"/>
    <n v="151187.5675723"/>
  </r>
  <r>
    <s v="Incremental"/>
    <s v="Media"/>
    <x v="1"/>
    <x v="1"/>
    <x v="8"/>
    <s v=" Total_JP"/>
    <x v="132"/>
    <n v="165123.1052357"/>
  </r>
  <r>
    <s v="Incremental"/>
    <s v="Media"/>
    <x v="1"/>
    <x v="1"/>
    <x v="8"/>
    <s v=" Total_JP"/>
    <x v="133"/>
    <n v="193454.07733259999"/>
  </r>
  <r>
    <s v="Incremental"/>
    <s v="Media"/>
    <x v="1"/>
    <x v="1"/>
    <x v="8"/>
    <s v=" Total_JP"/>
    <x v="134"/>
    <n v="95325.276666799997"/>
  </r>
  <r>
    <s v="Incremental"/>
    <s v="Media"/>
    <x v="1"/>
    <x v="1"/>
    <x v="8"/>
    <s v=" Total_JP"/>
    <x v="135"/>
    <n v="33418.934532799998"/>
  </r>
  <r>
    <s v="Incremental"/>
    <s v="Media"/>
    <x v="1"/>
    <x v="1"/>
    <x v="8"/>
    <s v=" Total_JP"/>
    <x v="136"/>
    <n v="22030.746850799998"/>
  </r>
  <r>
    <s v="Incremental"/>
    <s v="Media"/>
    <x v="1"/>
    <x v="1"/>
    <x v="8"/>
    <s v=" Total_JP"/>
    <x v="137"/>
    <n v="24992.5411814"/>
  </r>
  <r>
    <s v="Incremental"/>
    <s v="Media"/>
    <x v="1"/>
    <x v="1"/>
    <x v="8"/>
    <s v=" Total_JP"/>
    <x v="138"/>
    <n v="9926.0425718000006"/>
  </r>
  <r>
    <s v="Incremental"/>
    <s v="Media"/>
    <x v="1"/>
    <x v="1"/>
    <x v="8"/>
    <s v=" Total_JP"/>
    <x v="139"/>
    <n v="992.60425720000001"/>
  </r>
  <r>
    <s v="Incremental"/>
    <s v="Media"/>
    <x v="1"/>
    <x v="1"/>
    <x v="8"/>
    <s v=" Total_JP"/>
    <x v="140"/>
    <n v="99.260425699999999"/>
  </r>
  <r>
    <s v="Incremental"/>
    <s v="Media"/>
    <x v="1"/>
    <x v="1"/>
    <x v="8"/>
    <s v=" Total_JP"/>
    <x v="141"/>
    <n v="9.9260426000000006"/>
  </r>
  <r>
    <s v="Incremental"/>
    <s v="Media"/>
    <x v="1"/>
    <x v="1"/>
    <x v="8"/>
    <s v=" Total_JP"/>
    <x v="142"/>
    <n v="0.99260429999999999"/>
  </r>
  <r>
    <s v="Incremental"/>
    <s v="Media"/>
    <x v="1"/>
    <x v="1"/>
    <x v="8"/>
    <s v=" Total_JP"/>
    <x v="143"/>
    <n v="9.9260399999999999E-2"/>
  </r>
  <r>
    <s v="Incremental"/>
    <s v="Media"/>
    <x v="1"/>
    <x v="1"/>
    <x v="8"/>
    <s v=" Total_JP"/>
    <x v="144"/>
    <n v="9.9260000000000008E-3"/>
  </r>
  <r>
    <s v="Incremental"/>
    <s v="Media"/>
    <x v="1"/>
    <x v="1"/>
    <x v="8"/>
    <s v=" Total_JP"/>
    <x v="145"/>
    <n v="9.9259999999999995E-4"/>
  </r>
  <r>
    <s v="Incremental"/>
    <s v="Media"/>
    <x v="1"/>
    <x v="1"/>
    <x v="8"/>
    <s v=" Total_JP"/>
    <x v="146"/>
    <n v="9.9300000000000001E-5"/>
  </r>
  <r>
    <s v="Incremental"/>
    <s v="Media"/>
    <x v="1"/>
    <x v="1"/>
    <x v="8"/>
    <s v=" Total_JP"/>
    <x v="147"/>
    <n v="9.9000000000000001E-6"/>
  </r>
  <r>
    <s v="Incremental"/>
    <s v="Media"/>
    <x v="1"/>
    <x v="1"/>
    <x v="8"/>
    <s v=" Total_JP"/>
    <x v="148"/>
    <n v="9.9999999999999995E-7"/>
  </r>
  <r>
    <s v="Incremental"/>
    <s v="Media"/>
    <x v="1"/>
    <x v="1"/>
    <x v="8"/>
    <s v=" Total_JP"/>
    <x v="149"/>
    <n v="5121.3321122999996"/>
  </r>
  <r>
    <s v="Incremental"/>
    <s v="Media"/>
    <x v="1"/>
    <x v="1"/>
    <x v="8"/>
    <s v=" Total_JP"/>
    <x v="150"/>
    <n v="25885.695441600001"/>
  </r>
  <r>
    <s v="Incremental"/>
    <s v="Media"/>
    <x v="1"/>
    <x v="1"/>
    <x v="8"/>
    <s v=" Total_JP"/>
    <x v="151"/>
    <n v="31004.6342511"/>
  </r>
  <r>
    <s v="Incremental"/>
    <s v="Media"/>
    <x v="1"/>
    <x v="1"/>
    <x v="8"/>
    <s v=" Total_JP"/>
    <x v="152"/>
    <n v="70131.513674799993"/>
  </r>
  <r>
    <s v="Incremental"/>
    <s v="Media"/>
    <x v="1"/>
    <x v="1"/>
    <x v="8"/>
    <s v=" Total_JP"/>
    <x v="153"/>
    <n v="36885.451454399998"/>
  </r>
  <r>
    <s v="Incremental"/>
    <s v="Media"/>
    <x v="1"/>
    <x v="1"/>
    <x v="8"/>
    <s v=" Total_JP"/>
    <x v="154"/>
    <n v="264344.73104490002"/>
  </r>
  <r>
    <s v="Incremental"/>
    <s v="Media"/>
    <x v="1"/>
    <x v="1"/>
    <x v="8"/>
    <s v=" Total_JP"/>
    <x v="155"/>
    <n v="213520.75116479999"/>
  </r>
  <r>
    <s v="Incremental"/>
    <s v="Media"/>
    <x v="1"/>
    <x v="2"/>
    <x v="9"/>
    <s v=" Total_JP"/>
    <x v="0"/>
    <n v="0"/>
  </r>
  <r>
    <s v="Incremental"/>
    <s v="Media"/>
    <x v="1"/>
    <x v="2"/>
    <x v="9"/>
    <s v=" Total_JP"/>
    <x v="1"/>
    <n v="0"/>
  </r>
  <r>
    <s v="Incremental"/>
    <s v="Media"/>
    <x v="1"/>
    <x v="2"/>
    <x v="9"/>
    <s v=" Total_JP"/>
    <x v="2"/>
    <n v="0"/>
  </r>
  <r>
    <s v="Incremental"/>
    <s v="Media"/>
    <x v="1"/>
    <x v="2"/>
    <x v="9"/>
    <s v=" Total_JP"/>
    <x v="3"/>
    <n v="0"/>
  </r>
  <r>
    <s v="Incremental"/>
    <s v="Media"/>
    <x v="1"/>
    <x v="2"/>
    <x v="9"/>
    <s v=" Total_JP"/>
    <x v="4"/>
    <n v="0"/>
  </r>
  <r>
    <s v="Incremental"/>
    <s v="Media"/>
    <x v="1"/>
    <x v="2"/>
    <x v="9"/>
    <s v=" Total_JP"/>
    <x v="5"/>
    <n v="0"/>
  </r>
  <r>
    <s v="Incremental"/>
    <s v="Media"/>
    <x v="1"/>
    <x v="2"/>
    <x v="9"/>
    <s v=" Total_JP"/>
    <x v="6"/>
    <n v="0"/>
  </r>
  <r>
    <s v="Incremental"/>
    <s v="Media"/>
    <x v="1"/>
    <x v="2"/>
    <x v="9"/>
    <s v=" Total_JP"/>
    <x v="7"/>
    <n v="0"/>
  </r>
  <r>
    <s v="Incremental"/>
    <s v="Media"/>
    <x v="1"/>
    <x v="2"/>
    <x v="9"/>
    <s v=" Total_JP"/>
    <x v="8"/>
    <n v="0"/>
  </r>
  <r>
    <s v="Incremental"/>
    <s v="Media"/>
    <x v="1"/>
    <x v="2"/>
    <x v="9"/>
    <s v=" Total_JP"/>
    <x v="9"/>
    <n v="0"/>
  </r>
  <r>
    <s v="Incremental"/>
    <s v="Media"/>
    <x v="1"/>
    <x v="2"/>
    <x v="9"/>
    <s v=" Total_JP"/>
    <x v="10"/>
    <n v="0"/>
  </r>
  <r>
    <s v="Incremental"/>
    <s v="Media"/>
    <x v="1"/>
    <x v="2"/>
    <x v="9"/>
    <s v=" Total_JP"/>
    <x v="11"/>
    <n v="0"/>
  </r>
  <r>
    <s v="Incremental"/>
    <s v="Media"/>
    <x v="1"/>
    <x v="2"/>
    <x v="9"/>
    <s v=" Total_JP"/>
    <x v="12"/>
    <n v="0"/>
  </r>
  <r>
    <s v="Incremental"/>
    <s v="Media"/>
    <x v="1"/>
    <x v="2"/>
    <x v="9"/>
    <s v=" Total_JP"/>
    <x v="13"/>
    <n v="0"/>
  </r>
  <r>
    <s v="Incremental"/>
    <s v="Media"/>
    <x v="1"/>
    <x v="2"/>
    <x v="9"/>
    <s v=" Total_JP"/>
    <x v="14"/>
    <n v="0"/>
  </r>
  <r>
    <s v="Incremental"/>
    <s v="Media"/>
    <x v="1"/>
    <x v="2"/>
    <x v="9"/>
    <s v=" Total_JP"/>
    <x v="15"/>
    <n v="0"/>
  </r>
  <r>
    <s v="Incremental"/>
    <s v="Media"/>
    <x v="1"/>
    <x v="2"/>
    <x v="9"/>
    <s v=" Total_JP"/>
    <x v="16"/>
    <n v="0"/>
  </r>
  <r>
    <s v="Incremental"/>
    <s v="Media"/>
    <x v="1"/>
    <x v="2"/>
    <x v="9"/>
    <s v=" Total_JP"/>
    <x v="17"/>
    <n v="0"/>
  </r>
  <r>
    <s v="Incremental"/>
    <s v="Media"/>
    <x v="1"/>
    <x v="2"/>
    <x v="9"/>
    <s v=" Total_JP"/>
    <x v="18"/>
    <n v="0"/>
  </r>
  <r>
    <s v="Incremental"/>
    <s v="Media"/>
    <x v="1"/>
    <x v="2"/>
    <x v="9"/>
    <s v=" Total_JP"/>
    <x v="19"/>
    <n v="0"/>
  </r>
  <r>
    <s v="Incremental"/>
    <s v="Media"/>
    <x v="1"/>
    <x v="2"/>
    <x v="9"/>
    <s v=" Total_JP"/>
    <x v="20"/>
    <n v="0"/>
  </r>
  <r>
    <s v="Incremental"/>
    <s v="Media"/>
    <x v="1"/>
    <x v="2"/>
    <x v="9"/>
    <s v=" Total_JP"/>
    <x v="21"/>
    <n v="0"/>
  </r>
  <r>
    <s v="Incremental"/>
    <s v="Media"/>
    <x v="1"/>
    <x v="2"/>
    <x v="9"/>
    <s v=" Total_JP"/>
    <x v="22"/>
    <n v="0"/>
  </r>
  <r>
    <s v="Incremental"/>
    <s v="Media"/>
    <x v="1"/>
    <x v="2"/>
    <x v="9"/>
    <s v=" Total_JP"/>
    <x v="23"/>
    <n v="0"/>
  </r>
  <r>
    <s v="Incremental"/>
    <s v="Media"/>
    <x v="1"/>
    <x v="2"/>
    <x v="9"/>
    <s v=" Total_JP"/>
    <x v="24"/>
    <n v="0"/>
  </r>
  <r>
    <s v="Incremental"/>
    <s v="Media"/>
    <x v="1"/>
    <x v="2"/>
    <x v="9"/>
    <s v=" Total_JP"/>
    <x v="25"/>
    <n v="0"/>
  </r>
  <r>
    <s v="Incremental"/>
    <s v="Media"/>
    <x v="1"/>
    <x v="2"/>
    <x v="9"/>
    <s v=" Total_JP"/>
    <x v="26"/>
    <n v="0"/>
  </r>
  <r>
    <s v="Incremental"/>
    <s v="Media"/>
    <x v="1"/>
    <x v="2"/>
    <x v="9"/>
    <s v=" Total_JP"/>
    <x v="27"/>
    <n v="0"/>
  </r>
  <r>
    <s v="Incremental"/>
    <s v="Media"/>
    <x v="1"/>
    <x v="2"/>
    <x v="9"/>
    <s v=" Total_JP"/>
    <x v="28"/>
    <n v="0"/>
  </r>
  <r>
    <s v="Incremental"/>
    <s v="Media"/>
    <x v="1"/>
    <x v="2"/>
    <x v="9"/>
    <s v=" Total_JP"/>
    <x v="29"/>
    <n v="1334.0825010999999"/>
  </r>
  <r>
    <s v="Incremental"/>
    <s v="Media"/>
    <x v="1"/>
    <x v="2"/>
    <x v="9"/>
    <s v=" Total_JP"/>
    <x v="30"/>
    <n v="2013.0934232"/>
  </r>
  <r>
    <s v="Incremental"/>
    <s v="Media"/>
    <x v="1"/>
    <x v="2"/>
    <x v="9"/>
    <s v=" Total_JP"/>
    <x v="31"/>
    <n v="2306.9313722000002"/>
  </r>
  <r>
    <s v="Incremental"/>
    <s v="Media"/>
    <x v="1"/>
    <x v="2"/>
    <x v="9"/>
    <s v=" Total_JP"/>
    <x v="32"/>
    <n v="2178.0966422000001"/>
  </r>
  <r>
    <s v="Incremental"/>
    <s v="Media"/>
    <x v="1"/>
    <x v="2"/>
    <x v="9"/>
    <s v=" Total_JP"/>
    <x v="33"/>
    <n v="5675.1811385000001"/>
  </r>
  <r>
    <s v="Incremental"/>
    <s v="Media"/>
    <x v="1"/>
    <x v="2"/>
    <x v="9"/>
    <s v=" Total_JP"/>
    <x v="34"/>
    <n v="3768.9686462999998"/>
  </r>
  <r>
    <s v="Incremental"/>
    <s v="Media"/>
    <x v="1"/>
    <x v="2"/>
    <x v="9"/>
    <s v=" Total_JP"/>
    <x v="35"/>
    <n v="3507.8019212999998"/>
  </r>
  <r>
    <s v="Incremental"/>
    <s v="Media"/>
    <x v="1"/>
    <x v="2"/>
    <x v="9"/>
    <s v=" Total_JP"/>
    <x v="36"/>
    <n v="3765.5841962999998"/>
  </r>
  <r>
    <s v="Incremental"/>
    <s v="Media"/>
    <x v="1"/>
    <x v="2"/>
    <x v="9"/>
    <s v=" Total_JP"/>
    <x v="37"/>
    <n v="5292.9639184999996"/>
  </r>
  <r>
    <s v="Incremental"/>
    <s v="Media"/>
    <x v="1"/>
    <x v="2"/>
    <x v="9"/>
    <s v=" Total_JP"/>
    <x v="38"/>
    <n v="5080.5558364999997"/>
  </r>
  <r>
    <s v="Incremental"/>
    <s v="Media"/>
    <x v="1"/>
    <x v="2"/>
    <x v="9"/>
    <s v=" Total_JP"/>
    <x v="39"/>
    <n v="360.71468099999998"/>
  </r>
  <r>
    <s v="Incremental"/>
    <s v="Media"/>
    <x v="1"/>
    <x v="2"/>
    <x v="9"/>
    <s v=" Total_JP"/>
    <x v="40"/>
    <n v="0"/>
  </r>
  <r>
    <s v="Incremental"/>
    <s v="Media"/>
    <x v="1"/>
    <x v="2"/>
    <x v="9"/>
    <s v=" Total_JP"/>
    <x v="41"/>
    <n v="0"/>
  </r>
  <r>
    <s v="Incremental"/>
    <s v="Media"/>
    <x v="1"/>
    <x v="2"/>
    <x v="9"/>
    <s v=" Total_JP"/>
    <x v="42"/>
    <n v="0"/>
  </r>
  <r>
    <s v="Incremental"/>
    <s v="Media"/>
    <x v="1"/>
    <x v="2"/>
    <x v="9"/>
    <s v=" Total_JP"/>
    <x v="43"/>
    <n v="0"/>
  </r>
  <r>
    <s v="Incremental"/>
    <s v="Media"/>
    <x v="1"/>
    <x v="2"/>
    <x v="9"/>
    <s v=" Total_JP"/>
    <x v="44"/>
    <n v="0"/>
  </r>
  <r>
    <s v="Incremental"/>
    <s v="Media"/>
    <x v="1"/>
    <x v="2"/>
    <x v="9"/>
    <s v=" Total_JP"/>
    <x v="45"/>
    <n v="0"/>
  </r>
  <r>
    <s v="Incremental"/>
    <s v="Media"/>
    <x v="1"/>
    <x v="2"/>
    <x v="9"/>
    <s v=" Total_JP"/>
    <x v="46"/>
    <n v="0"/>
  </r>
  <r>
    <s v="Incremental"/>
    <s v="Media"/>
    <x v="1"/>
    <x v="2"/>
    <x v="9"/>
    <s v=" Total_JP"/>
    <x v="47"/>
    <n v="0"/>
  </r>
  <r>
    <s v="Incremental"/>
    <s v="Media"/>
    <x v="1"/>
    <x v="2"/>
    <x v="9"/>
    <s v=" Total_JP"/>
    <x v="48"/>
    <n v="0"/>
  </r>
  <r>
    <s v="Incremental"/>
    <s v="Media"/>
    <x v="1"/>
    <x v="2"/>
    <x v="9"/>
    <s v=" Total_JP"/>
    <x v="49"/>
    <n v="0"/>
  </r>
  <r>
    <s v="Incremental"/>
    <s v="Media"/>
    <x v="1"/>
    <x v="2"/>
    <x v="9"/>
    <s v=" Total_JP"/>
    <x v="50"/>
    <n v="0"/>
  </r>
  <r>
    <s v="Incremental"/>
    <s v="Media"/>
    <x v="1"/>
    <x v="2"/>
    <x v="9"/>
    <s v=" Total_JP"/>
    <x v="51"/>
    <n v="0"/>
  </r>
  <r>
    <s v="Incremental"/>
    <s v="Media"/>
    <x v="1"/>
    <x v="2"/>
    <x v="9"/>
    <s v=" Total_JP"/>
    <x v="52"/>
    <n v="0"/>
  </r>
  <r>
    <s v="Incremental"/>
    <s v="Media"/>
    <x v="1"/>
    <x v="2"/>
    <x v="9"/>
    <s v=" Total_JP"/>
    <x v="53"/>
    <n v="0"/>
  </r>
  <r>
    <s v="Incremental"/>
    <s v="Media"/>
    <x v="1"/>
    <x v="2"/>
    <x v="9"/>
    <s v=" Total_JP"/>
    <x v="54"/>
    <n v="0"/>
  </r>
  <r>
    <s v="Incremental"/>
    <s v="Media"/>
    <x v="1"/>
    <x v="2"/>
    <x v="9"/>
    <s v=" Total_JP"/>
    <x v="55"/>
    <n v="0"/>
  </r>
  <r>
    <s v="Incremental"/>
    <s v="Media"/>
    <x v="1"/>
    <x v="2"/>
    <x v="9"/>
    <s v=" Total_JP"/>
    <x v="56"/>
    <n v="0"/>
  </r>
  <r>
    <s v="Incremental"/>
    <s v="Media"/>
    <x v="1"/>
    <x v="2"/>
    <x v="9"/>
    <s v=" Total_JP"/>
    <x v="57"/>
    <n v="0"/>
  </r>
  <r>
    <s v="Incremental"/>
    <s v="Media"/>
    <x v="1"/>
    <x v="2"/>
    <x v="9"/>
    <s v=" Total_JP"/>
    <x v="58"/>
    <n v="0"/>
  </r>
  <r>
    <s v="Incremental"/>
    <s v="Media"/>
    <x v="1"/>
    <x v="2"/>
    <x v="9"/>
    <s v=" Total_JP"/>
    <x v="59"/>
    <n v="0"/>
  </r>
  <r>
    <s v="Incremental"/>
    <s v="Media"/>
    <x v="1"/>
    <x v="2"/>
    <x v="9"/>
    <s v=" Total_JP"/>
    <x v="60"/>
    <n v="0"/>
  </r>
  <r>
    <s v="Incremental"/>
    <s v="Media"/>
    <x v="1"/>
    <x v="2"/>
    <x v="9"/>
    <s v=" Total_JP"/>
    <x v="61"/>
    <n v="0"/>
  </r>
  <r>
    <s v="Incremental"/>
    <s v="Media"/>
    <x v="1"/>
    <x v="2"/>
    <x v="9"/>
    <s v=" Total_JP"/>
    <x v="62"/>
    <n v="0"/>
  </r>
  <r>
    <s v="Incremental"/>
    <s v="Media"/>
    <x v="1"/>
    <x v="2"/>
    <x v="9"/>
    <s v=" Total_JP"/>
    <x v="63"/>
    <n v="0"/>
  </r>
  <r>
    <s v="Incremental"/>
    <s v="Media"/>
    <x v="1"/>
    <x v="2"/>
    <x v="9"/>
    <s v=" Total_JP"/>
    <x v="64"/>
    <n v="0"/>
  </r>
  <r>
    <s v="Incremental"/>
    <s v="Media"/>
    <x v="1"/>
    <x v="2"/>
    <x v="9"/>
    <s v=" Total_JP"/>
    <x v="65"/>
    <n v="0"/>
  </r>
  <r>
    <s v="Incremental"/>
    <s v="Media"/>
    <x v="1"/>
    <x v="2"/>
    <x v="9"/>
    <s v=" Total_JP"/>
    <x v="66"/>
    <n v="0"/>
  </r>
  <r>
    <s v="Incremental"/>
    <s v="Media"/>
    <x v="1"/>
    <x v="2"/>
    <x v="9"/>
    <s v=" Total_JP"/>
    <x v="67"/>
    <n v="0"/>
  </r>
  <r>
    <s v="Incremental"/>
    <s v="Media"/>
    <x v="1"/>
    <x v="2"/>
    <x v="9"/>
    <s v=" Total_JP"/>
    <x v="68"/>
    <n v="0"/>
  </r>
  <r>
    <s v="Incremental"/>
    <s v="Media"/>
    <x v="1"/>
    <x v="2"/>
    <x v="9"/>
    <s v=" Total_JP"/>
    <x v="69"/>
    <n v="0"/>
  </r>
  <r>
    <s v="Incremental"/>
    <s v="Media"/>
    <x v="1"/>
    <x v="2"/>
    <x v="9"/>
    <s v=" Total_JP"/>
    <x v="70"/>
    <n v="0"/>
  </r>
  <r>
    <s v="Incremental"/>
    <s v="Media"/>
    <x v="1"/>
    <x v="2"/>
    <x v="9"/>
    <s v=" Total_JP"/>
    <x v="71"/>
    <n v="0"/>
  </r>
  <r>
    <s v="Incremental"/>
    <s v="Media"/>
    <x v="1"/>
    <x v="2"/>
    <x v="9"/>
    <s v=" Total_JP"/>
    <x v="72"/>
    <n v="0"/>
  </r>
  <r>
    <s v="Incremental"/>
    <s v="Media"/>
    <x v="1"/>
    <x v="2"/>
    <x v="9"/>
    <s v=" Total_JP"/>
    <x v="73"/>
    <n v="0"/>
  </r>
  <r>
    <s v="Incremental"/>
    <s v="Media"/>
    <x v="1"/>
    <x v="2"/>
    <x v="9"/>
    <s v=" Total_JP"/>
    <x v="74"/>
    <n v="0"/>
  </r>
  <r>
    <s v="Incremental"/>
    <s v="Media"/>
    <x v="1"/>
    <x v="2"/>
    <x v="9"/>
    <s v=" Total_JP"/>
    <x v="75"/>
    <n v="0"/>
  </r>
  <r>
    <s v="Incremental"/>
    <s v="Media"/>
    <x v="1"/>
    <x v="2"/>
    <x v="9"/>
    <s v=" Total_JP"/>
    <x v="76"/>
    <n v="0"/>
  </r>
  <r>
    <s v="Incremental"/>
    <s v="Media"/>
    <x v="1"/>
    <x v="2"/>
    <x v="9"/>
    <s v=" Total_JP"/>
    <x v="77"/>
    <n v="0"/>
  </r>
  <r>
    <s v="Incremental"/>
    <s v="Media"/>
    <x v="1"/>
    <x v="2"/>
    <x v="9"/>
    <s v=" Total_JP"/>
    <x v="78"/>
    <n v="0"/>
  </r>
  <r>
    <s v="Incremental"/>
    <s v="Media"/>
    <x v="1"/>
    <x v="2"/>
    <x v="9"/>
    <s v=" Total_JP"/>
    <x v="79"/>
    <n v="0"/>
  </r>
  <r>
    <s v="Incremental"/>
    <s v="Media"/>
    <x v="1"/>
    <x v="2"/>
    <x v="9"/>
    <s v=" Total_JP"/>
    <x v="80"/>
    <n v="0"/>
  </r>
  <r>
    <s v="Incremental"/>
    <s v="Media"/>
    <x v="1"/>
    <x v="2"/>
    <x v="9"/>
    <s v=" Total_JP"/>
    <x v="81"/>
    <n v="0"/>
  </r>
  <r>
    <s v="Incremental"/>
    <s v="Media"/>
    <x v="1"/>
    <x v="2"/>
    <x v="9"/>
    <s v=" Total_JP"/>
    <x v="82"/>
    <n v="0"/>
  </r>
  <r>
    <s v="Incremental"/>
    <s v="Media"/>
    <x v="1"/>
    <x v="2"/>
    <x v="9"/>
    <s v=" Total_JP"/>
    <x v="83"/>
    <n v="0"/>
  </r>
  <r>
    <s v="Incremental"/>
    <s v="Media"/>
    <x v="1"/>
    <x v="2"/>
    <x v="9"/>
    <s v=" Total_JP"/>
    <x v="84"/>
    <n v="0"/>
  </r>
  <r>
    <s v="Incremental"/>
    <s v="Media"/>
    <x v="1"/>
    <x v="2"/>
    <x v="9"/>
    <s v=" Total_JP"/>
    <x v="85"/>
    <n v="0"/>
  </r>
  <r>
    <s v="Incremental"/>
    <s v="Media"/>
    <x v="1"/>
    <x v="2"/>
    <x v="9"/>
    <s v=" Total_JP"/>
    <x v="86"/>
    <n v="0"/>
  </r>
  <r>
    <s v="Incremental"/>
    <s v="Media"/>
    <x v="1"/>
    <x v="2"/>
    <x v="9"/>
    <s v=" Total_JP"/>
    <x v="87"/>
    <n v="0"/>
  </r>
  <r>
    <s v="Incremental"/>
    <s v="Media"/>
    <x v="1"/>
    <x v="2"/>
    <x v="9"/>
    <s v=" Total_JP"/>
    <x v="88"/>
    <n v="0"/>
  </r>
  <r>
    <s v="Incremental"/>
    <s v="Media"/>
    <x v="1"/>
    <x v="2"/>
    <x v="9"/>
    <s v=" Total_JP"/>
    <x v="89"/>
    <n v="0"/>
  </r>
  <r>
    <s v="Incremental"/>
    <s v="Media"/>
    <x v="1"/>
    <x v="2"/>
    <x v="9"/>
    <s v=" Total_JP"/>
    <x v="90"/>
    <n v="0"/>
  </r>
  <r>
    <s v="Incremental"/>
    <s v="Media"/>
    <x v="1"/>
    <x v="2"/>
    <x v="9"/>
    <s v=" Total_JP"/>
    <x v="91"/>
    <n v="0"/>
  </r>
  <r>
    <s v="Incremental"/>
    <s v="Media"/>
    <x v="1"/>
    <x v="2"/>
    <x v="9"/>
    <s v=" Total_JP"/>
    <x v="92"/>
    <n v="0"/>
  </r>
  <r>
    <s v="Incremental"/>
    <s v="Media"/>
    <x v="1"/>
    <x v="2"/>
    <x v="9"/>
    <s v=" Total_JP"/>
    <x v="93"/>
    <n v="0"/>
  </r>
  <r>
    <s v="Incremental"/>
    <s v="Media"/>
    <x v="1"/>
    <x v="2"/>
    <x v="9"/>
    <s v=" Total_JP"/>
    <x v="94"/>
    <n v="0"/>
  </r>
  <r>
    <s v="Incremental"/>
    <s v="Media"/>
    <x v="1"/>
    <x v="2"/>
    <x v="9"/>
    <s v=" Total_JP"/>
    <x v="95"/>
    <n v="0"/>
  </r>
  <r>
    <s v="Incremental"/>
    <s v="Media"/>
    <x v="1"/>
    <x v="2"/>
    <x v="9"/>
    <s v=" Total_JP"/>
    <x v="96"/>
    <n v="0"/>
  </r>
  <r>
    <s v="Incremental"/>
    <s v="Media"/>
    <x v="1"/>
    <x v="2"/>
    <x v="9"/>
    <s v=" Total_JP"/>
    <x v="97"/>
    <n v="0"/>
  </r>
  <r>
    <s v="Incremental"/>
    <s v="Media"/>
    <x v="1"/>
    <x v="2"/>
    <x v="9"/>
    <s v=" Total_JP"/>
    <x v="98"/>
    <n v="0"/>
  </r>
  <r>
    <s v="Incremental"/>
    <s v="Media"/>
    <x v="1"/>
    <x v="2"/>
    <x v="9"/>
    <s v=" Total_JP"/>
    <x v="99"/>
    <n v="0"/>
  </r>
  <r>
    <s v="Incremental"/>
    <s v="Media"/>
    <x v="1"/>
    <x v="2"/>
    <x v="9"/>
    <s v=" Total_JP"/>
    <x v="100"/>
    <n v="0"/>
  </r>
  <r>
    <s v="Incremental"/>
    <s v="Media"/>
    <x v="1"/>
    <x v="2"/>
    <x v="9"/>
    <s v=" Total_JP"/>
    <x v="101"/>
    <n v="0"/>
  </r>
  <r>
    <s v="Incremental"/>
    <s v="Media"/>
    <x v="1"/>
    <x v="2"/>
    <x v="9"/>
    <s v=" Total_JP"/>
    <x v="102"/>
    <n v="0"/>
  </r>
  <r>
    <s v="Incremental"/>
    <s v="Media"/>
    <x v="1"/>
    <x v="2"/>
    <x v="9"/>
    <s v=" Total_JP"/>
    <x v="103"/>
    <n v="0"/>
  </r>
  <r>
    <s v="Incremental"/>
    <s v="Media"/>
    <x v="1"/>
    <x v="2"/>
    <x v="9"/>
    <s v=" Total_JP"/>
    <x v="104"/>
    <n v="0"/>
  </r>
  <r>
    <s v="Incremental"/>
    <s v="Media"/>
    <x v="1"/>
    <x v="2"/>
    <x v="9"/>
    <s v=" Total_JP"/>
    <x v="105"/>
    <n v="0"/>
  </r>
  <r>
    <s v="Incremental"/>
    <s v="Media"/>
    <x v="1"/>
    <x v="2"/>
    <x v="9"/>
    <s v=" Total_JP"/>
    <x v="106"/>
    <n v="0"/>
  </r>
  <r>
    <s v="Incremental"/>
    <s v="Media"/>
    <x v="1"/>
    <x v="2"/>
    <x v="9"/>
    <s v=" Total_JP"/>
    <x v="107"/>
    <n v="0"/>
  </r>
  <r>
    <s v="Incremental"/>
    <s v="Media"/>
    <x v="1"/>
    <x v="2"/>
    <x v="9"/>
    <s v=" Total_JP"/>
    <x v="108"/>
    <n v="0"/>
  </r>
  <r>
    <s v="Incremental"/>
    <s v="Media"/>
    <x v="1"/>
    <x v="2"/>
    <x v="9"/>
    <s v=" Total_JP"/>
    <x v="109"/>
    <n v="0"/>
  </r>
  <r>
    <s v="Incremental"/>
    <s v="Media"/>
    <x v="1"/>
    <x v="2"/>
    <x v="9"/>
    <s v=" Total_JP"/>
    <x v="110"/>
    <n v="0"/>
  </r>
  <r>
    <s v="Incremental"/>
    <s v="Media"/>
    <x v="1"/>
    <x v="2"/>
    <x v="9"/>
    <s v=" Total_JP"/>
    <x v="111"/>
    <n v="0"/>
  </r>
  <r>
    <s v="Incremental"/>
    <s v="Media"/>
    <x v="1"/>
    <x v="2"/>
    <x v="9"/>
    <s v=" Total_JP"/>
    <x v="112"/>
    <n v="0"/>
  </r>
  <r>
    <s v="Incremental"/>
    <s v="Media"/>
    <x v="1"/>
    <x v="2"/>
    <x v="9"/>
    <s v=" Total_JP"/>
    <x v="113"/>
    <n v="0"/>
  </r>
  <r>
    <s v="Incremental"/>
    <s v="Media"/>
    <x v="1"/>
    <x v="2"/>
    <x v="9"/>
    <s v=" Total_JP"/>
    <x v="114"/>
    <n v="0"/>
  </r>
  <r>
    <s v="Incremental"/>
    <s v="Media"/>
    <x v="1"/>
    <x v="2"/>
    <x v="9"/>
    <s v=" Total_JP"/>
    <x v="115"/>
    <n v="0"/>
  </r>
  <r>
    <s v="Incremental"/>
    <s v="Media"/>
    <x v="1"/>
    <x v="2"/>
    <x v="9"/>
    <s v=" Total_JP"/>
    <x v="116"/>
    <n v="0"/>
  </r>
  <r>
    <s v="Incremental"/>
    <s v="Media"/>
    <x v="1"/>
    <x v="2"/>
    <x v="9"/>
    <s v=" Total_JP"/>
    <x v="117"/>
    <n v="0"/>
  </r>
  <r>
    <s v="Incremental"/>
    <s v="Media"/>
    <x v="1"/>
    <x v="2"/>
    <x v="9"/>
    <s v=" Total_JP"/>
    <x v="118"/>
    <n v="0"/>
  </r>
  <r>
    <s v="Incremental"/>
    <s v="Media"/>
    <x v="1"/>
    <x v="2"/>
    <x v="9"/>
    <s v=" Total_JP"/>
    <x v="119"/>
    <n v="0"/>
  </r>
  <r>
    <s v="Incremental"/>
    <s v="Media"/>
    <x v="1"/>
    <x v="2"/>
    <x v="9"/>
    <s v=" Total_JP"/>
    <x v="120"/>
    <n v="0"/>
  </r>
  <r>
    <s v="Incremental"/>
    <s v="Media"/>
    <x v="1"/>
    <x v="2"/>
    <x v="9"/>
    <s v=" Total_JP"/>
    <x v="121"/>
    <n v="0"/>
  </r>
  <r>
    <s v="Incremental"/>
    <s v="Media"/>
    <x v="1"/>
    <x v="2"/>
    <x v="9"/>
    <s v=" Total_JP"/>
    <x v="122"/>
    <n v="0"/>
  </r>
  <r>
    <s v="Incremental"/>
    <s v="Media"/>
    <x v="1"/>
    <x v="2"/>
    <x v="9"/>
    <s v=" Total_JP"/>
    <x v="123"/>
    <n v="0"/>
  </r>
  <r>
    <s v="Incremental"/>
    <s v="Media"/>
    <x v="1"/>
    <x v="2"/>
    <x v="9"/>
    <s v=" Total_JP"/>
    <x v="124"/>
    <n v="0"/>
  </r>
  <r>
    <s v="Incremental"/>
    <s v="Media"/>
    <x v="1"/>
    <x v="2"/>
    <x v="9"/>
    <s v=" Total_JP"/>
    <x v="125"/>
    <n v="0"/>
  </r>
  <r>
    <s v="Incremental"/>
    <s v="Media"/>
    <x v="1"/>
    <x v="2"/>
    <x v="9"/>
    <s v=" Total_JP"/>
    <x v="126"/>
    <n v="0"/>
  </r>
  <r>
    <s v="Incremental"/>
    <s v="Media"/>
    <x v="1"/>
    <x v="2"/>
    <x v="9"/>
    <s v=" Total_JP"/>
    <x v="127"/>
    <n v="0"/>
  </r>
  <r>
    <s v="Incremental"/>
    <s v="Media"/>
    <x v="1"/>
    <x v="2"/>
    <x v="9"/>
    <s v=" Total_JP"/>
    <x v="128"/>
    <n v="0"/>
  </r>
  <r>
    <s v="Incremental"/>
    <s v="Media"/>
    <x v="1"/>
    <x v="2"/>
    <x v="9"/>
    <s v=" Total_JP"/>
    <x v="129"/>
    <n v="0"/>
  </r>
  <r>
    <s v="Incremental"/>
    <s v="Media"/>
    <x v="1"/>
    <x v="2"/>
    <x v="9"/>
    <s v=" Total_JP"/>
    <x v="130"/>
    <n v="0"/>
  </r>
  <r>
    <s v="Incremental"/>
    <s v="Media"/>
    <x v="1"/>
    <x v="2"/>
    <x v="9"/>
    <s v=" Total_JP"/>
    <x v="131"/>
    <n v="0"/>
  </r>
  <r>
    <s v="Incremental"/>
    <s v="Media"/>
    <x v="1"/>
    <x v="2"/>
    <x v="9"/>
    <s v=" Total_JP"/>
    <x v="132"/>
    <n v="0"/>
  </r>
  <r>
    <s v="Incremental"/>
    <s v="Media"/>
    <x v="1"/>
    <x v="2"/>
    <x v="9"/>
    <s v=" Total_JP"/>
    <x v="133"/>
    <n v="0"/>
  </r>
  <r>
    <s v="Incremental"/>
    <s v="Media"/>
    <x v="1"/>
    <x v="2"/>
    <x v="9"/>
    <s v=" Total_JP"/>
    <x v="134"/>
    <n v="0"/>
  </r>
  <r>
    <s v="Incremental"/>
    <s v="Media"/>
    <x v="1"/>
    <x v="2"/>
    <x v="9"/>
    <s v=" Total_JP"/>
    <x v="135"/>
    <n v="0"/>
  </r>
  <r>
    <s v="Incremental"/>
    <s v="Media"/>
    <x v="1"/>
    <x v="2"/>
    <x v="9"/>
    <s v=" Total_JP"/>
    <x v="136"/>
    <n v="0"/>
  </r>
  <r>
    <s v="Incremental"/>
    <s v="Media"/>
    <x v="1"/>
    <x v="2"/>
    <x v="9"/>
    <s v=" Total_JP"/>
    <x v="137"/>
    <n v="0"/>
  </r>
  <r>
    <s v="Incremental"/>
    <s v="Media"/>
    <x v="1"/>
    <x v="2"/>
    <x v="9"/>
    <s v=" Total_JP"/>
    <x v="138"/>
    <n v="0"/>
  </r>
  <r>
    <s v="Incremental"/>
    <s v="Media"/>
    <x v="1"/>
    <x v="2"/>
    <x v="9"/>
    <s v=" Total_JP"/>
    <x v="139"/>
    <n v="0"/>
  </r>
  <r>
    <s v="Incremental"/>
    <s v="Media"/>
    <x v="1"/>
    <x v="2"/>
    <x v="9"/>
    <s v=" Total_JP"/>
    <x v="140"/>
    <n v="0"/>
  </r>
  <r>
    <s v="Incremental"/>
    <s v="Media"/>
    <x v="1"/>
    <x v="2"/>
    <x v="9"/>
    <s v=" Total_JP"/>
    <x v="141"/>
    <n v="0"/>
  </r>
  <r>
    <s v="Incremental"/>
    <s v="Media"/>
    <x v="1"/>
    <x v="2"/>
    <x v="9"/>
    <s v=" Total_JP"/>
    <x v="142"/>
    <n v="0"/>
  </r>
  <r>
    <s v="Incremental"/>
    <s v="Media"/>
    <x v="1"/>
    <x v="2"/>
    <x v="9"/>
    <s v=" Total_JP"/>
    <x v="143"/>
    <n v="0"/>
  </r>
  <r>
    <s v="Incremental"/>
    <s v="Media"/>
    <x v="1"/>
    <x v="2"/>
    <x v="9"/>
    <s v=" Total_JP"/>
    <x v="144"/>
    <n v="0"/>
  </r>
  <r>
    <s v="Incremental"/>
    <s v="Media"/>
    <x v="1"/>
    <x v="2"/>
    <x v="9"/>
    <s v=" Total_JP"/>
    <x v="145"/>
    <n v="0"/>
  </r>
  <r>
    <s v="Incremental"/>
    <s v="Media"/>
    <x v="1"/>
    <x v="2"/>
    <x v="9"/>
    <s v=" Total_JP"/>
    <x v="146"/>
    <n v="15672.981817399999"/>
  </r>
  <r>
    <s v="Incremental"/>
    <s v="Media"/>
    <x v="1"/>
    <x v="2"/>
    <x v="9"/>
    <s v=" Total_JP"/>
    <x v="147"/>
    <n v="24727.694222300001"/>
  </r>
  <r>
    <s v="Incremental"/>
    <s v="Media"/>
    <x v="1"/>
    <x v="2"/>
    <x v="9"/>
    <s v=" Total_JP"/>
    <x v="148"/>
    <n v="18158.431645699999"/>
  </r>
  <r>
    <s v="Incremental"/>
    <s v="Media"/>
    <x v="1"/>
    <x v="2"/>
    <x v="9"/>
    <s v=" Total_JP"/>
    <x v="149"/>
    <n v="11248.512895"/>
  </r>
  <r>
    <s v="Incremental"/>
    <s v="Media"/>
    <x v="1"/>
    <x v="2"/>
    <x v="9"/>
    <s v=" Total_JP"/>
    <x v="150"/>
    <n v="36042.136203299997"/>
  </r>
  <r>
    <s v="Incremental"/>
    <s v="Media"/>
    <x v="1"/>
    <x v="2"/>
    <x v="9"/>
    <s v=" Total_JP"/>
    <x v="151"/>
    <n v="75814.883952999997"/>
  </r>
  <r>
    <s v="Incremental"/>
    <s v="Media"/>
    <x v="1"/>
    <x v="2"/>
    <x v="9"/>
    <s v=" Total_JP"/>
    <x v="152"/>
    <n v="135827.00371250001"/>
  </r>
  <r>
    <s v="Incremental"/>
    <s v="Media"/>
    <x v="1"/>
    <x v="2"/>
    <x v="9"/>
    <s v=" Total_JP"/>
    <x v="153"/>
    <n v="167691.64559150001"/>
  </r>
  <r>
    <s v="Incremental"/>
    <s v="Media"/>
    <x v="1"/>
    <x v="2"/>
    <x v="9"/>
    <s v=" Total_JP"/>
    <x v="154"/>
    <n v="198626.26317339999"/>
  </r>
  <r>
    <s v="Incremental"/>
    <s v="Media"/>
    <x v="1"/>
    <x v="2"/>
    <x v="9"/>
    <s v=" Total_JP"/>
    <x v="155"/>
    <n v="146152.87041149999"/>
  </r>
  <r>
    <s v="Incremental"/>
    <s v="Media"/>
    <x v="1"/>
    <x v="3"/>
    <x v="10"/>
    <s v=" Total_JP"/>
    <x v="0"/>
    <n v="2380.0728645999998"/>
  </r>
  <r>
    <s v="Incremental"/>
    <s v="Media"/>
    <x v="1"/>
    <x v="3"/>
    <x v="10"/>
    <s v=" Total_JP"/>
    <x v="1"/>
    <n v="3969.3984211000002"/>
  </r>
  <r>
    <s v="Incremental"/>
    <s v="Media"/>
    <x v="1"/>
    <x v="3"/>
    <x v="10"/>
    <s v=" Total_JP"/>
    <x v="2"/>
    <n v="5526.3582494000002"/>
  </r>
  <r>
    <s v="Incremental"/>
    <s v="Media"/>
    <x v="1"/>
    <x v="3"/>
    <x v="10"/>
    <s v=" Total_JP"/>
    <x v="3"/>
    <n v="5489.3512234"/>
  </r>
  <r>
    <s v="Incremental"/>
    <s v="Media"/>
    <x v="1"/>
    <x v="3"/>
    <x v="10"/>
    <s v=" Total_JP"/>
    <x v="4"/>
    <n v="5467.5982873000003"/>
  </r>
  <r>
    <s v="Incremental"/>
    <s v="Media"/>
    <x v="1"/>
    <x v="3"/>
    <x v="10"/>
    <s v=" Total_JP"/>
    <x v="5"/>
    <n v="5504.0278212000003"/>
  </r>
  <r>
    <s v="Incremental"/>
    <s v="Media"/>
    <x v="1"/>
    <x v="3"/>
    <x v="10"/>
    <s v=" Total_JP"/>
    <x v="6"/>
    <n v="5859.6214902000002"/>
  </r>
  <r>
    <s v="Incremental"/>
    <s v="Media"/>
    <x v="1"/>
    <x v="3"/>
    <x v="10"/>
    <s v=" Total_JP"/>
    <x v="7"/>
    <n v="6288.9774189999998"/>
  </r>
  <r>
    <s v="Incremental"/>
    <s v="Media"/>
    <x v="1"/>
    <x v="3"/>
    <x v="10"/>
    <s v=" Total_JP"/>
    <x v="8"/>
    <n v="6429.9661315000003"/>
  </r>
  <r>
    <s v="Incremental"/>
    <s v="Media"/>
    <x v="1"/>
    <x v="3"/>
    <x v="10"/>
    <s v=" Total_JP"/>
    <x v="9"/>
    <n v="6617.0665391000002"/>
  </r>
  <r>
    <s v="Incremental"/>
    <s v="Media"/>
    <x v="1"/>
    <x v="3"/>
    <x v="10"/>
    <s v=" Total_JP"/>
    <x v="10"/>
    <n v="6828.0448913"/>
  </r>
  <r>
    <s v="Incremental"/>
    <s v="Media"/>
    <x v="1"/>
    <x v="3"/>
    <x v="10"/>
    <s v=" Total_JP"/>
    <x v="11"/>
    <n v="7311.9198735"/>
  </r>
  <r>
    <s v="Incremental"/>
    <s v="Media"/>
    <x v="1"/>
    <x v="3"/>
    <x v="10"/>
    <s v=" Total_JP"/>
    <x v="12"/>
    <n v="7879.1985812000003"/>
  </r>
  <r>
    <s v="Incremental"/>
    <s v="Media"/>
    <x v="1"/>
    <x v="3"/>
    <x v="10"/>
    <s v=" Total_JP"/>
    <x v="13"/>
    <n v="8261.1908334"/>
  </r>
  <r>
    <s v="Incremental"/>
    <s v="Media"/>
    <x v="1"/>
    <x v="3"/>
    <x v="10"/>
    <s v=" Total_JP"/>
    <x v="14"/>
    <n v="8017.8129517999996"/>
  </r>
  <r>
    <s v="Incremental"/>
    <s v="Media"/>
    <x v="1"/>
    <x v="3"/>
    <x v="10"/>
    <s v=" Total_JP"/>
    <x v="15"/>
    <n v="7651.8263645999996"/>
  </r>
  <r>
    <s v="Incremental"/>
    <s v="Media"/>
    <x v="1"/>
    <x v="3"/>
    <x v="10"/>
    <s v=" Total_JP"/>
    <x v="16"/>
    <n v="7515.1599263999997"/>
  </r>
  <r>
    <s v="Incremental"/>
    <s v="Media"/>
    <x v="1"/>
    <x v="3"/>
    <x v="10"/>
    <s v=" Total_JP"/>
    <x v="17"/>
    <n v="7200.6428045000002"/>
  </r>
  <r>
    <s v="Incremental"/>
    <s v="Media"/>
    <x v="1"/>
    <x v="3"/>
    <x v="10"/>
    <s v=" Total_JP"/>
    <x v="18"/>
    <n v="7852.7740229999999"/>
  </r>
  <r>
    <s v="Incremental"/>
    <s v="Media"/>
    <x v="1"/>
    <x v="3"/>
    <x v="10"/>
    <s v=" Total_JP"/>
    <x v="19"/>
    <n v="8814.2473819000006"/>
  </r>
  <r>
    <s v="Incremental"/>
    <s v="Media"/>
    <x v="1"/>
    <x v="3"/>
    <x v="10"/>
    <s v=" Total_JP"/>
    <x v="20"/>
    <n v="9596.6767435999991"/>
  </r>
  <r>
    <s v="Incremental"/>
    <s v="Media"/>
    <x v="1"/>
    <x v="3"/>
    <x v="10"/>
    <s v=" Total_JP"/>
    <x v="21"/>
    <n v="9497.5294193999998"/>
  </r>
  <r>
    <s v="Incremental"/>
    <s v="Media"/>
    <x v="1"/>
    <x v="3"/>
    <x v="10"/>
    <s v=" Total_JP"/>
    <x v="22"/>
    <n v="8546.9809561999991"/>
  </r>
  <r>
    <s v="Incremental"/>
    <s v="Media"/>
    <x v="1"/>
    <x v="3"/>
    <x v="10"/>
    <s v=" Total_JP"/>
    <x v="23"/>
    <n v="7780.0024550999997"/>
  </r>
  <r>
    <s v="Incremental"/>
    <s v="Media"/>
    <x v="1"/>
    <x v="3"/>
    <x v="10"/>
    <s v=" Total_JP"/>
    <x v="24"/>
    <n v="7019.4959791000001"/>
  </r>
  <r>
    <s v="Incremental"/>
    <s v="Media"/>
    <x v="1"/>
    <x v="3"/>
    <x v="10"/>
    <s v=" Total_JP"/>
    <x v="25"/>
    <n v="5959.2449796999999"/>
  </r>
  <r>
    <s v="Incremental"/>
    <s v="Media"/>
    <x v="1"/>
    <x v="3"/>
    <x v="10"/>
    <s v=" Total_JP"/>
    <x v="26"/>
    <n v="5449.5867791999999"/>
  </r>
  <r>
    <s v="Incremental"/>
    <s v="Media"/>
    <x v="1"/>
    <x v="3"/>
    <x v="10"/>
    <s v=" Total_JP"/>
    <x v="27"/>
    <n v="5095.9078698000003"/>
  </r>
  <r>
    <s v="Incremental"/>
    <s v="Media"/>
    <x v="1"/>
    <x v="3"/>
    <x v="10"/>
    <s v=" Total_JP"/>
    <x v="28"/>
    <n v="4405.7163540000001"/>
  </r>
  <r>
    <s v="Incremental"/>
    <s v="Media"/>
    <x v="1"/>
    <x v="3"/>
    <x v="10"/>
    <s v=" Total_JP"/>
    <x v="29"/>
    <n v="3681.7529705000002"/>
  </r>
  <r>
    <s v="Incremental"/>
    <s v="Media"/>
    <x v="1"/>
    <x v="3"/>
    <x v="10"/>
    <s v=" Total_JP"/>
    <x v="30"/>
    <n v="3006.5285133000002"/>
  </r>
  <r>
    <s v="Incremental"/>
    <s v="Media"/>
    <x v="1"/>
    <x v="3"/>
    <x v="10"/>
    <s v=" Total_JP"/>
    <x v="31"/>
    <n v="2768.8452210999999"/>
  </r>
  <r>
    <s v="Incremental"/>
    <s v="Media"/>
    <x v="1"/>
    <x v="3"/>
    <x v="10"/>
    <s v=" Total_JP"/>
    <x v="32"/>
    <n v="2807.4009406999999"/>
  </r>
  <r>
    <s v="Incremental"/>
    <s v="Media"/>
    <x v="1"/>
    <x v="3"/>
    <x v="10"/>
    <s v=" Total_JP"/>
    <x v="33"/>
    <n v="2829.3455844"/>
  </r>
  <r>
    <s v="Incremental"/>
    <s v="Media"/>
    <x v="1"/>
    <x v="3"/>
    <x v="10"/>
    <s v=" Total_JP"/>
    <x v="34"/>
    <n v="2939.7006735"/>
  </r>
  <r>
    <s v="Incremental"/>
    <s v="Media"/>
    <x v="1"/>
    <x v="3"/>
    <x v="10"/>
    <s v=" Total_JP"/>
    <x v="35"/>
    <n v="2975.0362844000001"/>
  </r>
  <r>
    <s v="Incremental"/>
    <s v="Media"/>
    <x v="1"/>
    <x v="3"/>
    <x v="10"/>
    <s v=" Total_JP"/>
    <x v="36"/>
    <n v="3009.9062290000002"/>
  </r>
  <r>
    <s v="Incremental"/>
    <s v="Media"/>
    <x v="1"/>
    <x v="3"/>
    <x v="10"/>
    <s v=" Total_JP"/>
    <x v="37"/>
    <n v="3068.6236622000001"/>
  </r>
  <r>
    <s v="Incremental"/>
    <s v="Media"/>
    <x v="1"/>
    <x v="3"/>
    <x v="10"/>
    <s v=" Total_JP"/>
    <x v="38"/>
    <n v="3293.1131061999999"/>
  </r>
  <r>
    <s v="Incremental"/>
    <s v="Media"/>
    <x v="1"/>
    <x v="3"/>
    <x v="10"/>
    <s v=" Total_JP"/>
    <x v="39"/>
    <n v="3562.5842969"/>
  </r>
  <r>
    <s v="Incremental"/>
    <s v="Media"/>
    <x v="1"/>
    <x v="3"/>
    <x v="10"/>
    <s v=" Total_JP"/>
    <x v="40"/>
    <n v="3498.2689312000002"/>
  </r>
  <r>
    <s v="Incremental"/>
    <s v="Media"/>
    <x v="1"/>
    <x v="3"/>
    <x v="10"/>
    <s v=" Total_JP"/>
    <x v="41"/>
    <n v="3143.3195393999999"/>
  </r>
  <r>
    <s v="Incremental"/>
    <s v="Media"/>
    <x v="1"/>
    <x v="3"/>
    <x v="10"/>
    <s v=" Total_JP"/>
    <x v="42"/>
    <n v="2542.3817696999999"/>
  </r>
  <r>
    <s v="Incremental"/>
    <s v="Media"/>
    <x v="1"/>
    <x v="3"/>
    <x v="10"/>
    <s v=" Total_JP"/>
    <x v="43"/>
    <n v="2073.1011812000002"/>
  </r>
  <r>
    <s v="Incremental"/>
    <s v="Media"/>
    <x v="1"/>
    <x v="3"/>
    <x v="10"/>
    <s v=" Total_JP"/>
    <x v="44"/>
    <n v="2174.0196294000002"/>
  </r>
  <r>
    <s v="Incremental"/>
    <s v="Media"/>
    <x v="1"/>
    <x v="3"/>
    <x v="10"/>
    <s v=" Total_JP"/>
    <x v="45"/>
    <n v="2549.4468717"/>
  </r>
  <r>
    <s v="Incremental"/>
    <s v="Media"/>
    <x v="1"/>
    <x v="3"/>
    <x v="10"/>
    <s v=" Total_JP"/>
    <x v="46"/>
    <n v="3085.8628766000002"/>
  </r>
  <r>
    <s v="Incremental"/>
    <s v="Media"/>
    <x v="1"/>
    <x v="3"/>
    <x v="10"/>
    <s v=" Total_JP"/>
    <x v="47"/>
    <n v="3700.3303796999999"/>
  </r>
  <r>
    <s v="Incremental"/>
    <s v="Media"/>
    <x v="1"/>
    <x v="3"/>
    <x v="10"/>
    <s v=" Total_JP"/>
    <x v="48"/>
    <n v="4109.7393069"/>
  </r>
  <r>
    <s v="Incremental"/>
    <s v="Media"/>
    <x v="1"/>
    <x v="3"/>
    <x v="10"/>
    <s v=" Total_JP"/>
    <x v="49"/>
    <n v="4163.7684558000001"/>
  </r>
  <r>
    <s v="Incremental"/>
    <s v="Media"/>
    <x v="1"/>
    <x v="3"/>
    <x v="10"/>
    <s v=" Total_JP"/>
    <x v="50"/>
    <n v="3809.8334475000001"/>
  </r>
  <r>
    <s v="Incremental"/>
    <s v="Media"/>
    <x v="1"/>
    <x v="3"/>
    <x v="10"/>
    <s v=" Total_JP"/>
    <x v="51"/>
    <n v="3586.6805706"/>
  </r>
  <r>
    <s v="Incremental"/>
    <s v="Media"/>
    <x v="1"/>
    <x v="3"/>
    <x v="10"/>
    <s v=" Total_JP"/>
    <x v="52"/>
    <n v="2782.2978266"/>
  </r>
  <r>
    <s v="Incremental"/>
    <s v="Media"/>
    <x v="1"/>
    <x v="3"/>
    <x v="10"/>
    <s v=" Total_JP"/>
    <x v="53"/>
    <n v="1956.4228975999999"/>
  </r>
  <r>
    <s v="Incremental"/>
    <s v="Media"/>
    <x v="1"/>
    <x v="3"/>
    <x v="10"/>
    <s v=" Total_JP"/>
    <x v="54"/>
    <n v="1303.0274039000001"/>
  </r>
  <r>
    <s v="Incremental"/>
    <s v="Media"/>
    <x v="1"/>
    <x v="3"/>
    <x v="10"/>
    <s v=" Total_JP"/>
    <x v="55"/>
    <n v="0"/>
  </r>
  <r>
    <s v="Incremental"/>
    <s v="Media"/>
    <x v="1"/>
    <x v="3"/>
    <x v="10"/>
    <s v=" Total_JP"/>
    <x v="56"/>
    <n v="0"/>
  </r>
  <r>
    <s v="Incremental"/>
    <s v="Media"/>
    <x v="1"/>
    <x v="3"/>
    <x v="10"/>
    <s v=" Total_JP"/>
    <x v="57"/>
    <n v="0"/>
  </r>
  <r>
    <s v="Incremental"/>
    <s v="Media"/>
    <x v="1"/>
    <x v="3"/>
    <x v="10"/>
    <s v=" Total_JP"/>
    <x v="58"/>
    <n v="0"/>
  </r>
  <r>
    <s v="Incremental"/>
    <s v="Media"/>
    <x v="1"/>
    <x v="3"/>
    <x v="10"/>
    <s v=" Total_JP"/>
    <x v="59"/>
    <n v="0"/>
  </r>
  <r>
    <s v="Incremental"/>
    <s v="Media"/>
    <x v="1"/>
    <x v="3"/>
    <x v="10"/>
    <s v=" Total_JP"/>
    <x v="60"/>
    <n v="0"/>
  </r>
  <r>
    <s v="Incremental"/>
    <s v="Media"/>
    <x v="1"/>
    <x v="3"/>
    <x v="10"/>
    <s v=" Total_JP"/>
    <x v="61"/>
    <n v="0"/>
  </r>
  <r>
    <s v="Incremental"/>
    <s v="Media"/>
    <x v="1"/>
    <x v="3"/>
    <x v="10"/>
    <s v=" Total_JP"/>
    <x v="62"/>
    <n v="0"/>
  </r>
  <r>
    <s v="Incremental"/>
    <s v="Media"/>
    <x v="1"/>
    <x v="3"/>
    <x v="10"/>
    <s v=" Total_JP"/>
    <x v="63"/>
    <n v="0"/>
  </r>
  <r>
    <s v="Incremental"/>
    <s v="Media"/>
    <x v="1"/>
    <x v="3"/>
    <x v="10"/>
    <s v=" Total_JP"/>
    <x v="64"/>
    <n v="0"/>
  </r>
  <r>
    <s v="Incremental"/>
    <s v="Media"/>
    <x v="1"/>
    <x v="3"/>
    <x v="10"/>
    <s v=" Total_JP"/>
    <x v="65"/>
    <n v="0"/>
  </r>
  <r>
    <s v="Incremental"/>
    <s v="Media"/>
    <x v="1"/>
    <x v="3"/>
    <x v="10"/>
    <s v=" Total_JP"/>
    <x v="66"/>
    <n v="0"/>
  </r>
  <r>
    <s v="Incremental"/>
    <s v="Media"/>
    <x v="1"/>
    <x v="3"/>
    <x v="10"/>
    <s v=" Total_JP"/>
    <x v="67"/>
    <n v="0"/>
  </r>
  <r>
    <s v="Incremental"/>
    <s v="Media"/>
    <x v="1"/>
    <x v="3"/>
    <x v="10"/>
    <s v=" Total_JP"/>
    <x v="68"/>
    <n v="0"/>
  </r>
  <r>
    <s v="Incremental"/>
    <s v="Media"/>
    <x v="1"/>
    <x v="3"/>
    <x v="10"/>
    <s v=" Total_JP"/>
    <x v="69"/>
    <n v="0"/>
  </r>
  <r>
    <s v="Incremental"/>
    <s v="Media"/>
    <x v="1"/>
    <x v="3"/>
    <x v="10"/>
    <s v=" Total_JP"/>
    <x v="70"/>
    <n v="0"/>
  </r>
  <r>
    <s v="Incremental"/>
    <s v="Media"/>
    <x v="1"/>
    <x v="3"/>
    <x v="10"/>
    <s v=" Total_JP"/>
    <x v="71"/>
    <n v="0"/>
  </r>
  <r>
    <s v="Incremental"/>
    <s v="Media"/>
    <x v="1"/>
    <x v="3"/>
    <x v="10"/>
    <s v=" Total_JP"/>
    <x v="72"/>
    <n v="0"/>
  </r>
  <r>
    <s v="Incremental"/>
    <s v="Media"/>
    <x v="1"/>
    <x v="3"/>
    <x v="10"/>
    <s v=" Total_JP"/>
    <x v="73"/>
    <n v="0"/>
  </r>
  <r>
    <s v="Incremental"/>
    <s v="Media"/>
    <x v="1"/>
    <x v="3"/>
    <x v="10"/>
    <s v=" Total_JP"/>
    <x v="74"/>
    <n v="0"/>
  </r>
  <r>
    <s v="Incremental"/>
    <s v="Media"/>
    <x v="1"/>
    <x v="3"/>
    <x v="10"/>
    <s v=" Total_JP"/>
    <x v="75"/>
    <n v="0"/>
  </r>
  <r>
    <s v="Incremental"/>
    <s v="Media"/>
    <x v="1"/>
    <x v="3"/>
    <x v="10"/>
    <s v=" Total_JP"/>
    <x v="76"/>
    <n v="0"/>
  </r>
  <r>
    <s v="Incremental"/>
    <s v="Media"/>
    <x v="1"/>
    <x v="3"/>
    <x v="10"/>
    <s v=" Total_JP"/>
    <x v="77"/>
    <n v="0"/>
  </r>
  <r>
    <s v="Incremental"/>
    <s v="Media"/>
    <x v="1"/>
    <x v="3"/>
    <x v="10"/>
    <s v=" Total_JP"/>
    <x v="78"/>
    <n v="0"/>
  </r>
  <r>
    <s v="Incremental"/>
    <s v="Media"/>
    <x v="1"/>
    <x v="3"/>
    <x v="10"/>
    <s v=" Total_JP"/>
    <x v="79"/>
    <n v="0"/>
  </r>
  <r>
    <s v="Incremental"/>
    <s v="Media"/>
    <x v="1"/>
    <x v="3"/>
    <x v="10"/>
    <s v=" Total_JP"/>
    <x v="80"/>
    <n v="0"/>
  </r>
  <r>
    <s v="Incremental"/>
    <s v="Media"/>
    <x v="1"/>
    <x v="3"/>
    <x v="10"/>
    <s v=" Total_JP"/>
    <x v="81"/>
    <n v="0"/>
  </r>
  <r>
    <s v="Incremental"/>
    <s v="Media"/>
    <x v="1"/>
    <x v="3"/>
    <x v="10"/>
    <s v=" Total_JP"/>
    <x v="82"/>
    <n v="0"/>
  </r>
  <r>
    <s v="Incremental"/>
    <s v="Media"/>
    <x v="1"/>
    <x v="3"/>
    <x v="10"/>
    <s v=" Total_JP"/>
    <x v="83"/>
    <n v="0"/>
  </r>
  <r>
    <s v="Incremental"/>
    <s v="Media"/>
    <x v="1"/>
    <x v="3"/>
    <x v="10"/>
    <s v=" Total_JP"/>
    <x v="84"/>
    <n v="0"/>
  </r>
  <r>
    <s v="Incremental"/>
    <s v="Media"/>
    <x v="1"/>
    <x v="3"/>
    <x v="10"/>
    <s v=" Total_JP"/>
    <x v="85"/>
    <n v="0"/>
  </r>
  <r>
    <s v="Incremental"/>
    <s v="Media"/>
    <x v="1"/>
    <x v="3"/>
    <x v="10"/>
    <s v=" Total_JP"/>
    <x v="86"/>
    <n v="0"/>
  </r>
  <r>
    <s v="Incremental"/>
    <s v="Media"/>
    <x v="1"/>
    <x v="3"/>
    <x v="10"/>
    <s v=" Total_JP"/>
    <x v="87"/>
    <n v="0"/>
  </r>
  <r>
    <s v="Incremental"/>
    <s v="Media"/>
    <x v="1"/>
    <x v="3"/>
    <x v="10"/>
    <s v=" Total_JP"/>
    <x v="88"/>
    <n v="0"/>
  </r>
  <r>
    <s v="Incremental"/>
    <s v="Media"/>
    <x v="1"/>
    <x v="3"/>
    <x v="10"/>
    <s v=" Total_JP"/>
    <x v="89"/>
    <n v="0"/>
  </r>
  <r>
    <s v="Incremental"/>
    <s v="Media"/>
    <x v="1"/>
    <x v="3"/>
    <x v="10"/>
    <s v=" Total_JP"/>
    <x v="90"/>
    <n v="0"/>
  </r>
  <r>
    <s v="Incremental"/>
    <s v="Media"/>
    <x v="1"/>
    <x v="3"/>
    <x v="10"/>
    <s v=" Total_JP"/>
    <x v="91"/>
    <n v="0"/>
  </r>
  <r>
    <s v="Incremental"/>
    <s v="Media"/>
    <x v="1"/>
    <x v="3"/>
    <x v="10"/>
    <s v=" Total_JP"/>
    <x v="92"/>
    <n v="0"/>
  </r>
  <r>
    <s v="Incremental"/>
    <s v="Media"/>
    <x v="1"/>
    <x v="3"/>
    <x v="10"/>
    <s v=" Total_JP"/>
    <x v="93"/>
    <n v="0"/>
  </r>
  <r>
    <s v="Incremental"/>
    <s v="Media"/>
    <x v="1"/>
    <x v="3"/>
    <x v="10"/>
    <s v=" Total_JP"/>
    <x v="94"/>
    <n v="0"/>
  </r>
  <r>
    <s v="Incremental"/>
    <s v="Media"/>
    <x v="1"/>
    <x v="3"/>
    <x v="10"/>
    <s v=" Total_JP"/>
    <x v="95"/>
    <n v="0"/>
  </r>
  <r>
    <s v="Incremental"/>
    <s v="Media"/>
    <x v="1"/>
    <x v="3"/>
    <x v="10"/>
    <s v=" Total_JP"/>
    <x v="96"/>
    <n v="0"/>
  </r>
  <r>
    <s v="Incremental"/>
    <s v="Media"/>
    <x v="1"/>
    <x v="3"/>
    <x v="10"/>
    <s v=" Total_JP"/>
    <x v="97"/>
    <n v="0"/>
  </r>
  <r>
    <s v="Incremental"/>
    <s v="Media"/>
    <x v="1"/>
    <x v="3"/>
    <x v="10"/>
    <s v=" Total_JP"/>
    <x v="98"/>
    <n v="0"/>
  </r>
  <r>
    <s v="Incremental"/>
    <s v="Media"/>
    <x v="1"/>
    <x v="3"/>
    <x v="10"/>
    <s v=" Total_JP"/>
    <x v="99"/>
    <n v="0"/>
  </r>
  <r>
    <s v="Incremental"/>
    <s v="Media"/>
    <x v="1"/>
    <x v="3"/>
    <x v="10"/>
    <s v=" Total_JP"/>
    <x v="100"/>
    <n v="0"/>
  </r>
  <r>
    <s v="Incremental"/>
    <s v="Media"/>
    <x v="1"/>
    <x v="3"/>
    <x v="10"/>
    <s v=" Total_JP"/>
    <x v="101"/>
    <n v="0"/>
  </r>
  <r>
    <s v="Incremental"/>
    <s v="Media"/>
    <x v="1"/>
    <x v="3"/>
    <x v="10"/>
    <s v=" Total_JP"/>
    <x v="102"/>
    <n v="0"/>
  </r>
  <r>
    <s v="Incremental"/>
    <s v="Media"/>
    <x v="1"/>
    <x v="3"/>
    <x v="10"/>
    <s v=" Total_JP"/>
    <x v="103"/>
    <n v="0"/>
  </r>
  <r>
    <s v="Incremental"/>
    <s v="Media"/>
    <x v="1"/>
    <x v="3"/>
    <x v="10"/>
    <s v=" Total_JP"/>
    <x v="104"/>
    <n v="0"/>
  </r>
  <r>
    <s v="Incremental"/>
    <s v="Media"/>
    <x v="1"/>
    <x v="3"/>
    <x v="10"/>
    <s v=" Total_JP"/>
    <x v="105"/>
    <n v="0"/>
  </r>
  <r>
    <s v="Incremental"/>
    <s v="Media"/>
    <x v="1"/>
    <x v="3"/>
    <x v="10"/>
    <s v=" Total_JP"/>
    <x v="106"/>
    <n v="0"/>
  </r>
  <r>
    <s v="Incremental"/>
    <s v="Media"/>
    <x v="1"/>
    <x v="3"/>
    <x v="10"/>
    <s v=" Total_JP"/>
    <x v="107"/>
    <n v="0"/>
  </r>
  <r>
    <s v="Incremental"/>
    <s v="Media"/>
    <x v="1"/>
    <x v="3"/>
    <x v="10"/>
    <s v=" Total_JP"/>
    <x v="108"/>
    <n v="0"/>
  </r>
  <r>
    <s v="Incremental"/>
    <s v="Media"/>
    <x v="1"/>
    <x v="3"/>
    <x v="10"/>
    <s v=" Total_JP"/>
    <x v="109"/>
    <n v="0"/>
  </r>
  <r>
    <s v="Incremental"/>
    <s v="Media"/>
    <x v="1"/>
    <x v="3"/>
    <x v="10"/>
    <s v=" Total_JP"/>
    <x v="110"/>
    <n v="0"/>
  </r>
  <r>
    <s v="Incremental"/>
    <s v="Media"/>
    <x v="1"/>
    <x v="3"/>
    <x v="10"/>
    <s v=" Total_JP"/>
    <x v="111"/>
    <n v="0"/>
  </r>
  <r>
    <s v="Incremental"/>
    <s v="Media"/>
    <x v="1"/>
    <x v="3"/>
    <x v="10"/>
    <s v=" Total_JP"/>
    <x v="112"/>
    <n v="0"/>
  </r>
  <r>
    <s v="Incremental"/>
    <s v="Media"/>
    <x v="1"/>
    <x v="3"/>
    <x v="10"/>
    <s v=" Total_JP"/>
    <x v="113"/>
    <n v="0"/>
  </r>
  <r>
    <s v="Incremental"/>
    <s v="Media"/>
    <x v="1"/>
    <x v="3"/>
    <x v="10"/>
    <s v=" Total_JP"/>
    <x v="114"/>
    <n v="0"/>
  </r>
  <r>
    <s v="Incremental"/>
    <s v="Media"/>
    <x v="1"/>
    <x v="3"/>
    <x v="10"/>
    <s v=" Total_JP"/>
    <x v="115"/>
    <n v="0"/>
  </r>
  <r>
    <s v="Incremental"/>
    <s v="Media"/>
    <x v="1"/>
    <x v="3"/>
    <x v="10"/>
    <s v=" Total_JP"/>
    <x v="116"/>
    <n v="0"/>
  </r>
  <r>
    <s v="Incremental"/>
    <s v="Media"/>
    <x v="1"/>
    <x v="3"/>
    <x v="10"/>
    <s v=" Total_JP"/>
    <x v="117"/>
    <n v="0"/>
  </r>
  <r>
    <s v="Incremental"/>
    <s v="Media"/>
    <x v="1"/>
    <x v="3"/>
    <x v="10"/>
    <s v=" Total_JP"/>
    <x v="118"/>
    <n v="0"/>
  </r>
  <r>
    <s v="Incremental"/>
    <s v="Media"/>
    <x v="1"/>
    <x v="3"/>
    <x v="10"/>
    <s v=" Total_JP"/>
    <x v="119"/>
    <n v="0"/>
  </r>
  <r>
    <s v="Incremental"/>
    <s v="Media"/>
    <x v="1"/>
    <x v="3"/>
    <x v="10"/>
    <s v=" Total_JP"/>
    <x v="120"/>
    <n v="0"/>
  </r>
  <r>
    <s v="Incremental"/>
    <s v="Media"/>
    <x v="1"/>
    <x v="3"/>
    <x v="10"/>
    <s v=" Total_JP"/>
    <x v="121"/>
    <n v="0"/>
  </r>
  <r>
    <s v="Incremental"/>
    <s v="Media"/>
    <x v="1"/>
    <x v="3"/>
    <x v="10"/>
    <s v=" Total_JP"/>
    <x v="122"/>
    <n v="0"/>
  </r>
  <r>
    <s v="Incremental"/>
    <s v="Media"/>
    <x v="1"/>
    <x v="3"/>
    <x v="10"/>
    <s v=" Total_JP"/>
    <x v="123"/>
    <n v="0"/>
  </r>
  <r>
    <s v="Incremental"/>
    <s v="Media"/>
    <x v="1"/>
    <x v="3"/>
    <x v="10"/>
    <s v=" Total_JP"/>
    <x v="124"/>
    <n v="0"/>
  </r>
  <r>
    <s v="Incremental"/>
    <s v="Media"/>
    <x v="1"/>
    <x v="3"/>
    <x v="10"/>
    <s v=" Total_JP"/>
    <x v="125"/>
    <n v="0"/>
  </r>
  <r>
    <s v="Incremental"/>
    <s v="Media"/>
    <x v="1"/>
    <x v="3"/>
    <x v="10"/>
    <s v=" Total_JP"/>
    <x v="126"/>
    <n v="0"/>
  </r>
  <r>
    <s v="Incremental"/>
    <s v="Media"/>
    <x v="1"/>
    <x v="3"/>
    <x v="10"/>
    <s v=" Total_JP"/>
    <x v="127"/>
    <n v="0"/>
  </r>
  <r>
    <s v="Incremental"/>
    <s v="Media"/>
    <x v="1"/>
    <x v="3"/>
    <x v="10"/>
    <s v=" Total_JP"/>
    <x v="128"/>
    <n v="0"/>
  </r>
  <r>
    <s v="Incremental"/>
    <s v="Media"/>
    <x v="1"/>
    <x v="3"/>
    <x v="10"/>
    <s v=" Total_JP"/>
    <x v="129"/>
    <n v="0"/>
  </r>
  <r>
    <s v="Incremental"/>
    <s v="Media"/>
    <x v="1"/>
    <x v="3"/>
    <x v="10"/>
    <s v=" Total_JP"/>
    <x v="130"/>
    <n v="0"/>
  </r>
  <r>
    <s v="Incremental"/>
    <s v="Media"/>
    <x v="1"/>
    <x v="3"/>
    <x v="10"/>
    <s v=" Total_JP"/>
    <x v="131"/>
    <n v="0"/>
  </r>
  <r>
    <s v="Incremental"/>
    <s v="Media"/>
    <x v="1"/>
    <x v="3"/>
    <x v="10"/>
    <s v=" Total_JP"/>
    <x v="132"/>
    <n v="0"/>
  </r>
  <r>
    <s v="Incremental"/>
    <s v="Media"/>
    <x v="1"/>
    <x v="3"/>
    <x v="10"/>
    <s v=" Total_JP"/>
    <x v="133"/>
    <n v="0"/>
  </r>
  <r>
    <s v="Incremental"/>
    <s v="Media"/>
    <x v="1"/>
    <x v="3"/>
    <x v="10"/>
    <s v=" Total_JP"/>
    <x v="134"/>
    <n v="0"/>
  </r>
  <r>
    <s v="Incremental"/>
    <s v="Media"/>
    <x v="1"/>
    <x v="3"/>
    <x v="10"/>
    <s v=" Total_JP"/>
    <x v="135"/>
    <n v="0"/>
  </r>
  <r>
    <s v="Incremental"/>
    <s v="Media"/>
    <x v="1"/>
    <x v="3"/>
    <x v="10"/>
    <s v=" Total_JP"/>
    <x v="136"/>
    <n v="0"/>
  </r>
  <r>
    <s v="Incremental"/>
    <s v="Media"/>
    <x v="1"/>
    <x v="3"/>
    <x v="10"/>
    <s v=" Total_JP"/>
    <x v="137"/>
    <n v="0"/>
  </r>
  <r>
    <s v="Incremental"/>
    <s v="Media"/>
    <x v="1"/>
    <x v="3"/>
    <x v="10"/>
    <s v=" Total_JP"/>
    <x v="138"/>
    <n v="0"/>
  </r>
  <r>
    <s v="Incremental"/>
    <s v="Media"/>
    <x v="1"/>
    <x v="3"/>
    <x v="10"/>
    <s v=" Total_JP"/>
    <x v="139"/>
    <n v="0"/>
  </r>
  <r>
    <s v="Incremental"/>
    <s v="Media"/>
    <x v="1"/>
    <x v="3"/>
    <x v="10"/>
    <s v=" Total_JP"/>
    <x v="140"/>
    <n v="0"/>
  </r>
  <r>
    <s v="Incremental"/>
    <s v="Media"/>
    <x v="1"/>
    <x v="3"/>
    <x v="10"/>
    <s v=" Total_JP"/>
    <x v="141"/>
    <n v="0"/>
  </r>
  <r>
    <s v="Incremental"/>
    <s v="Media"/>
    <x v="1"/>
    <x v="3"/>
    <x v="10"/>
    <s v=" Total_JP"/>
    <x v="142"/>
    <n v="0"/>
  </r>
  <r>
    <s v="Incremental"/>
    <s v="Media"/>
    <x v="1"/>
    <x v="3"/>
    <x v="10"/>
    <s v=" Total_JP"/>
    <x v="143"/>
    <n v="0"/>
  </r>
  <r>
    <s v="Incremental"/>
    <s v="Media"/>
    <x v="1"/>
    <x v="3"/>
    <x v="10"/>
    <s v=" Total_JP"/>
    <x v="144"/>
    <n v="0"/>
  </r>
  <r>
    <s v="Incremental"/>
    <s v="Media"/>
    <x v="1"/>
    <x v="3"/>
    <x v="10"/>
    <s v=" Total_JP"/>
    <x v="145"/>
    <n v="0"/>
  </r>
  <r>
    <s v="Incremental"/>
    <s v="Media"/>
    <x v="1"/>
    <x v="3"/>
    <x v="10"/>
    <s v=" Total_JP"/>
    <x v="146"/>
    <n v="0"/>
  </r>
  <r>
    <s v="Incremental"/>
    <s v="Media"/>
    <x v="1"/>
    <x v="3"/>
    <x v="10"/>
    <s v=" Total_JP"/>
    <x v="147"/>
    <n v="0"/>
  </r>
  <r>
    <s v="Incremental"/>
    <s v="Media"/>
    <x v="1"/>
    <x v="3"/>
    <x v="10"/>
    <s v=" Total_JP"/>
    <x v="148"/>
    <n v="0"/>
  </r>
  <r>
    <s v="Incremental"/>
    <s v="Media"/>
    <x v="1"/>
    <x v="3"/>
    <x v="10"/>
    <s v=" Total_JP"/>
    <x v="149"/>
    <n v="0"/>
  </r>
  <r>
    <s v="Incremental"/>
    <s v="Media"/>
    <x v="1"/>
    <x v="3"/>
    <x v="10"/>
    <s v=" Total_JP"/>
    <x v="150"/>
    <n v="0"/>
  </r>
  <r>
    <s v="Incremental"/>
    <s v="Media"/>
    <x v="1"/>
    <x v="3"/>
    <x v="10"/>
    <s v=" Total_JP"/>
    <x v="151"/>
    <n v="0"/>
  </r>
  <r>
    <s v="Incremental"/>
    <s v="Media"/>
    <x v="1"/>
    <x v="3"/>
    <x v="10"/>
    <s v=" Total_JP"/>
    <x v="152"/>
    <n v="0"/>
  </r>
  <r>
    <s v="Incremental"/>
    <s v="Media"/>
    <x v="1"/>
    <x v="3"/>
    <x v="10"/>
    <s v=" Total_JP"/>
    <x v="153"/>
    <n v="0"/>
  </r>
  <r>
    <s v="Incremental"/>
    <s v="Media"/>
    <x v="1"/>
    <x v="3"/>
    <x v="10"/>
    <s v=" Total_JP"/>
    <x v="154"/>
    <n v="0"/>
  </r>
  <r>
    <s v="Incremental"/>
    <s v="Media"/>
    <x v="1"/>
    <x v="3"/>
    <x v="10"/>
    <s v=" Total_JP"/>
    <x v="155"/>
    <n v="0"/>
  </r>
  <r>
    <s v="Incremental"/>
    <s v="Media"/>
    <x v="1"/>
    <x v="3"/>
    <x v="11"/>
    <s v=" Total_JP"/>
    <x v="0"/>
    <n v="0"/>
  </r>
  <r>
    <s v="Incremental"/>
    <s v="Media"/>
    <x v="1"/>
    <x v="3"/>
    <x v="11"/>
    <s v=" Total_JP"/>
    <x v="1"/>
    <n v="0"/>
  </r>
  <r>
    <s v="Incremental"/>
    <s v="Media"/>
    <x v="1"/>
    <x v="3"/>
    <x v="11"/>
    <s v=" Total_JP"/>
    <x v="2"/>
    <n v="0"/>
  </r>
  <r>
    <s v="Incremental"/>
    <s v="Media"/>
    <x v="1"/>
    <x v="3"/>
    <x v="11"/>
    <s v=" Total_JP"/>
    <x v="3"/>
    <n v="0"/>
  </r>
  <r>
    <s v="Incremental"/>
    <s v="Media"/>
    <x v="1"/>
    <x v="3"/>
    <x v="11"/>
    <s v=" Total_JP"/>
    <x v="4"/>
    <n v="0"/>
  </r>
  <r>
    <s v="Incremental"/>
    <s v="Media"/>
    <x v="1"/>
    <x v="3"/>
    <x v="11"/>
    <s v=" Total_JP"/>
    <x v="5"/>
    <n v="0"/>
  </r>
  <r>
    <s v="Incremental"/>
    <s v="Media"/>
    <x v="1"/>
    <x v="3"/>
    <x v="11"/>
    <s v=" Total_JP"/>
    <x v="6"/>
    <n v="0"/>
  </r>
  <r>
    <s v="Incremental"/>
    <s v="Media"/>
    <x v="1"/>
    <x v="3"/>
    <x v="11"/>
    <s v=" Total_JP"/>
    <x v="7"/>
    <n v="0"/>
  </r>
  <r>
    <s v="Incremental"/>
    <s v="Media"/>
    <x v="1"/>
    <x v="3"/>
    <x v="11"/>
    <s v=" Total_JP"/>
    <x v="8"/>
    <n v="0"/>
  </r>
  <r>
    <s v="Incremental"/>
    <s v="Media"/>
    <x v="1"/>
    <x v="3"/>
    <x v="11"/>
    <s v=" Total_JP"/>
    <x v="9"/>
    <n v="0"/>
  </r>
  <r>
    <s v="Incremental"/>
    <s v="Media"/>
    <x v="1"/>
    <x v="3"/>
    <x v="11"/>
    <s v=" Total_JP"/>
    <x v="10"/>
    <n v="0"/>
  </r>
  <r>
    <s v="Incremental"/>
    <s v="Media"/>
    <x v="1"/>
    <x v="3"/>
    <x v="11"/>
    <s v=" Total_JP"/>
    <x v="11"/>
    <n v="0"/>
  </r>
  <r>
    <s v="Incremental"/>
    <s v="Media"/>
    <x v="1"/>
    <x v="3"/>
    <x v="11"/>
    <s v=" Total_JP"/>
    <x v="12"/>
    <n v="0"/>
  </r>
  <r>
    <s v="Incremental"/>
    <s v="Media"/>
    <x v="1"/>
    <x v="3"/>
    <x v="11"/>
    <s v=" Total_JP"/>
    <x v="13"/>
    <n v="0"/>
  </r>
  <r>
    <s v="Incremental"/>
    <s v="Media"/>
    <x v="1"/>
    <x v="3"/>
    <x v="11"/>
    <s v=" Total_JP"/>
    <x v="14"/>
    <n v="0"/>
  </r>
  <r>
    <s v="Incremental"/>
    <s v="Media"/>
    <x v="1"/>
    <x v="3"/>
    <x v="11"/>
    <s v=" Total_JP"/>
    <x v="15"/>
    <n v="0"/>
  </r>
  <r>
    <s v="Incremental"/>
    <s v="Media"/>
    <x v="1"/>
    <x v="3"/>
    <x v="11"/>
    <s v=" Total_JP"/>
    <x v="16"/>
    <n v="0"/>
  </r>
  <r>
    <s v="Incremental"/>
    <s v="Media"/>
    <x v="1"/>
    <x v="3"/>
    <x v="11"/>
    <s v=" Total_JP"/>
    <x v="17"/>
    <n v="0"/>
  </r>
  <r>
    <s v="Incremental"/>
    <s v="Media"/>
    <x v="1"/>
    <x v="3"/>
    <x v="11"/>
    <s v=" Total_JP"/>
    <x v="18"/>
    <n v="0"/>
  </r>
  <r>
    <s v="Incremental"/>
    <s v="Media"/>
    <x v="1"/>
    <x v="3"/>
    <x v="11"/>
    <s v=" Total_JP"/>
    <x v="19"/>
    <n v="0"/>
  </r>
  <r>
    <s v="Incremental"/>
    <s v="Media"/>
    <x v="1"/>
    <x v="3"/>
    <x v="11"/>
    <s v=" Total_JP"/>
    <x v="20"/>
    <n v="0"/>
  </r>
  <r>
    <s v="Incremental"/>
    <s v="Media"/>
    <x v="1"/>
    <x v="3"/>
    <x v="11"/>
    <s v=" Total_JP"/>
    <x v="21"/>
    <n v="0"/>
  </r>
  <r>
    <s v="Incremental"/>
    <s v="Media"/>
    <x v="1"/>
    <x v="3"/>
    <x v="11"/>
    <s v=" Total_JP"/>
    <x v="22"/>
    <n v="0"/>
  </r>
  <r>
    <s v="Incremental"/>
    <s v="Media"/>
    <x v="1"/>
    <x v="3"/>
    <x v="11"/>
    <s v=" Total_JP"/>
    <x v="23"/>
    <n v="0"/>
  </r>
  <r>
    <s v="Incremental"/>
    <s v="Media"/>
    <x v="1"/>
    <x v="3"/>
    <x v="11"/>
    <s v=" Total_JP"/>
    <x v="24"/>
    <n v="0"/>
  </r>
  <r>
    <s v="Incremental"/>
    <s v="Media"/>
    <x v="1"/>
    <x v="3"/>
    <x v="11"/>
    <s v=" Total_JP"/>
    <x v="25"/>
    <n v="0"/>
  </r>
  <r>
    <s v="Incremental"/>
    <s v="Media"/>
    <x v="1"/>
    <x v="3"/>
    <x v="11"/>
    <s v=" Total_JP"/>
    <x v="26"/>
    <n v="0"/>
  </r>
  <r>
    <s v="Incremental"/>
    <s v="Media"/>
    <x v="1"/>
    <x v="3"/>
    <x v="11"/>
    <s v=" Total_JP"/>
    <x v="27"/>
    <n v="0"/>
  </r>
  <r>
    <s v="Incremental"/>
    <s v="Media"/>
    <x v="1"/>
    <x v="3"/>
    <x v="11"/>
    <s v=" Total_JP"/>
    <x v="28"/>
    <n v="0"/>
  </r>
  <r>
    <s v="Incremental"/>
    <s v="Media"/>
    <x v="1"/>
    <x v="3"/>
    <x v="11"/>
    <s v=" Total_JP"/>
    <x v="29"/>
    <n v="0"/>
  </r>
  <r>
    <s v="Incremental"/>
    <s v="Media"/>
    <x v="1"/>
    <x v="3"/>
    <x v="11"/>
    <s v=" Total_JP"/>
    <x v="30"/>
    <n v="0"/>
  </r>
  <r>
    <s v="Incremental"/>
    <s v="Media"/>
    <x v="1"/>
    <x v="3"/>
    <x v="11"/>
    <s v=" Total_JP"/>
    <x v="31"/>
    <n v="0"/>
  </r>
  <r>
    <s v="Incremental"/>
    <s v="Media"/>
    <x v="1"/>
    <x v="3"/>
    <x v="11"/>
    <s v=" Total_JP"/>
    <x v="32"/>
    <n v="0"/>
  </r>
  <r>
    <s v="Incremental"/>
    <s v="Media"/>
    <x v="1"/>
    <x v="3"/>
    <x v="11"/>
    <s v=" Total_JP"/>
    <x v="33"/>
    <n v="0"/>
  </r>
  <r>
    <s v="Incremental"/>
    <s v="Media"/>
    <x v="1"/>
    <x v="3"/>
    <x v="11"/>
    <s v=" Total_JP"/>
    <x v="34"/>
    <n v="0"/>
  </r>
  <r>
    <s v="Incremental"/>
    <s v="Media"/>
    <x v="1"/>
    <x v="3"/>
    <x v="11"/>
    <s v=" Total_JP"/>
    <x v="35"/>
    <n v="0"/>
  </r>
  <r>
    <s v="Incremental"/>
    <s v="Media"/>
    <x v="1"/>
    <x v="3"/>
    <x v="11"/>
    <s v=" Total_JP"/>
    <x v="36"/>
    <n v="0"/>
  </r>
  <r>
    <s v="Incremental"/>
    <s v="Media"/>
    <x v="1"/>
    <x v="3"/>
    <x v="11"/>
    <s v=" Total_JP"/>
    <x v="37"/>
    <n v="0"/>
  </r>
  <r>
    <s v="Incremental"/>
    <s v="Media"/>
    <x v="1"/>
    <x v="3"/>
    <x v="11"/>
    <s v=" Total_JP"/>
    <x v="38"/>
    <n v="0"/>
  </r>
  <r>
    <s v="Incremental"/>
    <s v="Media"/>
    <x v="1"/>
    <x v="3"/>
    <x v="11"/>
    <s v=" Total_JP"/>
    <x v="39"/>
    <n v="0"/>
  </r>
  <r>
    <s v="Incremental"/>
    <s v="Media"/>
    <x v="1"/>
    <x v="3"/>
    <x v="11"/>
    <s v=" Total_JP"/>
    <x v="40"/>
    <n v="0"/>
  </r>
  <r>
    <s v="Incremental"/>
    <s v="Media"/>
    <x v="1"/>
    <x v="3"/>
    <x v="11"/>
    <s v=" Total_JP"/>
    <x v="41"/>
    <n v="0"/>
  </r>
  <r>
    <s v="Incremental"/>
    <s v="Media"/>
    <x v="1"/>
    <x v="3"/>
    <x v="11"/>
    <s v=" Total_JP"/>
    <x v="42"/>
    <n v="0"/>
  </r>
  <r>
    <s v="Incremental"/>
    <s v="Media"/>
    <x v="1"/>
    <x v="3"/>
    <x v="11"/>
    <s v=" Total_JP"/>
    <x v="43"/>
    <n v="0"/>
  </r>
  <r>
    <s v="Incremental"/>
    <s v="Media"/>
    <x v="1"/>
    <x v="3"/>
    <x v="11"/>
    <s v=" Total_JP"/>
    <x v="44"/>
    <n v="0"/>
  </r>
  <r>
    <s v="Incremental"/>
    <s v="Media"/>
    <x v="1"/>
    <x v="3"/>
    <x v="11"/>
    <s v=" Total_JP"/>
    <x v="45"/>
    <n v="0"/>
  </r>
  <r>
    <s v="Incremental"/>
    <s v="Media"/>
    <x v="1"/>
    <x v="3"/>
    <x v="11"/>
    <s v=" Total_JP"/>
    <x v="46"/>
    <n v="0"/>
  </r>
  <r>
    <s v="Incremental"/>
    <s v="Media"/>
    <x v="1"/>
    <x v="3"/>
    <x v="11"/>
    <s v=" Total_JP"/>
    <x v="47"/>
    <n v="0"/>
  </r>
  <r>
    <s v="Incremental"/>
    <s v="Media"/>
    <x v="1"/>
    <x v="3"/>
    <x v="11"/>
    <s v=" Total_JP"/>
    <x v="48"/>
    <n v="0"/>
  </r>
  <r>
    <s v="Incremental"/>
    <s v="Media"/>
    <x v="1"/>
    <x v="3"/>
    <x v="11"/>
    <s v=" Total_JP"/>
    <x v="49"/>
    <n v="0"/>
  </r>
  <r>
    <s v="Incremental"/>
    <s v="Media"/>
    <x v="1"/>
    <x v="3"/>
    <x v="11"/>
    <s v=" Total_JP"/>
    <x v="50"/>
    <n v="0"/>
  </r>
  <r>
    <s v="Incremental"/>
    <s v="Media"/>
    <x v="1"/>
    <x v="3"/>
    <x v="11"/>
    <s v=" Total_JP"/>
    <x v="51"/>
    <n v="0"/>
  </r>
  <r>
    <s v="Incremental"/>
    <s v="Media"/>
    <x v="1"/>
    <x v="3"/>
    <x v="11"/>
    <s v=" Total_JP"/>
    <x v="52"/>
    <n v="8469.6834502999991"/>
  </r>
  <r>
    <s v="Incremental"/>
    <s v="Media"/>
    <x v="1"/>
    <x v="3"/>
    <x v="11"/>
    <s v=" Total_JP"/>
    <x v="53"/>
    <n v="10272.1457484"/>
  </r>
  <r>
    <s v="Incremental"/>
    <s v="Media"/>
    <x v="1"/>
    <x v="3"/>
    <x v="11"/>
    <s v=" Total_JP"/>
    <x v="54"/>
    <n v="9993.5465184000004"/>
  </r>
  <r>
    <s v="Incremental"/>
    <s v="Media"/>
    <x v="1"/>
    <x v="3"/>
    <x v="11"/>
    <s v=" Total_JP"/>
    <x v="55"/>
    <n v="11911.184513599999"/>
  </r>
  <r>
    <s v="Incremental"/>
    <s v="Media"/>
    <x v="1"/>
    <x v="3"/>
    <x v="11"/>
    <s v=" Total_JP"/>
    <x v="56"/>
    <n v="11334.3453415"/>
  </r>
  <r>
    <s v="Incremental"/>
    <s v="Media"/>
    <x v="1"/>
    <x v="3"/>
    <x v="11"/>
    <s v=" Total_JP"/>
    <x v="57"/>
    <n v="11243.346933999999"/>
  </r>
  <r>
    <s v="Incremental"/>
    <s v="Media"/>
    <x v="1"/>
    <x v="3"/>
    <x v="11"/>
    <s v=" Total_JP"/>
    <x v="58"/>
    <n v="11332.6374535"/>
  </r>
  <r>
    <s v="Incremental"/>
    <s v="Media"/>
    <x v="1"/>
    <x v="3"/>
    <x v="11"/>
    <s v=" Total_JP"/>
    <x v="59"/>
    <n v="11239.397443"/>
  </r>
  <r>
    <s v="Incremental"/>
    <s v="Media"/>
    <x v="1"/>
    <x v="3"/>
    <x v="11"/>
    <s v=" Total_JP"/>
    <x v="60"/>
    <n v="12739.4568222"/>
  </r>
  <r>
    <s v="Incremental"/>
    <s v="Media"/>
    <x v="1"/>
    <x v="3"/>
    <x v="11"/>
    <s v=" Total_JP"/>
    <x v="61"/>
    <n v="13119.1416732"/>
  </r>
  <r>
    <s v="Incremental"/>
    <s v="Media"/>
    <x v="1"/>
    <x v="3"/>
    <x v="11"/>
    <s v=" Total_JP"/>
    <x v="62"/>
    <n v="11452.8834431"/>
  </r>
  <r>
    <s v="Incremental"/>
    <s v="Media"/>
    <x v="1"/>
    <x v="3"/>
    <x v="11"/>
    <s v=" Total_JP"/>
    <x v="63"/>
    <n v="12651.340475700001"/>
  </r>
  <r>
    <s v="Incremental"/>
    <s v="Media"/>
    <x v="1"/>
    <x v="3"/>
    <x v="11"/>
    <s v=" Total_JP"/>
    <x v="64"/>
    <n v="12249.132851599999"/>
  </r>
  <r>
    <s v="Incremental"/>
    <s v="Media"/>
    <x v="1"/>
    <x v="3"/>
    <x v="11"/>
    <s v=" Total_JP"/>
    <x v="65"/>
    <n v="14124.447247300001"/>
  </r>
  <r>
    <s v="Incremental"/>
    <s v="Media"/>
    <x v="1"/>
    <x v="3"/>
    <x v="11"/>
    <s v=" Total_JP"/>
    <x v="66"/>
    <n v="18031.347790700001"/>
  </r>
  <r>
    <s v="Incremental"/>
    <s v="Media"/>
    <x v="1"/>
    <x v="3"/>
    <x v="11"/>
    <s v=" Total_JP"/>
    <x v="67"/>
    <n v="19068.302664300001"/>
  </r>
  <r>
    <s v="Incremental"/>
    <s v="Media"/>
    <x v="1"/>
    <x v="3"/>
    <x v="11"/>
    <s v=" Total_JP"/>
    <x v="68"/>
    <n v="14514.4861693"/>
  </r>
  <r>
    <s v="Incremental"/>
    <s v="Media"/>
    <x v="1"/>
    <x v="3"/>
    <x v="11"/>
    <s v=" Total_JP"/>
    <x v="69"/>
    <n v="16633.388091000001"/>
  </r>
  <r>
    <s v="Incremental"/>
    <s v="Media"/>
    <x v="1"/>
    <x v="3"/>
    <x v="11"/>
    <s v=" Total_JP"/>
    <x v="70"/>
    <n v="15742.190784"/>
  </r>
  <r>
    <s v="Incremental"/>
    <s v="Media"/>
    <x v="1"/>
    <x v="3"/>
    <x v="11"/>
    <s v=" Total_JP"/>
    <x v="71"/>
    <n v="14345.405257300001"/>
  </r>
  <r>
    <s v="Incremental"/>
    <s v="Media"/>
    <x v="1"/>
    <x v="3"/>
    <x v="11"/>
    <s v=" Total_JP"/>
    <x v="72"/>
    <n v="12948.6197307"/>
  </r>
  <r>
    <s v="Incremental"/>
    <s v="Media"/>
    <x v="1"/>
    <x v="3"/>
    <x v="11"/>
    <s v=" Total_JP"/>
    <x v="73"/>
    <n v="8083.0603042000002"/>
  </r>
  <r>
    <s v="Incremental"/>
    <s v="Media"/>
    <x v="1"/>
    <x v="3"/>
    <x v="11"/>
    <s v=" Total_JP"/>
    <x v="74"/>
    <n v="9436.0278294"/>
  </r>
  <r>
    <s v="Incremental"/>
    <s v="Media"/>
    <x v="1"/>
    <x v="3"/>
    <x v="11"/>
    <s v=" Total_JP"/>
    <x v="75"/>
    <n v="7707.0580866999999"/>
  </r>
  <r>
    <s v="Incremental"/>
    <s v="Media"/>
    <x v="1"/>
    <x v="3"/>
    <x v="11"/>
    <s v=" Total_JP"/>
    <x v="76"/>
    <n v="7532.6400247000001"/>
  </r>
  <r>
    <s v="Incremental"/>
    <s v="Media"/>
    <x v="1"/>
    <x v="3"/>
    <x v="11"/>
    <s v=" Total_JP"/>
    <x v="77"/>
    <n v="3320.4545013000002"/>
  </r>
  <r>
    <s v="Incremental"/>
    <s v="Media"/>
    <x v="1"/>
    <x v="3"/>
    <x v="11"/>
    <s v=" Total_JP"/>
    <x v="78"/>
    <n v="2512.0363907000001"/>
  </r>
  <r>
    <s v="Incremental"/>
    <s v="Media"/>
    <x v="1"/>
    <x v="3"/>
    <x v="11"/>
    <s v=" Total_JP"/>
    <x v="79"/>
    <n v="2483.8028672"/>
  </r>
  <r>
    <s v="Incremental"/>
    <s v="Media"/>
    <x v="1"/>
    <x v="3"/>
    <x v="11"/>
    <s v=" Total_JP"/>
    <x v="80"/>
    <n v="522.45361349999996"/>
  </r>
  <r>
    <s v="Incremental"/>
    <s v="Media"/>
    <x v="1"/>
    <x v="3"/>
    <x v="11"/>
    <s v=" Total_JP"/>
    <x v="81"/>
    <n v="884.52586959999996"/>
  </r>
  <r>
    <s v="Incremental"/>
    <s v="Media"/>
    <x v="1"/>
    <x v="3"/>
    <x v="11"/>
    <s v=" Total_JP"/>
    <x v="82"/>
    <n v="1998.8160467"/>
  </r>
  <r>
    <s v="Incremental"/>
    <s v="Media"/>
    <x v="1"/>
    <x v="3"/>
    <x v="11"/>
    <s v=" Total_JP"/>
    <x v="83"/>
    <n v="1857.9686581999999"/>
  </r>
  <r>
    <s v="Incremental"/>
    <s v="Media"/>
    <x v="1"/>
    <x v="3"/>
    <x v="11"/>
    <s v=" Total_JP"/>
    <x v="84"/>
    <n v="1799.3667512"/>
  </r>
  <r>
    <s v="Incremental"/>
    <s v="Media"/>
    <x v="1"/>
    <x v="3"/>
    <x v="11"/>
    <s v=" Total_JP"/>
    <x v="85"/>
    <n v="2027.5299137"/>
  </r>
  <r>
    <s v="Incremental"/>
    <s v="Media"/>
    <x v="1"/>
    <x v="3"/>
    <x v="11"/>
    <s v=" Total_JP"/>
    <x v="86"/>
    <n v="1821.9428957"/>
  </r>
  <r>
    <s v="Incremental"/>
    <s v="Media"/>
    <x v="1"/>
    <x v="3"/>
    <x v="11"/>
    <s v=" Total_JP"/>
    <x v="87"/>
    <n v="2022.2995066999999"/>
  </r>
  <r>
    <s v="Incremental"/>
    <s v="Media"/>
    <x v="1"/>
    <x v="3"/>
    <x v="11"/>
    <s v=" Total_JP"/>
    <x v="88"/>
    <n v="2130.9638807000001"/>
  </r>
  <r>
    <s v="Incremental"/>
    <s v="Media"/>
    <x v="1"/>
    <x v="3"/>
    <x v="11"/>
    <s v=" Total_JP"/>
    <x v="89"/>
    <n v="2262.1510277000002"/>
  </r>
  <r>
    <s v="Incremental"/>
    <s v="Media"/>
    <x v="1"/>
    <x v="3"/>
    <x v="11"/>
    <s v=" Total_JP"/>
    <x v="90"/>
    <n v="3273.8078102999998"/>
  </r>
  <r>
    <s v="Incremental"/>
    <s v="Media"/>
    <x v="1"/>
    <x v="3"/>
    <x v="11"/>
    <s v=" Total_JP"/>
    <x v="91"/>
    <n v="4687.0317588999997"/>
  </r>
  <r>
    <s v="Incremental"/>
    <s v="Media"/>
    <x v="1"/>
    <x v="3"/>
    <x v="11"/>
    <s v=" Total_JP"/>
    <x v="92"/>
    <n v="4704.7510969000004"/>
  </r>
  <r>
    <s v="Incremental"/>
    <s v="Media"/>
    <x v="1"/>
    <x v="3"/>
    <x v="11"/>
    <s v=" Total_JP"/>
    <x v="93"/>
    <n v="4765.7547213999997"/>
  </r>
  <r>
    <s v="Incremental"/>
    <s v="Media"/>
    <x v="1"/>
    <x v="3"/>
    <x v="11"/>
    <s v=" Total_JP"/>
    <x v="94"/>
    <n v="4444.1380624000003"/>
  </r>
  <r>
    <s v="Incremental"/>
    <s v="Media"/>
    <x v="1"/>
    <x v="3"/>
    <x v="11"/>
    <s v=" Total_JP"/>
    <x v="95"/>
    <n v="4683.0822679000003"/>
  </r>
  <r>
    <s v="Incremental"/>
    <s v="Media"/>
    <x v="1"/>
    <x v="3"/>
    <x v="11"/>
    <s v=" Total_JP"/>
    <x v="96"/>
    <n v="4574.9516088999999"/>
  </r>
  <r>
    <s v="Incremental"/>
    <s v="Media"/>
    <x v="1"/>
    <x v="3"/>
    <x v="11"/>
    <s v=" Total_JP"/>
    <x v="97"/>
    <n v="4765.8614643999999"/>
  </r>
  <r>
    <s v="Incremental"/>
    <s v="Media"/>
    <x v="1"/>
    <x v="3"/>
    <x v="11"/>
    <s v=" Total_JP"/>
    <x v="98"/>
    <n v="4939.9592974999996"/>
  </r>
  <r>
    <s v="Incremental"/>
    <s v="Media"/>
    <x v="1"/>
    <x v="3"/>
    <x v="11"/>
    <s v=" Total_JP"/>
    <x v="99"/>
    <n v="3910.7966628999998"/>
  </r>
  <r>
    <s v="Incremental"/>
    <s v="Media"/>
    <x v="1"/>
    <x v="3"/>
    <x v="11"/>
    <s v=" Total_JP"/>
    <x v="100"/>
    <n v="4194.4661853999996"/>
  </r>
  <r>
    <s v="Incremental"/>
    <s v="Media"/>
    <x v="1"/>
    <x v="3"/>
    <x v="11"/>
    <s v=" Total_JP"/>
    <x v="101"/>
    <n v="4909.5375425000002"/>
  </r>
  <r>
    <s v="Incremental"/>
    <s v="Media"/>
    <x v="1"/>
    <x v="3"/>
    <x v="11"/>
    <s v=" Total_JP"/>
    <x v="102"/>
    <n v="4861.9835358999999"/>
  </r>
  <r>
    <s v="Incremental"/>
    <s v="Media"/>
    <x v="1"/>
    <x v="3"/>
    <x v="11"/>
    <s v=" Total_JP"/>
    <x v="103"/>
    <n v="2816.0938262999998"/>
  </r>
  <r>
    <s v="Incremental"/>
    <s v="Media"/>
    <x v="1"/>
    <x v="3"/>
    <x v="11"/>
    <s v=" Total_JP"/>
    <x v="104"/>
    <n v="0"/>
  </r>
  <r>
    <s v="Incremental"/>
    <s v="Media"/>
    <x v="1"/>
    <x v="3"/>
    <x v="11"/>
    <s v=" Total_JP"/>
    <x v="105"/>
    <n v="0"/>
  </r>
  <r>
    <s v="Incremental"/>
    <s v="Media"/>
    <x v="1"/>
    <x v="3"/>
    <x v="11"/>
    <s v=" Total_JP"/>
    <x v="106"/>
    <n v="0"/>
  </r>
  <r>
    <s v="Incremental"/>
    <s v="Media"/>
    <x v="1"/>
    <x v="3"/>
    <x v="11"/>
    <s v=" Total_JP"/>
    <x v="107"/>
    <n v="0"/>
  </r>
  <r>
    <s v="Incremental"/>
    <s v="Media"/>
    <x v="1"/>
    <x v="3"/>
    <x v="11"/>
    <s v=" Total_JP"/>
    <x v="108"/>
    <n v="0"/>
  </r>
  <r>
    <s v="Incremental"/>
    <s v="Media"/>
    <x v="1"/>
    <x v="3"/>
    <x v="11"/>
    <s v=" Total_JP"/>
    <x v="109"/>
    <n v="0"/>
  </r>
  <r>
    <s v="Incremental"/>
    <s v="Media"/>
    <x v="1"/>
    <x v="3"/>
    <x v="11"/>
    <s v=" Total_JP"/>
    <x v="110"/>
    <n v="0"/>
  </r>
  <r>
    <s v="Incremental"/>
    <s v="Media"/>
    <x v="1"/>
    <x v="3"/>
    <x v="11"/>
    <s v=" Total_JP"/>
    <x v="111"/>
    <n v="0"/>
  </r>
  <r>
    <s v="Incremental"/>
    <s v="Media"/>
    <x v="1"/>
    <x v="3"/>
    <x v="11"/>
    <s v=" Total_JP"/>
    <x v="112"/>
    <n v="0"/>
  </r>
  <r>
    <s v="Incremental"/>
    <s v="Media"/>
    <x v="1"/>
    <x v="3"/>
    <x v="11"/>
    <s v=" Total_JP"/>
    <x v="113"/>
    <n v="0"/>
  </r>
  <r>
    <s v="Incremental"/>
    <s v="Media"/>
    <x v="1"/>
    <x v="3"/>
    <x v="11"/>
    <s v=" Total_JP"/>
    <x v="114"/>
    <n v="0"/>
  </r>
  <r>
    <s v="Incremental"/>
    <s v="Media"/>
    <x v="1"/>
    <x v="3"/>
    <x v="11"/>
    <s v=" Total_JP"/>
    <x v="115"/>
    <n v="0"/>
  </r>
  <r>
    <s v="Incremental"/>
    <s v="Media"/>
    <x v="1"/>
    <x v="3"/>
    <x v="11"/>
    <s v=" Total_JP"/>
    <x v="116"/>
    <n v="0"/>
  </r>
  <r>
    <s v="Incremental"/>
    <s v="Media"/>
    <x v="1"/>
    <x v="3"/>
    <x v="11"/>
    <s v=" Total_JP"/>
    <x v="117"/>
    <n v="0"/>
  </r>
  <r>
    <s v="Incremental"/>
    <s v="Media"/>
    <x v="1"/>
    <x v="3"/>
    <x v="11"/>
    <s v=" Total_JP"/>
    <x v="118"/>
    <n v="0"/>
  </r>
  <r>
    <s v="Incremental"/>
    <s v="Media"/>
    <x v="1"/>
    <x v="3"/>
    <x v="11"/>
    <s v=" Total_JP"/>
    <x v="119"/>
    <n v="0"/>
  </r>
  <r>
    <s v="Incremental"/>
    <s v="Media"/>
    <x v="1"/>
    <x v="3"/>
    <x v="11"/>
    <s v=" Total_JP"/>
    <x v="120"/>
    <n v="0"/>
  </r>
  <r>
    <s v="Incremental"/>
    <s v="Media"/>
    <x v="1"/>
    <x v="3"/>
    <x v="11"/>
    <s v=" Total_JP"/>
    <x v="121"/>
    <n v="0"/>
  </r>
  <r>
    <s v="Incremental"/>
    <s v="Media"/>
    <x v="1"/>
    <x v="3"/>
    <x v="11"/>
    <s v=" Total_JP"/>
    <x v="122"/>
    <n v="0"/>
  </r>
  <r>
    <s v="Incremental"/>
    <s v="Media"/>
    <x v="1"/>
    <x v="3"/>
    <x v="11"/>
    <s v=" Total_JP"/>
    <x v="123"/>
    <n v="0"/>
  </r>
  <r>
    <s v="Incremental"/>
    <s v="Media"/>
    <x v="1"/>
    <x v="3"/>
    <x v="11"/>
    <s v=" Total_JP"/>
    <x v="124"/>
    <n v="0"/>
  </r>
  <r>
    <s v="Incremental"/>
    <s v="Media"/>
    <x v="1"/>
    <x v="3"/>
    <x v="11"/>
    <s v=" Total_JP"/>
    <x v="125"/>
    <n v="0"/>
  </r>
  <r>
    <s v="Incremental"/>
    <s v="Media"/>
    <x v="1"/>
    <x v="3"/>
    <x v="11"/>
    <s v=" Total_JP"/>
    <x v="126"/>
    <n v="0"/>
  </r>
  <r>
    <s v="Incremental"/>
    <s v="Media"/>
    <x v="1"/>
    <x v="3"/>
    <x v="11"/>
    <s v=" Total_JP"/>
    <x v="127"/>
    <n v="0"/>
  </r>
  <r>
    <s v="Incremental"/>
    <s v="Media"/>
    <x v="1"/>
    <x v="3"/>
    <x v="11"/>
    <s v=" Total_JP"/>
    <x v="128"/>
    <n v="0"/>
  </r>
  <r>
    <s v="Incremental"/>
    <s v="Media"/>
    <x v="1"/>
    <x v="3"/>
    <x v="11"/>
    <s v=" Total_JP"/>
    <x v="129"/>
    <n v="0"/>
  </r>
  <r>
    <s v="Incremental"/>
    <s v="Media"/>
    <x v="1"/>
    <x v="3"/>
    <x v="11"/>
    <s v=" Total_JP"/>
    <x v="130"/>
    <n v="0"/>
  </r>
  <r>
    <s v="Incremental"/>
    <s v="Media"/>
    <x v="1"/>
    <x v="3"/>
    <x v="11"/>
    <s v=" Total_JP"/>
    <x v="131"/>
    <n v="0"/>
  </r>
  <r>
    <s v="Incremental"/>
    <s v="Media"/>
    <x v="1"/>
    <x v="3"/>
    <x v="11"/>
    <s v=" Total_JP"/>
    <x v="132"/>
    <n v="0"/>
  </r>
  <r>
    <s v="Incremental"/>
    <s v="Media"/>
    <x v="1"/>
    <x v="3"/>
    <x v="11"/>
    <s v=" Total_JP"/>
    <x v="133"/>
    <n v="0"/>
  </r>
  <r>
    <s v="Incremental"/>
    <s v="Media"/>
    <x v="1"/>
    <x v="3"/>
    <x v="11"/>
    <s v=" Total_JP"/>
    <x v="134"/>
    <n v="0"/>
  </r>
  <r>
    <s v="Incremental"/>
    <s v="Media"/>
    <x v="1"/>
    <x v="3"/>
    <x v="11"/>
    <s v=" Total_JP"/>
    <x v="135"/>
    <n v="0"/>
  </r>
  <r>
    <s v="Incremental"/>
    <s v="Media"/>
    <x v="1"/>
    <x v="3"/>
    <x v="11"/>
    <s v=" Total_JP"/>
    <x v="136"/>
    <n v="0"/>
  </r>
  <r>
    <s v="Incremental"/>
    <s v="Media"/>
    <x v="1"/>
    <x v="3"/>
    <x v="11"/>
    <s v=" Total_JP"/>
    <x v="137"/>
    <n v="0"/>
  </r>
  <r>
    <s v="Incremental"/>
    <s v="Media"/>
    <x v="1"/>
    <x v="3"/>
    <x v="11"/>
    <s v=" Total_JP"/>
    <x v="138"/>
    <n v="0"/>
  </r>
  <r>
    <s v="Incremental"/>
    <s v="Media"/>
    <x v="1"/>
    <x v="3"/>
    <x v="11"/>
    <s v=" Total_JP"/>
    <x v="139"/>
    <n v="0"/>
  </r>
  <r>
    <s v="Incremental"/>
    <s v="Media"/>
    <x v="1"/>
    <x v="3"/>
    <x v="11"/>
    <s v=" Total_JP"/>
    <x v="140"/>
    <n v="0"/>
  </r>
  <r>
    <s v="Incremental"/>
    <s v="Media"/>
    <x v="1"/>
    <x v="3"/>
    <x v="11"/>
    <s v=" Total_JP"/>
    <x v="141"/>
    <n v="0"/>
  </r>
  <r>
    <s v="Incremental"/>
    <s v="Media"/>
    <x v="1"/>
    <x v="3"/>
    <x v="11"/>
    <s v=" Total_JP"/>
    <x v="142"/>
    <n v="0"/>
  </r>
  <r>
    <s v="Incremental"/>
    <s v="Media"/>
    <x v="1"/>
    <x v="3"/>
    <x v="11"/>
    <s v=" Total_JP"/>
    <x v="143"/>
    <n v="0"/>
  </r>
  <r>
    <s v="Incremental"/>
    <s v="Media"/>
    <x v="1"/>
    <x v="3"/>
    <x v="11"/>
    <s v=" Total_JP"/>
    <x v="144"/>
    <n v="0"/>
  </r>
  <r>
    <s v="Incremental"/>
    <s v="Media"/>
    <x v="1"/>
    <x v="3"/>
    <x v="11"/>
    <s v=" Total_JP"/>
    <x v="145"/>
    <n v="0"/>
  </r>
  <r>
    <s v="Incremental"/>
    <s v="Media"/>
    <x v="1"/>
    <x v="3"/>
    <x v="11"/>
    <s v=" Total_JP"/>
    <x v="146"/>
    <n v="0"/>
  </r>
  <r>
    <s v="Incremental"/>
    <s v="Media"/>
    <x v="1"/>
    <x v="3"/>
    <x v="11"/>
    <s v=" Total_JP"/>
    <x v="147"/>
    <n v="0"/>
  </r>
  <r>
    <s v="Incremental"/>
    <s v="Media"/>
    <x v="1"/>
    <x v="3"/>
    <x v="11"/>
    <s v=" Total_JP"/>
    <x v="148"/>
    <n v="0"/>
  </r>
  <r>
    <s v="Incremental"/>
    <s v="Media"/>
    <x v="1"/>
    <x v="3"/>
    <x v="11"/>
    <s v=" Total_JP"/>
    <x v="149"/>
    <n v="0"/>
  </r>
  <r>
    <s v="Incremental"/>
    <s v="Media"/>
    <x v="1"/>
    <x v="3"/>
    <x v="11"/>
    <s v=" Total_JP"/>
    <x v="150"/>
    <n v="0"/>
  </r>
  <r>
    <s v="Incremental"/>
    <s v="Media"/>
    <x v="1"/>
    <x v="3"/>
    <x v="11"/>
    <s v=" Total_JP"/>
    <x v="151"/>
    <n v="0"/>
  </r>
  <r>
    <s v="Incremental"/>
    <s v="Media"/>
    <x v="1"/>
    <x v="3"/>
    <x v="11"/>
    <s v=" Total_JP"/>
    <x v="152"/>
    <n v="0"/>
  </r>
  <r>
    <s v="Incremental"/>
    <s v="Media"/>
    <x v="1"/>
    <x v="3"/>
    <x v="11"/>
    <s v=" Total_JP"/>
    <x v="153"/>
    <n v="0"/>
  </r>
  <r>
    <s v="Incremental"/>
    <s v="Media"/>
    <x v="1"/>
    <x v="3"/>
    <x v="11"/>
    <s v=" Total_JP"/>
    <x v="154"/>
    <n v="0"/>
  </r>
  <r>
    <s v="Incremental"/>
    <s v="Media"/>
    <x v="1"/>
    <x v="3"/>
    <x v="11"/>
    <s v=" Total_JP"/>
    <x v="155"/>
    <n v="0"/>
  </r>
  <r>
    <s v="Incremental"/>
    <s v="Media"/>
    <x v="1"/>
    <x v="3"/>
    <x v="12"/>
    <s v=" Total_JP"/>
    <x v="0"/>
    <n v="0"/>
  </r>
  <r>
    <s v="Incremental"/>
    <s v="Media"/>
    <x v="1"/>
    <x v="3"/>
    <x v="12"/>
    <s v=" Total_JP"/>
    <x v="1"/>
    <n v="0"/>
  </r>
  <r>
    <s v="Incremental"/>
    <s v="Media"/>
    <x v="1"/>
    <x v="3"/>
    <x v="12"/>
    <s v=" Total_JP"/>
    <x v="2"/>
    <n v="0"/>
  </r>
  <r>
    <s v="Incremental"/>
    <s v="Media"/>
    <x v="1"/>
    <x v="3"/>
    <x v="12"/>
    <s v=" Total_JP"/>
    <x v="3"/>
    <n v="0"/>
  </r>
  <r>
    <s v="Incremental"/>
    <s v="Media"/>
    <x v="1"/>
    <x v="3"/>
    <x v="12"/>
    <s v=" Total_JP"/>
    <x v="4"/>
    <n v="0"/>
  </r>
  <r>
    <s v="Incremental"/>
    <s v="Media"/>
    <x v="1"/>
    <x v="3"/>
    <x v="12"/>
    <s v=" Total_JP"/>
    <x v="5"/>
    <n v="0"/>
  </r>
  <r>
    <s v="Incremental"/>
    <s v="Media"/>
    <x v="1"/>
    <x v="3"/>
    <x v="12"/>
    <s v=" Total_JP"/>
    <x v="6"/>
    <n v="0"/>
  </r>
  <r>
    <s v="Incremental"/>
    <s v="Media"/>
    <x v="1"/>
    <x v="3"/>
    <x v="12"/>
    <s v=" Total_JP"/>
    <x v="7"/>
    <n v="0"/>
  </r>
  <r>
    <s v="Incremental"/>
    <s v="Media"/>
    <x v="1"/>
    <x v="3"/>
    <x v="12"/>
    <s v=" Total_JP"/>
    <x v="8"/>
    <n v="0"/>
  </r>
  <r>
    <s v="Incremental"/>
    <s v="Media"/>
    <x v="1"/>
    <x v="3"/>
    <x v="12"/>
    <s v=" Total_JP"/>
    <x v="9"/>
    <n v="0"/>
  </r>
  <r>
    <s v="Incremental"/>
    <s v="Media"/>
    <x v="1"/>
    <x v="3"/>
    <x v="12"/>
    <s v=" Total_JP"/>
    <x v="10"/>
    <n v="0"/>
  </r>
  <r>
    <s v="Incremental"/>
    <s v="Media"/>
    <x v="1"/>
    <x v="3"/>
    <x v="12"/>
    <s v=" Total_JP"/>
    <x v="11"/>
    <n v="0"/>
  </r>
  <r>
    <s v="Incremental"/>
    <s v="Media"/>
    <x v="1"/>
    <x v="3"/>
    <x v="12"/>
    <s v=" Total_JP"/>
    <x v="12"/>
    <n v="0"/>
  </r>
  <r>
    <s v="Incremental"/>
    <s v="Media"/>
    <x v="1"/>
    <x v="3"/>
    <x v="12"/>
    <s v=" Total_JP"/>
    <x v="13"/>
    <n v="0"/>
  </r>
  <r>
    <s v="Incremental"/>
    <s v="Media"/>
    <x v="1"/>
    <x v="3"/>
    <x v="12"/>
    <s v=" Total_JP"/>
    <x v="14"/>
    <n v="0"/>
  </r>
  <r>
    <s v="Incremental"/>
    <s v="Media"/>
    <x v="1"/>
    <x v="3"/>
    <x v="12"/>
    <s v=" Total_JP"/>
    <x v="15"/>
    <n v="0"/>
  </r>
  <r>
    <s v="Incremental"/>
    <s v="Media"/>
    <x v="1"/>
    <x v="3"/>
    <x v="12"/>
    <s v=" Total_JP"/>
    <x v="16"/>
    <n v="0"/>
  </r>
  <r>
    <s v="Incremental"/>
    <s v="Media"/>
    <x v="1"/>
    <x v="3"/>
    <x v="12"/>
    <s v=" Total_JP"/>
    <x v="17"/>
    <n v="0"/>
  </r>
  <r>
    <s v="Incremental"/>
    <s v="Media"/>
    <x v="1"/>
    <x v="3"/>
    <x v="12"/>
    <s v=" Total_JP"/>
    <x v="18"/>
    <n v="0"/>
  </r>
  <r>
    <s v="Incremental"/>
    <s v="Media"/>
    <x v="1"/>
    <x v="3"/>
    <x v="12"/>
    <s v=" Total_JP"/>
    <x v="19"/>
    <n v="0"/>
  </r>
  <r>
    <s v="Incremental"/>
    <s v="Media"/>
    <x v="1"/>
    <x v="3"/>
    <x v="12"/>
    <s v=" Total_JP"/>
    <x v="20"/>
    <n v="0"/>
  </r>
  <r>
    <s v="Incremental"/>
    <s v="Media"/>
    <x v="1"/>
    <x v="3"/>
    <x v="12"/>
    <s v=" Total_JP"/>
    <x v="21"/>
    <n v="0"/>
  </r>
  <r>
    <s v="Incremental"/>
    <s v="Media"/>
    <x v="1"/>
    <x v="3"/>
    <x v="12"/>
    <s v=" Total_JP"/>
    <x v="22"/>
    <n v="0"/>
  </r>
  <r>
    <s v="Incremental"/>
    <s v="Media"/>
    <x v="1"/>
    <x v="3"/>
    <x v="12"/>
    <s v=" Total_JP"/>
    <x v="23"/>
    <n v="0"/>
  </r>
  <r>
    <s v="Incremental"/>
    <s v="Media"/>
    <x v="1"/>
    <x v="3"/>
    <x v="12"/>
    <s v=" Total_JP"/>
    <x v="24"/>
    <n v="0"/>
  </r>
  <r>
    <s v="Incremental"/>
    <s v="Media"/>
    <x v="1"/>
    <x v="3"/>
    <x v="12"/>
    <s v=" Total_JP"/>
    <x v="25"/>
    <n v="0"/>
  </r>
  <r>
    <s v="Incremental"/>
    <s v="Media"/>
    <x v="1"/>
    <x v="3"/>
    <x v="12"/>
    <s v=" Total_JP"/>
    <x v="26"/>
    <n v="0"/>
  </r>
  <r>
    <s v="Incremental"/>
    <s v="Media"/>
    <x v="1"/>
    <x v="3"/>
    <x v="12"/>
    <s v=" Total_JP"/>
    <x v="27"/>
    <n v="0"/>
  </r>
  <r>
    <s v="Incremental"/>
    <s v="Media"/>
    <x v="1"/>
    <x v="3"/>
    <x v="12"/>
    <s v=" Total_JP"/>
    <x v="28"/>
    <n v="0"/>
  </r>
  <r>
    <s v="Incremental"/>
    <s v="Media"/>
    <x v="1"/>
    <x v="3"/>
    <x v="12"/>
    <s v=" Total_JP"/>
    <x v="29"/>
    <n v="0"/>
  </r>
  <r>
    <s v="Incremental"/>
    <s v="Media"/>
    <x v="1"/>
    <x v="3"/>
    <x v="12"/>
    <s v=" Total_JP"/>
    <x v="30"/>
    <n v="0"/>
  </r>
  <r>
    <s v="Incremental"/>
    <s v="Media"/>
    <x v="1"/>
    <x v="3"/>
    <x v="12"/>
    <s v=" Total_JP"/>
    <x v="31"/>
    <n v="0"/>
  </r>
  <r>
    <s v="Incremental"/>
    <s v="Media"/>
    <x v="1"/>
    <x v="3"/>
    <x v="12"/>
    <s v=" Total_JP"/>
    <x v="32"/>
    <n v="0"/>
  </r>
  <r>
    <s v="Incremental"/>
    <s v="Media"/>
    <x v="1"/>
    <x v="3"/>
    <x v="12"/>
    <s v=" Total_JP"/>
    <x v="33"/>
    <n v="0"/>
  </r>
  <r>
    <s v="Incremental"/>
    <s v="Media"/>
    <x v="1"/>
    <x v="3"/>
    <x v="12"/>
    <s v=" Total_JP"/>
    <x v="34"/>
    <n v="0"/>
  </r>
  <r>
    <s v="Incremental"/>
    <s v="Media"/>
    <x v="1"/>
    <x v="3"/>
    <x v="12"/>
    <s v=" Total_JP"/>
    <x v="35"/>
    <n v="0"/>
  </r>
  <r>
    <s v="Incremental"/>
    <s v="Media"/>
    <x v="1"/>
    <x v="3"/>
    <x v="12"/>
    <s v=" Total_JP"/>
    <x v="36"/>
    <n v="0"/>
  </r>
  <r>
    <s v="Incremental"/>
    <s v="Media"/>
    <x v="1"/>
    <x v="3"/>
    <x v="12"/>
    <s v=" Total_JP"/>
    <x v="37"/>
    <n v="0"/>
  </r>
  <r>
    <s v="Incremental"/>
    <s v="Media"/>
    <x v="1"/>
    <x v="3"/>
    <x v="12"/>
    <s v=" Total_JP"/>
    <x v="38"/>
    <n v="0"/>
  </r>
  <r>
    <s v="Incremental"/>
    <s v="Media"/>
    <x v="1"/>
    <x v="3"/>
    <x v="12"/>
    <s v=" Total_JP"/>
    <x v="39"/>
    <n v="0"/>
  </r>
  <r>
    <s v="Incremental"/>
    <s v="Media"/>
    <x v="1"/>
    <x v="3"/>
    <x v="12"/>
    <s v=" Total_JP"/>
    <x v="40"/>
    <n v="0"/>
  </r>
  <r>
    <s v="Incremental"/>
    <s v="Media"/>
    <x v="1"/>
    <x v="3"/>
    <x v="12"/>
    <s v=" Total_JP"/>
    <x v="41"/>
    <n v="0"/>
  </r>
  <r>
    <s v="Incremental"/>
    <s v="Media"/>
    <x v="1"/>
    <x v="3"/>
    <x v="12"/>
    <s v=" Total_JP"/>
    <x v="42"/>
    <n v="0"/>
  </r>
  <r>
    <s v="Incremental"/>
    <s v="Media"/>
    <x v="1"/>
    <x v="3"/>
    <x v="12"/>
    <s v=" Total_JP"/>
    <x v="43"/>
    <n v="0"/>
  </r>
  <r>
    <s v="Incremental"/>
    <s v="Media"/>
    <x v="1"/>
    <x v="3"/>
    <x v="12"/>
    <s v=" Total_JP"/>
    <x v="44"/>
    <n v="0"/>
  </r>
  <r>
    <s v="Incremental"/>
    <s v="Media"/>
    <x v="1"/>
    <x v="3"/>
    <x v="12"/>
    <s v=" Total_JP"/>
    <x v="45"/>
    <n v="0"/>
  </r>
  <r>
    <s v="Incremental"/>
    <s v="Media"/>
    <x v="1"/>
    <x v="3"/>
    <x v="12"/>
    <s v=" Total_JP"/>
    <x v="46"/>
    <n v="0"/>
  </r>
  <r>
    <s v="Incremental"/>
    <s v="Media"/>
    <x v="1"/>
    <x v="3"/>
    <x v="12"/>
    <s v=" Total_JP"/>
    <x v="47"/>
    <n v="0"/>
  </r>
  <r>
    <s v="Incremental"/>
    <s v="Media"/>
    <x v="1"/>
    <x v="3"/>
    <x v="12"/>
    <s v=" Total_JP"/>
    <x v="48"/>
    <n v="0"/>
  </r>
  <r>
    <s v="Incremental"/>
    <s v="Media"/>
    <x v="1"/>
    <x v="3"/>
    <x v="12"/>
    <s v=" Total_JP"/>
    <x v="49"/>
    <n v="0"/>
  </r>
  <r>
    <s v="Incremental"/>
    <s v="Media"/>
    <x v="1"/>
    <x v="3"/>
    <x v="12"/>
    <s v=" Total_JP"/>
    <x v="50"/>
    <n v="0"/>
  </r>
  <r>
    <s v="Incremental"/>
    <s v="Media"/>
    <x v="1"/>
    <x v="3"/>
    <x v="12"/>
    <s v=" Total_JP"/>
    <x v="51"/>
    <n v="0"/>
  </r>
  <r>
    <s v="Incremental"/>
    <s v="Media"/>
    <x v="1"/>
    <x v="3"/>
    <x v="12"/>
    <s v=" Total_JP"/>
    <x v="52"/>
    <n v="0"/>
  </r>
  <r>
    <s v="Incremental"/>
    <s v="Media"/>
    <x v="1"/>
    <x v="3"/>
    <x v="12"/>
    <s v=" Total_JP"/>
    <x v="53"/>
    <n v="0"/>
  </r>
  <r>
    <s v="Incremental"/>
    <s v="Media"/>
    <x v="1"/>
    <x v="3"/>
    <x v="12"/>
    <s v=" Total_JP"/>
    <x v="54"/>
    <n v="0"/>
  </r>
  <r>
    <s v="Incremental"/>
    <s v="Media"/>
    <x v="1"/>
    <x v="3"/>
    <x v="12"/>
    <s v=" Total_JP"/>
    <x v="55"/>
    <n v="0"/>
  </r>
  <r>
    <s v="Incremental"/>
    <s v="Media"/>
    <x v="1"/>
    <x v="3"/>
    <x v="12"/>
    <s v=" Total_JP"/>
    <x v="56"/>
    <n v="0"/>
  </r>
  <r>
    <s v="Incremental"/>
    <s v="Media"/>
    <x v="1"/>
    <x v="3"/>
    <x v="12"/>
    <s v=" Total_JP"/>
    <x v="57"/>
    <n v="0"/>
  </r>
  <r>
    <s v="Incremental"/>
    <s v="Media"/>
    <x v="1"/>
    <x v="3"/>
    <x v="12"/>
    <s v=" Total_JP"/>
    <x v="58"/>
    <n v="0"/>
  </r>
  <r>
    <s v="Incremental"/>
    <s v="Media"/>
    <x v="1"/>
    <x v="3"/>
    <x v="12"/>
    <s v=" Total_JP"/>
    <x v="59"/>
    <n v="0"/>
  </r>
  <r>
    <s v="Incremental"/>
    <s v="Media"/>
    <x v="1"/>
    <x v="3"/>
    <x v="12"/>
    <s v=" Total_JP"/>
    <x v="60"/>
    <n v="0"/>
  </r>
  <r>
    <s v="Incremental"/>
    <s v="Media"/>
    <x v="1"/>
    <x v="3"/>
    <x v="12"/>
    <s v=" Total_JP"/>
    <x v="61"/>
    <n v="0"/>
  </r>
  <r>
    <s v="Incremental"/>
    <s v="Media"/>
    <x v="1"/>
    <x v="3"/>
    <x v="12"/>
    <s v=" Total_JP"/>
    <x v="62"/>
    <n v="0"/>
  </r>
  <r>
    <s v="Incremental"/>
    <s v="Media"/>
    <x v="1"/>
    <x v="3"/>
    <x v="12"/>
    <s v=" Total_JP"/>
    <x v="63"/>
    <n v="0"/>
  </r>
  <r>
    <s v="Incremental"/>
    <s v="Media"/>
    <x v="1"/>
    <x v="3"/>
    <x v="12"/>
    <s v=" Total_JP"/>
    <x v="64"/>
    <n v="0"/>
  </r>
  <r>
    <s v="Incremental"/>
    <s v="Media"/>
    <x v="1"/>
    <x v="3"/>
    <x v="12"/>
    <s v=" Total_JP"/>
    <x v="65"/>
    <n v="0"/>
  </r>
  <r>
    <s v="Incremental"/>
    <s v="Media"/>
    <x v="1"/>
    <x v="3"/>
    <x v="12"/>
    <s v=" Total_JP"/>
    <x v="66"/>
    <n v="0"/>
  </r>
  <r>
    <s v="Incremental"/>
    <s v="Media"/>
    <x v="1"/>
    <x v="3"/>
    <x v="12"/>
    <s v=" Total_JP"/>
    <x v="67"/>
    <n v="0"/>
  </r>
  <r>
    <s v="Incremental"/>
    <s v="Media"/>
    <x v="1"/>
    <x v="3"/>
    <x v="12"/>
    <s v=" Total_JP"/>
    <x v="68"/>
    <n v="0"/>
  </r>
  <r>
    <s v="Incremental"/>
    <s v="Media"/>
    <x v="1"/>
    <x v="3"/>
    <x v="12"/>
    <s v=" Total_JP"/>
    <x v="69"/>
    <n v="0"/>
  </r>
  <r>
    <s v="Incremental"/>
    <s v="Media"/>
    <x v="1"/>
    <x v="3"/>
    <x v="12"/>
    <s v=" Total_JP"/>
    <x v="70"/>
    <n v="0"/>
  </r>
  <r>
    <s v="Incremental"/>
    <s v="Media"/>
    <x v="1"/>
    <x v="3"/>
    <x v="12"/>
    <s v=" Total_JP"/>
    <x v="71"/>
    <n v="0"/>
  </r>
  <r>
    <s v="Incremental"/>
    <s v="Media"/>
    <x v="1"/>
    <x v="3"/>
    <x v="12"/>
    <s v=" Total_JP"/>
    <x v="72"/>
    <n v="0"/>
  </r>
  <r>
    <s v="Incremental"/>
    <s v="Media"/>
    <x v="1"/>
    <x v="3"/>
    <x v="12"/>
    <s v=" Total_JP"/>
    <x v="73"/>
    <n v="0"/>
  </r>
  <r>
    <s v="Incremental"/>
    <s v="Media"/>
    <x v="1"/>
    <x v="3"/>
    <x v="12"/>
    <s v=" Total_JP"/>
    <x v="74"/>
    <n v="0"/>
  </r>
  <r>
    <s v="Incremental"/>
    <s v="Media"/>
    <x v="1"/>
    <x v="3"/>
    <x v="12"/>
    <s v=" Total_JP"/>
    <x v="75"/>
    <n v="0"/>
  </r>
  <r>
    <s v="Incremental"/>
    <s v="Media"/>
    <x v="1"/>
    <x v="3"/>
    <x v="12"/>
    <s v=" Total_JP"/>
    <x v="76"/>
    <n v="0"/>
  </r>
  <r>
    <s v="Incremental"/>
    <s v="Media"/>
    <x v="1"/>
    <x v="3"/>
    <x v="12"/>
    <s v=" Total_JP"/>
    <x v="77"/>
    <n v="0"/>
  </r>
  <r>
    <s v="Incremental"/>
    <s v="Media"/>
    <x v="1"/>
    <x v="3"/>
    <x v="12"/>
    <s v=" Total_JP"/>
    <x v="78"/>
    <n v="0"/>
  </r>
  <r>
    <s v="Incremental"/>
    <s v="Media"/>
    <x v="1"/>
    <x v="3"/>
    <x v="12"/>
    <s v=" Total_JP"/>
    <x v="79"/>
    <n v="0"/>
  </r>
  <r>
    <s v="Incremental"/>
    <s v="Media"/>
    <x v="1"/>
    <x v="3"/>
    <x v="12"/>
    <s v=" Total_JP"/>
    <x v="80"/>
    <n v="0"/>
  </r>
  <r>
    <s v="Incremental"/>
    <s v="Media"/>
    <x v="1"/>
    <x v="3"/>
    <x v="12"/>
    <s v=" Total_JP"/>
    <x v="81"/>
    <n v="0"/>
  </r>
  <r>
    <s v="Incremental"/>
    <s v="Media"/>
    <x v="1"/>
    <x v="3"/>
    <x v="12"/>
    <s v=" Total_JP"/>
    <x v="82"/>
    <n v="0"/>
  </r>
  <r>
    <s v="Incremental"/>
    <s v="Media"/>
    <x v="1"/>
    <x v="3"/>
    <x v="12"/>
    <s v=" Total_JP"/>
    <x v="83"/>
    <n v="0"/>
  </r>
  <r>
    <s v="Incremental"/>
    <s v="Media"/>
    <x v="1"/>
    <x v="3"/>
    <x v="12"/>
    <s v=" Total_JP"/>
    <x v="84"/>
    <n v="0"/>
  </r>
  <r>
    <s v="Incremental"/>
    <s v="Media"/>
    <x v="1"/>
    <x v="3"/>
    <x v="12"/>
    <s v=" Total_JP"/>
    <x v="85"/>
    <n v="0"/>
  </r>
  <r>
    <s v="Incremental"/>
    <s v="Media"/>
    <x v="1"/>
    <x v="3"/>
    <x v="12"/>
    <s v=" Total_JP"/>
    <x v="86"/>
    <n v="0"/>
  </r>
  <r>
    <s v="Incremental"/>
    <s v="Media"/>
    <x v="1"/>
    <x v="3"/>
    <x v="12"/>
    <s v=" Total_JP"/>
    <x v="87"/>
    <n v="0"/>
  </r>
  <r>
    <s v="Incremental"/>
    <s v="Media"/>
    <x v="1"/>
    <x v="3"/>
    <x v="12"/>
    <s v=" Total_JP"/>
    <x v="88"/>
    <n v="0"/>
  </r>
  <r>
    <s v="Incremental"/>
    <s v="Media"/>
    <x v="1"/>
    <x v="3"/>
    <x v="12"/>
    <s v=" Total_JP"/>
    <x v="89"/>
    <n v="0"/>
  </r>
  <r>
    <s v="Incremental"/>
    <s v="Media"/>
    <x v="1"/>
    <x v="3"/>
    <x v="12"/>
    <s v=" Total_JP"/>
    <x v="90"/>
    <n v="0"/>
  </r>
  <r>
    <s v="Incremental"/>
    <s v="Media"/>
    <x v="1"/>
    <x v="3"/>
    <x v="12"/>
    <s v=" Total_JP"/>
    <x v="91"/>
    <n v="0"/>
  </r>
  <r>
    <s v="Incremental"/>
    <s v="Media"/>
    <x v="1"/>
    <x v="3"/>
    <x v="12"/>
    <s v=" Total_JP"/>
    <x v="92"/>
    <n v="0"/>
  </r>
  <r>
    <s v="Incremental"/>
    <s v="Media"/>
    <x v="1"/>
    <x v="3"/>
    <x v="12"/>
    <s v=" Total_JP"/>
    <x v="93"/>
    <n v="0"/>
  </r>
  <r>
    <s v="Incremental"/>
    <s v="Media"/>
    <x v="1"/>
    <x v="3"/>
    <x v="12"/>
    <s v=" Total_JP"/>
    <x v="94"/>
    <n v="0"/>
  </r>
  <r>
    <s v="Incremental"/>
    <s v="Media"/>
    <x v="1"/>
    <x v="3"/>
    <x v="12"/>
    <s v=" Total_JP"/>
    <x v="95"/>
    <n v="0"/>
  </r>
  <r>
    <s v="Incremental"/>
    <s v="Media"/>
    <x v="1"/>
    <x v="3"/>
    <x v="12"/>
    <s v=" Total_JP"/>
    <x v="96"/>
    <n v="0"/>
  </r>
  <r>
    <s v="Incremental"/>
    <s v="Media"/>
    <x v="1"/>
    <x v="3"/>
    <x v="12"/>
    <s v=" Total_JP"/>
    <x v="97"/>
    <n v="0"/>
  </r>
  <r>
    <s v="Incremental"/>
    <s v="Media"/>
    <x v="1"/>
    <x v="3"/>
    <x v="12"/>
    <s v=" Total_JP"/>
    <x v="98"/>
    <n v="0"/>
  </r>
  <r>
    <s v="Incremental"/>
    <s v="Media"/>
    <x v="1"/>
    <x v="3"/>
    <x v="12"/>
    <s v=" Total_JP"/>
    <x v="99"/>
    <n v="0"/>
  </r>
  <r>
    <s v="Incremental"/>
    <s v="Media"/>
    <x v="1"/>
    <x v="3"/>
    <x v="12"/>
    <s v=" Total_JP"/>
    <x v="100"/>
    <n v="0"/>
  </r>
  <r>
    <s v="Incremental"/>
    <s v="Media"/>
    <x v="1"/>
    <x v="3"/>
    <x v="12"/>
    <s v=" Total_JP"/>
    <x v="101"/>
    <n v="0"/>
  </r>
  <r>
    <s v="Incremental"/>
    <s v="Media"/>
    <x v="1"/>
    <x v="3"/>
    <x v="12"/>
    <s v=" Total_JP"/>
    <x v="102"/>
    <n v="0"/>
  </r>
  <r>
    <s v="Incremental"/>
    <s v="Media"/>
    <x v="1"/>
    <x v="3"/>
    <x v="12"/>
    <s v=" Total_JP"/>
    <x v="103"/>
    <n v="0"/>
  </r>
  <r>
    <s v="Incremental"/>
    <s v="Media"/>
    <x v="1"/>
    <x v="3"/>
    <x v="12"/>
    <s v=" Total_JP"/>
    <x v="104"/>
    <n v="406.20835690000001"/>
  </r>
  <r>
    <s v="Incremental"/>
    <s v="Media"/>
    <x v="1"/>
    <x v="3"/>
    <x v="12"/>
    <s v=" Total_JP"/>
    <x v="105"/>
    <n v="1070.7230328999999"/>
  </r>
  <r>
    <s v="Incremental"/>
    <s v="Media"/>
    <x v="1"/>
    <x v="3"/>
    <x v="12"/>
    <s v=" Total_JP"/>
    <x v="106"/>
    <n v="1825.8955307000001"/>
  </r>
  <r>
    <s v="Incremental"/>
    <s v="Media"/>
    <x v="1"/>
    <x v="3"/>
    <x v="12"/>
    <s v=" Total_JP"/>
    <x v="107"/>
    <n v="1857.1876437000001"/>
  </r>
  <r>
    <s v="Incremental"/>
    <s v="Media"/>
    <x v="1"/>
    <x v="3"/>
    <x v="12"/>
    <s v=" Total_JP"/>
    <x v="108"/>
    <n v="1754.7718746999999"/>
  </r>
  <r>
    <s v="Incremental"/>
    <s v="Media"/>
    <x v="1"/>
    <x v="3"/>
    <x v="12"/>
    <s v=" Total_JP"/>
    <x v="109"/>
    <n v="1581.3519014999999"/>
  </r>
  <r>
    <s v="Incremental"/>
    <s v="Media"/>
    <x v="1"/>
    <x v="3"/>
    <x v="12"/>
    <s v=" Total_JP"/>
    <x v="110"/>
    <n v="1472.5568390999999"/>
  </r>
  <r>
    <s v="Incremental"/>
    <s v="Media"/>
    <x v="1"/>
    <x v="3"/>
    <x v="12"/>
    <s v=" Total_JP"/>
    <x v="111"/>
    <n v="1407.5354675000001"/>
  </r>
  <r>
    <s v="Incremental"/>
    <s v="Media"/>
    <x v="1"/>
    <x v="3"/>
    <x v="12"/>
    <s v=" Total_JP"/>
    <x v="112"/>
    <n v="1374.2407304000001"/>
  </r>
  <r>
    <s v="Incremental"/>
    <s v="Media"/>
    <x v="1"/>
    <x v="3"/>
    <x v="12"/>
    <s v=" Total_JP"/>
    <x v="113"/>
    <n v="1331.2927787000001"/>
  </r>
  <r>
    <s v="Incremental"/>
    <s v="Media"/>
    <x v="1"/>
    <x v="3"/>
    <x v="12"/>
    <s v=" Total_JP"/>
    <x v="114"/>
    <n v="1172.4356760000001"/>
  </r>
  <r>
    <s v="Incremental"/>
    <s v="Media"/>
    <x v="1"/>
    <x v="3"/>
    <x v="12"/>
    <s v=" Total_JP"/>
    <x v="115"/>
    <n v="936.11085070000001"/>
  </r>
  <r>
    <s v="Incremental"/>
    <s v="Media"/>
    <x v="1"/>
    <x v="3"/>
    <x v="12"/>
    <s v=" Total_JP"/>
    <x v="116"/>
    <n v="500.1328153"/>
  </r>
  <r>
    <s v="Incremental"/>
    <s v="Media"/>
    <x v="1"/>
    <x v="3"/>
    <x v="12"/>
    <s v=" Total_JP"/>
    <x v="117"/>
    <n v="36.288637000000001"/>
  </r>
  <r>
    <s v="Incremental"/>
    <s v="Media"/>
    <x v="1"/>
    <x v="3"/>
    <x v="12"/>
    <s v=" Total_JP"/>
    <x v="118"/>
    <n v="0"/>
  </r>
  <r>
    <s v="Incremental"/>
    <s v="Media"/>
    <x v="1"/>
    <x v="3"/>
    <x v="12"/>
    <s v=" Total_JP"/>
    <x v="119"/>
    <n v="0"/>
  </r>
  <r>
    <s v="Incremental"/>
    <s v="Media"/>
    <x v="1"/>
    <x v="3"/>
    <x v="12"/>
    <s v=" Total_JP"/>
    <x v="120"/>
    <n v="0"/>
  </r>
  <r>
    <s v="Incremental"/>
    <s v="Media"/>
    <x v="1"/>
    <x v="3"/>
    <x v="12"/>
    <s v=" Total_JP"/>
    <x v="121"/>
    <n v="0"/>
  </r>
  <r>
    <s v="Incremental"/>
    <s v="Media"/>
    <x v="1"/>
    <x v="3"/>
    <x v="12"/>
    <s v=" Total_JP"/>
    <x v="122"/>
    <n v="0"/>
  </r>
  <r>
    <s v="Incremental"/>
    <s v="Media"/>
    <x v="1"/>
    <x v="3"/>
    <x v="12"/>
    <s v=" Total_JP"/>
    <x v="123"/>
    <n v="243.21301270000001"/>
  </r>
  <r>
    <s v="Incremental"/>
    <s v="Media"/>
    <x v="1"/>
    <x v="3"/>
    <x v="12"/>
    <s v=" Total_JP"/>
    <x v="124"/>
    <n v="684.83262149999996"/>
  </r>
  <r>
    <s v="Incremental"/>
    <s v="Media"/>
    <x v="1"/>
    <x v="3"/>
    <x v="12"/>
    <s v=" Total_JP"/>
    <x v="125"/>
    <n v="1150.5199221"/>
  </r>
  <r>
    <s v="Incremental"/>
    <s v="Media"/>
    <x v="1"/>
    <x v="3"/>
    <x v="12"/>
    <s v=" Total_JP"/>
    <x v="126"/>
    <n v="1180.4924980000001"/>
  </r>
  <r>
    <s v="Incremental"/>
    <s v="Media"/>
    <x v="1"/>
    <x v="3"/>
    <x v="12"/>
    <s v=" Total_JP"/>
    <x v="127"/>
    <n v="1078.1541503000001"/>
  </r>
  <r>
    <s v="Incremental"/>
    <s v="Media"/>
    <x v="1"/>
    <x v="3"/>
    <x v="12"/>
    <s v=" Total_JP"/>
    <x v="128"/>
    <n v="1071.7108794000001"/>
  </r>
  <r>
    <s v="Incremental"/>
    <s v="Media"/>
    <x v="1"/>
    <x v="3"/>
    <x v="12"/>
    <s v=" Total_JP"/>
    <x v="129"/>
    <n v="1043.3461640999999"/>
  </r>
  <r>
    <s v="Incremental"/>
    <s v="Media"/>
    <x v="1"/>
    <x v="3"/>
    <x v="12"/>
    <s v=" Total_JP"/>
    <x v="130"/>
    <n v="946.13346460000002"/>
  </r>
  <r>
    <s v="Incremental"/>
    <s v="Media"/>
    <x v="1"/>
    <x v="3"/>
    <x v="12"/>
    <s v=" Total_JP"/>
    <x v="131"/>
    <n v="825.99906269999997"/>
  </r>
  <r>
    <s v="Incremental"/>
    <s v="Media"/>
    <x v="1"/>
    <x v="3"/>
    <x v="12"/>
    <s v=" Total_JP"/>
    <x v="132"/>
    <n v="785.31475409999996"/>
  </r>
  <r>
    <s v="Incremental"/>
    <s v="Media"/>
    <x v="1"/>
    <x v="3"/>
    <x v="12"/>
    <s v=" Total_JP"/>
    <x v="133"/>
    <n v="743.28266129999997"/>
  </r>
  <r>
    <s v="Incremental"/>
    <s v="Media"/>
    <x v="1"/>
    <x v="3"/>
    <x v="12"/>
    <s v=" Total_JP"/>
    <x v="134"/>
    <n v="711.14271770000005"/>
  </r>
  <r>
    <s v="Incremental"/>
    <s v="Media"/>
    <x v="1"/>
    <x v="3"/>
    <x v="12"/>
    <s v=" Total_JP"/>
    <x v="135"/>
    <n v="735.55025269999999"/>
  </r>
  <r>
    <s v="Incremental"/>
    <s v="Media"/>
    <x v="1"/>
    <x v="3"/>
    <x v="12"/>
    <s v=" Total_JP"/>
    <x v="136"/>
    <n v="747.03705170000001"/>
  </r>
  <r>
    <s v="Incremental"/>
    <s v="Media"/>
    <x v="1"/>
    <x v="3"/>
    <x v="12"/>
    <s v=" Total_JP"/>
    <x v="137"/>
    <n v="763.89437229999999"/>
  </r>
  <r>
    <s v="Incremental"/>
    <s v="Media"/>
    <x v="1"/>
    <x v="3"/>
    <x v="12"/>
    <s v=" Total_JP"/>
    <x v="138"/>
    <n v="733.39879659999997"/>
  </r>
  <r>
    <s v="Incremental"/>
    <s v="Media"/>
    <x v="1"/>
    <x v="3"/>
    <x v="12"/>
    <s v=" Total_JP"/>
    <x v="139"/>
    <n v="796.55179910000004"/>
  </r>
  <r>
    <s v="Incremental"/>
    <s v="Media"/>
    <x v="1"/>
    <x v="3"/>
    <x v="12"/>
    <s v=" Total_JP"/>
    <x v="140"/>
    <n v="892.46378119999997"/>
  </r>
  <r>
    <s v="Incremental"/>
    <s v="Media"/>
    <x v="1"/>
    <x v="3"/>
    <x v="12"/>
    <s v=" Total_JP"/>
    <x v="141"/>
    <n v="957.66349490000005"/>
  </r>
  <r>
    <s v="Incremental"/>
    <s v="Media"/>
    <x v="1"/>
    <x v="3"/>
    <x v="12"/>
    <s v=" Total_JP"/>
    <x v="142"/>
    <n v="923.47351079999999"/>
  </r>
  <r>
    <s v="Incremental"/>
    <s v="Media"/>
    <x v="1"/>
    <x v="3"/>
    <x v="12"/>
    <s v=" Total_JP"/>
    <x v="143"/>
    <n v="850.61023190000003"/>
  </r>
  <r>
    <s v="Incremental"/>
    <s v="Media"/>
    <x v="1"/>
    <x v="3"/>
    <x v="12"/>
    <s v=" Total_JP"/>
    <x v="144"/>
    <n v="781.79629880000005"/>
  </r>
  <r>
    <s v="Incremental"/>
    <s v="Media"/>
    <x v="1"/>
    <x v="3"/>
    <x v="12"/>
    <s v=" Total_JP"/>
    <x v="145"/>
    <n v="777.96133399999997"/>
  </r>
  <r>
    <s v="Incremental"/>
    <s v="Media"/>
    <x v="1"/>
    <x v="3"/>
    <x v="12"/>
    <s v=" Total_JP"/>
    <x v="146"/>
    <n v="839.61532009999996"/>
  </r>
  <r>
    <s v="Incremental"/>
    <s v="Media"/>
    <x v="1"/>
    <x v="3"/>
    <x v="12"/>
    <s v=" Total_JP"/>
    <x v="147"/>
    <n v="847.06364840000003"/>
  </r>
  <r>
    <s v="Incremental"/>
    <s v="Media"/>
    <x v="1"/>
    <x v="3"/>
    <x v="12"/>
    <s v=" Total_JP"/>
    <x v="148"/>
    <n v="851.51371389999997"/>
  </r>
  <r>
    <s v="Incremental"/>
    <s v="Media"/>
    <x v="1"/>
    <x v="3"/>
    <x v="12"/>
    <s v=" Total_JP"/>
    <x v="149"/>
    <n v="765.91199630000006"/>
  </r>
  <r>
    <s v="Incremental"/>
    <s v="Media"/>
    <x v="1"/>
    <x v="3"/>
    <x v="12"/>
    <s v=" Total_JP"/>
    <x v="150"/>
    <n v="819.9692824"/>
  </r>
  <r>
    <s v="Incremental"/>
    <s v="Media"/>
    <x v="1"/>
    <x v="3"/>
    <x v="12"/>
    <s v=" Total_JP"/>
    <x v="151"/>
    <n v="880.10510550000004"/>
  </r>
  <r>
    <s v="Incremental"/>
    <s v="Media"/>
    <x v="1"/>
    <x v="3"/>
    <x v="12"/>
    <s v=" Total_JP"/>
    <x v="152"/>
    <n v="982.80913290000001"/>
  </r>
  <r>
    <s v="Incremental"/>
    <s v="Media"/>
    <x v="1"/>
    <x v="3"/>
    <x v="12"/>
    <s v=" Total_JP"/>
    <x v="153"/>
    <n v="1007.9765536"/>
  </r>
  <r>
    <s v="Incremental"/>
    <s v="Media"/>
    <x v="1"/>
    <x v="3"/>
    <x v="12"/>
    <s v=" Total_JP"/>
    <x v="154"/>
    <n v="991.7654043"/>
  </r>
  <r>
    <s v="Incremental"/>
    <s v="Media"/>
    <x v="1"/>
    <x v="3"/>
    <x v="12"/>
    <s v=" Total_JP"/>
    <x v="155"/>
    <n v="917.6998519"/>
  </r>
  <r>
    <s v="Incremental"/>
    <s v="Media"/>
    <x v="1"/>
    <x v="1"/>
    <x v="13"/>
    <s v=" Total_JP"/>
    <x v="0"/>
    <n v="0"/>
  </r>
  <r>
    <s v="Incremental"/>
    <s v="Media"/>
    <x v="1"/>
    <x v="1"/>
    <x v="13"/>
    <s v=" Total_JP"/>
    <x v="1"/>
    <n v="0"/>
  </r>
  <r>
    <s v="Incremental"/>
    <s v="Media"/>
    <x v="1"/>
    <x v="1"/>
    <x v="13"/>
    <s v=" Total_JP"/>
    <x v="2"/>
    <n v="0"/>
  </r>
  <r>
    <s v="Incremental"/>
    <s v="Media"/>
    <x v="1"/>
    <x v="1"/>
    <x v="13"/>
    <s v=" Total_JP"/>
    <x v="3"/>
    <n v="160778.20408639999"/>
  </r>
  <r>
    <s v="Incremental"/>
    <s v="Media"/>
    <x v="1"/>
    <x v="1"/>
    <x v="13"/>
    <s v=" Total_JP"/>
    <x v="4"/>
    <n v="278742.89603349997"/>
  </r>
  <r>
    <s v="Incremental"/>
    <s v="Media"/>
    <x v="1"/>
    <x v="1"/>
    <x v="13"/>
    <s v=" Total_JP"/>
    <x v="5"/>
    <n v="95550.292337599996"/>
  </r>
  <r>
    <s v="Incremental"/>
    <s v="Media"/>
    <x v="1"/>
    <x v="1"/>
    <x v="13"/>
    <s v=" Total_JP"/>
    <x v="6"/>
    <n v="82827.367550099996"/>
  </r>
  <r>
    <s v="Incremental"/>
    <s v="Media"/>
    <x v="1"/>
    <x v="1"/>
    <x v="13"/>
    <s v=" Total_JP"/>
    <x v="7"/>
    <n v="166591.38923979999"/>
  </r>
  <r>
    <s v="Incremental"/>
    <s v="Media"/>
    <x v="1"/>
    <x v="1"/>
    <x v="13"/>
    <s v=" Total_JP"/>
    <x v="8"/>
    <n v="180475.15475779999"/>
  </r>
  <r>
    <s v="Incremental"/>
    <s v="Media"/>
    <x v="1"/>
    <x v="1"/>
    <x v="13"/>
    <s v=" Total_JP"/>
    <x v="9"/>
    <n v="7934.9476897000004"/>
  </r>
  <r>
    <s v="Incremental"/>
    <s v="Media"/>
    <x v="1"/>
    <x v="1"/>
    <x v="13"/>
    <s v=" Total_JP"/>
    <x v="10"/>
    <n v="31977.681483299999"/>
  </r>
  <r>
    <s v="Incremental"/>
    <s v="Media"/>
    <x v="1"/>
    <x v="1"/>
    <x v="13"/>
    <s v=" Total_JP"/>
    <x v="11"/>
    <n v="40501.096207199997"/>
  </r>
  <r>
    <s v="Incremental"/>
    <s v="Media"/>
    <x v="1"/>
    <x v="1"/>
    <x v="13"/>
    <s v=" Total_JP"/>
    <x v="12"/>
    <n v="19142.371192499999"/>
  </r>
  <r>
    <s v="Incremental"/>
    <s v="Media"/>
    <x v="1"/>
    <x v="1"/>
    <x v="13"/>
    <s v=" Total_JP"/>
    <x v="13"/>
    <n v="8935.9512066999996"/>
  </r>
  <r>
    <s v="Incremental"/>
    <s v="Media"/>
    <x v="1"/>
    <x v="1"/>
    <x v="13"/>
    <s v=" Total_JP"/>
    <x v="14"/>
    <n v="8675.4558703000002"/>
  </r>
  <r>
    <s v="Incremental"/>
    <s v="Media"/>
    <x v="1"/>
    <x v="1"/>
    <x v="13"/>
    <s v=" Total_JP"/>
    <x v="15"/>
    <n v="7142.1440129000002"/>
  </r>
  <r>
    <s v="Incremental"/>
    <s v="Media"/>
    <x v="1"/>
    <x v="1"/>
    <x v="13"/>
    <s v=" Total_JP"/>
    <x v="16"/>
    <n v="4499.3050426999998"/>
  </r>
  <r>
    <s v="Incremental"/>
    <s v="Media"/>
    <x v="1"/>
    <x v="1"/>
    <x v="13"/>
    <s v=" Total_JP"/>
    <x v="17"/>
    <n v="1307.1454885000001"/>
  </r>
  <r>
    <s v="Incremental"/>
    <s v="Media"/>
    <x v="1"/>
    <x v="1"/>
    <x v="13"/>
    <s v=" Total_JP"/>
    <x v="18"/>
    <n v="0"/>
  </r>
  <r>
    <s v="Incremental"/>
    <s v="Media"/>
    <x v="1"/>
    <x v="1"/>
    <x v="13"/>
    <s v=" Total_JP"/>
    <x v="19"/>
    <n v="0"/>
  </r>
  <r>
    <s v="Incremental"/>
    <s v="Media"/>
    <x v="1"/>
    <x v="1"/>
    <x v="13"/>
    <s v=" Total_JP"/>
    <x v="20"/>
    <n v="1568.1702422000001"/>
  </r>
  <r>
    <s v="Incremental"/>
    <s v="Media"/>
    <x v="1"/>
    <x v="1"/>
    <x v="13"/>
    <s v=" Total_JP"/>
    <x v="21"/>
    <n v="8761.8184507000005"/>
  </r>
  <r>
    <s v="Incremental"/>
    <s v="Media"/>
    <x v="1"/>
    <x v="1"/>
    <x v="13"/>
    <s v=" Total_JP"/>
    <x v="22"/>
    <n v="16718.278416000001"/>
  </r>
  <r>
    <s v="Incremental"/>
    <s v="Media"/>
    <x v="1"/>
    <x v="1"/>
    <x v="13"/>
    <s v=" Total_JP"/>
    <x v="23"/>
    <n v="17752.733848"/>
  </r>
  <r>
    <s v="Incremental"/>
    <s v="Media"/>
    <x v="1"/>
    <x v="1"/>
    <x v="13"/>
    <s v=" Total_JP"/>
    <x v="24"/>
    <n v="17530.7017032"/>
  </r>
  <r>
    <s v="Incremental"/>
    <s v="Media"/>
    <x v="1"/>
    <x v="1"/>
    <x v="13"/>
    <s v=" Total_JP"/>
    <x v="25"/>
    <n v="18037.7877171"/>
  </r>
  <r>
    <s v="Incremental"/>
    <s v="Media"/>
    <x v="1"/>
    <x v="1"/>
    <x v="13"/>
    <s v=" Total_JP"/>
    <x v="26"/>
    <n v="16717.978074400002"/>
  </r>
  <r>
    <s v="Incremental"/>
    <s v="Media"/>
    <x v="1"/>
    <x v="1"/>
    <x v="13"/>
    <s v=" Total_JP"/>
    <x v="27"/>
    <n v="10678.541049400001"/>
  </r>
  <r>
    <s v="Incremental"/>
    <s v="Media"/>
    <x v="1"/>
    <x v="1"/>
    <x v="13"/>
    <s v=" Total_JP"/>
    <x v="28"/>
    <n v="6723.5794765999999"/>
  </r>
  <r>
    <s v="Incremental"/>
    <s v="Media"/>
    <x v="1"/>
    <x v="1"/>
    <x v="13"/>
    <s v=" Total_JP"/>
    <x v="29"/>
    <n v="8956.8012398999999"/>
  </r>
  <r>
    <s v="Incremental"/>
    <s v="Media"/>
    <x v="1"/>
    <x v="1"/>
    <x v="13"/>
    <s v=" Total_JP"/>
    <x v="30"/>
    <n v="13386.2278286"/>
  </r>
  <r>
    <s v="Incremental"/>
    <s v="Media"/>
    <x v="1"/>
    <x v="1"/>
    <x v="13"/>
    <s v=" Total_JP"/>
    <x v="31"/>
    <n v="12131.721701099999"/>
  </r>
  <r>
    <s v="Incremental"/>
    <s v="Media"/>
    <x v="1"/>
    <x v="1"/>
    <x v="13"/>
    <s v=" Total_JP"/>
    <x v="32"/>
    <n v="7654.2165605"/>
  </r>
  <r>
    <s v="Incremental"/>
    <s v="Media"/>
    <x v="1"/>
    <x v="1"/>
    <x v="13"/>
    <s v=" Total_JP"/>
    <x v="33"/>
    <n v="5582.6630625999996"/>
  </r>
  <r>
    <s v="Incremental"/>
    <s v="Media"/>
    <x v="1"/>
    <x v="1"/>
    <x v="13"/>
    <s v=" Total_JP"/>
    <x v="34"/>
    <n v="5969.7742351999996"/>
  </r>
  <r>
    <s v="Incremental"/>
    <s v="Media"/>
    <x v="1"/>
    <x v="1"/>
    <x v="13"/>
    <s v=" Total_JP"/>
    <x v="35"/>
    <n v="7885.6913112000002"/>
  </r>
  <r>
    <s v="Incremental"/>
    <s v="Media"/>
    <x v="1"/>
    <x v="1"/>
    <x v="13"/>
    <s v=" Total_JP"/>
    <x v="36"/>
    <n v="7566.3269151000004"/>
  </r>
  <r>
    <s v="Incremental"/>
    <s v="Media"/>
    <x v="1"/>
    <x v="1"/>
    <x v="13"/>
    <s v=" Total_JP"/>
    <x v="37"/>
    <n v="6412.9206899999999"/>
  </r>
  <r>
    <s v="Incremental"/>
    <s v="Media"/>
    <x v="1"/>
    <x v="1"/>
    <x v="13"/>
    <s v=" Total_JP"/>
    <x v="38"/>
    <n v="3726.5607836999998"/>
  </r>
  <r>
    <s v="Incremental"/>
    <s v="Media"/>
    <x v="1"/>
    <x v="1"/>
    <x v="13"/>
    <s v=" Total_JP"/>
    <x v="39"/>
    <n v="605.29949360000001"/>
  </r>
  <r>
    <s v="Incremental"/>
    <s v="Media"/>
    <x v="1"/>
    <x v="1"/>
    <x v="13"/>
    <s v=" Total_JP"/>
    <x v="40"/>
    <n v="0"/>
  </r>
  <r>
    <s v="Incremental"/>
    <s v="Media"/>
    <x v="1"/>
    <x v="1"/>
    <x v="13"/>
    <s v=" Total_JP"/>
    <x v="41"/>
    <n v="0"/>
  </r>
  <r>
    <s v="Incremental"/>
    <s v="Media"/>
    <x v="1"/>
    <x v="1"/>
    <x v="13"/>
    <s v=" Total_JP"/>
    <x v="42"/>
    <n v="0"/>
  </r>
  <r>
    <s v="Incremental"/>
    <s v="Media"/>
    <x v="1"/>
    <x v="1"/>
    <x v="13"/>
    <s v=" Total_JP"/>
    <x v="43"/>
    <n v="0"/>
  </r>
  <r>
    <s v="Incremental"/>
    <s v="Media"/>
    <x v="1"/>
    <x v="1"/>
    <x v="13"/>
    <s v=" Total_JP"/>
    <x v="44"/>
    <n v="0"/>
  </r>
  <r>
    <s v="Incremental"/>
    <s v="Media"/>
    <x v="1"/>
    <x v="1"/>
    <x v="13"/>
    <s v=" Total_JP"/>
    <x v="45"/>
    <n v="0"/>
  </r>
  <r>
    <s v="Incremental"/>
    <s v="Media"/>
    <x v="1"/>
    <x v="1"/>
    <x v="13"/>
    <s v=" Total_JP"/>
    <x v="46"/>
    <n v="0"/>
  </r>
  <r>
    <s v="Incremental"/>
    <s v="Media"/>
    <x v="1"/>
    <x v="1"/>
    <x v="13"/>
    <s v=" Total_JP"/>
    <x v="47"/>
    <n v="0"/>
  </r>
  <r>
    <s v="Incremental"/>
    <s v="Media"/>
    <x v="1"/>
    <x v="1"/>
    <x v="13"/>
    <s v=" Total_JP"/>
    <x v="48"/>
    <n v="0"/>
  </r>
  <r>
    <s v="Incremental"/>
    <s v="Media"/>
    <x v="1"/>
    <x v="1"/>
    <x v="13"/>
    <s v=" Total_JP"/>
    <x v="49"/>
    <n v="0"/>
  </r>
  <r>
    <s v="Incremental"/>
    <s v="Media"/>
    <x v="1"/>
    <x v="1"/>
    <x v="13"/>
    <s v=" Total_JP"/>
    <x v="50"/>
    <n v="0"/>
  </r>
  <r>
    <s v="Incremental"/>
    <s v="Media"/>
    <x v="1"/>
    <x v="1"/>
    <x v="13"/>
    <s v=" Total_JP"/>
    <x v="51"/>
    <n v="0"/>
  </r>
  <r>
    <s v="Incremental"/>
    <s v="Media"/>
    <x v="1"/>
    <x v="1"/>
    <x v="13"/>
    <s v=" Total_JP"/>
    <x v="52"/>
    <n v="0"/>
  </r>
  <r>
    <s v="Incremental"/>
    <s v="Media"/>
    <x v="1"/>
    <x v="1"/>
    <x v="13"/>
    <s v=" Total_JP"/>
    <x v="53"/>
    <n v="0"/>
  </r>
  <r>
    <s v="Incremental"/>
    <s v="Media"/>
    <x v="1"/>
    <x v="1"/>
    <x v="13"/>
    <s v=" Total_JP"/>
    <x v="54"/>
    <n v="0"/>
  </r>
  <r>
    <s v="Incremental"/>
    <s v="Media"/>
    <x v="1"/>
    <x v="1"/>
    <x v="13"/>
    <s v=" Total_JP"/>
    <x v="55"/>
    <n v="0"/>
  </r>
  <r>
    <s v="Incremental"/>
    <s v="Media"/>
    <x v="1"/>
    <x v="1"/>
    <x v="13"/>
    <s v=" Total_JP"/>
    <x v="56"/>
    <n v="0"/>
  </r>
  <r>
    <s v="Incremental"/>
    <s v="Media"/>
    <x v="1"/>
    <x v="1"/>
    <x v="13"/>
    <s v=" Total_JP"/>
    <x v="57"/>
    <n v="0"/>
  </r>
  <r>
    <s v="Incremental"/>
    <s v="Media"/>
    <x v="1"/>
    <x v="1"/>
    <x v="13"/>
    <s v=" Total_JP"/>
    <x v="58"/>
    <n v="0"/>
  </r>
  <r>
    <s v="Incremental"/>
    <s v="Media"/>
    <x v="1"/>
    <x v="1"/>
    <x v="13"/>
    <s v=" Total_JP"/>
    <x v="59"/>
    <n v="0"/>
  </r>
  <r>
    <s v="Incremental"/>
    <s v="Media"/>
    <x v="1"/>
    <x v="1"/>
    <x v="13"/>
    <s v=" Total_JP"/>
    <x v="60"/>
    <n v="0"/>
  </r>
  <r>
    <s v="Incremental"/>
    <s v="Media"/>
    <x v="1"/>
    <x v="1"/>
    <x v="13"/>
    <s v=" Total_JP"/>
    <x v="61"/>
    <n v="0"/>
  </r>
  <r>
    <s v="Incremental"/>
    <s v="Media"/>
    <x v="1"/>
    <x v="1"/>
    <x v="13"/>
    <s v=" Total_JP"/>
    <x v="62"/>
    <n v="0"/>
  </r>
  <r>
    <s v="Incremental"/>
    <s v="Media"/>
    <x v="1"/>
    <x v="1"/>
    <x v="13"/>
    <s v=" Total_JP"/>
    <x v="63"/>
    <n v="0"/>
  </r>
  <r>
    <s v="Incremental"/>
    <s v="Media"/>
    <x v="1"/>
    <x v="1"/>
    <x v="13"/>
    <s v=" Total_JP"/>
    <x v="64"/>
    <n v="0"/>
  </r>
  <r>
    <s v="Incremental"/>
    <s v="Media"/>
    <x v="1"/>
    <x v="1"/>
    <x v="13"/>
    <s v=" Total_JP"/>
    <x v="65"/>
    <n v="0"/>
  </r>
  <r>
    <s v="Incremental"/>
    <s v="Media"/>
    <x v="1"/>
    <x v="1"/>
    <x v="13"/>
    <s v=" Total_JP"/>
    <x v="66"/>
    <n v="0"/>
  </r>
  <r>
    <s v="Incremental"/>
    <s v="Media"/>
    <x v="1"/>
    <x v="1"/>
    <x v="13"/>
    <s v=" Total_JP"/>
    <x v="67"/>
    <n v="0"/>
  </r>
  <r>
    <s v="Incremental"/>
    <s v="Media"/>
    <x v="1"/>
    <x v="1"/>
    <x v="13"/>
    <s v=" Total_JP"/>
    <x v="68"/>
    <n v="0"/>
  </r>
  <r>
    <s v="Incremental"/>
    <s v="Media"/>
    <x v="1"/>
    <x v="1"/>
    <x v="13"/>
    <s v=" Total_JP"/>
    <x v="69"/>
    <n v="0"/>
  </r>
  <r>
    <s v="Incremental"/>
    <s v="Media"/>
    <x v="1"/>
    <x v="1"/>
    <x v="13"/>
    <s v=" Total_JP"/>
    <x v="70"/>
    <n v="0"/>
  </r>
  <r>
    <s v="Incremental"/>
    <s v="Media"/>
    <x v="1"/>
    <x v="1"/>
    <x v="13"/>
    <s v=" Total_JP"/>
    <x v="71"/>
    <n v="0"/>
  </r>
  <r>
    <s v="Incremental"/>
    <s v="Media"/>
    <x v="1"/>
    <x v="1"/>
    <x v="13"/>
    <s v=" Total_JP"/>
    <x v="72"/>
    <n v="0"/>
  </r>
  <r>
    <s v="Incremental"/>
    <s v="Media"/>
    <x v="1"/>
    <x v="1"/>
    <x v="13"/>
    <s v=" Total_JP"/>
    <x v="73"/>
    <n v="0"/>
  </r>
  <r>
    <s v="Incremental"/>
    <s v="Media"/>
    <x v="1"/>
    <x v="1"/>
    <x v="13"/>
    <s v=" Total_JP"/>
    <x v="74"/>
    <n v="0"/>
  </r>
  <r>
    <s v="Incremental"/>
    <s v="Media"/>
    <x v="1"/>
    <x v="1"/>
    <x v="13"/>
    <s v=" Total_JP"/>
    <x v="75"/>
    <n v="0"/>
  </r>
  <r>
    <s v="Incremental"/>
    <s v="Media"/>
    <x v="1"/>
    <x v="1"/>
    <x v="13"/>
    <s v=" Total_JP"/>
    <x v="76"/>
    <n v="0"/>
  </r>
  <r>
    <s v="Incremental"/>
    <s v="Media"/>
    <x v="1"/>
    <x v="1"/>
    <x v="13"/>
    <s v=" Total_JP"/>
    <x v="77"/>
    <n v="0"/>
  </r>
  <r>
    <s v="Incremental"/>
    <s v="Media"/>
    <x v="1"/>
    <x v="1"/>
    <x v="13"/>
    <s v=" Total_JP"/>
    <x v="78"/>
    <n v="0"/>
  </r>
  <r>
    <s v="Incremental"/>
    <s v="Media"/>
    <x v="1"/>
    <x v="1"/>
    <x v="13"/>
    <s v=" Total_JP"/>
    <x v="79"/>
    <n v="0"/>
  </r>
  <r>
    <s v="Incremental"/>
    <s v="Media"/>
    <x v="1"/>
    <x v="1"/>
    <x v="13"/>
    <s v=" Total_JP"/>
    <x v="80"/>
    <n v="0"/>
  </r>
  <r>
    <s v="Incremental"/>
    <s v="Media"/>
    <x v="1"/>
    <x v="1"/>
    <x v="13"/>
    <s v=" Total_JP"/>
    <x v="81"/>
    <n v="0"/>
  </r>
  <r>
    <s v="Incremental"/>
    <s v="Media"/>
    <x v="1"/>
    <x v="1"/>
    <x v="13"/>
    <s v=" Total_JP"/>
    <x v="82"/>
    <n v="0"/>
  </r>
  <r>
    <s v="Incremental"/>
    <s v="Media"/>
    <x v="1"/>
    <x v="1"/>
    <x v="13"/>
    <s v=" Total_JP"/>
    <x v="83"/>
    <n v="0"/>
  </r>
  <r>
    <s v="Incremental"/>
    <s v="Media"/>
    <x v="1"/>
    <x v="1"/>
    <x v="13"/>
    <s v=" Total_JP"/>
    <x v="84"/>
    <n v="0"/>
  </r>
  <r>
    <s v="Incremental"/>
    <s v="Media"/>
    <x v="1"/>
    <x v="1"/>
    <x v="13"/>
    <s v=" Total_JP"/>
    <x v="85"/>
    <n v="0"/>
  </r>
  <r>
    <s v="Incremental"/>
    <s v="Media"/>
    <x v="1"/>
    <x v="1"/>
    <x v="13"/>
    <s v=" Total_JP"/>
    <x v="86"/>
    <n v="0"/>
  </r>
  <r>
    <s v="Incremental"/>
    <s v="Media"/>
    <x v="1"/>
    <x v="1"/>
    <x v="13"/>
    <s v=" Total_JP"/>
    <x v="87"/>
    <n v="0"/>
  </r>
  <r>
    <s v="Incremental"/>
    <s v="Media"/>
    <x v="1"/>
    <x v="1"/>
    <x v="13"/>
    <s v=" Total_JP"/>
    <x v="88"/>
    <n v="0"/>
  </r>
  <r>
    <s v="Incremental"/>
    <s v="Media"/>
    <x v="1"/>
    <x v="1"/>
    <x v="13"/>
    <s v=" Total_JP"/>
    <x v="89"/>
    <n v="0"/>
  </r>
  <r>
    <s v="Incremental"/>
    <s v="Media"/>
    <x v="1"/>
    <x v="1"/>
    <x v="13"/>
    <s v=" Total_JP"/>
    <x v="90"/>
    <n v="0"/>
  </r>
  <r>
    <s v="Incremental"/>
    <s v="Media"/>
    <x v="1"/>
    <x v="1"/>
    <x v="13"/>
    <s v=" Total_JP"/>
    <x v="91"/>
    <n v="0"/>
  </r>
  <r>
    <s v="Incremental"/>
    <s v="Media"/>
    <x v="1"/>
    <x v="1"/>
    <x v="13"/>
    <s v=" Total_JP"/>
    <x v="92"/>
    <n v="0"/>
  </r>
  <r>
    <s v="Incremental"/>
    <s v="Media"/>
    <x v="1"/>
    <x v="1"/>
    <x v="13"/>
    <s v=" Total_JP"/>
    <x v="93"/>
    <n v="0"/>
  </r>
  <r>
    <s v="Incremental"/>
    <s v="Media"/>
    <x v="1"/>
    <x v="1"/>
    <x v="13"/>
    <s v=" Total_JP"/>
    <x v="94"/>
    <n v="0"/>
  </r>
  <r>
    <s v="Incremental"/>
    <s v="Media"/>
    <x v="1"/>
    <x v="1"/>
    <x v="13"/>
    <s v=" Total_JP"/>
    <x v="95"/>
    <n v="0"/>
  </r>
  <r>
    <s v="Incremental"/>
    <s v="Media"/>
    <x v="1"/>
    <x v="1"/>
    <x v="13"/>
    <s v=" Total_JP"/>
    <x v="96"/>
    <n v="0"/>
  </r>
  <r>
    <s v="Incremental"/>
    <s v="Media"/>
    <x v="1"/>
    <x v="1"/>
    <x v="13"/>
    <s v=" Total_JP"/>
    <x v="97"/>
    <n v="0"/>
  </r>
  <r>
    <s v="Incremental"/>
    <s v="Media"/>
    <x v="1"/>
    <x v="1"/>
    <x v="13"/>
    <s v=" Total_JP"/>
    <x v="98"/>
    <n v="0"/>
  </r>
  <r>
    <s v="Incremental"/>
    <s v="Media"/>
    <x v="1"/>
    <x v="1"/>
    <x v="13"/>
    <s v=" Total_JP"/>
    <x v="99"/>
    <n v="0"/>
  </r>
  <r>
    <s v="Incremental"/>
    <s v="Media"/>
    <x v="1"/>
    <x v="1"/>
    <x v="13"/>
    <s v=" Total_JP"/>
    <x v="100"/>
    <n v="0"/>
  </r>
  <r>
    <s v="Incremental"/>
    <s v="Media"/>
    <x v="1"/>
    <x v="1"/>
    <x v="13"/>
    <s v=" Total_JP"/>
    <x v="101"/>
    <n v="0"/>
  </r>
  <r>
    <s v="Incremental"/>
    <s v="Media"/>
    <x v="1"/>
    <x v="1"/>
    <x v="13"/>
    <s v=" Total_JP"/>
    <x v="102"/>
    <n v="0"/>
  </r>
  <r>
    <s v="Incremental"/>
    <s v="Media"/>
    <x v="1"/>
    <x v="1"/>
    <x v="13"/>
    <s v=" Total_JP"/>
    <x v="103"/>
    <n v="0"/>
  </r>
  <r>
    <s v="Incremental"/>
    <s v="Media"/>
    <x v="1"/>
    <x v="1"/>
    <x v="13"/>
    <s v=" Total_JP"/>
    <x v="104"/>
    <n v="0"/>
  </r>
  <r>
    <s v="Incremental"/>
    <s v="Media"/>
    <x v="1"/>
    <x v="1"/>
    <x v="13"/>
    <s v=" Total_JP"/>
    <x v="105"/>
    <n v="0"/>
  </r>
  <r>
    <s v="Incremental"/>
    <s v="Media"/>
    <x v="1"/>
    <x v="1"/>
    <x v="13"/>
    <s v=" Total_JP"/>
    <x v="106"/>
    <n v="0"/>
  </r>
  <r>
    <s v="Incremental"/>
    <s v="Media"/>
    <x v="1"/>
    <x v="1"/>
    <x v="13"/>
    <s v=" Total_JP"/>
    <x v="107"/>
    <n v="0"/>
  </r>
  <r>
    <s v="Incremental"/>
    <s v="Media"/>
    <x v="1"/>
    <x v="1"/>
    <x v="13"/>
    <s v=" Total_JP"/>
    <x v="108"/>
    <n v="0"/>
  </r>
  <r>
    <s v="Incremental"/>
    <s v="Media"/>
    <x v="1"/>
    <x v="1"/>
    <x v="13"/>
    <s v=" Total_JP"/>
    <x v="109"/>
    <n v="0"/>
  </r>
  <r>
    <s v="Incremental"/>
    <s v="Media"/>
    <x v="1"/>
    <x v="1"/>
    <x v="13"/>
    <s v=" Total_JP"/>
    <x v="110"/>
    <n v="0"/>
  </r>
  <r>
    <s v="Incremental"/>
    <s v="Media"/>
    <x v="1"/>
    <x v="1"/>
    <x v="13"/>
    <s v=" Total_JP"/>
    <x v="111"/>
    <n v="0"/>
  </r>
  <r>
    <s v="Incremental"/>
    <s v="Media"/>
    <x v="1"/>
    <x v="1"/>
    <x v="13"/>
    <s v=" Total_JP"/>
    <x v="112"/>
    <n v="0"/>
  </r>
  <r>
    <s v="Incremental"/>
    <s v="Media"/>
    <x v="1"/>
    <x v="1"/>
    <x v="13"/>
    <s v=" Total_JP"/>
    <x v="113"/>
    <n v="0"/>
  </r>
  <r>
    <s v="Incremental"/>
    <s v="Media"/>
    <x v="1"/>
    <x v="1"/>
    <x v="13"/>
    <s v=" Total_JP"/>
    <x v="114"/>
    <n v="0"/>
  </r>
  <r>
    <s v="Incremental"/>
    <s v="Media"/>
    <x v="1"/>
    <x v="1"/>
    <x v="13"/>
    <s v=" Total_JP"/>
    <x v="115"/>
    <n v="0"/>
  </r>
  <r>
    <s v="Incremental"/>
    <s v="Media"/>
    <x v="1"/>
    <x v="1"/>
    <x v="13"/>
    <s v=" Total_JP"/>
    <x v="116"/>
    <n v="0"/>
  </r>
  <r>
    <s v="Incremental"/>
    <s v="Media"/>
    <x v="1"/>
    <x v="1"/>
    <x v="13"/>
    <s v=" Total_JP"/>
    <x v="117"/>
    <n v="0"/>
  </r>
  <r>
    <s v="Incremental"/>
    <s v="Media"/>
    <x v="1"/>
    <x v="1"/>
    <x v="13"/>
    <s v=" Total_JP"/>
    <x v="118"/>
    <n v="0"/>
  </r>
  <r>
    <s v="Incremental"/>
    <s v="Media"/>
    <x v="1"/>
    <x v="1"/>
    <x v="13"/>
    <s v=" Total_JP"/>
    <x v="119"/>
    <n v="0"/>
  </r>
  <r>
    <s v="Incremental"/>
    <s v="Media"/>
    <x v="1"/>
    <x v="1"/>
    <x v="13"/>
    <s v=" Total_JP"/>
    <x v="120"/>
    <n v="0"/>
  </r>
  <r>
    <s v="Incremental"/>
    <s v="Media"/>
    <x v="1"/>
    <x v="1"/>
    <x v="13"/>
    <s v=" Total_JP"/>
    <x v="121"/>
    <n v="0"/>
  </r>
  <r>
    <s v="Incremental"/>
    <s v="Media"/>
    <x v="1"/>
    <x v="1"/>
    <x v="13"/>
    <s v=" Total_JP"/>
    <x v="122"/>
    <n v="0"/>
  </r>
  <r>
    <s v="Incremental"/>
    <s v="Media"/>
    <x v="1"/>
    <x v="1"/>
    <x v="13"/>
    <s v=" Total_JP"/>
    <x v="123"/>
    <n v="0"/>
  </r>
  <r>
    <s v="Incremental"/>
    <s v="Media"/>
    <x v="1"/>
    <x v="1"/>
    <x v="13"/>
    <s v=" Total_JP"/>
    <x v="124"/>
    <n v="0"/>
  </r>
  <r>
    <s v="Incremental"/>
    <s v="Media"/>
    <x v="1"/>
    <x v="1"/>
    <x v="13"/>
    <s v=" Total_JP"/>
    <x v="125"/>
    <n v="0"/>
  </r>
  <r>
    <s v="Incremental"/>
    <s v="Media"/>
    <x v="1"/>
    <x v="1"/>
    <x v="13"/>
    <s v=" Total_JP"/>
    <x v="126"/>
    <n v="0"/>
  </r>
  <r>
    <s v="Incremental"/>
    <s v="Media"/>
    <x v="1"/>
    <x v="1"/>
    <x v="13"/>
    <s v=" Total_JP"/>
    <x v="127"/>
    <n v="0"/>
  </r>
  <r>
    <s v="Incremental"/>
    <s v="Media"/>
    <x v="1"/>
    <x v="1"/>
    <x v="13"/>
    <s v=" Total_JP"/>
    <x v="128"/>
    <n v="0"/>
  </r>
  <r>
    <s v="Incremental"/>
    <s v="Media"/>
    <x v="1"/>
    <x v="1"/>
    <x v="13"/>
    <s v=" Total_JP"/>
    <x v="129"/>
    <n v="0"/>
  </r>
  <r>
    <s v="Incremental"/>
    <s v="Media"/>
    <x v="1"/>
    <x v="1"/>
    <x v="13"/>
    <s v=" Total_JP"/>
    <x v="130"/>
    <n v="0"/>
  </r>
  <r>
    <s v="Incremental"/>
    <s v="Media"/>
    <x v="1"/>
    <x v="1"/>
    <x v="13"/>
    <s v=" Total_JP"/>
    <x v="131"/>
    <n v="0"/>
  </r>
  <r>
    <s v="Incremental"/>
    <s v="Media"/>
    <x v="1"/>
    <x v="1"/>
    <x v="13"/>
    <s v=" Total_JP"/>
    <x v="132"/>
    <n v="0"/>
  </r>
  <r>
    <s v="Incremental"/>
    <s v="Media"/>
    <x v="1"/>
    <x v="1"/>
    <x v="13"/>
    <s v=" Total_JP"/>
    <x v="133"/>
    <n v="0"/>
  </r>
  <r>
    <s v="Incremental"/>
    <s v="Media"/>
    <x v="1"/>
    <x v="1"/>
    <x v="13"/>
    <s v=" Total_JP"/>
    <x v="134"/>
    <n v="0"/>
  </r>
  <r>
    <s v="Incremental"/>
    <s v="Media"/>
    <x v="1"/>
    <x v="1"/>
    <x v="13"/>
    <s v=" Total_JP"/>
    <x v="135"/>
    <n v="0"/>
  </r>
  <r>
    <s v="Incremental"/>
    <s v="Media"/>
    <x v="1"/>
    <x v="1"/>
    <x v="13"/>
    <s v=" Total_JP"/>
    <x v="136"/>
    <n v="0"/>
  </r>
  <r>
    <s v="Incremental"/>
    <s v="Media"/>
    <x v="1"/>
    <x v="1"/>
    <x v="13"/>
    <s v=" Total_JP"/>
    <x v="137"/>
    <n v="0"/>
  </r>
  <r>
    <s v="Incremental"/>
    <s v="Media"/>
    <x v="1"/>
    <x v="1"/>
    <x v="13"/>
    <s v=" Total_JP"/>
    <x v="138"/>
    <n v="0"/>
  </r>
  <r>
    <s v="Incremental"/>
    <s v="Media"/>
    <x v="1"/>
    <x v="1"/>
    <x v="13"/>
    <s v=" Total_JP"/>
    <x v="139"/>
    <n v="0"/>
  </r>
  <r>
    <s v="Incremental"/>
    <s v="Media"/>
    <x v="1"/>
    <x v="1"/>
    <x v="13"/>
    <s v=" Total_JP"/>
    <x v="140"/>
    <n v="0"/>
  </r>
  <r>
    <s v="Incremental"/>
    <s v="Media"/>
    <x v="1"/>
    <x v="1"/>
    <x v="13"/>
    <s v=" Total_JP"/>
    <x v="141"/>
    <n v="0"/>
  </r>
  <r>
    <s v="Incremental"/>
    <s v="Media"/>
    <x v="1"/>
    <x v="1"/>
    <x v="13"/>
    <s v=" Total_JP"/>
    <x v="142"/>
    <n v="0"/>
  </r>
  <r>
    <s v="Incremental"/>
    <s v="Media"/>
    <x v="1"/>
    <x v="1"/>
    <x v="13"/>
    <s v=" Total_JP"/>
    <x v="143"/>
    <n v="0"/>
  </r>
  <r>
    <s v="Incremental"/>
    <s v="Media"/>
    <x v="1"/>
    <x v="1"/>
    <x v="13"/>
    <s v=" Total_JP"/>
    <x v="144"/>
    <n v="0"/>
  </r>
  <r>
    <s v="Incremental"/>
    <s v="Media"/>
    <x v="1"/>
    <x v="1"/>
    <x v="13"/>
    <s v=" Total_JP"/>
    <x v="145"/>
    <n v="0"/>
  </r>
  <r>
    <s v="Incremental"/>
    <s v="Media"/>
    <x v="1"/>
    <x v="1"/>
    <x v="13"/>
    <s v=" Total_JP"/>
    <x v="146"/>
    <n v="0"/>
  </r>
  <r>
    <s v="Incremental"/>
    <s v="Media"/>
    <x v="1"/>
    <x v="1"/>
    <x v="13"/>
    <s v=" Total_JP"/>
    <x v="147"/>
    <n v="0"/>
  </r>
  <r>
    <s v="Incremental"/>
    <s v="Media"/>
    <x v="1"/>
    <x v="1"/>
    <x v="13"/>
    <s v=" Total_JP"/>
    <x v="148"/>
    <n v="0"/>
  </r>
  <r>
    <s v="Incremental"/>
    <s v="Media"/>
    <x v="1"/>
    <x v="1"/>
    <x v="13"/>
    <s v=" Total_JP"/>
    <x v="149"/>
    <n v="0"/>
  </r>
  <r>
    <s v="Incremental"/>
    <s v="Media"/>
    <x v="1"/>
    <x v="1"/>
    <x v="13"/>
    <s v=" Total_JP"/>
    <x v="150"/>
    <n v="0"/>
  </r>
  <r>
    <s v="Incremental"/>
    <s v="Media"/>
    <x v="1"/>
    <x v="1"/>
    <x v="13"/>
    <s v=" Total_JP"/>
    <x v="151"/>
    <n v="0"/>
  </r>
  <r>
    <s v="Incremental"/>
    <s v="Media"/>
    <x v="1"/>
    <x v="1"/>
    <x v="13"/>
    <s v=" Total_JP"/>
    <x v="152"/>
    <n v="0"/>
  </r>
  <r>
    <s v="Incremental"/>
    <s v="Media"/>
    <x v="1"/>
    <x v="1"/>
    <x v="13"/>
    <s v=" Total_JP"/>
    <x v="153"/>
    <n v="0"/>
  </r>
  <r>
    <s v="Incremental"/>
    <s v="Media"/>
    <x v="1"/>
    <x v="1"/>
    <x v="13"/>
    <s v=" Total_JP"/>
    <x v="154"/>
    <n v="0"/>
  </r>
  <r>
    <s v="Incremental"/>
    <s v="Media"/>
    <x v="1"/>
    <x v="1"/>
    <x v="13"/>
    <s v=" Total_JP"/>
    <x v="155"/>
    <n v="0"/>
  </r>
  <r>
    <s v="Incremental"/>
    <s v="Media"/>
    <x v="1"/>
    <x v="1"/>
    <x v="14"/>
    <s v=" Total_JP"/>
    <x v="0"/>
    <n v="0"/>
  </r>
  <r>
    <s v="Incremental"/>
    <s v="Media"/>
    <x v="1"/>
    <x v="1"/>
    <x v="14"/>
    <s v=" Total_JP"/>
    <x v="1"/>
    <n v="0"/>
  </r>
  <r>
    <s v="Incremental"/>
    <s v="Media"/>
    <x v="1"/>
    <x v="1"/>
    <x v="14"/>
    <s v=" Total_JP"/>
    <x v="2"/>
    <n v="0"/>
  </r>
  <r>
    <s v="Incremental"/>
    <s v="Media"/>
    <x v="1"/>
    <x v="1"/>
    <x v="14"/>
    <s v=" Total_JP"/>
    <x v="3"/>
    <n v="0"/>
  </r>
  <r>
    <s v="Incremental"/>
    <s v="Media"/>
    <x v="1"/>
    <x v="1"/>
    <x v="14"/>
    <s v=" Total_JP"/>
    <x v="4"/>
    <n v="0"/>
  </r>
  <r>
    <s v="Incremental"/>
    <s v="Media"/>
    <x v="1"/>
    <x v="1"/>
    <x v="14"/>
    <s v=" Total_JP"/>
    <x v="5"/>
    <n v="0"/>
  </r>
  <r>
    <s v="Incremental"/>
    <s v="Media"/>
    <x v="1"/>
    <x v="1"/>
    <x v="14"/>
    <s v=" Total_JP"/>
    <x v="6"/>
    <n v="0"/>
  </r>
  <r>
    <s v="Incremental"/>
    <s v="Media"/>
    <x v="1"/>
    <x v="1"/>
    <x v="14"/>
    <s v=" Total_JP"/>
    <x v="7"/>
    <n v="0"/>
  </r>
  <r>
    <s v="Incremental"/>
    <s v="Media"/>
    <x v="1"/>
    <x v="1"/>
    <x v="14"/>
    <s v=" Total_JP"/>
    <x v="8"/>
    <n v="0"/>
  </r>
  <r>
    <s v="Incremental"/>
    <s v="Media"/>
    <x v="1"/>
    <x v="1"/>
    <x v="14"/>
    <s v=" Total_JP"/>
    <x v="9"/>
    <n v="0"/>
  </r>
  <r>
    <s v="Incremental"/>
    <s v="Media"/>
    <x v="1"/>
    <x v="1"/>
    <x v="14"/>
    <s v=" Total_JP"/>
    <x v="10"/>
    <n v="0"/>
  </r>
  <r>
    <s v="Incremental"/>
    <s v="Media"/>
    <x v="1"/>
    <x v="1"/>
    <x v="14"/>
    <s v=" Total_JP"/>
    <x v="11"/>
    <n v="0"/>
  </r>
  <r>
    <s v="Incremental"/>
    <s v="Media"/>
    <x v="1"/>
    <x v="1"/>
    <x v="14"/>
    <s v=" Total_JP"/>
    <x v="12"/>
    <n v="0"/>
  </r>
  <r>
    <s v="Incremental"/>
    <s v="Media"/>
    <x v="1"/>
    <x v="1"/>
    <x v="14"/>
    <s v=" Total_JP"/>
    <x v="13"/>
    <n v="0"/>
  </r>
  <r>
    <s v="Incremental"/>
    <s v="Media"/>
    <x v="1"/>
    <x v="1"/>
    <x v="14"/>
    <s v=" Total_JP"/>
    <x v="14"/>
    <n v="0"/>
  </r>
  <r>
    <s v="Incremental"/>
    <s v="Media"/>
    <x v="1"/>
    <x v="1"/>
    <x v="14"/>
    <s v=" Total_JP"/>
    <x v="15"/>
    <n v="0"/>
  </r>
  <r>
    <s v="Incremental"/>
    <s v="Media"/>
    <x v="1"/>
    <x v="1"/>
    <x v="14"/>
    <s v=" Total_JP"/>
    <x v="16"/>
    <n v="0"/>
  </r>
  <r>
    <s v="Incremental"/>
    <s v="Media"/>
    <x v="1"/>
    <x v="1"/>
    <x v="14"/>
    <s v=" Total_JP"/>
    <x v="17"/>
    <n v="0"/>
  </r>
  <r>
    <s v="Incremental"/>
    <s v="Media"/>
    <x v="1"/>
    <x v="1"/>
    <x v="14"/>
    <s v=" Total_JP"/>
    <x v="18"/>
    <n v="0"/>
  </r>
  <r>
    <s v="Incremental"/>
    <s v="Media"/>
    <x v="1"/>
    <x v="1"/>
    <x v="14"/>
    <s v=" Total_JP"/>
    <x v="19"/>
    <n v="0"/>
  </r>
  <r>
    <s v="Incremental"/>
    <s v="Media"/>
    <x v="1"/>
    <x v="1"/>
    <x v="14"/>
    <s v=" Total_JP"/>
    <x v="20"/>
    <n v="0"/>
  </r>
  <r>
    <s v="Incremental"/>
    <s v="Media"/>
    <x v="1"/>
    <x v="1"/>
    <x v="14"/>
    <s v=" Total_JP"/>
    <x v="21"/>
    <n v="0"/>
  </r>
  <r>
    <s v="Incremental"/>
    <s v="Media"/>
    <x v="1"/>
    <x v="1"/>
    <x v="14"/>
    <s v=" Total_JP"/>
    <x v="22"/>
    <n v="0"/>
  </r>
  <r>
    <s v="Incremental"/>
    <s v="Media"/>
    <x v="1"/>
    <x v="1"/>
    <x v="14"/>
    <s v=" Total_JP"/>
    <x v="23"/>
    <n v="0"/>
  </r>
  <r>
    <s v="Incremental"/>
    <s v="Media"/>
    <x v="1"/>
    <x v="1"/>
    <x v="14"/>
    <s v=" Total_JP"/>
    <x v="24"/>
    <n v="0"/>
  </r>
  <r>
    <s v="Incremental"/>
    <s v="Media"/>
    <x v="1"/>
    <x v="1"/>
    <x v="14"/>
    <s v=" Total_JP"/>
    <x v="25"/>
    <n v="0"/>
  </r>
  <r>
    <s v="Incremental"/>
    <s v="Media"/>
    <x v="1"/>
    <x v="1"/>
    <x v="14"/>
    <s v=" Total_JP"/>
    <x v="26"/>
    <n v="0"/>
  </r>
  <r>
    <s v="Incremental"/>
    <s v="Media"/>
    <x v="1"/>
    <x v="1"/>
    <x v="14"/>
    <s v=" Total_JP"/>
    <x v="27"/>
    <n v="0"/>
  </r>
  <r>
    <s v="Incremental"/>
    <s v="Media"/>
    <x v="1"/>
    <x v="1"/>
    <x v="14"/>
    <s v=" Total_JP"/>
    <x v="28"/>
    <n v="0"/>
  </r>
  <r>
    <s v="Incremental"/>
    <s v="Media"/>
    <x v="1"/>
    <x v="1"/>
    <x v="14"/>
    <s v=" Total_JP"/>
    <x v="29"/>
    <n v="0"/>
  </r>
  <r>
    <s v="Incremental"/>
    <s v="Media"/>
    <x v="1"/>
    <x v="1"/>
    <x v="14"/>
    <s v=" Total_JP"/>
    <x v="30"/>
    <n v="0"/>
  </r>
  <r>
    <s v="Incremental"/>
    <s v="Media"/>
    <x v="1"/>
    <x v="1"/>
    <x v="14"/>
    <s v=" Total_JP"/>
    <x v="31"/>
    <n v="0"/>
  </r>
  <r>
    <s v="Incremental"/>
    <s v="Media"/>
    <x v="1"/>
    <x v="1"/>
    <x v="14"/>
    <s v=" Total_JP"/>
    <x v="32"/>
    <n v="0"/>
  </r>
  <r>
    <s v="Incremental"/>
    <s v="Media"/>
    <x v="1"/>
    <x v="1"/>
    <x v="14"/>
    <s v=" Total_JP"/>
    <x v="33"/>
    <n v="0"/>
  </r>
  <r>
    <s v="Incremental"/>
    <s v="Media"/>
    <x v="1"/>
    <x v="1"/>
    <x v="14"/>
    <s v=" Total_JP"/>
    <x v="34"/>
    <n v="0"/>
  </r>
  <r>
    <s v="Incremental"/>
    <s v="Media"/>
    <x v="1"/>
    <x v="1"/>
    <x v="14"/>
    <s v=" Total_JP"/>
    <x v="35"/>
    <n v="0"/>
  </r>
  <r>
    <s v="Incremental"/>
    <s v="Media"/>
    <x v="1"/>
    <x v="1"/>
    <x v="14"/>
    <s v=" Total_JP"/>
    <x v="36"/>
    <n v="0"/>
  </r>
  <r>
    <s v="Incremental"/>
    <s v="Media"/>
    <x v="1"/>
    <x v="1"/>
    <x v="14"/>
    <s v=" Total_JP"/>
    <x v="37"/>
    <n v="0"/>
  </r>
  <r>
    <s v="Incremental"/>
    <s v="Media"/>
    <x v="1"/>
    <x v="1"/>
    <x v="14"/>
    <s v=" Total_JP"/>
    <x v="38"/>
    <n v="0"/>
  </r>
  <r>
    <s v="Incremental"/>
    <s v="Media"/>
    <x v="1"/>
    <x v="1"/>
    <x v="14"/>
    <s v=" Total_JP"/>
    <x v="39"/>
    <n v="0"/>
  </r>
  <r>
    <s v="Incremental"/>
    <s v="Media"/>
    <x v="1"/>
    <x v="1"/>
    <x v="14"/>
    <s v=" Total_JP"/>
    <x v="40"/>
    <n v="0"/>
  </r>
  <r>
    <s v="Incremental"/>
    <s v="Media"/>
    <x v="1"/>
    <x v="1"/>
    <x v="14"/>
    <s v=" Total_JP"/>
    <x v="41"/>
    <n v="0"/>
  </r>
  <r>
    <s v="Incremental"/>
    <s v="Media"/>
    <x v="1"/>
    <x v="1"/>
    <x v="14"/>
    <s v=" Total_JP"/>
    <x v="42"/>
    <n v="0"/>
  </r>
  <r>
    <s v="Incremental"/>
    <s v="Media"/>
    <x v="1"/>
    <x v="1"/>
    <x v="14"/>
    <s v=" Total_JP"/>
    <x v="43"/>
    <n v="0"/>
  </r>
  <r>
    <s v="Incremental"/>
    <s v="Media"/>
    <x v="1"/>
    <x v="1"/>
    <x v="14"/>
    <s v=" Total_JP"/>
    <x v="44"/>
    <n v="0"/>
  </r>
  <r>
    <s v="Incremental"/>
    <s v="Media"/>
    <x v="1"/>
    <x v="1"/>
    <x v="14"/>
    <s v=" Total_JP"/>
    <x v="45"/>
    <n v="0"/>
  </r>
  <r>
    <s v="Incremental"/>
    <s v="Media"/>
    <x v="1"/>
    <x v="1"/>
    <x v="14"/>
    <s v=" Total_JP"/>
    <x v="46"/>
    <n v="0"/>
  </r>
  <r>
    <s v="Incremental"/>
    <s v="Media"/>
    <x v="1"/>
    <x v="1"/>
    <x v="14"/>
    <s v=" Total_JP"/>
    <x v="47"/>
    <n v="0"/>
  </r>
  <r>
    <s v="Incremental"/>
    <s v="Media"/>
    <x v="1"/>
    <x v="1"/>
    <x v="14"/>
    <s v=" Total_JP"/>
    <x v="48"/>
    <n v="0"/>
  </r>
  <r>
    <s v="Incremental"/>
    <s v="Media"/>
    <x v="1"/>
    <x v="1"/>
    <x v="14"/>
    <s v=" Total_JP"/>
    <x v="49"/>
    <n v="0"/>
  </r>
  <r>
    <s v="Incremental"/>
    <s v="Media"/>
    <x v="1"/>
    <x v="1"/>
    <x v="14"/>
    <s v=" Total_JP"/>
    <x v="50"/>
    <n v="0"/>
  </r>
  <r>
    <s v="Incremental"/>
    <s v="Media"/>
    <x v="1"/>
    <x v="1"/>
    <x v="14"/>
    <s v=" Total_JP"/>
    <x v="51"/>
    <n v="0"/>
  </r>
  <r>
    <s v="Incremental"/>
    <s v="Media"/>
    <x v="1"/>
    <x v="1"/>
    <x v="14"/>
    <s v=" Total_JP"/>
    <x v="52"/>
    <n v="0"/>
  </r>
  <r>
    <s v="Incremental"/>
    <s v="Media"/>
    <x v="1"/>
    <x v="1"/>
    <x v="14"/>
    <s v=" Total_JP"/>
    <x v="53"/>
    <n v="0"/>
  </r>
  <r>
    <s v="Incremental"/>
    <s v="Media"/>
    <x v="1"/>
    <x v="1"/>
    <x v="14"/>
    <s v=" Total_JP"/>
    <x v="54"/>
    <n v="13960.834785499999"/>
  </r>
  <r>
    <s v="Incremental"/>
    <s v="Media"/>
    <x v="1"/>
    <x v="1"/>
    <x v="14"/>
    <s v=" Total_JP"/>
    <x v="55"/>
    <n v="52860.538927100002"/>
  </r>
  <r>
    <s v="Incremental"/>
    <s v="Media"/>
    <x v="1"/>
    <x v="1"/>
    <x v="14"/>
    <s v=" Total_JP"/>
    <x v="56"/>
    <n v="92380.196162799999"/>
  </r>
  <r>
    <s v="Incremental"/>
    <s v="Media"/>
    <x v="1"/>
    <x v="1"/>
    <x v="14"/>
    <s v=" Total_JP"/>
    <x v="57"/>
    <n v="98890.061331699995"/>
  </r>
  <r>
    <s v="Incremental"/>
    <s v="Media"/>
    <x v="1"/>
    <x v="1"/>
    <x v="14"/>
    <s v=" Total_JP"/>
    <x v="58"/>
    <n v="66028.588171700001"/>
  </r>
  <r>
    <s v="Incremental"/>
    <s v="Media"/>
    <x v="1"/>
    <x v="1"/>
    <x v="14"/>
    <s v=" Total_JP"/>
    <x v="59"/>
    <n v="45070.453930999996"/>
  </r>
  <r>
    <s v="Incremental"/>
    <s v="Media"/>
    <x v="1"/>
    <x v="1"/>
    <x v="14"/>
    <s v=" Total_JP"/>
    <x v="60"/>
    <n v="35909.519272500002"/>
  </r>
  <r>
    <s v="Incremental"/>
    <s v="Media"/>
    <x v="1"/>
    <x v="1"/>
    <x v="14"/>
    <s v=" Total_JP"/>
    <x v="61"/>
    <n v="32370.2191284"/>
  </r>
  <r>
    <s v="Incremental"/>
    <s v="Media"/>
    <x v="1"/>
    <x v="1"/>
    <x v="14"/>
    <s v=" Total_JP"/>
    <x v="62"/>
    <n v="30791.385885899999"/>
  </r>
  <r>
    <s v="Incremental"/>
    <s v="Media"/>
    <x v="1"/>
    <x v="1"/>
    <x v="14"/>
    <s v=" Total_JP"/>
    <x v="63"/>
    <n v="48050.7280483"/>
  </r>
  <r>
    <s v="Incremental"/>
    <s v="Media"/>
    <x v="1"/>
    <x v="1"/>
    <x v="14"/>
    <s v=" Total_JP"/>
    <x v="64"/>
    <n v="57253.340096799999"/>
  </r>
  <r>
    <s v="Incremental"/>
    <s v="Media"/>
    <x v="1"/>
    <x v="1"/>
    <x v="14"/>
    <s v=" Total_JP"/>
    <x v="65"/>
    <n v="58175.327633300003"/>
  </r>
  <r>
    <s v="Incremental"/>
    <s v="Media"/>
    <x v="1"/>
    <x v="1"/>
    <x v="14"/>
    <s v=" Total_JP"/>
    <x v="66"/>
    <n v="22847.0706627"/>
  </r>
  <r>
    <s v="Incremental"/>
    <s v="Media"/>
    <x v="1"/>
    <x v="1"/>
    <x v="14"/>
    <s v=" Total_JP"/>
    <x v="67"/>
    <n v="25497.536591700002"/>
  </r>
  <r>
    <s v="Incremental"/>
    <s v="Media"/>
    <x v="1"/>
    <x v="1"/>
    <x v="14"/>
    <s v=" Total_JP"/>
    <x v="68"/>
    <n v="50529.529797000003"/>
  </r>
  <r>
    <s v="Incremental"/>
    <s v="Media"/>
    <x v="1"/>
    <x v="1"/>
    <x v="14"/>
    <s v=" Total_JP"/>
    <x v="69"/>
    <n v="85273.512119000006"/>
  </r>
  <r>
    <s v="Incremental"/>
    <s v="Media"/>
    <x v="1"/>
    <x v="1"/>
    <x v="14"/>
    <s v=" Total_JP"/>
    <x v="70"/>
    <n v="110166.122127"/>
  </r>
  <r>
    <s v="Incremental"/>
    <s v="Media"/>
    <x v="1"/>
    <x v="1"/>
    <x v="14"/>
    <s v=" Total_JP"/>
    <x v="71"/>
    <n v="110624.63480499999"/>
  </r>
  <r>
    <s v="Incremental"/>
    <s v="Media"/>
    <x v="1"/>
    <x v="1"/>
    <x v="14"/>
    <s v=" Total_JP"/>
    <x v="72"/>
    <n v="89322.453074200006"/>
  </r>
  <r>
    <s v="Incremental"/>
    <s v="Media"/>
    <x v="1"/>
    <x v="1"/>
    <x v="14"/>
    <s v=" Total_JP"/>
    <x v="73"/>
    <n v="53747.202186399998"/>
  </r>
  <r>
    <s v="Incremental"/>
    <s v="Media"/>
    <x v="1"/>
    <x v="1"/>
    <x v="14"/>
    <s v=" Total_JP"/>
    <x v="74"/>
    <n v="24073.519980000001"/>
  </r>
  <r>
    <s v="Incremental"/>
    <s v="Media"/>
    <x v="1"/>
    <x v="1"/>
    <x v="14"/>
    <s v=" Total_JP"/>
    <x v="75"/>
    <n v="0"/>
  </r>
  <r>
    <s v="Incremental"/>
    <s v="Media"/>
    <x v="1"/>
    <x v="1"/>
    <x v="14"/>
    <s v=" Total_JP"/>
    <x v="76"/>
    <n v="0"/>
  </r>
  <r>
    <s v="Incremental"/>
    <s v="Media"/>
    <x v="1"/>
    <x v="1"/>
    <x v="14"/>
    <s v=" Total_JP"/>
    <x v="77"/>
    <n v="0"/>
  </r>
  <r>
    <s v="Incremental"/>
    <s v="Media"/>
    <x v="1"/>
    <x v="1"/>
    <x v="14"/>
    <s v=" Total_JP"/>
    <x v="78"/>
    <n v="0"/>
  </r>
  <r>
    <s v="Incremental"/>
    <s v="Media"/>
    <x v="1"/>
    <x v="1"/>
    <x v="14"/>
    <s v=" Total_JP"/>
    <x v="79"/>
    <n v="0"/>
  </r>
  <r>
    <s v="Incremental"/>
    <s v="Media"/>
    <x v="1"/>
    <x v="1"/>
    <x v="14"/>
    <s v=" Total_JP"/>
    <x v="80"/>
    <n v="0"/>
  </r>
  <r>
    <s v="Incremental"/>
    <s v="Media"/>
    <x v="1"/>
    <x v="1"/>
    <x v="14"/>
    <s v=" Total_JP"/>
    <x v="81"/>
    <n v="0"/>
  </r>
  <r>
    <s v="Incremental"/>
    <s v="Media"/>
    <x v="1"/>
    <x v="1"/>
    <x v="14"/>
    <s v=" Total_JP"/>
    <x v="82"/>
    <n v="0"/>
  </r>
  <r>
    <s v="Incremental"/>
    <s v="Media"/>
    <x v="1"/>
    <x v="1"/>
    <x v="14"/>
    <s v=" Total_JP"/>
    <x v="83"/>
    <n v="0"/>
  </r>
  <r>
    <s v="Incremental"/>
    <s v="Media"/>
    <x v="1"/>
    <x v="1"/>
    <x v="14"/>
    <s v=" Total_JP"/>
    <x v="84"/>
    <n v="0"/>
  </r>
  <r>
    <s v="Incremental"/>
    <s v="Media"/>
    <x v="1"/>
    <x v="1"/>
    <x v="14"/>
    <s v=" Total_JP"/>
    <x v="85"/>
    <n v="0"/>
  </r>
  <r>
    <s v="Incremental"/>
    <s v="Media"/>
    <x v="1"/>
    <x v="1"/>
    <x v="14"/>
    <s v=" Total_JP"/>
    <x v="86"/>
    <n v="0"/>
  </r>
  <r>
    <s v="Incremental"/>
    <s v="Media"/>
    <x v="1"/>
    <x v="1"/>
    <x v="14"/>
    <s v=" Total_JP"/>
    <x v="87"/>
    <n v="0"/>
  </r>
  <r>
    <s v="Incremental"/>
    <s v="Media"/>
    <x v="1"/>
    <x v="1"/>
    <x v="14"/>
    <s v=" Total_JP"/>
    <x v="88"/>
    <n v="0"/>
  </r>
  <r>
    <s v="Incremental"/>
    <s v="Media"/>
    <x v="1"/>
    <x v="1"/>
    <x v="14"/>
    <s v=" Total_JP"/>
    <x v="89"/>
    <n v="0"/>
  </r>
  <r>
    <s v="Incremental"/>
    <s v="Media"/>
    <x v="1"/>
    <x v="1"/>
    <x v="14"/>
    <s v=" Total_JP"/>
    <x v="90"/>
    <n v="0"/>
  </r>
  <r>
    <s v="Incremental"/>
    <s v="Media"/>
    <x v="1"/>
    <x v="1"/>
    <x v="14"/>
    <s v=" Total_JP"/>
    <x v="91"/>
    <n v="0"/>
  </r>
  <r>
    <s v="Incremental"/>
    <s v="Media"/>
    <x v="1"/>
    <x v="1"/>
    <x v="14"/>
    <s v=" Total_JP"/>
    <x v="92"/>
    <n v="0"/>
  </r>
  <r>
    <s v="Incremental"/>
    <s v="Media"/>
    <x v="1"/>
    <x v="1"/>
    <x v="14"/>
    <s v=" Total_JP"/>
    <x v="93"/>
    <n v="0"/>
  </r>
  <r>
    <s v="Incremental"/>
    <s v="Media"/>
    <x v="1"/>
    <x v="1"/>
    <x v="14"/>
    <s v=" Total_JP"/>
    <x v="94"/>
    <n v="0"/>
  </r>
  <r>
    <s v="Incremental"/>
    <s v="Media"/>
    <x v="1"/>
    <x v="1"/>
    <x v="14"/>
    <s v=" Total_JP"/>
    <x v="95"/>
    <n v="0"/>
  </r>
  <r>
    <s v="Incremental"/>
    <s v="Media"/>
    <x v="1"/>
    <x v="1"/>
    <x v="14"/>
    <s v=" Total_JP"/>
    <x v="96"/>
    <n v="0"/>
  </r>
  <r>
    <s v="Incremental"/>
    <s v="Media"/>
    <x v="1"/>
    <x v="1"/>
    <x v="14"/>
    <s v=" Total_JP"/>
    <x v="97"/>
    <n v="0"/>
  </r>
  <r>
    <s v="Incremental"/>
    <s v="Media"/>
    <x v="1"/>
    <x v="1"/>
    <x v="14"/>
    <s v=" Total_JP"/>
    <x v="98"/>
    <n v="0"/>
  </r>
  <r>
    <s v="Incremental"/>
    <s v="Media"/>
    <x v="1"/>
    <x v="1"/>
    <x v="14"/>
    <s v=" Total_JP"/>
    <x v="99"/>
    <n v="0"/>
  </r>
  <r>
    <s v="Incremental"/>
    <s v="Media"/>
    <x v="1"/>
    <x v="1"/>
    <x v="14"/>
    <s v=" Total_JP"/>
    <x v="100"/>
    <n v="0"/>
  </r>
  <r>
    <s v="Incremental"/>
    <s v="Media"/>
    <x v="1"/>
    <x v="1"/>
    <x v="14"/>
    <s v=" Total_JP"/>
    <x v="101"/>
    <n v="0"/>
  </r>
  <r>
    <s v="Incremental"/>
    <s v="Media"/>
    <x v="1"/>
    <x v="1"/>
    <x v="14"/>
    <s v=" Total_JP"/>
    <x v="102"/>
    <n v="0"/>
  </r>
  <r>
    <s v="Incremental"/>
    <s v="Media"/>
    <x v="1"/>
    <x v="1"/>
    <x v="14"/>
    <s v=" Total_JP"/>
    <x v="103"/>
    <n v="0"/>
  </r>
  <r>
    <s v="Incremental"/>
    <s v="Media"/>
    <x v="1"/>
    <x v="1"/>
    <x v="14"/>
    <s v=" Total_JP"/>
    <x v="104"/>
    <n v="0"/>
  </r>
  <r>
    <s v="Incremental"/>
    <s v="Media"/>
    <x v="1"/>
    <x v="1"/>
    <x v="14"/>
    <s v=" Total_JP"/>
    <x v="105"/>
    <n v="0"/>
  </r>
  <r>
    <s v="Incremental"/>
    <s v="Media"/>
    <x v="1"/>
    <x v="1"/>
    <x v="14"/>
    <s v=" Total_JP"/>
    <x v="106"/>
    <n v="0"/>
  </r>
  <r>
    <s v="Incremental"/>
    <s v="Media"/>
    <x v="1"/>
    <x v="1"/>
    <x v="14"/>
    <s v=" Total_JP"/>
    <x v="107"/>
    <n v="0"/>
  </r>
  <r>
    <s v="Incremental"/>
    <s v="Media"/>
    <x v="1"/>
    <x v="1"/>
    <x v="14"/>
    <s v=" Total_JP"/>
    <x v="108"/>
    <n v="0"/>
  </r>
  <r>
    <s v="Incremental"/>
    <s v="Media"/>
    <x v="1"/>
    <x v="1"/>
    <x v="14"/>
    <s v=" Total_JP"/>
    <x v="109"/>
    <n v="0"/>
  </r>
  <r>
    <s v="Incremental"/>
    <s v="Media"/>
    <x v="1"/>
    <x v="1"/>
    <x v="14"/>
    <s v=" Total_JP"/>
    <x v="110"/>
    <n v="0"/>
  </r>
  <r>
    <s v="Incremental"/>
    <s v="Media"/>
    <x v="1"/>
    <x v="1"/>
    <x v="14"/>
    <s v=" Total_JP"/>
    <x v="111"/>
    <n v="0"/>
  </r>
  <r>
    <s v="Incremental"/>
    <s v="Media"/>
    <x v="1"/>
    <x v="1"/>
    <x v="14"/>
    <s v=" Total_JP"/>
    <x v="112"/>
    <n v="0"/>
  </r>
  <r>
    <s v="Incremental"/>
    <s v="Media"/>
    <x v="1"/>
    <x v="1"/>
    <x v="14"/>
    <s v=" Total_JP"/>
    <x v="113"/>
    <n v="0"/>
  </r>
  <r>
    <s v="Incremental"/>
    <s v="Media"/>
    <x v="1"/>
    <x v="1"/>
    <x v="14"/>
    <s v=" Total_JP"/>
    <x v="114"/>
    <n v="0"/>
  </r>
  <r>
    <s v="Incremental"/>
    <s v="Media"/>
    <x v="1"/>
    <x v="1"/>
    <x v="14"/>
    <s v=" Total_JP"/>
    <x v="115"/>
    <n v="0"/>
  </r>
  <r>
    <s v="Incremental"/>
    <s v="Media"/>
    <x v="1"/>
    <x v="1"/>
    <x v="14"/>
    <s v=" Total_JP"/>
    <x v="116"/>
    <n v="0"/>
  </r>
  <r>
    <s v="Incremental"/>
    <s v="Media"/>
    <x v="1"/>
    <x v="1"/>
    <x v="14"/>
    <s v=" Total_JP"/>
    <x v="117"/>
    <n v="0"/>
  </r>
  <r>
    <s v="Incremental"/>
    <s v="Media"/>
    <x v="1"/>
    <x v="1"/>
    <x v="14"/>
    <s v=" Total_JP"/>
    <x v="118"/>
    <n v="0"/>
  </r>
  <r>
    <s v="Incremental"/>
    <s v="Media"/>
    <x v="1"/>
    <x v="1"/>
    <x v="14"/>
    <s v=" Total_JP"/>
    <x v="119"/>
    <n v="0"/>
  </r>
  <r>
    <s v="Incremental"/>
    <s v="Media"/>
    <x v="1"/>
    <x v="1"/>
    <x v="14"/>
    <s v=" Total_JP"/>
    <x v="120"/>
    <n v="0"/>
  </r>
  <r>
    <s v="Incremental"/>
    <s v="Media"/>
    <x v="1"/>
    <x v="1"/>
    <x v="14"/>
    <s v=" Total_JP"/>
    <x v="121"/>
    <n v="0"/>
  </r>
  <r>
    <s v="Incremental"/>
    <s v="Media"/>
    <x v="1"/>
    <x v="1"/>
    <x v="14"/>
    <s v=" Total_JP"/>
    <x v="122"/>
    <n v="0"/>
  </r>
  <r>
    <s v="Incremental"/>
    <s v="Media"/>
    <x v="1"/>
    <x v="1"/>
    <x v="14"/>
    <s v=" Total_JP"/>
    <x v="123"/>
    <n v="0"/>
  </r>
  <r>
    <s v="Incremental"/>
    <s v="Media"/>
    <x v="1"/>
    <x v="1"/>
    <x v="14"/>
    <s v=" Total_JP"/>
    <x v="124"/>
    <n v="0"/>
  </r>
  <r>
    <s v="Incremental"/>
    <s v="Media"/>
    <x v="1"/>
    <x v="1"/>
    <x v="14"/>
    <s v=" Total_JP"/>
    <x v="125"/>
    <n v="0"/>
  </r>
  <r>
    <s v="Incremental"/>
    <s v="Media"/>
    <x v="1"/>
    <x v="1"/>
    <x v="14"/>
    <s v=" Total_JP"/>
    <x v="126"/>
    <n v="0"/>
  </r>
  <r>
    <s v="Incremental"/>
    <s v="Media"/>
    <x v="1"/>
    <x v="1"/>
    <x v="14"/>
    <s v=" Total_JP"/>
    <x v="127"/>
    <n v="0"/>
  </r>
  <r>
    <s v="Incremental"/>
    <s v="Media"/>
    <x v="1"/>
    <x v="1"/>
    <x v="14"/>
    <s v=" Total_JP"/>
    <x v="128"/>
    <n v="0"/>
  </r>
  <r>
    <s v="Incremental"/>
    <s v="Media"/>
    <x v="1"/>
    <x v="1"/>
    <x v="14"/>
    <s v=" Total_JP"/>
    <x v="129"/>
    <n v="0"/>
  </r>
  <r>
    <s v="Incremental"/>
    <s v="Media"/>
    <x v="1"/>
    <x v="1"/>
    <x v="14"/>
    <s v=" Total_JP"/>
    <x v="130"/>
    <n v="0"/>
  </r>
  <r>
    <s v="Incremental"/>
    <s v="Media"/>
    <x v="1"/>
    <x v="1"/>
    <x v="14"/>
    <s v=" Total_JP"/>
    <x v="131"/>
    <n v="0"/>
  </r>
  <r>
    <s v="Incremental"/>
    <s v="Media"/>
    <x v="1"/>
    <x v="1"/>
    <x v="14"/>
    <s v=" Total_JP"/>
    <x v="132"/>
    <n v="0"/>
  </r>
  <r>
    <s v="Incremental"/>
    <s v="Media"/>
    <x v="1"/>
    <x v="1"/>
    <x v="14"/>
    <s v=" Total_JP"/>
    <x v="133"/>
    <n v="0"/>
  </r>
  <r>
    <s v="Incremental"/>
    <s v="Media"/>
    <x v="1"/>
    <x v="1"/>
    <x v="14"/>
    <s v=" Total_JP"/>
    <x v="134"/>
    <n v="0"/>
  </r>
  <r>
    <s v="Incremental"/>
    <s v="Media"/>
    <x v="1"/>
    <x v="1"/>
    <x v="14"/>
    <s v=" Total_JP"/>
    <x v="135"/>
    <n v="0"/>
  </r>
  <r>
    <s v="Incremental"/>
    <s v="Media"/>
    <x v="1"/>
    <x v="1"/>
    <x v="14"/>
    <s v=" Total_JP"/>
    <x v="136"/>
    <n v="0"/>
  </r>
  <r>
    <s v="Incremental"/>
    <s v="Media"/>
    <x v="1"/>
    <x v="1"/>
    <x v="14"/>
    <s v=" Total_JP"/>
    <x v="137"/>
    <n v="0"/>
  </r>
  <r>
    <s v="Incremental"/>
    <s v="Media"/>
    <x v="1"/>
    <x v="1"/>
    <x v="14"/>
    <s v=" Total_JP"/>
    <x v="138"/>
    <n v="0"/>
  </r>
  <r>
    <s v="Incremental"/>
    <s v="Media"/>
    <x v="1"/>
    <x v="1"/>
    <x v="14"/>
    <s v=" Total_JP"/>
    <x v="139"/>
    <n v="0"/>
  </r>
  <r>
    <s v="Incremental"/>
    <s v="Media"/>
    <x v="1"/>
    <x v="1"/>
    <x v="14"/>
    <s v=" Total_JP"/>
    <x v="140"/>
    <n v="0"/>
  </r>
  <r>
    <s v="Incremental"/>
    <s v="Media"/>
    <x v="1"/>
    <x v="1"/>
    <x v="14"/>
    <s v=" Total_JP"/>
    <x v="141"/>
    <n v="0"/>
  </r>
  <r>
    <s v="Incremental"/>
    <s v="Media"/>
    <x v="1"/>
    <x v="1"/>
    <x v="14"/>
    <s v=" Total_JP"/>
    <x v="142"/>
    <n v="0"/>
  </r>
  <r>
    <s v="Incremental"/>
    <s v="Media"/>
    <x v="1"/>
    <x v="1"/>
    <x v="14"/>
    <s v=" Total_JP"/>
    <x v="143"/>
    <n v="0"/>
  </r>
  <r>
    <s v="Incremental"/>
    <s v="Media"/>
    <x v="1"/>
    <x v="1"/>
    <x v="14"/>
    <s v=" Total_JP"/>
    <x v="144"/>
    <n v="0"/>
  </r>
  <r>
    <s v="Incremental"/>
    <s v="Media"/>
    <x v="1"/>
    <x v="1"/>
    <x v="14"/>
    <s v=" Total_JP"/>
    <x v="145"/>
    <n v="0"/>
  </r>
  <r>
    <s v="Incremental"/>
    <s v="Media"/>
    <x v="1"/>
    <x v="1"/>
    <x v="14"/>
    <s v=" Total_JP"/>
    <x v="146"/>
    <n v="0"/>
  </r>
  <r>
    <s v="Incremental"/>
    <s v="Media"/>
    <x v="1"/>
    <x v="1"/>
    <x v="14"/>
    <s v=" Total_JP"/>
    <x v="147"/>
    <n v="0"/>
  </r>
  <r>
    <s v="Incremental"/>
    <s v="Media"/>
    <x v="1"/>
    <x v="1"/>
    <x v="14"/>
    <s v=" Total_JP"/>
    <x v="148"/>
    <n v="0"/>
  </r>
  <r>
    <s v="Incremental"/>
    <s v="Media"/>
    <x v="1"/>
    <x v="1"/>
    <x v="14"/>
    <s v=" Total_JP"/>
    <x v="149"/>
    <n v="0"/>
  </r>
  <r>
    <s v="Incremental"/>
    <s v="Media"/>
    <x v="1"/>
    <x v="1"/>
    <x v="14"/>
    <s v=" Total_JP"/>
    <x v="150"/>
    <n v="0"/>
  </r>
  <r>
    <s v="Incremental"/>
    <s v="Media"/>
    <x v="1"/>
    <x v="1"/>
    <x v="14"/>
    <s v=" Total_JP"/>
    <x v="151"/>
    <n v="0"/>
  </r>
  <r>
    <s v="Incremental"/>
    <s v="Media"/>
    <x v="1"/>
    <x v="1"/>
    <x v="14"/>
    <s v=" Total_JP"/>
    <x v="152"/>
    <n v="0"/>
  </r>
  <r>
    <s v="Incremental"/>
    <s v="Media"/>
    <x v="1"/>
    <x v="1"/>
    <x v="14"/>
    <s v=" Total_JP"/>
    <x v="153"/>
    <n v="0"/>
  </r>
  <r>
    <s v="Incremental"/>
    <s v="Media"/>
    <x v="1"/>
    <x v="1"/>
    <x v="14"/>
    <s v=" Total_JP"/>
    <x v="154"/>
    <n v="0"/>
  </r>
  <r>
    <s v="Incremental"/>
    <s v="Media"/>
    <x v="1"/>
    <x v="1"/>
    <x v="14"/>
    <s v=" Total_JP"/>
    <x v="155"/>
    <n v="0"/>
  </r>
  <r>
    <s v="Incremental"/>
    <s v="Media"/>
    <x v="1"/>
    <x v="1"/>
    <x v="15"/>
    <s v=" Total_JP"/>
    <x v="0"/>
    <n v="0"/>
  </r>
  <r>
    <s v="Incremental"/>
    <s v="Media"/>
    <x v="1"/>
    <x v="1"/>
    <x v="15"/>
    <s v=" Total_JP"/>
    <x v="1"/>
    <n v="0"/>
  </r>
  <r>
    <s v="Incremental"/>
    <s v="Media"/>
    <x v="1"/>
    <x v="1"/>
    <x v="15"/>
    <s v=" Total_JP"/>
    <x v="2"/>
    <n v="0"/>
  </r>
  <r>
    <s v="Incremental"/>
    <s v="Media"/>
    <x v="1"/>
    <x v="1"/>
    <x v="15"/>
    <s v=" Total_JP"/>
    <x v="3"/>
    <n v="0"/>
  </r>
  <r>
    <s v="Incremental"/>
    <s v="Media"/>
    <x v="1"/>
    <x v="1"/>
    <x v="15"/>
    <s v=" Total_JP"/>
    <x v="4"/>
    <n v="0"/>
  </r>
  <r>
    <s v="Incremental"/>
    <s v="Media"/>
    <x v="1"/>
    <x v="1"/>
    <x v="15"/>
    <s v=" Total_JP"/>
    <x v="5"/>
    <n v="0"/>
  </r>
  <r>
    <s v="Incremental"/>
    <s v="Media"/>
    <x v="1"/>
    <x v="1"/>
    <x v="15"/>
    <s v=" Total_JP"/>
    <x v="6"/>
    <n v="0"/>
  </r>
  <r>
    <s v="Incremental"/>
    <s v="Media"/>
    <x v="1"/>
    <x v="1"/>
    <x v="15"/>
    <s v=" Total_JP"/>
    <x v="7"/>
    <n v="0"/>
  </r>
  <r>
    <s v="Incremental"/>
    <s v="Media"/>
    <x v="1"/>
    <x v="1"/>
    <x v="15"/>
    <s v=" Total_JP"/>
    <x v="8"/>
    <n v="0"/>
  </r>
  <r>
    <s v="Incremental"/>
    <s v="Media"/>
    <x v="1"/>
    <x v="1"/>
    <x v="15"/>
    <s v=" Total_JP"/>
    <x v="9"/>
    <n v="0"/>
  </r>
  <r>
    <s v="Incremental"/>
    <s v="Media"/>
    <x v="1"/>
    <x v="1"/>
    <x v="15"/>
    <s v=" Total_JP"/>
    <x v="10"/>
    <n v="0"/>
  </r>
  <r>
    <s v="Incremental"/>
    <s v="Media"/>
    <x v="1"/>
    <x v="1"/>
    <x v="15"/>
    <s v=" Total_JP"/>
    <x v="11"/>
    <n v="0"/>
  </r>
  <r>
    <s v="Incremental"/>
    <s v="Media"/>
    <x v="1"/>
    <x v="1"/>
    <x v="15"/>
    <s v=" Total_JP"/>
    <x v="12"/>
    <n v="0"/>
  </r>
  <r>
    <s v="Incremental"/>
    <s v="Media"/>
    <x v="1"/>
    <x v="1"/>
    <x v="15"/>
    <s v=" Total_JP"/>
    <x v="13"/>
    <n v="0"/>
  </r>
  <r>
    <s v="Incremental"/>
    <s v="Media"/>
    <x v="1"/>
    <x v="1"/>
    <x v="15"/>
    <s v=" Total_JP"/>
    <x v="14"/>
    <n v="0"/>
  </r>
  <r>
    <s v="Incremental"/>
    <s v="Media"/>
    <x v="1"/>
    <x v="1"/>
    <x v="15"/>
    <s v=" Total_JP"/>
    <x v="15"/>
    <n v="0"/>
  </r>
  <r>
    <s v="Incremental"/>
    <s v="Media"/>
    <x v="1"/>
    <x v="1"/>
    <x v="15"/>
    <s v=" Total_JP"/>
    <x v="16"/>
    <n v="0"/>
  </r>
  <r>
    <s v="Incremental"/>
    <s v="Media"/>
    <x v="1"/>
    <x v="1"/>
    <x v="15"/>
    <s v=" Total_JP"/>
    <x v="17"/>
    <n v="0"/>
  </r>
  <r>
    <s v="Incremental"/>
    <s v="Media"/>
    <x v="1"/>
    <x v="1"/>
    <x v="15"/>
    <s v=" Total_JP"/>
    <x v="18"/>
    <n v="0"/>
  </r>
  <r>
    <s v="Incremental"/>
    <s v="Media"/>
    <x v="1"/>
    <x v="1"/>
    <x v="15"/>
    <s v=" Total_JP"/>
    <x v="19"/>
    <n v="0"/>
  </r>
  <r>
    <s v="Incremental"/>
    <s v="Media"/>
    <x v="1"/>
    <x v="1"/>
    <x v="15"/>
    <s v=" Total_JP"/>
    <x v="20"/>
    <n v="0"/>
  </r>
  <r>
    <s v="Incremental"/>
    <s v="Media"/>
    <x v="1"/>
    <x v="1"/>
    <x v="15"/>
    <s v=" Total_JP"/>
    <x v="21"/>
    <n v="0"/>
  </r>
  <r>
    <s v="Incremental"/>
    <s v="Media"/>
    <x v="1"/>
    <x v="1"/>
    <x v="15"/>
    <s v=" Total_JP"/>
    <x v="22"/>
    <n v="0"/>
  </r>
  <r>
    <s v="Incremental"/>
    <s v="Media"/>
    <x v="1"/>
    <x v="1"/>
    <x v="15"/>
    <s v=" Total_JP"/>
    <x v="23"/>
    <n v="0"/>
  </r>
  <r>
    <s v="Incremental"/>
    <s v="Media"/>
    <x v="1"/>
    <x v="1"/>
    <x v="15"/>
    <s v=" Total_JP"/>
    <x v="24"/>
    <n v="0"/>
  </r>
  <r>
    <s v="Incremental"/>
    <s v="Media"/>
    <x v="1"/>
    <x v="1"/>
    <x v="15"/>
    <s v=" Total_JP"/>
    <x v="25"/>
    <n v="0"/>
  </r>
  <r>
    <s v="Incremental"/>
    <s v="Media"/>
    <x v="1"/>
    <x v="1"/>
    <x v="15"/>
    <s v=" Total_JP"/>
    <x v="26"/>
    <n v="0"/>
  </r>
  <r>
    <s v="Incremental"/>
    <s v="Media"/>
    <x v="1"/>
    <x v="1"/>
    <x v="15"/>
    <s v=" Total_JP"/>
    <x v="27"/>
    <n v="0"/>
  </r>
  <r>
    <s v="Incremental"/>
    <s v="Media"/>
    <x v="1"/>
    <x v="1"/>
    <x v="15"/>
    <s v=" Total_JP"/>
    <x v="28"/>
    <n v="0"/>
  </r>
  <r>
    <s v="Incremental"/>
    <s v="Media"/>
    <x v="1"/>
    <x v="1"/>
    <x v="15"/>
    <s v=" Total_JP"/>
    <x v="29"/>
    <n v="0"/>
  </r>
  <r>
    <s v="Incremental"/>
    <s v="Media"/>
    <x v="1"/>
    <x v="1"/>
    <x v="15"/>
    <s v=" Total_JP"/>
    <x v="30"/>
    <n v="0"/>
  </r>
  <r>
    <s v="Incremental"/>
    <s v="Media"/>
    <x v="1"/>
    <x v="1"/>
    <x v="15"/>
    <s v=" Total_JP"/>
    <x v="31"/>
    <n v="0"/>
  </r>
  <r>
    <s v="Incremental"/>
    <s v="Media"/>
    <x v="1"/>
    <x v="1"/>
    <x v="15"/>
    <s v=" Total_JP"/>
    <x v="32"/>
    <n v="0"/>
  </r>
  <r>
    <s v="Incremental"/>
    <s v="Media"/>
    <x v="1"/>
    <x v="1"/>
    <x v="15"/>
    <s v=" Total_JP"/>
    <x v="33"/>
    <n v="0"/>
  </r>
  <r>
    <s v="Incremental"/>
    <s v="Media"/>
    <x v="1"/>
    <x v="1"/>
    <x v="15"/>
    <s v=" Total_JP"/>
    <x v="34"/>
    <n v="0"/>
  </r>
  <r>
    <s v="Incremental"/>
    <s v="Media"/>
    <x v="1"/>
    <x v="1"/>
    <x v="15"/>
    <s v=" Total_JP"/>
    <x v="35"/>
    <n v="0"/>
  </r>
  <r>
    <s v="Incremental"/>
    <s v="Media"/>
    <x v="1"/>
    <x v="1"/>
    <x v="15"/>
    <s v=" Total_JP"/>
    <x v="36"/>
    <n v="0"/>
  </r>
  <r>
    <s v="Incremental"/>
    <s v="Media"/>
    <x v="1"/>
    <x v="1"/>
    <x v="15"/>
    <s v=" Total_JP"/>
    <x v="37"/>
    <n v="0"/>
  </r>
  <r>
    <s v="Incremental"/>
    <s v="Media"/>
    <x v="1"/>
    <x v="1"/>
    <x v="15"/>
    <s v=" Total_JP"/>
    <x v="38"/>
    <n v="0"/>
  </r>
  <r>
    <s v="Incremental"/>
    <s v="Media"/>
    <x v="1"/>
    <x v="1"/>
    <x v="15"/>
    <s v=" Total_JP"/>
    <x v="39"/>
    <n v="0"/>
  </r>
  <r>
    <s v="Incremental"/>
    <s v="Media"/>
    <x v="1"/>
    <x v="1"/>
    <x v="15"/>
    <s v=" Total_JP"/>
    <x v="40"/>
    <n v="0"/>
  </r>
  <r>
    <s v="Incremental"/>
    <s v="Media"/>
    <x v="1"/>
    <x v="1"/>
    <x v="15"/>
    <s v=" Total_JP"/>
    <x v="41"/>
    <n v="0"/>
  </r>
  <r>
    <s v="Incremental"/>
    <s v="Media"/>
    <x v="1"/>
    <x v="1"/>
    <x v="15"/>
    <s v=" Total_JP"/>
    <x v="42"/>
    <n v="0"/>
  </r>
  <r>
    <s v="Incremental"/>
    <s v="Media"/>
    <x v="1"/>
    <x v="1"/>
    <x v="15"/>
    <s v=" Total_JP"/>
    <x v="43"/>
    <n v="0"/>
  </r>
  <r>
    <s v="Incremental"/>
    <s v="Media"/>
    <x v="1"/>
    <x v="1"/>
    <x v="15"/>
    <s v=" Total_JP"/>
    <x v="44"/>
    <n v="0"/>
  </r>
  <r>
    <s v="Incremental"/>
    <s v="Media"/>
    <x v="1"/>
    <x v="1"/>
    <x v="15"/>
    <s v=" Total_JP"/>
    <x v="45"/>
    <n v="0"/>
  </r>
  <r>
    <s v="Incremental"/>
    <s v="Media"/>
    <x v="1"/>
    <x v="1"/>
    <x v="15"/>
    <s v=" Total_JP"/>
    <x v="46"/>
    <n v="0"/>
  </r>
  <r>
    <s v="Incremental"/>
    <s v="Media"/>
    <x v="1"/>
    <x v="1"/>
    <x v="15"/>
    <s v=" Total_JP"/>
    <x v="47"/>
    <n v="0"/>
  </r>
  <r>
    <s v="Incremental"/>
    <s v="Media"/>
    <x v="1"/>
    <x v="1"/>
    <x v="15"/>
    <s v=" Total_JP"/>
    <x v="48"/>
    <n v="0"/>
  </r>
  <r>
    <s v="Incremental"/>
    <s v="Media"/>
    <x v="1"/>
    <x v="1"/>
    <x v="15"/>
    <s v=" Total_JP"/>
    <x v="49"/>
    <n v="0"/>
  </r>
  <r>
    <s v="Incremental"/>
    <s v="Media"/>
    <x v="1"/>
    <x v="1"/>
    <x v="15"/>
    <s v=" Total_JP"/>
    <x v="50"/>
    <n v="0"/>
  </r>
  <r>
    <s v="Incremental"/>
    <s v="Media"/>
    <x v="1"/>
    <x v="1"/>
    <x v="15"/>
    <s v=" Total_JP"/>
    <x v="51"/>
    <n v="0"/>
  </r>
  <r>
    <s v="Incremental"/>
    <s v="Media"/>
    <x v="1"/>
    <x v="1"/>
    <x v="15"/>
    <s v=" Total_JP"/>
    <x v="52"/>
    <n v="0"/>
  </r>
  <r>
    <s v="Incremental"/>
    <s v="Media"/>
    <x v="1"/>
    <x v="1"/>
    <x v="15"/>
    <s v=" Total_JP"/>
    <x v="53"/>
    <n v="0"/>
  </r>
  <r>
    <s v="Incremental"/>
    <s v="Media"/>
    <x v="1"/>
    <x v="1"/>
    <x v="15"/>
    <s v=" Total_JP"/>
    <x v="54"/>
    <n v="0"/>
  </r>
  <r>
    <s v="Incremental"/>
    <s v="Media"/>
    <x v="1"/>
    <x v="1"/>
    <x v="15"/>
    <s v=" Total_JP"/>
    <x v="55"/>
    <n v="0"/>
  </r>
  <r>
    <s v="Incremental"/>
    <s v="Media"/>
    <x v="1"/>
    <x v="1"/>
    <x v="15"/>
    <s v=" Total_JP"/>
    <x v="56"/>
    <n v="0"/>
  </r>
  <r>
    <s v="Incremental"/>
    <s v="Media"/>
    <x v="1"/>
    <x v="1"/>
    <x v="15"/>
    <s v=" Total_JP"/>
    <x v="57"/>
    <n v="0"/>
  </r>
  <r>
    <s v="Incremental"/>
    <s v="Media"/>
    <x v="1"/>
    <x v="1"/>
    <x v="15"/>
    <s v=" Total_JP"/>
    <x v="58"/>
    <n v="0"/>
  </r>
  <r>
    <s v="Incremental"/>
    <s v="Media"/>
    <x v="1"/>
    <x v="1"/>
    <x v="15"/>
    <s v=" Total_JP"/>
    <x v="59"/>
    <n v="0"/>
  </r>
  <r>
    <s v="Incremental"/>
    <s v="Media"/>
    <x v="1"/>
    <x v="1"/>
    <x v="15"/>
    <s v=" Total_JP"/>
    <x v="60"/>
    <n v="0"/>
  </r>
  <r>
    <s v="Incremental"/>
    <s v="Media"/>
    <x v="1"/>
    <x v="1"/>
    <x v="15"/>
    <s v=" Total_JP"/>
    <x v="61"/>
    <n v="0"/>
  </r>
  <r>
    <s v="Incremental"/>
    <s v="Media"/>
    <x v="1"/>
    <x v="1"/>
    <x v="15"/>
    <s v=" Total_JP"/>
    <x v="62"/>
    <n v="0"/>
  </r>
  <r>
    <s v="Incremental"/>
    <s v="Media"/>
    <x v="1"/>
    <x v="1"/>
    <x v="15"/>
    <s v=" Total_JP"/>
    <x v="63"/>
    <n v="0"/>
  </r>
  <r>
    <s v="Incremental"/>
    <s v="Media"/>
    <x v="1"/>
    <x v="1"/>
    <x v="15"/>
    <s v=" Total_JP"/>
    <x v="64"/>
    <n v="0"/>
  </r>
  <r>
    <s v="Incremental"/>
    <s v="Media"/>
    <x v="1"/>
    <x v="1"/>
    <x v="15"/>
    <s v=" Total_JP"/>
    <x v="65"/>
    <n v="0"/>
  </r>
  <r>
    <s v="Incremental"/>
    <s v="Media"/>
    <x v="1"/>
    <x v="1"/>
    <x v="15"/>
    <s v=" Total_JP"/>
    <x v="66"/>
    <n v="0"/>
  </r>
  <r>
    <s v="Incremental"/>
    <s v="Media"/>
    <x v="1"/>
    <x v="1"/>
    <x v="15"/>
    <s v=" Total_JP"/>
    <x v="67"/>
    <n v="0"/>
  </r>
  <r>
    <s v="Incremental"/>
    <s v="Media"/>
    <x v="1"/>
    <x v="1"/>
    <x v="15"/>
    <s v=" Total_JP"/>
    <x v="68"/>
    <n v="0"/>
  </r>
  <r>
    <s v="Incremental"/>
    <s v="Media"/>
    <x v="1"/>
    <x v="1"/>
    <x v="15"/>
    <s v=" Total_JP"/>
    <x v="69"/>
    <n v="0"/>
  </r>
  <r>
    <s v="Incremental"/>
    <s v="Media"/>
    <x v="1"/>
    <x v="1"/>
    <x v="15"/>
    <s v=" Total_JP"/>
    <x v="70"/>
    <n v="0"/>
  </r>
  <r>
    <s v="Incremental"/>
    <s v="Media"/>
    <x v="1"/>
    <x v="1"/>
    <x v="15"/>
    <s v=" Total_JP"/>
    <x v="71"/>
    <n v="0"/>
  </r>
  <r>
    <s v="Incremental"/>
    <s v="Media"/>
    <x v="1"/>
    <x v="1"/>
    <x v="15"/>
    <s v=" Total_JP"/>
    <x v="72"/>
    <n v="0"/>
  </r>
  <r>
    <s v="Incremental"/>
    <s v="Media"/>
    <x v="1"/>
    <x v="1"/>
    <x v="15"/>
    <s v=" Total_JP"/>
    <x v="73"/>
    <n v="0"/>
  </r>
  <r>
    <s v="Incremental"/>
    <s v="Media"/>
    <x v="1"/>
    <x v="1"/>
    <x v="15"/>
    <s v=" Total_JP"/>
    <x v="74"/>
    <n v="0"/>
  </r>
  <r>
    <s v="Incremental"/>
    <s v="Media"/>
    <x v="1"/>
    <x v="1"/>
    <x v="15"/>
    <s v=" Total_JP"/>
    <x v="75"/>
    <n v="0"/>
  </r>
  <r>
    <s v="Incremental"/>
    <s v="Media"/>
    <x v="1"/>
    <x v="1"/>
    <x v="15"/>
    <s v=" Total_JP"/>
    <x v="76"/>
    <n v="0"/>
  </r>
  <r>
    <s v="Incremental"/>
    <s v="Media"/>
    <x v="1"/>
    <x v="1"/>
    <x v="15"/>
    <s v=" Total_JP"/>
    <x v="77"/>
    <n v="0"/>
  </r>
  <r>
    <s v="Incremental"/>
    <s v="Media"/>
    <x v="1"/>
    <x v="1"/>
    <x v="15"/>
    <s v=" Total_JP"/>
    <x v="78"/>
    <n v="0"/>
  </r>
  <r>
    <s v="Incremental"/>
    <s v="Media"/>
    <x v="1"/>
    <x v="1"/>
    <x v="15"/>
    <s v=" Total_JP"/>
    <x v="79"/>
    <n v="0"/>
  </r>
  <r>
    <s v="Incremental"/>
    <s v="Media"/>
    <x v="1"/>
    <x v="1"/>
    <x v="15"/>
    <s v=" Total_JP"/>
    <x v="80"/>
    <n v="0"/>
  </r>
  <r>
    <s v="Incremental"/>
    <s v="Media"/>
    <x v="1"/>
    <x v="1"/>
    <x v="15"/>
    <s v=" Total_JP"/>
    <x v="81"/>
    <n v="0"/>
  </r>
  <r>
    <s v="Incremental"/>
    <s v="Media"/>
    <x v="1"/>
    <x v="1"/>
    <x v="15"/>
    <s v=" Total_JP"/>
    <x v="82"/>
    <n v="0"/>
  </r>
  <r>
    <s v="Incremental"/>
    <s v="Media"/>
    <x v="1"/>
    <x v="1"/>
    <x v="15"/>
    <s v=" Total_JP"/>
    <x v="83"/>
    <n v="0"/>
  </r>
  <r>
    <s v="Incremental"/>
    <s v="Media"/>
    <x v="1"/>
    <x v="1"/>
    <x v="15"/>
    <s v=" Total_JP"/>
    <x v="84"/>
    <n v="0"/>
  </r>
  <r>
    <s v="Incremental"/>
    <s v="Media"/>
    <x v="1"/>
    <x v="1"/>
    <x v="15"/>
    <s v=" Total_JP"/>
    <x v="85"/>
    <n v="0"/>
  </r>
  <r>
    <s v="Incremental"/>
    <s v="Media"/>
    <x v="1"/>
    <x v="1"/>
    <x v="15"/>
    <s v=" Total_JP"/>
    <x v="86"/>
    <n v="0"/>
  </r>
  <r>
    <s v="Incremental"/>
    <s v="Media"/>
    <x v="1"/>
    <x v="1"/>
    <x v="15"/>
    <s v=" Total_JP"/>
    <x v="87"/>
    <n v="0"/>
  </r>
  <r>
    <s v="Incremental"/>
    <s v="Media"/>
    <x v="1"/>
    <x v="1"/>
    <x v="15"/>
    <s v=" Total_JP"/>
    <x v="88"/>
    <n v="0"/>
  </r>
  <r>
    <s v="Incremental"/>
    <s v="Media"/>
    <x v="1"/>
    <x v="1"/>
    <x v="15"/>
    <s v=" Total_JP"/>
    <x v="89"/>
    <n v="0"/>
  </r>
  <r>
    <s v="Incremental"/>
    <s v="Media"/>
    <x v="1"/>
    <x v="1"/>
    <x v="15"/>
    <s v=" Total_JP"/>
    <x v="90"/>
    <n v="0"/>
  </r>
  <r>
    <s v="Incremental"/>
    <s v="Media"/>
    <x v="1"/>
    <x v="1"/>
    <x v="15"/>
    <s v=" Total_JP"/>
    <x v="91"/>
    <n v="0"/>
  </r>
  <r>
    <s v="Incremental"/>
    <s v="Media"/>
    <x v="1"/>
    <x v="1"/>
    <x v="15"/>
    <s v=" Total_JP"/>
    <x v="92"/>
    <n v="0"/>
  </r>
  <r>
    <s v="Incremental"/>
    <s v="Media"/>
    <x v="1"/>
    <x v="1"/>
    <x v="15"/>
    <s v=" Total_JP"/>
    <x v="93"/>
    <n v="0"/>
  </r>
  <r>
    <s v="Incremental"/>
    <s v="Media"/>
    <x v="1"/>
    <x v="1"/>
    <x v="15"/>
    <s v=" Total_JP"/>
    <x v="94"/>
    <n v="0"/>
  </r>
  <r>
    <s v="Incremental"/>
    <s v="Media"/>
    <x v="1"/>
    <x v="1"/>
    <x v="15"/>
    <s v=" Total_JP"/>
    <x v="95"/>
    <n v="0"/>
  </r>
  <r>
    <s v="Incremental"/>
    <s v="Media"/>
    <x v="1"/>
    <x v="1"/>
    <x v="15"/>
    <s v=" Total_JP"/>
    <x v="96"/>
    <n v="0"/>
  </r>
  <r>
    <s v="Incremental"/>
    <s v="Media"/>
    <x v="1"/>
    <x v="1"/>
    <x v="15"/>
    <s v=" Total_JP"/>
    <x v="97"/>
    <n v="0"/>
  </r>
  <r>
    <s v="Incremental"/>
    <s v="Media"/>
    <x v="1"/>
    <x v="1"/>
    <x v="15"/>
    <s v=" Total_JP"/>
    <x v="98"/>
    <n v="0"/>
  </r>
  <r>
    <s v="Incremental"/>
    <s v="Media"/>
    <x v="1"/>
    <x v="1"/>
    <x v="15"/>
    <s v=" Total_JP"/>
    <x v="99"/>
    <n v="0"/>
  </r>
  <r>
    <s v="Incremental"/>
    <s v="Media"/>
    <x v="1"/>
    <x v="1"/>
    <x v="15"/>
    <s v=" Total_JP"/>
    <x v="100"/>
    <n v="0"/>
  </r>
  <r>
    <s v="Incremental"/>
    <s v="Media"/>
    <x v="1"/>
    <x v="1"/>
    <x v="15"/>
    <s v=" Total_JP"/>
    <x v="101"/>
    <n v="0"/>
  </r>
  <r>
    <s v="Incremental"/>
    <s v="Media"/>
    <x v="1"/>
    <x v="1"/>
    <x v="15"/>
    <s v=" Total_JP"/>
    <x v="102"/>
    <n v="0"/>
  </r>
  <r>
    <s v="Incremental"/>
    <s v="Media"/>
    <x v="1"/>
    <x v="1"/>
    <x v="15"/>
    <s v=" Total_JP"/>
    <x v="103"/>
    <n v="0"/>
  </r>
  <r>
    <s v="Incremental"/>
    <s v="Media"/>
    <x v="1"/>
    <x v="1"/>
    <x v="15"/>
    <s v=" Total_JP"/>
    <x v="104"/>
    <n v="0"/>
  </r>
  <r>
    <s v="Incremental"/>
    <s v="Media"/>
    <x v="1"/>
    <x v="1"/>
    <x v="15"/>
    <s v=" Total_JP"/>
    <x v="105"/>
    <n v="0"/>
  </r>
  <r>
    <s v="Incremental"/>
    <s v="Media"/>
    <x v="1"/>
    <x v="1"/>
    <x v="15"/>
    <s v=" Total_JP"/>
    <x v="106"/>
    <n v="0"/>
  </r>
  <r>
    <s v="Incremental"/>
    <s v="Media"/>
    <x v="1"/>
    <x v="1"/>
    <x v="15"/>
    <s v=" Total_JP"/>
    <x v="107"/>
    <n v="0"/>
  </r>
  <r>
    <s v="Incremental"/>
    <s v="Media"/>
    <x v="1"/>
    <x v="1"/>
    <x v="15"/>
    <s v=" Total_JP"/>
    <x v="108"/>
    <n v="0"/>
  </r>
  <r>
    <s v="Incremental"/>
    <s v="Media"/>
    <x v="1"/>
    <x v="1"/>
    <x v="15"/>
    <s v=" Total_JP"/>
    <x v="109"/>
    <n v="6835.4731504000001"/>
  </r>
  <r>
    <s v="Incremental"/>
    <s v="Media"/>
    <x v="1"/>
    <x v="1"/>
    <x v="15"/>
    <s v=" Total_JP"/>
    <x v="110"/>
    <n v="26054.9977334"/>
  </r>
  <r>
    <s v="Incremental"/>
    <s v="Media"/>
    <x v="1"/>
    <x v="1"/>
    <x v="15"/>
    <s v=" Total_JP"/>
    <x v="111"/>
    <n v="43299.055763299999"/>
  </r>
  <r>
    <s v="Incremental"/>
    <s v="Media"/>
    <x v="1"/>
    <x v="1"/>
    <x v="15"/>
    <s v=" Total_JP"/>
    <x v="112"/>
    <n v="45600.711417500002"/>
  </r>
  <r>
    <s v="Incremental"/>
    <s v="Media"/>
    <x v="1"/>
    <x v="1"/>
    <x v="15"/>
    <s v=" Total_JP"/>
    <x v="113"/>
    <n v="39474.101326600001"/>
  </r>
  <r>
    <s v="Incremental"/>
    <s v="Media"/>
    <x v="1"/>
    <x v="1"/>
    <x v="15"/>
    <s v=" Total_JP"/>
    <x v="114"/>
    <n v="38577.504271099999"/>
  </r>
  <r>
    <s v="Incremental"/>
    <s v="Media"/>
    <x v="1"/>
    <x v="1"/>
    <x v="15"/>
    <s v=" Total_JP"/>
    <x v="115"/>
    <n v="24381.7881294"/>
  </r>
  <r>
    <s v="Incremental"/>
    <s v="Media"/>
    <x v="1"/>
    <x v="1"/>
    <x v="15"/>
    <s v=" Total_JP"/>
    <x v="116"/>
    <n v="740.18910410000001"/>
  </r>
  <r>
    <s v="Incremental"/>
    <s v="Media"/>
    <x v="1"/>
    <x v="1"/>
    <x v="15"/>
    <s v=" Total_JP"/>
    <x v="117"/>
    <n v="0"/>
  </r>
  <r>
    <s v="Incremental"/>
    <s v="Media"/>
    <x v="1"/>
    <x v="1"/>
    <x v="15"/>
    <s v=" Total_JP"/>
    <x v="118"/>
    <n v="0"/>
  </r>
  <r>
    <s v="Incremental"/>
    <s v="Media"/>
    <x v="1"/>
    <x v="1"/>
    <x v="15"/>
    <s v=" Total_JP"/>
    <x v="119"/>
    <n v="0"/>
  </r>
  <r>
    <s v="Incremental"/>
    <s v="Media"/>
    <x v="1"/>
    <x v="1"/>
    <x v="15"/>
    <s v=" Total_JP"/>
    <x v="120"/>
    <n v="0"/>
  </r>
  <r>
    <s v="Incremental"/>
    <s v="Media"/>
    <x v="1"/>
    <x v="1"/>
    <x v="15"/>
    <s v=" Total_JP"/>
    <x v="121"/>
    <n v="0"/>
  </r>
  <r>
    <s v="Incremental"/>
    <s v="Media"/>
    <x v="1"/>
    <x v="1"/>
    <x v="15"/>
    <s v=" Total_JP"/>
    <x v="122"/>
    <n v="0"/>
  </r>
  <r>
    <s v="Incremental"/>
    <s v="Media"/>
    <x v="1"/>
    <x v="1"/>
    <x v="15"/>
    <s v=" Total_JP"/>
    <x v="123"/>
    <n v="1395.6612547"/>
  </r>
  <r>
    <s v="Incremental"/>
    <s v="Media"/>
    <x v="1"/>
    <x v="1"/>
    <x v="15"/>
    <s v=" Total_JP"/>
    <x v="124"/>
    <n v="26749.7530367"/>
  </r>
  <r>
    <s v="Incremental"/>
    <s v="Media"/>
    <x v="1"/>
    <x v="1"/>
    <x v="15"/>
    <s v=" Total_JP"/>
    <x v="125"/>
    <n v="52113.7142981"/>
  </r>
  <r>
    <s v="Incremental"/>
    <s v="Media"/>
    <x v="1"/>
    <x v="1"/>
    <x v="15"/>
    <s v=" Total_JP"/>
    <x v="126"/>
    <n v="33604.665371399999"/>
  </r>
  <r>
    <s v="Incremental"/>
    <s v="Media"/>
    <x v="1"/>
    <x v="1"/>
    <x v="15"/>
    <s v=" Total_JP"/>
    <x v="127"/>
    <n v="24440.357126999999"/>
  </r>
  <r>
    <s v="Incremental"/>
    <s v="Media"/>
    <x v="1"/>
    <x v="1"/>
    <x v="15"/>
    <s v=" Total_JP"/>
    <x v="128"/>
    <n v="18740.223137699999"/>
  </r>
  <r>
    <s v="Incremental"/>
    <s v="Media"/>
    <x v="1"/>
    <x v="1"/>
    <x v="15"/>
    <s v=" Total_JP"/>
    <x v="129"/>
    <n v="11807.657368800001"/>
  </r>
  <r>
    <s v="Incremental"/>
    <s v="Media"/>
    <x v="1"/>
    <x v="1"/>
    <x v="15"/>
    <s v=" Total_JP"/>
    <x v="130"/>
    <n v="14224.226317500001"/>
  </r>
  <r>
    <s v="Incremental"/>
    <s v="Media"/>
    <x v="1"/>
    <x v="1"/>
    <x v="15"/>
    <s v=" Total_JP"/>
    <x v="131"/>
    <n v="13826.905032299999"/>
  </r>
  <r>
    <s v="Incremental"/>
    <s v="Media"/>
    <x v="1"/>
    <x v="1"/>
    <x v="15"/>
    <s v=" Total_JP"/>
    <x v="132"/>
    <n v="0"/>
  </r>
  <r>
    <s v="Incremental"/>
    <s v="Media"/>
    <x v="1"/>
    <x v="1"/>
    <x v="15"/>
    <s v=" Total_JP"/>
    <x v="133"/>
    <n v="0"/>
  </r>
  <r>
    <s v="Incremental"/>
    <s v="Media"/>
    <x v="1"/>
    <x v="1"/>
    <x v="15"/>
    <s v=" Total_JP"/>
    <x v="134"/>
    <n v="0"/>
  </r>
  <r>
    <s v="Incremental"/>
    <s v="Media"/>
    <x v="1"/>
    <x v="1"/>
    <x v="15"/>
    <s v=" Total_JP"/>
    <x v="135"/>
    <n v="0"/>
  </r>
  <r>
    <s v="Incremental"/>
    <s v="Media"/>
    <x v="1"/>
    <x v="1"/>
    <x v="15"/>
    <s v=" Total_JP"/>
    <x v="136"/>
    <n v="0"/>
  </r>
  <r>
    <s v="Incremental"/>
    <s v="Media"/>
    <x v="1"/>
    <x v="1"/>
    <x v="15"/>
    <s v=" Total_JP"/>
    <x v="137"/>
    <n v="0"/>
  </r>
  <r>
    <s v="Incremental"/>
    <s v="Media"/>
    <x v="1"/>
    <x v="1"/>
    <x v="15"/>
    <s v=" Total_JP"/>
    <x v="138"/>
    <n v="0"/>
  </r>
  <r>
    <s v="Incremental"/>
    <s v="Media"/>
    <x v="1"/>
    <x v="1"/>
    <x v="15"/>
    <s v=" Total_JP"/>
    <x v="139"/>
    <n v="0"/>
  </r>
  <r>
    <s v="Incremental"/>
    <s v="Media"/>
    <x v="1"/>
    <x v="1"/>
    <x v="15"/>
    <s v=" Total_JP"/>
    <x v="140"/>
    <n v="0"/>
  </r>
  <r>
    <s v="Incremental"/>
    <s v="Media"/>
    <x v="1"/>
    <x v="1"/>
    <x v="15"/>
    <s v=" Total_JP"/>
    <x v="141"/>
    <n v="0"/>
  </r>
  <r>
    <s v="Incremental"/>
    <s v="Media"/>
    <x v="1"/>
    <x v="1"/>
    <x v="15"/>
    <s v=" Total_JP"/>
    <x v="142"/>
    <n v="0"/>
  </r>
  <r>
    <s v="Incremental"/>
    <s v="Media"/>
    <x v="1"/>
    <x v="1"/>
    <x v="15"/>
    <s v=" Total_JP"/>
    <x v="143"/>
    <n v="0"/>
  </r>
  <r>
    <s v="Incremental"/>
    <s v="Media"/>
    <x v="1"/>
    <x v="1"/>
    <x v="15"/>
    <s v=" Total_JP"/>
    <x v="144"/>
    <n v="0"/>
  </r>
  <r>
    <s v="Incremental"/>
    <s v="Media"/>
    <x v="1"/>
    <x v="1"/>
    <x v="15"/>
    <s v=" Total_JP"/>
    <x v="145"/>
    <n v="0"/>
  </r>
  <r>
    <s v="Incremental"/>
    <s v="Media"/>
    <x v="1"/>
    <x v="1"/>
    <x v="15"/>
    <s v=" Total_JP"/>
    <x v="146"/>
    <n v="0"/>
  </r>
  <r>
    <s v="Incremental"/>
    <s v="Media"/>
    <x v="1"/>
    <x v="1"/>
    <x v="15"/>
    <s v=" Total_JP"/>
    <x v="147"/>
    <n v="0"/>
  </r>
  <r>
    <s v="Incremental"/>
    <s v="Media"/>
    <x v="1"/>
    <x v="1"/>
    <x v="15"/>
    <s v=" Total_JP"/>
    <x v="148"/>
    <n v="0"/>
  </r>
  <r>
    <s v="Incremental"/>
    <s v="Media"/>
    <x v="1"/>
    <x v="1"/>
    <x v="15"/>
    <s v=" Total_JP"/>
    <x v="149"/>
    <n v="0"/>
  </r>
  <r>
    <s v="Incremental"/>
    <s v="Media"/>
    <x v="1"/>
    <x v="1"/>
    <x v="15"/>
    <s v=" Total_JP"/>
    <x v="150"/>
    <n v="0"/>
  </r>
  <r>
    <s v="Incremental"/>
    <s v="Media"/>
    <x v="1"/>
    <x v="1"/>
    <x v="15"/>
    <s v=" Total_JP"/>
    <x v="151"/>
    <n v="0"/>
  </r>
  <r>
    <s v="Incremental"/>
    <s v="Media"/>
    <x v="1"/>
    <x v="1"/>
    <x v="15"/>
    <s v=" Total_JP"/>
    <x v="152"/>
    <n v="0"/>
  </r>
  <r>
    <s v="Incremental"/>
    <s v="Media"/>
    <x v="1"/>
    <x v="1"/>
    <x v="15"/>
    <s v=" Total_JP"/>
    <x v="153"/>
    <n v="0"/>
  </r>
  <r>
    <s v="Incremental"/>
    <s v="Media"/>
    <x v="1"/>
    <x v="1"/>
    <x v="15"/>
    <s v=" Total_JP"/>
    <x v="154"/>
    <n v="61713.4661624"/>
  </r>
  <r>
    <s v="Incremental"/>
    <s v="Media"/>
    <x v="1"/>
    <x v="1"/>
    <x v="15"/>
    <s v=" Total_JP"/>
    <x v="155"/>
    <n v="120125.70828409999"/>
  </r>
  <r>
    <s v="Incremental"/>
    <s v="Media"/>
    <x v="1"/>
    <x v="1"/>
    <x v="16"/>
    <s v=" Total_JP"/>
    <x v="0"/>
    <n v="0"/>
  </r>
  <r>
    <s v="Incremental"/>
    <s v="Media"/>
    <x v="1"/>
    <x v="1"/>
    <x v="16"/>
    <s v=" Total_JP"/>
    <x v="1"/>
    <n v="0"/>
  </r>
  <r>
    <s v="Incremental"/>
    <s v="Media"/>
    <x v="1"/>
    <x v="1"/>
    <x v="16"/>
    <s v=" Total_JP"/>
    <x v="2"/>
    <n v="0"/>
  </r>
  <r>
    <s v="Incremental"/>
    <s v="Media"/>
    <x v="1"/>
    <x v="1"/>
    <x v="16"/>
    <s v=" Total_JP"/>
    <x v="3"/>
    <n v="0"/>
  </r>
  <r>
    <s v="Incremental"/>
    <s v="Media"/>
    <x v="1"/>
    <x v="1"/>
    <x v="16"/>
    <s v=" Total_JP"/>
    <x v="4"/>
    <n v="0"/>
  </r>
  <r>
    <s v="Incremental"/>
    <s v="Media"/>
    <x v="1"/>
    <x v="1"/>
    <x v="16"/>
    <s v=" Total_JP"/>
    <x v="5"/>
    <n v="0"/>
  </r>
  <r>
    <s v="Incremental"/>
    <s v="Media"/>
    <x v="1"/>
    <x v="1"/>
    <x v="16"/>
    <s v=" Total_JP"/>
    <x v="6"/>
    <n v="0"/>
  </r>
  <r>
    <s v="Incremental"/>
    <s v="Media"/>
    <x v="1"/>
    <x v="1"/>
    <x v="16"/>
    <s v=" Total_JP"/>
    <x v="7"/>
    <n v="0"/>
  </r>
  <r>
    <s v="Incremental"/>
    <s v="Media"/>
    <x v="1"/>
    <x v="1"/>
    <x v="16"/>
    <s v=" Total_JP"/>
    <x v="8"/>
    <n v="0"/>
  </r>
  <r>
    <s v="Incremental"/>
    <s v="Media"/>
    <x v="1"/>
    <x v="1"/>
    <x v="16"/>
    <s v=" Total_JP"/>
    <x v="9"/>
    <n v="0"/>
  </r>
  <r>
    <s v="Incremental"/>
    <s v="Media"/>
    <x v="1"/>
    <x v="1"/>
    <x v="16"/>
    <s v=" Total_JP"/>
    <x v="10"/>
    <n v="0"/>
  </r>
  <r>
    <s v="Incremental"/>
    <s v="Media"/>
    <x v="1"/>
    <x v="1"/>
    <x v="16"/>
    <s v=" Total_JP"/>
    <x v="11"/>
    <n v="0"/>
  </r>
  <r>
    <s v="Incremental"/>
    <s v="Media"/>
    <x v="1"/>
    <x v="1"/>
    <x v="16"/>
    <s v=" Total_JP"/>
    <x v="12"/>
    <n v="0"/>
  </r>
  <r>
    <s v="Incremental"/>
    <s v="Media"/>
    <x v="1"/>
    <x v="1"/>
    <x v="16"/>
    <s v=" Total_JP"/>
    <x v="13"/>
    <n v="0"/>
  </r>
  <r>
    <s v="Incremental"/>
    <s v="Media"/>
    <x v="1"/>
    <x v="1"/>
    <x v="16"/>
    <s v=" Total_JP"/>
    <x v="14"/>
    <n v="0"/>
  </r>
  <r>
    <s v="Incremental"/>
    <s v="Media"/>
    <x v="1"/>
    <x v="1"/>
    <x v="16"/>
    <s v=" Total_JP"/>
    <x v="15"/>
    <n v="0"/>
  </r>
  <r>
    <s v="Incremental"/>
    <s v="Media"/>
    <x v="1"/>
    <x v="1"/>
    <x v="16"/>
    <s v=" Total_JP"/>
    <x v="16"/>
    <n v="0"/>
  </r>
  <r>
    <s v="Incremental"/>
    <s v="Media"/>
    <x v="1"/>
    <x v="1"/>
    <x v="16"/>
    <s v=" Total_JP"/>
    <x v="17"/>
    <n v="0"/>
  </r>
  <r>
    <s v="Incremental"/>
    <s v="Media"/>
    <x v="1"/>
    <x v="1"/>
    <x v="16"/>
    <s v=" Total_JP"/>
    <x v="18"/>
    <n v="0"/>
  </r>
  <r>
    <s v="Incremental"/>
    <s v="Media"/>
    <x v="1"/>
    <x v="1"/>
    <x v="16"/>
    <s v=" Total_JP"/>
    <x v="19"/>
    <n v="0"/>
  </r>
  <r>
    <s v="Incremental"/>
    <s v="Media"/>
    <x v="1"/>
    <x v="1"/>
    <x v="16"/>
    <s v=" Total_JP"/>
    <x v="20"/>
    <n v="0"/>
  </r>
  <r>
    <s v="Incremental"/>
    <s v="Media"/>
    <x v="1"/>
    <x v="1"/>
    <x v="16"/>
    <s v=" Total_JP"/>
    <x v="21"/>
    <n v="0"/>
  </r>
  <r>
    <s v="Incremental"/>
    <s v="Media"/>
    <x v="1"/>
    <x v="1"/>
    <x v="16"/>
    <s v=" Total_JP"/>
    <x v="22"/>
    <n v="0"/>
  </r>
  <r>
    <s v="Incremental"/>
    <s v="Media"/>
    <x v="1"/>
    <x v="1"/>
    <x v="16"/>
    <s v=" Total_JP"/>
    <x v="23"/>
    <n v="0"/>
  </r>
  <r>
    <s v="Incremental"/>
    <s v="Media"/>
    <x v="1"/>
    <x v="1"/>
    <x v="16"/>
    <s v=" Total_JP"/>
    <x v="24"/>
    <n v="0"/>
  </r>
  <r>
    <s v="Incremental"/>
    <s v="Media"/>
    <x v="1"/>
    <x v="1"/>
    <x v="16"/>
    <s v=" Total_JP"/>
    <x v="25"/>
    <n v="0"/>
  </r>
  <r>
    <s v="Incremental"/>
    <s v="Media"/>
    <x v="1"/>
    <x v="1"/>
    <x v="16"/>
    <s v=" Total_JP"/>
    <x v="26"/>
    <n v="0"/>
  </r>
  <r>
    <s v="Incremental"/>
    <s v="Media"/>
    <x v="1"/>
    <x v="1"/>
    <x v="16"/>
    <s v=" Total_JP"/>
    <x v="27"/>
    <n v="0"/>
  </r>
  <r>
    <s v="Incremental"/>
    <s v="Media"/>
    <x v="1"/>
    <x v="1"/>
    <x v="16"/>
    <s v=" Total_JP"/>
    <x v="28"/>
    <n v="0"/>
  </r>
  <r>
    <s v="Incremental"/>
    <s v="Media"/>
    <x v="1"/>
    <x v="1"/>
    <x v="16"/>
    <s v=" Total_JP"/>
    <x v="29"/>
    <n v="0"/>
  </r>
  <r>
    <s v="Incremental"/>
    <s v="Media"/>
    <x v="1"/>
    <x v="1"/>
    <x v="16"/>
    <s v=" Total_JP"/>
    <x v="30"/>
    <n v="0"/>
  </r>
  <r>
    <s v="Incremental"/>
    <s v="Media"/>
    <x v="1"/>
    <x v="1"/>
    <x v="16"/>
    <s v=" Total_JP"/>
    <x v="31"/>
    <n v="0"/>
  </r>
  <r>
    <s v="Incremental"/>
    <s v="Media"/>
    <x v="1"/>
    <x v="1"/>
    <x v="16"/>
    <s v=" Total_JP"/>
    <x v="32"/>
    <n v="0"/>
  </r>
  <r>
    <s v="Incremental"/>
    <s v="Media"/>
    <x v="1"/>
    <x v="1"/>
    <x v="16"/>
    <s v=" Total_JP"/>
    <x v="33"/>
    <n v="0"/>
  </r>
  <r>
    <s v="Incremental"/>
    <s v="Media"/>
    <x v="1"/>
    <x v="1"/>
    <x v="16"/>
    <s v=" Total_JP"/>
    <x v="34"/>
    <n v="0"/>
  </r>
  <r>
    <s v="Incremental"/>
    <s v="Media"/>
    <x v="1"/>
    <x v="1"/>
    <x v="16"/>
    <s v=" Total_JP"/>
    <x v="35"/>
    <n v="0"/>
  </r>
  <r>
    <s v="Incremental"/>
    <s v="Media"/>
    <x v="1"/>
    <x v="1"/>
    <x v="16"/>
    <s v=" Total_JP"/>
    <x v="36"/>
    <n v="0"/>
  </r>
  <r>
    <s v="Incremental"/>
    <s v="Media"/>
    <x v="1"/>
    <x v="1"/>
    <x v="16"/>
    <s v=" Total_JP"/>
    <x v="37"/>
    <n v="0"/>
  </r>
  <r>
    <s v="Incremental"/>
    <s v="Media"/>
    <x v="1"/>
    <x v="1"/>
    <x v="16"/>
    <s v=" Total_JP"/>
    <x v="38"/>
    <n v="0"/>
  </r>
  <r>
    <s v="Incremental"/>
    <s v="Media"/>
    <x v="1"/>
    <x v="1"/>
    <x v="16"/>
    <s v=" Total_JP"/>
    <x v="39"/>
    <n v="0"/>
  </r>
  <r>
    <s v="Incremental"/>
    <s v="Media"/>
    <x v="1"/>
    <x v="1"/>
    <x v="16"/>
    <s v=" Total_JP"/>
    <x v="40"/>
    <n v="0"/>
  </r>
  <r>
    <s v="Incremental"/>
    <s v="Media"/>
    <x v="1"/>
    <x v="1"/>
    <x v="16"/>
    <s v=" Total_JP"/>
    <x v="41"/>
    <n v="0"/>
  </r>
  <r>
    <s v="Incremental"/>
    <s v="Media"/>
    <x v="1"/>
    <x v="1"/>
    <x v="16"/>
    <s v=" Total_JP"/>
    <x v="42"/>
    <n v="0"/>
  </r>
  <r>
    <s v="Incremental"/>
    <s v="Media"/>
    <x v="1"/>
    <x v="1"/>
    <x v="16"/>
    <s v=" Total_JP"/>
    <x v="43"/>
    <n v="0"/>
  </r>
  <r>
    <s v="Incremental"/>
    <s v="Media"/>
    <x v="1"/>
    <x v="1"/>
    <x v="16"/>
    <s v=" Total_JP"/>
    <x v="44"/>
    <n v="0"/>
  </r>
  <r>
    <s v="Incremental"/>
    <s v="Media"/>
    <x v="1"/>
    <x v="1"/>
    <x v="16"/>
    <s v=" Total_JP"/>
    <x v="45"/>
    <n v="0"/>
  </r>
  <r>
    <s v="Incremental"/>
    <s v="Media"/>
    <x v="1"/>
    <x v="1"/>
    <x v="16"/>
    <s v=" Total_JP"/>
    <x v="46"/>
    <n v="0"/>
  </r>
  <r>
    <s v="Incremental"/>
    <s v="Media"/>
    <x v="1"/>
    <x v="1"/>
    <x v="16"/>
    <s v=" Total_JP"/>
    <x v="47"/>
    <n v="0"/>
  </r>
  <r>
    <s v="Incremental"/>
    <s v="Media"/>
    <x v="1"/>
    <x v="1"/>
    <x v="16"/>
    <s v=" Total_JP"/>
    <x v="48"/>
    <n v="0"/>
  </r>
  <r>
    <s v="Incremental"/>
    <s v="Media"/>
    <x v="1"/>
    <x v="1"/>
    <x v="16"/>
    <s v=" Total_JP"/>
    <x v="49"/>
    <n v="0"/>
  </r>
  <r>
    <s v="Incremental"/>
    <s v="Media"/>
    <x v="1"/>
    <x v="1"/>
    <x v="16"/>
    <s v=" Total_JP"/>
    <x v="50"/>
    <n v="0"/>
  </r>
  <r>
    <s v="Incremental"/>
    <s v="Media"/>
    <x v="1"/>
    <x v="1"/>
    <x v="16"/>
    <s v=" Total_JP"/>
    <x v="51"/>
    <n v="2.7073651000000001"/>
  </r>
  <r>
    <s v="Incremental"/>
    <s v="Media"/>
    <x v="1"/>
    <x v="1"/>
    <x v="16"/>
    <s v=" Total_JP"/>
    <x v="52"/>
    <n v="6196.6641191999997"/>
  </r>
  <r>
    <s v="Incremental"/>
    <s v="Media"/>
    <x v="1"/>
    <x v="1"/>
    <x v="16"/>
    <s v=" Total_JP"/>
    <x v="53"/>
    <n v="31239.828230300001"/>
  </r>
  <r>
    <s v="Incremental"/>
    <s v="Media"/>
    <x v="1"/>
    <x v="1"/>
    <x v="16"/>
    <s v=" Total_JP"/>
    <x v="54"/>
    <n v="63273.5754591"/>
  </r>
  <r>
    <s v="Incremental"/>
    <s v="Media"/>
    <x v="1"/>
    <x v="1"/>
    <x v="16"/>
    <s v=" Total_JP"/>
    <x v="55"/>
    <n v="86750.6545969"/>
  </r>
  <r>
    <s v="Incremental"/>
    <s v="Media"/>
    <x v="1"/>
    <x v="1"/>
    <x v="16"/>
    <s v=" Total_JP"/>
    <x v="56"/>
    <n v="89001.063238200004"/>
  </r>
  <r>
    <s v="Incremental"/>
    <s v="Media"/>
    <x v="1"/>
    <x v="1"/>
    <x v="16"/>
    <s v=" Total_JP"/>
    <x v="57"/>
    <n v="94183.142972000001"/>
  </r>
  <r>
    <s v="Incremental"/>
    <s v="Media"/>
    <x v="1"/>
    <x v="1"/>
    <x v="16"/>
    <s v=" Total_JP"/>
    <x v="58"/>
    <n v="107207.6822464"/>
  </r>
  <r>
    <s v="Incremental"/>
    <s v="Media"/>
    <x v="1"/>
    <x v="1"/>
    <x v="16"/>
    <s v=" Total_JP"/>
    <x v="59"/>
    <n v="118615.8108196"/>
  </r>
  <r>
    <s v="Incremental"/>
    <s v="Media"/>
    <x v="1"/>
    <x v="1"/>
    <x v="16"/>
    <s v=" Total_JP"/>
    <x v="60"/>
    <n v="126391.304022"/>
  </r>
  <r>
    <s v="Incremental"/>
    <s v="Media"/>
    <x v="1"/>
    <x v="1"/>
    <x v="16"/>
    <s v=" Total_JP"/>
    <x v="61"/>
    <n v="122826.2018869"/>
  </r>
  <r>
    <s v="Incremental"/>
    <s v="Media"/>
    <x v="1"/>
    <x v="1"/>
    <x v="16"/>
    <s v=" Total_JP"/>
    <x v="62"/>
    <n v="119980.2015681"/>
  </r>
  <r>
    <s v="Incremental"/>
    <s v="Media"/>
    <x v="1"/>
    <x v="1"/>
    <x v="16"/>
    <s v=" Total_JP"/>
    <x v="63"/>
    <n v="110507.5402755"/>
  </r>
  <r>
    <s v="Incremental"/>
    <s v="Media"/>
    <x v="1"/>
    <x v="1"/>
    <x v="16"/>
    <s v=" Total_JP"/>
    <x v="64"/>
    <n v="88735.710146400001"/>
  </r>
  <r>
    <s v="Incremental"/>
    <s v="Media"/>
    <x v="1"/>
    <x v="1"/>
    <x v="16"/>
    <s v=" Total_JP"/>
    <x v="65"/>
    <n v="50332.833251199998"/>
  </r>
  <r>
    <s v="Incremental"/>
    <s v="Media"/>
    <x v="1"/>
    <x v="1"/>
    <x v="16"/>
    <s v=" Total_JP"/>
    <x v="66"/>
    <n v="13393.747623699999"/>
  </r>
  <r>
    <s v="Incremental"/>
    <s v="Media"/>
    <x v="1"/>
    <x v="1"/>
    <x v="16"/>
    <s v=" Total_JP"/>
    <x v="67"/>
    <n v="0"/>
  </r>
  <r>
    <s v="Incremental"/>
    <s v="Media"/>
    <x v="1"/>
    <x v="1"/>
    <x v="16"/>
    <s v=" Total_JP"/>
    <x v="68"/>
    <n v="0"/>
  </r>
  <r>
    <s v="Incremental"/>
    <s v="Media"/>
    <x v="1"/>
    <x v="1"/>
    <x v="16"/>
    <s v=" Total_JP"/>
    <x v="69"/>
    <n v="0"/>
  </r>
  <r>
    <s v="Incremental"/>
    <s v="Media"/>
    <x v="1"/>
    <x v="1"/>
    <x v="16"/>
    <s v=" Total_JP"/>
    <x v="70"/>
    <n v="0"/>
  </r>
  <r>
    <s v="Incremental"/>
    <s v="Media"/>
    <x v="1"/>
    <x v="1"/>
    <x v="16"/>
    <s v=" Total_JP"/>
    <x v="71"/>
    <n v="0"/>
  </r>
  <r>
    <s v="Incremental"/>
    <s v="Media"/>
    <x v="1"/>
    <x v="1"/>
    <x v="16"/>
    <s v=" Total_JP"/>
    <x v="72"/>
    <n v="0"/>
  </r>
  <r>
    <s v="Incremental"/>
    <s v="Media"/>
    <x v="1"/>
    <x v="1"/>
    <x v="16"/>
    <s v=" Total_JP"/>
    <x v="73"/>
    <n v="0"/>
  </r>
  <r>
    <s v="Incremental"/>
    <s v="Media"/>
    <x v="1"/>
    <x v="1"/>
    <x v="16"/>
    <s v=" Total_JP"/>
    <x v="74"/>
    <n v="0"/>
  </r>
  <r>
    <s v="Incremental"/>
    <s v="Media"/>
    <x v="1"/>
    <x v="1"/>
    <x v="16"/>
    <s v=" Total_JP"/>
    <x v="75"/>
    <n v="0"/>
  </r>
  <r>
    <s v="Incremental"/>
    <s v="Media"/>
    <x v="1"/>
    <x v="1"/>
    <x v="16"/>
    <s v=" Total_JP"/>
    <x v="76"/>
    <n v="0"/>
  </r>
  <r>
    <s v="Incremental"/>
    <s v="Media"/>
    <x v="1"/>
    <x v="1"/>
    <x v="16"/>
    <s v=" Total_JP"/>
    <x v="77"/>
    <n v="0"/>
  </r>
  <r>
    <s v="Incremental"/>
    <s v="Media"/>
    <x v="1"/>
    <x v="1"/>
    <x v="16"/>
    <s v=" Total_JP"/>
    <x v="78"/>
    <n v="0"/>
  </r>
  <r>
    <s v="Incremental"/>
    <s v="Media"/>
    <x v="1"/>
    <x v="1"/>
    <x v="16"/>
    <s v=" Total_JP"/>
    <x v="79"/>
    <n v="0"/>
  </r>
  <r>
    <s v="Incremental"/>
    <s v="Media"/>
    <x v="1"/>
    <x v="1"/>
    <x v="16"/>
    <s v=" Total_JP"/>
    <x v="80"/>
    <n v="0"/>
  </r>
  <r>
    <s v="Incremental"/>
    <s v="Media"/>
    <x v="1"/>
    <x v="1"/>
    <x v="16"/>
    <s v=" Total_JP"/>
    <x v="81"/>
    <n v="0"/>
  </r>
  <r>
    <s v="Incremental"/>
    <s v="Media"/>
    <x v="1"/>
    <x v="1"/>
    <x v="16"/>
    <s v=" Total_JP"/>
    <x v="82"/>
    <n v="0"/>
  </r>
  <r>
    <s v="Incremental"/>
    <s v="Media"/>
    <x v="1"/>
    <x v="1"/>
    <x v="16"/>
    <s v=" Total_JP"/>
    <x v="83"/>
    <n v="0"/>
  </r>
  <r>
    <s v="Incremental"/>
    <s v="Media"/>
    <x v="1"/>
    <x v="1"/>
    <x v="16"/>
    <s v=" Total_JP"/>
    <x v="84"/>
    <n v="0"/>
  </r>
  <r>
    <s v="Incremental"/>
    <s v="Media"/>
    <x v="1"/>
    <x v="1"/>
    <x v="16"/>
    <s v=" Total_JP"/>
    <x v="85"/>
    <n v="0"/>
  </r>
  <r>
    <s v="Incremental"/>
    <s v="Media"/>
    <x v="1"/>
    <x v="1"/>
    <x v="16"/>
    <s v=" Total_JP"/>
    <x v="86"/>
    <n v="0"/>
  </r>
  <r>
    <s v="Incremental"/>
    <s v="Media"/>
    <x v="1"/>
    <x v="1"/>
    <x v="16"/>
    <s v=" Total_JP"/>
    <x v="87"/>
    <n v="0"/>
  </r>
  <r>
    <s v="Incremental"/>
    <s v="Media"/>
    <x v="1"/>
    <x v="1"/>
    <x v="16"/>
    <s v=" Total_JP"/>
    <x v="88"/>
    <n v="0"/>
  </r>
  <r>
    <s v="Incremental"/>
    <s v="Media"/>
    <x v="1"/>
    <x v="1"/>
    <x v="16"/>
    <s v=" Total_JP"/>
    <x v="89"/>
    <n v="0"/>
  </r>
  <r>
    <s v="Incremental"/>
    <s v="Media"/>
    <x v="1"/>
    <x v="1"/>
    <x v="16"/>
    <s v=" Total_JP"/>
    <x v="90"/>
    <n v="0"/>
  </r>
  <r>
    <s v="Incremental"/>
    <s v="Media"/>
    <x v="1"/>
    <x v="1"/>
    <x v="16"/>
    <s v=" Total_JP"/>
    <x v="91"/>
    <n v="0"/>
  </r>
  <r>
    <s v="Incremental"/>
    <s v="Media"/>
    <x v="1"/>
    <x v="1"/>
    <x v="16"/>
    <s v=" Total_JP"/>
    <x v="92"/>
    <n v="0"/>
  </r>
  <r>
    <s v="Incremental"/>
    <s v="Media"/>
    <x v="1"/>
    <x v="1"/>
    <x v="16"/>
    <s v=" Total_JP"/>
    <x v="93"/>
    <n v="0"/>
  </r>
  <r>
    <s v="Incremental"/>
    <s v="Media"/>
    <x v="1"/>
    <x v="1"/>
    <x v="16"/>
    <s v=" Total_JP"/>
    <x v="94"/>
    <n v="0"/>
  </r>
  <r>
    <s v="Incremental"/>
    <s v="Media"/>
    <x v="1"/>
    <x v="1"/>
    <x v="16"/>
    <s v=" Total_JP"/>
    <x v="95"/>
    <n v="0"/>
  </r>
  <r>
    <s v="Incremental"/>
    <s v="Media"/>
    <x v="1"/>
    <x v="1"/>
    <x v="16"/>
    <s v=" Total_JP"/>
    <x v="96"/>
    <n v="0"/>
  </r>
  <r>
    <s v="Incremental"/>
    <s v="Media"/>
    <x v="1"/>
    <x v="1"/>
    <x v="16"/>
    <s v=" Total_JP"/>
    <x v="97"/>
    <n v="0"/>
  </r>
  <r>
    <s v="Incremental"/>
    <s v="Media"/>
    <x v="1"/>
    <x v="1"/>
    <x v="16"/>
    <s v=" Total_JP"/>
    <x v="98"/>
    <n v="0"/>
  </r>
  <r>
    <s v="Incremental"/>
    <s v="Media"/>
    <x v="1"/>
    <x v="1"/>
    <x v="16"/>
    <s v=" Total_JP"/>
    <x v="99"/>
    <n v="0"/>
  </r>
  <r>
    <s v="Incremental"/>
    <s v="Media"/>
    <x v="1"/>
    <x v="1"/>
    <x v="16"/>
    <s v=" Total_JP"/>
    <x v="100"/>
    <n v="0"/>
  </r>
  <r>
    <s v="Incremental"/>
    <s v="Media"/>
    <x v="1"/>
    <x v="1"/>
    <x v="16"/>
    <s v=" Total_JP"/>
    <x v="101"/>
    <n v="0"/>
  </r>
  <r>
    <s v="Incremental"/>
    <s v="Media"/>
    <x v="1"/>
    <x v="1"/>
    <x v="16"/>
    <s v=" Total_JP"/>
    <x v="102"/>
    <n v="0"/>
  </r>
  <r>
    <s v="Incremental"/>
    <s v="Media"/>
    <x v="1"/>
    <x v="1"/>
    <x v="16"/>
    <s v=" Total_JP"/>
    <x v="103"/>
    <n v="0"/>
  </r>
  <r>
    <s v="Incremental"/>
    <s v="Media"/>
    <x v="1"/>
    <x v="1"/>
    <x v="16"/>
    <s v=" Total_JP"/>
    <x v="104"/>
    <n v="0"/>
  </r>
  <r>
    <s v="Incremental"/>
    <s v="Media"/>
    <x v="1"/>
    <x v="1"/>
    <x v="16"/>
    <s v=" Total_JP"/>
    <x v="105"/>
    <n v="0"/>
  </r>
  <r>
    <s v="Incremental"/>
    <s v="Media"/>
    <x v="1"/>
    <x v="1"/>
    <x v="16"/>
    <s v=" Total_JP"/>
    <x v="106"/>
    <n v="0"/>
  </r>
  <r>
    <s v="Incremental"/>
    <s v="Media"/>
    <x v="1"/>
    <x v="1"/>
    <x v="16"/>
    <s v=" Total_JP"/>
    <x v="107"/>
    <n v="0"/>
  </r>
  <r>
    <s v="Incremental"/>
    <s v="Media"/>
    <x v="1"/>
    <x v="1"/>
    <x v="16"/>
    <s v=" Total_JP"/>
    <x v="108"/>
    <n v="0"/>
  </r>
  <r>
    <s v="Incremental"/>
    <s v="Media"/>
    <x v="1"/>
    <x v="1"/>
    <x v="16"/>
    <s v=" Total_JP"/>
    <x v="109"/>
    <n v="0"/>
  </r>
  <r>
    <s v="Incremental"/>
    <s v="Media"/>
    <x v="1"/>
    <x v="1"/>
    <x v="16"/>
    <s v=" Total_JP"/>
    <x v="110"/>
    <n v="0"/>
  </r>
  <r>
    <s v="Incremental"/>
    <s v="Media"/>
    <x v="1"/>
    <x v="1"/>
    <x v="16"/>
    <s v=" Total_JP"/>
    <x v="111"/>
    <n v="0"/>
  </r>
  <r>
    <s v="Incremental"/>
    <s v="Media"/>
    <x v="1"/>
    <x v="1"/>
    <x v="16"/>
    <s v=" Total_JP"/>
    <x v="112"/>
    <n v="0"/>
  </r>
  <r>
    <s v="Incremental"/>
    <s v="Media"/>
    <x v="1"/>
    <x v="1"/>
    <x v="16"/>
    <s v=" Total_JP"/>
    <x v="113"/>
    <n v="0"/>
  </r>
  <r>
    <s v="Incremental"/>
    <s v="Media"/>
    <x v="1"/>
    <x v="1"/>
    <x v="16"/>
    <s v=" Total_JP"/>
    <x v="114"/>
    <n v="0"/>
  </r>
  <r>
    <s v="Incremental"/>
    <s v="Media"/>
    <x v="1"/>
    <x v="1"/>
    <x v="16"/>
    <s v=" Total_JP"/>
    <x v="115"/>
    <n v="0"/>
  </r>
  <r>
    <s v="Incremental"/>
    <s v="Media"/>
    <x v="1"/>
    <x v="1"/>
    <x v="16"/>
    <s v=" Total_JP"/>
    <x v="116"/>
    <n v="0"/>
  </r>
  <r>
    <s v="Incremental"/>
    <s v="Media"/>
    <x v="1"/>
    <x v="1"/>
    <x v="16"/>
    <s v=" Total_JP"/>
    <x v="117"/>
    <n v="0"/>
  </r>
  <r>
    <s v="Incremental"/>
    <s v="Media"/>
    <x v="1"/>
    <x v="1"/>
    <x v="16"/>
    <s v=" Total_JP"/>
    <x v="118"/>
    <n v="0"/>
  </r>
  <r>
    <s v="Incremental"/>
    <s v="Media"/>
    <x v="1"/>
    <x v="1"/>
    <x v="16"/>
    <s v=" Total_JP"/>
    <x v="119"/>
    <n v="0"/>
  </r>
  <r>
    <s v="Incremental"/>
    <s v="Media"/>
    <x v="1"/>
    <x v="1"/>
    <x v="16"/>
    <s v=" Total_JP"/>
    <x v="120"/>
    <n v="0"/>
  </r>
  <r>
    <s v="Incremental"/>
    <s v="Media"/>
    <x v="1"/>
    <x v="1"/>
    <x v="16"/>
    <s v=" Total_JP"/>
    <x v="121"/>
    <n v="0"/>
  </r>
  <r>
    <s v="Incremental"/>
    <s v="Media"/>
    <x v="1"/>
    <x v="1"/>
    <x v="16"/>
    <s v=" Total_JP"/>
    <x v="122"/>
    <n v="0"/>
  </r>
  <r>
    <s v="Incremental"/>
    <s v="Media"/>
    <x v="1"/>
    <x v="1"/>
    <x v="16"/>
    <s v=" Total_JP"/>
    <x v="123"/>
    <n v="0"/>
  </r>
  <r>
    <s v="Incremental"/>
    <s v="Media"/>
    <x v="1"/>
    <x v="1"/>
    <x v="16"/>
    <s v=" Total_JP"/>
    <x v="124"/>
    <n v="0"/>
  </r>
  <r>
    <s v="Incremental"/>
    <s v="Media"/>
    <x v="1"/>
    <x v="1"/>
    <x v="16"/>
    <s v=" Total_JP"/>
    <x v="125"/>
    <n v="0"/>
  </r>
  <r>
    <s v="Incremental"/>
    <s v="Media"/>
    <x v="1"/>
    <x v="1"/>
    <x v="16"/>
    <s v=" Total_JP"/>
    <x v="126"/>
    <n v="0"/>
  </r>
  <r>
    <s v="Incremental"/>
    <s v="Media"/>
    <x v="1"/>
    <x v="1"/>
    <x v="16"/>
    <s v=" Total_JP"/>
    <x v="127"/>
    <n v="0"/>
  </r>
  <r>
    <s v="Incremental"/>
    <s v="Media"/>
    <x v="1"/>
    <x v="1"/>
    <x v="16"/>
    <s v=" Total_JP"/>
    <x v="128"/>
    <n v="0"/>
  </r>
  <r>
    <s v="Incremental"/>
    <s v="Media"/>
    <x v="1"/>
    <x v="1"/>
    <x v="16"/>
    <s v=" Total_JP"/>
    <x v="129"/>
    <n v="0"/>
  </r>
  <r>
    <s v="Incremental"/>
    <s v="Media"/>
    <x v="1"/>
    <x v="1"/>
    <x v="16"/>
    <s v=" Total_JP"/>
    <x v="130"/>
    <n v="0"/>
  </r>
  <r>
    <s v="Incremental"/>
    <s v="Media"/>
    <x v="1"/>
    <x v="1"/>
    <x v="16"/>
    <s v=" Total_JP"/>
    <x v="131"/>
    <n v="6699.8442409999998"/>
  </r>
  <r>
    <s v="Incremental"/>
    <s v="Media"/>
    <x v="1"/>
    <x v="1"/>
    <x v="16"/>
    <s v=" Total_JP"/>
    <x v="132"/>
    <n v="23745.856143500001"/>
  </r>
  <r>
    <s v="Incremental"/>
    <s v="Media"/>
    <x v="1"/>
    <x v="1"/>
    <x v="16"/>
    <s v=" Total_JP"/>
    <x v="133"/>
    <n v="47891.526370599997"/>
  </r>
  <r>
    <s v="Incremental"/>
    <s v="Media"/>
    <x v="1"/>
    <x v="1"/>
    <x v="16"/>
    <s v=" Total_JP"/>
    <x v="134"/>
    <n v="54005.085898700003"/>
  </r>
  <r>
    <s v="Incremental"/>
    <s v="Media"/>
    <x v="1"/>
    <x v="1"/>
    <x v="16"/>
    <s v=" Total_JP"/>
    <x v="135"/>
    <n v="39406.182873899998"/>
  </r>
  <r>
    <s v="Incremental"/>
    <s v="Media"/>
    <x v="1"/>
    <x v="1"/>
    <x v="16"/>
    <s v=" Total_JP"/>
    <x v="136"/>
    <n v="16931.030616700002"/>
  </r>
  <r>
    <s v="Incremental"/>
    <s v="Media"/>
    <x v="1"/>
    <x v="1"/>
    <x v="16"/>
    <s v=" Total_JP"/>
    <x v="137"/>
    <n v="8591.5281235000002"/>
  </r>
  <r>
    <s v="Incremental"/>
    <s v="Media"/>
    <x v="1"/>
    <x v="1"/>
    <x v="16"/>
    <s v=" Total_JP"/>
    <x v="138"/>
    <n v="7123.8964214999996"/>
  </r>
  <r>
    <s v="Incremental"/>
    <s v="Media"/>
    <x v="1"/>
    <x v="1"/>
    <x v="16"/>
    <s v=" Total_JP"/>
    <x v="139"/>
    <n v="4166.6564642000003"/>
  </r>
  <r>
    <s v="Incremental"/>
    <s v="Media"/>
    <x v="1"/>
    <x v="1"/>
    <x v="16"/>
    <s v=" Total_JP"/>
    <x v="140"/>
    <n v="1016.6391761"/>
  </r>
  <r>
    <s v="Incremental"/>
    <s v="Media"/>
    <x v="1"/>
    <x v="1"/>
    <x v="16"/>
    <s v=" Total_JP"/>
    <x v="141"/>
    <n v="0"/>
  </r>
  <r>
    <s v="Incremental"/>
    <s v="Media"/>
    <x v="1"/>
    <x v="1"/>
    <x v="16"/>
    <s v=" Total_JP"/>
    <x v="142"/>
    <n v="0"/>
  </r>
  <r>
    <s v="Incremental"/>
    <s v="Media"/>
    <x v="1"/>
    <x v="1"/>
    <x v="16"/>
    <s v=" Total_JP"/>
    <x v="143"/>
    <n v="0"/>
  </r>
  <r>
    <s v="Incremental"/>
    <s v="Media"/>
    <x v="1"/>
    <x v="1"/>
    <x v="16"/>
    <s v=" Total_JP"/>
    <x v="144"/>
    <n v="0"/>
  </r>
  <r>
    <s v="Incremental"/>
    <s v="Media"/>
    <x v="1"/>
    <x v="1"/>
    <x v="16"/>
    <s v=" Total_JP"/>
    <x v="145"/>
    <n v="0"/>
  </r>
  <r>
    <s v="Incremental"/>
    <s v="Media"/>
    <x v="1"/>
    <x v="1"/>
    <x v="16"/>
    <s v=" Total_JP"/>
    <x v="146"/>
    <n v="0"/>
  </r>
  <r>
    <s v="Incremental"/>
    <s v="Media"/>
    <x v="1"/>
    <x v="1"/>
    <x v="16"/>
    <s v=" Total_JP"/>
    <x v="147"/>
    <n v="0"/>
  </r>
  <r>
    <s v="Incremental"/>
    <s v="Media"/>
    <x v="1"/>
    <x v="1"/>
    <x v="16"/>
    <s v=" Total_JP"/>
    <x v="148"/>
    <n v="0"/>
  </r>
  <r>
    <s v="Incremental"/>
    <s v="Media"/>
    <x v="1"/>
    <x v="1"/>
    <x v="16"/>
    <s v=" Total_JP"/>
    <x v="149"/>
    <n v="0"/>
  </r>
  <r>
    <s v="Incremental"/>
    <s v="Media"/>
    <x v="1"/>
    <x v="1"/>
    <x v="16"/>
    <s v=" Total_JP"/>
    <x v="150"/>
    <n v="0"/>
  </r>
  <r>
    <s v="Incremental"/>
    <s v="Media"/>
    <x v="1"/>
    <x v="1"/>
    <x v="16"/>
    <s v=" Total_JP"/>
    <x v="151"/>
    <n v="0"/>
  </r>
  <r>
    <s v="Incremental"/>
    <s v="Media"/>
    <x v="1"/>
    <x v="1"/>
    <x v="16"/>
    <s v=" Total_JP"/>
    <x v="152"/>
    <n v="12659.7926711"/>
  </r>
  <r>
    <s v="Incremental"/>
    <s v="Media"/>
    <x v="1"/>
    <x v="1"/>
    <x v="16"/>
    <s v=" Total_JP"/>
    <x v="153"/>
    <n v="68059.3027802"/>
  </r>
  <r>
    <s v="Incremental"/>
    <s v="Media"/>
    <x v="1"/>
    <x v="1"/>
    <x v="16"/>
    <s v=" Total_JP"/>
    <x v="154"/>
    <n v="191686.6337108"/>
  </r>
  <r>
    <s v="Incremental"/>
    <s v="Media"/>
    <x v="1"/>
    <x v="1"/>
    <x v="16"/>
    <s v=" Total_JP"/>
    <x v="155"/>
    <n v="280976.1552947"/>
  </r>
  <r>
    <s v="Incremental"/>
    <s v="Media"/>
    <x v="1"/>
    <x v="2"/>
    <x v="17"/>
    <s v=" Total_JP"/>
    <x v="0"/>
    <n v="0"/>
  </r>
  <r>
    <s v="Incremental"/>
    <s v="Media"/>
    <x v="1"/>
    <x v="2"/>
    <x v="17"/>
    <s v=" Total_JP"/>
    <x v="1"/>
    <n v="0"/>
  </r>
  <r>
    <s v="Incremental"/>
    <s v="Media"/>
    <x v="1"/>
    <x v="2"/>
    <x v="17"/>
    <s v=" Total_JP"/>
    <x v="2"/>
    <n v="0"/>
  </r>
  <r>
    <s v="Incremental"/>
    <s v="Media"/>
    <x v="1"/>
    <x v="2"/>
    <x v="17"/>
    <s v=" Total_JP"/>
    <x v="3"/>
    <n v="0"/>
  </r>
  <r>
    <s v="Incremental"/>
    <s v="Media"/>
    <x v="1"/>
    <x v="2"/>
    <x v="17"/>
    <s v=" Total_JP"/>
    <x v="4"/>
    <n v="0"/>
  </r>
  <r>
    <s v="Incremental"/>
    <s v="Media"/>
    <x v="1"/>
    <x v="2"/>
    <x v="17"/>
    <s v=" Total_JP"/>
    <x v="5"/>
    <n v="0"/>
  </r>
  <r>
    <s v="Incremental"/>
    <s v="Media"/>
    <x v="1"/>
    <x v="2"/>
    <x v="17"/>
    <s v=" Total_JP"/>
    <x v="6"/>
    <n v="0"/>
  </r>
  <r>
    <s v="Incremental"/>
    <s v="Media"/>
    <x v="1"/>
    <x v="2"/>
    <x v="17"/>
    <s v=" Total_JP"/>
    <x v="7"/>
    <n v="0"/>
  </r>
  <r>
    <s v="Incremental"/>
    <s v="Media"/>
    <x v="1"/>
    <x v="2"/>
    <x v="17"/>
    <s v=" Total_JP"/>
    <x v="8"/>
    <n v="0"/>
  </r>
  <r>
    <s v="Incremental"/>
    <s v="Media"/>
    <x v="1"/>
    <x v="2"/>
    <x v="17"/>
    <s v=" Total_JP"/>
    <x v="9"/>
    <n v="0"/>
  </r>
  <r>
    <s v="Incremental"/>
    <s v="Media"/>
    <x v="1"/>
    <x v="2"/>
    <x v="17"/>
    <s v=" Total_JP"/>
    <x v="10"/>
    <n v="0"/>
  </r>
  <r>
    <s v="Incremental"/>
    <s v="Media"/>
    <x v="1"/>
    <x v="2"/>
    <x v="17"/>
    <s v=" Total_JP"/>
    <x v="11"/>
    <n v="0"/>
  </r>
  <r>
    <s v="Incremental"/>
    <s v="Media"/>
    <x v="1"/>
    <x v="2"/>
    <x v="17"/>
    <s v=" Total_JP"/>
    <x v="12"/>
    <n v="0"/>
  </r>
  <r>
    <s v="Incremental"/>
    <s v="Media"/>
    <x v="1"/>
    <x v="2"/>
    <x v="17"/>
    <s v=" Total_JP"/>
    <x v="13"/>
    <n v="0"/>
  </r>
  <r>
    <s v="Incremental"/>
    <s v="Media"/>
    <x v="1"/>
    <x v="2"/>
    <x v="17"/>
    <s v=" Total_JP"/>
    <x v="14"/>
    <n v="0"/>
  </r>
  <r>
    <s v="Incremental"/>
    <s v="Media"/>
    <x v="1"/>
    <x v="2"/>
    <x v="17"/>
    <s v=" Total_JP"/>
    <x v="15"/>
    <n v="0"/>
  </r>
  <r>
    <s v="Incremental"/>
    <s v="Media"/>
    <x v="1"/>
    <x v="2"/>
    <x v="17"/>
    <s v=" Total_JP"/>
    <x v="16"/>
    <n v="0"/>
  </r>
  <r>
    <s v="Incremental"/>
    <s v="Media"/>
    <x v="1"/>
    <x v="2"/>
    <x v="17"/>
    <s v=" Total_JP"/>
    <x v="17"/>
    <n v="0"/>
  </r>
  <r>
    <s v="Incremental"/>
    <s v="Media"/>
    <x v="1"/>
    <x v="2"/>
    <x v="17"/>
    <s v=" Total_JP"/>
    <x v="18"/>
    <n v="0"/>
  </r>
  <r>
    <s v="Incremental"/>
    <s v="Media"/>
    <x v="1"/>
    <x v="2"/>
    <x v="17"/>
    <s v=" Total_JP"/>
    <x v="19"/>
    <n v="0"/>
  </r>
  <r>
    <s v="Incremental"/>
    <s v="Media"/>
    <x v="1"/>
    <x v="2"/>
    <x v="17"/>
    <s v=" Total_JP"/>
    <x v="20"/>
    <n v="0"/>
  </r>
  <r>
    <s v="Incremental"/>
    <s v="Media"/>
    <x v="1"/>
    <x v="2"/>
    <x v="17"/>
    <s v=" Total_JP"/>
    <x v="21"/>
    <n v="0"/>
  </r>
  <r>
    <s v="Incremental"/>
    <s v="Media"/>
    <x v="1"/>
    <x v="2"/>
    <x v="17"/>
    <s v=" Total_JP"/>
    <x v="22"/>
    <n v="0"/>
  </r>
  <r>
    <s v="Incremental"/>
    <s v="Media"/>
    <x v="1"/>
    <x v="2"/>
    <x v="17"/>
    <s v=" Total_JP"/>
    <x v="23"/>
    <n v="0"/>
  </r>
  <r>
    <s v="Incremental"/>
    <s v="Media"/>
    <x v="1"/>
    <x v="2"/>
    <x v="17"/>
    <s v=" Total_JP"/>
    <x v="24"/>
    <n v="0"/>
  </r>
  <r>
    <s v="Incremental"/>
    <s v="Media"/>
    <x v="1"/>
    <x v="2"/>
    <x v="17"/>
    <s v=" Total_JP"/>
    <x v="25"/>
    <n v="0"/>
  </r>
  <r>
    <s v="Incremental"/>
    <s v="Media"/>
    <x v="1"/>
    <x v="2"/>
    <x v="17"/>
    <s v=" Total_JP"/>
    <x v="26"/>
    <n v="0"/>
  </r>
  <r>
    <s v="Incremental"/>
    <s v="Media"/>
    <x v="1"/>
    <x v="2"/>
    <x v="17"/>
    <s v=" Total_JP"/>
    <x v="27"/>
    <n v="0"/>
  </r>
  <r>
    <s v="Incremental"/>
    <s v="Media"/>
    <x v="1"/>
    <x v="2"/>
    <x v="17"/>
    <s v=" Total_JP"/>
    <x v="28"/>
    <n v="0"/>
  </r>
  <r>
    <s v="Incremental"/>
    <s v="Media"/>
    <x v="1"/>
    <x v="2"/>
    <x v="17"/>
    <s v=" Total_JP"/>
    <x v="29"/>
    <n v="0"/>
  </r>
  <r>
    <s v="Incremental"/>
    <s v="Media"/>
    <x v="1"/>
    <x v="2"/>
    <x v="17"/>
    <s v=" Total_JP"/>
    <x v="30"/>
    <n v="0"/>
  </r>
  <r>
    <s v="Incremental"/>
    <s v="Media"/>
    <x v="1"/>
    <x v="2"/>
    <x v="17"/>
    <s v=" Total_JP"/>
    <x v="31"/>
    <n v="0"/>
  </r>
  <r>
    <s v="Incremental"/>
    <s v="Media"/>
    <x v="1"/>
    <x v="2"/>
    <x v="17"/>
    <s v=" Total_JP"/>
    <x v="32"/>
    <n v="0"/>
  </r>
  <r>
    <s v="Incremental"/>
    <s v="Media"/>
    <x v="1"/>
    <x v="2"/>
    <x v="17"/>
    <s v=" Total_JP"/>
    <x v="33"/>
    <n v="0"/>
  </r>
  <r>
    <s v="Incremental"/>
    <s v="Media"/>
    <x v="1"/>
    <x v="2"/>
    <x v="17"/>
    <s v=" Total_JP"/>
    <x v="34"/>
    <n v="0"/>
  </r>
  <r>
    <s v="Incremental"/>
    <s v="Media"/>
    <x v="1"/>
    <x v="2"/>
    <x v="17"/>
    <s v=" Total_JP"/>
    <x v="35"/>
    <n v="0"/>
  </r>
  <r>
    <s v="Incremental"/>
    <s v="Media"/>
    <x v="1"/>
    <x v="2"/>
    <x v="17"/>
    <s v=" Total_JP"/>
    <x v="36"/>
    <n v="0"/>
  </r>
  <r>
    <s v="Incremental"/>
    <s v="Media"/>
    <x v="1"/>
    <x v="2"/>
    <x v="17"/>
    <s v=" Total_JP"/>
    <x v="37"/>
    <n v="0"/>
  </r>
  <r>
    <s v="Incremental"/>
    <s v="Media"/>
    <x v="1"/>
    <x v="2"/>
    <x v="17"/>
    <s v=" Total_JP"/>
    <x v="38"/>
    <n v="0"/>
  </r>
  <r>
    <s v="Incremental"/>
    <s v="Media"/>
    <x v="1"/>
    <x v="2"/>
    <x v="17"/>
    <s v=" Total_JP"/>
    <x v="39"/>
    <n v="0"/>
  </r>
  <r>
    <s v="Incremental"/>
    <s v="Media"/>
    <x v="1"/>
    <x v="2"/>
    <x v="17"/>
    <s v=" Total_JP"/>
    <x v="40"/>
    <n v="0"/>
  </r>
  <r>
    <s v="Incremental"/>
    <s v="Media"/>
    <x v="1"/>
    <x v="2"/>
    <x v="17"/>
    <s v=" Total_JP"/>
    <x v="41"/>
    <n v="0"/>
  </r>
  <r>
    <s v="Incremental"/>
    <s v="Media"/>
    <x v="1"/>
    <x v="2"/>
    <x v="17"/>
    <s v=" Total_JP"/>
    <x v="42"/>
    <n v="0"/>
  </r>
  <r>
    <s v="Incremental"/>
    <s v="Media"/>
    <x v="1"/>
    <x v="2"/>
    <x v="17"/>
    <s v=" Total_JP"/>
    <x v="43"/>
    <n v="0"/>
  </r>
  <r>
    <s v="Incremental"/>
    <s v="Media"/>
    <x v="1"/>
    <x v="2"/>
    <x v="17"/>
    <s v=" Total_JP"/>
    <x v="44"/>
    <n v="0"/>
  </r>
  <r>
    <s v="Incremental"/>
    <s v="Media"/>
    <x v="1"/>
    <x v="2"/>
    <x v="17"/>
    <s v=" Total_JP"/>
    <x v="45"/>
    <n v="0"/>
  </r>
  <r>
    <s v="Incremental"/>
    <s v="Media"/>
    <x v="1"/>
    <x v="2"/>
    <x v="17"/>
    <s v=" Total_JP"/>
    <x v="46"/>
    <n v="0"/>
  </r>
  <r>
    <s v="Incremental"/>
    <s v="Media"/>
    <x v="1"/>
    <x v="2"/>
    <x v="17"/>
    <s v=" Total_JP"/>
    <x v="47"/>
    <n v="0"/>
  </r>
  <r>
    <s v="Incremental"/>
    <s v="Media"/>
    <x v="1"/>
    <x v="2"/>
    <x v="17"/>
    <s v=" Total_JP"/>
    <x v="48"/>
    <n v="0"/>
  </r>
  <r>
    <s v="Incremental"/>
    <s v="Media"/>
    <x v="1"/>
    <x v="2"/>
    <x v="17"/>
    <s v=" Total_JP"/>
    <x v="49"/>
    <n v="0"/>
  </r>
  <r>
    <s v="Incremental"/>
    <s v="Media"/>
    <x v="1"/>
    <x v="2"/>
    <x v="17"/>
    <s v=" Total_JP"/>
    <x v="50"/>
    <n v="0"/>
  </r>
  <r>
    <s v="Incremental"/>
    <s v="Media"/>
    <x v="1"/>
    <x v="2"/>
    <x v="17"/>
    <s v=" Total_JP"/>
    <x v="51"/>
    <n v="0"/>
  </r>
  <r>
    <s v="Incremental"/>
    <s v="Media"/>
    <x v="1"/>
    <x v="2"/>
    <x v="17"/>
    <s v=" Total_JP"/>
    <x v="52"/>
    <n v="0"/>
  </r>
  <r>
    <s v="Incremental"/>
    <s v="Media"/>
    <x v="1"/>
    <x v="2"/>
    <x v="17"/>
    <s v=" Total_JP"/>
    <x v="53"/>
    <n v="0"/>
  </r>
  <r>
    <s v="Incremental"/>
    <s v="Media"/>
    <x v="1"/>
    <x v="2"/>
    <x v="17"/>
    <s v=" Total_JP"/>
    <x v="54"/>
    <n v="0"/>
  </r>
  <r>
    <s v="Incremental"/>
    <s v="Media"/>
    <x v="1"/>
    <x v="2"/>
    <x v="17"/>
    <s v=" Total_JP"/>
    <x v="55"/>
    <n v="0"/>
  </r>
  <r>
    <s v="Incremental"/>
    <s v="Media"/>
    <x v="1"/>
    <x v="2"/>
    <x v="17"/>
    <s v=" Total_JP"/>
    <x v="56"/>
    <n v="0"/>
  </r>
  <r>
    <s v="Incremental"/>
    <s v="Media"/>
    <x v="1"/>
    <x v="2"/>
    <x v="17"/>
    <s v=" Total_JP"/>
    <x v="57"/>
    <n v="0"/>
  </r>
  <r>
    <s v="Incremental"/>
    <s v="Media"/>
    <x v="1"/>
    <x v="2"/>
    <x v="17"/>
    <s v=" Total_JP"/>
    <x v="58"/>
    <n v="0"/>
  </r>
  <r>
    <s v="Incremental"/>
    <s v="Media"/>
    <x v="1"/>
    <x v="2"/>
    <x v="17"/>
    <s v=" Total_JP"/>
    <x v="59"/>
    <n v="0"/>
  </r>
  <r>
    <s v="Incremental"/>
    <s v="Media"/>
    <x v="1"/>
    <x v="2"/>
    <x v="17"/>
    <s v=" Total_JP"/>
    <x v="60"/>
    <n v="0"/>
  </r>
  <r>
    <s v="Incremental"/>
    <s v="Media"/>
    <x v="1"/>
    <x v="2"/>
    <x v="17"/>
    <s v=" Total_JP"/>
    <x v="61"/>
    <n v="0"/>
  </r>
  <r>
    <s v="Incremental"/>
    <s v="Media"/>
    <x v="1"/>
    <x v="2"/>
    <x v="17"/>
    <s v=" Total_JP"/>
    <x v="62"/>
    <n v="0"/>
  </r>
  <r>
    <s v="Incremental"/>
    <s v="Media"/>
    <x v="1"/>
    <x v="2"/>
    <x v="17"/>
    <s v=" Total_JP"/>
    <x v="63"/>
    <n v="0"/>
  </r>
  <r>
    <s v="Incremental"/>
    <s v="Media"/>
    <x v="1"/>
    <x v="2"/>
    <x v="17"/>
    <s v=" Total_JP"/>
    <x v="64"/>
    <n v="0"/>
  </r>
  <r>
    <s v="Incremental"/>
    <s v="Media"/>
    <x v="1"/>
    <x v="2"/>
    <x v="17"/>
    <s v=" Total_JP"/>
    <x v="65"/>
    <n v="0"/>
  </r>
  <r>
    <s v="Incremental"/>
    <s v="Media"/>
    <x v="1"/>
    <x v="2"/>
    <x v="17"/>
    <s v=" Total_JP"/>
    <x v="66"/>
    <n v="0"/>
  </r>
  <r>
    <s v="Incremental"/>
    <s v="Media"/>
    <x v="1"/>
    <x v="2"/>
    <x v="17"/>
    <s v=" Total_JP"/>
    <x v="67"/>
    <n v="0"/>
  </r>
  <r>
    <s v="Incremental"/>
    <s v="Media"/>
    <x v="1"/>
    <x v="2"/>
    <x v="17"/>
    <s v=" Total_JP"/>
    <x v="68"/>
    <n v="0"/>
  </r>
  <r>
    <s v="Incremental"/>
    <s v="Media"/>
    <x v="1"/>
    <x v="2"/>
    <x v="17"/>
    <s v=" Total_JP"/>
    <x v="69"/>
    <n v="0"/>
  </r>
  <r>
    <s v="Incremental"/>
    <s v="Media"/>
    <x v="1"/>
    <x v="2"/>
    <x v="17"/>
    <s v=" Total_JP"/>
    <x v="70"/>
    <n v="0"/>
  </r>
  <r>
    <s v="Incremental"/>
    <s v="Media"/>
    <x v="1"/>
    <x v="2"/>
    <x v="17"/>
    <s v=" Total_JP"/>
    <x v="71"/>
    <n v="0"/>
  </r>
  <r>
    <s v="Incremental"/>
    <s v="Media"/>
    <x v="1"/>
    <x v="2"/>
    <x v="17"/>
    <s v=" Total_JP"/>
    <x v="72"/>
    <n v="0"/>
  </r>
  <r>
    <s v="Incremental"/>
    <s v="Media"/>
    <x v="1"/>
    <x v="2"/>
    <x v="17"/>
    <s v=" Total_JP"/>
    <x v="73"/>
    <n v="0"/>
  </r>
  <r>
    <s v="Incremental"/>
    <s v="Media"/>
    <x v="1"/>
    <x v="2"/>
    <x v="17"/>
    <s v=" Total_JP"/>
    <x v="74"/>
    <n v="0"/>
  </r>
  <r>
    <s v="Incremental"/>
    <s v="Media"/>
    <x v="1"/>
    <x v="2"/>
    <x v="17"/>
    <s v=" Total_JP"/>
    <x v="75"/>
    <n v="0"/>
  </r>
  <r>
    <s v="Incremental"/>
    <s v="Media"/>
    <x v="1"/>
    <x v="2"/>
    <x v="17"/>
    <s v=" Total_JP"/>
    <x v="76"/>
    <n v="0"/>
  </r>
  <r>
    <s v="Incremental"/>
    <s v="Media"/>
    <x v="1"/>
    <x v="2"/>
    <x v="17"/>
    <s v=" Total_JP"/>
    <x v="77"/>
    <n v="0"/>
  </r>
  <r>
    <s v="Incremental"/>
    <s v="Media"/>
    <x v="1"/>
    <x v="2"/>
    <x v="17"/>
    <s v=" Total_JP"/>
    <x v="78"/>
    <n v="0"/>
  </r>
  <r>
    <s v="Incremental"/>
    <s v="Media"/>
    <x v="1"/>
    <x v="2"/>
    <x v="17"/>
    <s v=" Total_JP"/>
    <x v="79"/>
    <n v="0"/>
  </r>
  <r>
    <s v="Incremental"/>
    <s v="Media"/>
    <x v="1"/>
    <x v="2"/>
    <x v="17"/>
    <s v=" Total_JP"/>
    <x v="80"/>
    <n v="0"/>
  </r>
  <r>
    <s v="Incremental"/>
    <s v="Media"/>
    <x v="1"/>
    <x v="2"/>
    <x v="17"/>
    <s v=" Total_JP"/>
    <x v="81"/>
    <n v="0"/>
  </r>
  <r>
    <s v="Incremental"/>
    <s v="Media"/>
    <x v="1"/>
    <x v="2"/>
    <x v="17"/>
    <s v=" Total_JP"/>
    <x v="82"/>
    <n v="0"/>
  </r>
  <r>
    <s v="Incremental"/>
    <s v="Media"/>
    <x v="1"/>
    <x v="2"/>
    <x v="17"/>
    <s v=" Total_JP"/>
    <x v="83"/>
    <n v="0"/>
  </r>
  <r>
    <s v="Incremental"/>
    <s v="Media"/>
    <x v="1"/>
    <x v="2"/>
    <x v="17"/>
    <s v=" Total_JP"/>
    <x v="84"/>
    <n v="0"/>
  </r>
  <r>
    <s v="Incremental"/>
    <s v="Media"/>
    <x v="1"/>
    <x v="2"/>
    <x v="17"/>
    <s v=" Total_JP"/>
    <x v="85"/>
    <n v="0"/>
  </r>
  <r>
    <s v="Incremental"/>
    <s v="Media"/>
    <x v="1"/>
    <x v="2"/>
    <x v="17"/>
    <s v=" Total_JP"/>
    <x v="86"/>
    <n v="0"/>
  </r>
  <r>
    <s v="Incremental"/>
    <s v="Media"/>
    <x v="1"/>
    <x v="2"/>
    <x v="17"/>
    <s v=" Total_JP"/>
    <x v="87"/>
    <n v="0"/>
  </r>
  <r>
    <s v="Incremental"/>
    <s v="Media"/>
    <x v="1"/>
    <x v="2"/>
    <x v="17"/>
    <s v=" Total_JP"/>
    <x v="88"/>
    <n v="0"/>
  </r>
  <r>
    <s v="Incremental"/>
    <s v="Media"/>
    <x v="1"/>
    <x v="2"/>
    <x v="17"/>
    <s v=" Total_JP"/>
    <x v="89"/>
    <n v="0"/>
  </r>
  <r>
    <s v="Incremental"/>
    <s v="Media"/>
    <x v="1"/>
    <x v="2"/>
    <x v="17"/>
    <s v=" Total_JP"/>
    <x v="90"/>
    <n v="0"/>
  </r>
  <r>
    <s v="Incremental"/>
    <s v="Media"/>
    <x v="1"/>
    <x v="2"/>
    <x v="17"/>
    <s v=" Total_JP"/>
    <x v="91"/>
    <n v="0"/>
  </r>
  <r>
    <s v="Incremental"/>
    <s v="Media"/>
    <x v="1"/>
    <x v="2"/>
    <x v="17"/>
    <s v=" Total_JP"/>
    <x v="92"/>
    <n v="0"/>
  </r>
  <r>
    <s v="Incremental"/>
    <s v="Media"/>
    <x v="1"/>
    <x v="2"/>
    <x v="17"/>
    <s v=" Total_JP"/>
    <x v="93"/>
    <n v="0"/>
  </r>
  <r>
    <s v="Incremental"/>
    <s v="Media"/>
    <x v="1"/>
    <x v="2"/>
    <x v="17"/>
    <s v=" Total_JP"/>
    <x v="94"/>
    <n v="0"/>
  </r>
  <r>
    <s v="Incremental"/>
    <s v="Media"/>
    <x v="1"/>
    <x v="2"/>
    <x v="17"/>
    <s v=" Total_JP"/>
    <x v="95"/>
    <n v="0"/>
  </r>
  <r>
    <s v="Incremental"/>
    <s v="Media"/>
    <x v="1"/>
    <x v="2"/>
    <x v="17"/>
    <s v=" Total_JP"/>
    <x v="96"/>
    <n v="0"/>
  </r>
  <r>
    <s v="Incremental"/>
    <s v="Media"/>
    <x v="1"/>
    <x v="2"/>
    <x v="17"/>
    <s v=" Total_JP"/>
    <x v="97"/>
    <n v="0"/>
  </r>
  <r>
    <s v="Incremental"/>
    <s v="Media"/>
    <x v="1"/>
    <x v="2"/>
    <x v="17"/>
    <s v=" Total_JP"/>
    <x v="98"/>
    <n v="0"/>
  </r>
  <r>
    <s v="Incremental"/>
    <s v="Media"/>
    <x v="1"/>
    <x v="2"/>
    <x v="17"/>
    <s v=" Total_JP"/>
    <x v="99"/>
    <n v="0"/>
  </r>
  <r>
    <s v="Incremental"/>
    <s v="Media"/>
    <x v="1"/>
    <x v="2"/>
    <x v="17"/>
    <s v=" Total_JP"/>
    <x v="100"/>
    <n v="0"/>
  </r>
  <r>
    <s v="Incremental"/>
    <s v="Media"/>
    <x v="1"/>
    <x v="2"/>
    <x v="17"/>
    <s v=" Total_JP"/>
    <x v="101"/>
    <n v="0"/>
  </r>
  <r>
    <s v="Incremental"/>
    <s v="Media"/>
    <x v="1"/>
    <x v="2"/>
    <x v="17"/>
    <s v=" Total_JP"/>
    <x v="102"/>
    <n v="0"/>
  </r>
  <r>
    <s v="Incremental"/>
    <s v="Media"/>
    <x v="1"/>
    <x v="2"/>
    <x v="17"/>
    <s v=" Total_JP"/>
    <x v="103"/>
    <n v="0"/>
  </r>
  <r>
    <s v="Incremental"/>
    <s v="Media"/>
    <x v="1"/>
    <x v="2"/>
    <x v="17"/>
    <s v=" Total_JP"/>
    <x v="104"/>
    <n v="0"/>
  </r>
  <r>
    <s v="Incremental"/>
    <s v="Media"/>
    <x v="1"/>
    <x v="2"/>
    <x v="17"/>
    <s v=" Total_JP"/>
    <x v="105"/>
    <n v="0"/>
  </r>
  <r>
    <s v="Incremental"/>
    <s v="Media"/>
    <x v="1"/>
    <x v="2"/>
    <x v="17"/>
    <s v=" Total_JP"/>
    <x v="106"/>
    <n v="0"/>
  </r>
  <r>
    <s v="Incremental"/>
    <s v="Media"/>
    <x v="1"/>
    <x v="2"/>
    <x v="17"/>
    <s v=" Total_JP"/>
    <x v="107"/>
    <n v="0"/>
  </r>
  <r>
    <s v="Incremental"/>
    <s v="Media"/>
    <x v="1"/>
    <x v="2"/>
    <x v="17"/>
    <s v=" Total_JP"/>
    <x v="108"/>
    <n v="0"/>
  </r>
  <r>
    <s v="Incremental"/>
    <s v="Media"/>
    <x v="1"/>
    <x v="2"/>
    <x v="17"/>
    <s v=" Total_JP"/>
    <x v="109"/>
    <n v="0"/>
  </r>
  <r>
    <s v="Incremental"/>
    <s v="Media"/>
    <x v="1"/>
    <x v="2"/>
    <x v="17"/>
    <s v=" Total_JP"/>
    <x v="110"/>
    <n v="0"/>
  </r>
  <r>
    <s v="Incremental"/>
    <s v="Media"/>
    <x v="1"/>
    <x v="2"/>
    <x v="17"/>
    <s v=" Total_JP"/>
    <x v="111"/>
    <n v="0"/>
  </r>
  <r>
    <s v="Incremental"/>
    <s v="Media"/>
    <x v="1"/>
    <x v="2"/>
    <x v="17"/>
    <s v=" Total_JP"/>
    <x v="112"/>
    <n v="0"/>
  </r>
  <r>
    <s v="Incremental"/>
    <s v="Media"/>
    <x v="1"/>
    <x v="2"/>
    <x v="17"/>
    <s v=" Total_JP"/>
    <x v="113"/>
    <n v="0"/>
  </r>
  <r>
    <s v="Incremental"/>
    <s v="Media"/>
    <x v="1"/>
    <x v="2"/>
    <x v="17"/>
    <s v=" Total_JP"/>
    <x v="114"/>
    <n v="0"/>
  </r>
  <r>
    <s v="Incremental"/>
    <s v="Media"/>
    <x v="1"/>
    <x v="2"/>
    <x v="17"/>
    <s v=" Total_JP"/>
    <x v="115"/>
    <n v="0"/>
  </r>
  <r>
    <s v="Incremental"/>
    <s v="Media"/>
    <x v="1"/>
    <x v="2"/>
    <x v="17"/>
    <s v=" Total_JP"/>
    <x v="116"/>
    <n v="0"/>
  </r>
  <r>
    <s v="Incremental"/>
    <s v="Media"/>
    <x v="1"/>
    <x v="2"/>
    <x v="17"/>
    <s v=" Total_JP"/>
    <x v="117"/>
    <n v="0"/>
  </r>
  <r>
    <s v="Incremental"/>
    <s v="Media"/>
    <x v="1"/>
    <x v="2"/>
    <x v="17"/>
    <s v=" Total_JP"/>
    <x v="118"/>
    <n v="0"/>
  </r>
  <r>
    <s v="Incremental"/>
    <s v="Media"/>
    <x v="1"/>
    <x v="2"/>
    <x v="17"/>
    <s v=" Total_JP"/>
    <x v="119"/>
    <n v="0"/>
  </r>
  <r>
    <s v="Incremental"/>
    <s v="Media"/>
    <x v="1"/>
    <x v="2"/>
    <x v="17"/>
    <s v=" Total_JP"/>
    <x v="120"/>
    <n v="0"/>
  </r>
  <r>
    <s v="Incremental"/>
    <s v="Media"/>
    <x v="1"/>
    <x v="2"/>
    <x v="17"/>
    <s v=" Total_JP"/>
    <x v="121"/>
    <n v="0"/>
  </r>
  <r>
    <s v="Incremental"/>
    <s v="Media"/>
    <x v="1"/>
    <x v="2"/>
    <x v="17"/>
    <s v=" Total_JP"/>
    <x v="122"/>
    <n v="0"/>
  </r>
  <r>
    <s v="Incremental"/>
    <s v="Media"/>
    <x v="1"/>
    <x v="2"/>
    <x v="17"/>
    <s v=" Total_JP"/>
    <x v="123"/>
    <n v="0"/>
  </r>
  <r>
    <s v="Incremental"/>
    <s v="Media"/>
    <x v="1"/>
    <x v="2"/>
    <x v="17"/>
    <s v=" Total_JP"/>
    <x v="124"/>
    <n v="0"/>
  </r>
  <r>
    <s v="Incremental"/>
    <s v="Media"/>
    <x v="1"/>
    <x v="2"/>
    <x v="17"/>
    <s v=" Total_JP"/>
    <x v="125"/>
    <n v="0"/>
  </r>
  <r>
    <s v="Incremental"/>
    <s v="Media"/>
    <x v="1"/>
    <x v="2"/>
    <x v="17"/>
    <s v=" Total_JP"/>
    <x v="126"/>
    <n v="0"/>
  </r>
  <r>
    <s v="Incremental"/>
    <s v="Media"/>
    <x v="1"/>
    <x v="2"/>
    <x v="17"/>
    <s v=" Total_JP"/>
    <x v="127"/>
    <n v="0"/>
  </r>
  <r>
    <s v="Incremental"/>
    <s v="Media"/>
    <x v="1"/>
    <x v="2"/>
    <x v="17"/>
    <s v=" Total_JP"/>
    <x v="128"/>
    <n v="0"/>
  </r>
  <r>
    <s v="Incremental"/>
    <s v="Media"/>
    <x v="1"/>
    <x v="2"/>
    <x v="17"/>
    <s v=" Total_JP"/>
    <x v="129"/>
    <n v="0"/>
  </r>
  <r>
    <s v="Incremental"/>
    <s v="Media"/>
    <x v="1"/>
    <x v="2"/>
    <x v="17"/>
    <s v=" Total_JP"/>
    <x v="130"/>
    <n v="0"/>
  </r>
  <r>
    <s v="Incremental"/>
    <s v="Media"/>
    <x v="1"/>
    <x v="2"/>
    <x v="17"/>
    <s v=" Total_JP"/>
    <x v="131"/>
    <n v="0"/>
  </r>
  <r>
    <s v="Incremental"/>
    <s v="Media"/>
    <x v="1"/>
    <x v="2"/>
    <x v="17"/>
    <s v=" Total_JP"/>
    <x v="132"/>
    <n v="0"/>
  </r>
  <r>
    <s v="Incremental"/>
    <s v="Media"/>
    <x v="1"/>
    <x v="2"/>
    <x v="17"/>
    <s v=" Total_JP"/>
    <x v="133"/>
    <n v="0"/>
  </r>
  <r>
    <s v="Incremental"/>
    <s v="Media"/>
    <x v="1"/>
    <x v="2"/>
    <x v="17"/>
    <s v=" Total_JP"/>
    <x v="134"/>
    <n v="0"/>
  </r>
  <r>
    <s v="Incremental"/>
    <s v="Media"/>
    <x v="1"/>
    <x v="2"/>
    <x v="17"/>
    <s v=" Total_JP"/>
    <x v="135"/>
    <n v="0"/>
  </r>
  <r>
    <s v="Incremental"/>
    <s v="Media"/>
    <x v="1"/>
    <x v="2"/>
    <x v="17"/>
    <s v=" Total_JP"/>
    <x v="136"/>
    <n v="0"/>
  </r>
  <r>
    <s v="Incremental"/>
    <s v="Media"/>
    <x v="1"/>
    <x v="2"/>
    <x v="17"/>
    <s v=" Total_JP"/>
    <x v="137"/>
    <n v="0"/>
  </r>
  <r>
    <s v="Incremental"/>
    <s v="Media"/>
    <x v="1"/>
    <x v="2"/>
    <x v="17"/>
    <s v=" Total_JP"/>
    <x v="138"/>
    <n v="0"/>
  </r>
  <r>
    <s v="Incremental"/>
    <s v="Media"/>
    <x v="1"/>
    <x v="2"/>
    <x v="17"/>
    <s v=" Total_JP"/>
    <x v="139"/>
    <n v="0"/>
  </r>
  <r>
    <s v="Incremental"/>
    <s v="Media"/>
    <x v="1"/>
    <x v="2"/>
    <x v="17"/>
    <s v=" Total_JP"/>
    <x v="140"/>
    <n v="0"/>
  </r>
  <r>
    <s v="Incremental"/>
    <s v="Media"/>
    <x v="1"/>
    <x v="2"/>
    <x v="17"/>
    <s v=" Total_JP"/>
    <x v="141"/>
    <n v="0"/>
  </r>
  <r>
    <s v="Incremental"/>
    <s v="Media"/>
    <x v="1"/>
    <x v="2"/>
    <x v="17"/>
    <s v=" Total_JP"/>
    <x v="142"/>
    <n v="0"/>
  </r>
  <r>
    <s v="Incremental"/>
    <s v="Media"/>
    <x v="1"/>
    <x v="2"/>
    <x v="17"/>
    <s v=" Total_JP"/>
    <x v="143"/>
    <n v="0"/>
  </r>
  <r>
    <s v="Incremental"/>
    <s v="Media"/>
    <x v="1"/>
    <x v="2"/>
    <x v="17"/>
    <s v=" Total_JP"/>
    <x v="144"/>
    <n v="0"/>
  </r>
  <r>
    <s v="Incremental"/>
    <s v="Media"/>
    <x v="1"/>
    <x v="2"/>
    <x v="17"/>
    <s v=" Total_JP"/>
    <x v="145"/>
    <n v="0"/>
  </r>
  <r>
    <s v="Incremental"/>
    <s v="Media"/>
    <x v="1"/>
    <x v="2"/>
    <x v="17"/>
    <s v=" Total_JP"/>
    <x v="146"/>
    <n v="0"/>
  </r>
  <r>
    <s v="Incremental"/>
    <s v="Media"/>
    <x v="1"/>
    <x v="2"/>
    <x v="17"/>
    <s v=" Total_JP"/>
    <x v="147"/>
    <n v="0"/>
  </r>
  <r>
    <s v="Incremental"/>
    <s v="Media"/>
    <x v="1"/>
    <x v="2"/>
    <x v="17"/>
    <s v=" Total_JP"/>
    <x v="148"/>
    <n v="0"/>
  </r>
  <r>
    <s v="Incremental"/>
    <s v="Media"/>
    <x v="1"/>
    <x v="2"/>
    <x v="17"/>
    <s v=" Total_JP"/>
    <x v="149"/>
    <n v="4672.5606907000001"/>
  </r>
  <r>
    <s v="Incremental"/>
    <s v="Media"/>
    <x v="1"/>
    <x v="2"/>
    <x v="17"/>
    <s v=" Total_JP"/>
    <x v="150"/>
    <n v="9585.1976414000001"/>
  </r>
  <r>
    <s v="Incremental"/>
    <s v="Media"/>
    <x v="1"/>
    <x v="2"/>
    <x v="17"/>
    <s v=" Total_JP"/>
    <x v="151"/>
    <n v="9767.8460391999997"/>
  </r>
  <r>
    <s v="Incremental"/>
    <s v="Media"/>
    <x v="1"/>
    <x v="2"/>
    <x v="17"/>
    <s v=" Total_JP"/>
    <x v="152"/>
    <n v="4863.4790572000002"/>
  </r>
  <r>
    <s v="Incremental"/>
    <s v="Media"/>
    <x v="1"/>
    <x v="2"/>
    <x v="17"/>
    <s v=" Total_JP"/>
    <x v="153"/>
    <n v="0"/>
  </r>
  <r>
    <s v="Incremental"/>
    <s v="Media"/>
    <x v="1"/>
    <x v="2"/>
    <x v="17"/>
    <s v=" Total_JP"/>
    <x v="154"/>
    <n v="0"/>
  </r>
  <r>
    <s v="Incremental"/>
    <s v="Media"/>
    <x v="1"/>
    <x v="2"/>
    <x v="17"/>
    <s v=" Total_JP"/>
    <x v="155"/>
    <n v="0"/>
  </r>
  <r>
    <s v="Incremental"/>
    <s v="Media"/>
    <x v="1"/>
    <x v="1"/>
    <x v="18"/>
    <s v=" Total_JP"/>
    <x v="0"/>
    <n v="3646.3469722999998"/>
  </r>
  <r>
    <s v="Incremental"/>
    <s v="Media"/>
    <x v="1"/>
    <x v="1"/>
    <x v="18"/>
    <s v=" Total_JP"/>
    <x v="1"/>
    <n v="4704.3493206000003"/>
  </r>
  <r>
    <s v="Incremental"/>
    <s v="Media"/>
    <x v="1"/>
    <x v="1"/>
    <x v="18"/>
    <s v=" Total_JP"/>
    <x v="2"/>
    <n v="2920.4424146000001"/>
  </r>
  <r>
    <s v="Incremental"/>
    <s v="Media"/>
    <x v="1"/>
    <x v="1"/>
    <x v="18"/>
    <s v=" Total_JP"/>
    <x v="3"/>
    <n v="19176.1741654"/>
  </r>
  <r>
    <s v="Incremental"/>
    <s v="Media"/>
    <x v="1"/>
    <x v="1"/>
    <x v="18"/>
    <s v=" Total_JP"/>
    <x v="4"/>
    <n v="48602.911690200002"/>
  </r>
  <r>
    <s v="Incremental"/>
    <s v="Media"/>
    <x v="1"/>
    <x v="1"/>
    <x v="18"/>
    <s v=" Total_JP"/>
    <x v="5"/>
    <n v="46204.151588799999"/>
  </r>
  <r>
    <s v="Incremental"/>
    <s v="Media"/>
    <x v="1"/>
    <x v="1"/>
    <x v="18"/>
    <s v=" Total_JP"/>
    <x v="6"/>
    <n v="34749.631217000002"/>
  </r>
  <r>
    <s v="Incremental"/>
    <s v="Media"/>
    <x v="1"/>
    <x v="1"/>
    <x v="18"/>
    <s v=" Total_JP"/>
    <x v="7"/>
    <n v="24746.506814199998"/>
  </r>
  <r>
    <s v="Incremental"/>
    <s v="Media"/>
    <x v="1"/>
    <x v="1"/>
    <x v="18"/>
    <s v=" Total_JP"/>
    <x v="8"/>
    <n v="9190.0334471000006"/>
  </r>
  <r>
    <s v="Incremental"/>
    <s v="Media"/>
    <x v="1"/>
    <x v="1"/>
    <x v="18"/>
    <s v=" Total_JP"/>
    <x v="9"/>
    <n v="0"/>
  </r>
  <r>
    <s v="Incremental"/>
    <s v="Media"/>
    <x v="1"/>
    <x v="1"/>
    <x v="18"/>
    <s v=" Total_JP"/>
    <x v="10"/>
    <n v="0"/>
  </r>
  <r>
    <s v="Incremental"/>
    <s v="Media"/>
    <x v="1"/>
    <x v="1"/>
    <x v="18"/>
    <s v=" Total_JP"/>
    <x v="11"/>
    <n v="0"/>
  </r>
  <r>
    <s v="Incremental"/>
    <s v="Media"/>
    <x v="1"/>
    <x v="1"/>
    <x v="18"/>
    <s v=" Total_JP"/>
    <x v="12"/>
    <n v="0"/>
  </r>
  <r>
    <s v="Incremental"/>
    <s v="Media"/>
    <x v="1"/>
    <x v="1"/>
    <x v="18"/>
    <s v=" Total_JP"/>
    <x v="13"/>
    <n v="0"/>
  </r>
  <r>
    <s v="Incremental"/>
    <s v="Media"/>
    <x v="1"/>
    <x v="1"/>
    <x v="18"/>
    <s v=" Total_JP"/>
    <x v="14"/>
    <n v="2330.9370024999998"/>
  </r>
  <r>
    <s v="Incremental"/>
    <s v="Media"/>
    <x v="1"/>
    <x v="1"/>
    <x v="18"/>
    <s v=" Total_JP"/>
    <x v="15"/>
    <n v="7873.4739811999998"/>
  </r>
  <r>
    <s v="Incremental"/>
    <s v="Media"/>
    <x v="1"/>
    <x v="1"/>
    <x v="18"/>
    <s v=" Total_JP"/>
    <x v="16"/>
    <n v="7763.2493449000003"/>
  </r>
  <r>
    <s v="Incremental"/>
    <s v="Media"/>
    <x v="1"/>
    <x v="1"/>
    <x v="18"/>
    <s v=" Total_JP"/>
    <x v="17"/>
    <n v="1799.6026952"/>
  </r>
  <r>
    <s v="Incremental"/>
    <s v="Media"/>
    <x v="1"/>
    <x v="1"/>
    <x v="18"/>
    <s v=" Total_JP"/>
    <x v="18"/>
    <n v="0"/>
  </r>
  <r>
    <s v="Incremental"/>
    <s v="Media"/>
    <x v="1"/>
    <x v="1"/>
    <x v="18"/>
    <s v=" Total_JP"/>
    <x v="19"/>
    <n v="0"/>
  </r>
  <r>
    <s v="Incremental"/>
    <s v="Media"/>
    <x v="1"/>
    <x v="1"/>
    <x v="18"/>
    <s v=" Total_JP"/>
    <x v="20"/>
    <n v="0"/>
  </r>
  <r>
    <s v="Incremental"/>
    <s v="Media"/>
    <x v="1"/>
    <x v="1"/>
    <x v="18"/>
    <s v=" Total_JP"/>
    <x v="21"/>
    <n v="0"/>
  </r>
  <r>
    <s v="Incremental"/>
    <s v="Media"/>
    <x v="1"/>
    <x v="1"/>
    <x v="18"/>
    <s v=" Total_JP"/>
    <x v="22"/>
    <n v="0"/>
  </r>
  <r>
    <s v="Incremental"/>
    <s v="Media"/>
    <x v="1"/>
    <x v="1"/>
    <x v="18"/>
    <s v=" Total_JP"/>
    <x v="23"/>
    <n v="182.21907229999999"/>
  </r>
  <r>
    <s v="Incremental"/>
    <s v="Media"/>
    <x v="1"/>
    <x v="1"/>
    <x v="18"/>
    <s v=" Total_JP"/>
    <x v="24"/>
    <n v="364.47003410000002"/>
  </r>
  <r>
    <s v="Incremental"/>
    <s v="Media"/>
    <x v="1"/>
    <x v="1"/>
    <x v="18"/>
    <s v=" Total_JP"/>
    <x v="25"/>
    <n v="419.32901020000003"/>
  </r>
  <r>
    <s v="Incremental"/>
    <s v="Media"/>
    <x v="1"/>
    <x v="1"/>
    <x v="18"/>
    <s v=" Total_JP"/>
    <x v="26"/>
    <n v="490.2955121"/>
  </r>
  <r>
    <s v="Incremental"/>
    <s v="Media"/>
    <x v="1"/>
    <x v="1"/>
    <x v="18"/>
    <s v=" Total_JP"/>
    <x v="27"/>
    <n v="292.22445870000001"/>
  </r>
  <r>
    <s v="Incremental"/>
    <s v="Media"/>
    <x v="1"/>
    <x v="1"/>
    <x v="18"/>
    <s v=" Total_JP"/>
    <x v="28"/>
    <n v="422.77041300000002"/>
  </r>
  <r>
    <s v="Incremental"/>
    <s v="Media"/>
    <x v="1"/>
    <x v="1"/>
    <x v="18"/>
    <s v=" Total_JP"/>
    <x v="29"/>
    <n v="233.46720440000001"/>
  </r>
  <r>
    <s v="Incremental"/>
    <s v="Media"/>
    <x v="1"/>
    <x v="1"/>
    <x v="18"/>
    <s v=" Total_JP"/>
    <x v="30"/>
    <n v="0"/>
  </r>
  <r>
    <s v="Incremental"/>
    <s v="Media"/>
    <x v="1"/>
    <x v="1"/>
    <x v="18"/>
    <s v=" Total_JP"/>
    <x v="31"/>
    <n v="0"/>
  </r>
  <r>
    <s v="Incremental"/>
    <s v="Media"/>
    <x v="1"/>
    <x v="1"/>
    <x v="18"/>
    <s v=" Total_JP"/>
    <x v="32"/>
    <n v="0"/>
  </r>
  <r>
    <s v="Incremental"/>
    <s v="Media"/>
    <x v="1"/>
    <x v="1"/>
    <x v="18"/>
    <s v=" Total_JP"/>
    <x v="33"/>
    <n v="0"/>
  </r>
  <r>
    <s v="Incremental"/>
    <s v="Media"/>
    <x v="1"/>
    <x v="1"/>
    <x v="18"/>
    <s v=" Total_JP"/>
    <x v="34"/>
    <n v="0"/>
  </r>
  <r>
    <s v="Incremental"/>
    <s v="Media"/>
    <x v="1"/>
    <x v="1"/>
    <x v="18"/>
    <s v=" Total_JP"/>
    <x v="35"/>
    <n v="0"/>
  </r>
  <r>
    <s v="Incremental"/>
    <s v="Media"/>
    <x v="1"/>
    <x v="1"/>
    <x v="18"/>
    <s v=" Total_JP"/>
    <x v="36"/>
    <n v="1774.7743118000001"/>
  </r>
  <r>
    <s v="Incremental"/>
    <s v="Media"/>
    <x v="1"/>
    <x v="1"/>
    <x v="18"/>
    <s v=" Total_JP"/>
    <x v="37"/>
    <n v="4996.0511131000003"/>
  </r>
  <r>
    <s v="Incremental"/>
    <s v="Media"/>
    <x v="1"/>
    <x v="1"/>
    <x v="18"/>
    <s v=" Total_JP"/>
    <x v="38"/>
    <n v="3707.9997162999998"/>
  </r>
  <r>
    <s v="Incremental"/>
    <s v="Media"/>
    <x v="1"/>
    <x v="1"/>
    <x v="18"/>
    <s v=" Total_JP"/>
    <x v="39"/>
    <n v="298.8986673"/>
  </r>
  <r>
    <s v="Incremental"/>
    <s v="Media"/>
    <x v="1"/>
    <x v="1"/>
    <x v="18"/>
    <s v=" Total_JP"/>
    <x v="40"/>
    <n v="0"/>
  </r>
  <r>
    <s v="Incremental"/>
    <s v="Media"/>
    <x v="1"/>
    <x v="1"/>
    <x v="18"/>
    <s v=" Total_JP"/>
    <x v="41"/>
    <n v="0"/>
  </r>
  <r>
    <s v="Incremental"/>
    <s v="Media"/>
    <x v="1"/>
    <x v="1"/>
    <x v="18"/>
    <s v=" Total_JP"/>
    <x v="42"/>
    <n v="0"/>
  </r>
  <r>
    <s v="Incremental"/>
    <s v="Media"/>
    <x v="1"/>
    <x v="1"/>
    <x v="18"/>
    <s v=" Total_JP"/>
    <x v="43"/>
    <n v="0"/>
  </r>
  <r>
    <s v="Incremental"/>
    <s v="Media"/>
    <x v="1"/>
    <x v="1"/>
    <x v="18"/>
    <s v=" Total_JP"/>
    <x v="44"/>
    <n v="0"/>
  </r>
  <r>
    <s v="Incremental"/>
    <s v="Media"/>
    <x v="1"/>
    <x v="1"/>
    <x v="18"/>
    <s v=" Total_JP"/>
    <x v="45"/>
    <n v="0"/>
  </r>
  <r>
    <s v="Incremental"/>
    <s v="Media"/>
    <x v="1"/>
    <x v="1"/>
    <x v="18"/>
    <s v=" Total_JP"/>
    <x v="46"/>
    <n v="0"/>
  </r>
  <r>
    <s v="Incremental"/>
    <s v="Media"/>
    <x v="1"/>
    <x v="1"/>
    <x v="18"/>
    <s v=" Total_JP"/>
    <x v="47"/>
    <n v="0"/>
  </r>
  <r>
    <s v="Incremental"/>
    <s v="Media"/>
    <x v="1"/>
    <x v="1"/>
    <x v="18"/>
    <s v=" Total_JP"/>
    <x v="48"/>
    <n v="0"/>
  </r>
  <r>
    <s v="Incremental"/>
    <s v="Media"/>
    <x v="1"/>
    <x v="1"/>
    <x v="18"/>
    <s v=" Total_JP"/>
    <x v="49"/>
    <n v="0"/>
  </r>
  <r>
    <s v="Incremental"/>
    <s v="Media"/>
    <x v="1"/>
    <x v="1"/>
    <x v="18"/>
    <s v=" Total_JP"/>
    <x v="50"/>
    <n v="0"/>
  </r>
  <r>
    <s v="Incremental"/>
    <s v="Media"/>
    <x v="1"/>
    <x v="1"/>
    <x v="18"/>
    <s v=" Total_JP"/>
    <x v="51"/>
    <n v="0"/>
  </r>
  <r>
    <s v="Incremental"/>
    <s v="Media"/>
    <x v="1"/>
    <x v="1"/>
    <x v="18"/>
    <s v=" Total_JP"/>
    <x v="52"/>
    <n v="0"/>
  </r>
  <r>
    <s v="Incremental"/>
    <s v="Media"/>
    <x v="1"/>
    <x v="1"/>
    <x v="18"/>
    <s v=" Total_JP"/>
    <x v="53"/>
    <n v="0"/>
  </r>
  <r>
    <s v="Incremental"/>
    <s v="Media"/>
    <x v="1"/>
    <x v="1"/>
    <x v="18"/>
    <s v=" Total_JP"/>
    <x v="54"/>
    <n v="0"/>
  </r>
  <r>
    <s v="Incremental"/>
    <s v="Media"/>
    <x v="1"/>
    <x v="1"/>
    <x v="18"/>
    <s v=" Total_JP"/>
    <x v="55"/>
    <n v="0"/>
  </r>
  <r>
    <s v="Incremental"/>
    <s v="Media"/>
    <x v="1"/>
    <x v="1"/>
    <x v="18"/>
    <s v=" Total_JP"/>
    <x v="56"/>
    <n v="0"/>
  </r>
  <r>
    <s v="Incremental"/>
    <s v="Media"/>
    <x v="1"/>
    <x v="1"/>
    <x v="18"/>
    <s v=" Total_JP"/>
    <x v="57"/>
    <n v="0"/>
  </r>
  <r>
    <s v="Incremental"/>
    <s v="Media"/>
    <x v="1"/>
    <x v="1"/>
    <x v="18"/>
    <s v=" Total_JP"/>
    <x v="58"/>
    <n v="0"/>
  </r>
  <r>
    <s v="Incremental"/>
    <s v="Media"/>
    <x v="1"/>
    <x v="1"/>
    <x v="18"/>
    <s v=" Total_JP"/>
    <x v="59"/>
    <n v="0"/>
  </r>
  <r>
    <s v="Incremental"/>
    <s v="Media"/>
    <x v="1"/>
    <x v="1"/>
    <x v="18"/>
    <s v=" Total_JP"/>
    <x v="60"/>
    <n v="0"/>
  </r>
  <r>
    <s v="Incremental"/>
    <s v="Media"/>
    <x v="1"/>
    <x v="1"/>
    <x v="18"/>
    <s v=" Total_JP"/>
    <x v="61"/>
    <n v="0"/>
  </r>
  <r>
    <s v="Incremental"/>
    <s v="Media"/>
    <x v="1"/>
    <x v="1"/>
    <x v="18"/>
    <s v=" Total_JP"/>
    <x v="62"/>
    <n v="0"/>
  </r>
  <r>
    <s v="Incremental"/>
    <s v="Media"/>
    <x v="1"/>
    <x v="1"/>
    <x v="18"/>
    <s v=" Total_JP"/>
    <x v="63"/>
    <n v="0"/>
  </r>
  <r>
    <s v="Incremental"/>
    <s v="Media"/>
    <x v="1"/>
    <x v="1"/>
    <x v="18"/>
    <s v=" Total_JP"/>
    <x v="64"/>
    <n v="0"/>
  </r>
  <r>
    <s v="Incremental"/>
    <s v="Media"/>
    <x v="1"/>
    <x v="1"/>
    <x v="18"/>
    <s v=" Total_JP"/>
    <x v="65"/>
    <n v="0"/>
  </r>
  <r>
    <s v="Incremental"/>
    <s v="Media"/>
    <x v="1"/>
    <x v="1"/>
    <x v="18"/>
    <s v=" Total_JP"/>
    <x v="66"/>
    <n v="0"/>
  </r>
  <r>
    <s v="Incremental"/>
    <s v="Media"/>
    <x v="1"/>
    <x v="1"/>
    <x v="18"/>
    <s v=" Total_JP"/>
    <x v="67"/>
    <n v="0"/>
  </r>
  <r>
    <s v="Incremental"/>
    <s v="Media"/>
    <x v="1"/>
    <x v="1"/>
    <x v="18"/>
    <s v=" Total_JP"/>
    <x v="68"/>
    <n v="0"/>
  </r>
  <r>
    <s v="Incremental"/>
    <s v="Media"/>
    <x v="1"/>
    <x v="1"/>
    <x v="18"/>
    <s v=" Total_JP"/>
    <x v="69"/>
    <n v="0"/>
  </r>
  <r>
    <s v="Incremental"/>
    <s v="Media"/>
    <x v="1"/>
    <x v="1"/>
    <x v="18"/>
    <s v=" Total_JP"/>
    <x v="70"/>
    <n v="0"/>
  </r>
  <r>
    <s v="Incremental"/>
    <s v="Media"/>
    <x v="1"/>
    <x v="1"/>
    <x v="18"/>
    <s v=" Total_JP"/>
    <x v="71"/>
    <n v="0"/>
  </r>
  <r>
    <s v="Incremental"/>
    <s v="Media"/>
    <x v="1"/>
    <x v="1"/>
    <x v="18"/>
    <s v=" Total_JP"/>
    <x v="72"/>
    <n v="0"/>
  </r>
  <r>
    <s v="Incremental"/>
    <s v="Media"/>
    <x v="1"/>
    <x v="1"/>
    <x v="18"/>
    <s v=" Total_JP"/>
    <x v="73"/>
    <n v="0"/>
  </r>
  <r>
    <s v="Incremental"/>
    <s v="Media"/>
    <x v="1"/>
    <x v="1"/>
    <x v="18"/>
    <s v=" Total_JP"/>
    <x v="74"/>
    <n v="0"/>
  </r>
  <r>
    <s v="Incremental"/>
    <s v="Media"/>
    <x v="1"/>
    <x v="1"/>
    <x v="18"/>
    <s v=" Total_JP"/>
    <x v="75"/>
    <n v="0"/>
  </r>
  <r>
    <s v="Incremental"/>
    <s v="Media"/>
    <x v="1"/>
    <x v="1"/>
    <x v="18"/>
    <s v=" Total_JP"/>
    <x v="76"/>
    <n v="0"/>
  </r>
  <r>
    <s v="Incremental"/>
    <s v="Media"/>
    <x v="1"/>
    <x v="1"/>
    <x v="18"/>
    <s v=" Total_JP"/>
    <x v="77"/>
    <n v="0"/>
  </r>
  <r>
    <s v="Incremental"/>
    <s v="Media"/>
    <x v="1"/>
    <x v="1"/>
    <x v="18"/>
    <s v=" Total_JP"/>
    <x v="78"/>
    <n v="0"/>
  </r>
  <r>
    <s v="Incremental"/>
    <s v="Media"/>
    <x v="1"/>
    <x v="1"/>
    <x v="18"/>
    <s v=" Total_JP"/>
    <x v="79"/>
    <n v="0"/>
  </r>
  <r>
    <s v="Incremental"/>
    <s v="Media"/>
    <x v="1"/>
    <x v="1"/>
    <x v="18"/>
    <s v=" Total_JP"/>
    <x v="80"/>
    <n v="0"/>
  </r>
  <r>
    <s v="Incremental"/>
    <s v="Media"/>
    <x v="1"/>
    <x v="1"/>
    <x v="18"/>
    <s v=" Total_JP"/>
    <x v="81"/>
    <n v="0"/>
  </r>
  <r>
    <s v="Incremental"/>
    <s v="Media"/>
    <x v="1"/>
    <x v="1"/>
    <x v="18"/>
    <s v=" Total_JP"/>
    <x v="82"/>
    <n v="0"/>
  </r>
  <r>
    <s v="Incremental"/>
    <s v="Media"/>
    <x v="1"/>
    <x v="1"/>
    <x v="18"/>
    <s v=" Total_JP"/>
    <x v="83"/>
    <n v="0"/>
  </r>
  <r>
    <s v="Incremental"/>
    <s v="Media"/>
    <x v="1"/>
    <x v="1"/>
    <x v="18"/>
    <s v=" Total_JP"/>
    <x v="84"/>
    <n v="0"/>
  </r>
  <r>
    <s v="Incremental"/>
    <s v="Media"/>
    <x v="1"/>
    <x v="1"/>
    <x v="18"/>
    <s v=" Total_JP"/>
    <x v="85"/>
    <n v="0"/>
  </r>
  <r>
    <s v="Incremental"/>
    <s v="Media"/>
    <x v="1"/>
    <x v="1"/>
    <x v="18"/>
    <s v=" Total_JP"/>
    <x v="86"/>
    <n v="0"/>
  </r>
  <r>
    <s v="Incremental"/>
    <s v="Media"/>
    <x v="1"/>
    <x v="1"/>
    <x v="18"/>
    <s v=" Total_JP"/>
    <x v="87"/>
    <n v="0"/>
  </r>
  <r>
    <s v="Incremental"/>
    <s v="Media"/>
    <x v="1"/>
    <x v="1"/>
    <x v="18"/>
    <s v=" Total_JP"/>
    <x v="88"/>
    <n v="0"/>
  </r>
  <r>
    <s v="Incremental"/>
    <s v="Media"/>
    <x v="1"/>
    <x v="1"/>
    <x v="18"/>
    <s v=" Total_JP"/>
    <x v="89"/>
    <n v="0"/>
  </r>
  <r>
    <s v="Incremental"/>
    <s v="Media"/>
    <x v="1"/>
    <x v="1"/>
    <x v="18"/>
    <s v=" Total_JP"/>
    <x v="90"/>
    <n v="0"/>
  </r>
  <r>
    <s v="Incremental"/>
    <s v="Media"/>
    <x v="1"/>
    <x v="1"/>
    <x v="18"/>
    <s v=" Total_JP"/>
    <x v="91"/>
    <n v="0"/>
  </r>
  <r>
    <s v="Incremental"/>
    <s v="Media"/>
    <x v="1"/>
    <x v="1"/>
    <x v="18"/>
    <s v=" Total_JP"/>
    <x v="92"/>
    <n v="0"/>
  </r>
  <r>
    <s v="Incremental"/>
    <s v="Media"/>
    <x v="1"/>
    <x v="1"/>
    <x v="18"/>
    <s v=" Total_JP"/>
    <x v="93"/>
    <n v="0"/>
  </r>
  <r>
    <s v="Incremental"/>
    <s v="Media"/>
    <x v="1"/>
    <x v="1"/>
    <x v="18"/>
    <s v=" Total_JP"/>
    <x v="94"/>
    <n v="0"/>
  </r>
  <r>
    <s v="Incremental"/>
    <s v="Media"/>
    <x v="1"/>
    <x v="1"/>
    <x v="18"/>
    <s v=" Total_JP"/>
    <x v="95"/>
    <n v="0"/>
  </r>
  <r>
    <s v="Incremental"/>
    <s v="Media"/>
    <x v="1"/>
    <x v="1"/>
    <x v="18"/>
    <s v=" Total_JP"/>
    <x v="96"/>
    <n v="0"/>
  </r>
  <r>
    <s v="Incremental"/>
    <s v="Media"/>
    <x v="1"/>
    <x v="1"/>
    <x v="18"/>
    <s v=" Total_JP"/>
    <x v="97"/>
    <n v="0"/>
  </r>
  <r>
    <s v="Incremental"/>
    <s v="Media"/>
    <x v="1"/>
    <x v="1"/>
    <x v="18"/>
    <s v=" Total_JP"/>
    <x v="98"/>
    <n v="0"/>
  </r>
  <r>
    <s v="Incremental"/>
    <s v="Media"/>
    <x v="1"/>
    <x v="1"/>
    <x v="18"/>
    <s v=" Total_JP"/>
    <x v="99"/>
    <n v="0"/>
  </r>
  <r>
    <s v="Incremental"/>
    <s v="Media"/>
    <x v="1"/>
    <x v="1"/>
    <x v="18"/>
    <s v=" Total_JP"/>
    <x v="100"/>
    <n v="0"/>
  </r>
  <r>
    <s v="Incremental"/>
    <s v="Media"/>
    <x v="1"/>
    <x v="1"/>
    <x v="18"/>
    <s v=" Total_JP"/>
    <x v="101"/>
    <n v="0"/>
  </r>
  <r>
    <s v="Incremental"/>
    <s v="Media"/>
    <x v="1"/>
    <x v="1"/>
    <x v="18"/>
    <s v=" Total_JP"/>
    <x v="102"/>
    <n v="15644.0744768"/>
  </r>
  <r>
    <s v="Incremental"/>
    <s v="Media"/>
    <x v="1"/>
    <x v="1"/>
    <x v="18"/>
    <s v=" Total_JP"/>
    <x v="103"/>
    <n v="53764.622663499998"/>
  </r>
  <r>
    <s v="Incremental"/>
    <s v="Media"/>
    <x v="1"/>
    <x v="1"/>
    <x v="18"/>
    <s v=" Total_JP"/>
    <x v="104"/>
    <n v="171981.3967781"/>
  </r>
  <r>
    <s v="Incremental"/>
    <s v="Media"/>
    <x v="1"/>
    <x v="1"/>
    <x v="18"/>
    <s v=" Total_JP"/>
    <x v="105"/>
    <n v="187670.55088719999"/>
  </r>
  <r>
    <s v="Incremental"/>
    <s v="Media"/>
    <x v="1"/>
    <x v="1"/>
    <x v="18"/>
    <s v=" Total_JP"/>
    <x v="106"/>
    <n v="0"/>
  </r>
  <r>
    <s v="Incremental"/>
    <s v="Media"/>
    <x v="1"/>
    <x v="1"/>
    <x v="18"/>
    <s v=" Total_JP"/>
    <x v="107"/>
    <n v="0"/>
  </r>
  <r>
    <s v="Incremental"/>
    <s v="Media"/>
    <x v="1"/>
    <x v="1"/>
    <x v="18"/>
    <s v=" Total_JP"/>
    <x v="108"/>
    <n v="0"/>
  </r>
  <r>
    <s v="Incremental"/>
    <s v="Media"/>
    <x v="1"/>
    <x v="1"/>
    <x v="18"/>
    <s v=" Total_JP"/>
    <x v="109"/>
    <n v="0"/>
  </r>
  <r>
    <s v="Incremental"/>
    <s v="Media"/>
    <x v="1"/>
    <x v="1"/>
    <x v="18"/>
    <s v=" Total_JP"/>
    <x v="110"/>
    <n v="0"/>
  </r>
  <r>
    <s v="Incremental"/>
    <s v="Media"/>
    <x v="1"/>
    <x v="1"/>
    <x v="18"/>
    <s v=" Total_JP"/>
    <x v="111"/>
    <n v="0"/>
  </r>
  <r>
    <s v="Incremental"/>
    <s v="Media"/>
    <x v="1"/>
    <x v="1"/>
    <x v="18"/>
    <s v=" Total_JP"/>
    <x v="112"/>
    <n v="0"/>
  </r>
  <r>
    <s v="Incremental"/>
    <s v="Media"/>
    <x v="1"/>
    <x v="1"/>
    <x v="18"/>
    <s v=" Total_JP"/>
    <x v="113"/>
    <n v="0"/>
  </r>
  <r>
    <s v="Incremental"/>
    <s v="Media"/>
    <x v="1"/>
    <x v="1"/>
    <x v="18"/>
    <s v=" Total_JP"/>
    <x v="114"/>
    <n v="0"/>
  </r>
  <r>
    <s v="Incremental"/>
    <s v="Media"/>
    <x v="1"/>
    <x v="1"/>
    <x v="18"/>
    <s v=" Total_JP"/>
    <x v="115"/>
    <n v="0"/>
  </r>
  <r>
    <s v="Incremental"/>
    <s v="Media"/>
    <x v="1"/>
    <x v="1"/>
    <x v="18"/>
    <s v=" Total_JP"/>
    <x v="116"/>
    <n v="0"/>
  </r>
  <r>
    <s v="Incremental"/>
    <s v="Media"/>
    <x v="1"/>
    <x v="1"/>
    <x v="18"/>
    <s v=" Total_JP"/>
    <x v="117"/>
    <n v="0"/>
  </r>
  <r>
    <s v="Incremental"/>
    <s v="Media"/>
    <x v="1"/>
    <x v="1"/>
    <x v="18"/>
    <s v=" Total_JP"/>
    <x v="118"/>
    <n v="0"/>
  </r>
  <r>
    <s v="Incremental"/>
    <s v="Media"/>
    <x v="1"/>
    <x v="1"/>
    <x v="18"/>
    <s v=" Total_JP"/>
    <x v="119"/>
    <n v="0"/>
  </r>
  <r>
    <s v="Incremental"/>
    <s v="Media"/>
    <x v="1"/>
    <x v="1"/>
    <x v="18"/>
    <s v=" Total_JP"/>
    <x v="120"/>
    <n v="0"/>
  </r>
  <r>
    <s v="Incremental"/>
    <s v="Media"/>
    <x v="1"/>
    <x v="1"/>
    <x v="18"/>
    <s v=" Total_JP"/>
    <x v="121"/>
    <n v="0"/>
  </r>
  <r>
    <s v="Incremental"/>
    <s v="Media"/>
    <x v="1"/>
    <x v="1"/>
    <x v="18"/>
    <s v=" Total_JP"/>
    <x v="122"/>
    <n v="0"/>
  </r>
  <r>
    <s v="Incremental"/>
    <s v="Media"/>
    <x v="1"/>
    <x v="1"/>
    <x v="18"/>
    <s v=" Total_JP"/>
    <x v="123"/>
    <n v="0"/>
  </r>
  <r>
    <s v="Incremental"/>
    <s v="Media"/>
    <x v="1"/>
    <x v="1"/>
    <x v="18"/>
    <s v=" Total_JP"/>
    <x v="124"/>
    <n v="0"/>
  </r>
  <r>
    <s v="Incremental"/>
    <s v="Media"/>
    <x v="1"/>
    <x v="1"/>
    <x v="18"/>
    <s v=" Total_JP"/>
    <x v="125"/>
    <n v="0"/>
  </r>
  <r>
    <s v="Incremental"/>
    <s v="Media"/>
    <x v="1"/>
    <x v="1"/>
    <x v="18"/>
    <s v=" Total_JP"/>
    <x v="126"/>
    <n v="0"/>
  </r>
  <r>
    <s v="Incremental"/>
    <s v="Media"/>
    <x v="1"/>
    <x v="1"/>
    <x v="18"/>
    <s v=" Total_JP"/>
    <x v="127"/>
    <n v="0"/>
  </r>
  <r>
    <s v="Incremental"/>
    <s v="Media"/>
    <x v="1"/>
    <x v="1"/>
    <x v="18"/>
    <s v=" Total_JP"/>
    <x v="128"/>
    <n v="0"/>
  </r>
  <r>
    <s v="Incremental"/>
    <s v="Media"/>
    <x v="1"/>
    <x v="1"/>
    <x v="18"/>
    <s v=" Total_JP"/>
    <x v="129"/>
    <n v="0"/>
  </r>
  <r>
    <s v="Incremental"/>
    <s v="Media"/>
    <x v="1"/>
    <x v="1"/>
    <x v="18"/>
    <s v=" Total_JP"/>
    <x v="130"/>
    <n v="0"/>
  </r>
  <r>
    <s v="Incremental"/>
    <s v="Media"/>
    <x v="1"/>
    <x v="1"/>
    <x v="18"/>
    <s v=" Total_JP"/>
    <x v="131"/>
    <n v="0"/>
  </r>
  <r>
    <s v="Incremental"/>
    <s v="Media"/>
    <x v="1"/>
    <x v="1"/>
    <x v="18"/>
    <s v=" Total_JP"/>
    <x v="132"/>
    <n v="0"/>
  </r>
  <r>
    <s v="Incremental"/>
    <s v="Media"/>
    <x v="1"/>
    <x v="1"/>
    <x v="18"/>
    <s v=" Total_JP"/>
    <x v="133"/>
    <n v="0"/>
  </r>
  <r>
    <s v="Incremental"/>
    <s v="Media"/>
    <x v="1"/>
    <x v="1"/>
    <x v="18"/>
    <s v=" Total_JP"/>
    <x v="134"/>
    <n v="0"/>
  </r>
  <r>
    <s v="Incremental"/>
    <s v="Media"/>
    <x v="1"/>
    <x v="1"/>
    <x v="18"/>
    <s v=" Total_JP"/>
    <x v="135"/>
    <n v="0"/>
  </r>
  <r>
    <s v="Incremental"/>
    <s v="Media"/>
    <x v="1"/>
    <x v="1"/>
    <x v="18"/>
    <s v=" Total_JP"/>
    <x v="136"/>
    <n v="0"/>
  </r>
  <r>
    <s v="Incremental"/>
    <s v="Media"/>
    <x v="1"/>
    <x v="1"/>
    <x v="18"/>
    <s v=" Total_JP"/>
    <x v="137"/>
    <n v="0"/>
  </r>
  <r>
    <s v="Incremental"/>
    <s v="Media"/>
    <x v="1"/>
    <x v="1"/>
    <x v="18"/>
    <s v=" Total_JP"/>
    <x v="138"/>
    <n v="0"/>
  </r>
  <r>
    <s v="Incremental"/>
    <s v="Media"/>
    <x v="1"/>
    <x v="1"/>
    <x v="18"/>
    <s v=" Total_JP"/>
    <x v="139"/>
    <n v="0"/>
  </r>
  <r>
    <s v="Incremental"/>
    <s v="Media"/>
    <x v="1"/>
    <x v="1"/>
    <x v="18"/>
    <s v=" Total_JP"/>
    <x v="140"/>
    <n v="0"/>
  </r>
  <r>
    <s v="Incremental"/>
    <s v="Media"/>
    <x v="1"/>
    <x v="1"/>
    <x v="18"/>
    <s v=" Total_JP"/>
    <x v="141"/>
    <n v="0"/>
  </r>
  <r>
    <s v="Incremental"/>
    <s v="Media"/>
    <x v="1"/>
    <x v="1"/>
    <x v="18"/>
    <s v=" Total_JP"/>
    <x v="142"/>
    <n v="0"/>
  </r>
  <r>
    <s v="Incremental"/>
    <s v="Media"/>
    <x v="1"/>
    <x v="1"/>
    <x v="18"/>
    <s v=" Total_JP"/>
    <x v="143"/>
    <n v="0"/>
  </r>
  <r>
    <s v="Incremental"/>
    <s v="Media"/>
    <x v="1"/>
    <x v="1"/>
    <x v="18"/>
    <s v=" Total_JP"/>
    <x v="144"/>
    <n v="0"/>
  </r>
  <r>
    <s v="Incremental"/>
    <s v="Media"/>
    <x v="1"/>
    <x v="1"/>
    <x v="18"/>
    <s v=" Total_JP"/>
    <x v="145"/>
    <n v="0"/>
  </r>
  <r>
    <s v="Incremental"/>
    <s v="Media"/>
    <x v="1"/>
    <x v="1"/>
    <x v="18"/>
    <s v=" Total_JP"/>
    <x v="146"/>
    <n v="0"/>
  </r>
  <r>
    <s v="Incremental"/>
    <s v="Media"/>
    <x v="1"/>
    <x v="1"/>
    <x v="18"/>
    <s v=" Total_JP"/>
    <x v="147"/>
    <n v="130.30266409999999"/>
  </r>
  <r>
    <s v="Incremental"/>
    <s v="Media"/>
    <x v="1"/>
    <x v="1"/>
    <x v="18"/>
    <s v=" Total_JP"/>
    <x v="148"/>
    <n v="336.11177730000003"/>
  </r>
  <r>
    <s v="Incremental"/>
    <s v="Media"/>
    <x v="1"/>
    <x v="1"/>
    <x v="18"/>
    <s v=" Total_JP"/>
    <x v="149"/>
    <n v="371.70505630000002"/>
  </r>
  <r>
    <s v="Incremental"/>
    <s v="Media"/>
    <x v="1"/>
    <x v="1"/>
    <x v="18"/>
    <s v=" Total_JP"/>
    <x v="150"/>
    <n v="435.40304179999998"/>
  </r>
  <r>
    <s v="Incremental"/>
    <s v="Media"/>
    <x v="1"/>
    <x v="1"/>
    <x v="18"/>
    <s v=" Total_JP"/>
    <x v="151"/>
    <n v="456.39262639999998"/>
  </r>
  <r>
    <s v="Incremental"/>
    <s v="Media"/>
    <x v="1"/>
    <x v="1"/>
    <x v="18"/>
    <s v=" Total_JP"/>
    <x v="152"/>
    <n v="398.1353727"/>
  </r>
  <r>
    <s v="Incremental"/>
    <s v="Media"/>
    <x v="1"/>
    <x v="1"/>
    <x v="18"/>
    <s v=" Total_JP"/>
    <x v="153"/>
    <n v="415.21376020000002"/>
  </r>
  <r>
    <s v="Incremental"/>
    <s v="Media"/>
    <x v="1"/>
    <x v="1"/>
    <x v="18"/>
    <s v=" Total_JP"/>
    <x v="154"/>
    <n v="432.89993079999999"/>
  </r>
  <r>
    <s v="Incremental"/>
    <s v="Media"/>
    <x v="1"/>
    <x v="1"/>
    <x v="18"/>
    <s v=" Total_JP"/>
    <x v="155"/>
    <n v="392.49198159999997"/>
  </r>
  <r>
    <s v="Incremental"/>
    <s v="Media"/>
    <x v="1"/>
    <x v="2"/>
    <x v="19"/>
    <s v=" Total_JP"/>
    <x v="0"/>
    <n v="0"/>
  </r>
  <r>
    <s v="Incremental"/>
    <s v="Media"/>
    <x v="1"/>
    <x v="2"/>
    <x v="19"/>
    <s v=" Total_JP"/>
    <x v="1"/>
    <n v="0"/>
  </r>
  <r>
    <s v="Incremental"/>
    <s v="Media"/>
    <x v="1"/>
    <x v="2"/>
    <x v="19"/>
    <s v=" Total_JP"/>
    <x v="2"/>
    <n v="0"/>
  </r>
  <r>
    <s v="Incremental"/>
    <s v="Media"/>
    <x v="1"/>
    <x v="2"/>
    <x v="19"/>
    <s v=" Total_JP"/>
    <x v="3"/>
    <n v="0"/>
  </r>
  <r>
    <s v="Incremental"/>
    <s v="Media"/>
    <x v="1"/>
    <x v="2"/>
    <x v="19"/>
    <s v=" Total_JP"/>
    <x v="4"/>
    <n v="0"/>
  </r>
  <r>
    <s v="Incremental"/>
    <s v="Media"/>
    <x v="1"/>
    <x v="2"/>
    <x v="19"/>
    <s v=" Total_JP"/>
    <x v="5"/>
    <n v="0"/>
  </r>
  <r>
    <s v="Incremental"/>
    <s v="Media"/>
    <x v="1"/>
    <x v="2"/>
    <x v="19"/>
    <s v=" Total_JP"/>
    <x v="6"/>
    <n v="0"/>
  </r>
  <r>
    <s v="Incremental"/>
    <s v="Media"/>
    <x v="1"/>
    <x v="2"/>
    <x v="19"/>
    <s v=" Total_JP"/>
    <x v="7"/>
    <n v="0"/>
  </r>
  <r>
    <s v="Incremental"/>
    <s v="Media"/>
    <x v="1"/>
    <x v="2"/>
    <x v="19"/>
    <s v=" Total_JP"/>
    <x v="8"/>
    <n v="0"/>
  </r>
  <r>
    <s v="Incremental"/>
    <s v="Media"/>
    <x v="1"/>
    <x v="2"/>
    <x v="19"/>
    <s v=" Total_JP"/>
    <x v="9"/>
    <n v="0"/>
  </r>
  <r>
    <s v="Incremental"/>
    <s v="Media"/>
    <x v="1"/>
    <x v="2"/>
    <x v="19"/>
    <s v=" Total_JP"/>
    <x v="10"/>
    <n v="0"/>
  </r>
  <r>
    <s v="Incremental"/>
    <s v="Media"/>
    <x v="1"/>
    <x v="2"/>
    <x v="19"/>
    <s v=" Total_JP"/>
    <x v="11"/>
    <n v="0"/>
  </r>
  <r>
    <s v="Incremental"/>
    <s v="Media"/>
    <x v="1"/>
    <x v="2"/>
    <x v="19"/>
    <s v=" Total_JP"/>
    <x v="12"/>
    <n v="0"/>
  </r>
  <r>
    <s v="Incremental"/>
    <s v="Media"/>
    <x v="1"/>
    <x v="2"/>
    <x v="19"/>
    <s v=" Total_JP"/>
    <x v="13"/>
    <n v="0"/>
  </r>
  <r>
    <s v="Incremental"/>
    <s v="Media"/>
    <x v="1"/>
    <x v="2"/>
    <x v="19"/>
    <s v=" Total_JP"/>
    <x v="14"/>
    <n v="0"/>
  </r>
  <r>
    <s v="Incremental"/>
    <s v="Media"/>
    <x v="1"/>
    <x v="2"/>
    <x v="19"/>
    <s v=" Total_JP"/>
    <x v="15"/>
    <n v="0"/>
  </r>
  <r>
    <s v="Incremental"/>
    <s v="Media"/>
    <x v="1"/>
    <x v="2"/>
    <x v="19"/>
    <s v=" Total_JP"/>
    <x v="16"/>
    <n v="0"/>
  </r>
  <r>
    <s v="Incremental"/>
    <s v="Media"/>
    <x v="1"/>
    <x v="2"/>
    <x v="19"/>
    <s v=" Total_JP"/>
    <x v="17"/>
    <n v="0"/>
  </r>
  <r>
    <s v="Incremental"/>
    <s v="Media"/>
    <x v="1"/>
    <x v="2"/>
    <x v="19"/>
    <s v=" Total_JP"/>
    <x v="18"/>
    <n v="0"/>
  </r>
  <r>
    <s v="Incremental"/>
    <s v="Media"/>
    <x v="1"/>
    <x v="2"/>
    <x v="19"/>
    <s v=" Total_JP"/>
    <x v="19"/>
    <n v="0"/>
  </r>
  <r>
    <s v="Incremental"/>
    <s v="Media"/>
    <x v="1"/>
    <x v="2"/>
    <x v="19"/>
    <s v=" Total_JP"/>
    <x v="20"/>
    <n v="0"/>
  </r>
  <r>
    <s v="Incremental"/>
    <s v="Media"/>
    <x v="1"/>
    <x v="2"/>
    <x v="19"/>
    <s v=" Total_JP"/>
    <x v="21"/>
    <n v="0"/>
  </r>
  <r>
    <s v="Incremental"/>
    <s v="Media"/>
    <x v="1"/>
    <x v="2"/>
    <x v="19"/>
    <s v=" Total_JP"/>
    <x v="22"/>
    <n v="0"/>
  </r>
  <r>
    <s v="Incremental"/>
    <s v="Media"/>
    <x v="1"/>
    <x v="2"/>
    <x v="19"/>
    <s v=" Total_JP"/>
    <x v="23"/>
    <n v="0"/>
  </r>
  <r>
    <s v="Incremental"/>
    <s v="Media"/>
    <x v="1"/>
    <x v="2"/>
    <x v="19"/>
    <s v=" Total_JP"/>
    <x v="24"/>
    <n v="0"/>
  </r>
  <r>
    <s v="Incremental"/>
    <s v="Media"/>
    <x v="1"/>
    <x v="2"/>
    <x v="19"/>
    <s v=" Total_JP"/>
    <x v="25"/>
    <n v="0"/>
  </r>
  <r>
    <s v="Incremental"/>
    <s v="Media"/>
    <x v="1"/>
    <x v="2"/>
    <x v="19"/>
    <s v=" Total_JP"/>
    <x v="26"/>
    <n v="0"/>
  </r>
  <r>
    <s v="Incremental"/>
    <s v="Media"/>
    <x v="1"/>
    <x v="2"/>
    <x v="19"/>
    <s v=" Total_JP"/>
    <x v="27"/>
    <n v="0"/>
  </r>
  <r>
    <s v="Incremental"/>
    <s v="Media"/>
    <x v="1"/>
    <x v="2"/>
    <x v="19"/>
    <s v=" Total_JP"/>
    <x v="28"/>
    <n v="0"/>
  </r>
  <r>
    <s v="Incremental"/>
    <s v="Media"/>
    <x v="1"/>
    <x v="2"/>
    <x v="19"/>
    <s v=" Total_JP"/>
    <x v="29"/>
    <n v="0"/>
  </r>
  <r>
    <s v="Incremental"/>
    <s v="Media"/>
    <x v="1"/>
    <x v="2"/>
    <x v="19"/>
    <s v=" Total_JP"/>
    <x v="30"/>
    <n v="0"/>
  </r>
  <r>
    <s v="Incremental"/>
    <s v="Media"/>
    <x v="1"/>
    <x v="2"/>
    <x v="19"/>
    <s v=" Total_JP"/>
    <x v="31"/>
    <n v="0"/>
  </r>
  <r>
    <s v="Incremental"/>
    <s v="Media"/>
    <x v="1"/>
    <x v="2"/>
    <x v="19"/>
    <s v=" Total_JP"/>
    <x v="32"/>
    <n v="0"/>
  </r>
  <r>
    <s v="Incremental"/>
    <s v="Media"/>
    <x v="1"/>
    <x v="2"/>
    <x v="19"/>
    <s v=" Total_JP"/>
    <x v="33"/>
    <n v="0"/>
  </r>
  <r>
    <s v="Incremental"/>
    <s v="Media"/>
    <x v="1"/>
    <x v="2"/>
    <x v="19"/>
    <s v=" Total_JP"/>
    <x v="34"/>
    <n v="0"/>
  </r>
  <r>
    <s v="Incremental"/>
    <s v="Media"/>
    <x v="1"/>
    <x v="2"/>
    <x v="19"/>
    <s v=" Total_JP"/>
    <x v="35"/>
    <n v="0"/>
  </r>
  <r>
    <s v="Incremental"/>
    <s v="Media"/>
    <x v="1"/>
    <x v="2"/>
    <x v="19"/>
    <s v=" Total_JP"/>
    <x v="36"/>
    <n v="0"/>
  </r>
  <r>
    <s v="Incremental"/>
    <s v="Media"/>
    <x v="1"/>
    <x v="2"/>
    <x v="19"/>
    <s v=" Total_JP"/>
    <x v="37"/>
    <n v="0"/>
  </r>
  <r>
    <s v="Incremental"/>
    <s v="Media"/>
    <x v="1"/>
    <x v="2"/>
    <x v="19"/>
    <s v=" Total_JP"/>
    <x v="38"/>
    <n v="0"/>
  </r>
  <r>
    <s v="Incremental"/>
    <s v="Media"/>
    <x v="1"/>
    <x v="2"/>
    <x v="19"/>
    <s v=" Total_JP"/>
    <x v="39"/>
    <n v="0"/>
  </r>
  <r>
    <s v="Incremental"/>
    <s v="Media"/>
    <x v="1"/>
    <x v="2"/>
    <x v="19"/>
    <s v=" Total_JP"/>
    <x v="40"/>
    <n v="0"/>
  </r>
  <r>
    <s v="Incremental"/>
    <s v="Media"/>
    <x v="1"/>
    <x v="2"/>
    <x v="19"/>
    <s v=" Total_JP"/>
    <x v="41"/>
    <n v="0"/>
  </r>
  <r>
    <s v="Incremental"/>
    <s v="Media"/>
    <x v="1"/>
    <x v="2"/>
    <x v="19"/>
    <s v=" Total_JP"/>
    <x v="42"/>
    <n v="0"/>
  </r>
  <r>
    <s v="Incremental"/>
    <s v="Media"/>
    <x v="1"/>
    <x v="2"/>
    <x v="19"/>
    <s v=" Total_JP"/>
    <x v="43"/>
    <n v="0"/>
  </r>
  <r>
    <s v="Incremental"/>
    <s v="Media"/>
    <x v="1"/>
    <x v="2"/>
    <x v="19"/>
    <s v=" Total_JP"/>
    <x v="44"/>
    <n v="0"/>
  </r>
  <r>
    <s v="Incremental"/>
    <s v="Media"/>
    <x v="1"/>
    <x v="2"/>
    <x v="19"/>
    <s v=" Total_JP"/>
    <x v="45"/>
    <n v="0"/>
  </r>
  <r>
    <s v="Incremental"/>
    <s v="Media"/>
    <x v="1"/>
    <x v="2"/>
    <x v="19"/>
    <s v=" Total_JP"/>
    <x v="46"/>
    <n v="0"/>
  </r>
  <r>
    <s v="Incremental"/>
    <s v="Media"/>
    <x v="1"/>
    <x v="2"/>
    <x v="19"/>
    <s v=" Total_JP"/>
    <x v="47"/>
    <n v="0"/>
  </r>
  <r>
    <s v="Incremental"/>
    <s v="Media"/>
    <x v="1"/>
    <x v="2"/>
    <x v="19"/>
    <s v=" Total_JP"/>
    <x v="48"/>
    <n v="0"/>
  </r>
  <r>
    <s v="Incremental"/>
    <s v="Media"/>
    <x v="1"/>
    <x v="2"/>
    <x v="19"/>
    <s v=" Total_JP"/>
    <x v="49"/>
    <n v="0"/>
  </r>
  <r>
    <s v="Incremental"/>
    <s v="Media"/>
    <x v="1"/>
    <x v="2"/>
    <x v="19"/>
    <s v=" Total_JP"/>
    <x v="50"/>
    <n v="0"/>
  </r>
  <r>
    <s v="Incremental"/>
    <s v="Media"/>
    <x v="1"/>
    <x v="2"/>
    <x v="19"/>
    <s v=" Total_JP"/>
    <x v="51"/>
    <n v="0"/>
  </r>
  <r>
    <s v="Incremental"/>
    <s v="Media"/>
    <x v="1"/>
    <x v="2"/>
    <x v="19"/>
    <s v=" Total_JP"/>
    <x v="52"/>
    <n v="0"/>
  </r>
  <r>
    <s v="Incremental"/>
    <s v="Media"/>
    <x v="1"/>
    <x v="2"/>
    <x v="19"/>
    <s v=" Total_JP"/>
    <x v="53"/>
    <n v="0"/>
  </r>
  <r>
    <s v="Incremental"/>
    <s v="Media"/>
    <x v="1"/>
    <x v="2"/>
    <x v="19"/>
    <s v=" Total_JP"/>
    <x v="54"/>
    <n v="0"/>
  </r>
  <r>
    <s v="Incremental"/>
    <s v="Media"/>
    <x v="1"/>
    <x v="2"/>
    <x v="19"/>
    <s v=" Total_JP"/>
    <x v="55"/>
    <n v="0"/>
  </r>
  <r>
    <s v="Incremental"/>
    <s v="Media"/>
    <x v="1"/>
    <x v="2"/>
    <x v="19"/>
    <s v=" Total_JP"/>
    <x v="56"/>
    <n v="0"/>
  </r>
  <r>
    <s v="Incremental"/>
    <s v="Media"/>
    <x v="1"/>
    <x v="2"/>
    <x v="19"/>
    <s v=" Total_JP"/>
    <x v="57"/>
    <n v="0"/>
  </r>
  <r>
    <s v="Incremental"/>
    <s v="Media"/>
    <x v="1"/>
    <x v="2"/>
    <x v="19"/>
    <s v=" Total_JP"/>
    <x v="58"/>
    <n v="0"/>
  </r>
  <r>
    <s v="Incremental"/>
    <s v="Media"/>
    <x v="1"/>
    <x v="2"/>
    <x v="19"/>
    <s v=" Total_JP"/>
    <x v="59"/>
    <n v="0"/>
  </r>
  <r>
    <s v="Incremental"/>
    <s v="Media"/>
    <x v="1"/>
    <x v="2"/>
    <x v="19"/>
    <s v=" Total_JP"/>
    <x v="60"/>
    <n v="0"/>
  </r>
  <r>
    <s v="Incremental"/>
    <s v="Media"/>
    <x v="1"/>
    <x v="2"/>
    <x v="19"/>
    <s v=" Total_JP"/>
    <x v="61"/>
    <n v="0"/>
  </r>
  <r>
    <s v="Incremental"/>
    <s v="Media"/>
    <x v="1"/>
    <x v="2"/>
    <x v="19"/>
    <s v=" Total_JP"/>
    <x v="62"/>
    <n v="0"/>
  </r>
  <r>
    <s v="Incremental"/>
    <s v="Media"/>
    <x v="1"/>
    <x v="2"/>
    <x v="19"/>
    <s v=" Total_JP"/>
    <x v="63"/>
    <n v="0"/>
  </r>
  <r>
    <s v="Incremental"/>
    <s v="Media"/>
    <x v="1"/>
    <x v="2"/>
    <x v="19"/>
    <s v=" Total_JP"/>
    <x v="64"/>
    <n v="0"/>
  </r>
  <r>
    <s v="Incremental"/>
    <s v="Media"/>
    <x v="1"/>
    <x v="2"/>
    <x v="19"/>
    <s v=" Total_JP"/>
    <x v="65"/>
    <n v="0"/>
  </r>
  <r>
    <s v="Incremental"/>
    <s v="Media"/>
    <x v="1"/>
    <x v="2"/>
    <x v="19"/>
    <s v=" Total_JP"/>
    <x v="66"/>
    <n v="0"/>
  </r>
  <r>
    <s v="Incremental"/>
    <s v="Media"/>
    <x v="1"/>
    <x v="2"/>
    <x v="19"/>
    <s v=" Total_JP"/>
    <x v="67"/>
    <n v="0"/>
  </r>
  <r>
    <s v="Incremental"/>
    <s v="Media"/>
    <x v="1"/>
    <x v="2"/>
    <x v="19"/>
    <s v=" Total_JP"/>
    <x v="68"/>
    <n v="0"/>
  </r>
  <r>
    <s v="Incremental"/>
    <s v="Media"/>
    <x v="1"/>
    <x v="2"/>
    <x v="19"/>
    <s v=" Total_JP"/>
    <x v="69"/>
    <n v="0"/>
  </r>
  <r>
    <s v="Incremental"/>
    <s v="Media"/>
    <x v="1"/>
    <x v="2"/>
    <x v="19"/>
    <s v=" Total_JP"/>
    <x v="70"/>
    <n v="0"/>
  </r>
  <r>
    <s v="Incremental"/>
    <s v="Media"/>
    <x v="1"/>
    <x v="2"/>
    <x v="19"/>
    <s v=" Total_JP"/>
    <x v="71"/>
    <n v="0"/>
  </r>
  <r>
    <s v="Incremental"/>
    <s v="Media"/>
    <x v="1"/>
    <x v="2"/>
    <x v="19"/>
    <s v=" Total_JP"/>
    <x v="72"/>
    <n v="0"/>
  </r>
  <r>
    <s v="Incremental"/>
    <s v="Media"/>
    <x v="1"/>
    <x v="2"/>
    <x v="19"/>
    <s v=" Total_JP"/>
    <x v="73"/>
    <n v="0"/>
  </r>
  <r>
    <s v="Incremental"/>
    <s v="Media"/>
    <x v="1"/>
    <x v="2"/>
    <x v="19"/>
    <s v=" Total_JP"/>
    <x v="74"/>
    <n v="0"/>
  </r>
  <r>
    <s v="Incremental"/>
    <s v="Media"/>
    <x v="1"/>
    <x v="2"/>
    <x v="19"/>
    <s v=" Total_JP"/>
    <x v="75"/>
    <n v="0"/>
  </r>
  <r>
    <s v="Incremental"/>
    <s v="Media"/>
    <x v="1"/>
    <x v="2"/>
    <x v="19"/>
    <s v=" Total_JP"/>
    <x v="76"/>
    <n v="0"/>
  </r>
  <r>
    <s v="Incremental"/>
    <s v="Media"/>
    <x v="1"/>
    <x v="2"/>
    <x v="19"/>
    <s v=" Total_JP"/>
    <x v="77"/>
    <n v="0"/>
  </r>
  <r>
    <s v="Incremental"/>
    <s v="Media"/>
    <x v="1"/>
    <x v="2"/>
    <x v="19"/>
    <s v=" Total_JP"/>
    <x v="78"/>
    <n v="0"/>
  </r>
  <r>
    <s v="Incremental"/>
    <s v="Media"/>
    <x v="1"/>
    <x v="2"/>
    <x v="19"/>
    <s v=" Total_JP"/>
    <x v="79"/>
    <n v="0"/>
  </r>
  <r>
    <s v="Incremental"/>
    <s v="Media"/>
    <x v="1"/>
    <x v="2"/>
    <x v="19"/>
    <s v=" Total_JP"/>
    <x v="80"/>
    <n v="0"/>
  </r>
  <r>
    <s v="Incremental"/>
    <s v="Media"/>
    <x v="1"/>
    <x v="2"/>
    <x v="19"/>
    <s v=" Total_JP"/>
    <x v="81"/>
    <n v="0"/>
  </r>
  <r>
    <s v="Incremental"/>
    <s v="Media"/>
    <x v="1"/>
    <x v="2"/>
    <x v="19"/>
    <s v=" Total_JP"/>
    <x v="82"/>
    <n v="0"/>
  </r>
  <r>
    <s v="Incremental"/>
    <s v="Media"/>
    <x v="1"/>
    <x v="2"/>
    <x v="19"/>
    <s v=" Total_JP"/>
    <x v="83"/>
    <n v="0"/>
  </r>
  <r>
    <s v="Incremental"/>
    <s v="Media"/>
    <x v="1"/>
    <x v="2"/>
    <x v="19"/>
    <s v=" Total_JP"/>
    <x v="84"/>
    <n v="0"/>
  </r>
  <r>
    <s v="Incremental"/>
    <s v="Media"/>
    <x v="1"/>
    <x v="2"/>
    <x v="19"/>
    <s v=" Total_JP"/>
    <x v="85"/>
    <n v="0"/>
  </r>
  <r>
    <s v="Incremental"/>
    <s v="Media"/>
    <x v="1"/>
    <x v="2"/>
    <x v="19"/>
    <s v=" Total_JP"/>
    <x v="86"/>
    <n v="0"/>
  </r>
  <r>
    <s v="Incremental"/>
    <s v="Media"/>
    <x v="1"/>
    <x v="2"/>
    <x v="19"/>
    <s v=" Total_JP"/>
    <x v="87"/>
    <n v="0"/>
  </r>
  <r>
    <s v="Incremental"/>
    <s v="Media"/>
    <x v="1"/>
    <x v="2"/>
    <x v="19"/>
    <s v=" Total_JP"/>
    <x v="88"/>
    <n v="0"/>
  </r>
  <r>
    <s v="Incremental"/>
    <s v="Media"/>
    <x v="1"/>
    <x v="2"/>
    <x v="19"/>
    <s v=" Total_JP"/>
    <x v="89"/>
    <n v="0"/>
  </r>
  <r>
    <s v="Incremental"/>
    <s v="Media"/>
    <x v="1"/>
    <x v="2"/>
    <x v="19"/>
    <s v=" Total_JP"/>
    <x v="90"/>
    <n v="0"/>
  </r>
  <r>
    <s v="Incremental"/>
    <s v="Media"/>
    <x v="1"/>
    <x v="2"/>
    <x v="19"/>
    <s v=" Total_JP"/>
    <x v="91"/>
    <n v="0"/>
  </r>
  <r>
    <s v="Incremental"/>
    <s v="Media"/>
    <x v="1"/>
    <x v="2"/>
    <x v="19"/>
    <s v=" Total_JP"/>
    <x v="92"/>
    <n v="0"/>
  </r>
  <r>
    <s v="Incremental"/>
    <s v="Media"/>
    <x v="1"/>
    <x v="2"/>
    <x v="19"/>
    <s v=" Total_JP"/>
    <x v="93"/>
    <n v="0"/>
  </r>
  <r>
    <s v="Incremental"/>
    <s v="Media"/>
    <x v="1"/>
    <x v="2"/>
    <x v="19"/>
    <s v=" Total_JP"/>
    <x v="94"/>
    <n v="0"/>
  </r>
  <r>
    <s v="Incremental"/>
    <s v="Media"/>
    <x v="1"/>
    <x v="2"/>
    <x v="19"/>
    <s v=" Total_JP"/>
    <x v="95"/>
    <n v="0"/>
  </r>
  <r>
    <s v="Incremental"/>
    <s v="Media"/>
    <x v="1"/>
    <x v="2"/>
    <x v="19"/>
    <s v=" Total_JP"/>
    <x v="96"/>
    <n v="0"/>
  </r>
  <r>
    <s v="Incremental"/>
    <s v="Media"/>
    <x v="1"/>
    <x v="2"/>
    <x v="19"/>
    <s v=" Total_JP"/>
    <x v="97"/>
    <n v="0"/>
  </r>
  <r>
    <s v="Incremental"/>
    <s v="Media"/>
    <x v="1"/>
    <x v="2"/>
    <x v="19"/>
    <s v=" Total_JP"/>
    <x v="98"/>
    <n v="0"/>
  </r>
  <r>
    <s v="Incremental"/>
    <s v="Media"/>
    <x v="1"/>
    <x v="2"/>
    <x v="19"/>
    <s v=" Total_JP"/>
    <x v="99"/>
    <n v="0"/>
  </r>
  <r>
    <s v="Incremental"/>
    <s v="Media"/>
    <x v="1"/>
    <x v="2"/>
    <x v="19"/>
    <s v=" Total_JP"/>
    <x v="100"/>
    <n v="0"/>
  </r>
  <r>
    <s v="Incremental"/>
    <s v="Media"/>
    <x v="1"/>
    <x v="2"/>
    <x v="19"/>
    <s v=" Total_JP"/>
    <x v="101"/>
    <n v="0"/>
  </r>
  <r>
    <s v="Incremental"/>
    <s v="Media"/>
    <x v="1"/>
    <x v="2"/>
    <x v="19"/>
    <s v=" Total_JP"/>
    <x v="102"/>
    <n v="0"/>
  </r>
  <r>
    <s v="Incremental"/>
    <s v="Media"/>
    <x v="1"/>
    <x v="2"/>
    <x v="19"/>
    <s v=" Total_JP"/>
    <x v="103"/>
    <n v="0"/>
  </r>
  <r>
    <s v="Incremental"/>
    <s v="Media"/>
    <x v="1"/>
    <x v="2"/>
    <x v="19"/>
    <s v=" Total_JP"/>
    <x v="104"/>
    <n v="0"/>
  </r>
  <r>
    <s v="Incremental"/>
    <s v="Media"/>
    <x v="1"/>
    <x v="2"/>
    <x v="19"/>
    <s v=" Total_JP"/>
    <x v="105"/>
    <n v="0"/>
  </r>
  <r>
    <s v="Incremental"/>
    <s v="Media"/>
    <x v="1"/>
    <x v="2"/>
    <x v="19"/>
    <s v=" Total_JP"/>
    <x v="106"/>
    <n v="0"/>
  </r>
  <r>
    <s v="Incremental"/>
    <s v="Media"/>
    <x v="1"/>
    <x v="2"/>
    <x v="19"/>
    <s v=" Total_JP"/>
    <x v="107"/>
    <n v="0"/>
  </r>
  <r>
    <s v="Incremental"/>
    <s v="Media"/>
    <x v="1"/>
    <x v="2"/>
    <x v="19"/>
    <s v=" Total_JP"/>
    <x v="108"/>
    <n v="0"/>
  </r>
  <r>
    <s v="Incremental"/>
    <s v="Media"/>
    <x v="1"/>
    <x v="2"/>
    <x v="19"/>
    <s v=" Total_JP"/>
    <x v="109"/>
    <n v="0"/>
  </r>
  <r>
    <s v="Incremental"/>
    <s v="Media"/>
    <x v="1"/>
    <x v="2"/>
    <x v="19"/>
    <s v=" Total_JP"/>
    <x v="110"/>
    <n v="0"/>
  </r>
  <r>
    <s v="Incremental"/>
    <s v="Media"/>
    <x v="1"/>
    <x v="2"/>
    <x v="19"/>
    <s v=" Total_JP"/>
    <x v="111"/>
    <n v="0"/>
  </r>
  <r>
    <s v="Incremental"/>
    <s v="Media"/>
    <x v="1"/>
    <x v="2"/>
    <x v="19"/>
    <s v=" Total_JP"/>
    <x v="112"/>
    <n v="0"/>
  </r>
  <r>
    <s v="Incremental"/>
    <s v="Media"/>
    <x v="1"/>
    <x v="2"/>
    <x v="19"/>
    <s v=" Total_JP"/>
    <x v="113"/>
    <n v="0"/>
  </r>
  <r>
    <s v="Incremental"/>
    <s v="Media"/>
    <x v="1"/>
    <x v="2"/>
    <x v="19"/>
    <s v=" Total_JP"/>
    <x v="114"/>
    <n v="0"/>
  </r>
  <r>
    <s v="Incremental"/>
    <s v="Media"/>
    <x v="1"/>
    <x v="2"/>
    <x v="19"/>
    <s v=" Total_JP"/>
    <x v="115"/>
    <n v="0"/>
  </r>
  <r>
    <s v="Incremental"/>
    <s v="Media"/>
    <x v="1"/>
    <x v="2"/>
    <x v="19"/>
    <s v=" Total_JP"/>
    <x v="116"/>
    <n v="0"/>
  </r>
  <r>
    <s v="Incremental"/>
    <s v="Media"/>
    <x v="1"/>
    <x v="2"/>
    <x v="19"/>
    <s v=" Total_JP"/>
    <x v="117"/>
    <n v="0"/>
  </r>
  <r>
    <s v="Incremental"/>
    <s v="Media"/>
    <x v="1"/>
    <x v="2"/>
    <x v="19"/>
    <s v=" Total_JP"/>
    <x v="118"/>
    <n v="0"/>
  </r>
  <r>
    <s v="Incremental"/>
    <s v="Media"/>
    <x v="1"/>
    <x v="2"/>
    <x v="19"/>
    <s v=" Total_JP"/>
    <x v="119"/>
    <n v="0"/>
  </r>
  <r>
    <s v="Incremental"/>
    <s v="Media"/>
    <x v="1"/>
    <x v="2"/>
    <x v="19"/>
    <s v=" Total_JP"/>
    <x v="120"/>
    <n v="0"/>
  </r>
  <r>
    <s v="Incremental"/>
    <s v="Media"/>
    <x v="1"/>
    <x v="2"/>
    <x v="19"/>
    <s v=" Total_JP"/>
    <x v="121"/>
    <n v="0"/>
  </r>
  <r>
    <s v="Incremental"/>
    <s v="Media"/>
    <x v="1"/>
    <x v="2"/>
    <x v="19"/>
    <s v=" Total_JP"/>
    <x v="122"/>
    <n v="0"/>
  </r>
  <r>
    <s v="Incremental"/>
    <s v="Media"/>
    <x v="1"/>
    <x v="2"/>
    <x v="19"/>
    <s v=" Total_JP"/>
    <x v="123"/>
    <n v="0"/>
  </r>
  <r>
    <s v="Incremental"/>
    <s v="Media"/>
    <x v="1"/>
    <x v="2"/>
    <x v="19"/>
    <s v=" Total_JP"/>
    <x v="124"/>
    <n v="0"/>
  </r>
  <r>
    <s v="Incremental"/>
    <s v="Media"/>
    <x v="1"/>
    <x v="2"/>
    <x v="19"/>
    <s v=" Total_JP"/>
    <x v="125"/>
    <n v="0"/>
  </r>
  <r>
    <s v="Incremental"/>
    <s v="Media"/>
    <x v="1"/>
    <x v="2"/>
    <x v="19"/>
    <s v=" Total_JP"/>
    <x v="126"/>
    <n v="0"/>
  </r>
  <r>
    <s v="Incremental"/>
    <s v="Media"/>
    <x v="1"/>
    <x v="2"/>
    <x v="19"/>
    <s v=" Total_JP"/>
    <x v="127"/>
    <n v="0"/>
  </r>
  <r>
    <s v="Incremental"/>
    <s v="Media"/>
    <x v="1"/>
    <x v="2"/>
    <x v="19"/>
    <s v=" Total_JP"/>
    <x v="128"/>
    <n v="0"/>
  </r>
  <r>
    <s v="Incremental"/>
    <s v="Media"/>
    <x v="1"/>
    <x v="2"/>
    <x v="19"/>
    <s v=" Total_JP"/>
    <x v="129"/>
    <n v="0"/>
  </r>
  <r>
    <s v="Incremental"/>
    <s v="Media"/>
    <x v="1"/>
    <x v="2"/>
    <x v="19"/>
    <s v=" Total_JP"/>
    <x v="130"/>
    <n v="0"/>
  </r>
  <r>
    <s v="Incremental"/>
    <s v="Media"/>
    <x v="1"/>
    <x v="2"/>
    <x v="19"/>
    <s v=" Total_JP"/>
    <x v="131"/>
    <n v="0"/>
  </r>
  <r>
    <s v="Incremental"/>
    <s v="Media"/>
    <x v="1"/>
    <x v="2"/>
    <x v="19"/>
    <s v=" Total_JP"/>
    <x v="132"/>
    <n v="0"/>
  </r>
  <r>
    <s v="Incremental"/>
    <s v="Media"/>
    <x v="1"/>
    <x v="2"/>
    <x v="19"/>
    <s v=" Total_JP"/>
    <x v="133"/>
    <n v="0"/>
  </r>
  <r>
    <s v="Incremental"/>
    <s v="Media"/>
    <x v="1"/>
    <x v="2"/>
    <x v="19"/>
    <s v=" Total_JP"/>
    <x v="134"/>
    <n v="0"/>
  </r>
  <r>
    <s v="Incremental"/>
    <s v="Media"/>
    <x v="1"/>
    <x v="2"/>
    <x v="19"/>
    <s v=" Total_JP"/>
    <x v="135"/>
    <n v="2760.5512027"/>
  </r>
  <r>
    <s v="Incremental"/>
    <s v="Media"/>
    <x v="1"/>
    <x v="2"/>
    <x v="19"/>
    <s v=" Total_JP"/>
    <x v="136"/>
    <n v="8024.8193855"/>
  </r>
  <r>
    <s v="Incremental"/>
    <s v="Media"/>
    <x v="1"/>
    <x v="2"/>
    <x v="19"/>
    <s v=" Total_JP"/>
    <x v="137"/>
    <n v="13486.7149071"/>
  </r>
  <r>
    <s v="Incremental"/>
    <s v="Media"/>
    <x v="1"/>
    <x v="2"/>
    <x v="19"/>
    <s v=" Total_JP"/>
    <x v="138"/>
    <n v="18190.559216099999"/>
  </r>
  <r>
    <s v="Incremental"/>
    <s v="Media"/>
    <x v="1"/>
    <x v="2"/>
    <x v="19"/>
    <s v=" Total_JP"/>
    <x v="139"/>
    <n v="17095.588422000001"/>
  </r>
  <r>
    <s v="Incremental"/>
    <s v="Media"/>
    <x v="1"/>
    <x v="2"/>
    <x v="19"/>
    <s v=" Total_JP"/>
    <x v="140"/>
    <n v="11788.256049600001"/>
  </r>
  <r>
    <s v="Incremental"/>
    <s v="Media"/>
    <x v="1"/>
    <x v="2"/>
    <x v="19"/>
    <s v=" Total_JP"/>
    <x v="141"/>
    <n v="6319.9452787"/>
  </r>
  <r>
    <s v="Incremental"/>
    <s v="Media"/>
    <x v="1"/>
    <x v="2"/>
    <x v="19"/>
    <s v=" Total_JP"/>
    <x v="142"/>
    <n v="1659.0260206"/>
  </r>
  <r>
    <s v="Incremental"/>
    <s v="Media"/>
    <x v="1"/>
    <x v="2"/>
    <x v="19"/>
    <s v=" Total_JP"/>
    <x v="143"/>
    <n v="0"/>
  </r>
  <r>
    <s v="Incremental"/>
    <s v="Media"/>
    <x v="1"/>
    <x v="2"/>
    <x v="19"/>
    <s v=" Total_JP"/>
    <x v="144"/>
    <n v="0"/>
  </r>
  <r>
    <s v="Incremental"/>
    <s v="Media"/>
    <x v="1"/>
    <x v="2"/>
    <x v="19"/>
    <s v=" Total_JP"/>
    <x v="145"/>
    <n v="0"/>
  </r>
  <r>
    <s v="Incremental"/>
    <s v="Media"/>
    <x v="1"/>
    <x v="2"/>
    <x v="19"/>
    <s v=" Total_JP"/>
    <x v="146"/>
    <n v="0"/>
  </r>
  <r>
    <s v="Incremental"/>
    <s v="Media"/>
    <x v="1"/>
    <x v="2"/>
    <x v="19"/>
    <s v=" Total_JP"/>
    <x v="147"/>
    <n v="0"/>
  </r>
  <r>
    <s v="Incremental"/>
    <s v="Media"/>
    <x v="1"/>
    <x v="2"/>
    <x v="19"/>
    <s v=" Total_JP"/>
    <x v="148"/>
    <n v="0"/>
  </r>
  <r>
    <s v="Incremental"/>
    <s v="Media"/>
    <x v="1"/>
    <x v="2"/>
    <x v="19"/>
    <s v=" Total_JP"/>
    <x v="149"/>
    <n v="0"/>
  </r>
  <r>
    <s v="Incremental"/>
    <s v="Media"/>
    <x v="1"/>
    <x v="2"/>
    <x v="19"/>
    <s v=" Total_JP"/>
    <x v="150"/>
    <n v="0"/>
  </r>
  <r>
    <s v="Incremental"/>
    <s v="Media"/>
    <x v="1"/>
    <x v="2"/>
    <x v="19"/>
    <s v=" Total_JP"/>
    <x v="151"/>
    <n v="0"/>
  </r>
  <r>
    <s v="Incremental"/>
    <s v="Media"/>
    <x v="1"/>
    <x v="2"/>
    <x v="19"/>
    <s v=" Total_JP"/>
    <x v="152"/>
    <n v="0"/>
  </r>
  <r>
    <s v="Incremental"/>
    <s v="Media"/>
    <x v="1"/>
    <x v="2"/>
    <x v="19"/>
    <s v=" Total_JP"/>
    <x v="153"/>
    <n v="0"/>
  </r>
  <r>
    <s v="Incremental"/>
    <s v="Media"/>
    <x v="1"/>
    <x v="2"/>
    <x v="19"/>
    <s v=" Total_JP"/>
    <x v="154"/>
    <n v="0"/>
  </r>
  <r>
    <s v="Incremental"/>
    <s v="Media"/>
    <x v="1"/>
    <x v="2"/>
    <x v="19"/>
    <s v=" Total_JP"/>
    <x v="155"/>
    <n v="0"/>
  </r>
  <r>
    <s v="Incremental"/>
    <s v="Media"/>
    <x v="1"/>
    <x v="1"/>
    <x v="20"/>
    <s v=" Total_JP"/>
    <x v="0"/>
    <n v="0"/>
  </r>
  <r>
    <s v="Incremental"/>
    <s v="Media"/>
    <x v="1"/>
    <x v="1"/>
    <x v="20"/>
    <s v=" Total_JP"/>
    <x v="1"/>
    <n v="0"/>
  </r>
  <r>
    <s v="Incremental"/>
    <s v="Media"/>
    <x v="1"/>
    <x v="1"/>
    <x v="20"/>
    <s v=" Total_JP"/>
    <x v="2"/>
    <n v="0"/>
  </r>
  <r>
    <s v="Incremental"/>
    <s v="Media"/>
    <x v="1"/>
    <x v="1"/>
    <x v="20"/>
    <s v=" Total_JP"/>
    <x v="3"/>
    <n v="0"/>
  </r>
  <r>
    <s v="Incremental"/>
    <s v="Media"/>
    <x v="1"/>
    <x v="1"/>
    <x v="20"/>
    <s v=" Total_JP"/>
    <x v="4"/>
    <n v="0"/>
  </r>
  <r>
    <s v="Incremental"/>
    <s v="Media"/>
    <x v="1"/>
    <x v="1"/>
    <x v="20"/>
    <s v=" Total_JP"/>
    <x v="5"/>
    <n v="0"/>
  </r>
  <r>
    <s v="Incremental"/>
    <s v="Media"/>
    <x v="1"/>
    <x v="1"/>
    <x v="20"/>
    <s v=" Total_JP"/>
    <x v="6"/>
    <n v="0"/>
  </r>
  <r>
    <s v="Incremental"/>
    <s v="Media"/>
    <x v="1"/>
    <x v="1"/>
    <x v="20"/>
    <s v=" Total_JP"/>
    <x v="7"/>
    <n v="0"/>
  </r>
  <r>
    <s v="Incremental"/>
    <s v="Media"/>
    <x v="1"/>
    <x v="1"/>
    <x v="20"/>
    <s v=" Total_JP"/>
    <x v="8"/>
    <n v="0"/>
  </r>
  <r>
    <s v="Incremental"/>
    <s v="Media"/>
    <x v="1"/>
    <x v="1"/>
    <x v="20"/>
    <s v=" Total_JP"/>
    <x v="9"/>
    <n v="0"/>
  </r>
  <r>
    <s v="Incremental"/>
    <s v="Media"/>
    <x v="1"/>
    <x v="1"/>
    <x v="20"/>
    <s v=" Total_JP"/>
    <x v="10"/>
    <n v="0"/>
  </r>
  <r>
    <s v="Incremental"/>
    <s v="Media"/>
    <x v="1"/>
    <x v="1"/>
    <x v="20"/>
    <s v=" Total_JP"/>
    <x v="11"/>
    <n v="0"/>
  </r>
  <r>
    <s v="Incremental"/>
    <s v="Media"/>
    <x v="1"/>
    <x v="1"/>
    <x v="20"/>
    <s v=" Total_JP"/>
    <x v="12"/>
    <n v="0"/>
  </r>
  <r>
    <s v="Incremental"/>
    <s v="Media"/>
    <x v="1"/>
    <x v="1"/>
    <x v="20"/>
    <s v=" Total_JP"/>
    <x v="13"/>
    <n v="0"/>
  </r>
  <r>
    <s v="Incremental"/>
    <s v="Media"/>
    <x v="1"/>
    <x v="1"/>
    <x v="20"/>
    <s v=" Total_JP"/>
    <x v="14"/>
    <n v="0"/>
  </r>
  <r>
    <s v="Incremental"/>
    <s v="Media"/>
    <x v="1"/>
    <x v="1"/>
    <x v="20"/>
    <s v=" Total_JP"/>
    <x v="15"/>
    <n v="0"/>
  </r>
  <r>
    <s v="Incremental"/>
    <s v="Media"/>
    <x v="1"/>
    <x v="1"/>
    <x v="20"/>
    <s v=" Total_JP"/>
    <x v="16"/>
    <n v="0"/>
  </r>
  <r>
    <s v="Incremental"/>
    <s v="Media"/>
    <x v="1"/>
    <x v="1"/>
    <x v="20"/>
    <s v=" Total_JP"/>
    <x v="17"/>
    <n v="0"/>
  </r>
  <r>
    <s v="Incremental"/>
    <s v="Media"/>
    <x v="1"/>
    <x v="1"/>
    <x v="20"/>
    <s v=" Total_JP"/>
    <x v="18"/>
    <n v="0"/>
  </r>
  <r>
    <s v="Incremental"/>
    <s v="Media"/>
    <x v="1"/>
    <x v="1"/>
    <x v="20"/>
    <s v=" Total_JP"/>
    <x v="19"/>
    <n v="0"/>
  </r>
  <r>
    <s v="Incremental"/>
    <s v="Media"/>
    <x v="1"/>
    <x v="1"/>
    <x v="20"/>
    <s v=" Total_JP"/>
    <x v="20"/>
    <n v="0"/>
  </r>
  <r>
    <s v="Incremental"/>
    <s v="Media"/>
    <x v="1"/>
    <x v="1"/>
    <x v="20"/>
    <s v=" Total_JP"/>
    <x v="21"/>
    <n v="0"/>
  </r>
  <r>
    <s v="Incremental"/>
    <s v="Media"/>
    <x v="1"/>
    <x v="1"/>
    <x v="20"/>
    <s v=" Total_JP"/>
    <x v="22"/>
    <n v="0"/>
  </r>
  <r>
    <s v="Incremental"/>
    <s v="Media"/>
    <x v="1"/>
    <x v="1"/>
    <x v="20"/>
    <s v=" Total_JP"/>
    <x v="23"/>
    <n v="0"/>
  </r>
  <r>
    <s v="Incremental"/>
    <s v="Media"/>
    <x v="1"/>
    <x v="1"/>
    <x v="20"/>
    <s v=" Total_JP"/>
    <x v="24"/>
    <n v="0"/>
  </r>
  <r>
    <s v="Incremental"/>
    <s v="Media"/>
    <x v="1"/>
    <x v="1"/>
    <x v="20"/>
    <s v=" Total_JP"/>
    <x v="25"/>
    <n v="0"/>
  </r>
  <r>
    <s v="Incremental"/>
    <s v="Media"/>
    <x v="1"/>
    <x v="1"/>
    <x v="20"/>
    <s v=" Total_JP"/>
    <x v="26"/>
    <n v="0"/>
  </r>
  <r>
    <s v="Incremental"/>
    <s v="Media"/>
    <x v="1"/>
    <x v="1"/>
    <x v="20"/>
    <s v=" Total_JP"/>
    <x v="27"/>
    <n v="0"/>
  </r>
  <r>
    <s v="Incremental"/>
    <s v="Media"/>
    <x v="1"/>
    <x v="1"/>
    <x v="20"/>
    <s v=" Total_JP"/>
    <x v="28"/>
    <n v="0"/>
  </r>
  <r>
    <s v="Incremental"/>
    <s v="Media"/>
    <x v="1"/>
    <x v="1"/>
    <x v="20"/>
    <s v=" Total_JP"/>
    <x v="29"/>
    <n v="0"/>
  </r>
  <r>
    <s v="Incremental"/>
    <s v="Media"/>
    <x v="1"/>
    <x v="1"/>
    <x v="20"/>
    <s v=" Total_JP"/>
    <x v="30"/>
    <n v="0"/>
  </r>
  <r>
    <s v="Incremental"/>
    <s v="Media"/>
    <x v="1"/>
    <x v="1"/>
    <x v="20"/>
    <s v=" Total_JP"/>
    <x v="31"/>
    <n v="0"/>
  </r>
  <r>
    <s v="Incremental"/>
    <s v="Media"/>
    <x v="1"/>
    <x v="1"/>
    <x v="20"/>
    <s v=" Total_JP"/>
    <x v="32"/>
    <n v="0"/>
  </r>
  <r>
    <s v="Incremental"/>
    <s v="Media"/>
    <x v="1"/>
    <x v="1"/>
    <x v="20"/>
    <s v=" Total_JP"/>
    <x v="33"/>
    <n v="0"/>
  </r>
  <r>
    <s v="Incremental"/>
    <s v="Media"/>
    <x v="1"/>
    <x v="1"/>
    <x v="20"/>
    <s v=" Total_JP"/>
    <x v="34"/>
    <n v="0"/>
  </r>
  <r>
    <s v="Incremental"/>
    <s v="Media"/>
    <x v="1"/>
    <x v="1"/>
    <x v="20"/>
    <s v=" Total_JP"/>
    <x v="35"/>
    <n v="0"/>
  </r>
  <r>
    <s v="Incremental"/>
    <s v="Media"/>
    <x v="1"/>
    <x v="1"/>
    <x v="20"/>
    <s v=" Total_JP"/>
    <x v="36"/>
    <n v="0"/>
  </r>
  <r>
    <s v="Incremental"/>
    <s v="Media"/>
    <x v="1"/>
    <x v="1"/>
    <x v="20"/>
    <s v=" Total_JP"/>
    <x v="37"/>
    <n v="0"/>
  </r>
  <r>
    <s v="Incremental"/>
    <s v="Media"/>
    <x v="1"/>
    <x v="1"/>
    <x v="20"/>
    <s v=" Total_JP"/>
    <x v="38"/>
    <n v="0"/>
  </r>
  <r>
    <s v="Incremental"/>
    <s v="Media"/>
    <x v="1"/>
    <x v="1"/>
    <x v="20"/>
    <s v=" Total_JP"/>
    <x v="39"/>
    <n v="0"/>
  </r>
  <r>
    <s v="Incremental"/>
    <s v="Media"/>
    <x v="1"/>
    <x v="1"/>
    <x v="20"/>
    <s v=" Total_JP"/>
    <x v="40"/>
    <n v="0"/>
  </r>
  <r>
    <s v="Incremental"/>
    <s v="Media"/>
    <x v="1"/>
    <x v="1"/>
    <x v="20"/>
    <s v=" Total_JP"/>
    <x v="41"/>
    <n v="0"/>
  </r>
  <r>
    <s v="Incremental"/>
    <s v="Media"/>
    <x v="1"/>
    <x v="1"/>
    <x v="20"/>
    <s v=" Total_JP"/>
    <x v="42"/>
    <n v="0"/>
  </r>
  <r>
    <s v="Incremental"/>
    <s v="Media"/>
    <x v="1"/>
    <x v="1"/>
    <x v="20"/>
    <s v=" Total_JP"/>
    <x v="43"/>
    <n v="0"/>
  </r>
  <r>
    <s v="Incremental"/>
    <s v="Media"/>
    <x v="1"/>
    <x v="1"/>
    <x v="20"/>
    <s v=" Total_JP"/>
    <x v="44"/>
    <n v="0"/>
  </r>
  <r>
    <s v="Incremental"/>
    <s v="Media"/>
    <x v="1"/>
    <x v="1"/>
    <x v="20"/>
    <s v=" Total_JP"/>
    <x v="45"/>
    <n v="0"/>
  </r>
  <r>
    <s v="Incremental"/>
    <s v="Media"/>
    <x v="1"/>
    <x v="1"/>
    <x v="20"/>
    <s v=" Total_JP"/>
    <x v="46"/>
    <n v="0"/>
  </r>
  <r>
    <s v="Incremental"/>
    <s v="Media"/>
    <x v="1"/>
    <x v="1"/>
    <x v="20"/>
    <s v=" Total_JP"/>
    <x v="47"/>
    <n v="0"/>
  </r>
  <r>
    <s v="Incremental"/>
    <s v="Media"/>
    <x v="1"/>
    <x v="1"/>
    <x v="20"/>
    <s v=" Total_JP"/>
    <x v="48"/>
    <n v="0"/>
  </r>
  <r>
    <s v="Incremental"/>
    <s v="Media"/>
    <x v="1"/>
    <x v="1"/>
    <x v="20"/>
    <s v=" Total_JP"/>
    <x v="49"/>
    <n v="0"/>
  </r>
  <r>
    <s v="Incremental"/>
    <s v="Media"/>
    <x v="1"/>
    <x v="1"/>
    <x v="20"/>
    <s v=" Total_JP"/>
    <x v="50"/>
    <n v="0"/>
  </r>
  <r>
    <s v="Incremental"/>
    <s v="Media"/>
    <x v="1"/>
    <x v="1"/>
    <x v="20"/>
    <s v=" Total_JP"/>
    <x v="51"/>
    <n v="0"/>
  </r>
  <r>
    <s v="Incremental"/>
    <s v="Media"/>
    <x v="1"/>
    <x v="1"/>
    <x v="20"/>
    <s v=" Total_JP"/>
    <x v="52"/>
    <n v="0"/>
  </r>
  <r>
    <s v="Incremental"/>
    <s v="Media"/>
    <x v="1"/>
    <x v="1"/>
    <x v="20"/>
    <s v=" Total_JP"/>
    <x v="53"/>
    <n v="25927.322058099999"/>
  </r>
  <r>
    <s v="Incremental"/>
    <s v="Media"/>
    <x v="1"/>
    <x v="1"/>
    <x v="20"/>
    <s v=" Total_JP"/>
    <x v="54"/>
    <n v="124107.8517292"/>
  </r>
  <r>
    <s v="Incremental"/>
    <s v="Media"/>
    <x v="1"/>
    <x v="1"/>
    <x v="20"/>
    <s v=" Total_JP"/>
    <x v="55"/>
    <n v="225888.5605466"/>
  </r>
  <r>
    <s v="Incremental"/>
    <s v="Media"/>
    <x v="1"/>
    <x v="1"/>
    <x v="20"/>
    <s v=" Total_JP"/>
    <x v="56"/>
    <n v="305564.50392849999"/>
  </r>
  <r>
    <s v="Incremental"/>
    <s v="Media"/>
    <x v="1"/>
    <x v="1"/>
    <x v="20"/>
    <s v=" Total_JP"/>
    <x v="57"/>
    <n v="318620.45682730002"/>
  </r>
  <r>
    <s v="Incremental"/>
    <s v="Media"/>
    <x v="1"/>
    <x v="1"/>
    <x v="20"/>
    <s v=" Total_JP"/>
    <x v="58"/>
    <n v="225495.65855399999"/>
  </r>
  <r>
    <s v="Incremental"/>
    <s v="Media"/>
    <x v="1"/>
    <x v="1"/>
    <x v="20"/>
    <s v=" Total_JP"/>
    <x v="59"/>
    <n v="182540.3187261"/>
  </r>
  <r>
    <s v="Incremental"/>
    <s v="Media"/>
    <x v="1"/>
    <x v="1"/>
    <x v="20"/>
    <s v=" Total_JP"/>
    <x v="60"/>
    <n v="146079.98720460001"/>
  </r>
  <r>
    <s v="Incremental"/>
    <s v="Media"/>
    <x v="1"/>
    <x v="1"/>
    <x v="20"/>
    <s v=" Total_JP"/>
    <x v="61"/>
    <n v="111466.506459"/>
  </r>
  <r>
    <s v="Incremental"/>
    <s v="Media"/>
    <x v="1"/>
    <x v="1"/>
    <x v="20"/>
    <s v=" Total_JP"/>
    <x v="62"/>
    <n v="73688.676089899993"/>
  </r>
  <r>
    <s v="Incremental"/>
    <s v="Media"/>
    <x v="1"/>
    <x v="1"/>
    <x v="20"/>
    <s v=" Total_JP"/>
    <x v="63"/>
    <n v="28259.028931199999"/>
  </r>
  <r>
    <s v="Incremental"/>
    <s v="Media"/>
    <x v="1"/>
    <x v="1"/>
    <x v="20"/>
    <s v=" Total_JP"/>
    <x v="64"/>
    <n v="19285.655385599999"/>
  </r>
  <r>
    <s v="Incremental"/>
    <s v="Media"/>
    <x v="1"/>
    <x v="1"/>
    <x v="20"/>
    <s v=" Total_JP"/>
    <x v="65"/>
    <n v="14198.9069093"/>
  </r>
  <r>
    <s v="Incremental"/>
    <s v="Media"/>
    <x v="1"/>
    <x v="1"/>
    <x v="20"/>
    <s v=" Total_JP"/>
    <x v="66"/>
    <n v="8528.9515824999999"/>
  </r>
  <r>
    <s v="Incremental"/>
    <s v="Media"/>
    <x v="1"/>
    <x v="1"/>
    <x v="20"/>
    <s v=" Total_JP"/>
    <x v="67"/>
    <n v="2672.0226916000001"/>
  </r>
  <r>
    <s v="Incremental"/>
    <s v="Media"/>
    <x v="1"/>
    <x v="1"/>
    <x v="20"/>
    <s v=" Total_JP"/>
    <x v="68"/>
    <n v="0"/>
  </r>
  <r>
    <s v="Incremental"/>
    <s v="Media"/>
    <x v="1"/>
    <x v="1"/>
    <x v="20"/>
    <s v=" Total_JP"/>
    <x v="69"/>
    <n v="0"/>
  </r>
  <r>
    <s v="Incremental"/>
    <s v="Media"/>
    <x v="1"/>
    <x v="1"/>
    <x v="20"/>
    <s v=" Total_JP"/>
    <x v="70"/>
    <n v="0"/>
  </r>
  <r>
    <s v="Incremental"/>
    <s v="Media"/>
    <x v="1"/>
    <x v="1"/>
    <x v="20"/>
    <s v=" Total_JP"/>
    <x v="71"/>
    <n v="0"/>
  </r>
  <r>
    <s v="Incremental"/>
    <s v="Media"/>
    <x v="1"/>
    <x v="1"/>
    <x v="20"/>
    <s v=" Total_JP"/>
    <x v="72"/>
    <n v="0"/>
  </r>
  <r>
    <s v="Incremental"/>
    <s v="Media"/>
    <x v="1"/>
    <x v="1"/>
    <x v="20"/>
    <s v=" Total_JP"/>
    <x v="73"/>
    <n v="0"/>
  </r>
  <r>
    <s v="Incremental"/>
    <s v="Media"/>
    <x v="1"/>
    <x v="1"/>
    <x v="20"/>
    <s v=" Total_JP"/>
    <x v="74"/>
    <n v="0"/>
  </r>
  <r>
    <s v="Incremental"/>
    <s v="Media"/>
    <x v="1"/>
    <x v="1"/>
    <x v="20"/>
    <s v=" Total_JP"/>
    <x v="75"/>
    <n v="0"/>
  </r>
  <r>
    <s v="Incremental"/>
    <s v="Media"/>
    <x v="1"/>
    <x v="1"/>
    <x v="20"/>
    <s v=" Total_JP"/>
    <x v="76"/>
    <n v="0"/>
  </r>
  <r>
    <s v="Incremental"/>
    <s v="Media"/>
    <x v="1"/>
    <x v="1"/>
    <x v="20"/>
    <s v=" Total_JP"/>
    <x v="77"/>
    <n v="0"/>
  </r>
  <r>
    <s v="Incremental"/>
    <s v="Media"/>
    <x v="1"/>
    <x v="1"/>
    <x v="20"/>
    <s v=" Total_JP"/>
    <x v="78"/>
    <n v="0"/>
  </r>
  <r>
    <s v="Incremental"/>
    <s v="Media"/>
    <x v="1"/>
    <x v="1"/>
    <x v="20"/>
    <s v=" Total_JP"/>
    <x v="79"/>
    <n v="0"/>
  </r>
  <r>
    <s v="Incremental"/>
    <s v="Media"/>
    <x v="1"/>
    <x v="1"/>
    <x v="20"/>
    <s v=" Total_JP"/>
    <x v="80"/>
    <n v="0"/>
  </r>
  <r>
    <s v="Incremental"/>
    <s v="Media"/>
    <x v="1"/>
    <x v="1"/>
    <x v="20"/>
    <s v=" Total_JP"/>
    <x v="81"/>
    <n v="0"/>
  </r>
  <r>
    <s v="Incremental"/>
    <s v="Media"/>
    <x v="1"/>
    <x v="1"/>
    <x v="20"/>
    <s v=" Total_JP"/>
    <x v="82"/>
    <n v="0"/>
  </r>
  <r>
    <s v="Incremental"/>
    <s v="Media"/>
    <x v="1"/>
    <x v="1"/>
    <x v="20"/>
    <s v=" Total_JP"/>
    <x v="83"/>
    <n v="0"/>
  </r>
  <r>
    <s v="Incremental"/>
    <s v="Media"/>
    <x v="1"/>
    <x v="1"/>
    <x v="20"/>
    <s v=" Total_JP"/>
    <x v="84"/>
    <n v="0"/>
  </r>
  <r>
    <s v="Incremental"/>
    <s v="Media"/>
    <x v="1"/>
    <x v="1"/>
    <x v="20"/>
    <s v=" Total_JP"/>
    <x v="85"/>
    <n v="0"/>
  </r>
  <r>
    <s v="Incremental"/>
    <s v="Media"/>
    <x v="1"/>
    <x v="1"/>
    <x v="20"/>
    <s v=" Total_JP"/>
    <x v="86"/>
    <n v="0"/>
  </r>
  <r>
    <s v="Incremental"/>
    <s v="Media"/>
    <x v="1"/>
    <x v="1"/>
    <x v="20"/>
    <s v=" Total_JP"/>
    <x v="87"/>
    <n v="0"/>
  </r>
  <r>
    <s v="Incremental"/>
    <s v="Media"/>
    <x v="1"/>
    <x v="1"/>
    <x v="20"/>
    <s v=" Total_JP"/>
    <x v="88"/>
    <n v="0"/>
  </r>
  <r>
    <s v="Incremental"/>
    <s v="Media"/>
    <x v="1"/>
    <x v="1"/>
    <x v="20"/>
    <s v=" Total_JP"/>
    <x v="89"/>
    <n v="0"/>
  </r>
  <r>
    <s v="Incremental"/>
    <s v="Media"/>
    <x v="1"/>
    <x v="1"/>
    <x v="20"/>
    <s v=" Total_JP"/>
    <x v="90"/>
    <n v="0"/>
  </r>
  <r>
    <s v="Incremental"/>
    <s v="Media"/>
    <x v="1"/>
    <x v="1"/>
    <x v="20"/>
    <s v=" Total_JP"/>
    <x v="91"/>
    <n v="0"/>
  </r>
  <r>
    <s v="Incremental"/>
    <s v="Media"/>
    <x v="1"/>
    <x v="1"/>
    <x v="20"/>
    <s v=" Total_JP"/>
    <x v="92"/>
    <n v="0"/>
  </r>
  <r>
    <s v="Incremental"/>
    <s v="Media"/>
    <x v="1"/>
    <x v="1"/>
    <x v="20"/>
    <s v=" Total_JP"/>
    <x v="93"/>
    <n v="0"/>
  </r>
  <r>
    <s v="Incremental"/>
    <s v="Media"/>
    <x v="1"/>
    <x v="1"/>
    <x v="20"/>
    <s v=" Total_JP"/>
    <x v="94"/>
    <n v="0"/>
  </r>
  <r>
    <s v="Incremental"/>
    <s v="Media"/>
    <x v="1"/>
    <x v="1"/>
    <x v="20"/>
    <s v=" Total_JP"/>
    <x v="95"/>
    <n v="0"/>
  </r>
  <r>
    <s v="Incremental"/>
    <s v="Media"/>
    <x v="1"/>
    <x v="1"/>
    <x v="20"/>
    <s v=" Total_JP"/>
    <x v="96"/>
    <n v="0"/>
  </r>
  <r>
    <s v="Incremental"/>
    <s v="Media"/>
    <x v="1"/>
    <x v="1"/>
    <x v="20"/>
    <s v=" Total_JP"/>
    <x v="97"/>
    <n v="0"/>
  </r>
  <r>
    <s v="Incremental"/>
    <s v="Media"/>
    <x v="1"/>
    <x v="1"/>
    <x v="20"/>
    <s v=" Total_JP"/>
    <x v="98"/>
    <n v="0"/>
  </r>
  <r>
    <s v="Incremental"/>
    <s v="Media"/>
    <x v="1"/>
    <x v="1"/>
    <x v="20"/>
    <s v=" Total_JP"/>
    <x v="99"/>
    <n v="0"/>
  </r>
  <r>
    <s v="Incremental"/>
    <s v="Media"/>
    <x v="1"/>
    <x v="1"/>
    <x v="20"/>
    <s v=" Total_JP"/>
    <x v="100"/>
    <n v="0"/>
  </r>
  <r>
    <s v="Incremental"/>
    <s v="Media"/>
    <x v="1"/>
    <x v="1"/>
    <x v="20"/>
    <s v=" Total_JP"/>
    <x v="101"/>
    <n v="0"/>
  </r>
  <r>
    <s v="Incremental"/>
    <s v="Media"/>
    <x v="1"/>
    <x v="1"/>
    <x v="20"/>
    <s v=" Total_JP"/>
    <x v="102"/>
    <n v="0"/>
  </r>
  <r>
    <s v="Incremental"/>
    <s v="Media"/>
    <x v="1"/>
    <x v="1"/>
    <x v="20"/>
    <s v=" Total_JP"/>
    <x v="103"/>
    <n v="0"/>
  </r>
  <r>
    <s v="Incremental"/>
    <s v="Media"/>
    <x v="1"/>
    <x v="1"/>
    <x v="20"/>
    <s v=" Total_JP"/>
    <x v="104"/>
    <n v="0"/>
  </r>
  <r>
    <s v="Incremental"/>
    <s v="Media"/>
    <x v="1"/>
    <x v="1"/>
    <x v="20"/>
    <s v=" Total_JP"/>
    <x v="105"/>
    <n v="0"/>
  </r>
  <r>
    <s v="Incremental"/>
    <s v="Media"/>
    <x v="1"/>
    <x v="1"/>
    <x v="20"/>
    <s v=" Total_JP"/>
    <x v="106"/>
    <n v="0"/>
  </r>
  <r>
    <s v="Incremental"/>
    <s v="Media"/>
    <x v="1"/>
    <x v="1"/>
    <x v="20"/>
    <s v=" Total_JP"/>
    <x v="107"/>
    <n v="0"/>
  </r>
  <r>
    <s v="Incremental"/>
    <s v="Media"/>
    <x v="1"/>
    <x v="1"/>
    <x v="20"/>
    <s v=" Total_JP"/>
    <x v="108"/>
    <n v="0"/>
  </r>
  <r>
    <s v="Incremental"/>
    <s v="Media"/>
    <x v="1"/>
    <x v="1"/>
    <x v="20"/>
    <s v=" Total_JP"/>
    <x v="109"/>
    <n v="0"/>
  </r>
  <r>
    <s v="Incremental"/>
    <s v="Media"/>
    <x v="1"/>
    <x v="1"/>
    <x v="20"/>
    <s v=" Total_JP"/>
    <x v="110"/>
    <n v="0"/>
  </r>
  <r>
    <s v="Incremental"/>
    <s v="Media"/>
    <x v="1"/>
    <x v="1"/>
    <x v="20"/>
    <s v=" Total_JP"/>
    <x v="111"/>
    <n v="0"/>
  </r>
  <r>
    <s v="Incremental"/>
    <s v="Media"/>
    <x v="1"/>
    <x v="1"/>
    <x v="20"/>
    <s v=" Total_JP"/>
    <x v="112"/>
    <n v="0"/>
  </r>
  <r>
    <s v="Incremental"/>
    <s v="Media"/>
    <x v="1"/>
    <x v="1"/>
    <x v="20"/>
    <s v=" Total_JP"/>
    <x v="113"/>
    <n v="0"/>
  </r>
  <r>
    <s v="Incremental"/>
    <s v="Media"/>
    <x v="1"/>
    <x v="1"/>
    <x v="20"/>
    <s v=" Total_JP"/>
    <x v="114"/>
    <n v="0"/>
  </r>
  <r>
    <s v="Incremental"/>
    <s v="Media"/>
    <x v="1"/>
    <x v="1"/>
    <x v="20"/>
    <s v=" Total_JP"/>
    <x v="115"/>
    <n v="0"/>
  </r>
  <r>
    <s v="Incremental"/>
    <s v="Media"/>
    <x v="1"/>
    <x v="1"/>
    <x v="20"/>
    <s v=" Total_JP"/>
    <x v="116"/>
    <n v="0"/>
  </r>
  <r>
    <s v="Incremental"/>
    <s v="Media"/>
    <x v="1"/>
    <x v="1"/>
    <x v="20"/>
    <s v=" Total_JP"/>
    <x v="117"/>
    <n v="0"/>
  </r>
  <r>
    <s v="Incremental"/>
    <s v="Media"/>
    <x v="1"/>
    <x v="1"/>
    <x v="20"/>
    <s v=" Total_JP"/>
    <x v="118"/>
    <n v="0"/>
  </r>
  <r>
    <s v="Incremental"/>
    <s v="Media"/>
    <x v="1"/>
    <x v="1"/>
    <x v="20"/>
    <s v=" Total_JP"/>
    <x v="119"/>
    <n v="0"/>
  </r>
  <r>
    <s v="Incremental"/>
    <s v="Media"/>
    <x v="1"/>
    <x v="1"/>
    <x v="20"/>
    <s v=" Total_JP"/>
    <x v="120"/>
    <n v="0"/>
  </r>
  <r>
    <s v="Incremental"/>
    <s v="Media"/>
    <x v="1"/>
    <x v="1"/>
    <x v="20"/>
    <s v=" Total_JP"/>
    <x v="121"/>
    <n v="0"/>
  </r>
  <r>
    <s v="Incremental"/>
    <s v="Media"/>
    <x v="1"/>
    <x v="1"/>
    <x v="20"/>
    <s v=" Total_JP"/>
    <x v="122"/>
    <n v="0"/>
  </r>
  <r>
    <s v="Incremental"/>
    <s v="Media"/>
    <x v="1"/>
    <x v="1"/>
    <x v="20"/>
    <s v=" Total_JP"/>
    <x v="123"/>
    <n v="0"/>
  </r>
  <r>
    <s v="Incremental"/>
    <s v="Media"/>
    <x v="1"/>
    <x v="1"/>
    <x v="20"/>
    <s v=" Total_JP"/>
    <x v="124"/>
    <n v="0"/>
  </r>
  <r>
    <s v="Incremental"/>
    <s v="Media"/>
    <x v="1"/>
    <x v="1"/>
    <x v="20"/>
    <s v=" Total_JP"/>
    <x v="125"/>
    <n v="0"/>
  </r>
  <r>
    <s v="Incremental"/>
    <s v="Media"/>
    <x v="1"/>
    <x v="1"/>
    <x v="20"/>
    <s v=" Total_JP"/>
    <x v="126"/>
    <n v="0"/>
  </r>
  <r>
    <s v="Incremental"/>
    <s v="Media"/>
    <x v="1"/>
    <x v="1"/>
    <x v="20"/>
    <s v=" Total_JP"/>
    <x v="127"/>
    <n v="0"/>
  </r>
  <r>
    <s v="Incremental"/>
    <s v="Media"/>
    <x v="1"/>
    <x v="1"/>
    <x v="20"/>
    <s v=" Total_JP"/>
    <x v="128"/>
    <n v="0"/>
  </r>
  <r>
    <s v="Incremental"/>
    <s v="Media"/>
    <x v="1"/>
    <x v="1"/>
    <x v="20"/>
    <s v=" Total_JP"/>
    <x v="129"/>
    <n v="0"/>
  </r>
  <r>
    <s v="Incremental"/>
    <s v="Media"/>
    <x v="1"/>
    <x v="1"/>
    <x v="20"/>
    <s v=" Total_JP"/>
    <x v="130"/>
    <n v="0"/>
  </r>
  <r>
    <s v="Incremental"/>
    <s v="Media"/>
    <x v="1"/>
    <x v="1"/>
    <x v="20"/>
    <s v=" Total_JP"/>
    <x v="131"/>
    <n v="0"/>
  </r>
  <r>
    <s v="Incremental"/>
    <s v="Media"/>
    <x v="1"/>
    <x v="1"/>
    <x v="20"/>
    <s v=" Total_JP"/>
    <x v="132"/>
    <n v="0"/>
  </r>
  <r>
    <s v="Incremental"/>
    <s v="Media"/>
    <x v="1"/>
    <x v="1"/>
    <x v="20"/>
    <s v=" Total_JP"/>
    <x v="133"/>
    <n v="0"/>
  </r>
  <r>
    <s v="Incremental"/>
    <s v="Media"/>
    <x v="1"/>
    <x v="1"/>
    <x v="20"/>
    <s v=" Total_JP"/>
    <x v="134"/>
    <n v="0"/>
  </r>
  <r>
    <s v="Incremental"/>
    <s v="Media"/>
    <x v="1"/>
    <x v="1"/>
    <x v="20"/>
    <s v=" Total_JP"/>
    <x v="135"/>
    <n v="0"/>
  </r>
  <r>
    <s v="Incremental"/>
    <s v="Media"/>
    <x v="1"/>
    <x v="1"/>
    <x v="20"/>
    <s v=" Total_JP"/>
    <x v="136"/>
    <n v="0"/>
  </r>
  <r>
    <s v="Incremental"/>
    <s v="Media"/>
    <x v="1"/>
    <x v="1"/>
    <x v="20"/>
    <s v=" Total_JP"/>
    <x v="137"/>
    <n v="0"/>
  </r>
  <r>
    <s v="Incremental"/>
    <s v="Media"/>
    <x v="1"/>
    <x v="1"/>
    <x v="20"/>
    <s v=" Total_JP"/>
    <x v="138"/>
    <n v="0"/>
  </r>
  <r>
    <s v="Incremental"/>
    <s v="Media"/>
    <x v="1"/>
    <x v="1"/>
    <x v="20"/>
    <s v=" Total_JP"/>
    <x v="139"/>
    <n v="0"/>
  </r>
  <r>
    <s v="Incremental"/>
    <s v="Media"/>
    <x v="1"/>
    <x v="1"/>
    <x v="20"/>
    <s v=" Total_JP"/>
    <x v="140"/>
    <n v="0"/>
  </r>
  <r>
    <s v="Incremental"/>
    <s v="Media"/>
    <x v="1"/>
    <x v="1"/>
    <x v="20"/>
    <s v=" Total_JP"/>
    <x v="141"/>
    <n v="0"/>
  </r>
  <r>
    <s v="Incremental"/>
    <s v="Media"/>
    <x v="1"/>
    <x v="1"/>
    <x v="20"/>
    <s v=" Total_JP"/>
    <x v="142"/>
    <n v="0"/>
  </r>
  <r>
    <s v="Incremental"/>
    <s v="Media"/>
    <x v="1"/>
    <x v="1"/>
    <x v="20"/>
    <s v=" Total_JP"/>
    <x v="143"/>
    <n v="0"/>
  </r>
  <r>
    <s v="Incremental"/>
    <s v="Media"/>
    <x v="1"/>
    <x v="1"/>
    <x v="20"/>
    <s v=" Total_JP"/>
    <x v="144"/>
    <n v="0"/>
  </r>
  <r>
    <s v="Incremental"/>
    <s v="Media"/>
    <x v="1"/>
    <x v="1"/>
    <x v="20"/>
    <s v=" Total_JP"/>
    <x v="145"/>
    <n v="0"/>
  </r>
  <r>
    <s v="Incremental"/>
    <s v="Media"/>
    <x v="1"/>
    <x v="1"/>
    <x v="20"/>
    <s v=" Total_JP"/>
    <x v="146"/>
    <n v="0"/>
  </r>
  <r>
    <s v="Incremental"/>
    <s v="Media"/>
    <x v="1"/>
    <x v="1"/>
    <x v="20"/>
    <s v=" Total_JP"/>
    <x v="147"/>
    <n v="0"/>
  </r>
  <r>
    <s v="Incremental"/>
    <s v="Media"/>
    <x v="1"/>
    <x v="1"/>
    <x v="20"/>
    <s v=" Total_JP"/>
    <x v="148"/>
    <n v="0"/>
  </r>
  <r>
    <s v="Incremental"/>
    <s v="Media"/>
    <x v="1"/>
    <x v="1"/>
    <x v="20"/>
    <s v=" Total_JP"/>
    <x v="149"/>
    <n v="0"/>
  </r>
  <r>
    <s v="Incremental"/>
    <s v="Media"/>
    <x v="1"/>
    <x v="1"/>
    <x v="20"/>
    <s v=" Total_JP"/>
    <x v="150"/>
    <n v="0"/>
  </r>
  <r>
    <s v="Incremental"/>
    <s v="Media"/>
    <x v="1"/>
    <x v="1"/>
    <x v="20"/>
    <s v=" Total_JP"/>
    <x v="151"/>
    <n v="0"/>
  </r>
  <r>
    <s v="Incremental"/>
    <s v="Media"/>
    <x v="1"/>
    <x v="1"/>
    <x v="20"/>
    <s v=" Total_JP"/>
    <x v="152"/>
    <n v="0"/>
  </r>
  <r>
    <s v="Incremental"/>
    <s v="Media"/>
    <x v="1"/>
    <x v="1"/>
    <x v="20"/>
    <s v=" Total_JP"/>
    <x v="153"/>
    <n v="0"/>
  </r>
  <r>
    <s v="Incremental"/>
    <s v="Media"/>
    <x v="1"/>
    <x v="1"/>
    <x v="20"/>
    <s v=" Total_JP"/>
    <x v="154"/>
    <n v="0"/>
  </r>
  <r>
    <s v="Incremental"/>
    <s v="Media"/>
    <x v="1"/>
    <x v="1"/>
    <x v="20"/>
    <s v=" Total_JP"/>
    <x v="155"/>
    <n v="0"/>
  </r>
  <r>
    <s v="Incremental"/>
    <s v="Media"/>
    <x v="1"/>
    <x v="1"/>
    <x v="21"/>
    <s v=" Total_JP"/>
    <x v="0"/>
    <n v="0"/>
  </r>
  <r>
    <s v="Incremental"/>
    <s v="Media"/>
    <x v="1"/>
    <x v="1"/>
    <x v="21"/>
    <s v=" Total_JP"/>
    <x v="1"/>
    <n v="0"/>
  </r>
  <r>
    <s v="Incremental"/>
    <s v="Media"/>
    <x v="1"/>
    <x v="1"/>
    <x v="21"/>
    <s v=" Total_JP"/>
    <x v="2"/>
    <n v="0"/>
  </r>
  <r>
    <s v="Incremental"/>
    <s v="Media"/>
    <x v="1"/>
    <x v="1"/>
    <x v="21"/>
    <s v=" Total_JP"/>
    <x v="3"/>
    <n v="0"/>
  </r>
  <r>
    <s v="Incremental"/>
    <s v="Media"/>
    <x v="1"/>
    <x v="1"/>
    <x v="21"/>
    <s v=" Total_JP"/>
    <x v="4"/>
    <n v="0"/>
  </r>
  <r>
    <s v="Incremental"/>
    <s v="Media"/>
    <x v="1"/>
    <x v="1"/>
    <x v="21"/>
    <s v=" Total_JP"/>
    <x v="5"/>
    <n v="0"/>
  </r>
  <r>
    <s v="Incremental"/>
    <s v="Media"/>
    <x v="1"/>
    <x v="1"/>
    <x v="21"/>
    <s v=" Total_JP"/>
    <x v="6"/>
    <n v="0"/>
  </r>
  <r>
    <s v="Incremental"/>
    <s v="Media"/>
    <x v="1"/>
    <x v="1"/>
    <x v="21"/>
    <s v=" Total_JP"/>
    <x v="7"/>
    <n v="0"/>
  </r>
  <r>
    <s v="Incremental"/>
    <s v="Media"/>
    <x v="1"/>
    <x v="1"/>
    <x v="21"/>
    <s v=" Total_JP"/>
    <x v="8"/>
    <n v="13316.005107200001"/>
  </r>
  <r>
    <s v="Incremental"/>
    <s v="Media"/>
    <x v="1"/>
    <x v="1"/>
    <x v="21"/>
    <s v=" Total_JP"/>
    <x v="9"/>
    <n v="54360.894053999997"/>
  </r>
  <r>
    <s v="Incremental"/>
    <s v="Media"/>
    <x v="1"/>
    <x v="1"/>
    <x v="21"/>
    <s v=" Total_JP"/>
    <x v="10"/>
    <n v="103928.3925189"/>
  </r>
  <r>
    <s v="Incremental"/>
    <s v="Media"/>
    <x v="1"/>
    <x v="1"/>
    <x v="21"/>
    <s v=" Total_JP"/>
    <x v="11"/>
    <n v="136167.836224"/>
  </r>
  <r>
    <s v="Incremental"/>
    <s v="Media"/>
    <x v="1"/>
    <x v="1"/>
    <x v="21"/>
    <s v=" Total_JP"/>
    <x v="12"/>
    <n v="100425.8966661"/>
  </r>
  <r>
    <s v="Incremental"/>
    <s v="Media"/>
    <x v="1"/>
    <x v="1"/>
    <x v="21"/>
    <s v=" Total_JP"/>
    <x v="13"/>
    <n v="55440.6799971"/>
  </r>
  <r>
    <s v="Incremental"/>
    <s v="Media"/>
    <x v="1"/>
    <x v="1"/>
    <x v="21"/>
    <s v=" Total_JP"/>
    <x v="14"/>
    <n v="9728.5648772000004"/>
  </r>
  <r>
    <s v="Incremental"/>
    <s v="Media"/>
    <x v="1"/>
    <x v="1"/>
    <x v="21"/>
    <s v=" Total_JP"/>
    <x v="15"/>
    <n v="15909.9192214"/>
  </r>
  <r>
    <s v="Incremental"/>
    <s v="Media"/>
    <x v="1"/>
    <x v="1"/>
    <x v="21"/>
    <s v=" Total_JP"/>
    <x v="16"/>
    <n v="18233.5664904"/>
  </r>
  <r>
    <s v="Incremental"/>
    <s v="Media"/>
    <x v="1"/>
    <x v="1"/>
    <x v="21"/>
    <s v=" Total_JP"/>
    <x v="17"/>
    <n v="2462.6105226999998"/>
  </r>
  <r>
    <s v="Incremental"/>
    <s v="Media"/>
    <x v="1"/>
    <x v="1"/>
    <x v="21"/>
    <s v=" Total_JP"/>
    <x v="18"/>
    <n v="0"/>
  </r>
  <r>
    <s v="Incremental"/>
    <s v="Media"/>
    <x v="1"/>
    <x v="1"/>
    <x v="21"/>
    <s v=" Total_JP"/>
    <x v="19"/>
    <n v="0"/>
  </r>
  <r>
    <s v="Incremental"/>
    <s v="Media"/>
    <x v="1"/>
    <x v="1"/>
    <x v="21"/>
    <s v=" Total_JP"/>
    <x v="20"/>
    <n v="0"/>
  </r>
  <r>
    <s v="Incremental"/>
    <s v="Media"/>
    <x v="1"/>
    <x v="1"/>
    <x v="21"/>
    <s v=" Total_JP"/>
    <x v="21"/>
    <n v="0"/>
  </r>
  <r>
    <s v="Incremental"/>
    <s v="Media"/>
    <x v="1"/>
    <x v="1"/>
    <x v="21"/>
    <s v=" Total_JP"/>
    <x v="22"/>
    <n v="0"/>
  </r>
  <r>
    <s v="Incremental"/>
    <s v="Media"/>
    <x v="1"/>
    <x v="1"/>
    <x v="21"/>
    <s v=" Total_JP"/>
    <x v="23"/>
    <n v="0"/>
  </r>
  <r>
    <s v="Incremental"/>
    <s v="Media"/>
    <x v="1"/>
    <x v="1"/>
    <x v="21"/>
    <s v=" Total_JP"/>
    <x v="24"/>
    <n v="0"/>
  </r>
  <r>
    <s v="Incremental"/>
    <s v="Media"/>
    <x v="1"/>
    <x v="1"/>
    <x v="21"/>
    <s v=" Total_JP"/>
    <x v="25"/>
    <n v="0"/>
  </r>
  <r>
    <s v="Incremental"/>
    <s v="Media"/>
    <x v="1"/>
    <x v="1"/>
    <x v="21"/>
    <s v=" Total_JP"/>
    <x v="26"/>
    <n v="0"/>
  </r>
  <r>
    <s v="Incremental"/>
    <s v="Media"/>
    <x v="1"/>
    <x v="1"/>
    <x v="21"/>
    <s v=" Total_JP"/>
    <x v="27"/>
    <n v="0"/>
  </r>
  <r>
    <s v="Incremental"/>
    <s v="Media"/>
    <x v="1"/>
    <x v="1"/>
    <x v="21"/>
    <s v=" Total_JP"/>
    <x v="28"/>
    <n v="0"/>
  </r>
  <r>
    <s v="Incremental"/>
    <s v="Media"/>
    <x v="1"/>
    <x v="1"/>
    <x v="21"/>
    <s v=" Total_JP"/>
    <x v="29"/>
    <n v="0"/>
  </r>
  <r>
    <s v="Incremental"/>
    <s v="Media"/>
    <x v="1"/>
    <x v="1"/>
    <x v="21"/>
    <s v=" Total_JP"/>
    <x v="30"/>
    <n v="0"/>
  </r>
  <r>
    <s v="Incremental"/>
    <s v="Media"/>
    <x v="1"/>
    <x v="1"/>
    <x v="21"/>
    <s v=" Total_JP"/>
    <x v="31"/>
    <n v="0"/>
  </r>
  <r>
    <s v="Incremental"/>
    <s v="Media"/>
    <x v="1"/>
    <x v="1"/>
    <x v="21"/>
    <s v=" Total_JP"/>
    <x v="32"/>
    <n v="0"/>
  </r>
  <r>
    <s v="Incremental"/>
    <s v="Media"/>
    <x v="1"/>
    <x v="1"/>
    <x v="21"/>
    <s v=" Total_JP"/>
    <x v="33"/>
    <n v="0"/>
  </r>
  <r>
    <s v="Incremental"/>
    <s v="Media"/>
    <x v="1"/>
    <x v="1"/>
    <x v="21"/>
    <s v=" Total_JP"/>
    <x v="34"/>
    <n v="0"/>
  </r>
  <r>
    <s v="Incremental"/>
    <s v="Media"/>
    <x v="1"/>
    <x v="1"/>
    <x v="21"/>
    <s v=" Total_JP"/>
    <x v="35"/>
    <n v="0"/>
  </r>
  <r>
    <s v="Incremental"/>
    <s v="Media"/>
    <x v="1"/>
    <x v="1"/>
    <x v="21"/>
    <s v=" Total_JP"/>
    <x v="36"/>
    <n v="0"/>
  </r>
  <r>
    <s v="Incremental"/>
    <s v="Media"/>
    <x v="1"/>
    <x v="1"/>
    <x v="21"/>
    <s v=" Total_JP"/>
    <x v="37"/>
    <n v="0"/>
  </r>
  <r>
    <s v="Incremental"/>
    <s v="Media"/>
    <x v="1"/>
    <x v="1"/>
    <x v="21"/>
    <s v=" Total_JP"/>
    <x v="38"/>
    <n v="0"/>
  </r>
  <r>
    <s v="Incremental"/>
    <s v="Media"/>
    <x v="1"/>
    <x v="1"/>
    <x v="21"/>
    <s v=" Total_JP"/>
    <x v="39"/>
    <n v="0"/>
  </r>
  <r>
    <s v="Incremental"/>
    <s v="Media"/>
    <x v="1"/>
    <x v="1"/>
    <x v="21"/>
    <s v=" Total_JP"/>
    <x v="40"/>
    <n v="0"/>
  </r>
  <r>
    <s v="Incremental"/>
    <s v="Media"/>
    <x v="1"/>
    <x v="1"/>
    <x v="21"/>
    <s v=" Total_JP"/>
    <x v="41"/>
    <n v="0"/>
  </r>
  <r>
    <s v="Incremental"/>
    <s v="Media"/>
    <x v="1"/>
    <x v="1"/>
    <x v="21"/>
    <s v=" Total_JP"/>
    <x v="42"/>
    <n v="0"/>
  </r>
  <r>
    <s v="Incremental"/>
    <s v="Media"/>
    <x v="1"/>
    <x v="1"/>
    <x v="21"/>
    <s v=" Total_JP"/>
    <x v="43"/>
    <n v="0"/>
  </r>
  <r>
    <s v="Incremental"/>
    <s v="Media"/>
    <x v="1"/>
    <x v="1"/>
    <x v="21"/>
    <s v=" Total_JP"/>
    <x v="44"/>
    <n v="0"/>
  </r>
  <r>
    <s v="Incremental"/>
    <s v="Media"/>
    <x v="1"/>
    <x v="1"/>
    <x v="21"/>
    <s v=" Total_JP"/>
    <x v="45"/>
    <n v="0"/>
  </r>
  <r>
    <s v="Incremental"/>
    <s v="Media"/>
    <x v="1"/>
    <x v="1"/>
    <x v="21"/>
    <s v=" Total_JP"/>
    <x v="46"/>
    <n v="0"/>
  </r>
  <r>
    <s v="Incremental"/>
    <s v="Media"/>
    <x v="1"/>
    <x v="1"/>
    <x v="21"/>
    <s v=" Total_JP"/>
    <x v="47"/>
    <n v="0"/>
  </r>
  <r>
    <s v="Incremental"/>
    <s v="Media"/>
    <x v="1"/>
    <x v="1"/>
    <x v="21"/>
    <s v=" Total_JP"/>
    <x v="48"/>
    <n v="0"/>
  </r>
  <r>
    <s v="Incremental"/>
    <s v="Media"/>
    <x v="1"/>
    <x v="1"/>
    <x v="21"/>
    <s v=" Total_JP"/>
    <x v="49"/>
    <n v="0"/>
  </r>
  <r>
    <s v="Incremental"/>
    <s v="Media"/>
    <x v="1"/>
    <x v="1"/>
    <x v="21"/>
    <s v=" Total_JP"/>
    <x v="50"/>
    <n v="0"/>
  </r>
  <r>
    <s v="Incremental"/>
    <s v="Media"/>
    <x v="1"/>
    <x v="1"/>
    <x v="21"/>
    <s v=" Total_JP"/>
    <x v="51"/>
    <n v="0"/>
  </r>
  <r>
    <s v="Incremental"/>
    <s v="Media"/>
    <x v="1"/>
    <x v="1"/>
    <x v="21"/>
    <s v=" Total_JP"/>
    <x v="52"/>
    <n v="0"/>
  </r>
  <r>
    <s v="Incremental"/>
    <s v="Media"/>
    <x v="1"/>
    <x v="1"/>
    <x v="21"/>
    <s v=" Total_JP"/>
    <x v="53"/>
    <n v="0"/>
  </r>
  <r>
    <s v="Incremental"/>
    <s v="Media"/>
    <x v="1"/>
    <x v="1"/>
    <x v="21"/>
    <s v=" Total_JP"/>
    <x v="54"/>
    <n v="0"/>
  </r>
  <r>
    <s v="Incremental"/>
    <s v="Media"/>
    <x v="1"/>
    <x v="1"/>
    <x v="21"/>
    <s v=" Total_JP"/>
    <x v="55"/>
    <n v="0"/>
  </r>
  <r>
    <s v="Incremental"/>
    <s v="Media"/>
    <x v="1"/>
    <x v="1"/>
    <x v="21"/>
    <s v=" Total_JP"/>
    <x v="56"/>
    <n v="0"/>
  </r>
  <r>
    <s v="Incremental"/>
    <s v="Media"/>
    <x v="1"/>
    <x v="1"/>
    <x v="21"/>
    <s v=" Total_JP"/>
    <x v="57"/>
    <n v="0"/>
  </r>
  <r>
    <s v="Incremental"/>
    <s v="Media"/>
    <x v="1"/>
    <x v="1"/>
    <x v="21"/>
    <s v=" Total_JP"/>
    <x v="58"/>
    <n v="0"/>
  </r>
  <r>
    <s v="Incremental"/>
    <s v="Media"/>
    <x v="1"/>
    <x v="1"/>
    <x v="21"/>
    <s v=" Total_JP"/>
    <x v="59"/>
    <n v="0"/>
  </r>
  <r>
    <s v="Incremental"/>
    <s v="Media"/>
    <x v="1"/>
    <x v="1"/>
    <x v="21"/>
    <s v=" Total_JP"/>
    <x v="60"/>
    <n v="0"/>
  </r>
  <r>
    <s v="Incremental"/>
    <s v="Media"/>
    <x v="1"/>
    <x v="1"/>
    <x v="21"/>
    <s v=" Total_JP"/>
    <x v="61"/>
    <n v="0"/>
  </r>
  <r>
    <s v="Incremental"/>
    <s v="Media"/>
    <x v="1"/>
    <x v="1"/>
    <x v="21"/>
    <s v=" Total_JP"/>
    <x v="62"/>
    <n v="0"/>
  </r>
  <r>
    <s v="Incremental"/>
    <s v="Media"/>
    <x v="1"/>
    <x v="1"/>
    <x v="21"/>
    <s v=" Total_JP"/>
    <x v="63"/>
    <n v="0"/>
  </r>
  <r>
    <s v="Incremental"/>
    <s v="Media"/>
    <x v="1"/>
    <x v="1"/>
    <x v="21"/>
    <s v=" Total_JP"/>
    <x v="64"/>
    <n v="0"/>
  </r>
  <r>
    <s v="Incremental"/>
    <s v="Media"/>
    <x v="1"/>
    <x v="1"/>
    <x v="21"/>
    <s v=" Total_JP"/>
    <x v="65"/>
    <n v="0"/>
  </r>
  <r>
    <s v="Incremental"/>
    <s v="Media"/>
    <x v="1"/>
    <x v="1"/>
    <x v="21"/>
    <s v=" Total_JP"/>
    <x v="66"/>
    <n v="0"/>
  </r>
  <r>
    <s v="Incremental"/>
    <s v="Media"/>
    <x v="1"/>
    <x v="1"/>
    <x v="21"/>
    <s v=" Total_JP"/>
    <x v="67"/>
    <n v="0"/>
  </r>
  <r>
    <s v="Incremental"/>
    <s v="Media"/>
    <x v="1"/>
    <x v="1"/>
    <x v="21"/>
    <s v=" Total_JP"/>
    <x v="68"/>
    <n v="0"/>
  </r>
  <r>
    <s v="Incremental"/>
    <s v="Media"/>
    <x v="1"/>
    <x v="1"/>
    <x v="21"/>
    <s v=" Total_JP"/>
    <x v="69"/>
    <n v="0"/>
  </r>
  <r>
    <s v="Incremental"/>
    <s v="Media"/>
    <x v="1"/>
    <x v="1"/>
    <x v="21"/>
    <s v=" Total_JP"/>
    <x v="70"/>
    <n v="0"/>
  </r>
  <r>
    <s v="Incremental"/>
    <s v="Media"/>
    <x v="1"/>
    <x v="1"/>
    <x v="21"/>
    <s v=" Total_JP"/>
    <x v="71"/>
    <n v="0"/>
  </r>
  <r>
    <s v="Incremental"/>
    <s v="Media"/>
    <x v="1"/>
    <x v="1"/>
    <x v="21"/>
    <s v=" Total_JP"/>
    <x v="72"/>
    <n v="0"/>
  </r>
  <r>
    <s v="Incremental"/>
    <s v="Media"/>
    <x v="1"/>
    <x v="1"/>
    <x v="21"/>
    <s v=" Total_JP"/>
    <x v="73"/>
    <n v="0"/>
  </r>
  <r>
    <s v="Incremental"/>
    <s v="Media"/>
    <x v="1"/>
    <x v="1"/>
    <x v="21"/>
    <s v=" Total_JP"/>
    <x v="74"/>
    <n v="0"/>
  </r>
  <r>
    <s v="Incremental"/>
    <s v="Media"/>
    <x v="1"/>
    <x v="1"/>
    <x v="21"/>
    <s v=" Total_JP"/>
    <x v="75"/>
    <n v="0"/>
  </r>
  <r>
    <s v="Incremental"/>
    <s v="Media"/>
    <x v="1"/>
    <x v="1"/>
    <x v="21"/>
    <s v=" Total_JP"/>
    <x v="76"/>
    <n v="0"/>
  </r>
  <r>
    <s v="Incremental"/>
    <s v="Media"/>
    <x v="1"/>
    <x v="1"/>
    <x v="21"/>
    <s v=" Total_JP"/>
    <x v="77"/>
    <n v="0"/>
  </r>
  <r>
    <s v="Incremental"/>
    <s v="Media"/>
    <x v="1"/>
    <x v="1"/>
    <x v="21"/>
    <s v=" Total_JP"/>
    <x v="78"/>
    <n v="0"/>
  </r>
  <r>
    <s v="Incremental"/>
    <s v="Media"/>
    <x v="1"/>
    <x v="1"/>
    <x v="21"/>
    <s v=" Total_JP"/>
    <x v="79"/>
    <n v="0"/>
  </r>
  <r>
    <s v="Incremental"/>
    <s v="Media"/>
    <x v="1"/>
    <x v="1"/>
    <x v="21"/>
    <s v=" Total_JP"/>
    <x v="80"/>
    <n v="0"/>
  </r>
  <r>
    <s v="Incremental"/>
    <s v="Media"/>
    <x v="1"/>
    <x v="1"/>
    <x v="21"/>
    <s v=" Total_JP"/>
    <x v="81"/>
    <n v="0"/>
  </r>
  <r>
    <s v="Incremental"/>
    <s v="Media"/>
    <x v="1"/>
    <x v="1"/>
    <x v="21"/>
    <s v=" Total_JP"/>
    <x v="82"/>
    <n v="0"/>
  </r>
  <r>
    <s v="Incremental"/>
    <s v="Media"/>
    <x v="1"/>
    <x v="1"/>
    <x v="21"/>
    <s v=" Total_JP"/>
    <x v="83"/>
    <n v="0"/>
  </r>
  <r>
    <s v="Incremental"/>
    <s v="Media"/>
    <x v="1"/>
    <x v="1"/>
    <x v="21"/>
    <s v=" Total_JP"/>
    <x v="84"/>
    <n v="0"/>
  </r>
  <r>
    <s v="Incremental"/>
    <s v="Media"/>
    <x v="1"/>
    <x v="1"/>
    <x v="21"/>
    <s v=" Total_JP"/>
    <x v="85"/>
    <n v="0"/>
  </r>
  <r>
    <s v="Incremental"/>
    <s v="Media"/>
    <x v="1"/>
    <x v="1"/>
    <x v="21"/>
    <s v=" Total_JP"/>
    <x v="86"/>
    <n v="0"/>
  </r>
  <r>
    <s v="Incremental"/>
    <s v="Media"/>
    <x v="1"/>
    <x v="1"/>
    <x v="21"/>
    <s v=" Total_JP"/>
    <x v="87"/>
    <n v="0"/>
  </r>
  <r>
    <s v="Incremental"/>
    <s v="Media"/>
    <x v="1"/>
    <x v="1"/>
    <x v="21"/>
    <s v=" Total_JP"/>
    <x v="88"/>
    <n v="0"/>
  </r>
  <r>
    <s v="Incremental"/>
    <s v="Media"/>
    <x v="1"/>
    <x v="1"/>
    <x v="21"/>
    <s v=" Total_JP"/>
    <x v="89"/>
    <n v="0"/>
  </r>
  <r>
    <s v="Incremental"/>
    <s v="Media"/>
    <x v="1"/>
    <x v="1"/>
    <x v="21"/>
    <s v=" Total_JP"/>
    <x v="90"/>
    <n v="0"/>
  </r>
  <r>
    <s v="Incremental"/>
    <s v="Media"/>
    <x v="1"/>
    <x v="1"/>
    <x v="21"/>
    <s v=" Total_JP"/>
    <x v="91"/>
    <n v="0"/>
  </r>
  <r>
    <s v="Incremental"/>
    <s v="Media"/>
    <x v="1"/>
    <x v="1"/>
    <x v="21"/>
    <s v=" Total_JP"/>
    <x v="92"/>
    <n v="0"/>
  </r>
  <r>
    <s v="Incremental"/>
    <s v="Media"/>
    <x v="1"/>
    <x v="1"/>
    <x v="21"/>
    <s v=" Total_JP"/>
    <x v="93"/>
    <n v="0"/>
  </r>
  <r>
    <s v="Incremental"/>
    <s v="Media"/>
    <x v="1"/>
    <x v="1"/>
    <x v="21"/>
    <s v=" Total_JP"/>
    <x v="94"/>
    <n v="0"/>
  </r>
  <r>
    <s v="Incremental"/>
    <s v="Media"/>
    <x v="1"/>
    <x v="1"/>
    <x v="21"/>
    <s v=" Total_JP"/>
    <x v="95"/>
    <n v="0"/>
  </r>
  <r>
    <s v="Incremental"/>
    <s v="Media"/>
    <x v="1"/>
    <x v="1"/>
    <x v="21"/>
    <s v=" Total_JP"/>
    <x v="96"/>
    <n v="0"/>
  </r>
  <r>
    <s v="Incremental"/>
    <s v="Media"/>
    <x v="1"/>
    <x v="1"/>
    <x v="21"/>
    <s v=" Total_JP"/>
    <x v="97"/>
    <n v="0"/>
  </r>
  <r>
    <s v="Incremental"/>
    <s v="Media"/>
    <x v="1"/>
    <x v="1"/>
    <x v="21"/>
    <s v=" Total_JP"/>
    <x v="98"/>
    <n v="0"/>
  </r>
  <r>
    <s v="Incremental"/>
    <s v="Media"/>
    <x v="1"/>
    <x v="1"/>
    <x v="21"/>
    <s v=" Total_JP"/>
    <x v="99"/>
    <n v="0"/>
  </r>
  <r>
    <s v="Incremental"/>
    <s v="Media"/>
    <x v="1"/>
    <x v="1"/>
    <x v="21"/>
    <s v=" Total_JP"/>
    <x v="100"/>
    <n v="0"/>
  </r>
  <r>
    <s v="Incremental"/>
    <s v="Media"/>
    <x v="1"/>
    <x v="1"/>
    <x v="21"/>
    <s v=" Total_JP"/>
    <x v="101"/>
    <n v="0"/>
  </r>
  <r>
    <s v="Incremental"/>
    <s v="Media"/>
    <x v="1"/>
    <x v="1"/>
    <x v="21"/>
    <s v=" Total_JP"/>
    <x v="102"/>
    <n v="0"/>
  </r>
  <r>
    <s v="Incremental"/>
    <s v="Media"/>
    <x v="1"/>
    <x v="1"/>
    <x v="21"/>
    <s v=" Total_JP"/>
    <x v="103"/>
    <n v="0"/>
  </r>
  <r>
    <s v="Incremental"/>
    <s v="Media"/>
    <x v="1"/>
    <x v="1"/>
    <x v="21"/>
    <s v=" Total_JP"/>
    <x v="104"/>
    <n v="0"/>
  </r>
  <r>
    <s v="Incremental"/>
    <s v="Media"/>
    <x v="1"/>
    <x v="1"/>
    <x v="21"/>
    <s v=" Total_JP"/>
    <x v="105"/>
    <n v="0"/>
  </r>
  <r>
    <s v="Incremental"/>
    <s v="Media"/>
    <x v="1"/>
    <x v="1"/>
    <x v="21"/>
    <s v=" Total_JP"/>
    <x v="106"/>
    <n v="0"/>
  </r>
  <r>
    <s v="Incremental"/>
    <s v="Media"/>
    <x v="1"/>
    <x v="1"/>
    <x v="21"/>
    <s v=" Total_JP"/>
    <x v="107"/>
    <n v="0"/>
  </r>
  <r>
    <s v="Incremental"/>
    <s v="Media"/>
    <x v="1"/>
    <x v="1"/>
    <x v="21"/>
    <s v=" Total_JP"/>
    <x v="108"/>
    <n v="0"/>
  </r>
  <r>
    <s v="Incremental"/>
    <s v="Media"/>
    <x v="1"/>
    <x v="1"/>
    <x v="21"/>
    <s v=" Total_JP"/>
    <x v="109"/>
    <n v="0"/>
  </r>
  <r>
    <s v="Incremental"/>
    <s v="Media"/>
    <x v="1"/>
    <x v="1"/>
    <x v="21"/>
    <s v=" Total_JP"/>
    <x v="110"/>
    <n v="0"/>
  </r>
  <r>
    <s v="Incremental"/>
    <s v="Media"/>
    <x v="1"/>
    <x v="1"/>
    <x v="21"/>
    <s v=" Total_JP"/>
    <x v="111"/>
    <n v="0"/>
  </r>
  <r>
    <s v="Incremental"/>
    <s v="Media"/>
    <x v="1"/>
    <x v="1"/>
    <x v="21"/>
    <s v=" Total_JP"/>
    <x v="112"/>
    <n v="0"/>
  </r>
  <r>
    <s v="Incremental"/>
    <s v="Media"/>
    <x v="1"/>
    <x v="1"/>
    <x v="21"/>
    <s v=" Total_JP"/>
    <x v="113"/>
    <n v="0"/>
  </r>
  <r>
    <s v="Incremental"/>
    <s v="Media"/>
    <x v="1"/>
    <x v="1"/>
    <x v="21"/>
    <s v=" Total_JP"/>
    <x v="114"/>
    <n v="0"/>
  </r>
  <r>
    <s v="Incremental"/>
    <s v="Media"/>
    <x v="1"/>
    <x v="1"/>
    <x v="21"/>
    <s v=" Total_JP"/>
    <x v="115"/>
    <n v="0"/>
  </r>
  <r>
    <s v="Incremental"/>
    <s v="Media"/>
    <x v="1"/>
    <x v="1"/>
    <x v="21"/>
    <s v=" Total_JP"/>
    <x v="116"/>
    <n v="0"/>
  </r>
  <r>
    <s v="Incremental"/>
    <s v="Media"/>
    <x v="1"/>
    <x v="1"/>
    <x v="21"/>
    <s v=" Total_JP"/>
    <x v="117"/>
    <n v="0"/>
  </r>
  <r>
    <s v="Incremental"/>
    <s v="Media"/>
    <x v="1"/>
    <x v="1"/>
    <x v="21"/>
    <s v=" Total_JP"/>
    <x v="118"/>
    <n v="0"/>
  </r>
  <r>
    <s v="Incremental"/>
    <s v="Media"/>
    <x v="1"/>
    <x v="1"/>
    <x v="21"/>
    <s v=" Total_JP"/>
    <x v="119"/>
    <n v="0"/>
  </r>
  <r>
    <s v="Incremental"/>
    <s v="Media"/>
    <x v="1"/>
    <x v="1"/>
    <x v="21"/>
    <s v=" Total_JP"/>
    <x v="120"/>
    <n v="0"/>
  </r>
  <r>
    <s v="Incremental"/>
    <s v="Media"/>
    <x v="1"/>
    <x v="1"/>
    <x v="21"/>
    <s v=" Total_JP"/>
    <x v="121"/>
    <n v="0"/>
  </r>
  <r>
    <s v="Incremental"/>
    <s v="Media"/>
    <x v="1"/>
    <x v="1"/>
    <x v="21"/>
    <s v=" Total_JP"/>
    <x v="122"/>
    <n v="0"/>
  </r>
  <r>
    <s v="Incremental"/>
    <s v="Media"/>
    <x v="1"/>
    <x v="1"/>
    <x v="21"/>
    <s v=" Total_JP"/>
    <x v="123"/>
    <n v="0"/>
  </r>
  <r>
    <s v="Incremental"/>
    <s v="Media"/>
    <x v="1"/>
    <x v="1"/>
    <x v="21"/>
    <s v=" Total_JP"/>
    <x v="124"/>
    <n v="0"/>
  </r>
  <r>
    <s v="Incremental"/>
    <s v="Media"/>
    <x v="1"/>
    <x v="1"/>
    <x v="21"/>
    <s v=" Total_JP"/>
    <x v="125"/>
    <n v="0"/>
  </r>
  <r>
    <s v="Incremental"/>
    <s v="Media"/>
    <x v="1"/>
    <x v="1"/>
    <x v="21"/>
    <s v=" Total_JP"/>
    <x v="126"/>
    <n v="0"/>
  </r>
  <r>
    <s v="Incremental"/>
    <s v="Media"/>
    <x v="1"/>
    <x v="1"/>
    <x v="21"/>
    <s v=" Total_JP"/>
    <x v="127"/>
    <n v="1585.5517222000001"/>
  </r>
  <r>
    <s v="Incremental"/>
    <s v="Media"/>
    <x v="1"/>
    <x v="1"/>
    <x v="21"/>
    <s v=" Total_JP"/>
    <x v="128"/>
    <n v="4595.7336119000001"/>
  </r>
  <r>
    <s v="Incremental"/>
    <s v="Media"/>
    <x v="1"/>
    <x v="1"/>
    <x v="21"/>
    <s v=" Total_JP"/>
    <x v="129"/>
    <n v="6930.7102886000002"/>
  </r>
  <r>
    <s v="Incremental"/>
    <s v="Media"/>
    <x v="1"/>
    <x v="1"/>
    <x v="21"/>
    <s v=" Total_JP"/>
    <x v="130"/>
    <n v="5168.0519488"/>
  </r>
  <r>
    <s v="Incremental"/>
    <s v="Media"/>
    <x v="1"/>
    <x v="1"/>
    <x v="21"/>
    <s v=" Total_JP"/>
    <x v="131"/>
    <n v="1632.7252575"/>
  </r>
  <r>
    <s v="Incremental"/>
    <s v="Media"/>
    <x v="1"/>
    <x v="1"/>
    <x v="21"/>
    <s v=" Total_JP"/>
    <x v="132"/>
    <n v="0"/>
  </r>
  <r>
    <s v="Incremental"/>
    <s v="Media"/>
    <x v="1"/>
    <x v="1"/>
    <x v="21"/>
    <s v=" Total_JP"/>
    <x v="133"/>
    <n v="0"/>
  </r>
  <r>
    <s v="Incremental"/>
    <s v="Media"/>
    <x v="1"/>
    <x v="1"/>
    <x v="21"/>
    <s v=" Total_JP"/>
    <x v="134"/>
    <n v="0"/>
  </r>
  <r>
    <s v="Incremental"/>
    <s v="Media"/>
    <x v="1"/>
    <x v="1"/>
    <x v="21"/>
    <s v=" Total_JP"/>
    <x v="135"/>
    <n v="0"/>
  </r>
  <r>
    <s v="Incremental"/>
    <s v="Media"/>
    <x v="1"/>
    <x v="1"/>
    <x v="21"/>
    <s v=" Total_JP"/>
    <x v="136"/>
    <n v="0"/>
  </r>
  <r>
    <s v="Incremental"/>
    <s v="Media"/>
    <x v="1"/>
    <x v="1"/>
    <x v="21"/>
    <s v=" Total_JP"/>
    <x v="137"/>
    <n v="0"/>
  </r>
  <r>
    <s v="Incremental"/>
    <s v="Media"/>
    <x v="1"/>
    <x v="1"/>
    <x v="21"/>
    <s v=" Total_JP"/>
    <x v="138"/>
    <n v="0"/>
  </r>
  <r>
    <s v="Incremental"/>
    <s v="Media"/>
    <x v="1"/>
    <x v="1"/>
    <x v="21"/>
    <s v=" Total_JP"/>
    <x v="139"/>
    <n v="0"/>
  </r>
  <r>
    <s v="Incremental"/>
    <s v="Media"/>
    <x v="1"/>
    <x v="1"/>
    <x v="21"/>
    <s v=" Total_JP"/>
    <x v="140"/>
    <n v="0"/>
  </r>
  <r>
    <s v="Incremental"/>
    <s v="Media"/>
    <x v="1"/>
    <x v="1"/>
    <x v="21"/>
    <s v=" Total_JP"/>
    <x v="141"/>
    <n v="0"/>
  </r>
  <r>
    <s v="Incremental"/>
    <s v="Media"/>
    <x v="1"/>
    <x v="1"/>
    <x v="21"/>
    <s v=" Total_JP"/>
    <x v="142"/>
    <n v="0"/>
  </r>
  <r>
    <s v="Incremental"/>
    <s v="Media"/>
    <x v="1"/>
    <x v="1"/>
    <x v="21"/>
    <s v=" Total_JP"/>
    <x v="143"/>
    <n v="0"/>
  </r>
  <r>
    <s v="Incremental"/>
    <s v="Media"/>
    <x v="1"/>
    <x v="1"/>
    <x v="21"/>
    <s v=" Total_JP"/>
    <x v="144"/>
    <n v="0"/>
  </r>
  <r>
    <s v="Incremental"/>
    <s v="Media"/>
    <x v="1"/>
    <x v="1"/>
    <x v="21"/>
    <s v=" Total_JP"/>
    <x v="145"/>
    <n v="0"/>
  </r>
  <r>
    <s v="Incremental"/>
    <s v="Media"/>
    <x v="1"/>
    <x v="1"/>
    <x v="21"/>
    <s v=" Total_JP"/>
    <x v="146"/>
    <n v="0"/>
  </r>
  <r>
    <s v="Incremental"/>
    <s v="Media"/>
    <x v="1"/>
    <x v="1"/>
    <x v="21"/>
    <s v=" Total_JP"/>
    <x v="147"/>
    <n v="0"/>
  </r>
  <r>
    <s v="Incremental"/>
    <s v="Media"/>
    <x v="1"/>
    <x v="1"/>
    <x v="21"/>
    <s v=" Total_JP"/>
    <x v="148"/>
    <n v="0"/>
  </r>
  <r>
    <s v="Incremental"/>
    <s v="Media"/>
    <x v="1"/>
    <x v="1"/>
    <x v="21"/>
    <s v=" Total_JP"/>
    <x v="149"/>
    <n v="0"/>
  </r>
  <r>
    <s v="Incremental"/>
    <s v="Media"/>
    <x v="1"/>
    <x v="1"/>
    <x v="21"/>
    <s v=" Total_JP"/>
    <x v="150"/>
    <n v="0"/>
  </r>
  <r>
    <s v="Incremental"/>
    <s v="Media"/>
    <x v="1"/>
    <x v="1"/>
    <x v="21"/>
    <s v=" Total_JP"/>
    <x v="151"/>
    <n v="0"/>
  </r>
  <r>
    <s v="Incremental"/>
    <s v="Media"/>
    <x v="1"/>
    <x v="1"/>
    <x v="21"/>
    <s v=" Total_JP"/>
    <x v="152"/>
    <n v="0"/>
  </r>
  <r>
    <s v="Incremental"/>
    <s v="Media"/>
    <x v="1"/>
    <x v="1"/>
    <x v="21"/>
    <s v=" Total_JP"/>
    <x v="153"/>
    <n v="0"/>
  </r>
  <r>
    <s v="Incremental"/>
    <s v="Media"/>
    <x v="1"/>
    <x v="1"/>
    <x v="21"/>
    <s v=" Total_JP"/>
    <x v="154"/>
    <n v="0"/>
  </r>
  <r>
    <s v="Incremental"/>
    <s v="Media"/>
    <x v="1"/>
    <x v="1"/>
    <x v="21"/>
    <s v=" Total_JP"/>
    <x v="155"/>
    <n v="0"/>
  </r>
  <r>
    <s v="Incremental"/>
    <s v="Media"/>
    <x v="1"/>
    <x v="2"/>
    <x v="22"/>
    <s v=" Total_JP"/>
    <x v="0"/>
    <n v="0"/>
  </r>
  <r>
    <s v="Incremental"/>
    <s v="Media"/>
    <x v="1"/>
    <x v="2"/>
    <x v="22"/>
    <s v=" Total_JP"/>
    <x v="1"/>
    <n v="0"/>
  </r>
  <r>
    <s v="Incremental"/>
    <s v="Media"/>
    <x v="1"/>
    <x v="2"/>
    <x v="22"/>
    <s v=" Total_JP"/>
    <x v="2"/>
    <n v="0"/>
  </r>
  <r>
    <s v="Incremental"/>
    <s v="Media"/>
    <x v="1"/>
    <x v="2"/>
    <x v="22"/>
    <s v=" Total_JP"/>
    <x v="3"/>
    <n v="0"/>
  </r>
  <r>
    <s v="Incremental"/>
    <s v="Media"/>
    <x v="1"/>
    <x v="2"/>
    <x v="22"/>
    <s v=" Total_JP"/>
    <x v="4"/>
    <n v="0"/>
  </r>
  <r>
    <s v="Incremental"/>
    <s v="Media"/>
    <x v="1"/>
    <x v="2"/>
    <x v="22"/>
    <s v=" Total_JP"/>
    <x v="5"/>
    <n v="0"/>
  </r>
  <r>
    <s v="Incremental"/>
    <s v="Media"/>
    <x v="1"/>
    <x v="2"/>
    <x v="22"/>
    <s v=" Total_JP"/>
    <x v="6"/>
    <n v="0"/>
  </r>
  <r>
    <s v="Incremental"/>
    <s v="Media"/>
    <x v="1"/>
    <x v="2"/>
    <x v="22"/>
    <s v=" Total_JP"/>
    <x v="7"/>
    <n v="0"/>
  </r>
  <r>
    <s v="Incremental"/>
    <s v="Media"/>
    <x v="1"/>
    <x v="2"/>
    <x v="22"/>
    <s v=" Total_JP"/>
    <x v="8"/>
    <n v="0"/>
  </r>
  <r>
    <s v="Incremental"/>
    <s v="Media"/>
    <x v="1"/>
    <x v="2"/>
    <x v="22"/>
    <s v=" Total_JP"/>
    <x v="9"/>
    <n v="0"/>
  </r>
  <r>
    <s v="Incremental"/>
    <s v="Media"/>
    <x v="1"/>
    <x v="2"/>
    <x v="22"/>
    <s v=" Total_JP"/>
    <x v="10"/>
    <n v="0"/>
  </r>
  <r>
    <s v="Incremental"/>
    <s v="Media"/>
    <x v="1"/>
    <x v="2"/>
    <x v="22"/>
    <s v=" Total_JP"/>
    <x v="11"/>
    <n v="0"/>
  </r>
  <r>
    <s v="Incremental"/>
    <s v="Media"/>
    <x v="1"/>
    <x v="2"/>
    <x v="22"/>
    <s v=" Total_JP"/>
    <x v="12"/>
    <n v="0"/>
  </r>
  <r>
    <s v="Incremental"/>
    <s v="Media"/>
    <x v="1"/>
    <x v="2"/>
    <x v="22"/>
    <s v=" Total_JP"/>
    <x v="13"/>
    <n v="0"/>
  </r>
  <r>
    <s v="Incremental"/>
    <s v="Media"/>
    <x v="1"/>
    <x v="2"/>
    <x v="22"/>
    <s v=" Total_JP"/>
    <x v="14"/>
    <n v="0"/>
  </r>
  <r>
    <s v="Incremental"/>
    <s v="Media"/>
    <x v="1"/>
    <x v="2"/>
    <x v="22"/>
    <s v=" Total_JP"/>
    <x v="15"/>
    <n v="0"/>
  </r>
  <r>
    <s v="Incremental"/>
    <s v="Media"/>
    <x v="1"/>
    <x v="2"/>
    <x v="22"/>
    <s v=" Total_JP"/>
    <x v="16"/>
    <n v="0"/>
  </r>
  <r>
    <s v="Incremental"/>
    <s v="Media"/>
    <x v="1"/>
    <x v="2"/>
    <x v="22"/>
    <s v=" Total_JP"/>
    <x v="17"/>
    <n v="0"/>
  </r>
  <r>
    <s v="Incremental"/>
    <s v="Media"/>
    <x v="1"/>
    <x v="2"/>
    <x v="22"/>
    <s v=" Total_JP"/>
    <x v="18"/>
    <n v="0"/>
  </r>
  <r>
    <s v="Incremental"/>
    <s v="Media"/>
    <x v="1"/>
    <x v="2"/>
    <x v="22"/>
    <s v=" Total_JP"/>
    <x v="19"/>
    <n v="0"/>
  </r>
  <r>
    <s v="Incremental"/>
    <s v="Media"/>
    <x v="1"/>
    <x v="2"/>
    <x v="22"/>
    <s v=" Total_JP"/>
    <x v="20"/>
    <n v="0"/>
  </r>
  <r>
    <s v="Incremental"/>
    <s v="Media"/>
    <x v="1"/>
    <x v="2"/>
    <x v="22"/>
    <s v=" Total_JP"/>
    <x v="21"/>
    <n v="0"/>
  </r>
  <r>
    <s v="Incremental"/>
    <s v="Media"/>
    <x v="1"/>
    <x v="2"/>
    <x v="22"/>
    <s v=" Total_JP"/>
    <x v="22"/>
    <n v="0"/>
  </r>
  <r>
    <s v="Incremental"/>
    <s v="Media"/>
    <x v="1"/>
    <x v="2"/>
    <x v="22"/>
    <s v=" Total_JP"/>
    <x v="23"/>
    <n v="0"/>
  </r>
  <r>
    <s v="Incremental"/>
    <s v="Media"/>
    <x v="1"/>
    <x v="2"/>
    <x v="22"/>
    <s v=" Total_JP"/>
    <x v="24"/>
    <n v="0"/>
  </r>
  <r>
    <s v="Incremental"/>
    <s v="Media"/>
    <x v="1"/>
    <x v="2"/>
    <x v="22"/>
    <s v=" Total_JP"/>
    <x v="25"/>
    <n v="0"/>
  </r>
  <r>
    <s v="Incremental"/>
    <s v="Media"/>
    <x v="1"/>
    <x v="2"/>
    <x v="22"/>
    <s v=" Total_JP"/>
    <x v="26"/>
    <n v="0"/>
  </r>
  <r>
    <s v="Incremental"/>
    <s v="Media"/>
    <x v="1"/>
    <x v="2"/>
    <x v="22"/>
    <s v=" Total_JP"/>
    <x v="27"/>
    <n v="0"/>
  </r>
  <r>
    <s v="Incremental"/>
    <s v="Media"/>
    <x v="1"/>
    <x v="2"/>
    <x v="22"/>
    <s v=" Total_JP"/>
    <x v="28"/>
    <n v="0"/>
  </r>
  <r>
    <s v="Incremental"/>
    <s v="Media"/>
    <x v="1"/>
    <x v="2"/>
    <x v="22"/>
    <s v=" Total_JP"/>
    <x v="29"/>
    <n v="0"/>
  </r>
  <r>
    <s v="Incremental"/>
    <s v="Media"/>
    <x v="1"/>
    <x v="2"/>
    <x v="22"/>
    <s v=" Total_JP"/>
    <x v="30"/>
    <n v="0"/>
  </r>
  <r>
    <s v="Incremental"/>
    <s v="Media"/>
    <x v="1"/>
    <x v="2"/>
    <x v="22"/>
    <s v=" Total_JP"/>
    <x v="31"/>
    <n v="0"/>
  </r>
  <r>
    <s v="Incremental"/>
    <s v="Media"/>
    <x v="1"/>
    <x v="2"/>
    <x v="22"/>
    <s v=" Total_JP"/>
    <x v="32"/>
    <n v="0"/>
  </r>
  <r>
    <s v="Incremental"/>
    <s v="Media"/>
    <x v="1"/>
    <x v="2"/>
    <x v="22"/>
    <s v=" Total_JP"/>
    <x v="33"/>
    <n v="0"/>
  </r>
  <r>
    <s v="Incremental"/>
    <s v="Media"/>
    <x v="1"/>
    <x v="2"/>
    <x v="22"/>
    <s v=" Total_JP"/>
    <x v="34"/>
    <n v="0"/>
  </r>
  <r>
    <s v="Incremental"/>
    <s v="Media"/>
    <x v="1"/>
    <x v="2"/>
    <x v="22"/>
    <s v=" Total_JP"/>
    <x v="35"/>
    <n v="0"/>
  </r>
  <r>
    <s v="Incremental"/>
    <s v="Media"/>
    <x v="1"/>
    <x v="2"/>
    <x v="22"/>
    <s v=" Total_JP"/>
    <x v="36"/>
    <n v="0"/>
  </r>
  <r>
    <s v="Incremental"/>
    <s v="Media"/>
    <x v="1"/>
    <x v="2"/>
    <x v="22"/>
    <s v=" Total_JP"/>
    <x v="37"/>
    <n v="0"/>
  </r>
  <r>
    <s v="Incremental"/>
    <s v="Media"/>
    <x v="1"/>
    <x v="2"/>
    <x v="22"/>
    <s v=" Total_JP"/>
    <x v="38"/>
    <n v="0"/>
  </r>
  <r>
    <s v="Incremental"/>
    <s v="Media"/>
    <x v="1"/>
    <x v="2"/>
    <x v="22"/>
    <s v=" Total_JP"/>
    <x v="39"/>
    <n v="0"/>
  </r>
  <r>
    <s v="Incremental"/>
    <s v="Media"/>
    <x v="1"/>
    <x v="2"/>
    <x v="22"/>
    <s v=" Total_JP"/>
    <x v="40"/>
    <n v="0"/>
  </r>
  <r>
    <s v="Incremental"/>
    <s v="Media"/>
    <x v="1"/>
    <x v="2"/>
    <x v="22"/>
    <s v=" Total_JP"/>
    <x v="41"/>
    <n v="0"/>
  </r>
  <r>
    <s v="Incremental"/>
    <s v="Media"/>
    <x v="1"/>
    <x v="2"/>
    <x v="22"/>
    <s v=" Total_JP"/>
    <x v="42"/>
    <n v="0"/>
  </r>
  <r>
    <s v="Incremental"/>
    <s v="Media"/>
    <x v="1"/>
    <x v="2"/>
    <x v="22"/>
    <s v=" Total_JP"/>
    <x v="43"/>
    <n v="0"/>
  </r>
  <r>
    <s v="Incremental"/>
    <s v="Media"/>
    <x v="1"/>
    <x v="2"/>
    <x v="22"/>
    <s v=" Total_JP"/>
    <x v="44"/>
    <n v="0"/>
  </r>
  <r>
    <s v="Incremental"/>
    <s v="Media"/>
    <x v="1"/>
    <x v="2"/>
    <x v="22"/>
    <s v=" Total_JP"/>
    <x v="45"/>
    <n v="0"/>
  </r>
  <r>
    <s v="Incremental"/>
    <s v="Media"/>
    <x v="1"/>
    <x v="2"/>
    <x v="22"/>
    <s v=" Total_JP"/>
    <x v="46"/>
    <n v="0"/>
  </r>
  <r>
    <s v="Incremental"/>
    <s v="Media"/>
    <x v="1"/>
    <x v="2"/>
    <x v="22"/>
    <s v=" Total_JP"/>
    <x v="47"/>
    <n v="0"/>
  </r>
  <r>
    <s v="Incremental"/>
    <s v="Media"/>
    <x v="1"/>
    <x v="2"/>
    <x v="22"/>
    <s v=" Total_JP"/>
    <x v="48"/>
    <n v="0"/>
  </r>
  <r>
    <s v="Incremental"/>
    <s v="Media"/>
    <x v="1"/>
    <x v="2"/>
    <x v="22"/>
    <s v=" Total_JP"/>
    <x v="49"/>
    <n v="0"/>
  </r>
  <r>
    <s v="Incremental"/>
    <s v="Media"/>
    <x v="1"/>
    <x v="2"/>
    <x v="22"/>
    <s v=" Total_JP"/>
    <x v="50"/>
    <n v="0"/>
  </r>
  <r>
    <s v="Incremental"/>
    <s v="Media"/>
    <x v="1"/>
    <x v="2"/>
    <x v="22"/>
    <s v=" Total_JP"/>
    <x v="51"/>
    <n v="0"/>
  </r>
  <r>
    <s v="Incremental"/>
    <s v="Media"/>
    <x v="1"/>
    <x v="2"/>
    <x v="22"/>
    <s v=" Total_JP"/>
    <x v="52"/>
    <n v="0"/>
  </r>
  <r>
    <s v="Incremental"/>
    <s v="Media"/>
    <x v="1"/>
    <x v="2"/>
    <x v="22"/>
    <s v=" Total_JP"/>
    <x v="53"/>
    <n v="0"/>
  </r>
  <r>
    <s v="Incremental"/>
    <s v="Media"/>
    <x v="1"/>
    <x v="2"/>
    <x v="22"/>
    <s v=" Total_JP"/>
    <x v="54"/>
    <n v="0"/>
  </r>
  <r>
    <s v="Incremental"/>
    <s v="Media"/>
    <x v="1"/>
    <x v="2"/>
    <x v="22"/>
    <s v=" Total_JP"/>
    <x v="55"/>
    <n v="0"/>
  </r>
  <r>
    <s v="Incremental"/>
    <s v="Media"/>
    <x v="1"/>
    <x v="2"/>
    <x v="22"/>
    <s v=" Total_JP"/>
    <x v="56"/>
    <n v="0"/>
  </r>
  <r>
    <s v="Incremental"/>
    <s v="Media"/>
    <x v="1"/>
    <x v="2"/>
    <x v="22"/>
    <s v=" Total_JP"/>
    <x v="57"/>
    <n v="0"/>
  </r>
  <r>
    <s v="Incremental"/>
    <s v="Media"/>
    <x v="1"/>
    <x v="2"/>
    <x v="22"/>
    <s v=" Total_JP"/>
    <x v="58"/>
    <n v="0"/>
  </r>
  <r>
    <s v="Incremental"/>
    <s v="Media"/>
    <x v="1"/>
    <x v="2"/>
    <x v="22"/>
    <s v=" Total_JP"/>
    <x v="59"/>
    <n v="0"/>
  </r>
  <r>
    <s v="Incremental"/>
    <s v="Media"/>
    <x v="1"/>
    <x v="2"/>
    <x v="22"/>
    <s v=" Total_JP"/>
    <x v="60"/>
    <n v="0"/>
  </r>
  <r>
    <s v="Incremental"/>
    <s v="Media"/>
    <x v="1"/>
    <x v="2"/>
    <x v="22"/>
    <s v=" Total_JP"/>
    <x v="61"/>
    <n v="0"/>
  </r>
  <r>
    <s v="Incremental"/>
    <s v="Media"/>
    <x v="1"/>
    <x v="2"/>
    <x v="22"/>
    <s v=" Total_JP"/>
    <x v="62"/>
    <n v="0"/>
  </r>
  <r>
    <s v="Incremental"/>
    <s v="Media"/>
    <x v="1"/>
    <x v="2"/>
    <x v="22"/>
    <s v=" Total_JP"/>
    <x v="63"/>
    <n v="0"/>
  </r>
  <r>
    <s v="Incremental"/>
    <s v="Media"/>
    <x v="1"/>
    <x v="2"/>
    <x v="22"/>
    <s v=" Total_JP"/>
    <x v="64"/>
    <n v="0"/>
  </r>
  <r>
    <s v="Incremental"/>
    <s v="Media"/>
    <x v="1"/>
    <x v="2"/>
    <x v="22"/>
    <s v=" Total_JP"/>
    <x v="65"/>
    <n v="0"/>
  </r>
  <r>
    <s v="Incremental"/>
    <s v="Media"/>
    <x v="1"/>
    <x v="2"/>
    <x v="22"/>
    <s v=" Total_JP"/>
    <x v="66"/>
    <n v="0"/>
  </r>
  <r>
    <s v="Incremental"/>
    <s v="Media"/>
    <x v="1"/>
    <x v="2"/>
    <x v="22"/>
    <s v=" Total_JP"/>
    <x v="67"/>
    <n v="0"/>
  </r>
  <r>
    <s v="Incremental"/>
    <s v="Media"/>
    <x v="1"/>
    <x v="2"/>
    <x v="22"/>
    <s v=" Total_JP"/>
    <x v="68"/>
    <n v="0"/>
  </r>
  <r>
    <s v="Incremental"/>
    <s v="Media"/>
    <x v="1"/>
    <x v="2"/>
    <x v="22"/>
    <s v=" Total_JP"/>
    <x v="69"/>
    <n v="0"/>
  </r>
  <r>
    <s v="Incremental"/>
    <s v="Media"/>
    <x v="1"/>
    <x v="2"/>
    <x v="22"/>
    <s v=" Total_JP"/>
    <x v="70"/>
    <n v="0"/>
  </r>
  <r>
    <s v="Incremental"/>
    <s v="Media"/>
    <x v="1"/>
    <x v="2"/>
    <x v="22"/>
    <s v=" Total_JP"/>
    <x v="71"/>
    <n v="0"/>
  </r>
  <r>
    <s v="Incremental"/>
    <s v="Media"/>
    <x v="1"/>
    <x v="2"/>
    <x v="22"/>
    <s v=" Total_JP"/>
    <x v="72"/>
    <n v="0"/>
  </r>
  <r>
    <s v="Incremental"/>
    <s v="Media"/>
    <x v="1"/>
    <x v="2"/>
    <x v="22"/>
    <s v=" Total_JP"/>
    <x v="73"/>
    <n v="0"/>
  </r>
  <r>
    <s v="Incremental"/>
    <s v="Media"/>
    <x v="1"/>
    <x v="2"/>
    <x v="22"/>
    <s v=" Total_JP"/>
    <x v="74"/>
    <n v="0"/>
  </r>
  <r>
    <s v="Incremental"/>
    <s v="Media"/>
    <x v="1"/>
    <x v="2"/>
    <x v="22"/>
    <s v=" Total_JP"/>
    <x v="75"/>
    <n v="0"/>
  </r>
  <r>
    <s v="Incremental"/>
    <s v="Media"/>
    <x v="1"/>
    <x v="2"/>
    <x v="22"/>
    <s v=" Total_JP"/>
    <x v="76"/>
    <n v="0"/>
  </r>
  <r>
    <s v="Incremental"/>
    <s v="Media"/>
    <x v="1"/>
    <x v="2"/>
    <x v="22"/>
    <s v=" Total_JP"/>
    <x v="77"/>
    <n v="0"/>
  </r>
  <r>
    <s v="Incremental"/>
    <s v="Media"/>
    <x v="1"/>
    <x v="2"/>
    <x v="22"/>
    <s v=" Total_JP"/>
    <x v="78"/>
    <n v="0"/>
  </r>
  <r>
    <s v="Incremental"/>
    <s v="Media"/>
    <x v="1"/>
    <x v="2"/>
    <x v="22"/>
    <s v=" Total_JP"/>
    <x v="79"/>
    <n v="0"/>
  </r>
  <r>
    <s v="Incremental"/>
    <s v="Media"/>
    <x v="1"/>
    <x v="2"/>
    <x v="22"/>
    <s v=" Total_JP"/>
    <x v="80"/>
    <n v="0"/>
  </r>
  <r>
    <s v="Incremental"/>
    <s v="Media"/>
    <x v="1"/>
    <x v="2"/>
    <x v="22"/>
    <s v=" Total_JP"/>
    <x v="81"/>
    <n v="0"/>
  </r>
  <r>
    <s v="Incremental"/>
    <s v="Media"/>
    <x v="1"/>
    <x v="2"/>
    <x v="22"/>
    <s v=" Total_JP"/>
    <x v="82"/>
    <n v="0"/>
  </r>
  <r>
    <s v="Incremental"/>
    <s v="Media"/>
    <x v="1"/>
    <x v="2"/>
    <x v="22"/>
    <s v=" Total_JP"/>
    <x v="83"/>
    <n v="0"/>
  </r>
  <r>
    <s v="Incremental"/>
    <s v="Media"/>
    <x v="1"/>
    <x v="2"/>
    <x v="22"/>
    <s v=" Total_JP"/>
    <x v="84"/>
    <n v="0"/>
  </r>
  <r>
    <s v="Incremental"/>
    <s v="Media"/>
    <x v="1"/>
    <x v="2"/>
    <x v="22"/>
    <s v=" Total_JP"/>
    <x v="85"/>
    <n v="0"/>
  </r>
  <r>
    <s v="Incremental"/>
    <s v="Media"/>
    <x v="1"/>
    <x v="2"/>
    <x v="22"/>
    <s v=" Total_JP"/>
    <x v="86"/>
    <n v="0"/>
  </r>
  <r>
    <s v="Incremental"/>
    <s v="Media"/>
    <x v="1"/>
    <x v="2"/>
    <x v="22"/>
    <s v=" Total_JP"/>
    <x v="87"/>
    <n v="0"/>
  </r>
  <r>
    <s v="Incremental"/>
    <s v="Media"/>
    <x v="1"/>
    <x v="2"/>
    <x v="22"/>
    <s v=" Total_JP"/>
    <x v="88"/>
    <n v="0"/>
  </r>
  <r>
    <s v="Incremental"/>
    <s v="Media"/>
    <x v="1"/>
    <x v="2"/>
    <x v="22"/>
    <s v=" Total_JP"/>
    <x v="89"/>
    <n v="0"/>
  </r>
  <r>
    <s v="Incremental"/>
    <s v="Media"/>
    <x v="1"/>
    <x v="2"/>
    <x v="22"/>
    <s v=" Total_JP"/>
    <x v="90"/>
    <n v="0"/>
  </r>
  <r>
    <s v="Incremental"/>
    <s v="Media"/>
    <x v="1"/>
    <x v="2"/>
    <x v="22"/>
    <s v=" Total_JP"/>
    <x v="91"/>
    <n v="0"/>
  </r>
  <r>
    <s v="Incremental"/>
    <s v="Media"/>
    <x v="1"/>
    <x v="2"/>
    <x v="22"/>
    <s v=" Total_JP"/>
    <x v="92"/>
    <n v="0"/>
  </r>
  <r>
    <s v="Incremental"/>
    <s v="Media"/>
    <x v="1"/>
    <x v="2"/>
    <x v="22"/>
    <s v=" Total_JP"/>
    <x v="93"/>
    <n v="0"/>
  </r>
  <r>
    <s v="Incremental"/>
    <s v="Media"/>
    <x v="1"/>
    <x v="2"/>
    <x v="22"/>
    <s v=" Total_JP"/>
    <x v="94"/>
    <n v="0"/>
  </r>
  <r>
    <s v="Incremental"/>
    <s v="Media"/>
    <x v="1"/>
    <x v="2"/>
    <x v="22"/>
    <s v=" Total_JP"/>
    <x v="95"/>
    <n v="0"/>
  </r>
  <r>
    <s v="Incremental"/>
    <s v="Media"/>
    <x v="1"/>
    <x v="2"/>
    <x v="22"/>
    <s v=" Total_JP"/>
    <x v="96"/>
    <n v="0"/>
  </r>
  <r>
    <s v="Incremental"/>
    <s v="Media"/>
    <x v="1"/>
    <x v="2"/>
    <x v="22"/>
    <s v=" Total_JP"/>
    <x v="97"/>
    <n v="0"/>
  </r>
  <r>
    <s v="Incremental"/>
    <s v="Media"/>
    <x v="1"/>
    <x v="2"/>
    <x v="22"/>
    <s v=" Total_JP"/>
    <x v="98"/>
    <n v="0"/>
  </r>
  <r>
    <s v="Incremental"/>
    <s v="Media"/>
    <x v="1"/>
    <x v="2"/>
    <x v="22"/>
    <s v=" Total_JP"/>
    <x v="99"/>
    <n v="0"/>
  </r>
  <r>
    <s v="Incremental"/>
    <s v="Media"/>
    <x v="1"/>
    <x v="2"/>
    <x v="22"/>
    <s v=" Total_JP"/>
    <x v="100"/>
    <n v="0"/>
  </r>
  <r>
    <s v="Incremental"/>
    <s v="Media"/>
    <x v="1"/>
    <x v="2"/>
    <x v="22"/>
    <s v=" Total_JP"/>
    <x v="101"/>
    <n v="0"/>
  </r>
  <r>
    <s v="Incremental"/>
    <s v="Media"/>
    <x v="1"/>
    <x v="2"/>
    <x v="22"/>
    <s v=" Total_JP"/>
    <x v="102"/>
    <n v="0"/>
  </r>
  <r>
    <s v="Incremental"/>
    <s v="Media"/>
    <x v="1"/>
    <x v="2"/>
    <x v="22"/>
    <s v=" Total_JP"/>
    <x v="103"/>
    <n v="0"/>
  </r>
  <r>
    <s v="Incremental"/>
    <s v="Media"/>
    <x v="1"/>
    <x v="2"/>
    <x v="22"/>
    <s v=" Total_JP"/>
    <x v="104"/>
    <n v="0"/>
  </r>
  <r>
    <s v="Incremental"/>
    <s v="Media"/>
    <x v="1"/>
    <x v="2"/>
    <x v="22"/>
    <s v=" Total_JP"/>
    <x v="105"/>
    <n v="0"/>
  </r>
  <r>
    <s v="Incremental"/>
    <s v="Media"/>
    <x v="1"/>
    <x v="2"/>
    <x v="22"/>
    <s v=" Total_JP"/>
    <x v="106"/>
    <n v="0"/>
  </r>
  <r>
    <s v="Incremental"/>
    <s v="Media"/>
    <x v="1"/>
    <x v="2"/>
    <x v="22"/>
    <s v=" Total_JP"/>
    <x v="107"/>
    <n v="0"/>
  </r>
  <r>
    <s v="Incremental"/>
    <s v="Media"/>
    <x v="1"/>
    <x v="2"/>
    <x v="22"/>
    <s v=" Total_JP"/>
    <x v="108"/>
    <n v="0"/>
  </r>
  <r>
    <s v="Incremental"/>
    <s v="Media"/>
    <x v="1"/>
    <x v="2"/>
    <x v="22"/>
    <s v=" Total_JP"/>
    <x v="109"/>
    <n v="0"/>
  </r>
  <r>
    <s v="Incremental"/>
    <s v="Media"/>
    <x v="1"/>
    <x v="2"/>
    <x v="22"/>
    <s v=" Total_JP"/>
    <x v="110"/>
    <n v="0"/>
  </r>
  <r>
    <s v="Incremental"/>
    <s v="Media"/>
    <x v="1"/>
    <x v="2"/>
    <x v="22"/>
    <s v=" Total_JP"/>
    <x v="111"/>
    <n v="0"/>
  </r>
  <r>
    <s v="Incremental"/>
    <s v="Media"/>
    <x v="1"/>
    <x v="2"/>
    <x v="22"/>
    <s v=" Total_JP"/>
    <x v="112"/>
    <n v="0"/>
  </r>
  <r>
    <s v="Incremental"/>
    <s v="Media"/>
    <x v="1"/>
    <x v="2"/>
    <x v="22"/>
    <s v=" Total_JP"/>
    <x v="113"/>
    <n v="0"/>
  </r>
  <r>
    <s v="Incremental"/>
    <s v="Media"/>
    <x v="1"/>
    <x v="2"/>
    <x v="22"/>
    <s v=" Total_JP"/>
    <x v="114"/>
    <n v="0"/>
  </r>
  <r>
    <s v="Incremental"/>
    <s v="Media"/>
    <x v="1"/>
    <x v="2"/>
    <x v="22"/>
    <s v=" Total_JP"/>
    <x v="115"/>
    <n v="0"/>
  </r>
  <r>
    <s v="Incremental"/>
    <s v="Media"/>
    <x v="1"/>
    <x v="2"/>
    <x v="22"/>
    <s v=" Total_JP"/>
    <x v="116"/>
    <n v="0"/>
  </r>
  <r>
    <s v="Incremental"/>
    <s v="Media"/>
    <x v="1"/>
    <x v="2"/>
    <x v="22"/>
    <s v=" Total_JP"/>
    <x v="117"/>
    <n v="0"/>
  </r>
  <r>
    <s v="Incremental"/>
    <s v="Media"/>
    <x v="1"/>
    <x v="2"/>
    <x v="22"/>
    <s v=" Total_JP"/>
    <x v="118"/>
    <n v="0"/>
  </r>
  <r>
    <s v="Incremental"/>
    <s v="Media"/>
    <x v="1"/>
    <x v="2"/>
    <x v="22"/>
    <s v=" Total_JP"/>
    <x v="119"/>
    <n v="0"/>
  </r>
  <r>
    <s v="Incremental"/>
    <s v="Media"/>
    <x v="1"/>
    <x v="2"/>
    <x v="22"/>
    <s v=" Total_JP"/>
    <x v="120"/>
    <n v="0"/>
  </r>
  <r>
    <s v="Incremental"/>
    <s v="Media"/>
    <x v="1"/>
    <x v="2"/>
    <x v="22"/>
    <s v=" Total_JP"/>
    <x v="121"/>
    <n v="0"/>
  </r>
  <r>
    <s v="Incremental"/>
    <s v="Media"/>
    <x v="1"/>
    <x v="2"/>
    <x v="22"/>
    <s v=" Total_JP"/>
    <x v="122"/>
    <n v="0"/>
  </r>
  <r>
    <s v="Incremental"/>
    <s v="Media"/>
    <x v="1"/>
    <x v="2"/>
    <x v="22"/>
    <s v=" Total_JP"/>
    <x v="123"/>
    <n v="0"/>
  </r>
  <r>
    <s v="Incremental"/>
    <s v="Media"/>
    <x v="1"/>
    <x v="2"/>
    <x v="22"/>
    <s v=" Total_JP"/>
    <x v="124"/>
    <n v="0"/>
  </r>
  <r>
    <s v="Incremental"/>
    <s v="Media"/>
    <x v="1"/>
    <x v="2"/>
    <x v="22"/>
    <s v=" Total_JP"/>
    <x v="125"/>
    <n v="0"/>
  </r>
  <r>
    <s v="Incremental"/>
    <s v="Media"/>
    <x v="1"/>
    <x v="2"/>
    <x v="22"/>
    <s v=" Total_JP"/>
    <x v="126"/>
    <n v="0"/>
  </r>
  <r>
    <s v="Incremental"/>
    <s v="Media"/>
    <x v="1"/>
    <x v="2"/>
    <x v="22"/>
    <s v=" Total_JP"/>
    <x v="127"/>
    <n v="6240.8092575000001"/>
  </r>
  <r>
    <s v="Incremental"/>
    <s v="Media"/>
    <x v="1"/>
    <x v="2"/>
    <x v="22"/>
    <s v=" Total_JP"/>
    <x v="128"/>
    <n v="12676.9216899"/>
  </r>
  <r>
    <s v="Incremental"/>
    <s v="Media"/>
    <x v="1"/>
    <x v="2"/>
    <x v="22"/>
    <s v=" Total_JP"/>
    <x v="129"/>
    <n v="14495.1975829"/>
  </r>
  <r>
    <s v="Incremental"/>
    <s v="Media"/>
    <x v="1"/>
    <x v="2"/>
    <x v="22"/>
    <s v=" Total_JP"/>
    <x v="130"/>
    <n v="7349.9335619000003"/>
  </r>
  <r>
    <s v="Incremental"/>
    <s v="Media"/>
    <x v="1"/>
    <x v="2"/>
    <x v="22"/>
    <s v=" Total_JP"/>
    <x v="131"/>
    <n v="1559.6392237"/>
  </r>
  <r>
    <s v="Incremental"/>
    <s v="Media"/>
    <x v="1"/>
    <x v="2"/>
    <x v="22"/>
    <s v=" Total_JP"/>
    <x v="132"/>
    <n v="0"/>
  </r>
  <r>
    <s v="Incremental"/>
    <s v="Media"/>
    <x v="1"/>
    <x v="2"/>
    <x v="22"/>
    <s v=" Total_JP"/>
    <x v="133"/>
    <n v="0"/>
  </r>
  <r>
    <s v="Incremental"/>
    <s v="Media"/>
    <x v="1"/>
    <x v="2"/>
    <x v="22"/>
    <s v=" Total_JP"/>
    <x v="134"/>
    <n v="0"/>
  </r>
  <r>
    <s v="Incremental"/>
    <s v="Media"/>
    <x v="1"/>
    <x v="2"/>
    <x v="22"/>
    <s v=" Total_JP"/>
    <x v="135"/>
    <n v="0"/>
  </r>
  <r>
    <s v="Incremental"/>
    <s v="Media"/>
    <x v="1"/>
    <x v="2"/>
    <x v="22"/>
    <s v=" Total_JP"/>
    <x v="136"/>
    <n v="0"/>
  </r>
  <r>
    <s v="Incremental"/>
    <s v="Media"/>
    <x v="1"/>
    <x v="2"/>
    <x v="22"/>
    <s v=" Total_JP"/>
    <x v="137"/>
    <n v="0"/>
  </r>
  <r>
    <s v="Incremental"/>
    <s v="Media"/>
    <x v="1"/>
    <x v="2"/>
    <x v="22"/>
    <s v=" Total_JP"/>
    <x v="138"/>
    <n v="0"/>
  </r>
  <r>
    <s v="Incremental"/>
    <s v="Media"/>
    <x v="1"/>
    <x v="2"/>
    <x v="22"/>
    <s v=" Total_JP"/>
    <x v="139"/>
    <n v="0"/>
  </r>
  <r>
    <s v="Incremental"/>
    <s v="Media"/>
    <x v="1"/>
    <x v="2"/>
    <x v="22"/>
    <s v=" Total_JP"/>
    <x v="140"/>
    <n v="0"/>
  </r>
  <r>
    <s v="Incremental"/>
    <s v="Media"/>
    <x v="1"/>
    <x v="2"/>
    <x v="22"/>
    <s v=" Total_JP"/>
    <x v="141"/>
    <n v="0"/>
  </r>
  <r>
    <s v="Incremental"/>
    <s v="Media"/>
    <x v="1"/>
    <x v="2"/>
    <x v="22"/>
    <s v=" Total_JP"/>
    <x v="142"/>
    <n v="0"/>
  </r>
  <r>
    <s v="Incremental"/>
    <s v="Media"/>
    <x v="1"/>
    <x v="2"/>
    <x v="22"/>
    <s v=" Total_JP"/>
    <x v="143"/>
    <n v="0"/>
  </r>
  <r>
    <s v="Incremental"/>
    <s v="Media"/>
    <x v="1"/>
    <x v="2"/>
    <x v="22"/>
    <s v=" Total_JP"/>
    <x v="144"/>
    <n v="0"/>
  </r>
  <r>
    <s v="Incremental"/>
    <s v="Media"/>
    <x v="1"/>
    <x v="2"/>
    <x v="22"/>
    <s v=" Total_JP"/>
    <x v="145"/>
    <n v="0"/>
  </r>
  <r>
    <s v="Incremental"/>
    <s v="Media"/>
    <x v="1"/>
    <x v="2"/>
    <x v="22"/>
    <s v=" Total_JP"/>
    <x v="146"/>
    <n v="0"/>
  </r>
  <r>
    <s v="Incremental"/>
    <s v="Media"/>
    <x v="1"/>
    <x v="2"/>
    <x v="22"/>
    <s v=" Total_JP"/>
    <x v="147"/>
    <n v="0"/>
  </r>
  <r>
    <s v="Incremental"/>
    <s v="Media"/>
    <x v="1"/>
    <x v="2"/>
    <x v="22"/>
    <s v=" Total_JP"/>
    <x v="148"/>
    <n v="0"/>
  </r>
  <r>
    <s v="Incremental"/>
    <s v="Media"/>
    <x v="1"/>
    <x v="2"/>
    <x v="22"/>
    <s v=" Total_JP"/>
    <x v="149"/>
    <n v="0"/>
  </r>
  <r>
    <s v="Incremental"/>
    <s v="Media"/>
    <x v="1"/>
    <x v="2"/>
    <x v="22"/>
    <s v=" Total_JP"/>
    <x v="150"/>
    <n v="0"/>
  </r>
  <r>
    <s v="Incremental"/>
    <s v="Media"/>
    <x v="1"/>
    <x v="2"/>
    <x v="22"/>
    <s v=" Total_JP"/>
    <x v="151"/>
    <n v="0"/>
  </r>
  <r>
    <s v="Incremental"/>
    <s v="Media"/>
    <x v="1"/>
    <x v="2"/>
    <x v="22"/>
    <s v=" Total_JP"/>
    <x v="152"/>
    <n v="0"/>
  </r>
  <r>
    <s v="Incremental"/>
    <s v="Media"/>
    <x v="1"/>
    <x v="2"/>
    <x v="22"/>
    <s v=" Total_JP"/>
    <x v="153"/>
    <n v="0"/>
  </r>
  <r>
    <s v="Incremental"/>
    <s v="Media"/>
    <x v="1"/>
    <x v="2"/>
    <x v="22"/>
    <s v=" Total_JP"/>
    <x v="154"/>
    <n v="0"/>
  </r>
  <r>
    <s v="Incremental"/>
    <s v="Media"/>
    <x v="1"/>
    <x v="2"/>
    <x v="22"/>
    <s v=" Total_JP"/>
    <x v="155"/>
    <n v="0"/>
  </r>
  <r>
    <s v="Incremental"/>
    <s v="Media"/>
    <x v="1"/>
    <x v="2"/>
    <x v="23"/>
    <s v=" Total_JP"/>
    <x v="0"/>
    <n v="0"/>
  </r>
  <r>
    <s v="Incremental"/>
    <s v="Media"/>
    <x v="1"/>
    <x v="2"/>
    <x v="23"/>
    <s v=" Total_JP"/>
    <x v="1"/>
    <n v="0"/>
  </r>
  <r>
    <s v="Incremental"/>
    <s v="Media"/>
    <x v="1"/>
    <x v="2"/>
    <x v="23"/>
    <s v=" Total_JP"/>
    <x v="2"/>
    <n v="0"/>
  </r>
  <r>
    <s v="Incremental"/>
    <s v="Media"/>
    <x v="1"/>
    <x v="2"/>
    <x v="23"/>
    <s v=" Total_JP"/>
    <x v="3"/>
    <n v="4446.5673903999996"/>
  </r>
  <r>
    <s v="Incremental"/>
    <s v="Media"/>
    <x v="1"/>
    <x v="2"/>
    <x v="23"/>
    <s v=" Total_JP"/>
    <x v="4"/>
    <n v="15072.7508395"/>
  </r>
  <r>
    <s v="Incremental"/>
    <s v="Media"/>
    <x v="1"/>
    <x v="2"/>
    <x v="23"/>
    <s v=" Total_JP"/>
    <x v="5"/>
    <n v="18250.331677999999"/>
  </r>
  <r>
    <s v="Incremental"/>
    <s v="Media"/>
    <x v="1"/>
    <x v="2"/>
    <x v="23"/>
    <s v=" Total_JP"/>
    <x v="6"/>
    <n v="16593.816269499999"/>
  </r>
  <r>
    <s v="Incremental"/>
    <s v="Media"/>
    <x v="1"/>
    <x v="2"/>
    <x v="23"/>
    <s v=" Total_JP"/>
    <x v="7"/>
    <n v="10406.507553199999"/>
  </r>
  <r>
    <s v="Incremental"/>
    <s v="Media"/>
    <x v="1"/>
    <x v="2"/>
    <x v="23"/>
    <s v=" Total_JP"/>
    <x v="8"/>
    <n v="1429.7836006"/>
  </r>
  <r>
    <s v="Incremental"/>
    <s v="Media"/>
    <x v="1"/>
    <x v="2"/>
    <x v="23"/>
    <s v=" Total_JP"/>
    <x v="9"/>
    <n v="0"/>
  </r>
  <r>
    <s v="Incremental"/>
    <s v="Media"/>
    <x v="1"/>
    <x v="2"/>
    <x v="23"/>
    <s v=" Total_JP"/>
    <x v="10"/>
    <n v="0"/>
  </r>
  <r>
    <s v="Incremental"/>
    <s v="Media"/>
    <x v="1"/>
    <x v="2"/>
    <x v="23"/>
    <s v=" Total_JP"/>
    <x v="11"/>
    <n v="0"/>
  </r>
  <r>
    <s v="Incremental"/>
    <s v="Media"/>
    <x v="1"/>
    <x v="2"/>
    <x v="23"/>
    <s v=" Total_JP"/>
    <x v="12"/>
    <n v="0"/>
  </r>
  <r>
    <s v="Incremental"/>
    <s v="Media"/>
    <x v="1"/>
    <x v="2"/>
    <x v="23"/>
    <s v=" Total_JP"/>
    <x v="13"/>
    <n v="0"/>
  </r>
  <r>
    <s v="Incremental"/>
    <s v="Media"/>
    <x v="1"/>
    <x v="2"/>
    <x v="23"/>
    <s v=" Total_JP"/>
    <x v="14"/>
    <n v="0"/>
  </r>
  <r>
    <s v="Incremental"/>
    <s v="Media"/>
    <x v="1"/>
    <x v="2"/>
    <x v="23"/>
    <s v=" Total_JP"/>
    <x v="15"/>
    <n v="7969.7754852999997"/>
  </r>
  <r>
    <s v="Incremental"/>
    <s v="Media"/>
    <x v="1"/>
    <x v="2"/>
    <x v="23"/>
    <s v=" Total_JP"/>
    <x v="16"/>
    <n v="13362.6041699"/>
  </r>
  <r>
    <s v="Incremental"/>
    <s v="Media"/>
    <x v="1"/>
    <x v="2"/>
    <x v="23"/>
    <s v=" Total_JP"/>
    <x v="17"/>
    <n v="13277.7416935"/>
  </r>
  <r>
    <s v="Incremental"/>
    <s v="Media"/>
    <x v="1"/>
    <x v="2"/>
    <x v="23"/>
    <s v=" Total_JP"/>
    <x v="18"/>
    <n v="11190.887503100001"/>
  </r>
  <r>
    <s v="Incremental"/>
    <s v="Media"/>
    <x v="1"/>
    <x v="2"/>
    <x v="23"/>
    <s v=" Total_JP"/>
    <x v="19"/>
    <n v="3297.6654526000002"/>
  </r>
  <r>
    <s v="Incremental"/>
    <s v="Media"/>
    <x v="1"/>
    <x v="2"/>
    <x v="23"/>
    <s v=" Total_JP"/>
    <x v="20"/>
    <n v="0"/>
  </r>
  <r>
    <s v="Incremental"/>
    <s v="Media"/>
    <x v="1"/>
    <x v="2"/>
    <x v="23"/>
    <s v=" Total_JP"/>
    <x v="21"/>
    <n v="0"/>
  </r>
  <r>
    <s v="Incremental"/>
    <s v="Media"/>
    <x v="1"/>
    <x v="2"/>
    <x v="23"/>
    <s v=" Total_JP"/>
    <x v="22"/>
    <n v="0"/>
  </r>
  <r>
    <s v="Incremental"/>
    <s v="Media"/>
    <x v="1"/>
    <x v="2"/>
    <x v="23"/>
    <s v=" Total_JP"/>
    <x v="23"/>
    <n v="0"/>
  </r>
  <r>
    <s v="Incremental"/>
    <s v="Media"/>
    <x v="1"/>
    <x v="2"/>
    <x v="23"/>
    <s v=" Total_JP"/>
    <x v="24"/>
    <n v="0"/>
  </r>
  <r>
    <s v="Incremental"/>
    <s v="Media"/>
    <x v="1"/>
    <x v="2"/>
    <x v="23"/>
    <s v=" Total_JP"/>
    <x v="25"/>
    <n v="0"/>
  </r>
  <r>
    <s v="Incremental"/>
    <s v="Media"/>
    <x v="1"/>
    <x v="2"/>
    <x v="23"/>
    <s v=" Total_JP"/>
    <x v="26"/>
    <n v="0"/>
  </r>
  <r>
    <s v="Incremental"/>
    <s v="Media"/>
    <x v="1"/>
    <x v="2"/>
    <x v="23"/>
    <s v=" Total_JP"/>
    <x v="27"/>
    <n v="0"/>
  </r>
  <r>
    <s v="Incremental"/>
    <s v="Media"/>
    <x v="1"/>
    <x v="2"/>
    <x v="23"/>
    <s v=" Total_JP"/>
    <x v="28"/>
    <n v="0"/>
  </r>
  <r>
    <s v="Incremental"/>
    <s v="Media"/>
    <x v="1"/>
    <x v="2"/>
    <x v="23"/>
    <s v=" Total_JP"/>
    <x v="29"/>
    <n v="0"/>
  </r>
  <r>
    <s v="Incremental"/>
    <s v="Media"/>
    <x v="1"/>
    <x v="2"/>
    <x v="23"/>
    <s v=" Total_JP"/>
    <x v="30"/>
    <n v="0"/>
  </r>
  <r>
    <s v="Incremental"/>
    <s v="Media"/>
    <x v="1"/>
    <x v="2"/>
    <x v="23"/>
    <s v=" Total_JP"/>
    <x v="31"/>
    <n v="0"/>
  </r>
  <r>
    <s v="Incremental"/>
    <s v="Media"/>
    <x v="1"/>
    <x v="2"/>
    <x v="23"/>
    <s v=" Total_JP"/>
    <x v="32"/>
    <n v="0"/>
  </r>
  <r>
    <s v="Incremental"/>
    <s v="Media"/>
    <x v="1"/>
    <x v="2"/>
    <x v="23"/>
    <s v=" Total_JP"/>
    <x v="33"/>
    <n v="0"/>
  </r>
  <r>
    <s v="Incremental"/>
    <s v="Media"/>
    <x v="1"/>
    <x v="2"/>
    <x v="23"/>
    <s v=" Total_JP"/>
    <x v="34"/>
    <n v="0"/>
  </r>
  <r>
    <s v="Incremental"/>
    <s v="Media"/>
    <x v="1"/>
    <x v="2"/>
    <x v="23"/>
    <s v=" Total_JP"/>
    <x v="35"/>
    <n v="0"/>
  </r>
  <r>
    <s v="Incremental"/>
    <s v="Media"/>
    <x v="1"/>
    <x v="2"/>
    <x v="23"/>
    <s v=" Total_JP"/>
    <x v="36"/>
    <n v="0"/>
  </r>
  <r>
    <s v="Incremental"/>
    <s v="Media"/>
    <x v="1"/>
    <x v="2"/>
    <x v="23"/>
    <s v=" Total_JP"/>
    <x v="37"/>
    <n v="0"/>
  </r>
  <r>
    <s v="Incremental"/>
    <s v="Media"/>
    <x v="1"/>
    <x v="2"/>
    <x v="23"/>
    <s v=" Total_JP"/>
    <x v="38"/>
    <n v="0"/>
  </r>
  <r>
    <s v="Incremental"/>
    <s v="Media"/>
    <x v="1"/>
    <x v="2"/>
    <x v="23"/>
    <s v=" Total_JP"/>
    <x v="39"/>
    <n v="0"/>
  </r>
  <r>
    <s v="Incremental"/>
    <s v="Media"/>
    <x v="1"/>
    <x v="2"/>
    <x v="23"/>
    <s v=" Total_JP"/>
    <x v="40"/>
    <n v="0"/>
  </r>
  <r>
    <s v="Incremental"/>
    <s v="Media"/>
    <x v="1"/>
    <x v="2"/>
    <x v="23"/>
    <s v=" Total_JP"/>
    <x v="41"/>
    <n v="0"/>
  </r>
  <r>
    <s v="Incremental"/>
    <s v="Media"/>
    <x v="1"/>
    <x v="2"/>
    <x v="23"/>
    <s v=" Total_JP"/>
    <x v="42"/>
    <n v="0"/>
  </r>
  <r>
    <s v="Incremental"/>
    <s v="Media"/>
    <x v="1"/>
    <x v="2"/>
    <x v="23"/>
    <s v=" Total_JP"/>
    <x v="43"/>
    <n v="0"/>
  </r>
  <r>
    <s v="Incremental"/>
    <s v="Media"/>
    <x v="1"/>
    <x v="2"/>
    <x v="23"/>
    <s v=" Total_JP"/>
    <x v="44"/>
    <n v="0"/>
  </r>
  <r>
    <s v="Incremental"/>
    <s v="Media"/>
    <x v="1"/>
    <x v="2"/>
    <x v="23"/>
    <s v=" Total_JP"/>
    <x v="45"/>
    <n v="0"/>
  </r>
  <r>
    <s v="Incremental"/>
    <s v="Media"/>
    <x v="1"/>
    <x v="2"/>
    <x v="23"/>
    <s v=" Total_JP"/>
    <x v="46"/>
    <n v="0"/>
  </r>
  <r>
    <s v="Incremental"/>
    <s v="Media"/>
    <x v="1"/>
    <x v="2"/>
    <x v="23"/>
    <s v=" Total_JP"/>
    <x v="47"/>
    <n v="0"/>
  </r>
  <r>
    <s v="Incremental"/>
    <s v="Media"/>
    <x v="1"/>
    <x v="2"/>
    <x v="23"/>
    <s v=" Total_JP"/>
    <x v="48"/>
    <n v="0"/>
  </r>
  <r>
    <s v="Incremental"/>
    <s v="Media"/>
    <x v="1"/>
    <x v="2"/>
    <x v="23"/>
    <s v=" Total_JP"/>
    <x v="49"/>
    <n v="0"/>
  </r>
  <r>
    <s v="Incremental"/>
    <s v="Media"/>
    <x v="1"/>
    <x v="2"/>
    <x v="23"/>
    <s v=" Total_JP"/>
    <x v="50"/>
    <n v="0"/>
  </r>
  <r>
    <s v="Incremental"/>
    <s v="Media"/>
    <x v="1"/>
    <x v="2"/>
    <x v="23"/>
    <s v=" Total_JP"/>
    <x v="51"/>
    <n v="0"/>
  </r>
  <r>
    <s v="Incremental"/>
    <s v="Media"/>
    <x v="1"/>
    <x v="2"/>
    <x v="23"/>
    <s v=" Total_JP"/>
    <x v="52"/>
    <n v="0"/>
  </r>
  <r>
    <s v="Incremental"/>
    <s v="Media"/>
    <x v="1"/>
    <x v="2"/>
    <x v="23"/>
    <s v=" Total_JP"/>
    <x v="53"/>
    <n v="0"/>
  </r>
  <r>
    <s v="Incremental"/>
    <s v="Media"/>
    <x v="1"/>
    <x v="2"/>
    <x v="23"/>
    <s v=" Total_JP"/>
    <x v="54"/>
    <n v="0"/>
  </r>
  <r>
    <s v="Incremental"/>
    <s v="Media"/>
    <x v="1"/>
    <x v="2"/>
    <x v="23"/>
    <s v=" Total_JP"/>
    <x v="55"/>
    <n v="0"/>
  </r>
  <r>
    <s v="Incremental"/>
    <s v="Media"/>
    <x v="1"/>
    <x v="2"/>
    <x v="23"/>
    <s v=" Total_JP"/>
    <x v="56"/>
    <n v="0"/>
  </r>
  <r>
    <s v="Incremental"/>
    <s v="Media"/>
    <x v="1"/>
    <x v="2"/>
    <x v="23"/>
    <s v=" Total_JP"/>
    <x v="57"/>
    <n v="0"/>
  </r>
  <r>
    <s v="Incremental"/>
    <s v="Media"/>
    <x v="1"/>
    <x v="2"/>
    <x v="23"/>
    <s v=" Total_JP"/>
    <x v="58"/>
    <n v="0"/>
  </r>
  <r>
    <s v="Incremental"/>
    <s v="Media"/>
    <x v="1"/>
    <x v="2"/>
    <x v="23"/>
    <s v=" Total_JP"/>
    <x v="59"/>
    <n v="0"/>
  </r>
  <r>
    <s v="Incremental"/>
    <s v="Media"/>
    <x v="1"/>
    <x v="2"/>
    <x v="23"/>
    <s v=" Total_JP"/>
    <x v="60"/>
    <n v="0"/>
  </r>
  <r>
    <s v="Incremental"/>
    <s v="Media"/>
    <x v="1"/>
    <x v="2"/>
    <x v="23"/>
    <s v=" Total_JP"/>
    <x v="61"/>
    <n v="0"/>
  </r>
  <r>
    <s v="Incremental"/>
    <s v="Media"/>
    <x v="1"/>
    <x v="2"/>
    <x v="23"/>
    <s v=" Total_JP"/>
    <x v="62"/>
    <n v="0"/>
  </r>
  <r>
    <s v="Incremental"/>
    <s v="Media"/>
    <x v="1"/>
    <x v="2"/>
    <x v="23"/>
    <s v=" Total_JP"/>
    <x v="63"/>
    <n v="0"/>
  </r>
  <r>
    <s v="Incremental"/>
    <s v="Media"/>
    <x v="1"/>
    <x v="2"/>
    <x v="23"/>
    <s v=" Total_JP"/>
    <x v="64"/>
    <n v="0"/>
  </r>
  <r>
    <s v="Incremental"/>
    <s v="Media"/>
    <x v="1"/>
    <x v="2"/>
    <x v="23"/>
    <s v=" Total_JP"/>
    <x v="65"/>
    <n v="0"/>
  </r>
  <r>
    <s v="Incremental"/>
    <s v="Media"/>
    <x v="1"/>
    <x v="2"/>
    <x v="23"/>
    <s v=" Total_JP"/>
    <x v="66"/>
    <n v="0"/>
  </r>
  <r>
    <s v="Incremental"/>
    <s v="Media"/>
    <x v="1"/>
    <x v="2"/>
    <x v="23"/>
    <s v=" Total_JP"/>
    <x v="67"/>
    <n v="0"/>
  </r>
  <r>
    <s v="Incremental"/>
    <s v="Media"/>
    <x v="1"/>
    <x v="2"/>
    <x v="23"/>
    <s v=" Total_JP"/>
    <x v="68"/>
    <n v="0"/>
  </r>
  <r>
    <s v="Incremental"/>
    <s v="Media"/>
    <x v="1"/>
    <x v="2"/>
    <x v="23"/>
    <s v=" Total_JP"/>
    <x v="69"/>
    <n v="0"/>
  </r>
  <r>
    <s v="Incremental"/>
    <s v="Media"/>
    <x v="1"/>
    <x v="2"/>
    <x v="23"/>
    <s v=" Total_JP"/>
    <x v="70"/>
    <n v="0"/>
  </r>
  <r>
    <s v="Incremental"/>
    <s v="Media"/>
    <x v="1"/>
    <x v="2"/>
    <x v="23"/>
    <s v=" Total_JP"/>
    <x v="71"/>
    <n v="0"/>
  </r>
  <r>
    <s v="Incremental"/>
    <s v="Media"/>
    <x v="1"/>
    <x v="2"/>
    <x v="23"/>
    <s v=" Total_JP"/>
    <x v="72"/>
    <n v="0"/>
  </r>
  <r>
    <s v="Incremental"/>
    <s v="Media"/>
    <x v="1"/>
    <x v="2"/>
    <x v="23"/>
    <s v=" Total_JP"/>
    <x v="73"/>
    <n v="0"/>
  </r>
  <r>
    <s v="Incremental"/>
    <s v="Media"/>
    <x v="1"/>
    <x v="2"/>
    <x v="23"/>
    <s v=" Total_JP"/>
    <x v="74"/>
    <n v="0"/>
  </r>
  <r>
    <s v="Incremental"/>
    <s v="Media"/>
    <x v="1"/>
    <x v="2"/>
    <x v="23"/>
    <s v=" Total_JP"/>
    <x v="75"/>
    <n v="0"/>
  </r>
  <r>
    <s v="Incremental"/>
    <s v="Media"/>
    <x v="1"/>
    <x v="2"/>
    <x v="23"/>
    <s v=" Total_JP"/>
    <x v="76"/>
    <n v="0"/>
  </r>
  <r>
    <s v="Incremental"/>
    <s v="Media"/>
    <x v="1"/>
    <x v="2"/>
    <x v="23"/>
    <s v=" Total_JP"/>
    <x v="77"/>
    <n v="0"/>
  </r>
  <r>
    <s v="Incremental"/>
    <s v="Media"/>
    <x v="1"/>
    <x v="2"/>
    <x v="23"/>
    <s v=" Total_JP"/>
    <x v="78"/>
    <n v="0"/>
  </r>
  <r>
    <s v="Incremental"/>
    <s v="Media"/>
    <x v="1"/>
    <x v="2"/>
    <x v="23"/>
    <s v=" Total_JP"/>
    <x v="79"/>
    <n v="0"/>
  </r>
  <r>
    <s v="Incremental"/>
    <s v="Media"/>
    <x v="1"/>
    <x v="2"/>
    <x v="23"/>
    <s v=" Total_JP"/>
    <x v="80"/>
    <n v="0"/>
  </r>
  <r>
    <s v="Incremental"/>
    <s v="Media"/>
    <x v="1"/>
    <x v="2"/>
    <x v="23"/>
    <s v=" Total_JP"/>
    <x v="81"/>
    <n v="0"/>
  </r>
  <r>
    <s v="Incremental"/>
    <s v="Media"/>
    <x v="1"/>
    <x v="2"/>
    <x v="23"/>
    <s v=" Total_JP"/>
    <x v="82"/>
    <n v="0"/>
  </r>
  <r>
    <s v="Incremental"/>
    <s v="Media"/>
    <x v="1"/>
    <x v="2"/>
    <x v="23"/>
    <s v=" Total_JP"/>
    <x v="83"/>
    <n v="0"/>
  </r>
  <r>
    <s v="Incremental"/>
    <s v="Media"/>
    <x v="1"/>
    <x v="2"/>
    <x v="23"/>
    <s v=" Total_JP"/>
    <x v="84"/>
    <n v="0"/>
  </r>
  <r>
    <s v="Incremental"/>
    <s v="Media"/>
    <x v="1"/>
    <x v="2"/>
    <x v="23"/>
    <s v=" Total_JP"/>
    <x v="85"/>
    <n v="0"/>
  </r>
  <r>
    <s v="Incremental"/>
    <s v="Media"/>
    <x v="1"/>
    <x v="2"/>
    <x v="23"/>
    <s v=" Total_JP"/>
    <x v="86"/>
    <n v="0"/>
  </r>
  <r>
    <s v="Incremental"/>
    <s v="Media"/>
    <x v="1"/>
    <x v="2"/>
    <x v="23"/>
    <s v=" Total_JP"/>
    <x v="87"/>
    <n v="0"/>
  </r>
  <r>
    <s v="Incremental"/>
    <s v="Media"/>
    <x v="1"/>
    <x v="2"/>
    <x v="23"/>
    <s v=" Total_JP"/>
    <x v="88"/>
    <n v="0"/>
  </r>
  <r>
    <s v="Incremental"/>
    <s v="Media"/>
    <x v="1"/>
    <x v="2"/>
    <x v="23"/>
    <s v=" Total_JP"/>
    <x v="89"/>
    <n v="0"/>
  </r>
  <r>
    <s v="Incremental"/>
    <s v="Media"/>
    <x v="1"/>
    <x v="2"/>
    <x v="23"/>
    <s v=" Total_JP"/>
    <x v="90"/>
    <n v="0"/>
  </r>
  <r>
    <s v="Incremental"/>
    <s v="Media"/>
    <x v="1"/>
    <x v="2"/>
    <x v="23"/>
    <s v=" Total_JP"/>
    <x v="91"/>
    <n v="0"/>
  </r>
  <r>
    <s v="Incremental"/>
    <s v="Media"/>
    <x v="1"/>
    <x v="2"/>
    <x v="23"/>
    <s v=" Total_JP"/>
    <x v="92"/>
    <n v="0"/>
  </r>
  <r>
    <s v="Incremental"/>
    <s v="Media"/>
    <x v="1"/>
    <x v="2"/>
    <x v="23"/>
    <s v=" Total_JP"/>
    <x v="93"/>
    <n v="0"/>
  </r>
  <r>
    <s v="Incremental"/>
    <s v="Media"/>
    <x v="1"/>
    <x v="2"/>
    <x v="23"/>
    <s v=" Total_JP"/>
    <x v="94"/>
    <n v="0"/>
  </r>
  <r>
    <s v="Incremental"/>
    <s v="Media"/>
    <x v="1"/>
    <x v="2"/>
    <x v="23"/>
    <s v=" Total_JP"/>
    <x v="95"/>
    <n v="0"/>
  </r>
  <r>
    <s v="Incremental"/>
    <s v="Media"/>
    <x v="1"/>
    <x v="2"/>
    <x v="23"/>
    <s v=" Total_JP"/>
    <x v="96"/>
    <n v="0"/>
  </r>
  <r>
    <s v="Incremental"/>
    <s v="Media"/>
    <x v="1"/>
    <x v="2"/>
    <x v="23"/>
    <s v=" Total_JP"/>
    <x v="97"/>
    <n v="0"/>
  </r>
  <r>
    <s v="Incremental"/>
    <s v="Media"/>
    <x v="1"/>
    <x v="2"/>
    <x v="23"/>
    <s v=" Total_JP"/>
    <x v="98"/>
    <n v="0"/>
  </r>
  <r>
    <s v="Incremental"/>
    <s v="Media"/>
    <x v="1"/>
    <x v="2"/>
    <x v="23"/>
    <s v=" Total_JP"/>
    <x v="99"/>
    <n v="0"/>
  </r>
  <r>
    <s v="Incremental"/>
    <s v="Media"/>
    <x v="1"/>
    <x v="2"/>
    <x v="23"/>
    <s v=" Total_JP"/>
    <x v="100"/>
    <n v="0"/>
  </r>
  <r>
    <s v="Incremental"/>
    <s v="Media"/>
    <x v="1"/>
    <x v="2"/>
    <x v="23"/>
    <s v=" Total_JP"/>
    <x v="101"/>
    <n v="0"/>
  </r>
  <r>
    <s v="Incremental"/>
    <s v="Media"/>
    <x v="1"/>
    <x v="2"/>
    <x v="23"/>
    <s v=" Total_JP"/>
    <x v="102"/>
    <n v="0"/>
  </r>
  <r>
    <s v="Incremental"/>
    <s v="Media"/>
    <x v="1"/>
    <x v="2"/>
    <x v="23"/>
    <s v=" Total_JP"/>
    <x v="103"/>
    <n v="0"/>
  </r>
  <r>
    <s v="Incremental"/>
    <s v="Media"/>
    <x v="1"/>
    <x v="2"/>
    <x v="23"/>
    <s v=" Total_JP"/>
    <x v="104"/>
    <n v="0"/>
  </r>
  <r>
    <s v="Incremental"/>
    <s v="Media"/>
    <x v="1"/>
    <x v="2"/>
    <x v="23"/>
    <s v=" Total_JP"/>
    <x v="105"/>
    <n v="0"/>
  </r>
  <r>
    <s v="Incremental"/>
    <s v="Media"/>
    <x v="1"/>
    <x v="2"/>
    <x v="23"/>
    <s v=" Total_JP"/>
    <x v="106"/>
    <n v="0"/>
  </r>
  <r>
    <s v="Incremental"/>
    <s v="Media"/>
    <x v="1"/>
    <x v="2"/>
    <x v="23"/>
    <s v=" Total_JP"/>
    <x v="107"/>
    <n v="0"/>
  </r>
  <r>
    <s v="Incremental"/>
    <s v="Media"/>
    <x v="1"/>
    <x v="2"/>
    <x v="23"/>
    <s v=" Total_JP"/>
    <x v="108"/>
    <n v="0"/>
  </r>
  <r>
    <s v="Incremental"/>
    <s v="Media"/>
    <x v="1"/>
    <x v="2"/>
    <x v="23"/>
    <s v=" Total_JP"/>
    <x v="109"/>
    <n v="0"/>
  </r>
  <r>
    <s v="Incremental"/>
    <s v="Media"/>
    <x v="1"/>
    <x v="2"/>
    <x v="23"/>
    <s v=" Total_JP"/>
    <x v="110"/>
    <n v="0"/>
  </r>
  <r>
    <s v="Incremental"/>
    <s v="Media"/>
    <x v="1"/>
    <x v="2"/>
    <x v="23"/>
    <s v=" Total_JP"/>
    <x v="111"/>
    <n v="0"/>
  </r>
  <r>
    <s v="Incremental"/>
    <s v="Media"/>
    <x v="1"/>
    <x v="2"/>
    <x v="23"/>
    <s v=" Total_JP"/>
    <x v="112"/>
    <n v="0"/>
  </r>
  <r>
    <s v="Incremental"/>
    <s v="Media"/>
    <x v="1"/>
    <x v="2"/>
    <x v="23"/>
    <s v=" Total_JP"/>
    <x v="113"/>
    <n v="0"/>
  </r>
  <r>
    <s v="Incremental"/>
    <s v="Media"/>
    <x v="1"/>
    <x v="2"/>
    <x v="23"/>
    <s v=" Total_JP"/>
    <x v="114"/>
    <n v="0"/>
  </r>
  <r>
    <s v="Incremental"/>
    <s v="Media"/>
    <x v="1"/>
    <x v="2"/>
    <x v="23"/>
    <s v=" Total_JP"/>
    <x v="115"/>
    <n v="0"/>
  </r>
  <r>
    <s v="Incremental"/>
    <s v="Media"/>
    <x v="1"/>
    <x v="2"/>
    <x v="23"/>
    <s v=" Total_JP"/>
    <x v="116"/>
    <n v="0"/>
  </r>
  <r>
    <s v="Incremental"/>
    <s v="Media"/>
    <x v="1"/>
    <x v="2"/>
    <x v="23"/>
    <s v=" Total_JP"/>
    <x v="117"/>
    <n v="0"/>
  </r>
  <r>
    <s v="Incremental"/>
    <s v="Media"/>
    <x v="1"/>
    <x v="2"/>
    <x v="23"/>
    <s v=" Total_JP"/>
    <x v="118"/>
    <n v="0"/>
  </r>
  <r>
    <s v="Incremental"/>
    <s v="Media"/>
    <x v="1"/>
    <x v="2"/>
    <x v="23"/>
    <s v=" Total_JP"/>
    <x v="119"/>
    <n v="0"/>
  </r>
  <r>
    <s v="Incremental"/>
    <s v="Media"/>
    <x v="1"/>
    <x v="2"/>
    <x v="23"/>
    <s v=" Total_JP"/>
    <x v="120"/>
    <n v="0"/>
  </r>
  <r>
    <s v="Incremental"/>
    <s v="Media"/>
    <x v="1"/>
    <x v="2"/>
    <x v="23"/>
    <s v=" Total_JP"/>
    <x v="121"/>
    <n v="0"/>
  </r>
  <r>
    <s v="Incremental"/>
    <s v="Media"/>
    <x v="1"/>
    <x v="2"/>
    <x v="23"/>
    <s v=" Total_JP"/>
    <x v="122"/>
    <n v="0"/>
  </r>
  <r>
    <s v="Incremental"/>
    <s v="Media"/>
    <x v="1"/>
    <x v="2"/>
    <x v="23"/>
    <s v=" Total_JP"/>
    <x v="123"/>
    <n v="0"/>
  </r>
  <r>
    <s v="Incremental"/>
    <s v="Media"/>
    <x v="1"/>
    <x v="2"/>
    <x v="23"/>
    <s v=" Total_JP"/>
    <x v="124"/>
    <n v="7657.1183750999999"/>
  </r>
  <r>
    <s v="Incremental"/>
    <s v="Media"/>
    <x v="1"/>
    <x v="2"/>
    <x v="23"/>
    <s v=" Total_JP"/>
    <x v="125"/>
    <n v="28563.858223499999"/>
  </r>
  <r>
    <s v="Incremental"/>
    <s v="Media"/>
    <x v="1"/>
    <x v="2"/>
    <x v="23"/>
    <s v=" Total_JP"/>
    <x v="126"/>
    <n v="68221.523658299993"/>
  </r>
  <r>
    <s v="Incremental"/>
    <s v="Media"/>
    <x v="1"/>
    <x v="2"/>
    <x v="23"/>
    <s v=" Total_JP"/>
    <x v="127"/>
    <n v="107439.29704020001"/>
  </r>
  <r>
    <s v="Incremental"/>
    <s v="Media"/>
    <x v="1"/>
    <x v="2"/>
    <x v="23"/>
    <s v=" Total_JP"/>
    <x v="128"/>
    <n v="135127.969771"/>
  </r>
  <r>
    <s v="Incremental"/>
    <s v="Media"/>
    <x v="1"/>
    <x v="2"/>
    <x v="23"/>
    <s v=" Total_JP"/>
    <x v="129"/>
    <n v="134662.91558979999"/>
  </r>
  <r>
    <s v="Incremental"/>
    <s v="Media"/>
    <x v="1"/>
    <x v="2"/>
    <x v="23"/>
    <s v=" Total_JP"/>
    <x v="130"/>
    <n v="95349.044414400007"/>
  </r>
  <r>
    <s v="Incremental"/>
    <s v="Media"/>
    <x v="1"/>
    <x v="2"/>
    <x v="23"/>
    <s v=" Total_JP"/>
    <x v="131"/>
    <n v="54259.832318799999"/>
  </r>
  <r>
    <s v="Incremental"/>
    <s v="Media"/>
    <x v="1"/>
    <x v="2"/>
    <x v="23"/>
    <s v=" Total_JP"/>
    <x v="132"/>
    <n v="18562.748119"/>
  </r>
  <r>
    <s v="Incremental"/>
    <s v="Media"/>
    <x v="1"/>
    <x v="2"/>
    <x v="23"/>
    <s v=" Total_JP"/>
    <x v="133"/>
    <n v="0"/>
  </r>
  <r>
    <s v="Incremental"/>
    <s v="Media"/>
    <x v="1"/>
    <x v="2"/>
    <x v="23"/>
    <s v=" Total_JP"/>
    <x v="134"/>
    <n v="0"/>
  </r>
  <r>
    <s v="Incremental"/>
    <s v="Media"/>
    <x v="1"/>
    <x v="2"/>
    <x v="23"/>
    <s v=" Total_JP"/>
    <x v="135"/>
    <n v="0"/>
  </r>
  <r>
    <s v="Incremental"/>
    <s v="Media"/>
    <x v="1"/>
    <x v="2"/>
    <x v="23"/>
    <s v=" Total_JP"/>
    <x v="136"/>
    <n v="0"/>
  </r>
  <r>
    <s v="Incremental"/>
    <s v="Media"/>
    <x v="1"/>
    <x v="2"/>
    <x v="23"/>
    <s v=" Total_JP"/>
    <x v="137"/>
    <n v="0"/>
  </r>
  <r>
    <s v="Incremental"/>
    <s v="Media"/>
    <x v="1"/>
    <x v="2"/>
    <x v="23"/>
    <s v=" Total_JP"/>
    <x v="138"/>
    <n v="0"/>
  </r>
  <r>
    <s v="Incremental"/>
    <s v="Media"/>
    <x v="1"/>
    <x v="2"/>
    <x v="23"/>
    <s v=" Total_JP"/>
    <x v="139"/>
    <n v="0"/>
  </r>
  <r>
    <s v="Incremental"/>
    <s v="Media"/>
    <x v="1"/>
    <x v="2"/>
    <x v="23"/>
    <s v=" Total_JP"/>
    <x v="140"/>
    <n v="0"/>
  </r>
  <r>
    <s v="Incremental"/>
    <s v="Media"/>
    <x v="1"/>
    <x v="2"/>
    <x v="23"/>
    <s v=" Total_JP"/>
    <x v="141"/>
    <n v="0"/>
  </r>
  <r>
    <s v="Incremental"/>
    <s v="Media"/>
    <x v="1"/>
    <x v="2"/>
    <x v="23"/>
    <s v=" Total_JP"/>
    <x v="142"/>
    <n v="0"/>
  </r>
  <r>
    <s v="Incremental"/>
    <s v="Media"/>
    <x v="1"/>
    <x v="2"/>
    <x v="23"/>
    <s v=" Total_JP"/>
    <x v="143"/>
    <n v="0"/>
  </r>
  <r>
    <s v="Incremental"/>
    <s v="Media"/>
    <x v="1"/>
    <x v="2"/>
    <x v="23"/>
    <s v=" Total_JP"/>
    <x v="144"/>
    <n v="0"/>
  </r>
  <r>
    <s v="Incremental"/>
    <s v="Media"/>
    <x v="1"/>
    <x v="2"/>
    <x v="23"/>
    <s v=" Total_JP"/>
    <x v="145"/>
    <n v="0"/>
  </r>
  <r>
    <s v="Incremental"/>
    <s v="Media"/>
    <x v="1"/>
    <x v="2"/>
    <x v="23"/>
    <s v=" Total_JP"/>
    <x v="146"/>
    <n v="0"/>
  </r>
  <r>
    <s v="Incremental"/>
    <s v="Media"/>
    <x v="1"/>
    <x v="2"/>
    <x v="23"/>
    <s v=" Total_JP"/>
    <x v="147"/>
    <n v="0"/>
  </r>
  <r>
    <s v="Incremental"/>
    <s v="Media"/>
    <x v="1"/>
    <x v="2"/>
    <x v="23"/>
    <s v=" Total_JP"/>
    <x v="148"/>
    <n v="0"/>
  </r>
  <r>
    <s v="Incremental"/>
    <s v="Media"/>
    <x v="1"/>
    <x v="2"/>
    <x v="23"/>
    <s v=" Total_JP"/>
    <x v="149"/>
    <n v="0"/>
  </r>
  <r>
    <s v="Incremental"/>
    <s v="Media"/>
    <x v="1"/>
    <x v="2"/>
    <x v="23"/>
    <s v=" Total_JP"/>
    <x v="150"/>
    <n v="3333.7534344000001"/>
  </r>
  <r>
    <s v="Incremental"/>
    <s v="Media"/>
    <x v="1"/>
    <x v="2"/>
    <x v="23"/>
    <s v=" Total_JP"/>
    <x v="151"/>
    <n v="15540.8430809"/>
  </r>
  <r>
    <s v="Incremental"/>
    <s v="Media"/>
    <x v="1"/>
    <x v="2"/>
    <x v="23"/>
    <s v=" Total_JP"/>
    <x v="152"/>
    <n v="21163.598609299999"/>
  </r>
  <r>
    <s v="Incremental"/>
    <s v="Media"/>
    <x v="1"/>
    <x v="2"/>
    <x v="23"/>
    <s v=" Total_JP"/>
    <x v="153"/>
    <n v="23520.720560199999"/>
  </r>
  <r>
    <s v="Incremental"/>
    <s v="Media"/>
    <x v="1"/>
    <x v="2"/>
    <x v="23"/>
    <s v=" Total_JP"/>
    <x v="154"/>
    <n v="21999.297010499999"/>
  </r>
  <r>
    <s v="Incremental"/>
    <s v="Media"/>
    <x v="1"/>
    <x v="2"/>
    <x v="23"/>
    <s v=" Total_JP"/>
    <x v="155"/>
    <n v="14658.2705716"/>
  </r>
  <r>
    <s v="Incremental"/>
    <s v="Media"/>
    <x v="1"/>
    <x v="2"/>
    <x v="24"/>
    <s v=" Total_JP"/>
    <x v="0"/>
    <n v="0"/>
  </r>
  <r>
    <s v="Incremental"/>
    <s v="Media"/>
    <x v="1"/>
    <x v="2"/>
    <x v="24"/>
    <s v=" Total_JP"/>
    <x v="1"/>
    <n v="0"/>
  </r>
  <r>
    <s v="Incremental"/>
    <s v="Media"/>
    <x v="1"/>
    <x v="2"/>
    <x v="24"/>
    <s v=" Total_JP"/>
    <x v="2"/>
    <n v="0"/>
  </r>
  <r>
    <s v="Incremental"/>
    <s v="Media"/>
    <x v="1"/>
    <x v="2"/>
    <x v="24"/>
    <s v=" Total_JP"/>
    <x v="3"/>
    <n v="0"/>
  </r>
  <r>
    <s v="Incremental"/>
    <s v="Media"/>
    <x v="1"/>
    <x v="2"/>
    <x v="24"/>
    <s v=" Total_JP"/>
    <x v="4"/>
    <n v="0"/>
  </r>
  <r>
    <s v="Incremental"/>
    <s v="Media"/>
    <x v="1"/>
    <x v="2"/>
    <x v="24"/>
    <s v=" Total_JP"/>
    <x v="5"/>
    <n v="0"/>
  </r>
  <r>
    <s v="Incremental"/>
    <s v="Media"/>
    <x v="1"/>
    <x v="2"/>
    <x v="24"/>
    <s v=" Total_JP"/>
    <x v="6"/>
    <n v="0"/>
  </r>
  <r>
    <s v="Incremental"/>
    <s v="Media"/>
    <x v="1"/>
    <x v="2"/>
    <x v="24"/>
    <s v=" Total_JP"/>
    <x v="7"/>
    <n v="0"/>
  </r>
  <r>
    <s v="Incremental"/>
    <s v="Media"/>
    <x v="1"/>
    <x v="2"/>
    <x v="24"/>
    <s v=" Total_JP"/>
    <x v="8"/>
    <n v="0"/>
  </r>
  <r>
    <s v="Incremental"/>
    <s v="Media"/>
    <x v="1"/>
    <x v="2"/>
    <x v="24"/>
    <s v=" Total_JP"/>
    <x v="9"/>
    <n v="0"/>
  </r>
  <r>
    <s v="Incremental"/>
    <s v="Media"/>
    <x v="1"/>
    <x v="2"/>
    <x v="24"/>
    <s v=" Total_JP"/>
    <x v="10"/>
    <n v="0"/>
  </r>
  <r>
    <s v="Incremental"/>
    <s v="Media"/>
    <x v="1"/>
    <x v="2"/>
    <x v="24"/>
    <s v=" Total_JP"/>
    <x v="11"/>
    <n v="0"/>
  </r>
  <r>
    <s v="Incremental"/>
    <s v="Media"/>
    <x v="1"/>
    <x v="2"/>
    <x v="24"/>
    <s v=" Total_JP"/>
    <x v="12"/>
    <n v="0"/>
  </r>
  <r>
    <s v="Incremental"/>
    <s v="Media"/>
    <x v="1"/>
    <x v="2"/>
    <x v="24"/>
    <s v=" Total_JP"/>
    <x v="13"/>
    <n v="0"/>
  </r>
  <r>
    <s v="Incremental"/>
    <s v="Media"/>
    <x v="1"/>
    <x v="2"/>
    <x v="24"/>
    <s v=" Total_JP"/>
    <x v="14"/>
    <n v="0"/>
  </r>
  <r>
    <s v="Incremental"/>
    <s v="Media"/>
    <x v="1"/>
    <x v="2"/>
    <x v="24"/>
    <s v=" Total_JP"/>
    <x v="15"/>
    <n v="0"/>
  </r>
  <r>
    <s v="Incremental"/>
    <s v="Media"/>
    <x v="1"/>
    <x v="2"/>
    <x v="24"/>
    <s v=" Total_JP"/>
    <x v="16"/>
    <n v="0"/>
  </r>
  <r>
    <s v="Incremental"/>
    <s v="Media"/>
    <x v="1"/>
    <x v="2"/>
    <x v="24"/>
    <s v=" Total_JP"/>
    <x v="17"/>
    <n v="0"/>
  </r>
  <r>
    <s v="Incremental"/>
    <s v="Media"/>
    <x v="1"/>
    <x v="2"/>
    <x v="24"/>
    <s v=" Total_JP"/>
    <x v="18"/>
    <n v="0"/>
  </r>
  <r>
    <s v="Incremental"/>
    <s v="Media"/>
    <x v="1"/>
    <x v="2"/>
    <x v="24"/>
    <s v=" Total_JP"/>
    <x v="19"/>
    <n v="0"/>
  </r>
  <r>
    <s v="Incremental"/>
    <s v="Media"/>
    <x v="1"/>
    <x v="2"/>
    <x v="24"/>
    <s v=" Total_JP"/>
    <x v="20"/>
    <n v="0"/>
  </r>
  <r>
    <s v="Incremental"/>
    <s v="Media"/>
    <x v="1"/>
    <x v="2"/>
    <x v="24"/>
    <s v=" Total_JP"/>
    <x v="21"/>
    <n v="0"/>
  </r>
  <r>
    <s v="Incremental"/>
    <s v="Media"/>
    <x v="1"/>
    <x v="2"/>
    <x v="24"/>
    <s v=" Total_JP"/>
    <x v="22"/>
    <n v="0"/>
  </r>
  <r>
    <s v="Incremental"/>
    <s v="Media"/>
    <x v="1"/>
    <x v="2"/>
    <x v="24"/>
    <s v=" Total_JP"/>
    <x v="23"/>
    <n v="0"/>
  </r>
  <r>
    <s v="Incremental"/>
    <s v="Media"/>
    <x v="1"/>
    <x v="2"/>
    <x v="24"/>
    <s v=" Total_JP"/>
    <x v="24"/>
    <n v="0"/>
  </r>
  <r>
    <s v="Incremental"/>
    <s v="Media"/>
    <x v="1"/>
    <x v="2"/>
    <x v="24"/>
    <s v=" Total_JP"/>
    <x v="25"/>
    <n v="0"/>
  </r>
  <r>
    <s v="Incremental"/>
    <s v="Media"/>
    <x v="1"/>
    <x v="2"/>
    <x v="24"/>
    <s v=" Total_JP"/>
    <x v="26"/>
    <n v="0"/>
  </r>
  <r>
    <s v="Incremental"/>
    <s v="Media"/>
    <x v="1"/>
    <x v="2"/>
    <x v="24"/>
    <s v=" Total_JP"/>
    <x v="27"/>
    <n v="0"/>
  </r>
  <r>
    <s v="Incremental"/>
    <s v="Media"/>
    <x v="1"/>
    <x v="2"/>
    <x v="24"/>
    <s v=" Total_JP"/>
    <x v="28"/>
    <n v="0"/>
  </r>
  <r>
    <s v="Incremental"/>
    <s v="Media"/>
    <x v="1"/>
    <x v="2"/>
    <x v="24"/>
    <s v=" Total_JP"/>
    <x v="29"/>
    <n v="0"/>
  </r>
  <r>
    <s v="Incremental"/>
    <s v="Media"/>
    <x v="1"/>
    <x v="2"/>
    <x v="24"/>
    <s v=" Total_JP"/>
    <x v="30"/>
    <n v="0"/>
  </r>
  <r>
    <s v="Incremental"/>
    <s v="Media"/>
    <x v="1"/>
    <x v="2"/>
    <x v="24"/>
    <s v=" Total_JP"/>
    <x v="31"/>
    <n v="0"/>
  </r>
  <r>
    <s v="Incremental"/>
    <s v="Media"/>
    <x v="1"/>
    <x v="2"/>
    <x v="24"/>
    <s v=" Total_JP"/>
    <x v="32"/>
    <n v="0"/>
  </r>
  <r>
    <s v="Incremental"/>
    <s v="Media"/>
    <x v="1"/>
    <x v="2"/>
    <x v="24"/>
    <s v=" Total_JP"/>
    <x v="33"/>
    <n v="0"/>
  </r>
  <r>
    <s v="Incremental"/>
    <s v="Media"/>
    <x v="1"/>
    <x v="2"/>
    <x v="24"/>
    <s v=" Total_JP"/>
    <x v="34"/>
    <n v="0"/>
  </r>
  <r>
    <s v="Incremental"/>
    <s v="Media"/>
    <x v="1"/>
    <x v="2"/>
    <x v="24"/>
    <s v=" Total_JP"/>
    <x v="35"/>
    <n v="0"/>
  </r>
  <r>
    <s v="Incremental"/>
    <s v="Media"/>
    <x v="1"/>
    <x v="2"/>
    <x v="24"/>
    <s v=" Total_JP"/>
    <x v="36"/>
    <n v="0"/>
  </r>
  <r>
    <s v="Incremental"/>
    <s v="Media"/>
    <x v="1"/>
    <x v="2"/>
    <x v="24"/>
    <s v=" Total_JP"/>
    <x v="37"/>
    <n v="0"/>
  </r>
  <r>
    <s v="Incremental"/>
    <s v="Media"/>
    <x v="1"/>
    <x v="2"/>
    <x v="24"/>
    <s v=" Total_JP"/>
    <x v="38"/>
    <n v="0"/>
  </r>
  <r>
    <s v="Incremental"/>
    <s v="Media"/>
    <x v="1"/>
    <x v="2"/>
    <x v="24"/>
    <s v=" Total_JP"/>
    <x v="39"/>
    <n v="0"/>
  </r>
  <r>
    <s v="Incremental"/>
    <s v="Media"/>
    <x v="1"/>
    <x v="2"/>
    <x v="24"/>
    <s v=" Total_JP"/>
    <x v="40"/>
    <n v="0"/>
  </r>
  <r>
    <s v="Incremental"/>
    <s v="Media"/>
    <x v="1"/>
    <x v="2"/>
    <x v="24"/>
    <s v=" Total_JP"/>
    <x v="41"/>
    <n v="0"/>
  </r>
  <r>
    <s v="Incremental"/>
    <s v="Media"/>
    <x v="1"/>
    <x v="2"/>
    <x v="24"/>
    <s v=" Total_JP"/>
    <x v="42"/>
    <n v="0"/>
  </r>
  <r>
    <s v="Incremental"/>
    <s v="Media"/>
    <x v="1"/>
    <x v="2"/>
    <x v="24"/>
    <s v=" Total_JP"/>
    <x v="43"/>
    <n v="0"/>
  </r>
  <r>
    <s v="Incremental"/>
    <s v="Media"/>
    <x v="1"/>
    <x v="2"/>
    <x v="24"/>
    <s v=" Total_JP"/>
    <x v="44"/>
    <n v="0"/>
  </r>
  <r>
    <s v="Incremental"/>
    <s v="Media"/>
    <x v="1"/>
    <x v="2"/>
    <x v="24"/>
    <s v=" Total_JP"/>
    <x v="45"/>
    <n v="0"/>
  </r>
  <r>
    <s v="Incremental"/>
    <s v="Media"/>
    <x v="1"/>
    <x v="2"/>
    <x v="24"/>
    <s v=" Total_JP"/>
    <x v="46"/>
    <n v="0"/>
  </r>
  <r>
    <s v="Incremental"/>
    <s v="Media"/>
    <x v="1"/>
    <x v="2"/>
    <x v="24"/>
    <s v=" Total_JP"/>
    <x v="47"/>
    <n v="0"/>
  </r>
  <r>
    <s v="Incremental"/>
    <s v="Media"/>
    <x v="1"/>
    <x v="2"/>
    <x v="24"/>
    <s v=" Total_JP"/>
    <x v="48"/>
    <n v="0"/>
  </r>
  <r>
    <s v="Incremental"/>
    <s v="Media"/>
    <x v="1"/>
    <x v="2"/>
    <x v="24"/>
    <s v=" Total_JP"/>
    <x v="49"/>
    <n v="0"/>
  </r>
  <r>
    <s v="Incremental"/>
    <s v="Media"/>
    <x v="1"/>
    <x v="2"/>
    <x v="24"/>
    <s v=" Total_JP"/>
    <x v="50"/>
    <n v="0"/>
  </r>
  <r>
    <s v="Incremental"/>
    <s v="Media"/>
    <x v="1"/>
    <x v="2"/>
    <x v="24"/>
    <s v=" Total_JP"/>
    <x v="51"/>
    <n v="0"/>
  </r>
  <r>
    <s v="Incremental"/>
    <s v="Media"/>
    <x v="1"/>
    <x v="2"/>
    <x v="24"/>
    <s v=" Total_JP"/>
    <x v="52"/>
    <n v="0"/>
  </r>
  <r>
    <s v="Incremental"/>
    <s v="Media"/>
    <x v="1"/>
    <x v="2"/>
    <x v="24"/>
    <s v=" Total_JP"/>
    <x v="53"/>
    <n v="0"/>
  </r>
  <r>
    <s v="Incremental"/>
    <s v="Media"/>
    <x v="1"/>
    <x v="2"/>
    <x v="24"/>
    <s v=" Total_JP"/>
    <x v="54"/>
    <n v="0"/>
  </r>
  <r>
    <s v="Incremental"/>
    <s v="Media"/>
    <x v="1"/>
    <x v="2"/>
    <x v="24"/>
    <s v=" Total_JP"/>
    <x v="55"/>
    <n v="0"/>
  </r>
  <r>
    <s v="Incremental"/>
    <s v="Media"/>
    <x v="1"/>
    <x v="2"/>
    <x v="24"/>
    <s v=" Total_JP"/>
    <x v="56"/>
    <n v="0"/>
  </r>
  <r>
    <s v="Incremental"/>
    <s v="Media"/>
    <x v="1"/>
    <x v="2"/>
    <x v="24"/>
    <s v=" Total_JP"/>
    <x v="57"/>
    <n v="0"/>
  </r>
  <r>
    <s v="Incremental"/>
    <s v="Media"/>
    <x v="1"/>
    <x v="2"/>
    <x v="24"/>
    <s v=" Total_JP"/>
    <x v="58"/>
    <n v="0"/>
  </r>
  <r>
    <s v="Incremental"/>
    <s v="Media"/>
    <x v="1"/>
    <x v="2"/>
    <x v="24"/>
    <s v=" Total_JP"/>
    <x v="59"/>
    <n v="0"/>
  </r>
  <r>
    <s v="Incremental"/>
    <s v="Media"/>
    <x v="1"/>
    <x v="2"/>
    <x v="24"/>
    <s v=" Total_JP"/>
    <x v="60"/>
    <n v="0"/>
  </r>
  <r>
    <s v="Incremental"/>
    <s v="Media"/>
    <x v="1"/>
    <x v="2"/>
    <x v="24"/>
    <s v=" Total_JP"/>
    <x v="61"/>
    <n v="0"/>
  </r>
  <r>
    <s v="Incremental"/>
    <s v="Media"/>
    <x v="1"/>
    <x v="2"/>
    <x v="24"/>
    <s v=" Total_JP"/>
    <x v="62"/>
    <n v="0"/>
  </r>
  <r>
    <s v="Incremental"/>
    <s v="Media"/>
    <x v="1"/>
    <x v="2"/>
    <x v="24"/>
    <s v=" Total_JP"/>
    <x v="63"/>
    <n v="0"/>
  </r>
  <r>
    <s v="Incremental"/>
    <s v="Media"/>
    <x v="1"/>
    <x v="2"/>
    <x v="24"/>
    <s v=" Total_JP"/>
    <x v="64"/>
    <n v="0"/>
  </r>
  <r>
    <s v="Incremental"/>
    <s v="Media"/>
    <x v="1"/>
    <x v="2"/>
    <x v="24"/>
    <s v=" Total_JP"/>
    <x v="65"/>
    <n v="0"/>
  </r>
  <r>
    <s v="Incremental"/>
    <s v="Media"/>
    <x v="1"/>
    <x v="2"/>
    <x v="24"/>
    <s v=" Total_JP"/>
    <x v="66"/>
    <n v="0"/>
  </r>
  <r>
    <s v="Incremental"/>
    <s v="Media"/>
    <x v="1"/>
    <x v="2"/>
    <x v="24"/>
    <s v=" Total_JP"/>
    <x v="67"/>
    <n v="0"/>
  </r>
  <r>
    <s v="Incremental"/>
    <s v="Media"/>
    <x v="1"/>
    <x v="2"/>
    <x v="24"/>
    <s v=" Total_JP"/>
    <x v="68"/>
    <n v="0"/>
  </r>
  <r>
    <s v="Incremental"/>
    <s v="Media"/>
    <x v="1"/>
    <x v="2"/>
    <x v="24"/>
    <s v=" Total_JP"/>
    <x v="69"/>
    <n v="0"/>
  </r>
  <r>
    <s v="Incremental"/>
    <s v="Media"/>
    <x v="1"/>
    <x v="2"/>
    <x v="24"/>
    <s v=" Total_JP"/>
    <x v="70"/>
    <n v="0"/>
  </r>
  <r>
    <s v="Incremental"/>
    <s v="Media"/>
    <x v="1"/>
    <x v="2"/>
    <x v="24"/>
    <s v=" Total_JP"/>
    <x v="71"/>
    <n v="0"/>
  </r>
  <r>
    <s v="Incremental"/>
    <s v="Media"/>
    <x v="1"/>
    <x v="2"/>
    <x v="24"/>
    <s v=" Total_JP"/>
    <x v="72"/>
    <n v="0"/>
  </r>
  <r>
    <s v="Incremental"/>
    <s v="Media"/>
    <x v="1"/>
    <x v="2"/>
    <x v="24"/>
    <s v=" Total_JP"/>
    <x v="73"/>
    <n v="0"/>
  </r>
  <r>
    <s v="Incremental"/>
    <s v="Media"/>
    <x v="1"/>
    <x v="2"/>
    <x v="24"/>
    <s v=" Total_JP"/>
    <x v="74"/>
    <n v="0"/>
  </r>
  <r>
    <s v="Incremental"/>
    <s v="Media"/>
    <x v="1"/>
    <x v="2"/>
    <x v="24"/>
    <s v=" Total_JP"/>
    <x v="75"/>
    <n v="0"/>
  </r>
  <r>
    <s v="Incremental"/>
    <s v="Media"/>
    <x v="1"/>
    <x v="2"/>
    <x v="24"/>
    <s v=" Total_JP"/>
    <x v="76"/>
    <n v="0"/>
  </r>
  <r>
    <s v="Incremental"/>
    <s v="Media"/>
    <x v="1"/>
    <x v="2"/>
    <x v="24"/>
    <s v=" Total_JP"/>
    <x v="77"/>
    <n v="0"/>
  </r>
  <r>
    <s v="Incremental"/>
    <s v="Media"/>
    <x v="1"/>
    <x v="2"/>
    <x v="24"/>
    <s v=" Total_JP"/>
    <x v="78"/>
    <n v="0"/>
  </r>
  <r>
    <s v="Incremental"/>
    <s v="Media"/>
    <x v="1"/>
    <x v="2"/>
    <x v="24"/>
    <s v=" Total_JP"/>
    <x v="79"/>
    <n v="0"/>
  </r>
  <r>
    <s v="Incremental"/>
    <s v="Media"/>
    <x v="1"/>
    <x v="2"/>
    <x v="24"/>
    <s v=" Total_JP"/>
    <x v="80"/>
    <n v="0"/>
  </r>
  <r>
    <s v="Incremental"/>
    <s v="Media"/>
    <x v="1"/>
    <x v="2"/>
    <x v="24"/>
    <s v=" Total_JP"/>
    <x v="81"/>
    <n v="0"/>
  </r>
  <r>
    <s v="Incremental"/>
    <s v="Media"/>
    <x v="1"/>
    <x v="2"/>
    <x v="24"/>
    <s v=" Total_JP"/>
    <x v="82"/>
    <n v="0"/>
  </r>
  <r>
    <s v="Incremental"/>
    <s v="Media"/>
    <x v="1"/>
    <x v="2"/>
    <x v="24"/>
    <s v=" Total_JP"/>
    <x v="83"/>
    <n v="0"/>
  </r>
  <r>
    <s v="Incremental"/>
    <s v="Media"/>
    <x v="1"/>
    <x v="2"/>
    <x v="24"/>
    <s v=" Total_JP"/>
    <x v="84"/>
    <n v="0"/>
  </r>
  <r>
    <s v="Incremental"/>
    <s v="Media"/>
    <x v="1"/>
    <x v="2"/>
    <x v="24"/>
    <s v=" Total_JP"/>
    <x v="85"/>
    <n v="0"/>
  </r>
  <r>
    <s v="Incremental"/>
    <s v="Media"/>
    <x v="1"/>
    <x v="2"/>
    <x v="24"/>
    <s v=" Total_JP"/>
    <x v="86"/>
    <n v="0"/>
  </r>
  <r>
    <s v="Incremental"/>
    <s v="Media"/>
    <x v="1"/>
    <x v="2"/>
    <x v="24"/>
    <s v=" Total_JP"/>
    <x v="87"/>
    <n v="0"/>
  </r>
  <r>
    <s v="Incremental"/>
    <s v="Media"/>
    <x v="1"/>
    <x v="2"/>
    <x v="24"/>
    <s v=" Total_JP"/>
    <x v="88"/>
    <n v="0"/>
  </r>
  <r>
    <s v="Incremental"/>
    <s v="Media"/>
    <x v="1"/>
    <x v="2"/>
    <x v="24"/>
    <s v=" Total_JP"/>
    <x v="89"/>
    <n v="0"/>
  </r>
  <r>
    <s v="Incremental"/>
    <s v="Media"/>
    <x v="1"/>
    <x v="2"/>
    <x v="24"/>
    <s v=" Total_JP"/>
    <x v="90"/>
    <n v="0"/>
  </r>
  <r>
    <s v="Incremental"/>
    <s v="Media"/>
    <x v="1"/>
    <x v="2"/>
    <x v="24"/>
    <s v=" Total_JP"/>
    <x v="91"/>
    <n v="0"/>
  </r>
  <r>
    <s v="Incremental"/>
    <s v="Media"/>
    <x v="1"/>
    <x v="2"/>
    <x v="24"/>
    <s v=" Total_JP"/>
    <x v="92"/>
    <n v="0"/>
  </r>
  <r>
    <s v="Incremental"/>
    <s v="Media"/>
    <x v="1"/>
    <x v="2"/>
    <x v="24"/>
    <s v=" Total_JP"/>
    <x v="93"/>
    <n v="0"/>
  </r>
  <r>
    <s v="Incremental"/>
    <s v="Media"/>
    <x v="1"/>
    <x v="2"/>
    <x v="24"/>
    <s v=" Total_JP"/>
    <x v="94"/>
    <n v="0"/>
  </r>
  <r>
    <s v="Incremental"/>
    <s v="Media"/>
    <x v="1"/>
    <x v="2"/>
    <x v="24"/>
    <s v=" Total_JP"/>
    <x v="95"/>
    <n v="0"/>
  </r>
  <r>
    <s v="Incremental"/>
    <s v="Media"/>
    <x v="1"/>
    <x v="2"/>
    <x v="24"/>
    <s v=" Total_JP"/>
    <x v="96"/>
    <n v="0"/>
  </r>
  <r>
    <s v="Incremental"/>
    <s v="Media"/>
    <x v="1"/>
    <x v="2"/>
    <x v="24"/>
    <s v=" Total_JP"/>
    <x v="97"/>
    <n v="0"/>
  </r>
  <r>
    <s v="Incremental"/>
    <s v="Media"/>
    <x v="1"/>
    <x v="2"/>
    <x v="24"/>
    <s v=" Total_JP"/>
    <x v="98"/>
    <n v="0"/>
  </r>
  <r>
    <s v="Incremental"/>
    <s v="Media"/>
    <x v="1"/>
    <x v="2"/>
    <x v="24"/>
    <s v=" Total_JP"/>
    <x v="99"/>
    <n v="0"/>
  </r>
  <r>
    <s v="Incremental"/>
    <s v="Media"/>
    <x v="1"/>
    <x v="2"/>
    <x v="24"/>
    <s v=" Total_JP"/>
    <x v="100"/>
    <n v="0"/>
  </r>
  <r>
    <s v="Incremental"/>
    <s v="Media"/>
    <x v="1"/>
    <x v="2"/>
    <x v="24"/>
    <s v=" Total_JP"/>
    <x v="101"/>
    <n v="0"/>
  </r>
  <r>
    <s v="Incremental"/>
    <s v="Media"/>
    <x v="1"/>
    <x v="2"/>
    <x v="24"/>
    <s v=" Total_JP"/>
    <x v="102"/>
    <n v="0"/>
  </r>
  <r>
    <s v="Incremental"/>
    <s v="Media"/>
    <x v="1"/>
    <x v="2"/>
    <x v="24"/>
    <s v=" Total_JP"/>
    <x v="103"/>
    <n v="0"/>
  </r>
  <r>
    <s v="Incremental"/>
    <s v="Media"/>
    <x v="1"/>
    <x v="2"/>
    <x v="24"/>
    <s v=" Total_JP"/>
    <x v="104"/>
    <n v="0"/>
  </r>
  <r>
    <s v="Incremental"/>
    <s v="Media"/>
    <x v="1"/>
    <x v="2"/>
    <x v="24"/>
    <s v=" Total_JP"/>
    <x v="105"/>
    <n v="0"/>
  </r>
  <r>
    <s v="Incremental"/>
    <s v="Media"/>
    <x v="1"/>
    <x v="2"/>
    <x v="24"/>
    <s v=" Total_JP"/>
    <x v="106"/>
    <n v="0"/>
  </r>
  <r>
    <s v="Incremental"/>
    <s v="Media"/>
    <x v="1"/>
    <x v="2"/>
    <x v="24"/>
    <s v=" Total_JP"/>
    <x v="107"/>
    <n v="0"/>
  </r>
  <r>
    <s v="Incremental"/>
    <s v="Media"/>
    <x v="1"/>
    <x v="2"/>
    <x v="24"/>
    <s v=" Total_JP"/>
    <x v="108"/>
    <n v="0"/>
  </r>
  <r>
    <s v="Incremental"/>
    <s v="Media"/>
    <x v="1"/>
    <x v="2"/>
    <x v="24"/>
    <s v=" Total_JP"/>
    <x v="109"/>
    <n v="0"/>
  </r>
  <r>
    <s v="Incremental"/>
    <s v="Media"/>
    <x v="1"/>
    <x v="2"/>
    <x v="24"/>
    <s v=" Total_JP"/>
    <x v="110"/>
    <n v="0"/>
  </r>
  <r>
    <s v="Incremental"/>
    <s v="Media"/>
    <x v="1"/>
    <x v="2"/>
    <x v="24"/>
    <s v=" Total_JP"/>
    <x v="111"/>
    <n v="0"/>
  </r>
  <r>
    <s v="Incremental"/>
    <s v="Media"/>
    <x v="1"/>
    <x v="2"/>
    <x v="24"/>
    <s v=" Total_JP"/>
    <x v="112"/>
    <n v="0"/>
  </r>
  <r>
    <s v="Incremental"/>
    <s v="Media"/>
    <x v="1"/>
    <x v="2"/>
    <x v="24"/>
    <s v=" Total_JP"/>
    <x v="113"/>
    <n v="0"/>
  </r>
  <r>
    <s v="Incremental"/>
    <s v="Media"/>
    <x v="1"/>
    <x v="2"/>
    <x v="24"/>
    <s v=" Total_JP"/>
    <x v="114"/>
    <n v="0"/>
  </r>
  <r>
    <s v="Incremental"/>
    <s v="Media"/>
    <x v="1"/>
    <x v="2"/>
    <x v="24"/>
    <s v=" Total_JP"/>
    <x v="115"/>
    <n v="0"/>
  </r>
  <r>
    <s v="Incremental"/>
    <s v="Media"/>
    <x v="1"/>
    <x v="2"/>
    <x v="24"/>
    <s v=" Total_JP"/>
    <x v="116"/>
    <n v="0"/>
  </r>
  <r>
    <s v="Incremental"/>
    <s v="Media"/>
    <x v="1"/>
    <x v="2"/>
    <x v="24"/>
    <s v=" Total_JP"/>
    <x v="117"/>
    <n v="0"/>
  </r>
  <r>
    <s v="Incremental"/>
    <s v="Media"/>
    <x v="1"/>
    <x v="2"/>
    <x v="24"/>
    <s v=" Total_JP"/>
    <x v="118"/>
    <n v="0"/>
  </r>
  <r>
    <s v="Incremental"/>
    <s v="Media"/>
    <x v="1"/>
    <x v="2"/>
    <x v="24"/>
    <s v=" Total_JP"/>
    <x v="119"/>
    <n v="0"/>
  </r>
  <r>
    <s v="Incremental"/>
    <s v="Media"/>
    <x v="1"/>
    <x v="2"/>
    <x v="24"/>
    <s v=" Total_JP"/>
    <x v="120"/>
    <n v="0"/>
  </r>
  <r>
    <s v="Incremental"/>
    <s v="Media"/>
    <x v="1"/>
    <x v="2"/>
    <x v="24"/>
    <s v=" Total_JP"/>
    <x v="121"/>
    <n v="0"/>
  </r>
  <r>
    <s v="Incremental"/>
    <s v="Media"/>
    <x v="1"/>
    <x v="2"/>
    <x v="24"/>
    <s v=" Total_JP"/>
    <x v="122"/>
    <n v="0"/>
  </r>
  <r>
    <s v="Incremental"/>
    <s v="Media"/>
    <x v="1"/>
    <x v="2"/>
    <x v="24"/>
    <s v=" Total_JP"/>
    <x v="123"/>
    <n v="0"/>
  </r>
  <r>
    <s v="Incremental"/>
    <s v="Media"/>
    <x v="1"/>
    <x v="2"/>
    <x v="24"/>
    <s v=" Total_JP"/>
    <x v="124"/>
    <n v="0"/>
  </r>
  <r>
    <s v="Incremental"/>
    <s v="Media"/>
    <x v="1"/>
    <x v="2"/>
    <x v="24"/>
    <s v=" Total_JP"/>
    <x v="125"/>
    <n v="0"/>
  </r>
  <r>
    <s v="Incremental"/>
    <s v="Media"/>
    <x v="1"/>
    <x v="2"/>
    <x v="24"/>
    <s v=" Total_JP"/>
    <x v="126"/>
    <n v="0"/>
  </r>
  <r>
    <s v="Incremental"/>
    <s v="Media"/>
    <x v="1"/>
    <x v="2"/>
    <x v="24"/>
    <s v=" Total_JP"/>
    <x v="127"/>
    <n v="0"/>
  </r>
  <r>
    <s v="Incremental"/>
    <s v="Media"/>
    <x v="1"/>
    <x v="2"/>
    <x v="24"/>
    <s v=" Total_JP"/>
    <x v="128"/>
    <n v="0"/>
  </r>
  <r>
    <s v="Incremental"/>
    <s v="Media"/>
    <x v="1"/>
    <x v="2"/>
    <x v="24"/>
    <s v=" Total_JP"/>
    <x v="129"/>
    <n v="0"/>
  </r>
  <r>
    <s v="Incremental"/>
    <s v="Media"/>
    <x v="1"/>
    <x v="2"/>
    <x v="24"/>
    <s v=" Total_JP"/>
    <x v="130"/>
    <n v="0"/>
  </r>
  <r>
    <s v="Incremental"/>
    <s v="Media"/>
    <x v="1"/>
    <x v="2"/>
    <x v="24"/>
    <s v=" Total_JP"/>
    <x v="131"/>
    <n v="0"/>
  </r>
  <r>
    <s v="Incremental"/>
    <s v="Media"/>
    <x v="1"/>
    <x v="2"/>
    <x v="24"/>
    <s v=" Total_JP"/>
    <x v="132"/>
    <n v="0"/>
  </r>
  <r>
    <s v="Incremental"/>
    <s v="Media"/>
    <x v="1"/>
    <x v="2"/>
    <x v="24"/>
    <s v=" Total_JP"/>
    <x v="133"/>
    <n v="0"/>
  </r>
  <r>
    <s v="Incremental"/>
    <s v="Media"/>
    <x v="1"/>
    <x v="2"/>
    <x v="24"/>
    <s v=" Total_JP"/>
    <x v="134"/>
    <n v="0"/>
  </r>
  <r>
    <s v="Incremental"/>
    <s v="Media"/>
    <x v="1"/>
    <x v="2"/>
    <x v="24"/>
    <s v=" Total_JP"/>
    <x v="135"/>
    <n v="0"/>
  </r>
  <r>
    <s v="Incremental"/>
    <s v="Media"/>
    <x v="1"/>
    <x v="2"/>
    <x v="24"/>
    <s v=" Total_JP"/>
    <x v="136"/>
    <n v="0"/>
  </r>
  <r>
    <s v="Incremental"/>
    <s v="Media"/>
    <x v="1"/>
    <x v="2"/>
    <x v="24"/>
    <s v=" Total_JP"/>
    <x v="137"/>
    <n v="0"/>
  </r>
  <r>
    <s v="Incremental"/>
    <s v="Media"/>
    <x v="1"/>
    <x v="2"/>
    <x v="24"/>
    <s v=" Total_JP"/>
    <x v="138"/>
    <n v="0"/>
  </r>
  <r>
    <s v="Incremental"/>
    <s v="Media"/>
    <x v="1"/>
    <x v="2"/>
    <x v="24"/>
    <s v=" Total_JP"/>
    <x v="139"/>
    <n v="0"/>
  </r>
  <r>
    <s v="Incremental"/>
    <s v="Media"/>
    <x v="1"/>
    <x v="2"/>
    <x v="24"/>
    <s v=" Total_JP"/>
    <x v="140"/>
    <n v="0"/>
  </r>
  <r>
    <s v="Incremental"/>
    <s v="Media"/>
    <x v="1"/>
    <x v="2"/>
    <x v="24"/>
    <s v=" Total_JP"/>
    <x v="141"/>
    <n v="0"/>
  </r>
  <r>
    <s v="Incremental"/>
    <s v="Media"/>
    <x v="1"/>
    <x v="2"/>
    <x v="24"/>
    <s v=" Total_JP"/>
    <x v="142"/>
    <n v="0"/>
  </r>
  <r>
    <s v="Incremental"/>
    <s v="Media"/>
    <x v="1"/>
    <x v="2"/>
    <x v="24"/>
    <s v=" Total_JP"/>
    <x v="143"/>
    <n v="0"/>
  </r>
  <r>
    <s v="Incremental"/>
    <s v="Media"/>
    <x v="1"/>
    <x v="2"/>
    <x v="24"/>
    <s v=" Total_JP"/>
    <x v="144"/>
    <n v="0"/>
  </r>
  <r>
    <s v="Incremental"/>
    <s v="Media"/>
    <x v="1"/>
    <x v="2"/>
    <x v="24"/>
    <s v=" Total_JP"/>
    <x v="145"/>
    <n v="0"/>
  </r>
  <r>
    <s v="Incremental"/>
    <s v="Media"/>
    <x v="1"/>
    <x v="2"/>
    <x v="24"/>
    <s v=" Total_JP"/>
    <x v="146"/>
    <n v="0"/>
  </r>
  <r>
    <s v="Incremental"/>
    <s v="Media"/>
    <x v="1"/>
    <x v="2"/>
    <x v="24"/>
    <s v=" Total_JP"/>
    <x v="147"/>
    <n v="0"/>
  </r>
  <r>
    <s v="Incremental"/>
    <s v="Media"/>
    <x v="1"/>
    <x v="2"/>
    <x v="24"/>
    <s v=" Total_JP"/>
    <x v="148"/>
    <n v="0"/>
  </r>
  <r>
    <s v="Incremental"/>
    <s v="Media"/>
    <x v="1"/>
    <x v="2"/>
    <x v="24"/>
    <s v=" Total_JP"/>
    <x v="149"/>
    <n v="0"/>
  </r>
  <r>
    <s v="Incremental"/>
    <s v="Media"/>
    <x v="1"/>
    <x v="2"/>
    <x v="24"/>
    <s v=" Total_JP"/>
    <x v="150"/>
    <n v="0"/>
  </r>
  <r>
    <s v="Incremental"/>
    <s v="Media"/>
    <x v="1"/>
    <x v="2"/>
    <x v="24"/>
    <s v=" Total_JP"/>
    <x v="151"/>
    <n v="0"/>
  </r>
  <r>
    <s v="Incremental"/>
    <s v="Media"/>
    <x v="1"/>
    <x v="2"/>
    <x v="24"/>
    <s v=" Total_JP"/>
    <x v="152"/>
    <n v="0"/>
  </r>
  <r>
    <s v="Incremental"/>
    <s v="Media"/>
    <x v="1"/>
    <x v="2"/>
    <x v="24"/>
    <s v=" Total_JP"/>
    <x v="153"/>
    <n v="359485.52659319999"/>
  </r>
  <r>
    <s v="Incremental"/>
    <s v="Media"/>
    <x v="1"/>
    <x v="2"/>
    <x v="24"/>
    <s v=" Total_JP"/>
    <x v="154"/>
    <n v="431919.35410990001"/>
  </r>
  <r>
    <s v="Incremental"/>
    <s v="Media"/>
    <x v="1"/>
    <x v="2"/>
    <x v="24"/>
    <s v=" Total_JP"/>
    <x v="155"/>
    <n v="105385.3912997"/>
  </r>
  <r>
    <s v="Incremental"/>
    <s v="Media"/>
    <x v="1"/>
    <x v="1"/>
    <x v="25"/>
    <s v=" Total_JP"/>
    <x v="0"/>
    <n v="0"/>
  </r>
  <r>
    <s v="Incremental"/>
    <s v="Media"/>
    <x v="1"/>
    <x v="1"/>
    <x v="25"/>
    <s v=" Total_JP"/>
    <x v="1"/>
    <n v="0"/>
  </r>
  <r>
    <s v="Incremental"/>
    <s v="Media"/>
    <x v="1"/>
    <x v="1"/>
    <x v="25"/>
    <s v=" Total_JP"/>
    <x v="2"/>
    <n v="0"/>
  </r>
  <r>
    <s v="Incremental"/>
    <s v="Media"/>
    <x v="1"/>
    <x v="1"/>
    <x v="25"/>
    <s v=" Total_JP"/>
    <x v="3"/>
    <n v="0"/>
  </r>
  <r>
    <s v="Incremental"/>
    <s v="Media"/>
    <x v="1"/>
    <x v="1"/>
    <x v="25"/>
    <s v=" Total_JP"/>
    <x v="4"/>
    <n v="0"/>
  </r>
  <r>
    <s v="Incremental"/>
    <s v="Media"/>
    <x v="1"/>
    <x v="1"/>
    <x v="25"/>
    <s v=" Total_JP"/>
    <x v="5"/>
    <n v="0"/>
  </r>
  <r>
    <s v="Incremental"/>
    <s v="Media"/>
    <x v="1"/>
    <x v="1"/>
    <x v="25"/>
    <s v=" Total_JP"/>
    <x v="6"/>
    <n v="0"/>
  </r>
  <r>
    <s v="Incremental"/>
    <s v="Media"/>
    <x v="1"/>
    <x v="1"/>
    <x v="25"/>
    <s v=" Total_JP"/>
    <x v="7"/>
    <n v="0"/>
  </r>
  <r>
    <s v="Incremental"/>
    <s v="Media"/>
    <x v="1"/>
    <x v="1"/>
    <x v="25"/>
    <s v=" Total_JP"/>
    <x v="8"/>
    <n v="0"/>
  </r>
  <r>
    <s v="Incremental"/>
    <s v="Media"/>
    <x v="1"/>
    <x v="1"/>
    <x v="25"/>
    <s v=" Total_JP"/>
    <x v="9"/>
    <n v="0"/>
  </r>
  <r>
    <s v="Incremental"/>
    <s v="Media"/>
    <x v="1"/>
    <x v="1"/>
    <x v="25"/>
    <s v=" Total_JP"/>
    <x v="10"/>
    <n v="480.05674490000001"/>
  </r>
  <r>
    <s v="Incremental"/>
    <s v="Media"/>
    <x v="1"/>
    <x v="1"/>
    <x v="25"/>
    <s v=" Total_JP"/>
    <x v="11"/>
    <n v="988.91323839999995"/>
  </r>
  <r>
    <s v="Incremental"/>
    <s v="Media"/>
    <x v="1"/>
    <x v="1"/>
    <x v="25"/>
    <s v=" Total_JP"/>
    <x v="12"/>
    <n v="411.36698089999999"/>
  </r>
  <r>
    <s v="Incremental"/>
    <s v="Media"/>
    <x v="1"/>
    <x v="1"/>
    <x v="25"/>
    <s v=" Total_JP"/>
    <x v="13"/>
    <n v="0"/>
  </r>
  <r>
    <s v="Incremental"/>
    <s v="Media"/>
    <x v="1"/>
    <x v="1"/>
    <x v="25"/>
    <s v=" Total_JP"/>
    <x v="14"/>
    <n v="31578.237653600001"/>
  </r>
  <r>
    <s v="Incremental"/>
    <s v="Media"/>
    <x v="1"/>
    <x v="1"/>
    <x v="25"/>
    <s v=" Total_JP"/>
    <x v="15"/>
    <n v="92892.476100999993"/>
  </r>
  <r>
    <s v="Incremental"/>
    <s v="Media"/>
    <x v="1"/>
    <x v="1"/>
    <x v="25"/>
    <s v=" Total_JP"/>
    <x v="16"/>
    <n v="124836.1086892"/>
  </r>
  <r>
    <s v="Incremental"/>
    <s v="Media"/>
    <x v="1"/>
    <x v="1"/>
    <x v="25"/>
    <s v=" Total_JP"/>
    <x v="17"/>
    <n v="125837.4015398"/>
  </r>
  <r>
    <s v="Incremental"/>
    <s v="Media"/>
    <x v="1"/>
    <x v="1"/>
    <x v="25"/>
    <s v=" Total_JP"/>
    <x v="18"/>
    <n v="83578.336966999996"/>
  </r>
  <r>
    <s v="Incremental"/>
    <s v="Media"/>
    <x v="1"/>
    <x v="1"/>
    <x v="25"/>
    <s v=" Total_JP"/>
    <x v="19"/>
    <n v="59868.370907600001"/>
  </r>
  <r>
    <s v="Incremental"/>
    <s v="Media"/>
    <x v="1"/>
    <x v="1"/>
    <x v="25"/>
    <s v=" Total_JP"/>
    <x v="20"/>
    <n v="89905.548704500005"/>
  </r>
  <r>
    <s v="Incremental"/>
    <s v="Media"/>
    <x v="1"/>
    <x v="1"/>
    <x v="25"/>
    <s v=" Total_JP"/>
    <x v="21"/>
    <n v="113297.1454163"/>
  </r>
  <r>
    <s v="Incremental"/>
    <s v="Media"/>
    <x v="1"/>
    <x v="1"/>
    <x v="25"/>
    <s v=" Total_JP"/>
    <x v="22"/>
    <n v="70719.817138400002"/>
  </r>
  <r>
    <s v="Incremental"/>
    <s v="Media"/>
    <x v="1"/>
    <x v="1"/>
    <x v="25"/>
    <s v=" Total_JP"/>
    <x v="23"/>
    <n v="11490.4093667"/>
  </r>
  <r>
    <s v="Incremental"/>
    <s v="Media"/>
    <x v="1"/>
    <x v="1"/>
    <x v="25"/>
    <s v=" Total_JP"/>
    <x v="24"/>
    <n v="0"/>
  </r>
  <r>
    <s v="Incremental"/>
    <s v="Media"/>
    <x v="1"/>
    <x v="1"/>
    <x v="25"/>
    <s v=" Total_JP"/>
    <x v="25"/>
    <n v="0"/>
  </r>
  <r>
    <s v="Incremental"/>
    <s v="Media"/>
    <x v="1"/>
    <x v="1"/>
    <x v="25"/>
    <s v=" Total_JP"/>
    <x v="26"/>
    <n v="0"/>
  </r>
  <r>
    <s v="Incremental"/>
    <s v="Media"/>
    <x v="1"/>
    <x v="1"/>
    <x v="25"/>
    <s v=" Total_JP"/>
    <x v="27"/>
    <n v="0"/>
  </r>
  <r>
    <s v="Incremental"/>
    <s v="Media"/>
    <x v="1"/>
    <x v="1"/>
    <x v="25"/>
    <s v=" Total_JP"/>
    <x v="28"/>
    <n v="0"/>
  </r>
  <r>
    <s v="Incremental"/>
    <s v="Media"/>
    <x v="1"/>
    <x v="1"/>
    <x v="25"/>
    <s v=" Total_JP"/>
    <x v="29"/>
    <n v="0"/>
  </r>
  <r>
    <s v="Incremental"/>
    <s v="Media"/>
    <x v="1"/>
    <x v="1"/>
    <x v="25"/>
    <s v=" Total_JP"/>
    <x v="30"/>
    <n v="0"/>
  </r>
  <r>
    <s v="Incremental"/>
    <s v="Media"/>
    <x v="1"/>
    <x v="1"/>
    <x v="25"/>
    <s v=" Total_JP"/>
    <x v="31"/>
    <n v="0"/>
  </r>
  <r>
    <s v="Incremental"/>
    <s v="Media"/>
    <x v="1"/>
    <x v="1"/>
    <x v="25"/>
    <s v=" Total_JP"/>
    <x v="32"/>
    <n v="0"/>
  </r>
  <r>
    <s v="Incremental"/>
    <s v="Media"/>
    <x v="1"/>
    <x v="1"/>
    <x v="25"/>
    <s v=" Total_JP"/>
    <x v="33"/>
    <n v="0"/>
  </r>
  <r>
    <s v="Incremental"/>
    <s v="Media"/>
    <x v="1"/>
    <x v="1"/>
    <x v="25"/>
    <s v=" Total_JP"/>
    <x v="34"/>
    <n v="0"/>
  </r>
  <r>
    <s v="Incremental"/>
    <s v="Media"/>
    <x v="1"/>
    <x v="1"/>
    <x v="25"/>
    <s v=" Total_JP"/>
    <x v="35"/>
    <n v="0"/>
  </r>
  <r>
    <s v="Incremental"/>
    <s v="Media"/>
    <x v="1"/>
    <x v="1"/>
    <x v="25"/>
    <s v=" Total_JP"/>
    <x v="36"/>
    <n v="0"/>
  </r>
  <r>
    <s v="Incremental"/>
    <s v="Media"/>
    <x v="1"/>
    <x v="1"/>
    <x v="25"/>
    <s v=" Total_JP"/>
    <x v="37"/>
    <n v="0"/>
  </r>
  <r>
    <s v="Incremental"/>
    <s v="Media"/>
    <x v="1"/>
    <x v="1"/>
    <x v="25"/>
    <s v=" Total_JP"/>
    <x v="38"/>
    <n v="0"/>
  </r>
  <r>
    <s v="Incremental"/>
    <s v="Media"/>
    <x v="1"/>
    <x v="1"/>
    <x v="25"/>
    <s v=" Total_JP"/>
    <x v="39"/>
    <n v="0"/>
  </r>
  <r>
    <s v="Incremental"/>
    <s v="Media"/>
    <x v="1"/>
    <x v="1"/>
    <x v="25"/>
    <s v=" Total_JP"/>
    <x v="40"/>
    <n v="0"/>
  </r>
  <r>
    <s v="Incremental"/>
    <s v="Media"/>
    <x v="1"/>
    <x v="1"/>
    <x v="25"/>
    <s v=" Total_JP"/>
    <x v="41"/>
    <n v="0"/>
  </r>
  <r>
    <s v="Incremental"/>
    <s v="Media"/>
    <x v="1"/>
    <x v="1"/>
    <x v="25"/>
    <s v=" Total_JP"/>
    <x v="42"/>
    <n v="0"/>
  </r>
  <r>
    <s v="Incremental"/>
    <s v="Media"/>
    <x v="1"/>
    <x v="1"/>
    <x v="25"/>
    <s v=" Total_JP"/>
    <x v="43"/>
    <n v="0"/>
  </r>
  <r>
    <s v="Incremental"/>
    <s v="Media"/>
    <x v="1"/>
    <x v="1"/>
    <x v="25"/>
    <s v=" Total_JP"/>
    <x v="44"/>
    <n v="0"/>
  </r>
  <r>
    <s v="Incremental"/>
    <s v="Media"/>
    <x v="1"/>
    <x v="1"/>
    <x v="25"/>
    <s v=" Total_JP"/>
    <x v="45"/>
    <n v="0"/>
  </r>
  <r>
    <s v="Incremental"/>
    <s v="Media"/>
    <x v="1"/>
    <x v="1"/>
    <x v="25"/>
    <s v=" Total_JP"/>
    <x v="46"/>
    <n v="0"/>
  </r>
  <r>
    <s v="Incremental"/>
    <s v="Media"/>
    <x v="1"/>
    <x v="1"/>
    <x v="25"/>
    <s v=" Total_JP"/>
    <x v="47"/>
    <n v="0"/>
  </r>
  <r>
    <s v="Incremental"/>
    <s v="Media"/>
    <x v="1"/>
    <x v="1"/>
    <x v="25"/>
    <s v=" Total_JP"/>
    <x v="48"/>
    <n v="0"/>
  </r>
  <r>
    <s v="Incremental"/>
    <s v="Media"/>
    <x v="1"/>
    <x v="1"/>
    <x v="25"/>
    <s v=" Total_JP"/>
    <x v="49"/>
    <n v="0"/>
  </r>
  <r>
    <s v="Incremental"/>
    <s v="Media"/>
    <x v="1"/>
    <x v="1"/>
    <x v="25"/>
    <s v=" Total_JP"/>
    <x v="50"/>
    <n v="0"/>
  </r>
  <r>
    <s v="Incremental"/>
    <s v="Media"/>
    <x v="1"/>
    <x v="1"/>
    <x v="25"/>
    <s v=" Total_JP"/>
    <x v="51"/>
    <n v="0"/>
  </r>
  <r>
    <s v="Incremental"/>
    <s v="Media"/>
    <x v="1"/>
    <x v="1"/>
    <x v="25"/>
    <s v=" Total_JP"/>
    <x v="52"/>
    <n v="0"/>
  </r>
  <r>
    <s v="Incremental"/>
    <s v="Media"/>
    <x v="1"/>
    <x v="1"/>
    <x v="25"/>
    <s v=" Total_JP"/>
    <x v="53"/>
    <n v="0"/>
  </r>
  <r>
    <s v="Incremental"/>
    <s v="Media"/>
    <x v="1"/>
    <x v="1"/>
    <x v="25"/>
    <s v=" Total_JP"/>
    <x v="54"/>
    <n v="0"/>
  </r>
  <r>
    <s v="Incremental"/>
    <s v="Media"/>
    <x v="1"/>
    <x v="1"/>
    <x v="25"/>
    <s v=" Total_JP"/>
    <x v="55"/>
    <n v="0"/>
  </r>
  <r>
    <s v="Incremental"/>
    <s v="Media"/>
    <x v="1"/>
    <x v="1"/>
    <x v="25"/>
    <s v=" Total_JP"/>
    <x v="56"/>
    <n v="0"/>
  </r>
  <r>
    <s v="Incremental"/>
    <s v="Media"/>
    <x v="1"/>
    <x v="1"/>
    <x v="25"/>
    <s v=" Total_JP"/>
    <x v="57"/>
    <n v="0"/>
  </r>
  <r>
    <s v="Incremental"/>
    <s v="Media"/>
    <x v="1"/>
    <x v="1"/>
    <x v="25"/>
    <s v=" Total_JP"/>
    <x v="58"/>
    <n v="0"/>
  </r>
  <r>
    <s v="Incremental"/>
    <s v="Media"/>
    <x v="1"/>
    <x v="1"/>
    <x v="25"/>
    <s v=" Total_JP"/>
    <x v="59"/>
    <n v="0"/>
  </r>
  <r>
    <s v="Incremental"/>
    <s v="Media"/>
    <x v="1"/>
    <x v="1"/>
    <x v="25"/>
    <s v=" Total_JP"/>
    <x v="60"/>
    <n v="0"/>
  </r>
  <r>
    <s v="Incremental"/>
    <s v="Media"/>
    <x v="1"/>
    <x v="1"/>
    <x v="25"/>
    <s v=" Total_JP"/>
    <x v="61"/>
    <n v="0"/>
  </r>
  <r>
    <s v="Incremental"/>
    <s v="Media"/>
    <x v="1"/>
    <x v="1"/>
    <x v="25"/>
    <s v=" Total_JP"/>
    <x v="62"/>
    <n v="0"/>
  </r>
  <r>
    <s v="Incremental"/>
    <s v="Media"/>
    <x v="1"/>
    <x v="1"/>
    <x v="25"/>
    <s v=" Total_JP"/>
    <x v="63"/>
    <n v="0"/>
  </r>
  <r>
    <s v="Incremental"/>
    <s v="Media"/>
    <x v="1"/>
    <x v="1"/>
    <x v="25"/>
    <s v=" Total_JP"/>
    <x v="64"/>
    <n v="0"/>
  </r>
  <r>
    <s v="Incremental"/>
    <s v="Media"/>
    <x v="1"/>
    <x v="1"/>
    <x v="25"/>
    <s v=" Total_JP"/>
    <x v="65"/>
    <n v="0"/>
  </r>
  <r>
    <s v="Incremental"/>
    <s v="Media"/>
    <x v="1"/>
    <x v="1"/>
    <x v="25"/>
    <s v=" Total_JP"/>
    <x v="66"/>
    <n v="0"/>
  </r>
  <r>
    <s v="Incremental"/>
    <s v="Media"/>
    <x v="1"/>
    <x v="1"/>
    <x v="25"/>
    <s v=" Total_JP"/>
    <x v="67"/>
    <n v="0"/>
  </r>
  <r>
    <s v="Incremental"/>
    <s v="Media"/>
    <x v="1"/>
    <x v="1"/>
    <x v="25"/>
    <s v=" Total_JP"/>
    <x v="68"/>
    <n v="0"/>
  </r>
  <r>
    <s v="Incremental"/>
    <s v="Media"/>
    <x v="1"/>
    <x v="1"/>
    <x v="25"/>
    <s v=" Total_JP"/>
    <x v="69"/>
    <n v="0"/>
  </r>
  <r>
    <s v="Incremental"/>
    <s v="Media"/>
    <x v="1"/>
    <x v="1"/>
    <x v="25"/>
    <s v=" Total_JP"/>
    <x v="70"/>
    <n v="0"/>
  </r>
  <r>
    <s v="Incremental"/>
    <s v="Media"/>
    <x v="1"/>
    <x v="1"/>
    <x v="25"/>
    <s v=" Total_JP"/>
    <x v="71"/>
    <n v="0"/>
  </r>
  <r>
    <s v="Incremental"/>
    <s v="Media"/>
    <x v="1"/>
    <x v="1"/>
    <x v="25"/>
    <s v=" Total_JP"/>
    <x v="72"/>
    <n v="0"/>
  </r>
  <r>
    <s v="Incremental"/>
    <s v="Media"/>
    <x v="1"/>
    <x v="1"/>
    <x v="25"/>
    <s v=" Total_JP"/>
    <x v="73"/>
    <n v="0"/>
  </r>
  <r>
    <s v="Incremental"/>
    <s v="Media"/>
    <x v="1"/>
    <x v="1"/>
    <x v="25"/>
    <s v=" Total_JP"/>
    <x v="74"/>
    <n v="0"/>
  </r>
  <r>
    <s v="Incremental"/>
    <s v="Media"/>
    <x v="1"/>
    <x v="1"/>
    <x v="25"/>
    <s v=" Total_JP"/>
    <x v="75"/>
    <n v="0"/>
  </r>
  <r>
    <s v="Incremental"/>
    <s v="Media"/>
    <x v="1"/>
    <x v="1"/>
    <x v="25"/>
    <s v=" Total_JP"/>
    <x v="76"/>
    <n v="0"/>
  </r>
  <r>
    <s v="Incremental"/>
    <s v="Media"/>
    <x v="1"/>
    <x v="1"/>
    <x v="25"/>
    <s v=" Total_JP"/>
    <x v="77"/>
    <n v="0"/>
  </r>
  <r>
    <s v="Incremental"/>
    <s v="Media"/>
    <x v="1"/>
    <x v="1"/>
    <x v="25"/>
    <s v=" Total_JP"/>
    <x v="78"/>
    <n v="0"/>
  </r>
  <r>
    <s v="Incremental"/>
    <s v="Media"/>
    <x v="1"/>
    <x v="1"/>
    <x v="25"/>
    <s v=" Total_JP"/>
    <x v="79"/>
    <n v="0"/>
  </r>
  <r>
    <s v="Incremental"/>
    <s v="Media"/>
    <x v="1"/>
    <x v="1"/>
    <x v="25"/>
    <s v=" Total_JP"/>
    <x v="80"/>
    <n v="0"/>
  </r>
  <r>
    <s v="Incremental"/>
    <s v="Media"/>
    <x v="1"/>
    <x v="1"/>
    <x v="25"/>
    <s v=" Total_JP"/>
    <x v="81"/>
    <n v="0"/>
  </r>
  <r>
    <s v="Incremental"/>
    <s v="Media"/>
    <x v="1"/>
    <x v="1"/>
    <x v="25"/>
    <s v=" Total_JP"/>
    <x v="82"/>
    <n v="0"/>
  </r>
  <r>
    <s v="Incremental"/>
    <s v="Media"/>
    <x v="1"/>
    <x v="1"/>
    <x v="25"/>
    <s v=" Total_JP"/>
    <x v="83"/>
    <n v="0"/>
  </r>
  <r>
    <s v="Incremental"/>
    <s v="Media"/>
    <x v="1"/>
    <x v="1"/>
    <x v="25"/>
    <s v=" Total_JP"/>
    <x v="84"/>
    <n v="0"/>
  </r>
  <r>
    <s v="Incremental"/>
    <s v="Media"/>
    <x v="1"/>
    <x v="1"/>
    <x v="25"/>
    <s v=" Total_JP"/>
    <x v="85"/>
    <n v="0"/>
  </r>
  <r>
    <s v="Incremental"/>
    <s v="Media"/>
    <x v="1"/>
    <x v="1"/>
    <x v="25"/>
    <s v=" Total_JP"/>
    <x v="86"/>
    <n v="0"/>
  </r>
  <r>
    <s v="Incremental"/>
    <s v="Media"/>
    <x v="1"/>
    <x v="1"/>
    <x v="25"/>
    <s v=" Total_JP"/>
    <x v="87"/>
    <n v="0"/>
  </r>
  <r>
    <s v="Incremental"/>
    <s v="Media"/>
    <x v="1"/>
    <x v="1"/>
    <x v="25"/>
    <s v=" Total_JP"/>
    <x v="88"/>
    <n v="0"/>
  </r>
  <r>
    <s v="Incremental"/>
    <s v="Media"/>
    <x v="1"/>
    <x v="1"/>
    <x v="25"/>
    <s v=" Total_JP"/>
    <x v="89"/>
    <n v="0"/>
  </r>
  <r>
    <s v="Incremental"/>
    <s v="Media"/>
    <x v="1"/>
    <x v="1"/>
    <x v="25"/>
    <s v=" Total_JP"/>
    <x v="90"/>
    <n v="0"/>
  </r>
  <r>
    <s v="Incremental"/>
    <s v="Media"/>
    <x v="1"/>
    <x v="1"/>
    <x v="25"/>
    <s v=" Total_JP"/>
    <x v="91"/>
    <n v="0"/>
  </r>
  <r>
    <s v="Incremental"/>
    <s v="Media"/>
    <x v="1"/>
    <x v="1"/>
    <x v="25"/>
    <s v=" Total_JP"/>
    <x v="92"/>
    <n v="0"/>
  </r>
  <r>
    <s v="Incremental"/>
    <s v="Media"/>
    <x v="1"/>
    <x v="1"/>
    <x v="25"/>
    <s v=" Total_JP"/>
    <x v="93"/>
    <n v="0"/>
  </r>
  <r>
    <s v="Incremental"/>
    <s v="Media"/>
    <x v="1"/>
    <x v="1"/>
    <x v="25"/>
    <s v=" Total_JP"/>
    <x v="94"/>
    <n v="0"/>
  </r>
  <r>
    <s v="Incremental"/>
    <s v="Media"/>
    <x v="1"/>
    <x v="1"/>
    <x v="25"/>
    <s v=" Total_JP"/>
    <x v="95"/>
    <n v="0"/>
  </r>
  <r>
    <s v="Incremental"/>
    <s v="Media"/>
    <x v="1"/>
    <x v="1"/>
    <x v="25"/>
    <s v=" Total_JP"/>
    <x v="96"/>
    <n v="0"/>
  </r>
  <r>
    <s v="Incremental"/>
    <s v="Media"/>
    <x v="1"/>
    <x v="1"/>
    <x v="25"/>
    <s v=" Total_JP"/>
    <x v="97"/>
    <n v="0"/>
  </r>
  <r>
    <s v="Incremental"/>
    <s v="Media"/>
    <x v="1"/>
    <x v="1"/>
    <x v="25"/>
    <s v=" Total_JP"/>
    <x v="98"/>
    <n v="0"/>
  </r>
  <r>
    <s v="Incremental"/>
    <s v="Media"/>
    <x v="1"/>
    <x v="1"/>
    <x v="25"/>
    <s v=" Total_JP"/>
    <x v="99"/>
    <n v="0"/>
  </r>
  <r>
    <s v="Incremental"/>
    <s v="Media"/>
    <x v="1"/>
    <x v="1"/>
    <x v="25"/>
    <s v=" Total_JP"/>
    <x v="100"/>
    <n v="0"/>
  </r>
  <r>
    <s v="Incremental"/>
    <s v="Media"/>
    <x v="1"/>
    <x v="1"/>
    <x v="25"/>
    <s v=" Total_JP"/>
    <x v="101"/>
    <n v="0"/>
  </r>
  <r>
    <s v="Incremental"/>
    <s v="Media"/>
    <x v="1"/>
    <x v="1"/>
    <x v="25"/>
    <s v=" Total_JP"/>
    <x v="102"/>
    <n v="0"/>
  </r>
  <r>
    <s v="Incremental"/>
    <s v="Media"/>
    <x v="1"/>
    <x v="1"/>
    <x v="25"/>
    <s v=" Total_JP"/>
    <x v="103"/>
    <n v="0"/>
  </r>
  <r>
    <s v="Incremental"/>
    <s v="Media"/>
    <x v="1"/>
    <x v="1"/>
    <x v="25"/>
    <s v=" Total_JP"/>
    <x v="104"/>
    <n v="0"/>
  </r>
  <r>
    <s v="Incremental"/>
    <s v="Media"/>
    <x v="1"/>
    <x v="1"/>
    <x v="25"/>
    <s v=" Total_JP"/>
    <x v="105"/>
    <n v="0"/>
  </r>
  <r>
    <s v="Incremental"/>
    <s v="Media"/>
    <x v="1"/>
    <x v="1"/>
    <x v="25"/>
    <s v=" Total_JP"/>
    <x v="106"/>
    <n v="0"/>
  </r>
  <r>
    <s v="Incremental"/>
    <s v="Media"/>
    <x v="1"/>
    <x v="1"/>
    <x v="25"/>
    <s v=" Total_JP"/>
    <x v="107"/>
    <n v="0"/>
  </r>
  <r>
    <s v="Incremental"/>
    <s v="Media"/>
    <x v="1"/>
    <x v="1"/>
    <x v="25"/>
    <s v=" Total_JP"/>
    <x v="108"/>
    <n v="0"/>
  </r>
  <r>
    <s v="Incremental"/>
    <s v="Media"/>
    <x v="1"/>
    <x v="1"/>
    <x v="25"/>
    <s v=" Total_JP"/>
    <x v="109"/>
    <n v="0"/>
  </r>
  <r>
    <s v="Incremental"/>
    <s v="Media"/>
    <x v="1"/>
    <x v="1"/>
    <x v="25"/>
    <s v=" Total_JP"/>
    <x v="110"/>
    <n v="0"/>
  </r>
  <r>
    <s v="Incremental"/>
    <s v="Media"/>
    <x v="1"/>
    <x v="1"/>
    <x v="25"/>
    <s v=" Total_JP"/>
    <x v="111"/>
    <n v="0"/>
  </r>
  <r>
    <s v="Incremental"/>
    <s v="Media"/>
    <x v="1"/>
    <x v="1"/>
    <x v="25"/>
    <s v=" Total_JP"/>
    <x v="112"/>
    <n v="0"/>
  </r>
  <r>
    <s v="Incremental"/>
    <s v="Media"/>
    <x v="1"/>
    <x v="1"/>
    <x v="25"/>
    <s v=" Total_JP"/>
    <x v="113"/>
    <n v="0"/>
  </r>
  <r>
    <s v="Incremental"/>
    <s v="Media"/>
    <x v="1"/>
    <x v="1"/>
    <x v="25"/>
    <s v=" Total_JP"/>
    <x v="114"/>
    <n v="0"/>
  </r>
  <r>
    <s v="Incremental"/>
    <s v="Media"/>
    <x v="1"/>
    <x v="1"/>
    <x v="25"/>
    <s v=" Total_JP"/>
    <x v="115"/>
    <n v="0"/>
  </r>
  <r>
    <s v="Incremental"/>
    <s v="Media"/>
    <x v="1"/>
    <x v="1"/>
    <x v="25"/>
    <s v=" Total_JP"/>
    <x v="116"/>
    <n v="0"/>
  </r>
  <r>
    <s v="Incremental"/>
    <s v="Media"/>
    <x v="1"/>
    <x v="1"/>
    <x v="25"/>
    <s v=" Total_JP"/>
    <x v="117"/>
    <n v="0"/>
  </r>
  <r>
    <s v="Incremental"/>
    <s v="Media"/>
    <x v="1"/>
    <x v="1"/>
    <x v="25"/>
    <s v=" Total_JP"/>
    <x v="118"/>
    <n v="0"/>
  </r>
  <r>
    <s v="Incremental"/>
    <s v="Media"/>
    <x v="1"/>
    <x v="1"/>
    <x v="25"/>
    <s v=" Total_JP"/>
    <x v="119"/>
    <n v="0"/>
  </r>
  <r>
    <s v="Incremental"/>
    <s v="Media"/>
    <x v="1"/>
    <x v="1"/>
    <x v="25"/>
    <s v=" Total_JP"/>
    <x v="120"/>
    <n v="0"/>
  </r>
  <r>
    <s v="Incremental"/>
    <s v="Media"/>
    <x v="1"/>
    <x v="1"/>
    <x v="25"/>
    <s v=" Total_JP"/>
    <x v="121"/>
    <n v="0"/>
  </r>
  <r>
    <s v="Incremental"/>
    <s v="Media"/>
    <x v="1"/>
    <x v="1"/>
    <x v="25"/>
    <s v=" Total_JP"/>
    <x v="122"/>
    <n v="0"/>
  </r>
  <r>
    <s v="Incremental"/>
    <s v="Media"/>
    <x v="1"/>
    <x v="1"/>
    <x v="25"/>
    <s v=" Total_JP"/>
    <x v="123"/>
    <n v="0"/>
  </r>
  <r>
    <s v="Incremental"/>
    <s v="Media"/>
    <x v="1"/>
    <x v="1"/>
    <x v="25"/>
    <s v=" Total_JP"/>
    <x v="124"/>
    <n v="0"/>
  </r>
  <r>
    <s v="Incremental"/>
    <s v="Media"/>
    <x v="1"/>
    <x v="1"/>
    <x v="25"/>
    <s v=" Total_JP"/>
    <x v="125"/>
    <n v="0"/>
  </r>
  <r>
    <s v="Incremental"/>
    <s v="Media"/>
    <x v="1"/>
    <x v="1"/>
    <x v="25"/>
    <s v=" Total_JP"/>
    <x v="126"/>
    <n v="0"/>
  </r>
  <r>
    <s v="Incremental"/>
    <s v="Media"/>
    <x v="1"/>
    <x v="1"/>
    <x v="25"/>
    <s v=" Total_JP"/>
    <x v="127"/>
    <n v="0"/>
  </r>
  <r>
    <s v="Incremental"/>
    <s v="Media"/>
    <x v="1"/>
    <x v="1"/>
    <x v="25"/>
    <s v=" Total_JP"/>
    <x v="128"/>
    <n v="0"/>
  </r>
  <r>
    <s v="Incremental"/>
    <s v="Media"/>
    <x v="1"/>
    <x v="1"/>
    <x v="25"/>
    <s v=" Total_JP"/>
    <x v="129"/>
    <n v="0"/>
  </r>
  <r>
    <s v="Incremental"/>
    <s v="Media"/>
    <x v="1"/>
    <x v="1"/>
    <x v="25"/>
    <s v=" Total_JP"/>
    <x v="130"/>
    <n v="0"/>
  </r>
  <r>
    <s v="Incremental"/>
    <s v="Media"/>
    <x v="1"/>
    <x v="1"/>
    <x v="25"/>
    <s v=" Total_JP"/>
    <x v="131"/>
    <n v="0"/>
  </r>
  <r>
    <s v="Incremental"/>
    <s v="Media"/>
    <x v="1"/>
    <x v="1"/>
    <x v="25"/>
    <s v=" Total_JP"/>
    <x v="132"/>
    <n v="0"/>
  </r>
  <r>
    <s v="Incremental"/>
    <s v="Media"/>
    <x v="1"/>
    <x v="1"/>
    <x v="25"/>
    <s v=" Total_JP"/>
    <x v="133"/>
    <n v="0"/>
  </r>
  <r>
    <s v="Incremental"/>
    <s v="Media"/>
    <x v="1"/>
    <x v="1"/>
    <x v="25"/>
    <s v=" Total_JP"/>
    <x v="134"/>
    <n v="0"/>
  </r>
  <r>
    <s v="Incremental"/>
    <s v="Media"/>
    <x v="1"/>
    <x v="1"/>
    <x v="25"/>
    <s v=" Total_JP"/>
    <x v="135"/>
    <n v="0"/>
  </r>
  <r>
    <s v="Incremental"/>
    <s v="Media"/>
    <x v="1"/>
    <x v="1"/>
    <x v="25"/>
    <s v=" Total_JP"/>
    <x v="136"/>
    <n v="0"/>
  </r>
  <r>
    <s v="Incremental"/>
    <s v="Media"/>
    <x v="1"/>
    <x v="1"/>
    <x v="25"/>
    <s v=" Total_JP"/>
    <x v="137"/>
    <n v="0"/>
  </r>
  <r>
    <s v="Incremental"/>
    <s v="Media"/>
    <x v="1"/>
    <x v="1"/>
    <x v="25"/>
    <s v=" Total_JP"/>
    <x v="138"/>
    <n v="0"/>
  </r>
  <r>
    <s v="Incremental"/>
    <s v="Media"/>
    <x v="1"/>
    <x v="1"/>
    <x v="25"/>
    <s v=" Total_JP"/>
    <x v="139"/>
    <n v="0"/>
  </r>
  <r>
    <s v="Incremental"/>
    <s v="Media"/>
    <x v="1"/>
    <x v="1"/>
    <x v="25"/>
    <s v=" Total_JP"/>
    <x v="140"/>
    <n v="0"/>
  </r>
  <r>
    <s v="Incremental"/>
    <s v="Media"/>
    <x v="1"/>
    <x v="1"/>
    <x v="25"/>
    <s v=" Total_JP"/>
    <x v="141"/>
    <n v="0"/>
  </r>
  <r>
    <s v="Incremental"/>
    <s v="Media"/>
    <x v="1"/>
    <x v="1"/>
    <x v="25"/>
    <s v=" Total_JP"/>
    <x v="142"/>
    <n v="0"/>
  </r>
  <r>
    <s v="Incremental"/>
    <s v="Media"/>
    <x v="1"/>
    <x v="1"/>
    <x v="25"/>
    <s v=" Total_JP"/>
    <x v="143"/>
    <n v="0"/>
  </r>
  <r>
    <s v="Incremental"/>
    <s v="Media"/>
    <x v="1"/>
    <x v="1"/>
    <x v="25"/>
    <s v=" Total_JP"/>
    <x v="144"/>
    <n v="0"/>
  </r>
  <r>
    <s v="Incremental"/>
    <s v="Media"/>
    <x v="1"/>
    <x v="1"/>
    <x v="25"/>
    <s v=" Total_JP"/>
    <x v="145"/>
    <n v="0"/>
  </r>
  <r>
    <s v="Incremental"/>
    <s v="Media"/>
    <x v="1"/>
    <x v="1"/>
    <x v="25"/>
    <s v=" Total_JP"/>
    <x v="146"/>
    <n v="0"/>
  </r>
  <r>
    <s v="Incremental"/>
    <s v="Media"/>
    <x v="1"/>
    <x v="1"/>
    <x v="25"/>
    <s v=" Total_JP"/>
    <x v="147"/>
    <n v="0"/>
  </r>
  <r>
    <s v="Incremental"/>
    <s v="Media"/>
    <x v="1"/>
    <x v="1"/>
    <x v="25"/>
    <s v=" Total_JP"/>
    <x v="148"/>
    <n v="0"/>
  </r>
  <r>
    <s v="Incremental"/>
    <s v="Media"/>
    <x v="1"/>
    <x v="1"/>
    <x v="25"/>
    <s v=" Total_JP"/>
    <x v="149"/>
    <n v="22201.749678100001"/>
  </r>
  <r>
    <s v="Incremental"/>
    <s v="Media"/>
    <x v="1"/>
    <x v="1"/>
    <x v="25"/>
    <s v=" Total_JP"/>
    <x v="150"/>
    <n v="71864.759627699998"/>
  </r>
  <r>
    <s v="Incremental"/>
    <s v="Media"/>
    <x v="1"/>
    <x v="1"/>
    <x v="25"/>
    <s v=" Total_JP"/>
    <x v="151"/>
    <n v="88543.291971400002"/>
  </r>
  <r>
    <s v="Incremental"/>
    <s v="Media"/>
    <x v="1"/>
    <x v="1"/>
    <x v="25"/>
    <s v=" Total_JP"/>
    <x v="152"/>
    <n v="77708.117713500003"/>
  </r>
  <r>
    <s v="Incremental"/>
    <s v="Media"/>
    <x v="1"/>
    <x v="1"/>
    <x v="25"/>
    <s v=" Total_JP"/>
    <x v="153"/>
    <n v="92300.125370199996"/>
  </r>
  <r>
    <s v="Incremental"/>
    <s v="Media"/>
    <x v="1"/>
    <x v="1"/>
    <x v="25"/>
    <s v=" Total_JP"/>
    <x v="154"/>
    <n v="198150.46525400001"/>
  </r>
  <r>
    <s v="Incremental"/>
    <s v="Media"/>
    <x v="1"/>
    <x v="1"/>
    <x v="25"/>
    <s v=" Total_JP"/>
    <x v="155"/>
    <n v="275018.32850509998"/>
  </r>
  <r>
    <s v="Incremental"/>
    <s v="Media"/>
    <x v="1"/>
    <x v="2"/>
    <x v="26"/>
    <s v=" Total_JP"/>
    <x v="0"/>
    <n v="0"/>
  </r>
  <r>
    <s v="Incremental"/>
    <s v="Media"/>
    <x v="1"/>
    <x v="2"/>
    <x v="26"/>
    <s v=" Total_JP"/>
    <x v="1"/>
    <n v="0"/>
  </r>
  <r>
    <s v="Incremental"/>
    <s v="Media"/>
    <x v="1"/>
    <x v="2"/>
    <x v="26"/>
    <s v=" Total_JP"/>
    <x v="2"/>
    <n v="0"/>
  </r>
  <r>
    <s v="Incremental"/>
    <s v="Media"/>
    <x v="1"/>
    <x v="2"/>
    <x v="26"/>
    <s v=" Total_JP"/>
    <x v="3"/>
    <n v="0"/>
  </r>
  <r>
    <s v="Incremental"/>
    <s v="Media"/>
    <x v="1"/>
    <x v="2"/>
    <x v="26"/>
    <s v=" Total_JP"/>
    <x v="4"/>
    <n v="0"/>
  </r>
  <r>
    <s v="Incremental"/>
    <s v="Media"/>
    <x v="1"/>
    <x v="2"/>
    <x v="26"/>
    <s v=" Total_JP"/>
    <x v="5"/>
    <n v="0"/>
  </r>
  <r>
    <s v="Incremental"/>
    <s v="Media"/>
    <x v="1"/>
    <x v="2"/>
    <x v="26"/>
    <s v=" Total_JP"/>
    <x v="6"/>
    <n v="0"/>
  </r>
  <r>
    <s v="Incremental"/>
    <s v="Media"/>
    <x v="1"/>
    <x v="2"/>
    <x v="26"/>
    <s v=" Total_JP"/>
    <x v="7"/>
    <n v="0"/>
  </r>
  <r>
    <s v="Incremental"/>
    <s v="Media"/>
    <x v="1"/>
    <x v="2"/>
    <x v="26"/>
    <s v=" Total_JP"/>
    <x v="8"/>
    <n v="0"/>
  </r>
  <r>
    <s v="Incremental"/>
    <s v="Media"/>
    <x v="1"/>
    <x v="2"/>
    <x v="26"/>
    <s v=" Total_JP"/>
    <x v="9"/>
    <n v="0"/>
  </r>
  <r>
    <s v="Incremental"/>
    <s v="Media"/>
    <x v="1"/>
    <x v="2"/>
    <x v="26"/>
    <s v=" Total_JP"/>
    <x v="10"/>
    <n v="0"/>
  </r>
  <r>
    <s v="Incremental"/>
    <s v="Media"/>
    <x v="1"/>
    <x v="2"/>
    <x v="26"/>
    <s v=" Total_JP"/>
    <x v="11"/>
    <n v="0"/>
  </r>
  <r>
    <s v="Incremental"/>
    <s v="Media"/>
    <x v="1"/>
    <x v="2"/>
    <x v="26"/>
    <s v=" Total_JP"/>
    <x v="12"/>
    <n v="0"/>
  </r>
  <r>
    <s v="Incremental"/>
    <s v="Media"/>
    <x v="1"/>
    <x v="2"/>
    <x v="26"/>
    <s v=" Total_JP"/>
    <x v="13"/>
    <n v="0"/>
  </r>
  <r>
    <s v="Incremental"/>
    <s v="Media"/>
    <x v="1"/>
    <x v="2"/>
    <x v="26"/>
    <s v=" Total_JP"/>
    <x v="14"/>
    <n v="0"/>
  </r>
  <r>
    <s v="Incremental"/>
    <s v="Media"/>
    <x v="1"/>
    <x v="2"/>
    <x v="26"/>
    <s v=" Total_JP"/>
    <x v="15"/>
    <n v="0"/>
  </r>
  <r>
    <s v="Incremental"/>
    <s v="Media"/>
    <x v="1"/>
    <x v="2"/>
    <x v="26"/>
    <s v=" Total_JP"/>
    <x v="16"/>
    <n v="0"/>
  </r>
  <r>
    <s v="Incremental"/>
    <s v="Media"/>
    <x v="1"/>
    <x v="2"/>
    <x v="26"/>
    <s v=" Total_JP"/>
    <x v="17"/>
    <n v="0"/>
  </r>
  <r>
    <s v="Incremental"/>
    <s v="Media"/>
    <x v="1"/>
    <x v="2"/>
    <x v="26"/>
    <s v=" Total_JP"/>
    <x v="18"/>
    <n v="0"/>
  </r>
  <r>
    <s v="Incremental"/>
    <s v="Media"/>
    <x v="1"/>
    <x v="2"/>
    <x v="26"/>
    <s v=" Total_JP"/>
    <x v="19"/>
    <n v="0"/>
  </r>
  <r>
    <s v="Incremental"/>
    <s v="Media"/>
    <x v="1"/>
    <x v="2"/>
    <x v="26"/>
    <s v=" Total_JP"/>
    <x v="20"/>
    <n v="0"/>
  </r>
  <r>
    <s v="Incremental"/>
    <s v="Media"/>
    <x v="1"/>
    <x v="2"/>
    <x v="26"/>
    <s v=" Total_JP"/>
    <x v="21"/>
    <n v="0"/>
  </r>
  <r>
    <s v="Incremental"/>
    <s v="Media"/>
    <x v="1"/>
    <x v="2"/>
    <x v="26"/>
    <s v=" Total_JP"/>
    <x v="22"/>
    <n v="0"/>
  </r>
  <r>
    <s v="Incremental"/>
    <s v="Media"/>
    <x v="1"/>
    <x v="2"/>
    <x v="26"/>
    <s v=" Total_JP"/>
    <x v="23"/>
    <n v="0"/>
  </r>
  <r>
    <s v="Incremental"/>
    <s v="Media"/>
    <x v="1"/>
    <x v="2"/>
    <x v="26"/>
    <s v=" Total_JP"/>
    <x v="24"/>
    <n v="0"/>
  </r>
  <r>
    <s v="Incremental"/>
    <s v="Media"/>
    <x v="1"/>
    <x v="2"/>
    <x v="26"/>
    <s v=" Total_JP"/>
    <x v="25"/>
    <n v="0"/>
  </r>
  <r>
    <s v="Incremental"/>
    <s v="Media"/>
    <x v="1"/>
    <x v="2"/>
    <x v="26"/>
    <s v=" Total_JP"/>
    <x v="26"/>
    <n v="0"/>
  </r>
  <r>
    <s v="Incremental"/>
    <s v="Media"/>
    <x v="1"/>
    <x v="2"/>
    <x v="26"/>
    <s v=" Total_JP"/>
    <x v="27"/>
    <n v="0"/>
  </r>
  <r>
    <s v="Incremental"/>
    <s v="Media"/>
    <x v="1"/>
    <x v="2"/>
    <x v="26"/>
    <s v=" Total_JP"/>
    <x v="28"/>
    <n v="0"/>
  </r>
  <r>
    <s v="Incremental"/>
    <s v="Media"/>
    <x v="1"/>
    <x v="2"/>
    <x v="26"/>
    <s v=" Total_JP"/>
    <x v="29"/>
    <n v="0"/>
  </r>
  <r>
    <s v="Incremental"/>
    <s v="Media"/>
    <x v="1"/>
    <x v="2"/>
    <x v="26"/>
    <s v=" Total_JP"/>
    <x v="30"/>
    <n v="0"/>
  </r>
  <r>
    <s v="Incremental"/>
    <s v="Media"/>
    <x v="1"/>
    <x v="2"/>
    <x v="26"/>
    <s v=" Total_JP"/>
    <x v="31"/>
    <n v="0"/>
  </r>
  <r>
    <s v="Incremental"/>
    <s v="Media"/>
    <x v="1"/>
    <x v="2"/>
    <x v="26"/>
    <s v=" Total_JP"/>
    <x v="32"/>
    <n v="0"/>
  </r>
  <r>
    <s v="Incremental"/>
    <s v="Media"/>
    <x v="1"/>
    <x v="2"/>
    <x v="26"/>
    <s v=" Total_JP"/>
    <x v="33"/>
    <n v="0"/>
  </r>
  <r>
    <s v="Incremental"/>
    <s v="Media"/>
    <x v="1"/>
    <x v="2"/>
    <x v="26"/>
    <s v=" Total_JP"/>
    <x v="34"/>
    <n v="0"/>
  </r>
  <r>
    <s v="Incremental"/>
    <s v="Media"/>
    <x v="1"/>
    <x v="2"/>
    <x v="26"/>
    <s v=" Total_JP"/>
    <x v="35"/>
    <n v="0"/>
  </r>
  <r>
    <s v="Incremental"/>
    <s v="Media"/>
    <x v="1"/>
    <x v="2"/>
    <x v="26"/>
    <s v=" Total_JP"/>
    <x v="36"/>
    <n v="0"/>
  </r>
  <r>
    <s v="Incremental"/>
    <s v="Media"/>
    <x v="1"/>
    <x v="2"/>
    <x v="26"/>
    <s v=" Total_JP"/>
    <x v="37"/>
    <n v="0"/>
  </r>
  <r>
    <s v="Incremental"/>
    <s v="Media"/>
    <x v="1"/>
    <x v="2"/>
    <x v="26"/>
    <s v=" Total_JP"/>
    <x v="38"/>
    <n v="0"/>
  </r>
  <r>
    <s v="Incremental"/>
    <s v="Media"/>
    <x v="1"/>
    <x v="2"/>
    <x v="26"/>
    <s v=" Total_JP"/>
    <x v="39"/>
    <n v="0"/>
  </r>
  <r>
    <s v="Incremental"/>
    <s v="Media"/>
    <x v="1"/>
    <x v="2"/>
    <x v="26"/>
    <s v=" Total_JP"/>
    <x v="40"/>
    <n v="0"/>
  </r>
  <r>
    <s v="Incremental"/>
    <s v="Media"/>
    <x v="1"/>
    <x v="2"/>
    <x v="26"/>
    <s v=" Total_JP"/>
    <x v="41"/>
    <n v="0"/>
  </r>
  <r>
    <s v="Incremental"/>
    <s v="Media"/>
    <x v="1"/>
    <x v="2"/>
    <x v="26"/>
    <s v=" Total_JP"/>
    <x v="42"/>
    <n v="0"/>
  </r>
  <r>
    <s v="Incremental"/>
    <s v="Media"/>
    <x v="1"/>
    <x v="2"/>
    <x v="26"/>
    <s v=" Total_JP"/>
    <x v="43"/>
    <n v="0"/>
  </r>
  <r>
    <s v="Incremental"/>
    <s v="Media"/>
    <x v="1"/>
    <x v="2"/>
    <x v="26"/>
    <s v=" Total_JP"/>
    <x v="44"/>
    <n v="0"/>
  </r>
  <r>
    <s v="Incremental"/>
    <s v="Media"/>
    <x v="1"/>
    <x v="2"/>
    <x v="26"/>
    <s v=" Total_JP"/>
    <x v="45"/>
    <n v="0"/>
  </r>
  <r>
    <s v="Incremental"/>
    <s v="Media"/>
    <x v="1"/>
    <x v="2"/>
    <x v="26"/>
    <s v=" Total_JP"/>
    <x v="46"/>
    <n v="0"/>
  </r>
  <r>
    <s v="Incremental"/>
    <s v="Media"/>
    <x v="1"/>
    <x v="2"/>
    <x v="26"/>
    <s v=" Total_JP"/>
    <x v="47"/>
    <n v="0"/>
  </r>
  <r>
    <s v="Incremental"/>
    <s v="Media"/>
    <x v="1"/>
    <x v="2"/>
    <x v="26"/>
    <s v=" Total_JP"/>
    <x v="48"/>
    <n v="0"/>
  </r>
  <r>
    <s v="Incremental"/>
    <s v="Media"/>
    <x v="1"/>
    <x v="2"/>
    <x v="26"/>
    <s v=" Total_JP"/>
    <x v="49"/>
    <n v="0"/>
  </r>
  <r>
    <s v="Incremental"/>
    <s v="Media"/>
    <x v="1"/>
    <x v="2"/>
    <x v="26"/>
    <s v=" Total_JP"/>
    <x v="50"/>
    <n v="0"/>
  </r>
  <r>
    <s v="Incremental"/>
    <s v="Media"/>
    <x v="1"/>
    <x v="2"/>
    <x v="26"/>
    <s v=" Total_JP"/>
    <x v="51"/>
    <n v="0"/>
  </r>
  <r>
    <s v="Incremental"/>
    <s v="Media"/>
    <x v="1"/>
    <x v="2"/>
    <x v="26"/>
    <s v=" Total_JP"/>
    <x v="52"/>
    <n v="0"/>
  </r>
  <r>
    <s v="Incremental"/>
    <s v="Media"/>
    <x v="1"/>
    <x v="2"/>
    <x v="26"/>
    <s v=" Total_JP"/>
    <x v="53"/>
    <n v="0"/>
  </r>
  <r>
    <s v="Incremental"/>
    <s v="Media"/>
    <x v="1"/>
    <x v="2"/>
    <x v="26"/>
    <s v=" Total_JP"/>
    <x v="54"/>
    <n v="0"/>
  </r>
  <r>
    <s v="Incremental"/>
    <s v="Media"/>
    <x v="1"/>
    <x v="2"/>
    <x v="26"/>
    <s v=" Total_JP"/>
    <x v="55"/>
    <n v="0"/>
  </r>
  <r>
    <s v="Incremental"/>
    <s v="Media"/>
    <x v="1"/>
    <x v="2"/>
    <x v="26"/>
    <s v=" Total_JP"/>
    <x v="56"/>
    <n v="0"/>
  </r>
  <r>
    <s v="Incremental"/>
    <s v="Media"/>
    <x v="1"/>
    <x v="2"/>
    <x v="26"/>
    <s v=" Total_JP"/>
    <x v="57"/>
    <n v="0"/>
  </r>
  <r>
    <s v="Incremental"/>
    <s v="Media"/>
    <x v="1"/>
    <x v="2"/>
    <x v="26"/>
    <s v=" Total_JP"/>
    <x v="58"/>
    <n v="0"/>
  </r>
  <r>
    <s v="Incremental"/>
    <s v="Media"/>
    <x v="1"/>
    <x v="2"/>
    <x v="26"/>
    <s v=" Total_JP"/>
    <x v="59"/>
    <n v="0"/>
  </r>
  <r>
    <s v="Incremental"/>
    <s v="Media"/>
    <x v="1"/>
    <x v="2"/>
    <x v="26"/>
    <s v=" Total_JP"/>
    <x v="60"/>
    <n v="0"/>
  </r>
  <r>
    <s v="Incremental"/>
    <s v="Media"/>
    <x v="1"/>
    <x v="2"/>
    <x v="26"/>
    <s v=" Total_JP"/>
    <x v="61"/>
    <n v="0"/>
  </r>
  <r>
    <s v="Incremental"/>
    <s v="Media"/>
    <x v="1"/>
    <x v="2"/>
    <x v="26"/>
    <s v=" Total_JP"/>
    <x v="62"/>
    <n v="0"/>
  </r>
  <r>
    <s v="Incremental"/>
    <s v="Media"/>
    <x v="1"/>
    <x v="2"/>
    <x v="26"/>
    <s v=" Total_JP"/>
    <x v="63"/>
    <n v="0"/>
  </r>
  <r>
    <s v="Incremental"/>
    <s v="Media"/>
    <x v="1"/>
    <x v="2"/>
    <x v="26"/>
    <s v=" Total_JP"/>
    <x v="64"/>
    <n v="0"/>
  </r>
  <r>
    <s v="Incremental"/>
    <s v="Media"/>
    <x v="1"/>
    <x v="2"/>
    <x v="26"/>
    <s v=" Total_JP"/>
    <x v="65"/>
    <n v="0"/>
  </r>
  <r>
    <s v="Incremental"/>
    <s v="Media"/>
    <x v="1"/>
    <x v="2"/>
    <x v="26"/>
    <s v=" Total_JP"/>
    <x v="66"/>
    <n v="0"/>
  </r>
  <r>
    <s v="Incremental"/>
    <s v="Media"/>
    <x v="1"/>
    <x v="2"/>
    <x v="26"/>
    <s v=" Total_JP"/>
    <x v="67"/>
    <n v="0"/>
  </r>
  <r>
    <s v="Incremental"/>
    <s v="Media"/>
    <x v="1"/>
    <x v="2"/>
    <x v="26"/>
    <s v=" Total_JP"/>
    <x v="68"/>
    <n v="0"/>
  </r>
  <r>
    <s v="Incremental"/>
    <s v="Media"/>
    <x v="1"/>
    <x v="2"/>
    <x v="26"/>
    <s v=" Total_JP"/>
    <x v="69"/>
    <n v="0"/>
  </r>
  <r>
    <s v="Incremental"/>
    <s v="Media"/>
    <x v="1"/>
    <x v="2"/>
    <x v="26"/>
    <s v=" Total_JP"/>
    <x v="70"/>
    <n v="0"/>
  </r>
  <r>
    <s v="Incremental"/>
    <s v="Media"/>
    <x v="1"/>
    <x v="2"/>
    <x v="26"/>
    <s v=" Total_JP"/>
    <x v="71"/>
    <n v="0"/>
  </r>
  <r>
    <s v="Incremental"/>
    <s v="Media"/>
    <x v="1"/>
    <x v="2"/>
    <x v="26"/>
    <s v=" Total_JP"/>
    <x v="72"/>
    <n v="0"/>
  </r>
  <r>
    <s v="Incremental"/>
    <s v="Media"/>
    <x v="1"/>
    <x v="2"/>
    <x v="26"/>
    <s v=" Total_JP"/>
    <x v="73"/>
    <n v="0"/>
  </r>
  <r>
    <s v="Incremental"/>
    <s v="Media"/>
    <x v="1"/>
    <x v="2"/>
    <x v="26"/>
    <s v=" Total_JP"/>
    <x v="74"/>
    <n v="0"/>
  </r>
  <r>
    <s v="Incremental"/>
    <s v="Media"/>
    <x v="1"/>
    <x v="2"/>
    <x v="26"/>
    <s v=" Total_JP"/>
    <x v="75"/>
    <n v="0"/>
  </r>
  <r>
    <s v="Incremental"/>
    <s v="Media"/>
    <x v="1"/>
    <x v="2"/>
    <x v="26"/>
    <s v=" Total_JP"/>
    <x v="76"/>
    <n v="0"/>
  </r>
  <r>
    <s v="Incremental"/>
    <s v="Media"/>
    <x v="1"/>
    <x v="2"/>
    <x v="26"/>
    <s v=" Total_JP"/>
    <x v="77"/>
    <n v="0"/>
  </r>
  <r>
    <s v="Incremental"/>
    <s v="Media"/>
    <x v="1"/>
    <x v="2"/>
    <x v="26"/>
    <s v=" Total_JP"/>
    <x v="78"/>
    <n v="0"/>
  </r>
  <r>
    <s v="Incremental"/>
    <s v="Media"/>
    <x v="1"/>
    <x v="2"/>
    <x v="26"/>
    <s v=" Total_JP"/>
    <x v="79"/>
    <n v="0"/>
  </r>
  <r>
    <s v="Incremental"/>
    <s v="Media"/>
    <x v="1"/>
    <x v="2"/>
    <x v="26"/>
    <s v=" Total_JP"/>
    <x v="80"/>
    <n v="0"/>
  </r>
  <r>
    <s v="Incremental"/>
    <s v="Media"/>
    <x v="1"/>
    <x v="2"/>
    <x v="26"/>
    <s v=" Total_JP"/>
    <x v="81"/>
    <n v="0"/>
  </r>
  <r>
    <s v="Incremental"/>
    <s v="Media"/>
    <x v="1"/>
    <x v="2"/>
    <x v="26"/>
    <s v=" Total_JP"/>
    <x v="82"/>
    <n v="0"/>
  </r>
  <r>
    <s v="Incremental"/>
    <s v="Media"/>
    <x v="1"/>
    <x v="2"/>
    <x v="26"/>
    <s v=" Total_JP"/>
    <x v="83"/>
    <n v="0"/>
  </r>
  <r>
    <s v="Incremental"/>
    <s v="Media"/>
    <x v="1"/>
    <x v="2"/>
    <x v="26"/>
    <s v=" Total_JP"/>
    <x v="84"/>
    <n v="0"/>
  </r>
  <r>
    <s v="Incremental"/>
    <s v="Media"/>
    <x v="1"/>
    <x v="2"/>
    <x v="26"/>
    <s v=" Total_JP"/>
    <x v="85"/>
    <n v="0"/>
  </r>
  <r>
    <s v="Incremental"/>
    <s v="Media"/>
    <x v="1"/>
    <x v="2"/>
    <x v="26"/>
    <s v=" Total_JP"/>
    <x v="86"/>
    <n v="0"/>
  </r>
  <r>
    <s v="Incremental"/>
    <s v="Media"/>
    <x v="1"/>
    <x v="2"/>
    <x v="26"/>
    <s v=" Total_JP"/>
    <x v="87"/>
    <n v="0"/>
  </r>
  <r>
    <s v="Incremental"/>
    <s v="Media"/>
    <x v="1"/>
    <x v="2"/>
    <x v="26"/>
    <s v=" Total_JP"/>
    <x v="88"/>
    <n v="0"/>
  </r>
  <r>
    <s v="Incremental"/>
    <s v="Media"/>
    <x v="1"/>
    <x v="2"/>
    <x v="26"/>
    <s v=" Total_JP"/>
    <x v="89"/>
    <n v="0"/>
  </r>
  <r>
    <s v="Incremental"/>
    <s v="Media"/>
    <x v="1"/>
    <x v="2"/>
    <x v="26"/>
    <s v=" Total_JP"/>
    <x v="90"/>
    <n v="0"/>
  </r>
  <r>
    <s v="Incremental"/>
    <s v="Media"/>
    <x v="1"/>
    <x v="2"/>
    <x v="26"/>
    <s v=" Total_JP"/>
    <x v="91"/>
    <n v="0"/>
  </r>
  <r>
    <s v="Incremental"/>
    <s v="Media"/>
    <x v="1"/>
    <x v="2"/>
    <x v="26"/>
    <s v=" Total_JP"/>
    <x v="92"/>
    <n v="0"/>
  </r>
  <r>
    <s v="Incremental"/>
    <s v="Media"/>
    <x v="1"/>
    <x v="2"/>
    <x v="26"/>
    <s v=" Total_JP"/>
    <x v="93"/>
    <n v="0"/>
  </r>
  <r>
    <s v="Incremental"/>
    <s v="Media"/>
    <x v="1"/>
    <x v="2"/>
    <x v="26"/>
    <s v=" Total_JP"/>
    <x v="94"/>
    <n v="0"/>
  </r>
  <r>
    <s v="Incremental"/>
    <s v="Media"/>
    <x v="1"/>
    <x v="2"/>
    <x v="26"/>
    <s v=" Total_JP"/>
    <x v="95"/>
    <n v="0"/>
  </r>
  <r>
    <s v="Incremental"/>
    <s v="Media"/>
    <x v="1"/>
    <x v="2"/>
    <x v="26"/>
    <s v=" Total_JP"/>
    <x v="96"/>
    <n v="0"/>
  </r>
  <r>
    <s v="Incremental"/>
    <s v="Media"/>
    <x v="1"/>
    <x v="2"/>
    <x v="26"/>
    <s v=" Total_JP"/>
    <x v="97"/>
    <n v="0"/>
  </r>
  <r>
    <s v="Incremental"/>
    <s v="Media"/>
    <x v="1"/>
    <x v="2"/>
    <x v="26"/>
    <s v=" Total_JP"/>
    <x v="98"/>
    <n v="0"/>
  </r>
  <r>
    <s v="Incremental"/>
    <s v="Media"/>
    <x v="1"/>
    <x v="2"/>
    <x v="26"/>
    <s v=" Total_JP"/>
    <x v="99"/>
    <n v="0"/>
  </r>
  <r>
    <s v="Incremental"/>
    <s v="Media"/>
    <x v="1"/>
    <x v="2"/>
    <x v="26"/>
    <s v=" Total_JP"/>
    <x v="100"/>
    <n v="0"/>
  </r>
  <r>
    <s v="Incremental"/>
    <s v="Media"/>
    <x v="1"/>
    <x v="2"/>
    <x v="26"/>
    <s v=" Total_JP"/>
    <x v="101"/>
    <n v="0"/>
  </r>
  <r>
    <s v="Incremental"/>
    <s v="Media"/>
    <x v="1"/>
    <x v="2"/>
    <x v="26"/>
    <s v=" Total_JP"/>
    <x v="102"/>
    <n v="0"/>
  </r>
  <r>
    <s v="Incremental"/>
    <s v="Media"/>
    <x v="1"/>
    <x v="2"/>
    <x v="26"/>
    <s v=" Total_JP"/>
    <x v="103"/>
    <n v="0"/>
  </r>
  <r>
    <s v="Incremental"/>
    <s v="Media"/>
    <x v="1"/>
    <x v="2"/>
    <x v="26"/>
    <s v=" Total_JP"/>
    <x v="104"/>
    <n v="0"/>
  </r>
  <r>
    <s v="Incremental"/>
    <s v="Media"/>
    <x v="1"/>
    <x v="2"/>
    <x v="26"/>
    <s v=" Total_JP"/>
    <x v="105"/>
    <n v="0"/>
  </r>
  <r>
    <s v="Incremental"/>
    <s v="Media"/>
    <x v="1"/>
    <x v="2"/>
    <x v="26"/>
    <s v=" Total_JP"/>
    <x v="106"/>
    <n v="0"/>
  </r>
  <r>
    <s v="Incremental"/>
    <s v="Media"/>
    <x v="1"/>
    <x v="2"/>
    <x v="26"/>
    <s v=" Total_JP"/>
    <x v="107"/>
    <n v="0"/>
  </r>
  <r>
    <s v="Incremental"/>
    <s v="Media"/>
    <x v="1"/>
    <x v="2"/>
    <x v="26"/>
    <s v=" Total_JP"/>
    <x v="108"/>
    <n v="0"/>
  </r>
  <r>
    <s v="Incremental"/>
    <s v="Media"/>
    <x v="1"/>
    <x v="2"/>
    <x v="26"/>
    <s v=" Total_JP"/>
    <x v="109"/>
    <n v="0"/>
  </r>
  <r>
    <s v="Incremental"/>
    <s v="Media"/>
    <x v="1"/>
    <x v="2"/>
    <x v="26"/>
    <s v=" Total_JP"/>
    <x v="110"/>
    <n v="0"/>
  </r>
  <r>
    <s v="Incremental"/>
    <s v="Media"/>
    <x v="1"/>
    <x v="2"/>
    <x v="26"/>
    <s v=" Total_JP"/>
    <x v="111"/>
    <n v="0"/>
  </r>
  <r>
    <s v="Incremental"/>
    <s v="Media"/>
    <x v="1"/>
    <x v="2"/>
    <x v="26"/>
    <s v=" Total_JP"/>
    <x v="112"/>
    <n v="0"/>
  </r>
  <r>
    <s v="Incremental"/>
    <s v="Media"/>
    <x v="1"/>
    <x v="2"/>
    <x v="26"/>
    <s v=" Total_JP"/>
    <x v="113"/>
    <n v="0"/>
  </r>
  <r>
    <s v="Incremental"/>
    <s v="Media"/>
    <x v="1"/>
    <x v="2"/>
    <x v="26"/>
    <s v=" Total_JP"/>
    <x v="114"/>
    <n v="0"/>
  </r>
  <r>
    <s v="Incremental"/>
    <s v="Media"/>
    <x v="1"/>
    <x v="2"/>
    <x v="26"/>
    <s v=" Total_JP"/>
    <x v="115"/>
    <n v="0"/>
  </r>
  <r>
    <s v="Incremental"/>
    <s v="Media"/>
    <x v="1"/>
    <x v="2"/>
    <x v="26"/>
    <s v=" Total_JP"/>
    <x v="116"/>
    <n v="0"/>
  </r>
  <r>
    <s v="Incremental"/>
    <s v="Media"/>
    <x v="1"/>
    <x v="2"/>
    <x v="26"/>
    <s v=" Total_JP"/>
    <x v="117"/>
    <n v="0"/>
  </r>
  <r>
    <s v="Incremental"/>
    <s v="Media"/>
    <x v="1"/>
    <x v="2"/>
    <x v="26"/>
    <s v=" Total_JP"/>
    <x v="118"/>
    <n v="0"/>
  </r>
  <r>
    <s v="Incremental"/>
    <s v="Media"/>
    <x v="1"/>
    <x v="2"/>
    <x v="26"/>
    <s v=" Total_JP"/>
    <x v="119"/>
    <n v="0"/>
  </r>
  <r>
    <s v="Incremental"/>
    <s v="Media"/>
    <x v="1"/>
    <x v="2"/>
    <x v="26"/>
    <s v=" Total_JP"/>
    <x v="120"/>
    <n v="0"/>
  </r>
  <r>
    <s v="Incremental"/>
    <s v="Media"/>
    <x v="1"/>
    <x v="2"/>
    <x v="26"/>
    <s v=" Total_JP"/>
    <x v="121"/>
    <n v="0"/>
  </r>
  <r>
    <s v="Incremental"/>
    <s v="Media"/>
    <x v="1"/>
    <x v="2"/>
    <x v="26"/>
    <s v=" Total_JP"/>
    <x v="122"/>
    <n v="0"/>
  </r>
  <r>
    <s v="Incremental"/>
    <s v="Media"/>
    <x v="1"/>
    <x v="2"/>
    <x v="26"/>
    <s v=" Total_JP"/>
    <x v="123"/>
    <n v="0"/>
  </r>
  <r>
    <s v="Incremental"/>
    <s v="Media"/>
    <x v="1"/>
    <x v="2"/>
    <x v="26"/>
    <s v=" Total_JP"/>
    <x v="124"/>
    <n v="34114.291533199998"/>
  </r>
  <r>
    <s v="Incremental"/>
    <s v="Media"/>
    <x v="1"/>
    <x v="2"/>
    <x v="26"/>
    <s v=" Total_JP"/>
    <x v="125"/>
    <n v="44399.360284100003"/>
  </r>
  <r>
    <s v="Incremental"/>
    <s v="Media"/>
    <x v="1"/>
    <x v="2"/>
    <x v="26"/>
    <s v=" Total_JP"/>
    <x v="126"/>
    <n v="45950.794564199998"/>
  </r>
  <r>
    <s v="Incremental"/>
    <s v="Media"/>
    <x v="1"/>
    <x v="2"/>
    <x v="26"/>
    <s v=" Total_JP"/>
    <x v="127"/>
    <n v="36648.377373399999"/>
  </r>
  <r>
    <s v="Incremental"/>
    <s v="Media"/>
    <x v="1"/>
    <x v="2"/>
    <x v="26"/>
    <s v=" Total_JP"/>
    <x v="128"/>
    <n v="23267.248952099999"/>
  </r>
  <r>
    <s v="Incremental"/>
    <s v="Media"/>
    <x v="1"/>
    <x v="2"/>
    <x v="26"/>
    <s v=" Total_JP"/>
    <x v="129"/>
    <n v="10303.479121"/>
  </r>
  <r>
    <s v="Incremental"/>
    <s v="Media"/>
    <x v="1"/>
    <x v="2"/>
    <x v="26"/>
    <s v=" Total_JP"/>
    <x v="130"/>
    <n v="0"/>
  </r>
  <r>
    <s v="Incremental"/>
    <s v="Media"/>
    <x v="1"/>
    <x v="2"/>
    <x v="26"/>
    <s v=" Total_JP"/>
    <x v="131"/>
    <n v="0"/>
  </r>
  <r>
    <s v="Incremental"/>
    <s v="Media"/>
    <x v="1"/>
    <x v="2"/>
    <x v="26"/>
    <s v=" Total_JP"/>
    <x v="132"/>
    <n v="0"/>
  </r>
  <r>
    <s v="Incremental"/>
    <s v="Media"/>
    <x v="1"/>
    <x v="2"/>
    <x v="26"/>
    <s v=" Total_JP"/>
    <x v="133"/>
    <n v="0"/>
  </r>
  <r>
    <s v="Incremental"/>
    <s v="Media"/>
    <x v="1"/>
    <x v="2"/>
    <x v="26"/>
    <s v=" Total_JP"/>
    <x v="134"/>
    <n v="0"/>
  </r>
  <r>
    <s v="Incremental"/>
    <s v="Media"/>
    <x v="1"/>
    <x v="2"/>
    <x v="26"/>
    <s v=" Total_JP"/>
    <x v="135"/>
    <n v="0"/>
  </r>
  <r>
    <s v="Incremental"/>
    <s v="Media"/>
    <x v="1"/>
    <x v="2"/>
    <x v="26"/>
    <s v=" Total_JP"/>
    <x v="136"/>
    <n v="0"/>
  </r>
  <r>
    <s v="Incremental"/>
    <s v="Media"/>
    <x v="1"/>
    <x v="2"/>
    <x v="26"/>
    <s v=" Total_JP"/>
    <x v="137"/>
    <n v="0"/>
  </r>
  <r>
    <s v="Incremental"/>
    <s v="Media"/>
    <x v="1"/>
    <x v="2"/>
    <x v="26"/>
    <s v=" Total_JP"/>
    <x v="138"/>
    <n v="0"/>
  </r>
  <r>
    <s v="Incremental"/>
    <s v="Media"/>
    <x v="1"/>
    <x v="2"/>
    <x v="26"/>
    <s v=" Total_JP"/>
    <x v="139"/>
    <n v="0"/>
  </r>
  <r>
    <s v="Incremental"/>
    <s v="Media"/>
    <x v="1"/>
    <x v="2"/>
    <x v="26"/>
    <s v=" Total_JP"/>
    <x v="140"/>
    <n v="0"/>
  </r>
  <r>
    <s v="Incremental"/>
    <s v="Media"/>
    <x v="1"/>
    <x v="2"/>
    <x v="26"/>
    <s v=" Total_JP"/>
    <x v="141"/>
    <n v="0"/>
  </r>
  <r>
    <s v="Incremental"/>
    <s v="Media"/>
    <x v="1"/>
    <x v="2"/>
    <x v="26"/>
    <s v=" Total_JP"/>
    <x v="142"/>
    <n v="0"/>
  </r>
  <r>
    <s v="Incremental"/>
    <s v="Media"/>
    <x v="1"/>
    <x v="2"/>
    <x v="26"/>
    <s v=" Total_JP"/>
    <x v="143"/>
    <n v="0"/>
  </r>
  <r>
    <s v="Incremental"/>
    <s v="Media"/>
    <x v="1"/>
    <x v="2"/>
    <x v="26"/>
    <s v=" Total_JP"/>
    <x v="144"/>
    <n v="0"/>
  </r>
  <r>
    <s v="Incremental"/>
    <s v="Media"/>
    <x v="1"/>
    <x v="2"/>
    <x v="26"/>
    <s v=" Total_JP"/>
    <x v="145"/>
    <n v="0"/>
  </r>
  <r>
    <s v="Incremental"/>
    <s v="Media"/>
    <x v="1"/>
    <x v="2"/>
    <x v="26"/>
    <s v=" Total_JP"/>
    <x v="146"/>
    <n v="0"/>
  </r>
  <r>
    <s v="Incremental"/>
    <s v="Media"/>
    <x v="1"/>
    <x v="2"/>
    <x v="26"/>
    <s v=" Total_JP"/>
    <x v="147"/>
    <n v="0"/>
  </r>
  <r>
    <s v="Incremental"/>
    <s v="Media"/>
    <x v="1"/>
    <x v="2"/>
    <x v="26"/>
    <s v=" Total_JP"/>
    <x v="148"/>
    <n v="0"/>
  </r>
  <r>
    <s v="Incremental"/>
    <s v="Media"/>
    <x v="1"/>
    <x v="2"/>
    <x v="26"/>
    <s v=" Total_JP"/>
    <x v="149"/>
    <n v="0"/>
  </r>
  <r>
    <s v="Incremental"/>
    <s v="Media"/>
    <x v="1"/>
    <x v="2"/>
    <x v="26"/>
    <s v=" Total_JP"/>
    <x v="150"/>
    <n v="0"/>
  </r>
  <r>
    <s v="Incremental"/>
    <s v="Media"/>
    <x v="1"/>
    <x v="2"/>
    <x v="26"/>
    <s v=" Total_JP"/>
    <x v="151"/>
    <n v="0"/>
  </r>
  <r>
    <s v="Incremental"/>
    <s v="Media"/>
    <x v="1"/>
    <x v="2"/>
    <x v="26"/>
    <s v=" Total_JP"/>
    <x v="152"/>
    <n v="0"/>
  </r>
  <r>
    <s v="Incremental"/>
    <s v="Media"/>
    <x v="1"/>
    <x v="2"/>
    <x v="26"/>
    <s v=" Total_JP"/>
    <x v="153"/>
    <n v="0"/>
  </r>
  <r>
    <s v="Incremental"/>
    <s v="Media"/>
    <x v="1"/>
    <x v="2"/>
    <x v="26"/>
    <s v=" Total_JP"/>
    <x v="154"/>
    <n v="0"/>
  </r>
  <r>
    <s v="Incremental"/>
    <s v="Media"/>
    <x v="1"/>
    <x v="2"/>
    <x v="26"/>
    <s v=" Total_JP"/>
    <x v="155"/>
    <n v="0"/>
  </r>
  <r>
    <s v="Incremental"/>
    <s v="Media"/>
    <x v="1"/>
    <x v="1"/>
    <x v="27"/>
    <s v=" Total_JP"/>
    <x v="0"/>
    <n v="0"/>
  </r>
  <r>
    <s v="Incremental"/>
    <s v="Media"/>
    <x v="1"/>
    <x v="1"/>
    <x v="27"/>
    <s v=" Total_JP"/>
    <x v="1"/>
    <n v="0"/>
  </r>
  <r>
    <s v="Incremental"/>
    <s v="Media"/>
    <x v="1"/>
    <x v="1"/>
    <x v="27"/>
    <s v=" Total_JP"/>
    <x v="2"/>
    <n v="0"/>
  </r>
  <r>
    <s v="Incremental"/>
    <s v="Media"/>
    <x v="1"/>
    <x v="1"/>
    <x v="27"/>
    <s v=" Total_JP"/>
    <x v="3"/>
    <n v="0"/>
  </r>
  <r>
    <s v="Incremental"/>
    <s v="Media"/>
    <x v="1"/>
    <x v="1"/>
    <x v="27"/>
    <s v=" Total_JP"/>
    <x v="4"/>
    <n v="0"/>
  </r>
  <r>
    <s v="Incremental"/>
    <s v="Media"/>
    <x v="1"/>
    <x v="1"/>
    <x v="27"/>
    <s v=" Total_JP"/>
    <x v="5"/>
    <n v="0"/>
  </r>
  <r>
    <s v="Incremental"/>
    <s v="Media"/>
    <x v="1"/>
    <x v="1"/>
    <x v="27"/>
    <s v=" Total_JP"/>
    <x v="6"/>
    <n v="0"/>
  </r>
  <r>
    <s v="Incremental"/>
    <s v="Media"/>
    <x v="1"/>
    <x v="1"/>
    <x v="27"/>
    <s v=" Total_JP"/>
    <x v="7"/>
    <n v="0"/>
  </r>
  <r>
    <s v="Incremental"/>
    <s v="Media"/>
    <x v="1"/>
    <x v="1"/>
    <x v="27"/>
    <s v=" Total_JP"/>
    <x v="8"/>
    <n v="0"/>
  </r>
  <r>
    <s v="Incremental"/>
    <s v="Media"/>
    <x v="1"/>
    <x v="1"/>
    <x v="27"/>
    <s v=" Total_JP"/>
    <x v="9"/>
    <n v="0"/>
  </r>
  <r>
    <s v="Incremental"/>
    <s v="Media"/>
    <x v="1"/>
    <x v="1"/>
    <x v="27"/>
    <s v=" Total_JP"/>
    <x v="10"/>
    <n v="256843.75630020001"/>
  </r>
  <r>
    <s v="Incremental"/>
    <s v="Media"/>
    <x v="1"/>
    <x v="1"/>
    <x v="27"/>
    <s v=" Total_JP"/>
    <x v="11"/>
    <n v="420571.76403810002"/>
  </r>
  <r>
    <s v="Incremental"/>
    <s v="Media"/>
    <x v="1"/>
    <x v="1"/>
    <x v="27"/>
    <s v=" Total_JP"/>
    <x v="12"/>
    <n v="0"/>
  </r>
  <r>
    <s v="Incremental"/>
    <s v="Media"/>
    <x v="1"/>
    <x v="1"/>
    <x v="27"/>
    <s v=" Total_JP"/>
    <x v="13"/>
    <n v="0"/>
  </r>
  <r>
    <s v="Incremental"/>
    <s v="Media"/>
    <x v="1"/>
    <x v="1"/>
    <x v="27"/>
    <s v=" Total_JP"/>
    <x v="14"/>
    <n v="0"/>
  </r>
  <r>
    <s v="Incremental"/>
    <s v="Media"/>
    <x v="1"/>
    <x v="1"/>
    <x v="27"/>
    <s v=" Total_JP"/>
    <x v="15"/>
    <n v="0"/>
  </r>
  <r>
    <s v="Incremental"/>
    <s v="Media"/>
    <x v="1"/>
    <x v="1"/>
    <x v="27"/>
    <s v=" Total_JP"/>
    <x v="16"/>
    <n v="0"/>
  </r>
  <r>
    <s v="Incremental"/>
    <s v="Media"/>
    <x v="1"/>
    <x v="1"/>
    <x v="27"/>
    <s v=" Total_JP"/>
    <x v="17"/>
    <n v="0"/>
  </r>
  <r>
    <s v="Incremental"/>
    <s v="Media"/>
    <x v="1"/>
    <x v="1"/>
    <x v="27"/>
    <s v=" Total_JP"/>
    <x v="18"/>
    <n v="0"/>
  </r>
  <r>
    <s v="Incremental"/>
    <s v="Media"/>
    <x v="1"/>
    <x v="1"/>
    <x v="27"/>
    <s v=" Total_JP"/>
    <x v="19"/>
    <n v="0"/>
  </r>
  <r>
    <s v="Incremental"/>
    <s v="Media"/>
    <x v="1"/>
    <x v="1"/>
    <x v="27"/>
    <s v=" Total_JP"/>
    <x v="20"/>
    <n v="0"/>
  </r>
  <r>
    <s v="Incremental"/>
    <s v="Media"/>
    <x v="1"/>
    <x v="1"/>
    <x v="27"/>
    <s v=" Total_JP"/>
    <x v="21"/>
    <n v="0"/>
  </r>
  <r>
    <s v="Incremental"/>
    <s v="Media"/>
    <x v="1"/>
    <x v="1"/>
    <x v="27"/>
    <s v=" Total_JP"/>
    <x v="22"/>
    <n v="0"/>
  </r>
  <r>
    <s v="Incremental"/>
    <s v="Media"/>
    <x v="1"/>
    <x v="1"/>
    <x v="27"/>
    <s v=" Total_JP"/>
    <x v="23"/>
    <n v="0"/>
  </r>
  <r>
    <s v="Incremental"/>
    <s v="Media"/>
    <x v="1"/>
    <x v="1"/>
    <x v="27"/>
    <s v=" Total_JP"/>
    <x v="24"/>
    <n v="0"/>
  </r>
  <r>
    <s v="Incremental"/>
    <s v="Media"/>
    <x v="1"/>
    <x v="1"/>
    <x v="27"/>
    <s v=" Total_JP"/>
    <x v="25"/>
    <n v="0"/>
  </r>
  <r>
    <s v="Incremental"/>
    <s v="Media"/>
    <x v="1"/>
    <x v="1"/>
    <x v="27"/>
    <s v=" Total_JP"/>
    <x v="26"/>
    <n v="0"/>
  </r>
  <r>
    <s v="Incremental"/>
    <s v="Media"/>
    <x v="1"/>
    <x v="1"/>
    <x v="27"/>
    <s v=" Total_JP"/>
    <x v="27"/>
    <n v="0"/>
  </r>
  <r>
    <s v="Incremental"/>
    <s v="Media"/>
    <x v="1"/>
    <x v="1"/>
    <x v="27"/>
    <s v=" Total_JP"/>
    <x v="28"/>
    <n v="0"/>
  </r>
  <r>
    <s v="Incremental"/>
    <s v="Media"/>
    <x v="1"/>
    <x v="1"/>
    <x v="27"/>
    <s v=" Total_JP"/>
    <x v="29"/>
    <n v="0"/>
  </r>
  <r>
    <s v="Incremental"/>
    <s v="Media"/>
    <x v="1"/>
    <x v="1"/>
    <x v="27"/>
    <s v=" Total_JP"/>
    <x v="30"/>
    <n v="0"/>
  </r>
  <r>
    <s v="Incremental"/>
    <s v="Media"/>
    <x v="1"/>
    <x v="1"/>
    <x v="27"/>
    <s v=" Total_JP"/>
    <x v="31"/>
    <n v="0"/>
  </r>
  <r>
    <s v="Incremental"/>
    <s v="Media"/>
    <x v="1"/>
    <x v="1"/>
    <x v="27"/>
    <s v=" Total_JP"/>
    <x v="32"/>
    <n v="0"/>
  </r>
  <r>
    <s v="Incremental"/>
    <s v="Media"/>
    <x v="1"/>
    <x v="1"/>
    <x v="27"/>
    <s v=" Total_JP"/>
    <x v="33"/>
    <n v="0"/>
  </r>
  <r>
    <s v="Incremental"/>
    <s v="Media"/>
    <x v="1"/>
    <x v="1"/>
    <x v="27"/>
    <s v=" Total_JP"/>
    <x v="34"/>
    <n v="0"/>
  </r>
  <r>
    <s v="Incremental"/>
    <s v="Media"/>
    <x v="1"/>
    <x v="1"/>
    <x v="27"/>
    <s v=" Total_JP"/>
    <x v="35"/>
    <n v="0"/>
  </r>
  <r>
    <s v="Incremental"/>
    <s v="Media"/>
    <x v="1"/>
    <x v="1"/>
    <x v="27"/>
    <s v=" Total_JP"/>
    <x v="36"/>
    <n v="0"/>
  </r>
  <r>
    <s v="Incremental"/>
    <s v="Media"/>
    <x v="1"/>
    <x v="1"/>
    <x v="27"/>
    <s v=" Total_JP"/>
    <x v="37"/>
    <n v="0"/>
  </r>
  <r>
    <s v="Incremental"/>
    <s v="Media"/>
    <x v="1"/>
    <x v="1"/>
    <x v="27"/>
    <s v=" Total_JP"/>
    <x v="38"/>
    <n v="0"/>
  </r>
  <r>
    <s v="Incremental"/>
    <s v="Media"/>
    <x v="1"/>
    <x v="1"/>
    <x v="27"/>
    <s v=" Total_JP"/>
    <x v="39"/>
    <n v="0"/>
  </r>
  <r>
    <s v="Incremental"/>
    <s v="Media"/>
    <x v="1"/>
    <x v="1"/>
    <x v="27"/>
    <s v=" Total_JP"/>
    <x v="40"/>
    <n v="0"/>
  </r>
  <r>
    <s v="Incremental"/>
    <s v="Media"/>
    <x v="1"/>
    <x v="1"/>
    <x v="27"/>
    <s v=" Total_JP"/>
    <x v="41"/>
    <n v="0"/>
  </r>
  <r>
    <s v="Incremental"/>
    <s v="Media"/>
    <x v="1"/>
    <x v="1"/>
    <x v="27"/>
    <s v=" Total_JP"/>
    <x v="42"/>
    <n v="0"/>
  </r>
  <r>
    <s v="Incremental"/>
    <s v="Media"/>
    <x v="1"/>
    <x v="1"/>
    <x v="27"/>
    <s v=" Total_JP"/>
    <x v="43"/>
    <n v="0"/>
  </r>
  <r>
    <s v="Incremental"/>
    <s v="Media"/>
    <x v="1"/>
    <x v="1"/>
    <x v="27"/>
    <s v=" Total_JP"/>
    <x v="44"/>
    <n v="0"/>
  </r>
  <r>
    <s v="Incremental"/>
    <s v="Media"/>
    <x v="1"/>
    <x v="1"/>
    <x v="27"/>
    <s v=" Total_JP"/>
    <x v="45"/>
    <n v="0"/>
  </r>
  <r>
    <s v="Incremental"/>
    <s v="Media"/>
    <x v="1"/>
    <x v="1"/>
    <x v="27"/>
    <s v=" Total_JP"/>
    <x v="46"/>
    <n v="0"/>
  </r>
  <r>
    <s v="Incremental"/>
    <s v="Media"/>
    <x v="1"/>
    <x v="1"/>
    <x v="27"/>
    <s v=" Total_JP"/>
    <x v="47"/>
    <n v="0"/>
  </r>
  <r>
    <s v="Incremental"/>
    <s v="Media"/>
    <x v="1"/>
    <x v="1"/>
    <x v="27"/>
    <s v=" Total_JP"/>
    <x v="48"/>
    <n v="0"/>
  </r>
  <r>
    <s v="Incremental"/>
    <s v="Media"/>
    <x v="1"/>
    <x v="1"/>
    <x v="27"/>
    <s v=" Total_JP"/>
    <x v="49"/>
    <n v="0"/>
  </r>
  <r>
    <s v="Incremental"/>
    <s v="Media"/>
    <x v="1"/>
    <x v="1"/>
    <x v="27"/>
    <s v=" Total_JP"/>
    <x v="50"/>
    <n v="0"/>
  </r>
  <r>
    <s v="Incremental"/>
    <s v="Media"/>
    <x v="1"/>
    <x v="1"/>
    <x v="27"/>
    <s v=" Total_JP"/>
    <x v="51"/>
    <n v="0"/>
  </r>
  <r>
    <s v="Incremental"/>
    <s v="Media"/>
    <x v="1"/>
    <x v="1"/>
    <x v="27"/>
    <s v=" Total_JP"/>
    <x v="52"/>
    <n v="0"/>
  </r>
  <r>
    <s v="Incremental"/>
    <s v="Media"/>
    <x v="1"/>
    <x v="1"/>
    <x v="27"/>
    <s v=" Total_JP"/>
    <x v="53"/>
    <n v="0"/>
  </r>
  <r>
    <s v="Incremental"/>
    <s v="Media"/>
    <x v="1"/>
    <x v="1"/>
    <x v="27"/>
    <s v=" Total_JP"/>
    <x v="54"/>
    <n v="0"/>
  </r>
  <r>
    <s v="Incremental"/>
    <s v="Media"/>
    <x v="1"/>
    <x v="1"/>
    <x v="27"/>
    <s v=" Total_JP"/>
    <x v="55"/>
    <n v="0"/>
  </r>
  <r>
    <s v="Incremental"/>
    <s v="Media"/>
    <x v="1"/>
    <x v="1"/>
    <x v="27"/>
    <s v=" Total_JP"/>
    <x v="56"/>
    <n v="0"/>
  </r>
  <r>
    <s v="Incremental"/>
    <s v="Media"/>
    <x v="1"/>
    <x v="1"/>
    <x v="27"/>
    <s v=" Total_JP"/>
    <x v="57"/>
    <n v="0"/>
  </r>
  <r>
    <s v="Incremental"/>
    <s v="Media"/>
    <x v="1"/>
    <x v="1"/>
    <x v="27"/>
    <s v=" Total_JP"/>
    <x v="58"/>
    <n v="0"/>
  </r>
  <r>
    <s v="Incremental"/>
    <s v="Media"/>
    <x v="1"/>
    <x v="1"/>
    <x v="27"/>
    <s v=" Total_JP"/>
    <x v="59"/>
    <n v="0"/>
  </r>
  <r>
    <s v="Incremental"/>
    <s v="Media"/>
    <x v="1"/>
    <x v="1"/>
    <x v="27"/>
    <s v=" Total_JP"/>
    <x v="60"/>
    <n v="0"/>
  </r>
  <r>
    <s v="Incremental"/>
    <s v="Media"/>
    <x v="1"/>
    <x v="1"/>
    <x v="27"/>
    <s v=" Total_JP"/>
    <x v="61"/>
    <n v="0"/>
  </r>
  <r>
    <s v="Incremental"/>
    <s v="Media"/>
    <x v="1"/>
    <x v="1"/>
    <x v="27"/>
    <s v=" Total_JP"/>
    <x v="62"/>
    <n v="0"/>
  </r>
  <r>
    <s v="Incremental"/>
    <s v="Media"/>
    <x v="1"/>
    <x v="1"/>
    <x v="27"/>
    <s v=" Total_JP"/>
    <x v="63"/>
    <n v="0"/>
  </r>
  <r>
    <s v="Incremental"/>
    <s v="Media"/>
    <x v="1"/>
    <x v="1"/>
    <x v="27"/>
    <s v=" Total_JP"/>
    <x v="64"/>
    <n v="0"/>
  </r>
  <r>
    <s v="Incremental"/>
    <s v="Media"/>
    <x v="1"/>
    <x v="1"/>
    <x v="27"/>
    <s v=" Total_JP"/>
    <x v="65"/>
    <n v="0"/>
  </r>
  <r>
    <s v="Incremental"/>
    <s v="Media"/>
    <x v="1"/>
    <x v="1"/>
    <x v="27"/>
    <s v=" Total_JP"/>
    <x v="66"/>
    <n v="0"/>
  </r>
  <r>
    <s v="Incremental"/>
    <s v="Media"/>
    <x v="1"/>
    <x v="1"/>
    <x v="27"/>
    <s v=" Total_JP"/>
    <x v="67"/>
    <n v="0"/>
  </r>
  <r>
    <s v="Incremental"/>
    <s v="Media"/>
    <x v="1"/>
    <x v="1"/>
    <x v="27"/>
    <s v=" Total_JP"/>
    <x v="68"/>
    <n v="0"/>
  </r>
  <r>
    <s v="Incremental"/>
    <s v="Media"/>
    <x v="1"/>
    <x v="1"/>
    <x v="27"/>
    <s v=" Total_JP"/>
    <x v="69"/>
    <n v="0"/>
  </r>
  <r>
    <s v="Incremental"/>
    <s v="Media"/>
    <x v="1"/>
    <x v="1"/>
    <x v="27"/>
    <s v=" Total_JP"/>
    <x v="70"/>
    <n v="0"/>
  </r>
  <r>
    <s v="Incremental"/>
    <s v="Media"/>
    <x v="1"/>
    <x v="1"/>
    <x v="27"/>
    <s v=" Total_JP"/>
    <x v="71"/>
    <n v="0"/>
  </r>
  <r>
    <s v="Incremental"/>
    <s v="Media"/>
    <x v="1"/>
    <x v="1"/>
    <x v="27"/>
    <s v=" Total_JP"/>
    <x v="72"/>
    <n v="0"/>
  </r>
  <r>
    <s v="Incremental"/>
    <s v="Media"/>
    <x v="1"/>
    <x v="1"/>
    <x v="27"/>
    <s v=" Total_JP"/>
    <x v="73"/>
    <n v="0"/>
  </r>
  <r>
    <s v="Incremental"/>
    <s v="Media"/>
    <x v="1"/>
    <x v="1"/>
    <x v="27"/>
    <s v=" Total_JP"/>
    <x v="74"/>
    <n v="0"/>
  </r>
  <r>
    <s v="Incremental"/>
    <s v="Media"/>
    <x v="1"/>
    <x v="1"/>
    <x v="27"/>
    <s v=" Total_JP"/>
    <x v="75"/>
    <n v="0"/>
  </r>
  <r>
    <s v="Incremental"/>
    <s v="Media"/>
    <x v="1"/>
    <x v="1"/>
    <x v="27"/>
    <s v=" Total_JP"/>
    <x v="76"/>
    <n v="0"/>
  </r>
  <r>
    <s v="Incremental"/>
    <s v="Media"/>
    <x v="1"/>
    <x v="1"/>
    <x v="27"/>
    <s v=" Total_JP"/>
    <x v="77"/>
    <n v="0"/>
  </r>
  <r>
    <s v="Incremental"/>
    <s v="Media"/>
    <x v="1"/>
    <x v="1"/>
    <x v="27"/>
    <s v=" Total_JP"/>
    <x v="78"/>
    <n v="0"/>
  </r>
  <r>
    <s v="Incremental"/>
    <s v="Media"/>
    <x v="1"/>
    <x v="1"/>
    <x v="27"/>
    <s v=" Total_JP"/>
    <x v="79"/>
    <n v="0"/>
  </r>
  <r>
    <s v="Incremental"/>
    <s v="Media"/>
    <x v="1"/>
    <x v="1"/>
    <x v="27"/>
    <s v=" Total_JP"/>
    <x v="80"/>
    <n v="0"/>
  </r>
  <r>
    <s v="Incremental"/>
    <s v="Media"/>
    <x v="1"/>
    <x v="1"/>
    <x v="27"/>
    <s v=" Total_JP"/>
    <x v="81"/>
    <n v="0"/>
  </r>
  <r>
    <s v="Incremental"/>
    <s v="Media"/>
    <x v="1"/>
    <x v="1"/>
    <x v="27"/>
    <s v=" Total_JP"/>
    <x v="82"/>
    <n v="0"/>
  </r>
  <r>
    <s v="Incremental"/>
    <s v="Media"/>
    <x v="1"/>
    <x v="1"/>
    <x v="27"/>
    <s v=" Total_JP"/>
    <x v="83"/>
    <n v="0"/>
  </r>
  <r>
    <s v="Incremental"/>
    <s v="Media"/>
    <x v="1"/>
    <x v="1"/>
    <x v="27"/>
    <s v=" Total_JP"/>
    <x v="84"/>
    <n v="0"/>
  </r>
  <r>
    <s v="Incremental"/>
    <s v="Media"/>
    <x v="1"/>
    <x v="1"/>
    <x v="27"/>
    <s v=" Total_JP"/>
    <x v="85"/>
    <n v="0"/>
  </r>
  <r>
    <s v="Incremental"/>
    <s v="Media"/>
    <x v="1"/>
    <x v="1"/>
    <x v="27"/>
    <s v=" Total_JP"/>
    <x v="86"/>
    <n v="0"/>
  </r>
  <r>
    <s v="Incremental"/>
    <s v="Media"/>
    <x v="1"/>
    <x v="1"/>
    <x v="27"/>
    <s v=" Total_JP"/>
    <x v="87"/>
    <n v="0"/>
  </r>
  <r>
    <s v="Incremental"/>
    <s v="Media"/>
    <x v="1"/>
    <x v="1"/>
    <x v="27"/>
    <s v=" Total_JP"/>
    <x v="88"/>
    <n v="0"/>
  </r>
  <r>
    <s v="Incremental"/>
    <s v="Media"/>
    <x v="1"/>
    <x v="1"/>
    <x v="27"/>
    <s v=" Total_JP"/>
    <x v="89"/>
    <n v="0"/>
  </r>
  <r>
    <s v="Incremental"/>
    <s v="Media"/>
    <x v="1"/>
    <x v="1"/>
    <x v="27"/>
    <s v=" Total_JP"/>
    <x v="90"/>
    <n v="0"/>
  </r>
  <r>
    <s v="Incremental"/>
    <s v="Media"/>
    <x v="1"/>
    <x v="1"/>
    <x v="27"/>
    <s v=" Total_JP"/>
    <x v="91"/>
    <n v="0"/>
  </r>
  <r>
    <s v="Incremental"/>
    <s v="Media"/>
    <x v="1"/>
    <x v="1"/>
    <x v="27"/>
    <s v=" Total_JP"/>
    <x v="92"/>
    <n v="0"/>
  </r>
  <r>
    <s v="Incremental"/>
    <s v="Media"/>
    <x v="1"/>
    <x v="1"/>
    <x v="27"/>
    <s v=" Total_JP"/>
    <x v="93"/>
    <n v="0"/>
  </r>
  <r>
    <s v="Incremental"/>
    <s v="Media"/>
    <x v="1"/>
    <x v="1"/>
    <x v="27"/>
    <s v=" Total_JP"/>
    <x v="94"/>
    <n v="0"/>
  </r>
  <r>
    <s v="Incremental"/>
    <s v="Media"/>
    <x v="1"/>
    <x v="1"/>
    <x v="27"/>
    <s v=" Total_JP"/>
    <x v="95"/>
    <n v="0"/>
  </r>
  <r>
    <s v="Incremental"/>
    <s v="Media"/>
    <x v="1"/>
    <x v="1"/>
    <x v="27"/>
    <s v=" Total_JP"/>
    <x v="96"/>
    <n v="0"/>
  </r>
  <r>
    <s v="Incremental"/>
    <s v="Media"/>
    <x v="1"/>
    <x v="1"/>
    <x v="27"/>
    <s v=" Total_JP"/>
    <x v="97"/>
    <n v="0"/>
  </r>
  <r>
    <s v="Incremental"/>
    <s v="Media"/>
    <x v="1"/>
    <x v="1"/>
    <x v="27"/>
    <s v=" Total_JP"/>
    <x v="98"/>
    <n v="0"/>
  </r>
  <r>
    <s v="Incremental"/>
    <s v="Media"/>
    <x v="1"/>
    <x v="1"/>
    <x v="27"/>
    <s v=" Total_JP"/>
    <x v="99"/>
    <n v="0"/>
  </r>
  <r>
    <s v="Incremental"/>
    <s v="Media"/>
    <x v="1"/>
    <x v="1"/>
    <x v="27"/>
    <s v=" Total_JP"/>
    <x v="100"/>
    <n v="0"/>
  </r>
  <r>
    <s v="Incremental"/>
    <s v="Media"/>
    <x v="1"/>
    <x v="1"/>
    <x v="27"/>
    <s v=" Total_JP"/>
    <x v="101"/>
    <n v="0"/>
  </r>
  <r>
    <s v="Incremental"/>
    <s v="Media"/>
    <x v="1"/>
    <x v="1"/>
    <x v="27"/>
    <s v=" Total_JP"/>
    <x v="102"/>
    <n v="0"/>
  </r>
  <r>
    <s v="Incremental"/>
    <s v="Media"/>
    <x v="1"/>
    <x v="1"/>
    <x v="27"/>
    <s v=" Total_JP"/>
    <x v="103"/>
    <n v="0"/>
  </r>
  <r>
    <s v="Incremental"/>
    <s v="Media"/>
    <x v="1"/>
    <x v="1"/>
    <x v="27"/>
    <s v=" Total_JP"/>
    <x v="104"/>
    <n v="0"/>
  </r>
  <r>
    <s v="Incremental"/>
    <s v="Media"/>
    <x v="1"/>
    <x v="1"/>
    <x v="27"/>
    <s v=" Total_JP"/>
    <x v="105"/>
    <n v="0"/>
  </r>
  <r>
    <s v="Incremental"/>
    <s v="Media"/>
    <x v="1"/>
    <x v="1"/>
    <x v="27"/>
    <s v=" Total_JP"/>
    <x v="106"/>
    <n v="0"/>
  </r>
  <r>
    <s v="Incremental"/>
    <s v="Media"/>
    <x v="1"/>
    <x v="1"/>
    <x v="27"/>
    <s v=" Total_JP"/>
    <x v="107"/>
    <n v="0"/>
  </r>
  <r>
    <s v="Incremental"/>
    <s v="Media"/>
    <x v="1"/>
    <x v="1"/>
    <x v="27"/>
    <s v=" Total_JP"/>
    <x v="108"/>
    <n v="0"/>
  </r>
  <r>
    <s v="Incremental"/>
    <s v="Media"/>
    <x v="1"/>
    <x v="1"/>
    <x v="27"/>
    <s v=" Total_JP"/>
    <x v="109"/>
    <n v="0"/>
  </r>
  <r>
    <s v="Incremental"/>
    <s v="Media"/>
    <x v="1"/>
    <x v="1"/>
    <x v="27"/>
    <s v=" Total_JP"/>
    <x v="110"/>
    <n v="0"/>
  </r>
  <r>
    <s v="Incremental"/>
    <s v="Media"/>
    <x v="1"/>
    <x v="1"/>
    <x v="27"/>
    <s v=" Total_JP"/>
    <x v="111"/>
    <n v="0"/>
  </r>
  <r>
    <s v="Incremental"/>
    <s v="Media"/>
    <x v="1"/>
    <x v="1"/>
    <x v="27"/>
    <s v=" Total_JP"/>
    <x v="112"/>
    <n v="0"/>
  </r>
  <r>
    <s v="Incremental"/>
    <s v="Media"/>
    <x v="1"/>
    <x v="1"/>
    <x v="27"/>
    <s v=" Total_JP"/>
    <x v="113"/>
    <n v="0"/>
  </r>
  <r>
    <s v="Incremental"/>
    <s v="Media"/>
    <x v="1"/>
    <x v="1"/>
    <x v="27"/>
    <s v=" Total_JP"/>
    <x v="114"/>
    <n v="0"/>
  </r>
  <r>
    <s v="Incremental"/>
    <s v="Media"/>
    <x v="1"/>
    <x v="1"/>
    <x v="27"/>
    <s v=" Total_JP"/>
    <x v="115"/>
    <n v="0"/>
  </r>
  <r>
    <s v="Incremental"/>
    <s v="Media"/>
    <x v="1"/>
    <x v="1"/>
    <x v="27"/>
    <s v=" Total_JP"/>
    <x v="116"/>
    <n v="0"/>
  </r>
  <r>
    <s v="Incremental"/>
    <s v="Media"/>
    <x v="1"/>
    <x v="1"/>
    <x v="27"/>
    <s v=" Total_JP"/>
    <x v="117"/>
    <n v="0"/>
  </r>
  <r>
    <s v="Incremental"/>
    <s v="Media"/>
    <x v="1"/>
    <x v="1"/>
    <x v="27"/>
    <s v=" Total_JP"/>
    <x v="118"/>
    <n v="0"/>
  </r>
  <r>
    <s v="Incremental"/>
    <s v="Media"/>
    <x v="1"/>
    <x v="1"/>
    <x v="27"/>
    <s v=" Total_JP"/>
    <x v="119"/>
    <n v="0"/>
  </r>
  <r>
    <s v="Incremental"/>
    <s v="Media"/>
    <x v="1"/>
    <x v="1"/>
    <x v="27"/>
    <s v=" Total_JP"/>
    <x v="120"/>
    <n v="0"/>
  </r>
  <r>
    <s v="Incremental"/>
    <s v="Media"/>
    <x v="1"/>
    <x v="1"/>
    <x v="27"/>
    <s v=" Total_JP"/>
    <x v="121"/>
    <n v="0"/>
  </r>
  <r>
    <s v="Incremental"/>
    <s v="Media"/>
    <x v="1"/>
    <x v="1"/>
    <x v="27"/>
    <s v=" Total_JP"/>
    <x v="122"/>
    <n v="0"/>
  </r>
  <r>
    <s v="Incremental"/>
    <s v="Media"/>
    <x v="1"/>
    <x v="1"/>
    <x v="27"/>
    <s v=" Total_JP"/>
    <x v="123"/>
    <n v="0"/>
  </r>
  <r>
    <s v="Incremental"/>
    <s v="Media"/>
    <x v="1"/>
    <x v="1"/>
    <x v="27"/>
    <s v=" Total_JP"/>
    <x v="124"/>
    <n v="0"/>
  </r>
  <r>
    <s v="Incremental"/>
    <s v="Media"/>
    <x v="1"/>
    <x v="1"/>
    <x v="27"/>
    <s v=" Total_JP"/>
    <x v="125"/>
    <n v="0"/>
  </r>
  <r>
    <s v="Incremental"/>
    <s v="Media"/>
    <x v="1"/>
    <x v="1"/>
    <x v="27"/>
    <s v=" Total_JP"/>
    <x v="126"/>
    <n v="0"/>
  </r>
  <r>
    <s v="Incremental"/>
    <s v="Media"/>
    <x v="1"/>
    <x v="1"/>
    <x v="27"/>
    <s v=" Total_JP"/>
    <x v="127"/>
    <n v="0"/>
  </r>
  <r>
    <s v="Incremental"/>
    <s v="Media"/>
    <x v="1"/>
    <x v="1"/>
    <x v="27"/>
    <s v=" Total_JP"/>
    <x v="128"/>
    <n v="0"/>
  </r>
  <r>
    <s v="Incremental"/>
    <s v="Media"/>
    <x v="1"/>
    <x v="1"/>
    <x v="27"/>
    <s v=" Total_JP"/>
    <x v="129"/>
    <n v="0"/>
  </r>
  <r>
    <s v="Incremental"/>
    <s v="Media"/>
    <x v="1"/>
    <x v="1"/>
    <x v="27"/>
    <s v=" Total_JP"/>
    <x v="130"/>
    <n v="0"/>
  </r>
  <r>
    <s v="Incremental"/>
    <s v="Media"/>
    <x v="1"/>
    <x v="1"/>
    <x v="27"/>
    <s v=" Total_JP"/>
    <x v="131"/>
    <n v="0"/>
  </r>
  <r>
    <s v="Incremental"/>
    <s v="Media"/>
    <x v="1"/>
    <x v="1"/>
    <x v="27"/>
    <s v=" Total_JP"/>
    <x v="132"/>
    <n v="0"/>
  </r>
  <r>
    <s v="Incremental"/>
    <s v="Media"/>
    <x v="1"/>
    <x v="1"/>
    <x v="27"/>
    <s v=" Total_JP"/>
    <x v="133"/>
    <n v="0"/>
  </r>
  <r>
    <s v="Incremental"/>
    <s v="Media"/>
    <x v="1"/>
    <x v="1"/>
    <x v="27"/>
    <s v=" Total_JP"/>
    <x v="134"/>
    <n v="0"/>
  </r>
  <r>
    <s v="Incremental"/>
    <s v="Media"/>
    <x v="1"/>
    <x v="1"/>
    <x v="27"/>
    <s v=" Total_JP"/>
    <x v="135"/>
    <n v="0"/>
  </r>
  <r>
    <s v="Incremental"/>
    <s v="Media"/>
    <x v="1"/>
    <x v="1"/>
    <x v="27"/>
    <s v=" Total_JP"/>
    <x v="136"/>
    <n v="0"/>
  </r>
  <r>
    <s v="Incremental"/>
    <s v="Media"/>
    <x v="1"/>
    <x v="1"/>
    <x v="27"/>
    <s v=" Total_JP"/>
    <x v="137"/>
    <n v="0"/>
  </r>
  <r>
    <s v="Incremental"/>
    <s v="Media"/>
    <x v="1"/>
    <x v="1"/>
    <x v="27"/>
    <s v=" Total_JP"/>
    <x v="138"/>
    <n v="0"/>
  </r>
  <r>
    <s v="Incremental"/>
    <s v="Media"/>
    <x v="1"/>
    <x v="1"/>
    <x v="27"/>
    <s v=" Total_JP"/>
    <x v="139"/>
    <n v="0"/>
  </r>
  <r>
    <s v="Incremental"/>
    <s v="Media"/>
    <x v="1"/>
    <x v="1"/>
    <x v="27"/>
    <s v=" Total_JP"/>
    <x v="140"/>
    <n v="0"/>
  </r>
  <r>
    <s v="Incremental"/>
    <s v="Media"/>
    <x v="1"/>
    <x v="1"/>
    <x v="27"/>
    <s v=" Total_JP"/>
    <x v="141"/>
    <n v="0"/>
  </r>
  <r>
    <s v="Incremental"/>
    <s v="Media"/>
    <x v="1"/>
    <x v="1"/>
    <x v="27"/>
    <s v=" Total_JP"/>
    <x v="142"/>
    <n v="0"/>
  </r>
  <r>
    <s v="Incremental"/>
    <s v="Media"/>
    <x v="1"/>
    <x v="1"/>
    <x v="27"/>
    <s v=" Total_JP"/>
    <x v="143"/>
    <n v="0"/>
  </r>
  <r>
    <s v="Incremental"/>
    <s v="Media"/>
    <x v="1"/>
    <x v="1"/>
    <x v="27"/>
    <s v=" Total_JP"/>
    <x v="144"/>
    <n v="0"/>
  </r>
  <r>
    <s v="Incremental"/>
    <s v="Media"/>
    <x v="1"/>
    <x v="1"/>
    <x v="27"/>
    <s v=" Total_JP"/>
    <x v="145"/>
    <n v="0"/>
  </r>
  <r>
    <s v="Incremental"/>
    <s v="Media"/>
    <x v="1"/>
    <x v="1"/>
    <x v="27"/>
    <s v=" Total_JP"/>
    <x v="146"/>
    <n v="0"/>
  </r>
  <r>
    <s v="Incremental"/>
    <s v="Media"/>
    <x v="1"/>
    <x v="1"/>
    <x v="27"/>
    <s v=" Total_JP"/>
    <x v="147"/>
    <n v="0"/>
  </r>
  <r>
    <s v="Incremental"/>
    <s v="Media"/>
    <x v="1"/>
    <x v="1"/>
    <x v="27"/>
    <s v=" Total_JP"/>
    <x v="148"/>
    <n v="0"/>
  </r>
  <r>
    <s v="Incremental"/>
    <s v="Media"/>
    <x v="1"/>
    <x v="1"/>
    <x v="27"/>
    <s v=" Total_JP"/>
    <x v="149"/>
    <n v="0"/>
  </r>
  <r>
    <s v="Incremental"/>
    <s v="Media"/>
    <x v="1"/>
    <x v="1"/>
    <x v="27"/>
    <s v=" Total_JP"/>
    <x v="150"/>
    <n v="0"/>
  </r>
  <r>
    <s v="Incremental"/>
    <s v="Media"/>
    <x v="1"/>
    <x v="1"/>
    <x v="27"/>
    <s v=" Total_JP"/>
    <x v="151"/>
    <n v="0"/>
  </r>
  <r>
    <s v="Incremental"/>
    <s v="Media"/>
    <x v="1"/>
    <x v="1"/>
    <x v="27"/>
    <s v=" Total_JP"/>
    <x v="152"/>
    <n v="0"/>
  </r>
  <r>
    <s v="Incremental"/>
    <s v="Media"/>
    <x v="1"/>
    <x v="1"/>
    <x v="27"/>
    <s v=" Total_JP"/>
    <x v="153"/>
    <n v="0"/>
  </r>
  <r>
    <s v="Incremental"/>
    <s v="Media"/>
    <x v="1"/>
    <x v="1"/>
    <x v="27"/>
    <s v=" Total_JP"/>
    <x v="154"/>
    <n v="0"/>
  </r>
  <r>
    <s v="Incremental"/>
    <s v="Media"/>
    <x v="1"/>
    <x v="1"/>
    <x v="27"/>
    <s v=" Total_JP"/>
    <x v="155"/>
    <n v="0"/>
  </r>
  <r>
    <s v="Incremental"/>
    <s v="Media"/>
    <x v="1"/>
    <x v="1"/>
    <x v="28"/>
    <s v=" Total_JP"/>
    <x v="0"/>
    <n v="0"/>
  </r>
  <r>
    <s v="Incremental"/>
    <s v="Media"/>
    <x v="1"/>
    <x v="1"/>
    <x v="28"/>
    <s v=" Total_JP"/>
    <x v="1"/>
    <n v="0"/>
  </r>
  <r>
    <s v="Incremental"/>
    <s v="Media"/>
    <x v="1"/>
    <x v="1"/>
    <x v="28"/>
    <s v=" Total_JP"/>
    <x v="2"/>
    <n v="0"/>
  </r>
  <r>
    <s v="Incremental"/>
    <s v="Media"/>
    <x v="1"/>
    <x v="1"/>
    <x v="28"/>
    <s v=" Total_JP"/>
    <x v="3"/>
    <n v="0"/>
  </r>
  <r>
    <s v="Incremental"/>
    <s v="Media"/>
    <x v="1"/>
    <x v="1"/>
    <x v="28"/>
    <s v=" Total_JP"/>
    <x v="4"/>
    <n v="0"/>
  </r>
  <r>
    <s v="Incremental"/>
    <s v="Media"/>
    <x v="1"/>
    <x v="1"/>
    <x v="28"/>
    <s v=" Total_JP"/>
    <x v="5"/>
    <n v="0"/>
  </r>
  <r>
    <s v="Incremental"/>
    <s v="Media"/>
    <x v="1"/>
    <x v="1"/>
    <x v="28"/>
    <s v=" Total_JP"/>
    <x v="6"/>
    <n v="0"/>
  </r>
  <r>
    <s v="Incremental"/>
    <s v="Media"/>
    <x v="1"/>
    <x v="1"/>
    <x v="28"/>
    <s v=" Total_JP"/>
    <x v="7"/>
    <n v="0"/>
  </r>
  <r>
    <s v="Incremental"/>
    <s v="Media"/>
    <x v="1"/>
    <x v="1"/>
    <x v="28"/>
    <s v=" Total_JP"/>
    <x v="8"/>
    <n v="0"/>
  </r>
  <r>
    <s v="Incremental"/>
    <s v="Media"/>
    <x v="1"/>
    <x v="1"/>
    <x v="28"/>
    <s v=" Total_JP"/>
    <x v="9"/>
    <n v="0"/>
  </r>
  <r>
    <s v="Incremental"/>
    <s v="Media"/>
    <x v="1"/>
    <x v="1"/>
    <x v="28"/>
    <s v=" Total_JP"/>
    <x v="10"/>
    <n v="0"/>
  </r>
  <r>
    <s v="Incremental"/>
    <s v="Media"/>
    <x v="1"/>
    <x v="1"/>
    <x v="28"/>
    <s v=" Total_JP"/>
    <x v="11"/>
    <n v="0"/>
  </r>
  <r>
    <s v="Incremental"/>
    <s v="Media"/>
    <x v="1"/>
    <x v="1"/>
    <x v="28"/>
    <s v=" Total_JP"/>
    <x v="12"/>
    <n v="0"/>
  </r>
  <r>
    <s v="Incremental"/>
    <s v="Media"/>
    <x v="1"/>
    <x v="1"/>
    <x v="28"/>
    <s v=" Total_JP"/>
    <x v="13"/>
    <n v="0"/>
  </r>
  <r>
    <s v="Incremental"/>
    <s v="Media"/>
    <x v="1"/>
    <x v="1"/>
    <x v="28"/>
    <s v=" Total_JP"/>
    <x v="14"/>
    <n v="0"/>
  </r>
  <r>
    <s v="Incremental"/>
    <s v="Media"/>
    <x v="1"/>
    <x v="1"/>
    <x v="28"/>
    <s v=" Total_JP"/>
    <x v="15"/>
    <n v="0"/>
  </r>
  <r>
    <s v="Incremental"/>
    <s v="Media"/>
    <x v="1"/>
    <x v="1"/>
    <x v="28"/>
    <s v=" Total_JP"/>
    <x v="16"/>
    <n v="0"/>
  </r>
  <r>
    <s v="Incremental"/>
    <s v="Media"/>
    <x v="1"/>
    <x v="1"/>
    <x v="28"/>
    <s v=" Total_JP"/>
    <x v="17"/>
    <n v="0"/>
  </r>
  <r>
    <s v="Incremental"/>
    <s v="Media"/>
    <x v="1"/>
    <x v="1"/>
    <x v="28"/>
    <s v=" Total_JP"/>
    <x v="18"/>
    <n v="0"/>
  </r>
  <r>
    <s v="Incremental"/>
    <s v="Media"/>
    <x v="1"/>
    <x v="1"/>
    <x v="28"/>
    <s v=" Total_JP"/>
    <x v="19"/>
    <n v="0"/>
  </r>
  <r>
    <s v="Incremental"/>
    <s v="Media"/>
    <x v="1"/>
    <x v="1"/>
    <x v="28"/>
    <s v=" Total_JP"/>
    <x v="20"/>
    <n v="0"/>
  </r>
  <r>
    <s v="Incremental"/>
    <s v="Media"/>
    <x v="1"/>
    <x v="1"/>
    <x v="28"/>
    <s v=" Total_JP"/>
    <x v="21"/>
    <n v="0"/>
  </r>
  <r>
    <s v="Incremental"/>
    <s v="Media"/>
    <x v="1"/>
    <x v="1"/>
    <x v="28"/>
    <s v=" Total_JP"/>
    <x v="22"/>
    <n v="0"/>
  </r>
  <r>
    <s v="Incremental"/>
    <s v="Media"/>
    <x v="1"/>
    <x v="1"/>
    <x v="28"/>
    <s v=" Total_JP"/>
    <x v="23"/>
    <n v="0"/>
  </r>
  <r>
    <s v="Incremental"/>
    <s v="Media"/>
    <x v="1"/>
    <x v="1"/>
    <x v="28"/>
    <s v=" Total_JP"/>
    <x v="24"/>
    <n v="0"/>
  </r>
  <r>
    <s v="Incremental"/>
    <s v="Media"/>
    <x v="1"/>
    <x v="1"/>
    <x v="28"/>
    <s v=" Total_JP"/>
    <x v="25"/>
    <n v="0"/>
  </r>
  <r>
    <s v="Incremental"/>
    <s v="Media"/>
    <x v="1"/>
    <x v="1"/>
    <x v="28"/>
    <s v=" Total_JP"/>
    <x v="26"/>
    <n v="0"/>
  </r>
  <r>
    <s v="Incremental"/>
    <s v="Media"/>
    <x v="1"/>
    <x v="1"/>
    <x v="28"/>
    <s v=" Total_JP"/>
    <x v="27"/>
    <n v="0"/>
  </r>
  <r>
    <s v="Incremental"/>
    <s v="Media"/>
    <x v="1"/>
    <x v="1"/>
    <x v="28"/>
    <s v=" Total_JP"/>
    <x v="28"/>
    <n v="0"/>
  </r>
  <r>
    <s v="Incremental"/>
    <s v="Media"/>
    <x v="1"/>
    <x v="1"/>
    <x v="28"/>
    <s v=" Total_JP"/>
    <x v="29"/>
    <n v="0"/>
  </r>
  <r>
    <s v="Incremental"/>
    <s v="Media"/>
    <x v="1"/>
    <x v="1"/>
    <x v="28"/>
    <s v=" Total_JP"/>
    <x v="30"/>
    <n v="0"/>
  </r>
  <r>
    <s v="Incremental"/>
    <s v="Media"/>
    <x v="1"/>
    <x v="1"/>
    <x v="28"/>
    <s v=" Total_JP"/>
    <x v="31"/>
    <n v="0"/>
  </r>
  <r>
    <s v="Incremental"/>
    <s v="Media"/>
    <x v="1"/>
    <x v="1"/>
    <x v="28"/>
    <s v=" Total_JP"/>
    <x v="32"/>
    <n v="0"/>
  </r>
  <r>
    <s v="Incremental"/>
    <s v="Media"/>
    <x v="1"/>
    <x v="1"/>
    <x v="28"/>
    <s v=" Total_JP"/>
    <x v="33"/>
    <n v="0"/>
  </r>
  <r>
    <s v="Incremental"/>
    <s v="Media"/>
    <x v="1"/>
    <x v="1"/>
    <x v="28"/>
    <s v=" Total_JP"/>
    <x v="34"/>
    <n v="0"/>
  </r>
  <r>
    <s v="Incremental"/>
    <s v="Media"/>
    <x v="1"/>
    <x v="1"/>
    <x v="28"/>
    <s v=" Total_JP"/>
    <x v="35"/>
    <n v="0"/>
  </r>
  <r>
    <s v="Incremental"/>
    <s v="Media"/>
    <x v="1"/>
    <x v="1"/>
    <x v="28"/>
    <s v=" Total_JP"/>
    <x v="36"/>
    <n v="0"/>
  </r>
  <r>
    <s v="Incremental"/>
    <s v="Media"/>
    <x v="1"/>
    <x v="1"/>
    <x v="28"/>
    <s v=" Total_JP"/>
    <x v="37"/>
    <n v="0"/>
  </r>
  <r>
    <s v="Incremental"/>
    <s v="Media"/>
    <x v="1"/>
    <x v="1"/>
    <x v="28"/>
    <s v=" Total_JP"/>
    <x v="38"/>
    <n v="0"/>
  </r>
  <r>
    <s v="Incremental"/>
    <s v="Media"/>
    <x v="1"/>
    <x v="1"/>
    <x v="28"/>
    <s v=" Total_JP"/>
    <x v="39"/>
    <n v="0"/>
  </r>
  <r>
    <s v="Incremental"/>
    <s v="Media"/>
    <x v="1"/>
    <x v="1"/>
    <x v="28"/>
    <s v=" Total_JP"/>
    <x v="40"/>
    <n v="0"/>
  </r>
  <r>
    <s v="Incremental"/>
    <s v="Media"/>
    <x v="1"/>
    <x v="1"/>
    <x v="28"/>
    <s v=" Total_JP"/>
    <x v="41"/>
    <n v="0"/>
  </r>
  <r>
    <s v="Incremental"/>
    <s v="Media"/>
    <x v="1"/>
    <x v="1"/>
    <x v="28"/>
    <s v=" Total_JP"/>
    <x v="42"/>
    <n v="0"/>
  </r>
  <r>
    <s v="Incremental"/>
    <s v="Media"/>
    <x v="1"/>
    <x v="1"/>
    <x v="28"/>
    <s v=" Total_JP"/>
    <x v="43"/>
    <n v="0"/>
  </r>
  <r>
    <s v="Incremental"/>
    <s v="Media"/>
    <x v="1"/>
    <x v="1"/>
    <x v="28"/>
    <s v=" Total_JP"/>
    <x v="44"/>
    <n v="0"/>
  </r>
  <r>
    <s v="Incremental"/>
    <s v="Media"/>
    <x v="1"/>
    <x v="1"/>
    <x v="28"/>
    <s v=" Total_JP"/>
    <x v="45"/>
    <n v="0"/>
  </r>
  <r>
    <s v="Incremental"/>
    <s v="Media"/>
    <x v="1"/>
    <x v="1"/>
    <x v="28"/>
    <s v=" Total_JP"/>
    <x v="46"/>
    <n v="0"/>
  </r>
  <r>
    <s v="Incremental"/>
    <s v="Media"/>
    <x v="1"/>
    <x v="1"/>
    <x v="28"/>
    <s v=" Total_JP"/>
    <x v="47"/>
    <n v="0"/>
  </r>
  <r>
    <s v="Incremental"/>
    <s v="Media"/>
    <x v="1"/>
    <x v="1"/>
    <x v="28"/>
    <s v=" Total_JP"/>
    <x v="48"/>
    <n v="0"/>
  </r>
  <r>
    <s v="Incremental"/>
    <s v="Media"/>
    <x v="1"/>
    <x v="1"/>
    <x v="28"/>
    <s v=" Total_JP"/>
    <x v="49"/>
    <n v="0"/>
  </r>
  <r>
    <s v="Incremental"/>
    <s v="Media"/>
    <x v="1"/>
    <x v="1"/>
    <x v="28"/>
    <s v=" Total_JP"/>
    <x v="50"/>
    <n v="0"/>
  </r>
  <r>
    <s v="Incremental"/>
    <s v="Media"/>
    <x v="1"/>
    <x v="1"/>
    <x v="28"/>
    <s v=" Total_JP"/>
    <x v="51"/>
    <n v="0"/>
  </r>
  <r>
    <s v="Incremental"/>
    <s v="Media"/>
    <x v="1"/>
    <x v="1"/>
    <x v="28"/>
    <s v=" Total_JP"/>
    <x v="52"/>
    <n v="0"/>
  </r>
  <r>
    <s v="Incremental"/>
    <s v="Media"/>
    <x v="1"/>
    <x v="1"/>
    <x v="28"/>
    <s v=" Total_JP"/>
    <x v="53"/>
    <n v="0"/>
  </r>
  <r>
    <s v="Incremental"/>
    <s v="Media"/>
    <x v="1"/>
    <x v="1"/>
    <x v="28"/>
    <s v=" Total_JP"/>
    <x v="54"/>
    <n v="380.66121720000001"/>
  </r>
  <r>
    <s v="Incremental"/>
    <s v="Media"/>
    <x v="1"/>
    <x v="1"/>
    <x v="28"/>
    <s v=" Total_JP"/>
    <x v="55"/>
    <n v="7405.2784879000001"/>
  </r>
  <r>
    <s v="Incremental"/>
    <s v="Media"/>
    <x v="1"/>
    <x v="1"/>
    <x v="28"/>
    <s v=" Total_JP"/>
    <x v="56"/>
    <n v="18305.748957700001"/>
  </r>
  <r>
    <s v="Incremental"/>
    <s v="Media"/>
    <x v="1"/>
    <x v="1"/>
    <x v="28"/>
    <s v=" Total_JP"/>
    <x v="57"/>
    <n v="25423.274595499999"/>
  </r>
  <r>
    <s v="Incremental"/>
    <s v="Media"/>
    <x v="1"/>
    <x v="1"/>
    <x v="28"/>
    <s v=" Total_JP"/>
    <x v="58"/>
    <n v="51955.455851600003"/>
  </r>
  <r>
    <s v="Incremental"/>
    <s v="Media"/>
    <x v="1"/>
    <x v="1"/>
    <x v="28"/>
    <s v=" Total_JP"/>
    <x v="59"/>
    <n v="58086.920101000003"/>
  </r>
  <r>
    <s v="Incremental"/>
    <s v="Media"/>
    <x v="1"/>
    <x v="1"/>
    <x v="28"/>
    <s v=" Total_JP"/>
    <x v="60"/>
    <n v="23146.8180393"/>
  </r>
  <r>
    <s v="Incremental"/>
    <s v="Media"/>
    <x v="1"/>
    <x v="1"/>
    <x v="28"/>
    <s v=" Total_JP"/>
    <x v="61"/>
    <n v="21214.869273200002"/>
  </r>
  <r>
    <s v="Incremental"/>
    <s v="Media"/>
    <x v="1"/>
    <x v="1"/>
    <x v="28"/>
    <s v=" Total_JP"/>
    <x v="62"/>
    <n v="19534.445671000001"/>
  </r>
  <r>
    <s v="Incremental"/>
    <s v="Media"/>
    <x v="1"/>
    <x v="1"/>
    <x v="28"/>
    <s v=" Total_JP"/>
    <x v="63"/>
    <n v="10769.191519800001"/>
  </r>
  <r>
    <s v="Incremental"/>
    <s v="Media"/>
    <x v="1"/>
    <x v="1"/>
    <x v="28"/>
    <s v=" Total_JP"/>
    <x v="64"/>
    <n v="4525.7874336000004"/>
  </r>
  <r>
    <s v="Incremental"/>
    <s v="Media"/>
    <x v="1"/>
    <x v="1"/>
    <x v="28"/>
    <s v=" Total_JP"/>
    <x v="65"/>
    <n v="0"/>
  </r>
  <r>
    <s v="Incremental"/>
    <s v="Media"/>
    <x v="1"/>
    <x v="1"/>
    <x v="28"/>
    <s v=" Total_JP"/>
    <x v="66"/>
    <n v="0"/>
  </r>
  <r>
    <s v="Incremental"/>
    <s v="Media"/>
    <x v="1"/>
    <x v="1"/>
    <x v="28"/>
    <s v=" Total_JP"/>
    <x v="67"/>
    <n v="0"/>
  </r>
  <r>
    <s v="Incremental"/>
    <s v="Media"/>
    <x v="1"/>
    <x v="1"/>
    <x v="28"/>
    <s v=" Total_JP"/>
    <x v="68"/>
    <n v="0"/>
  </r>
  <r>
    <s v="Incremental"/>
    <s v="Media"/>
    <x v="1"/>
    <x v="1"/>
    <x v="28"/>
    <s v=" Total_JP"/>
    <x v="69"/>
    <n v="0"/>
  </r>
  <r>
    <s v="Incremental"/>
    <s v="Media"/>
    <x v="1"/>
    <x v="1"/>
    <x v="28"/>
    <s v=" Total_JP"/>
    <x v="70"/>
    <n v="0"/>
  </r>
  <r>
    <s v="Incremental"/>
    <s v="Media"/>
    <x v="1"/>
    <x v="1"/>
    <x v="28"/>
    <s v=" Total_JP"/>
    <x v="71"/>
    <n v="0"/>
  </r>
  <r>
    <s v="Incremental"/>
    <s v="Media"/>
    <x v="1"/>
    <x v="1"/>
    <x v="28"/>
    <s v=" Total_JP"/>
    <x v="72"/>
    <n v="0"/>
  </r>
  <r>
    <s v="Incremental"/>
    <s v="Media"/>
    <x v="1"/>
    <x v="1"/>
    <x v="28"/>
    <s v=" Total_JP"/>
    <x v="73"/>
    <n v="0"/>
  </r>
  <r>
    <s v="Incremental"/>
    <s v="Media"/>
    <x v="1"/>
    <x v="1"/>
    <x v="28"/>
    <s v=" Total_JP"/>
    <x v="74"/>
    <n v="0"/>
  </r>
  <r>
    <s v="Incremental"/>
    <s v="Media"/>
    <x v="1"/>
    <x v="1"/>
    <x v="28"/>
    <s v=" Total_JP"/>
    <x v="75"/>
    <n v="0"/>
  </r>
  <r>
    <s v="Incremental"/>
    <s v="Media"/>
    <x v="1"/>
    <x v="1"/>
    <x v="28"/>
    <s v=" Total_JP"/>
    <x v="76"/>
    <n v="0"/>
  </r>
  <r>
    <s v="Incremental"/>
    <s v="Media"/>
    <x v="1"/>
    <x v="1"/>
    <x v="28"/>
    <s v=" Total_JP"/>
    <x v="77"/>
    <n v="0"/>
  </r>
  <r>
    <s v="Incremental"/>
    <s v="Media"/>
    <x v="1"/>
    <x v="1"/>
    <x v="28"/>
    <s v=" Total_JP"/>
    <x v="78"/>
    <n v="0"/>
  </r>
  <r>
    <s v="Incremental"/>
    <s v="Media"/>
    <x v="1"/>
    <x v="1"/>
    <x v="28"/>
    <s v=" Total_JP"/>
    <x v="79"/>
    <n v="0"/>
  </r>
  <r>
    <s v="Incremental"/>
    <s v="Media"/>
    <x v="1"/>
    <x v="1"/>
    <x v="28"/>
    <s v=" Total_JP"/>
    <x v="80"/>
    <n v="0"/>
  </r>
  <r>
    <s v="Incremental"/>
    <s v="Media"/>
    <x v="1"/>
    <x v="1"/>
    <x v="28"/>
    <s v=" Total_JP"/>
    <x v="81"/>
    <n v="0"/>
  </r>
  <r>
    <s v="Incremental"/>
    <s v="Media"/>
    <x v="1"/>
    <x v="1"/>
    <x v="28"/>
    <s v=" Total_JP"/>
    <x v="82"/>
    <n v="0"/>
  </r>
  <r>
    <s v="Incremental"/>
    <s v="Media"/>
    <x v="1"/>
    <x v="1"/>
    <x v="28"/>
    <s v=" Total_JP"/>
    <x v="83"/>
    <n v="0"/>
  </r>
  <r>
    <s v="Incremental"/>
    <s v="Media"/>
    <x v="1"/>
    <x v="1"/>
    <x v="28"/>
    <s v=" Total_JP"/>
    <x v="84"/>
    <n v="0"/>
  </r>
  <r>
    <s v="Incremental"/>
    <s v="Media"/>
    <x v="1"/>
    <x v="1"/>
    <x v="28"/>
    <s v=" Total_JP"/>
    <x v="85"/>
    <n v="0"/>
  </r>
  <r>
    <s v="Incremental"/>
    <s v="Media"/>
    <x v="1"/>
    <x v="1"/>
    <x v="28"/>
    <s v=" Total_JP"/>
    <x v="86"/>
    <n v="0"/>
  </r>
  <r>
    <s v="Incremental"/>
    <s v="Media"/>
    <x v="1"/>
    <x v="1"/>
    <x v="28"/>
    <s v=" Total_JP"/>
    <x v="87"/>
    <n v="0"/>
  </r>
  <r>
    <s v="Incremental"/>
    <s v="Media"/>
    <x v="1"/>
    <x v="1"/>
    <x v="28"/>
    <s v=" Total_JP"/>
    <x v="88"/>
    <n v="0"/>
  </r>
  <r>
    <s v="Incremental"/>
    <s v="Media"/>
    <x v="1"/>
    <x v="1"/>
    <x v="28"/>
    <s v=" Total_JP"/>
    <x v="89"/>
    <n v="0"/>
  </r>
  <r>
    <s v="Incremental"/>
    <s v="Media"/>
    <x v="1"/>
    <x v="1"/>
    <x v="28"/>
    <s v=" Total_JP"/>
    <x v="90"/>
    <n v="0"/>
  </r>
  <r>
    <s v="Incremental"/>
    <s v="Media"/>
    <x v="1"/>
    <x v="1"/>
    <x v="28"/>
    <s v=" Total_JP"/>
    <x v="91"/>
    <n v="0"/>
  </r>
  <r>
    <s v="Incremental"/>
    <s v="Media"/>
    <x v="1"/>
    <x v="1"/>
    <x v="28"/>
    <s v=" Total_JP"/>
    <x v="92"/>
    <n v="0"/>
  </r>
  <r>
    <s v="Incremental"/>
    <s v="Media"/>
    <x v="1"/>
    <x v="1"/>
    <x v="28"/>
    <s v=" Total_JP"/>
    <x v="93"/>
    <n v="0"/>
  </r>
  <r>
    <s v="Incremental"/>
    <s v="Media"/>
    <x v="1"/>
    <x v="1"/>
    <x v="28"/>
    <s v=" Total_JP"/>
    <x v="94"/>
    <n v="0"/>
  </r>
  <r>
    <s v="Incremental"/>
    <s v="Media"/>
    <x v="1"/>
    <x v="1"/>
    <x v="28"/>
    <s v=" Total_JP"/>
    <x v="95"/>
    <n v="0"/>
  </r>
  <r>
    <s v="Incremental"/>
    <s v="Media"/>
    <x v="1"/>
    <x v="1"/>
    <x v="28"/>
    <s v=" Total_JP"/>
    <x v="96"/>
    <n v="0"/>
  </r>
  <r>
    <s v="Incremental"/>
    <s v="Media"/>
    <x v="1"/>
    <x v="1"/>
    <x v="28"/>
    <s v=" Total_JP"/>
    <x v="97"/>
    <n v="0"/>
  </r>
  <r>
    <s v="Incremental"/>
    <s v="Media"/>
    <x v="1"/>
    <x v="1"/>
    <x v="28"/>
    <s v=" Total_JP"/>
    <x v="98"/>
    <n v="0"/>
  </r>
  <r>
    <s v="Incremental"/>
    <s v="Media"/>
    <x v="1"/>
    <x v="1"/>
    <x v="28"/>
    <s v=" Total_JP"/>
    <x v="99"/>
    <n v="0"/>
  </r>
  <r>
    <s v="Incremental"/>
    <s v="Media"/>
    <x v="1"/>
    <x v="1"/>
    <x v="28"/>
    <s v=" Total_JP"/>
    <x v="100"/>
    <n v="0"/>
  </r>
  <r>
    <s v="Incremental"/>
    <s v="Media"/>
    <x v="1"/>
    <x v="1"/>
    <x v="28"/>
    <s v=" Total_JP"/>
    <x v="101"/>
    <n v="0"/>
  </r>
  <r>
    <s v="Incremental"/>
    <s v="Media"/>
    <x v="1"/>
    <x v="1"/>
    <x v="28"/>
    <s v=" Total_JP"/>
    <x v="102"/>
    <n v="0"/>
  </r>
  <r>
    <s v="Incremental"/>
    <s v="Media"/>
    <x v="1"/>
    <x v="1"/>
    <x v="28"/>
    <s v=" Total_JP"/>
    <x v="103"/>
    <n v="0"/>
  </r>
  <r>
    <s v="Incremental"/>
    <s v="Media"/>
    <x v="1"/>
    <x v="1"/>
    <x v="28"/>
    <s v=" Total_JP"/>
    <x v="104"/>
    <n v="0"/>
  </r>
  <r>
    <s v="Incremental"/>
    <s v="Media"/>
    <x v="1"/>
    <x v="1"/>
    <x v="28"/>
    <s v=" Total_JP"/>
    <x v="105"/>
    <n v="0"/>
  </r>
  <r>
    <s v="Incremental"/>
    <s v="Media"/>
    <x v="1"/>
    <x v="1"/>
    <x v="28"/>
    <s v=" Total_JP"/>
    <x v="106"/>
    <n v="0"/>
  </r>
  <r>
    <s v="Incremental"/>
    <s v="Media"/>
    <x v="1"/>
    <x v="1"/>
    <x v="28"/>
    <s v=" Total_JP"/>
    <x v="107"/>
    <n v="0"/>
  </r>
  <r>
    <s v="Incremental"/>
    <s v="Media"/>
    <x v="1"/>
    <x v="1"/>
    <x v="28"/>
    <s v=" Total_JP"/>
    <x v="108"/>
    <n v="0"/>
  </r>
  <r>
    <s v="Incremental"/>
    <s v="Media"/>
    <x v="1"/>
    <x v="1"/>
    <x v="28"/>
    <s v=" Total_JP"/>
    <x v="109"/>
    <n v="0"/>
  </r>
  <r>
    <s v="Incremental"/>
    <s v="Media"/>
    <x v="1"/>
    <x v="1"/>
    <x v="28"/>
    <s v=" Total_JP"/>
    <x v="110"/>
    <n v="0"/>
  </r>
  <r>
    <s v="Incremental"/>
    <s v="Media"/>
    <x v="1"/>
    <x v="1"/>
    <x v="28"/>
    <s v=" Total_JP"/>
    <x v="111"/>
    <n v="0"/>
  </r>
  <r>
    <s v="Incremental"/>
    <s v="Media"/>
    <x v="1"/>
    <x v="1"/>
    <x v="28"/>
    <s v=" Total_JP"/>
    <x v="112"/>
    <n v="0"/>
  </r>
  <r>
    <s v="Incremental"/>
    <s v="Media"/>
    <x v="1"/>
    <x v="1"/>
    <x v="28"/>
    <s v=" Total_JP"/>
    <x v="113"/>
    <n v="0"/>
  </r>
  <r>
    <s v="Incremental"/>
    <s v="Media"/>
    <x v="1"/>
    <x v="1"/>
    <x v="28"/>
    <s v=" Total_JP"/>
    <x v="114"/>
    <n v="0"/>
  </r>
  <r>
    <s v="Incremental"/>
    <s v="Media"/>
    <x v="1"/>
    <x v="1"/>
    <x v="28"/>
    <s v=" Total_JP"/>
    <x v="115"/>
    <n v="0"/>
  </r>
  <r>
    <s v="Incremental"/>
    <s v="Media"/>
    <x v="1"/>
    <x v="1"/>
    <x v="28"/>
    <s v=" Total_JP"/>
    <x v="116"/>
    <n v="0"/>
  </r>
  <r>
    <s v="Incremental"/>
    <s v="Media"/>
    <x v="1"/>
    <x v="1"/>
    <x v="28"/>
    <s v=" Total_JP"/>
    <x v="117"/>
    <n v="0"/>
  </r>
  <r>
    <s v="Incremental"/>
    <s v="Media"/>
    <x v="1"/>
    <x v="1"/>
    <x v="28"/>
    <s v=" Total_JP"/>
    <x v="118"/>
    <n v="0"/>
  </r>
  <r>
    <s v="Incremental"/>
    <s v="Media"/>
    <x v="1"/>
    <x v="1"/>
    <x v="28"/>
    <s v=" Total_JP"/>
    <x v="119"/>
    <n v="0"/>
  </r>
  <r>
    <s v="Incremental"/>
    <s v="Media"/>
    <x v="1"/>
    <x v="1"/>
    <x v="28"/>
    <s v=" Total_JP"/>
    <x v="120"/>
    <n v="0"/>
  </r>
  <r>
    <s v="Incremental"/>
    <s v="Media"/>
    <x v="1"/>
    <x v="1"/>
    <x v="28"/>
    <s v=" Total_JP"/>
    <x v="121"/>
    <n v="0"/>
  </r>
  <r>
    <s v="Incremental"/>
    <s v="Media"/>
    <x v="1"/>
    <x v="1"/>
    <x v="28"/>
    <s v=" Total_JP"/>
    <x v="122"/>
    <n v="0"/>
  </r>
  <r>
    <s v="Incremental"/>
    <s v="Media"/>
    <x v="1"/>
    <x v="1"/>
    <x v="28"/>
    <s v=" Total_JP"/>
    <x v="123"/>
    <n v="0"/>
  </r>
  <r>
    <s v="Incremental"/>
    <s v="Media"/>
    <x v="1"/>
    <x v="1"/>
    <x v="28"/>
    <s v=" Total_JP"/>
    <x v="124"/>
    <n v="0"/>
  </r>
  <r>
    <s v="Incremental"/>
    <s v="Media"/>
    <x v="1"/>
    <x v="1"/>
    <x v="28"/>
    <s v=" Total_JP"/>
    <x v="125"/>
    <n v="0"/>
  </r>
  <r>
    <s v="Incremental"/>
    <s v="Media"/>
    <x v="1"/>
    <x v="1"/>
    <x v="28"/>
    <s v=" Total_JP"/>
    <x v="126"/>
    <n v="0"/>
  </r>
  <r>
    <s v="Incremental"/>
    <s v="Media"/>
    <x v="1"/>
    <x v="1"/>
    <x v="28"/>
    <s v=" Total_JP"/>
    <x v="127"/>
    <n v="0"/>
  </r>
  <r>
    <s v="Incremental"/>
    <s v="Media"/>
    <x v="1"/>
    <x v="1"/>
    <x v="28"/>
    <s v=" Total_JP"/>
    <x v="128"/>
    <n v="0"/>
  </r>
  <r>
    <s v="Incremental"/>
    <s v="Media"/>
    <x v="1"/>
    <x v="1"/>
    <x v="28"/>
    <s v=" Total_JP"/>
    <x v="129"/>
    <n v="0"/>
  </r>
  <r>
    <s v="Incremental"/>
    <s v="Media"/>
    <x v="1"/>
    <x v="1"/>
    <x v="28"/>
    <s v=" Total_JP"/>
    <x v="130"/>
    <n v="0"/>
  </r>
  <r>
    <s v="Incremental"/>
    <s v="Media"/>
    <x v="1"/>
    <x v="1"/>
    <x v="28"/>
    <s v=" Total_JP"/>
    <x v="131"/>
    <n v="0"/>
  </r>
  <r>
    <s v="Incremental"/>
    <s v="Media"/>
    <x v="1"/>
    <x v="1"/>
    <x v="28"/>
    <s v=" Total_JP"/>
    <x v="132"/>
    <n v="0"/>
  </r>
  <r>
    <s v="Incremental"/>
    <s v="Media"/>
    <x v="1"/>
    <x v="1"/>
    <x v="28"/>
    <s v=" Total_JP"/>
    <x v="133"/>
    <n v="0"/>
  </r>
  <r>
    <s v="Incremental"/>
    <s v="Media"/>
    <x v="1"/>
    <x v="1"/>
    <x v="28"/>
    <s v=" Total_JP"/>
    <x v="134"/>
    <n v="0"/>
  </r>
  <r>
    <s v="Incremental"/>
    <s v="Media"/>
    <x v="1"/>
    <x v="1"/>
    <x v="28"/>
    <s v=" Total_JP"/>
    <x v="135"/>
    <n v="0"/>
  </r>
  <r>
    <s v="Incremental"/>
    <s v="Media"/>
    <x v="1"/>
    <x v="1"/>
    <x v="28"/>
    <s v=" Total_JP"/>
    <x v="136"/>
    <n v="0"/>
  </r>
  <r>
    <s v="Incremental"/>
    <s v="Media"/>
    <x v="1"/>
    <x v="1"/>
    <x v="28"/>
    <s v=" Total_JP"/>
    <x v="137"/>
    <n v="0"/>
  </r>
  <r>
    <s v="Incremental"/>
    <s v="Media"/>
    <x v="1"/>
    <x v="1"/>
    <x v="28"/>
    <s v=" Total_JP"/>
    <x v="138"/>
    <n v="0"/>
  </r>
  <r>
    <s v="Incremental"/>
    <s v="Media"/>
    <x v="1"/>
    <x v="1"/>
    <x v="28"/>
    <s v=" Total_JP"/>
    <x v="139"/>
    <n v="0"/>
  </r>
  <r>
    <s v="Incremental"/>
    <s v="Media"/>
    <x v="1"/>
    <x v="1"/>
    <x v="28"/>
    <s v=" Total_JP"/>
    <x v="140"/>
    <n v="0"/>
  </r>
  <r>
    <s v="Incremental"/>
    <s v="Media"/>
    <x v="1"/>
    <x v="1"/>
    <x v="28"/>
    <s v=" Total_JP"/>
    <x v="141"/>
    <n v="0"/>
  </r>
  <r>
    <s v="Incremental"/>
    <s v="Media"/>
    <x v="1"/>
    <x v="1"/>
    <x v="28"/>
    <s v=" Total_JP"/>
    <x v="142"/>
    <n v="0"/>
  </r>
  <r>
    <s v="Incremental"/>
    <s v="Media"/>
    <x v="1"/>
    <x v="1"/>
    <x v="28"/>
    <s v=" Total_JP"/>
    <x v="143"/>
    <n v="0"/>
  </r>
  <r>
    <s v="Incremental"/>
    <s v="Media"/>
    <x v="1"/>
    <x v="1"/>
    <x v="28"/>
    <s v=" Total_JP"/>
    <x v="144"/>
    <n v="0"/>
  </r>
  <r>
    <s v="Incremental"/>
    <s v="Media"/>
    <x v="1"/>
    <x v="1"/>
    <x v="28"/>
    <s v=" Total_JP"/>
    <x v="145"/>
    <n v="0"/>
  </r>
  <r>
    <s v="Incremental"/>
    <s v="Media"/>
    <x v="1"/>
    <x v="1"/>
    <x v="28"/>
    <s v=" Total_JP"/>
    <x v="146"/>
    <n v="0"/>
  </r>
  <r>
    <s v="Incremental"/>
    <s v="Media"/>
    <x v="1"/>
    <x v="1"/>
    <x v="28"/>
    <s v=" Total_JP"/>
    <x v="147"/>
    <n v="0"/>
  </r>
  <r>
    <s v="Incremental"/>
    <s v="Media"/>
    <x v="1"/>
    <x v="1"/>
    <x v="28"/>
    <s v=" Total_JP"/>
    <x v="148"/>
    <n v="0"/>
  </r>
  <r>
    <s v="Incremental"/>
    <s v="Media"/>
    <x v="1"/>
    <x v="1"/>
    <x v="28"/>
    <s v=" Total_JP"/>
    <x v="149"/>
    <n v="0"/>
  </r>
  <r>
    <s v="Incremental"/>
    <s v="Media"/>
    <x v="1"/>
    <x v="1"/>
    <x v="28"/>
    <s v=" Total_JP"/>
    <x v="150"/>
    <n v="0"/>
  </r>
  <r>
    <s v="Incremental"/>
    <s v="Media"/>
    <x v="1"/>
    <x v="1"/>
    <x v="28"/>
    <s v=" Total_JP"/>
    <x v="151"/>
    <n v="0"/>
  </r>
  <r>
    <s v="Incremental"/>
    <s v="Media"/>
    <x v="1"/>
    <x v="1"/>
    <x v="28"/>
    <s v=" Total_JP"/>
    <x v="152"/>
    <n v="0"/>
  </r>
  <r>
    <s v="Incremental"/>
    <s v="Media"/>
    <x v="1"/>
    <x v="1"/>
    <x v="28"/>
    <s v=" Total_JP"/>
    <x v="153"/>
    <n v="0"/>
  </r>
  <r>
    <s v="Incremental"/>
    <s v="Media"/>
    <x v="1"/>
    <x v="1"/>
    <x v="28"/>
    <s v=" Total_JP"/>
    <x v="154"/>
    <n v="0"/>
  </r>
  <r>
    <s v="Incremental"/>
    <s v="Media"/>
    <x v="1"/>
    <x v="1"/>
    <x v="28"/>
    <s v=" Total_JP"/>
    <x v="155"/>
    <n v="0"/>
  </r>
  <r>
    <s v="Incremental"/>
    <s v="Media"/>
    <x v="1"/>
    <x v="1"/>
    <x v="29"/>
    <s v=" Total_JP"/>
    <x v="0"/>
    <n v="0"/>
  </r>
  <r>
    <s v="Incremental"/>
    <s v="Media"/>
    <x v="1"/>
    <x v="1"/>
    <x v="29"/>
    <s v=" Total_JP"/>
    <x v="1"/>
    <n v="0"/>
  </r>
  <r>
    <s v="Incremental"/>
    <s v="Media"/>
    <x v="1"/>
    <x v="1"/>
    <x v="29"/>
    <s v=" Total_JP"/>
    <x v="2"/>
    <n v="0"/>
  </r>
  <r>
    <s v="Incremental"/>
    <s v="Media"/>
    <x v="1"/>
    <x v="1"/>
    <x v="29"/>
    <s v=" Total_JP"/>
    <x v="3"/>
    <n v="0"/>
  </r>
  <r>
    <s v="Incremental"/>
    <s v="Media"/>
    <x v="1"/>
    <x v="1"/>
    <x v="29"/>
    <s v=" Total_JP"/>
    <x v="4"/>
    <n v="0"/>
  </r>
  <r>
    <s v="Incremental"/>
    <s v="Media"/>
    <x v="1"/>
    <x v="1"/>
    <x v="29"/>
    <s v=" Total_JP"/>
    <x v="5"/>
    <n v="0"/>
  </r>
  <r>
    <s v="Incremental"/>
    <s v="Media"/>
    <x v="1"/>
    <x v="1"/>
    <x v="29"/>
    <s v=" Total_JP"/>
    <x v="6"/>
    <n v="0"/>
  </r>
  <r>
    <s v="Incremental"/>
    <s v="Media"/>
    <x v="1"/>
    <x v="1"/>
    <x v="29"/>
    <s v=" Total_JP"/>
    <x v="7"/>
    <n v="0"/>
  </r>
  <r>
    <s v="Incremental"/>
    <s v="Media"/>
    <x v="1"/>
    <x v="1"/>
    <x v="29"/>
    <s v=" Total_JP"/>
    <x v="8"/>
    <n v="0"/>
  </r>
  <r>
    <s v="Incremental"/>
    <s v="Media"/>
    <x v="1"/>
    <x v="1"/>
    <x v="29"/>
    <s v=" Total_JP"/>
    <x v="9"/>
    <n v="0"/>
  </r>
  <r>
    <s v="Incremental"/>
    <s v="Media"/>
    <x v="1"/>
    <x v="1"/>
    <x v="29"/>
    <s v=" Total_JP"/>
    <x v="10"/>
    <n v="0"/>
  </r>
  <r>
    <s v="Incremental"/>
    <s v="Media"/>
    <x v="1"/>
    <x v="1"/>
    <x v="29"/>
    <s v=" Total_JP"/>
    <x v="11"/>
    <n v="0"/>
  </r>
  <r>
    <s v="Incremental"/>
    <s v="Media"/>
    <x v="1"/>
    <x v="1"/>
    <x v="29"/>
    <s v=" Total_JP"/>
    <x v="12"/>
    <n v="0"/>
  </r>
  <r>
    <s v="Incremental"/>
    <s v="Media"/>
    <x v="1"/>
    <x v="1"/>
    <x v="29"/>
    <s v=" Total_JP"/>
    <x v="13"/>
    <n v="0"/>
  </r>
  <r>
    <s v="Incremental"/>
    <s v="Media"/>
    <x v="1"/>
    <x v="1"/>
    <x v="29"/>
    <s v=" Total_JP"/>
    <x v="14"/>
    <n v="0"/>
  </r>
  <r>
    <s v="Incremental"/>
    <s v="Media"/>
    <x v="1"/>
    <x v="1"/>
    <x v="29"/>
    <s v=" Total_JP"/>
    <x v="15"/>
    <n v="0"/>
  </r>
  <r>
    <s v="Incremental"/>
    <s v="Media"/>
    <x v="1"/>
    <x v="1"/>
    <x v="29"/>
    <s v=" Total_JP"/>
    <x v="16"/>
    <n v="0"/>
  </r>
  <r>
    <s v="Incremental"/>
    <s v="Media"/>
    <x v="1"/>
    <x v="1"/>
    <x v="29"/>
    <s v=" Total_JP"/>
    <x v="17"/>
    <n v="0"/>
  </r>
  <r>
    <s v="Incremental"/>
    <s v="Media"/>
    <x v="1"/>
    <x v="1"/>
    <x v="29"/>
    <s v=" Total_JP"/>
    <x v="18"/>
    <n v="0"/>
  </r>
  <r>
    <s v="Incremental"/>
    <s v="Media"/>
    <x v="1"/>
    <x v="1"/>
    <x v="29"/>
    <s v=" Total_JP"/>
    <x v="19"/>
    <n v="0"/>
  </r>
  <r>
    <s v="Incremental"/>
    <s v="Media"/>
    <x v="1"/>
    <x v="1"/>
    <x v="29"/>
    <s v=" Total_JP"/>
    <x v="20"/>
    <n v="0"/>
  </r>
  <r>
    <s v="Incremental"/>
    <s v="Media"/>
    <x v="1"/>
    <x v="1"/>
    <x v="29"/>
    <s v=" Total_JP"/>
    <x v="21"/>
    <n v="0"/>
  </r>
  <r>
    <s v="Incremental"/>
    <s v="Media"/>
    <x v="1"/>
    <x v="1"/>
    <x v="29"/>
    <s v=" Total_JP"/>
    <x v="22"/>
    <n v="0"/>
  </r>
  <r>
    <s v="Incremental"/>
    <s v="Media"/>
    <x v="1"/>
    <x v="1"/>
    <x v="29"/>
    <s v=" Total_JP"/>
    <x v="23"/>
    <n v="0"/>
  </r>
  <r>
    <s v="Incremental"/>
    <s v="Media"/>
    <x v="1"/>
    <x v="1"/>
    <x v="29"/>
    <s v=" Total_JP"/>
    <x v="24"/>
    <n v="0"/>
  </r>
  <r>
    <s v="Incremental"/>
    <s v="Media"/>
    <x v="1"/>
    <x v="1"/>
    <x v="29"/>
    <s v=" Total_JP"/>
    <x v="25"/>
    <n v="0"/>
  </r>
  <r>
    <s v="Incremental"/>
    <s v="Media"/>
    <x v="1"/>
    <x v="1"/>
    <x v="29"/>
    <s v=" Total_JP"/>
    <x v="26"/>
    <n v="0"/>
  </r>
  <r>
    <s v="Incremental"/>
    <s v="Media"/>
    <x v="1"/>
    <x v="1"/>
    <x v="29"/>
    <s v=" Total_JP"/>
    <x v="27"/>
    <n v="0"/>
  </r>
  <r>
    <s v="Incremental"/>
    <s v="Media"/>
    <x v="1"/>
    <x v="1"/>
    <x v="29"/>
    <s v=" Total_JP"/>
    <x v="28"/>
    <n v="0"/>
  </r>
  <r>
    <s v="Incremental"/>
    <s v="Media"/>
    <x v="1"/>
    <x v="1"/>
    <x v="29"/>
    <s v=" Total_JP"/>
    <x v="29"/>
    <n v="0"/>
  </r>
  <r>
    <s v="Incremental"/>
    <s v="Media"/>
    <x v="1"/>
    <x v="1"/>
    <x v="29"/>
    <s v=" Total_JP"/>
    <x v="30"/>
    <n v="0"/>
  </r>
  <r>
    <s v="Incremental"/>
    <s v="Media"/>
    <x v="1"/>
    <x v="1"/>
    <x v="29"/>
    <s v=" Total_JP"/>
    <x v="31"/>
    <n v="0"/>
  </r>
  <r>
    <s v="Incremental"/>
    <s v="Media"/>
    <x v="1"/>
    <x v="1"/>
    <x v="29"/>
    <s v=" Total_JP"/>
    <x v="32"/>
    <n v="0"/>
  </r>
  <r>
    <s v="Incremental"/>
    <s v="Media"/>
    <x v="1"/>
    <x v="1"/>
    <x v="29"/>
    <s v=" Total_JP"/>
    <x v="33"/>
    <n v="0"/>
  </r>
  <r>
    <s v="Incremental"/>
    <s v="Media"/>
    <x v="1"/>
    <x v="1"/>
    <x v="29"/>
    <s v=" Total_JP"/>
    <x v="34"/>
    <n v="0"/>
  </r>
  <r>
    <s v="Incremental"/>
    <s v="Media"/>
    <x v="1"/>
    <x v="1"/>
    <x v="29"/>
    <s v=" Total_JP"/>
    <x v="35"/>
    <n v="0"/>
  </r>
  <r>
    <s v="Incremental"/>
    <s v="Media"/>
    <x v="1"/>
    <x v="1"/>
    <x v="29"/>
    <s v=" Total_JP"/>
    <x v="36"/>
    <n v="0"/>
  </r>
  <r>
    <s v="Incremental"/>
    <s v="Media"/>
    <x v="1"/>
    <x v="1"/>
    <x v="29"/>
    <s v=" Total_JP"/>
    <x v="37"/>
    <n v="0"/>
  </r>
  <r>
    <s v="Incremental"/>
    <s v="Media"/>
    <x v="1"/>
    <x v="1"/>
    <x v="29"/>
    <s v=" Total_JP"/>
    <x v="38"/>
    <n v="0"/>
  </r>
  <r>
    <s v="Incremental"/>
    <s v="Media"/>
    <x v="1"/>
    <x v="1"/>
    <x v="29"/>
    <s v=" Total_JP"/>
    <x v="39"/>
    <n v="0"/>
  </r>
  <r>
    <s v="Incremental"/>
    <s v="Media"/>
    <x v="1"/>
    <x v="1"/>
    <x v="29"/>
    <s v=" Total_JP"/>
    <x v="40"/>
    <n v="0"/>
  </r>
  <r>
    <s v="Incremental"/>
    <s v="Media"/>
    <x v="1"/>
    <x v="1"/>
    <x v="29"/>
    <s v=" Total_JP"/>
    <x v="41"/>
    <n v="0"/>
  </r>
  <r>
    <s v="Incremental"/>
    <s v="Media"/>
    <x v="1"/>
    <x v="1"/>
    <x v="29"/>
    <s v=" Total_JP"/>
    <x v="42"/>
    <n v="0"/>
  </r>
  <r>
    <s v="Incremental"/>
    <s v="Media"/>
    <x v="1"/>
    <x v="1"/>
    <x v="29"/>
    <s v=" Total_JP"/>
    <x v="43"/>
    <n v="0"/>
  </r>
  <r>
    <s v="Incremental"/>
    <s v="Media"/>
    <x v="1"/>
    <x v="1"/>
    <x v="29"/>
    <s v=" Total_JP"/>
    <x v="44"/>
    <n v="0"/>
  </r>
  <r>
    <s v="Incremental"/>
    <s v="Media"/>
    <x v="1"/>
    <x v="1"/>
    <x v="29"/>
    <s v=" Total_JP"/>
    <x v="45"/>
    <n v="0"/>
  </r>
  <r>
    <s v="Incremental"/>
    <s v="Media"/>
    <x v="1"/>
    <x v="1"/>
    <x v="29"/>
    <s v=" Total_JP"/>
    <x v="46"/>
    <n v="0"/>
  </r>
  <r>
    <s v="Incremental"/>
    <s v="Media"/>
    <x v="1"/>
    <x v="1"/>
    <x v="29"/>
    <s v=" Total_JP"/>
    <x v="47"/>
    <n v="0"/>
  </r>
  <r>
    <s v="Incremental"/>
    <s v="Media"/>
    <x v="1"/>
    <x v="1"/>
    <x v="29"/>
    <s v=" Total_JP"/>
    <x v="48"/>
    <n v="0"/>
  </r>
  <r>
    <s v="Incremental"/>
    <s v="Media"/>
    <x v="1"/>
    <x v="1"/>
    <x v="29"/>
    <s v=" Total_JP"/>
    <x v="49"/>
    <n v="0"/>
  </r>
  <r>
    <s v="Incremental"/>
    <s v="Media"/>
    <x v="1"/>
    <x v="1"/>
    <x v="29"/>
    <s v=" Total_JP"/>
    <x v="50"/>
    <n v="0"/>
  </r>
  <r>
    <s v="Incremental"/>
    <s v="Media"/>
    <x v="1"/>
    <x v="1"/>
    <x v="29"/>
    <s v=" Total_JP"/>
    <x v="51"/>
    <n v="0"/>
  </r>
  <r>
    <s v="Incremental"/>
    <s v="Media"/>
    <x v="1"/>
    <x v="1"/>
    <x v="29"/>
    <s v=" Total_JP"/>
    <x v="52"/>
    <n v="0"/>
  </r>
  <r>
    <s v="Incremental"/>
    <s v="Media"/>
    <x v="1"/>
    <x v="1"/>
    <x v="29"/>
    <s v=" Total_JP"/>
    <x v="53"/>
    <n v="0"/>
  </r>
  <r>
    <s v="Incremental"/>
    <s v="Media"/>
    <x v="1"/>
    <x v="1"/>
    <x v="29"/>
    <s v=" Total_JP"/>
    <x v="54"/>
    <n v="0"/>
  </r>
  <r>
    <s v="Incremental"/>
    <s v="Media"/>
    <x v="1"/>
    <x v="1"/>
    <x v="29"/>
    <s v=" Total_JP"/>
    <x v="55"/>
    <n v="0"/>
  </r>
  <r>
    <s v="Incremental"/>
    <s v="Media"/>
    <x v="1"/>
    <x v="1"/>
    <x v="29"/>
    <s v=" Total_JP"/>
    <x v="56"/>
    <n v="0"/>
  </r>
  <r>
    <s v="Incremental"/>
    <s v="Media"/>
    <x v="1"/>
    <x v="1"/>
    <x v="29"/>
    <s v=" Total_JP"/>
    <x v="57"/>
    <n v="0"/>
  </r>
  <r>
    <s v="Incremental"/>
    <s v="Media"/>
    <x v="1"/>
    <x v="1"/>
    <x v="29"/>
    <s v=" Total_JP"/>
    <x v="58"/>
    <n v="0"/>
  </r>
  <r>
    <s v="Incremental"/>
    <s v="Media"/>
    <x v="1"/>
    <x v="1"/>
    <x v="29"/>
    <s v=" Total_JP"/>
    <x v="59"/>
    <n v="0"/>
  </r>
  <r>
    <s v="Incremental"/>
    <s v="Media"/>
    <x v="1"/>
    <x v="1"/>
    <x v="29"/>
    <s v=" Total_JP"/>
    <x v="60"/>
    <n v="0"/>
  </r>
  <r>
    <s v="Incremental"/>
    <s v="Media"/>
    <x v="1"/>
    <x v="1"/>
    <x v="29"/>
    <s v=" Total_JP"/>
    <x v="61"/>
    <n v="0"/>
  </r>
  <r>
    <s v="Incremental"/>
    <s v="Media"/>
    <x v="1"/>
    <x v="1"/>
    <x v="29"/>
    <s v=" Total_JP"/>
    <x v="62"/>
    <n v="0"/>
  </r>
  <r>
    <s v="Incremental"/>
    <s v="Media"/>
    <x v="1"/>
    <x v="1"/>
    <x v="29"/>
    <s v=" Total_JP"/>
    <x v="63"/>
    <n v="0"/>
  </r>
  <r>
    <s v="Incremental"/>
    <s v="Media"/>
    <x v="1"/>
    <x v="1"/>
    <x v="29"/>
    <s v=" Total_JP"/>
    <x v="64"/>
    <n v="0"/>
  </r>
  <r>
    <s v="Incremental"/>
    <s v="Media"/>
    <x v="1"/>
    <x v="1"/>
    <x v="29"/>
    <s v=" Total_JP"/>
    <x v="65"/>
    <n v="0"/>
  </r>
  <r>
    <s v="Incremental"/>
    <s v="Media"/>
    <x v="1"/>
    <x v="1"/>
    <x v="29"/>
    <s v=" Total_JP"/>
    <x v="66"/>
    <n v="0"/>
  </r>
  <r>
    <s v="Incremental"/>
    <s v="Media"/>
    <x v="1"/>
    <x v="1"/>
    <x v="29"/>
    <s v=" Total_JP"/>
    <x v="67"/>
    <n v="0"/>
  </r>
  <r>
    <s v="Incremental"/>
    <s v="Media"/>
    <x v="1"/>
    <x v="1"/>
    <x v="29"/>
    <s v=" Total_JP"/>
    <x v="68"/>
    <n v="0"/>
  </r>
  <r>
    <s v="Incremental"/>
    <s v="Media"/>
    <x v="1"/>
    <x v="1"/>
    <x v="29"/>
    <s v=" Total_JP"/>
    <x v="69"/>
    <n v="0"/>
  </r>
  <r>
    <s v="Incremental"/>
    <s v="Media"/>
    <x v="1"/>
    <x v="1"/>
    <x v="29"/>
    <s v=" Total_JP"/>
    <x v="70"/>
    <n v="0"/>
  </r>
  <r>
    <s v="Incremental"/>
    <s v="Media"/>
    <x v="1"/>
    <x v="1"/>
    <x v="29"/>
    <s v=" Total_JP"/>
    <x v="71"/>
    <n v="0"/>
  </r>
  <r>
    <s v="Incremental"/>
    <s v="Media"/>
    <x v="1"/>
    <x v="1"/>
    <x v="29"/>
    <s v=" Total_JP"/>
    <x v="72"/>
    <n v="0"/>
  </r>
  <r>
    <s v="Incremental"/>
    <s v="Media"/>
    <x v="1"/>
    <x v="1"/>
    <x v="29"/>
    <s v=" Total_JP"/>
    <x v="73"/>
    <n v="0"/>
  </r>
  <r>
    <s v="Incremental"/>
    <s v="Media"/>
    <x v="1"/>
    <x v="1"/>
    <x v="29"/>
    <s v=" Total_JP"/>
    <x v="74"/>
    <n v="0"/>
  </r>
  <r>
    <s v="Incremental"/>
    <s v="Media"/>
    <x v="1"/>
    <x v="1"/>
    <x v="29"/>
    <s v=" Total_JP"/>
    <x v="75"/>
    <n v="0"/>
  </r>
  <r>
    <s v="Incremental"/>
    <s v="Media"/>
    <x v="1"/>
    <x v="1"/>
    <x v="29"/>
    <s v=" Total_JP"/>
    <x v="76"/>
    <n v="0"/>
  </r>
  <r>
    <s v="Incremental"/>
    <s v="Media"/>
    <x v="1"/>
    <x v="1"/>
    <x v="29"/>
    <s v=" Total_JP"/>
    <x v="77"/>
    <n v="0"/>
  </r>
  <r>
    <s v="Incremental"/>
    <s v="Media"/>
    <x v="1"/>
    <x v="1"/>
    <x v="29"/>
    <s v=" Total_JP"/>
    <x v="78"/>
    <n v="0"/>
  </r>
  <r>
    <s v="Incremental"/>
    <s v="Media"/>
    <x v="1"/>
    <x v="1"/>
    <x v="29"/>
    <s v=" Total_JP"/>
    <x v="79"/>
    <n v="0"/>
  </r>
  <r>
    <s v="Incremental"/>
    <s v="Media"/>
    <x v="1"/>
    <x v="1"/>
    <x v="29"/>
    <s v=" Total_JP"/>
    <x v="80"/>
    <n v="0"/>
  </r>
  <r>
    <s v="Incremental"/>
    <s v="Media"/>
    <x v="1"/>
    <x v="1"/>
    <x v="29"/>
    <s v=" Total_JP"/>
    <x v="81"/>
    <n v="0"/>
  </r>
  <r>
    <s v="Incremental"/>
    <s v="Media"/>
    <x v="1"/>
    <x v="1"/>
    <x v="29"/>
    <s v=" Total_JP"/>
    <x v="82"/>
    <n v="0"/>
  </r>
  <r>
    <s v="Incremental"/>
    <s v="Media"/>
    <x v="1"/>
    <x v="1"/>
    <x v="29"/>
    <s v=" Total_JP"/>
    <x v="83"/>
    <n v="0"/>
  </r>
  <r>
    <s v="Incremental"/>
    <s v="Media"/>
    <x v="1"/>
    <x v="1"/>
    <x v="29"/>
    <s v=" Total_JP"/>
    <x v="84"/>
    <n v="0"/>
  </r>
  <r>
    <s v="Incremental"/>
    <s v="Media"/>
    <x v="1"/>
    <x v="1"/>
    <x v="29"/>
    <s v=" Total_JP"/>
    <x v="85"/>
    <n v="0"/>
  </r>
  <r>
    <s v="Incremental"/>
    <s v="Media"/>
    <x v="1"/>
    <x v="1"/>
    <x v="29"/>
    <s v=" Total_JP"/>
    <x v="86"/>
    <n v="0"/>
  </r>
  <r>
    <s v="Incremental"/>
    <s v="Media"/>
    <x v="1"/>
    <x v="1"/>
    <x v="29"/>
    <s v=" Total_JP"/>
    <x v="87"/>
    <n v="0"/>
  </r>
  <r>
    <s v="Incremental"/>
    <s v="Media"/>
    <x v="1"/>
    <x v="1"/>
    <x v="29"/>
    <s v=" Total_JP"/>
    <x v="88"/>
    <n v="0"/>
  </r>
  <r>
    <s v="Incremental"/>
    <s v="Media"/>
    <x v="1"/>
    <x v="1"/>
    <x v="29"/>
    <s v=" Total_JP"/>
    <x v="89"/>
    <n v="0"/>
  </r>
  <r>
    <s v="Incremental"/>
    <s v="Media"/>
    <x v="1"/>
    <x v="1"/>
    <x v="29"/>
    <s v=" Total_JP"/>
    <x v="90"/>
    <n v="0"/>
  </r>
  <r>
    <s v="Incremental"/>
    <s v="Media"/>
    <x v="1"/>
    <x v="1"/>
    <x v="29"/>
    <s v=" Total_JP"/>
    <x v="91"/>
    <n v="0"/>
  </r>
  <r>
    <s v="Incremental"/>
    <s v="Media"/>
    <x v="1"/>
    <x v="1"/>
    <x v="29"/>
    <s v=" Total_JP"/>
    <x v="92"/>
    <n v="0"/>
  </r>
  <r>
    <s v="Incremental"/>
    <s v="Media"/>
    <x v="1"/>
    <x v="1"/>
    <x v="29"/>
    <s v=" Total_JP"/>
    <x v="93"/>
    <n v="0"/>
  </r>
  <r>
    <s v="Incremental"/>
    <s v="Media"/>
    <x v="1"/>
    <x v="1"/>
    <x v="29"/>
    <s v=" Total_JP"/>
    <x v="94"/>
    <n v="0"/>
  </r>
  <r>
    <s v="Incremental"/>
    <s v="Media"/>
    <x v="1"/>
    <x v="1"/>
    <x v="29"/>
    <s v=" Total_JP"/>
    <x v="95"/>
    <n v="0"/>
  </r>
  <r>
    <s v="Incremental"/>
    <s v="Media"/>
    <x v="1"/>
    <x v="1"/>
    <x v="29"/>
    <s v=" Total_JP"/>
    <x v="96"/>
    <n v="0"/>
  </r>
  <r>
    <s v="Incremental"/>
    <s v="Media"/>
    <x v="1"/>
    <x v="1"/>
    <x v="29"/>
    <s v=" Total_JP"/>
    <x v="97"/>
    <n v="0"/>
  </r>
  <r>
    <s v="Incremental"/>
    <s v="Media"/>
    <x v="1"/>
    <x v="1"/>
    <x v="29"/>
    <s v=" Total_JP"/>
    <x v="98"/>
    <n v="0"/>
  </r>
  <r>
    <s v="Incremental"/>
    <s v="Media"/>
    <x v="1"/>
    <x v="1"/>
    <x v="29"/>
    <s v=" Total_JP"/>
    <x v="99"/>
    <n v="0"/>
  </r>
  <r>
    <s v="Incremental"/>
    <s v="Media"/>
    <x v="1"/>
    <x v="1"/>
    <x v="29"/>
    <s v=" Total_JP"/>
    <x v="100"/>
    <n v="0"/>
  </r>
  <r>
    <s v="Incremental"/>
    <s v="Media"/>
    <x v="1"/>
    <x v="1"/>
    <x v="29"/>
    <s v=" Total_JP"/>
    <x v="101"/>
    <n v="0"/>
  </r>
  <r>
    <s v="Incremental"/>
    <s v="Media"/>
    <x v="1"/>
    <x v="1"/>
    <x v="29"/>
    <s v=" Total_JP"/>
    <x v="102"/>
    <n v="0"/>
  </r>
  <r>
    <s v="Incremental"/>
    <s v="Media"/>
    <x v="1"/>
    <x v="1"/>
    <x v="29"/>
    <s v=" Total_JP"/>
    <x v="103"/>
    <n v="0"/>
  </r>
  <r>
    <s v="Incremental"/>
    <s v="Media"/>
    <x v="1"/>
    <x v="1"/>
    <x v="29"/>
    <s v=" Total_JP"/>
    <x v="104"/>
    <n v="0"/>
  </r>
  <r>
    <s v="Incremental"/>
    <s v="Media"/>
    <x v="1"/>
    <x v="1"/>
    <x v="29"/>
    <s v=" Total_JP"/>
    <x v="105"/>
    <n v="0"/>
  </r>
  <r>
    <s v="Incremental"/>
    <s v="Media"/>
    <x v="1"/>
    <x v="1"/>
    <x v="29"/>
    <s v=" Total_JP"/>
    <x v="106"/>
    <n v="0"/>
  </r>
  <r>
    <s v="Incremental"/>
    <s v="Media"/>
    <x v="1"/>
    <x v="1"/>
    <x v="29"/>
    <s v=" Total_JP"/>
    <x v="107"/>
    <n v="0"/>
  </r>
  <r>
    <s v="Incremental"/>
    <s v="Media"/>
    <x v="1"/>
    <x v="1"/>
    <x v="29"/>
    <s v=" Total_JP"/>
    <x v="108"/>
    <n v="0"/>
  </r>
  <r>
    <s v="Incremental"/>
    <s v="Media"/>
    <x v="1"/>
    <x v="1"/>
    <x v="29"/>
    <s v=" Total_JP"/>
    <x v="109"/>
    <n v="0"/>
  </r>
  <r>
    <s v="Incremental"/>
    <s v="Media"/>
    <x v="1"/>
    <x v="1"/>
    <x v="29"/>
    <s v=" Total_JP"/>
    <x v="110"/>
    <n v="0"/>
  </r>
  <r>
    <s v="Incremental"/>
    <s v="Media"/>
    <x v="1"/>
    <x v="1"/>
    <x v="29"/>
    <s v=" Total_JP"/>
    <x v="111"/>
    <n v="0"/>
  </r>
  <r>
    <s v="Incremental"/>
    <s v="Media"/>
    <x v="1"/>
    <x v="1"/>
    <x v="29"/>
    <s v=" Total_JP"/>
    <x v="112"/>
    <n v="0"/>
  </r>
  <r>
    <s v="Incremental"/>
    <s v="Media"/>
    <x v="1"/>
    <x v="1"/>
    <x v="29"/>
    <s v=" Total_JP"/>
    <x v="113"/>
    <n v="0"/>
  </r>
  <r>
    <s v="Incremental"/>
    <s v="Media"/>
    <x v="1"/>
    <x v="1"/>
    <x v="29"/>
    <s v=" Total_JP"/>
    <x v="114"/>
    <n v="0"/>
  </r>
  <r>
    <s v="Incremental"/>
    <s v="Media"/>
    <x v="1"/>
    <x v="1"/>
    <x v="29"/>
    <s v=" Total_JP"/>
    <x v="115"/>
    <n v="0"/>
  </r>
  <r>
    <s v="Incremental"/>
    <s v="Media"/>
    <x v="1"/>
    <x v="1"/>
    <x v="29"/>
    <s v=" Total_JP"/>
    <x v="116"/>
    <n v="0"/>
  </r>
  <r>
    <s v="Incremental"/>
    <s v="Media"/>
    <x v="1"/>
    <x v="1"/>
    <x v="29"/>
    <s v=" Total_JP"/>
    <x v="117"/>
    <n v="0"/>
  </r>
  <r>
    <s v="Incremental"/>
    <s v="Media"/>
    <x v="1"/>
    <x v="1"/>
    <x v="29"/>
    <s v=" Total_JP"/>
    <x v="118"/>
    <n v="0"/>
  </r>
  <r>
    <s v="Incremental"/>
    <s v="Media"/>
    <x v="1"/>
    <x v="1"/>
    <x v="29"/>
    <s v=" Total_JP"/>
    <x v="119"/>
    <n v="0"/>
  </r>
  <r>
    <s v="Incremental"/>
    <s v="Media"/>
    <x v="1"/>
    <x v="1"/>
    <x v="29"/>
    <s v=" Total_JP"/>
    <x v="120"/>
    <n v="0"/>
  </r>
  <r>
    <s v="Incremental"/>
    <s v="Media"/>
    <x v="1"/>
    <x v="1"/>
    <x v="29"/>
    <s v=" Total_JP"/>
    <x v="121"/>
    <n v="0"/>
  </r>
  <r>
    <s v="Incremental"/>
    <s v="Media"/>
    <x v="1"/>
    <x v="1"/>
    <x v="29"/>
    <s v=" Total_JP"/>
    <x v="122"/>
    <n v="0"/>
  </r>
  <r>
    <s v="Incremental"/>
    <s v="Media"/>
    <x v="1"/>
    <x v="1"/>
    <x v="29"/>
    <s v=" Total_JP"/>
    <x v="123"/>
    <n v="0"/>
  </r>
  <r>
    <s v="Incremental"/>
    <s v="Media"/>
    <x v="1"/>
    <x v="1"/>
    <x v="29"/>
    <s v=" Total_JP"/>
    <x v="124"/>
    <n v="0"/>
  </r>
  <r>
    <s v="Incremental"/>
    <s v="Media"/>
    <x v="1"/>
    <x v="1"/>
    <x v="29"/>
    <s v=" Total_JP"/>
    <x v="125"/>
    <n v="0"/>
  </r>
  <r>
    <s v="Incremental"/>
    <s v="Media"/>
    <x v="1"/>
    <x v="1"/>
    <x v="29"/>
    <s v=" Total_JP"/>
    <x v="126"/>
    <n v="0"/>
  </r>
  <r>
    <s v="Incremental"/>
    <s v="Media"/>
    <x v="1"/>
    <x v="1"/>
    <x v="29"/>
    <s v=" Total_JP"/>
    <x v="127"/>
    <n v="0"/>
  </r>
  <r>
    <s v="Incremental"/>
    <s v="Media"/>
    <x v="1"/>
    <x v="1"/>
    <x v="29"/>
    <s v=" Total_JP"/>
    <x v="128"/>
    <n v="0"/>
  </r>
  <r>
    <s v="Incremental"/>
    <s v="Media"/>
    <x v="1"/>
    <x v="1"/>
    <x v="29"/>
    <s v=" Total_JP"/>
    <x v="129"/>
    <n v="0"/>
  </r>
  <r>
    <s v="Incremental"/>
    <s v="Media"/>
    <x v="1"/>
    <x v="1"/>
    <x v="29"/>
    <s v=" Total_JP"/>
    <x v="130"/>
    <n v="0"/>
  </r>
  <r>
    <s v="Incremental"/>
    <s v="Media"/>
    <x v="1"/>
    <x v="1"/>
    <x v="29"/>
    <s v=" Total_JP"/>
    <x v="131"/>
    <n v="0"/>
  </r>
  <r>
    <s v="Incremental"/>
    <s v="Media"/>
    <x v="1"/>
    <x v="1"/>
    <x v="29"/>
    <s v=" Total_JP"/>
    <x v="132"/>
    <n v="0"/>
  </r>
  <r>
    <s v="Incremental"/>
    <s v="Media"/>
    <x v="1"/>
    <x v="1"/>
    <x v="29"/>
    <s v=" Total_JP"/>
    <x v="133"/>
    <n v="0"/>
  </r>
  <r>
    <s v="Incremental"/>
    <s v="Media"/>
    <x v="1"/>
    <x v="1"/>
    <x v="29"/>
    <s v=" Total_JP"/>
    <x v="134"/>
    <n v="0"/>
  </r>
  <r>
    <s v="Incremental"/>
    <s v="Media"/>
    <x v="1"/>
    <x v="1"/>
    <x v="29"/>
    <s v=" Total_JP"/>
    <x v="135"/>
    <n v="0"/>
  </r>
  <r>
    <s v="Incremental"/>
    <s v="Media"/>
    <x v="1"/>
    <x v="1"/>
    <x v="29"/>
    <s v=" Total_JP"/>
    <x v="136"/>
    <n v="0"/>
  </r>
  <r>
    <s v="Incremental"/>
    <s v="Media"/>
    <x v="1"/>
    <x v="1"/>
    <x v="29"/>
    <s v=" Total_JP"/>
    <x v="137"/>
    <n v="0"/>
  </r>
  <r>
    <s v="Incremental"/>
    <s v="Media"/>
    <x v="1"/>
    <x v="1"/>
    <x v="29"/>
    <s v=" Total_JP"/>
    <x v="138"/>
    <n v="0"/>
  </r>
  <r>
    <s v="Incremental"/>
    <s v="Media"/>
    <x v="1"/>
    <x v="1"/>
    <x v="29"/>
    <s v=" Total_JP"/>
    <x v="139"/>
    <n v="0"/>
  </r>
  <r>
    <s v="Incremental"/>
    <s v="Media"/>
    <x v="1"/>
    <x v="1"/>
    <x v="29"/>
    <s v=" Total_JP"/>
    <x v="140"/>
    <n v="0"/>
  </r>
  <r>
    <s v="Incremental"/>
    <s v="Media"/>
    <x v="1"/>
    <x v="1"/>
    <x v="29"/>
    <s v=" Total_JP"/>
    <x v="141"/>
    <n v="0"/>
  </r>
  <r>
    <s v="Incremental"/>
    <s v="Media"/>
    <x v="1"/>
    <x v="1"/>
    <x v="29"/>
    <s v=" Total_JP"/>
    <x v="142"/>
    <n v="0"/>
  </r>
  <r>
    <s v="Incremental"/>
    <s v="Media"/>
    <x v="1"/>
    <x v="1"/>
    <x v="29"/>
    <s v=" Total_JP"/>
    <x v="143"/>
    <n v="0"/>
  </r>
  <r>
    <s v="Incremental"/>
    <s v="Media"/>
    <x v="1"/>
    <x v="1"/>
    <x v="29"/>
    <s v=" Total_JP"/>
    <x v="144"/>
    <n v="0"/>
  </r>
  <r>
    <s v="Incremental"/>
    <s v="Media"/>
    <x v="1"/>
    <x v="1"/>
    <x v="29"/>
    <s v=" Total_JP"/>
    <x v="145"/>
    <n v="0"/>
  </r>
  <r>
    <s v="Incremental"/>
    <s v="Media"/>
    <x v="1"/>
    <x v="1"/>
    <x v="29"/>
    <s v=" Total_JP"/>
    <x v="146"/>
    <n v="0"/>
  </r>
  <r>
    <s v="Incremental"/>
    <s v="Media"/>
    <x v="1"/>
    <x v="1"/>
    <x v="29"/>
    <s v=" Total_JP"/>
    <x v="147"/>
    <n v="0"/>
  </r>
  <r>
    <s v="Incremental"/>
    <s v="Media"/>
    <x v="1"/>
    <x v="1"/>
    <x v="29"/>
    <s v=" Total_JP"/>
    <x v="148"/>
    <n v="0"/>
  </r>
  <r>
    <s v="Incremental"/>
    <s v="Media"/>
    <x v="1"/>
    <x v="1"/>
    <x v="29"/>
    <s v=" Total_JP"/>
    <x v="149"/>
    <n v="0"/>
  </r>
  <r>
    <s v="Incremental"/>
    <s v="Media"/>
    <x v="1"/>
    <x v="1"/>
    <x v="29"/>
    <s v=" Total_JP"/>
    <x v="150"/>
    <n v="0"/>
  </r>
  <r>
    <s v="Incremental"/>
    <s v="Media"/>
    <x v="1"/>
    <x v="1"/>
    <x v="29"/>
    <s v=" Total_JP"/>
    <x v="151"/>
    <n v="0"/>
  </r>
  <r>
    <s v="Incremental"/>
    <s v="Media"/>
    <x v="1"/>
    <x v="1"/>
    <x v="29"/>
    <s v=" Total_JP"/>
    <x v="152"/>
    <n v="88502.447142599995"/>
  </r>
  <r>
    <s v="Incremental"/>
    <s v="Media"/>
    <x v="1"/>
    <x v="1"/>
    <x v="29"/>
    <s v=" Total_JP"/>
    <x v="153"/>
    <n v="216312.526346"/>
  </r>
  <r>
    <s v="Incremental"/>
    <s v="Media"/>
    <x v="1"/>
    <x v="1"/>
    <x v="29"/>
    <s v=" Total_JP"/>
    <x v="154"/>
    <n v="597623.32369800005"/>
  </r>
  <r>
    <s v="Incremental"/>
    <s v="Media"/>
    <x v="1"/>
    <x v="1"/>
    <x v="29"/>
    <s v=" Total_JP"/>
    <x v="155"/>
    <n v="423318.32236470003"/>
  </r>
  <r>
    <s v="Incremental"/>
    <s v="Media"/>
    <x v="1"/>
    <x v="3"/>
    <x v="30"/>
    <s v=" Total_JP"/>
    <x v="0"/>
    <n v="16287.703782799999"/>
  </r>
  <r>
    <s v="Incremental"/>
    <s v="Media"/>
    <x v="1"/>
    <x v="3"/>
    <x v="30"/>
    <s v=" Total_JP"/>
    <x v="1"/>
    <n v="17026.258794199999"/>
  </r>
  <r>
    <s v="Incremental"/>
    <s v="Media"/>
    <x v="1"/>
    <x v="3"/>
    <x v="30"/>
    <s v=" Total_JP"/>
    <x v="2"/>
    <n v="17151.161177900001"/>
  </r>
  <r>
    <s v="Incremental"/>
    <s v="Media"/>
    <x v="1"/>
    <x v="3"/>
    <x v="30"/>
    <s v=" Total_JP"/>
    <x v="3"/>
    <n v="16597.3610955"/>
  </r>
  <r>
    <s v="Incremental"/>
    <s v="Media"/>
    <x v="1"/>
    <x v="3"/>
    <x v="30"/>
    <s v=" Total_JP"/>
    <x v="4"/>
    <n v="16952.207413100001"/>
  </r>
  <r>
    <s v="Incremental"/>
    <s v="Media"/>
    <x v="1"/>
    <x v="3"/>
    <x v="30"/>
    <s v=" Total_JP"/>
    <x v="5"/>
    <n v="17108.295475200001"/>
  </r>
  <r>
    <s v="Incremental"/>
    <s v="Media"/>
    <x v="1"/>
    <x v="3"/>
    <x v="30"/>
    <s v=" Total_JP"/>
    <x v="6"/>
    <n v="17561.347014300001"/>
  </r>
  <r>
    <s v="Incremental"/>
    <s v="Media"/>
    <x v="1"/>
    <x v="3"/>
    <x v="30"/>
    <s v=" Total_JP"/>
    <x v="7"/>
    <n v="17116.3468335"/>
  </r>
  <r>
    <s v="Incremental"/>
    <s v="Media"/>
    <x v="1"/>
    <x v="3"/>
    <x v="30"/>
    <s v=" Total_JP"/>
    <x v="8"/>
    <n v="15256.359137199999"/>
  </r>
  <r>
    <s v="Incremental"/>
    <s v="Media"/>
    <x v="1"/>
    <x v="3"/>
    <x v="30"/>
    <s v=" Total_JP"/>
    <x v="9"/>
    <n v="15899.947598000001"/>
  </r>
  <r>
    <s v="Incremental"/>
    <s v="Media"/>
    <x v="1"/>
    <x v="3"/>
    <x v="30"/>
    <s v=" Total_JP"/>
    <x v="10"/>
    <n v="20385.200971999999"/>
  </r>
  <r>
    <s v="Incremental"/>
    <s v="Media"/>
    <x v="1"/>
    <x v="3"/>
    <x v="30"/>
    <s v=" Total_JP"/>
    <x v="11"/>
    <n v="20421.9706033"/>
  </r>
  <r>
    <s v="Incremental"/>
    <s v="Media"/>
    <x v="1"/>
    <x v="3"/>
    <x v="30"/>
    <s v=" Total_JP"/>
    <x v="12"/>
    <n v="15551.1233202"/>
  </r>
  <r>
    <s v="Incremental"/>
    <s v="Media"/>
    <x v="1"/>
    <x v="3"/>
    <x v="30"/>
    <s v=" Total_JP"/>
    <x v="13"/>
    <n v="39642.6558773"/>
  </r>
  <r>
    <s v="Incremental"/>
    <s v="Media"/>
    <x v="1"/>
    <x v="3"/>
    <x v="30"/>
    <s v=" Total_JP"/>
    <x v="14"/>
    <n v="66755.552412899997"/>
  </r>
  <r>
    <s v="Incremental"/>
    <s v="Media"/>
    <x v="1"/>
    <x v="3"/>
    <x v="30"/>
    <s v=" Total_JP"/>
    <x v="15"/>
    <n v="42575.463499999998"/>
  </r>
  <r>
    <s v="Incremental"/>
    <s v="Media"/>
    <x v="1"/>
    <x v="3"/>
    <x v="30"/>
    <s v=" Total_JP"/>
    <x v="16"/>
    <n v="29706.367718099998"/>
  </r>
  <r>
    <s v="Incremental"/>
    <s v="Media"/>
    <x v="1"/>
    <x v="3"/>
    <x v="30"/>
    <s v=" Total_JP"/>
    <x v="17"/>
    <n v="30262.451314400001"/>
  </r>
  <r>
    <s v="Incremental"/>
    <s v="Media"/>
    <x v="1"/>
    <x v="3"/>
    <x v="30"/>
    <s v=" Total_JP"/>
    <x v="18"/>
    <n v="34482.948067999998"/>
  </r>
  <r>
    <s v="Incremental"/>
    <s v="Media"/>
    <x v="1"/>
    <x v="3"/>
    <x v="30"/>
    <s v=" Total_JP"/>
    <x v="19"/>
    <n v="38804.223465100004"/>
  </r>
  <r>
    <s v="Incremental"/>
    <s v="Media"/>
    <x v="1"/>
    <x v="3"/>
    <x v="30"/>
    <s v=" Total_JP"/>
    <x v="20"/>
    <n v="41159.411519399997"/>
  </r>
  <r>
    <s v="Incremental"/>
    <s v="Media"/>
    <x v="1"/>
    <x v="3"/>
    <x v="30"/>
    <s v=" Total_JP"/>
    <x v="21"/>
    <n v="40815.521968599998"/>
  </r>
  <r>
    <s v="Incremental"/>
    <s v="Media"/>
    <x v="1"/>
    <x v="3"/>
    <x v="30"/>
    <s v=" Total_JP"/>
    <x v="22"/>
    <n v="30890.275148699999"/>
  </r>
  <r>
    <s v="Incremental"/>
    <s v="Media"/>
    <x v="1"/>
    <x v="3"/>
    <x v="30"/>
    <s v=" Total_JP"/>
    <x v="23"/>
    <n v="16984.641046000001"/>
  </r>
  <r>
    <s v="Incremental"/>
    <s v="Media"/>
    <x v="1"/>
    <x v="3"/>
    <x v="30"/>
    <s v=" Total_JP"/>
    <x v="24"/>
    <n v="14400.8090366"/>
  </r>
  <r>
    <s v="Incremental"/>
    <s v="Media"/>
    <x v="1"/>
    <x v="3"/>
    <x v="30"/>
    <s v=" Total_JP"/>
    <x v="25"/>
    <n v="14872.884303000001"/>
  </r>
  <r>
    <s v="Incremental"/>
    <s v="Media"/>
    <x v="1"/>
    <x v="3"/>
    <x v="30"/>
    <s v=" Total_JP"/>
    <x v="26"/>
    <n v="14874.261389900001"/>
  </r>
  <r>
    <s v="Incremental"/>
    <s v="Media"/>
    <x v="1"/>
    <x v="3"/>
    <x v="30"/>
    <s v=" Total_JP"/>
    <x v="27"/>
    <n v="13393.874294900001"/>
  </r>
  <r>
    <s v="Incremental"/>
    <s v="Media"/>
    <x v="1"/>
    <x v="3"/>
    <x v="30"/>
    <s v=" Total_JP"/>
    <x v="28"/>
    <n v="10700.4067705"/>
  </r>
  <r>
    <s v="Incremental"/>
    <s v="Media"/>
    <x v="1"/>
    <x v="3"/>
    <x v="30"/>
    <s v=" Total_JP"/>
    <x v="29"/>
    <n v="9665.9197846999996"/>
  </r>
  <r>
    <s v="Incremental"/>
    <s v="Media"/>
    <x v="1"/>
    <x v="3"/>
    <x v="30"/>
    <s v=" Total_JP"/>
    <x v="30"/>
    <n v="9323.7915360999996"/>
  </r>
  <r>
    <s v="Incremental"/>
    <s v="Media"/>
    <x v="1"/>
    <x v="3"/>
    <x v="30"/>
    <s v=" Total_JP"/>
    <x v="31"/>
    <n v="8481.7245244000005"/>
  </r>
  <r>
    <s v="Incremental"/>
    <s v="Media"/>
    <x v="1"/>
    <x v="3"/>
    <x v="30"/>
    <s v=" Total_JP"/>
    <x v="32"/>
    <n v="8553.6761638999997"/>
  </r>
  <r>
    <s v="Incremental"/>
    <s v="Media"/>
    <x v="1"/>
    <x v="3"/>
    <x v="30"/>
    <s v=" Total_JP"/>
    <x v="33"/>
    <n v="8884.2276034000006"/>
  </r>
  <r>
    <s v="Incremental"/>
    <s v="Media"/>
    <x v="1"/>
    <x v="3"/>
    <x v="30"/>
    <s v=" Total_JP"/>
    <x v="34"/>
    <n v="9299.0825268000008"/>
  </r>
  <r>
    <s v="Incremental"/>
    <s v="Media"/>
    <x v="1"/>
    <x v="3"/>
    <x v="30"/>
    <s v=" Total_JP"/>
    <x v="35"/>
    <n v="9474.5230283000001"/>
  </r>
  <r>
    <s v="Incremental"/>
    <s v="Media"/>
    <x v="1"/>
    <x v="3"/>
    <x v="30"/>
    <s v=" Total_JP"/>
    <x v="36"/>
    <n v="9384.1020611999993"/>
  </r>
  <r>
    <s v="Incremental"/>
    <s v="Media"/>
    <x v="1"/>
    <x v="3"/>
    <x v="30"/>
    <s v=" Total_JP"/>
    <x v="37"/>
    <n v="9849.8196616000005"/>
  </r>
  <r>
    <s v="Incremental"/>
    <s v="Media"/>
    <x v="1"/>
    <x v="3"/>
    <x v="30"/>
    <s v=" Total_JP"/>
    <x v="38"/>
    <n v="10664.9736152"/>
  </r>
  <r>
    <s v="Incremental"/>
    <s v="Media"/>
    <x v="1"/>
    <x v="3"/>
    <x v="30"/>
    <s v=" Total_JP"/>
    <x v="39"/>
    <n v="11358.043094000001"/>
  </r>
  <r>
    <s v="Incremental"/>
    <s v="Media"/>
    <x v="1"/>
    <x v="3"/>
    <x v="30"/>
    <s v=" Total_JP"/>
    <x v="40"/>
    <n v="8996.3544359999996"/>
  </r>
  <r>
    <s v="Incremental"/>
    <s v="Media"/>
    <x v="1"/>
    <x v="3"/>
    <x v="30"/>
    <s v=" Total_JP"/>
    <x v="41"/>
    <n v="5267.3108739999998"/>
  </r>
  <r>
    <s v="Incremental"/>
    <s v="Media"/>
    <x v="1"/>
    <x v="3"/>
    <x v="30"/>
    <s v=" Total_JP"/>
    <x v="42"/>
    <n v="3181.0416402000001"/>
  </r>
  <r>
    <s v="Incremental"/>
    <s v="Media"/>
    <x v="1"/>
    <x v="3"/>
    <x v="30"/>
    <s v=" Total_JP"/>
    <x v="43"/>
    <n v="2726.2126542000001"/>
  </r>
  <r>
    <s v="Incremental"/>
    <s v="Media"/>
    <x v="1"/>
    <x v="3"/>
    <x v="30"/>
    <s v=" Total_JP"/>
    <x v="44"/>
    <n v="4056.7434024999998"/>
  </r>
  <r>
    <s v="Incremental"/>
    <s v="Media"/>
    <x v="1"/>
    <x v="3"/>
    <x v="30"/>
    <s v=" Total_JP"/>
    <x v="45"/>
    <n v="5851.3162175999996"/>
  </r>
  <r>
    <s v="Incremental"/>
    <s v="Media"/>
    <x v="1"/>
    <x v="3"/>
    <x v="30"/>
    <s v=" Total_JP"/>
    <x v="46"/>
    <n v="6261.7138191000004"/>
  </r>
  <r>
    <s v="Incremental"/>
    <s v="Media"/>
    <x v="1"/>
    <x v="3"/>
    <x v="30"/>
    <s v=" Total_JP"/>
    <x v="47"/>
    <n v="6903.8011073999996"/>
  </r>
  <r>
    <s v="Incremental"/>
    <s v="Media"/>
    <x v="1"/>
    <x v="3"/>
    <x v="30"/>
    <s v=" Total_JP"/>
    <x v="48"/>
    <n v="7343.7033241999998"/>
  </r>
  <r>
    <s v="Incremental"/>
    <s v="Media"/>
    <x v="1"/>
    <x v="3"/>
    <x v="30"/>
    <s v=" Total_JP"/>
    <x v="49"/>
    <n v="5777.0554082999997"/>
  </r>
  <r>
    <s v="Incremental"/>
    <s v="Media"/>
    <x v="1"/>
    <x v="3"/>
    <x v="30"/>
    <s v=" Total_JP"/>
    <x v="50"/>
    <n v="3636.1390391"/>
  </r>
  <r>
    <s v="Incremental"/>
    <s v="Media"/>
    <x v="1"/>
    <x v="3"/>
    <x v="30"/>
    <s v=" Total_JP"/>
    <x v="51"/>
    <n v="4686.9536445000003"/>
  </r>
  <r>
    <s v="Incremental"/>
    <s v="Media"/>
    <x v="1"/>
    <x v="3"/>
    <x v="30"/>
    <s v=" Total_JP"/>
    <x v="52"/>
    <n v="4662.3167366999996"/>
  </r>
  <r>
    <s v="Incremental"/>
    <s v="Media"/>
    <x v="1"/>
    <x v="3"/>
    <x v="30"/>
    <s v=" Total_JP"/>
    <x v="53"/>
    <n v="0"/>
  </r>
  <r>
    <s v="Incremental"/>
    <s v="Media"/>
    <x v="1"/>
    <x v="3"/>
    <x v="30"/>
    <s v=" Total_JP"/>
    <x v="54"/>
    <n v="0"/>
  </r>
  <r>
    <s v="Incremental"/>
    <s v="Media"/>
    <x v="1"/>
    <x v="3"/>
    <x v="30"/>
    <s v=" Total_JP"/>
    <x v="55"/>
    <n v="0"/>
  </r>
  <r>
    <s v="Incremental"/>
    <s v="Media"/>
    <x v="1"/>
    <x v="3"/>
    <x v="30"/>
    <s v=" Total_JP"/>
    <x v="56"/>
    <n v="0"/>
  </r>
  <r>
    <s v="Incremental"/>
    <s v="Media"/>
    <x v="1"/>
    <x v="3"/>
    <x v="30"/>
    <s v=" Total_JP"/>
    <x v="57"/>
    <n v="0"/>
  </r>
  <r>
    <s v="Incremental"/>
    <s v="Media"/>
    <x v="1"/>
    <x v="3"/>
    <x v="30"/>
    <s v=" Total_JP"/>
    <x v="58"/>
    <n v="0"/>
  </r>
  <r>
    <s v="Incremental"/>
    <s v="Media"/>
    <x v="1"/>
    <x v="3"/>
    <x v="30"/>
    <s v=" Total_JP"/>
    <x v="59"/>
    <n v="0"/>
  </r>
  <r>
    <s v="Incremental"/>
    <s v="Media"/>
    <x v="1"/>
    <x v="3"/>
    <x v="30"/>
    <s v=" Total_JP"/>
    <x v="60"/>
    <n v="0"/>
  </r>
  <r>
    <s v="Incremental"/>
    <s v="Media"/>
    <x v="1"/>
    <x v="3"/>
    <x v="30"/>
    <s v=" Total_JP"/>
    <x v="61"/>
    <n v="0"/>
  </r>
  <r>
    <s v="Incremental"/>
    <s v="Media"/>
    <x v="1"/>
    <x v="3"/>
    <x v="30"/>
    <s v=" Total_JP"/>
    <x v="62"/>
    <n v="0"/>
  </r>
  <r>
    <s v="Incremental"/>
    <s v="Media"/>
    <x v="1"/>
    <x v="3"/>
    <x v="30"/>
    <s v=" Total_JP"/>
    <x v="63"/>
    <n v="0"/>
  </r>
  <r>
    <s v="Incremental"/>
    <s v="Media"/>
    <x v="1"/>
    <x v="3"/>
    <x v="30"/>
    <s v=" Total_JP"/>
    <x v="64"/>
    <n v="0"/>
  </r>
  <r>
    <s v="Incremental"/>
    <s v="Media"/>
    <x v="1"/>
    <x v="3"/>
    <x v="30"/>
    <s v=" Total_JP"/>
    <x v="65"/>
    <n v="0"/>
  </r>
  <r>
    <s v="Incremental"/>
    <s v="Media"/>
    <x v="1"/>
    <x v="3"/>
    <x v="30"/>
    <s v=" Total_JP"/>
    <x v="66"/>
    <n v="0"/>
  </r>
  <r>
    <s v="Incremental"/>
    <s v="Media"/>
    <x v="1"/>
    <x v="3"/>
    <x v="30"/>
    <s v=" Total_JP"/>
    <x v="67"/>
    <n v="0"/>
  </r>
  <r>
    <s v="Incremental"/>
    <s v="Media"/>
    <x v="1"/>
    <x v="3"/>
    <x v="30"/>
    <s v=" Total_JP"/>
    <x v="68"/>
    <n v="0"/>
  </r>
  <r>
    <s v="Incremental"/>
    <s v="Media"/>
    <x v="1"/>
    <x v="3"/>
    <x v="30"/>
    <s v=" Total_JP"/>
    <x v="69"/>
    <n v="0"/>
  </r>
  <r>
    <s v="Incremental"/>
    <s v="Media"/>
    <x v="1"/>
    <x v="3"/>
    <x v="30"/>
    <s v=" Total_JP"/>
    <x v="70"/>
    <n v="0"/>
  </r>
  <r>
    <s v="Incremental"/>
    <s v="Media"/>
    <x v="1"/>
    <x v="3"/>
    <x v="30"/>
    <s v=" Total_JP"/>
    <x v="71"/>
    <n v="0"/>
  </r>
  <r>
    <s v="Incremental"/>
    <s v="Media"/>
    <x v="1"/>
    <x v="3"/>
    <x v="30"/>
    <s v=" Total_JP"/>
    <x v="72"/>
    <n v="0"/>
  </r>
  <r>
    <s v="Incremental"/>
    <s v="Media"/>
    <x v="1"/>
    <x v="3"/>
    <x v="30"/>
    <s v=" Total_JP"/>
    <x v="73"/>
    <n v="0"/>
  </r>
  <r>
    <s v="Incremental"/>
    <s v="Media"/>
    <x v="1"/>
    <x v="3"/>
    <x v="30"/>
    <s v=" Total_JP"/>
    <x v="74"/>
    <n v="0"/>
  </r>
  <r>
    <s v="Incremental"/>
    <s v="Media"/>
    <x v="1"/>
    <x v="3"/>
    <x v="30"/>
    <s v=" Total_JP"/>
    <x v="75"/>
    <n v="0"/>
  </r>
  <r>
    <s v="Incremental"/>
    <s v="Media"/>
    <x v="1"/>
    <x v="3"/>
    <x v="30"/>
    <s v=" Total_JP"/>
    <x v="76"/>
    <n v="0"/>
  </r>
  <r>
    <s v="Incremental"/>
    <s v="Media"/>
    <x v="1"/>
    <x v="3"/>
    <x v="30"/>
    <s v=" Total_JP"/>
    <x v="77"/>
    <n v="0"/>
  </r>
  <r>
    <s v="Incremental"/>
    <s v="Media"/>
    <x v="1"/>
    <x v="3"/>
    <x v="30"/>
    <s v=" Total_JP"/>
    <x v="78"/>
    <n v="0"/>
  </r>
  <r>
    <s v="Incremental"/>
    <s v="Media"/>
    <x v="1"/>
    <x v="3"/>
    <x v="30"/>
    <s v=" Total_JP"/>
    <x v="79"/>
    <n v="0"/>
  </r>
  <r>
    <s v="Incremental"/>
    <s v="Media"/>
    <x v="1"/>
    <x v="3"/>
    <x v="30"/>
    <s v=" Total_JP"/>
    <x v="80"/>
    <n v="0"/>
  </r>
  <r>
    <s v="Incremental"/>
    <s v="Media"/>
    <x v="1"/>
    <x v="3"/>
    <x v="30"/>
    <s v=" Total_JP"/>
    <x v="81"/>
    <n v="0"/>
  </r>
  <r>
    <s v="Incremental"/>
    <s v="Media"/>
    <x v="1"/>
    <x v="3"/>
    <x v="30"/>
    <s v=" Total_JP"/>
    <x v="82"/>
    <n v="0"/>
  </r>
  <r>
    <s v="Incremental"/>
    <s v="Media"/>
    <x v="1"/>
    <x v="3"/>
    <x v="30"/>
    <s v=" Total_JP"/>
    <x v="83"/>
    <n v="0"/>
  </r>
  <r>
    <s v="Incremental"/>
    <s v="Media"/>
    <x v="1"/>
    <x v="3"/>
    <x v="30"/>
    <s v=" Total_JP"/>
    <x v="84"/>
    <n v="0"/>
  </r>
  <r>
    <s v="Incremental"/>
    <s v="Media"/>
    <x v="1"/>
    <x v="3"/>
    <x v="30"/>
    <s v=" Total_JP"/>
    <x v="85"/>
    <n v="0"/>
  </r>
  <r>
    <s v="Incremental"/>
    <s v="Media"/>
    <x v="1"/>
    <x v="3"/>
    <x v="30"/>
    <s v=" Total_JP"/>
    <x v="86"/>
    <n v="0"/>
  </r>
  <r>
    <s v="Incremental"/>
    <s v="Media"/>
    <x v="1"/>
    <x v="3"/>
    <x v="30"/>
    <s v=" Total_JP"/>
    <x v="87"/>
    <n v="0"/>
  </r>
  <r>
    <s v="Incremental"/>
    <s v="Media"/>
    <x v="1"/>
    <x v="3"/>
    <x v="30"/>
    <s v=" Total_JP"/>
    <x v="88"/>
    <n v="0"/>
  </r>
  <r>
    <s v="Incremental"/>
    <s v="Media"/>
    <x v="1"/>
    <x v="3"/>
    <x v="30"/>
    <s v=" Total_JP"/>
    <x v="89"/>
    <n v="0"/>
  </r>
  <r>
    <s v="Incremental"/>
    <s v="Media"/>
    <x v="1"/>
    <x v="3"/>
    <x v="30"/>
    <s v=" Total_JP"/>
    <x v="90"/>
    <n v="0"/>
  </r>
  <r>
    <s v="Incremental"/>
    <s v="Media"/>
    <x v="1"/>
    <x v="3"/>
    <x v="30"/>
    <s v=" Total_JP"/>
    <x v="91"/>
    <n v="0"/>
  </r>
  <r>
    <s v="Incremental"/>
    <s v="Media"/>
    <x v="1"/>
    <x v="3"/>
    <x v="30"/>
    <s v=" Total_JP"/>
    <x v="92"/>
    <n v="0"/>
  </r>
  <r>
    <s v="Incremental"/>
    <s v="Media"/>
    <x v="1"/>
    <x v="3"/>
    <x v="30"/>
    <s v=" Total_JP"/>
    <x v="93"/>
    <n v="0"/>
  </r>
  <r>
    <s v="Incremental"/>
    <s v="Media"/>
    <x v="1"/>
    <x v="3"/>
    <x v="30"/>
    <s v=" Total_JP"/>
    <x v="94"/>
    <n v="0"/>
  </r>
  <r>
    <s v="Incremental"/>
    <s v="Media"/>
    <x v="1"/>
    <x v="3"/>
    <x v="30"/>
    <s v=" Total_JP"/>
    <x v="95"/>
    <n v="0"/>
  </r>
  <r>
    <s v="Incremental"/>
    <s v="Media"/>
    <x v="1"/>
    <x v="3"/>
    <x v="30"/>
    <s v=" Total_JP"/>
    <x v="96"/>
    <n v="0"/>
  </r>
  <r>
    <s v="Incremental"/>
    <s v="Media"/>
    <x v="1"/>
    <x v="3"/>
    <x v="30"/>
    <s v=" Total_JP"/>
    <x v="97"/>
    <n v="0"/>
  </r>
  <r>
    <s v="Incremental"/>
    <s v="Media"/>
    <x v="1"/>
    <x v="3"/>
    <x v="30"/>
    <s v=" Total_JP"/>
    <x v="98"/>
    <n v="0"/>
  </r>
  <r>
    <s v="Incremental"/>
    <s v="Media"/>
    <x v="1"/>
    <x v="3"/>
    <x v="30"/>
    <s v=" Total_JP"/>
    <x v="99"/>
    <n v="0"/>
  </r>
  <r>
    <s v="Incremental"/>
    <s v="Media"/>
    <x v="1"/>
    <x v="3"/>
    <x v="30"/>
    <s v=" Total_JP"/>
    <x v="100"/>
    <n v="0"/>
  </r>
  <r>
    <s v="Incremental"/>
    <s v="Media"/>
    <x v="1"/>
    <x v="3"/>
    <x v="30"/>
    <s v=" Total_JP"/>
    <x v="101"/>
    <n v="0"/>
  </r>
  <r>
    <s v="Incremental"/>
    <s v="Media"/>
    <x v="1"/>
    <x v="3"/>
    <x v="30"/>
    <s v=" Total_JP"/>
    <x v="102"/>
    <n v="0"/>
  </r>
  <r>
    <s v="Incremental"/>
    <s v="Media"/>
    <x v="1"/>
    <x v="3"/>
    <x v="30"/>
    <s v=" Total_JP"/>
    <x v="103"/>
    <n v="0"/>
  </r>
  <r>
    <s v="Incremental"/>
    <s v="Media"/>
    <x v="1"/>
    <x v="3"/>
    <x v="30"/>
    <s v=" Total_JP"/>
    <x v="104"/>
    <n v="0"/>
  </r>
  <r>
    <s v="Incremental"/>
    <s v="Media"/>
    <x v="1"/>
    <x v="3"/>
    <x v="30"/>
    <s v=" Total_JP"/>
    <x v="105"/>
    <n v="0"/>
  </r>
  <r>
    <s v="Incremental"/>
    <s v="Media"/>
    <x v="1"/>
    <x v="3"/>
    <x v="30"/>
    <s v=" Total_JP"/>
    <x v="106"/>
    <n v="0"/>
  </r>
  <r>
    <s v="Incremental"/>
    <s v="Media"/>
    <x v="1"/>
    <x v="3"/>
    <x v="30"/>
    <s v=" Total_JP"/>
    <x v="107"/>
    <n v="0"/>
  </r>
  <r>
    <s v="Incremental"/>
    <s v="Media"/>
    <x v="1"/>
    <x v="3"/>
    <x v="30"/>
    <s v=" Total_JP"/>
    <x v="108"/>
    <n v="0"/>
  </r>
  <r>
    <s v="Incremental"/>
    <s v="Media"/>
    <x v="1"/>
    <x v="3"/>
    <x v="30"/>
    <s v=" Total_JP"/>
    <x v="109"/>
    <n v="0"/>
  </r>
  <r>
    <s v="Incremental"/>
    <s v="Media"/>
    <x v="1"/>
    <x v="3"/>
    <x v="30"/>
    <s v=" Total_JP"/>
    <x v="110"/>
    <n v="0"/>
  </r>
  <r>
    <s v="Incremental"/>
    <s v="Media"/>
    <x v="1"/>
    <x v="3"/>
    <x v="30"/>
    <s v=" Total_JP"/>
    <x v="111"/>
    <n v="0"/>
  </r>
  <r>
    <s v="Incremental"/>
    <s v="Media"/>
    <x v="1"/>
    <x v="3"/>
    <x v="30"/>
    <s v=" Total_JP"/>
    <x v="112"/>
    <n v="0"/>
  </r>
  <r>
    <s v="Incremental"/>
    <s v="Media"/>
    <x v="1"/>
    <x v="3"/>
    <x v="30"/>
    <s v=" Total_JP"/>
    <x v="113"/>
    <n v="0"/>
  </r>
  <r>
    <s v="Incremental"/>
    <s v="Media"/>
    <x v="1"/>
    <x v="3"/>
    <x v="30"/>
    <s v=" Total_JP"/>
    <x v="114"/>
    <n v="0"/>
  </r>
  <r>
    <s v="Incremental"/>
    <s v="Media"/>
    <x v="1"/>
    <x v="3"/>
    <x v="30"/>
    <s v=" Total_JP"/>
    <x v="115"/>
    <n v="0"/>
  </r>
  <r>
    <s v="Incremental"/>
    <s v="Media"/>
    <x v="1"/>
    <x v="3"/>
    <x v="30"/>
    <s v=" Total_JP"/>
    <x v="116"/>
    <n v="0"/>
  </r>
  <r>
    <s v="Incremental"/>
    <s v="Media"/>
    <x v="1"/>
    <x v="3"/>
    <x v="30"/>
    <s v=" Total_JP"/>
    <x v="117"/>
    <n v="0"/>
  </r>
  <r>
    <s v="Incremental"/>
    <s v="Media"/>
    <x v="1"/>
    <x v="3"/>
    <x v="30"/>
    <s v=" Total_JP"/>
    <x v="118"/>
    <n v="0"/>
  </r>
  <r>
    <s v="Incremental"/>
    <s v="Media"/>
    <x v="1"/>
    <x v="3"/>
    <x v="30"/>
    <s v=" Total_JP"/>
    <x v="119"/>
    <n v="0"/>
  </r>
  <r>
    <s v="Incremental"/>
    <s v="Media"/>
    <x v="1"/>
    <x v="3"/>
    <x v="30"/>
    <s v=" Total_JP"/>
    <x v="120"/>
    <n v="0"/>
  </r>
  <r>
    <s v="Incremental"/>
    <s v="Media"/>
    <x v="1"/>
    <x v="3"/>
    <x v="30"/>
    <s v=" Total_JP"/>
    <x v="121"/>
    <n v="0"/>
  </r>
  <r>
    <s v="Incremental"/>
    <s v="Media"/>
    <x v="1"/>
    <x v="3"/>
    <x v="30"/>
    <s v=" Total_JP"/>
    <x v="122"/>
    <n v="0"/>
  </r>
  <r>
    <s v="Incremental"/>
    <s v="Media"/>
    <x v="1"/>
    <x v="3"/>
    <x v="30"/>
    <s v=" Total_JP"/>
    <x v="123"/>
    <n v="0"/>
  </r>
  <r>
    <s v="Incremental"/>
    <s v="Media"/>
    <x v="1"/>
    <x v="3"/>
    <x v="30"/>
    <s v=" Total_JP"/>
    <x v="124"/>
    <n v="0"/>
  </r>
  <r>
    <s v="Incremental"/>
    <s v="Media"/>
    <x v="1"/>
    <x v="3"/>
    <x v="30"/>
    <s v=" Total_JP"/>
    <x v="125"/>
    <n v="0"/>
  </r>
  <r>
    <s v="Incremental"/>
    <s v="Media"/>
    <x v="1"/>
    <x v="3"/>
    <x v="30"/>
    <s v=" Total_JP"/>
    <x v="126"/>
    <n v="0"/>
  </r>
  <r>
    <s v="Incremental"/>
    <s v="Media"/>
    <x v="1"/>
    <x v="3"/>
    <x v="30"/>
    <s v=" Total_JP"/>
    <x v="127"/>
    <n v="0"/>
  </r>
  <r>
    <s v="Incremental"/>
    <s v="Media"/>
    <x v="1"/>
    <x v="3"/>
    <x v="30"/>
    <s v=" Total_JP"/>
    <x v="128"/>
    <n v="0"/>
  </r>
  <r>
    <s v="Incremental"/>
    <s v="Media"/>
    <x v="1"/>
    <x v="3"/>
    <x v="30"/>
    <s v=" Total_JP"/>
    <x v="129"/>
    <n v="0"/>
  </r>
  <r>
    <s v="Incremental"/>
    <s v="Media"/>
    <x v="1"/>
    <x v="3"/>
    <x v="30"/>
    <s v=" Total_JP"/>
    <x v="130"/>
    <n v="0"/>
  </r>
  <r>
    <s v="Incremental"/>
    <s v="Media"/>
    <x v="1"/>
    <x v="3"/>
    <x v="30"/>
    <s v=" Total_JP"/>
    <x v="131"/>
    <n v="0"/>
  </r>
  <r>
    <s v="Incremental"/>
    <s v="Media"/>
    <x v="1"/>
    <x v="3"/>
    <x v="30"/>
    <s v=" Total_JP"/>
    <x v="132"/>
    <n v="0"/>
  </r>
  <r>
    <s v="Incremental"/>
    <s v="Media"/>
    <x v="1"/>
    <x v="3"/>
    <x v="30"/>
    <s v=" Total_JP"/>
    <x v="133"/>
    <n v="0"/>
  </r>
  <r>
    <s v="Incremental"/>
    <s v="Media"/>
    <x v="1"/>
    <x v="3"/>
    <x v="30"/>
    <s v=" Total_JP"/>
    <x v="134"/>
    <n v="0"/>
  </r>
  <r>
    <s v="Incremental"/>
    <s v="Media"/>
    <x v="1"/>
    <x v="3"/>
    <x v="30"/>
    <s v=" Total_JP"/>
    <x v="135"/>
    <n v="0"/>
  </r>
  <r>
    <s v="Incremental"/>
    <s v="Media"/>
    <x v="1"/>
    <x v="3"/>
    <x v="30"/>
    <s v=" Total_JP"/>
    <x v="136"/>
    <n v="0"/>
  </r>
  <r>
    <s v="Incremental"/>
    <s v="Media"/>
    <x v="1"/>
    <x v="3"/>
    <x v="30"/>
    <s v=" Total_JP"/>
    <x v="137"/>
    <n v="0"/>
  </r>
  <r>
    <s v="Incremental"/>
    <s v="Media"/>
    <x v="1"/>
    <x v="3"/>
    <x v="30"/>
    <s v=" Total_JP"/>
    <x v="138"/>
    <n v="0"/>
  </r>
  <r>
    <s v="Incremental"/>
    <s v="Media"/>
    <x v="1"/>
    <x v="3"/>
    <x v="30"/>
    <s v=" Total_JP"/>
    <x v="139"/>
    <n v="0"/>
  </r>
  <r>
    <s v="Incremental"/>
    <s v="Media"/>
    <x v="1"/>
    <x v="3"/>
    <x v="30"/>
    <s v=" Total_JP"/>
    <x v="140"/>
    <n v="0"/>
  </r>
  <r>
    <s v="Incremental"/>
    <s v="Media"/>
    <x v="1"/>
    <x v="3"/>
    <x v="30"/>
    <s v=" Total_JP"/>
    <x v="141"/>
    <n v="0"/>
  </r>
  <r>
    <s v="Incremental"/>
    <s v="Media"/>
    <x v="1"/>
    <x v="3"/>
    <x v="30"/>
    <s v=" Total_JP"/>
    <x v="142"/>
    <n v="0"/>
  </r>
  <r>
    <s v="Incremental"/>
    <s v="Media"/>
    <x v="1"/>
    <x v="3"/>
    <x v="30"/>
    <s v=" Total_JP"/>
    <x v="143"/>
    <n v="0"/>
  </r>
  <r>
    <s v="Incremental"/>
    <s v="Media"/>
    <x v="1"/>
    <x v="3"/>
    <x v="30"/>
    <s v=" Total_JP"/>
    <x v="144"/>
    <n v="0"/>
  </r>
  <r>
    <s v="Incremental"/>
    <s v="Media"/>
    <x v="1"/>
    <x v="3"/>
    <x v="30"/>
    <s v=" Total_JP"/>
    <x v="145"/>
    <n v="0"/>
  </r>
  <r>
    <s v="Incremental"/>
    <s v="Media"/>
    <x v="1"/>
    <x v="3"/>
    <x v="30"/>
    <s v=" Total_JP"/>
    <x v="146"/>
    <n v="0"/>
  </r>
  <r>
    <s v="Incremental"/>
    <s v="Media"/>
    <x v="1"/>
    <x v="3"/>
    <x v="30"/>
    <s v=" Total_JP"/>
    <x v="147"/>
    <n v="0"/>
  </r>
  <r>
    <s v="Incremental"/>
    <s v="Media"/>
    <x v="1"/>
    <x v="3"/>
    <x v="30"/>
    <s v=" Total_JP"/>
    <x v="148"/>
    <n v="0"/>
  </r>
  <r>
    <s v="Incremental"/>
    <s v="Media"/>
    <x v="1"/>
    <x v="3"/>
    <x v="30"/>
    <s v=" Total_JP"/>
    <x v="149"/>
    <n v="0"/>
  </r>
  <r>
    <s v="Incremental"/>
    <s v="Media"/>
    <x v="1"/>
    <x v="3"/>
    <x v="30"/>
    <s v=" Total_JP"/>
    <x v="150"/>
    <n v="0"/>
  </r>
  <r>
    <s v="Incremental"/>
    <s v="Media"/>
    <x v="1"/>
    <x v="3"/>
    <x v="30"/>
    <s v=" Total_JP"/>
    <x v="151"/>
    <n v="0"/>
  </r>
  <r>
    <s v="Incremental"/>
    <s v="Media"/>
    <x v="1"/>
    <x v="3"/>
    <x v="30"/>
    <s v=" Total_JP"/>
    <x v="152"/>
    <n v="0"/>
  </r>
  <r>
    <s v="Incremental"/>
    <s v="Media"/>
    <x v="1"/>
    <x v="3"/>
    <x v="30"/>
    <s v=" Total_JP"/>
    <x v="153"/>
    <n v="0"/>
  </r>
  <r>
    <s v="Incremental"/>
    <s v="Media"/>
    <x v="1"/>
    <x v="3"/>
    <x v="30"/>
    <s v=" Total_JP"/>
    <x v="154"/>
    <n v="0"/>
  </r>
  <r>
    <s v="Incremental"/>
    <s v="Media"/>
    <x v="1"/>
    <x v="3"/>
    <x v="30"/>
    <s v=" Total_JP"/>
    <x v="155"/>
    <n v="0"/>
  </r>
  <r>
    <s v="Incremental"/>
    <s v="Media"/>
    <x v="1"/>
    <x v="3"/>
    <x v="31"/>
    <s v=" Total_JP"/>
    <x v="0"/>
    <n v="0"/>
  </r>
  <r>
    <s v="Incremental"/>
    <s v="Media"/>
    <x v="1"/>
    <x v="3"/>
    <x v="31"/>
    <s v=" Total_JP"/>
    <x v="1"/>
    <n v="0"/>
  </r>
  <r>
    <s v="Incremental"/>
    <s v="Media"/>
    <x v="1"/>
    <x v="3"/>
    <x v="31"/>
    <s v=" Total_JP"/>
    <x v="2"/>
    <n v="0"/>
  </r>
  <r>
    <s v="Incremental"/>
    <s v="Media"/>
    <x v="1"/>
    <x v="3"/>
    <x v="31"/>
    <s v=" Total_JP"/>
    <x v="3"/>
    <n v="0"/>
  </r>
  <r>
    <s v="Incremental"/>
    <s v="Media"/>
    <x v="1"/>
    <x v="3"/>
    <x v="31"/>
    <s v=" Total_JP"/>
    <x v="4"/>
    <n v="0"/>
  </r>
  <r>
    <s v="Incremental"/>
    <s v="Media"/>
    <x v="1"/>
    <x v="3"/>
    <x v="31"/>
    <s v=" Total_JP"/>
    <x v="5"/>
    <n v="0"/>
  </r>
  <r>
    <s v="Incremental"/>
    <s v="Media"/>
    <x v="1"/>
    <x v="3"/>
    <x v="31"/>
    <s v=" Total_JP"/>
    <x v="6"/>
    <n v="0"/>
  </r>
  <r>
    <s v="Incremental"/>
    <s v="Media"/>
    <x v="1"/>
    <x v="3"/>
    <x v="31"/>
    <s v=" Total_JP"/>
    <x v="7"/>
    <n v="0"/>
  </r>
  <r>
    <s v="Incremental"/>
    <s v="Media"/>
    <x v="1"/>
    <x v="3"/>
    <x v="31"/>
    <s v=" Total_JP"/>
    <x v="8"/>
    <n v="0"/>
  </r>
  <r>
    <s v="Incremental"/>
    <s v="Media"/>
    <x v="1"/>
    <x v="3"/>
    <x v="31"/>
    <s v=" Total_JP"/>
    <x v="9"/>
    <n v="0"/>
  </r>
  <r>
    <s v="Incremental"/>
    <s v="Media"/>
    <x v="1"/>
    <x v="3"/>
    <x v="31"/>
    <s v=" Total_JP"/>
    <x v="10"/>
    <n v="0"/>
  </r>
  <r>
    <s v="Incremental"/>
    <s v="Media"/>
    <x v="1"/>
    <x v="3"/>
    <x v="31"/>
    <s v=" Total_JP"/>
    <x v="11"/>
    <n v="0"/>
  </r>
  <r>
    <s v="Incremental"/>
    <s v="Media"/>
    <x v="1"/>
    <x v="3"/>
    <x v="31"/>
    <s v=" Total_JP"/>
    <x v="12"/>
    <n v="0"/>
  </r>
  <r>
    <s v="Incremental"/>
    <s v="Media"/>
    <x v="1"/>
    <x v="3"/>
    <x v="31"/>
    <s v=" Total_JP"/>
    <x v="13"/>
    <n v="0"/>
  </r>
  <r>
    <s v="Incremental"/>
    <s v="Media"/>
    <x v="1"/>
    <x v="3"/>
    <x v="31"/>
    <s v=" Total_JP"/>
    <x v="14"/>
    <n v="0"/>
  </r>
  <r>
    <s v="Incremental"/>
    <s v="Media"/>
    <x v="1"/>
    <x v="3"/>
    <x v="31"/>
    <s v=" Total_JP"/>
    <x v="15"/>
    <n v="0"/>
  </r>
  <r>
    <s v="Incremental"/>
    <s v="Media"/>
    <x v="1"/>
    <x v="3"/>
    <x v="31"/>
    <s v=" Total_JP"/>
    <x v="16"/>
    <n v="0"/>
  </r>
  <r>
    <s v="Incremental"/>
    <s v="Media"/>
    <x v="1"/>
    <x v="3"/>
    <x v="31"/>
    <s v=" Total_JP"/>
    <x v="17"/>
    <n v="0"/>
  </r>
  <r>
    <s v="Incremental"/>
    <s v="Media"/>
    <x v="1"/>
    <x v="3"/>
    <x v="31"/>
    <s v=" Total_JP"/>
    <x v="18"/>
    <n v="0"/>
  </r>
  <r>
    <s v="Incremental"/>
    <s v="Media"/>
    <x v="1"/>
    <x v="3"/>
    <x v="31"/>
    <s v=" Total_JP"/>
    <x v="19"/>
    <n v="0"/>
  </r>
  <r>
    <s v="Incremental"/>
    <s v="Media"/>
    <x v="1"/>
    <x v="3"/>
    <x v="31"/>
    <s v=" Total_JP"/>
    <x v="20"/>
    <n v="0"/>
  </r>
  <r>
    <s v="Incremental"/>
    <s v="Media"/>
    <x v="1"/>
    <x v="3"/>
    <x v="31"/>
    <s v=" Total_JP"/>
    <x v="21"/>
    <n v="0"/>
  </r>
  <r>
    <s v="Incremental"/>
    <s v="Media"/>
    <x v="1"/>
    <x v="3"/>
    <x v="31"/>
    <s v=" Total_JP"/>
    <x v="22"/>
    <n v="0"/>
  </r>
  <r>
    <s v="Incremental"/>
    <s v="Media"/>
    <x v="1"/>
    <x v="3"/>
    <x v="31"/>
    <s v=" Total_JP"/>
    <x v="23"/>
    <n v="0"/>
  </r>
  <r>
    <s v="Incremental"/>
    <s v="Media"/>
    <x v="1"/>
    <x v="3"/>
    <x v="31"/>
    <s v=" Total_JP"/>
    <x v="24"/>
    <n v="0"/>
  </r>
  <r>
    <s v="Incremental"/>
    <s v="Media"/>
    <x v="1"/>
    <x v="3"/>
    <x v="31"/>
    <s v=" Total_JP"/>
    <x v="25"/>
    <n v="0"/>
  </r>
  <r>
    <s v="Incremental"/>
    <s v="Media"/>
    <x v="1"/>
    <x v="3"/>
    <x v="31"/>
    <s v=" Total_JP"/>
    <x v="26"/>
    <n v="0"/>
  </r>
  <r>
    <s v="Incremental"/>
    <s v="Media"/>
    <x v="1"/>
    <x v="3"/>
    <x v="31"/>
    <s v=" Total_JP"/>
    <x v="27"/>
    <n v="0"/>
  </r>
  <r>
    <s v="Incremental"/>
    <s v="Media"/>
    <x v="1"/>
    <x v="3"/>
    <x v="31"/>
    <s v=" Total_JP"/>
    <x v="28"/>
    <n v="0"/>
  </r>
  <r>
    <s v="Incremental"/>
    <s v="Media"/>
    <x v="1"/>
    <x v="3"/>
    <x v="31"/>
    <s v=" Total_JP"/>
    <x v="29"/>
    <n v="0"/>
  </r>
  <r>
    <s v="Incremental"/>
    <s v="Media"/>
    <x v="1"/>
    <x v="3"/>
    <x v="31"/>
    <s v=" Total_JP"/>
    <x v="30"/>
    <n v="0"/>
  </r>
  <r>
    <s v="Incremental"/>
    <s v="Media"/>
    <x v="1"/>
    <x v="3"/>
    <x v="31"/>
    <s v=" Total_JP"/>
    <x v="31"/>
    <n v="0"/>
  </r>
  <r>
    <s v="Incremental"/>
    <s v="Media"/>
    <x v="1"/>
    <x v="3"/>
    <x v="31"/>
    <s v=" Total_JP"/>
    <x v="32"/>
    <n v="0"/>
  </r>
  <r>
    <s v="Incremental"/>
    <s v="Media"/>
    <x v="1"/>
    <x v="3"/>
    <x v="31"/>
    <s v=" Total_JP"/>
    <x v="33"/>
    <n v="0"/>
  </r>
  <r>
    <s v="Incremental"/>
    <s v="Media"/>
    <x v="1"/>
    <x v="3"/>
    <x v="31"/>
    <s v=" Total_JP"/>
    <x v="34"/>
    <n v="0"/>
  </r>
  <r>
    <s v="Incremental"/>
    <s v="Media"/>
    <x v="1"/>
    <x v="3"/>
    <x v="31"/>
    <s v=" Total_JP"/>
    <x v="35"/>
    <n v="0"/>
  </r>
  <r>
    <s v="Incremental"/>
    <s v="Media"/>
    <x v="1"/>
    <x v="3"/>
    <x v="31"/>
    <s v=" Total_JP"/>
    <x v="36"/>
    <n v="0"/>
  </r>
  <r>
    <s v="Incremental"/>
    <s v="Media"/>
    <x v="1"/>
    <x v="3"/>
    <x v="31"/>
    <s v=" Total_JP"/>
    <x v="37"/>
    <n v="0"/>
  </r>
  <r>
    <s v="Incremental"/>
    <s v="Media"/>
    <x v="1"/>
    <x v="3"/>
    <x v="31"/>
    <s v=" Total_JP"/>
    <x v="38"/>
    <n v="0"/>
  </r>
  <r>
    <s v="Incremental"/>
    <s v="Media"/>
    <x v="1"/>
    <x v="3"/>
    <x v="31"/>
    <s v=" Total_JP"/>
    <x v="39"/>
    <n v="0"/>
  </r>
  <r>
    <s v="Incremental"/>
    <s v="Media"/>
    <x v="1"/>
    <x v="3"/>
    <x v="31"/>
    <s v=" Total_JP"/>
    <x v="40"/>
    <n v="0"/>
  </r>
  <r>
    <s v="Incremental"/>
    <s v="Media"/>
    <x v="1"/>
    <x v="3"/>
    <x v="31"/>
    <s v=" Total_JP"/>
    <x v="41"/>
    <n v="0"/>
  </r>
  <r>
    <s v="Incremental"/>
    <s v="Media"/>
    <x v="1"/>
    <x v="3"/>
    <x v="31"/>
    <s v=" Total_JP"/>
    <x v="42"/>
    <n v="0"/>
  </r>
  <r>
    <s v="Incremental"/>
    <s v="Media"/>
    <x v="1"/>
    <x v="3"/>
    <x v="31"/>
    <s v=" Total_JP"/>
    <x v="43"/>
    <n v="0"/>
  </r>
  <r>
    <s v="Incremental"/>
    <s v="Media"/>
    <x v="1"/>
    <x v="3"/>
    <x v="31"/>
    <s v=" Total_JP"/>
    <x v="44"/>
    <n v="0"/>
  </r>
  <r>
    <s v="Incremental"/>
    <s v="Media"/>
    <x v="1"/>
    <x v="3"/>
    <x v="31"/>
    <s v=" Total_JP"/>
    <x v="45"/>
    <n v="0"/>
  </r>
  <r>
    <s v="Incremental"/>
    <s v="Media"/>
    <x v="1"/>
    <x v="3"/>
    <x v="31"/>
    <s v=" Total_JP"/>
    <x v="46"/>
    <n v="0"/>
  </r>
  <r>
    <s v="Incremental"/>
    <s v="Media"/>
    <x v="1"/>
    <x v="3"/>
    <x v="31"/>
    <s v=" Total_JP"/>
    <x v="47"/>
    <n v="0"/>
  </r>
  <r>
    <s v="Incremental"/>
    <s v="Media"/>
    <x v="1"/>
    <x v="3"/>
    <x v="31"/>
    <s v=" Total_JP"/>
    <x v="48"/>
    <n v="0"/>
  </r>
  <r>
    <s v="Incremental"/>
    <s v="Media"/>
    <x v="1"/>
    <x v="3"/>
    <x v="31"/>
    <s v=" Total_JP"/>
    <x v="49"/>
    <n v="0"/>
  </r>
  <r>
    <s v="Incremental"/>
    <s v="Media"/>
    <x v="1"/>
    <x v="3"/>
    <x v="31"/>
    <s v=" Total_JP"/>
    <x v="50"/>
    <n v="0"/>
  </r>
  <r>
    <s v="Incremental"/>
    <s v="Media"/>
    <x v="1"/>
    <x v="3"/>
    <x v="31"/>
    <s v=" Total_JP"/>
    <x v="51"/>
    <n v="0"/>
  </r>
  <r>
    <s v="Incremental"/>
    <s v="Media"/>
    <x v="1"/>
    <x v="3"/>
    <x v="31"/>
    <s v=" Total_JP"/>
    <x v="52"/>
    <n v="20518.357073300002"/>
  </r>
  <r>
    <s v="Incremental"/>
    <s v="Media"/>
    <x v="1"/>
    <x v="3"/>
    <x v="31"/>
    <s v=" Total_JP"/>
    <x v="53"/>
    <n v="23541.9523018"/>
  </r>
  <r>
    <s v="Incremental"/>
    <s v="Media"/>
    <x v="1"/>
    <x v="3"/>
    <x v="31"/>
    <s v=" Total_JP"/>
    <x v="54"/>
    <n v="26664.4150329"/>
  </r>
  <r>
    <s v="Incremental"/>
    <s v="Media"/>
    <x v="1"/>
    <x v="3"/>
    <x v="31"/>
    <s v=" Total_JP"/>
    <x v="55"/>
    <n v="28554.657755600001"/>
  </r>
  <r>
    <s v="Incremental"/>
    <s v="Media"/>
    <x v="1"/>
    <x v="3"/>
    <x v="31"/>
    <s v=" Total_JP"/>
    <x v="56"/>
    <n v="29820.107090599999"/>
  </r>
  <r>
    <s v="Incremental"/>
    <s v="Media"/>
    <x v="1"/>
    <x v="3"/>
    <x v="31"/>
    <s v=" Total_JP"/>
    <x v="57"/>
    <n v="30259.062392600001"/>
  </r>
  <r>
    <s v="Incremental"/>
    <s v="Media"/>
    <x v="1"/>
    <x v="3"/>
    <x v="31"/>
    <s v=" Total_JP"/>
    <x v="58"/>
    <n v="29375.271701900001"/>
  </r>
  <r>
    <s v="Incremental"/>
    <s v="Media"/>
    <x v="1"/>
    <x v="3"/>
    <x v="31"/>
    <s v=" Total_JP"/>
    <x v="59"/>
    <n v="32802.404966599999"/>
  </r>
  <r>
    <s v="Incremental"/>
    <s v="Media"/>
    <x v="1"/>
    <x v="3"/>
    <x v="31"/>
    <s v=" Total_JP"/>
    <x v="60"/>
    <n v="72013.694089299999"/>
  </r>
  <r>
    <s v="Incremental"/>
    <s v="Media"/>
    <x v="1"/>
    <x v="3"/>
    <x v="31"/>
    <s v=" Total_JP"/>
    <x v="61"/>
    <n v="48673.579178699998"/>
  </r>
  <r>
    <s v="Incremental"/>
    <s v="Media"/>
    <x v="1"/>
    <x v="3"/>
    <x v="31"/>
    <s v=" Total_JP"/>
    <x v="62"/>
    <n v="36399.923996600002"/>
  </r>
  <r>
    <s v="Incremental"/>
    <s v="Media"/>
    <x v="1"/>
    <x v="3"/>
    <x v="31"/>
    <s v=" Total_JP"/>
    <x v="63"/>
    <n v="40377.7342087"/>
  </r>
  <r>
    <s v="Incremental"/>
    <s v="Media"/>
    <x v="1"/>
    <x v="3"/>
    <x v="31"/>
    <s v=" Total_JP"/>
    <x v="64"/>
    <n v="40115.0447585"/>
  </r>
  <r>
    <s v="Incremental"/>
    <s v="Media"/>
    <x v="1"/>
    <x v="3"/>
    <x v="31"/>
    <s v=" Total_JP"/>
    <x v="65"/>
    <n v="49525.918243400003"/>
  </r>
  <r>
    <s v="Incremental"/>
    <s v="Media"/>
    <x v="1"/>
    <x v="3"/>
    <x v="31"/>
    <s v=" Total_JP"/>
    <x v="66"/>
    <n v="56907.478120100001"/>
  </r>
  <r>
    <s v="Incremental"/>
    <s v="Media"/>
    <x v="1"/>
    <x v="3"/>
    <x v="31"/>
    <s v=" Total_JP"/>
    <x v="67"/>
    <n v="58510.006838000001"/>
  </r>
  <r>
    <s v="Incremental"/>
    <s v="Media"/>
    <x v="1"/>
    <x v="3"/>
    <x v="31"/>
    <s v=" Total_JP"/>
    <x v="68"/>
    <n v="55961.741400799998"/>
  </r>
  <r>
    <s v="Incremental"/>
    <s v="Media"/>
    <x v="1"/>
    <x v="3"/>
    <x v="31"/>
    <s v=" Total_JP"/>
    <x v="69"/>
    <n v="60547.388471999999"/>
  </r>
  <r>
    <s v="Incremental"/>
    <s v="Media"/>
    <x v="1"/>
    <x v="3"/>
    <x v="31"/>
    <s v=" Total_JP"/>
    <x v="70"/>
    <n v="56749.126020399999"/>
  </r>
  <r>
    <s v="Incremental"/>
    <s v="Media"/>
    <x v="1"/>
    <x v="3"/>
    <x v="31"/>
    <s v=" Total_JP"/>
    <x v="71"/>
    <n v="53815.509791600001"/>
  </r>
  <r>
    <s v="Incremental"/>
    <s v="Media"/>
    <x v="1"/>
    <x v="3"/>
    <x v="31"/>
    <s v=" Total_JP"/>
    <x v="72"/>
    <n v="41942.2474831"/>
  </r>
  <r>
    <s v="Incremental"/>
    <s v="Media"/>
    <x v="1"/>
    <x v="3"/>
    <x v="31"/>
    <s v=" Total_JP"/>
    <x v="73"/>
    <n v="31944.049069199998"/>
  </r>
  <r>
    <s v="Incremental"/>
    <s v="Media"/>
    <x v="1"/>
    <x v="3"/>
    <x v="31"/>
    <s v=" Total_JP"/>
    <x v="74"/>
    <n v="32220.002900799998"/>
  </r>
  <r>
    <s v="Incremental"/>
    <s v="Media"/>
    <x v="1"/>
    <x v="3"/>
    <x v="31"/>
    <s v=" Total_JP"/>
    <x v="75"/>
    <n v="31689.427644700001"/>
  </r>
  <r>
    <s v="Incremental"/>
    <s v="Media"/>
    <x v="1"/>
    <x v="3"/>
    <x v="31"/>
    <s v=" Total_JP"/>
    <x v="76"/>
    <n v="29670.780240100001"/>
  </r>
  <r>
    <s v="Incremental"/>
    <s v="Media"/>
    <x v="1"/>
    <x v="3"/>
    <x v="31"/>
    <s v=" Total_JP"/>
    <x v="77"/>
    <n v="11727.3541131"/>
  </r>
  <r>
    <s v="Incremental"/>
    <s v="Media"/>
    <x v="1"/>
    <x v="3"/>
    <x v="31"/>
    <s v=" Total_JP"/>
    <x v="78"/>
    <n v="6904.3156386000001"/>
  </r>
  <r>
    <s v="Incremental"/>
    <s v="Media"/>
    <x v="1"/>
    <x v="3"/>
    <x v="31"/>
    <s v=" Total_JP"/>
    <x v="79"/>
    <n v="6819.5329946000002"/>
  </r>
  <r>
    <s v="Incremental"/>
    <s v="Media"/>
    <x v="1"/>
    <x v="3"/>
    <x v="31"/>
    <s v=" Total_JP"/>
    <x v="80"/>
    <n v="1345.1723695000001"/>
  </r>
  <r>
    <s v="Incremental"/>
    <s v="Media"/>
    <x v="1"/>
    <x v="3"/>
    <x v="31"/>
    <s v=" Total_JP"/>
    <x v="81"/>
    <n v="2045.4496598000001"/>
  </r>
  <r>
    <s v="Incremental"/>
    <s v="Media"/>
    <x v="1"/>
    <x v="3"/>
    <x v="31"/>
    <s v=" Total_JP"/>
    <x v="82"/>
    <n v="6014.0978765999998"/>
  </r>
  <r>
    <s v="Incremental"/>
    <s v="Media"/>
    <x v="1"/>
    <x v="3"/>
    <x v="31"/>
    <s v=" Total_JP"/>
    <x v="83"/>
    <n v="5385.2021027000001"/>
  </r>
  <r>
    <s v="Incremental"/>
    <s v="Media"/>
    <x v="1"/>
    <x v="3"/>
    <x v="31"/>
    <s v=" Total_JP"/>
    <x v="84"/>
    <n v="5877.6251689000001"/>
  </r>
  <r>
    <s v="Incremental"/>
    <s v="Media"/>
    <x v="1"/>
    <x v="3"/>
    <x v="31"/>
    <s v=" Total_JP"/>
    <x v="85"/>
    <n v="5664.3010968999997"/>
  </r>
  <r>
    <s v="Incremental"/>
    <s v="Media"/>
    <x v="1"/>
    <x v="3"/>
    <x v="31"/>
    <s v=" Total_JP"/>
    <x v="86"/>
    <n v="5606.8676929000003"/>
  </r>
  <r>
    <s v="Incremental"/>
    <s v="Media"/>
    <x v="1"/>
    <x v="3"/>
    <x v="31"/>
    <s v=" Total_JP"/>
    <x v="87"/>
    <n v="6422.5587759999999"/>
  </r>
  <r>
    <s v="Incremental"/>
    <s v="Media"/>
    <x v="1"/>
    <x v="3"/>
    <x v="31"/>
    <s v=" Total_JP"/>
    <x v="88"/>
    <n v="6327.1099284000002"/>
  </r>
  <r>
    <s v="Incremental"/>
    <s v="Media"/>
    <x v="1"/>
    <x v="3"/>
    <x v="31"/>
    <s v=" Total_JP"/>
    <x v="89"/>
    <n v="5620.5423129000001"/>
  </r>
  <r>
    <s v="Incremental"/>
    <s v="Media"/>
    <x v="1"/>
    <x v="3"/>
    <x v="31"/>
    <s v=" Total_JP"/>
    <x v="90"/>
    <n v="7954.7999471000003"/>
  </r>
  <r>
    <s v="Incremental"/>
    <s v="Media"/>
    <x v="1"/>
    <x v="3"/>
    <x v="31"/>
    <s v=" Total_JP"/>
    <x v="91"/>
    <n v="13228.9641354"/>
  </r>
  <r>
    <s v="Incremental"/>
    <s v="Media"/>
    <x v="1"/>
    <x v="3"/>
    <x v="31"/>
    <s v=" Total_JP"/>
    <x v="92"/>
    <n v="12904.8756414"/>
  </r>
  <r>
    <s v="Incremental"/>
    <s v="Media"/>
    <x v="1"/>
    <x v="3"/>
    <x v="31"/>
    <s v=" Total_JP"/>
    <x v="93"/>
    <n v="12374.7106239"/>
  </r>
  <r>
    <s v="Incremental"/>
    <s v="Media"/>
    <x v="1"/>
    <x v="3"/>
    <x v="31"/>
    <s v=" Total_JP"/>
    <x v="94"/>
    <n v="12555.7625928"/>
  </r>
  <r>
    <s v="Incremental"/>
    <s v="Media"/>
    <x v="1"/>
    <x v="3"/>
    <x v="31"/>
    <s v=" Total_JP"/>
    <x v="95"/>
    <n v="12742.6946482"/>
  </r>
  <r>
    <s v="Incremental"/>
    <s v="Media"/>
    <x v="1"/>
    <x v="3"/>
    <x v="31"/>
    <s v=" Total_JP"/>
    <x v="96"/>
    <n v="12853.7325626"/>
  </r>
  <r>
    <s v="Incremental"/>
    <s v="Media"/>
    <x v="1"/>
    <x v="3"/>
    <x v="31"/>
    <s v=" Total_JP"/>
    <x v="97"/>
    <n v="13074.714421799999"/>
  </r>
  <r>
    <s v="Incremental"/>
    <s v="Media"/>
    <x v="1"/>
    <x v="3"/>
    <x v="31"/>
    <s v=" Total_JP"/>
    <x v="98"/>
    <n v="13256.450121600001"/>
  </r>
  <r>
    <s v="Incremental"/>
    <s v="Media"/>
    <x v="1"/>
    <x v="3"/>
    <x v="31"/>
    <s v=" Total_JP"/>
    <x v="99"/>
    <n v="12254.9209527"/>
  </r>
  <r>
    <s v="Incremental"/>
    <s v="Media"/>
    <x v="1"/>
    <x v="3"/>
    <x v="31"/>
    <s v=" Total_JP"/>
    <x v="100"/>
    <n v="14513.147699700001"/>
  </r>
  <r>
    <s v="Incremental"/>
    <s v="Media"/>
    <x v="1"/>
    <x v="3"/>
    <x v="31"/>
    <s v=" Total_JP"/>
    <x v="101"/>
    <n v="12288.970756500001"/>
  </r>
  <r>
    <s v="Incremental"/>
    <s v="Media"/>
    <x v="1"/>
    <x v="3"/>
    <x v="31"/>
    <s v=" Total_JP"/>
    <x v="102"/>
    <n v="10878.160211"/>
  </r>
  <r>
    <s v="Incremental"/>
    <s v="Media"/>
    <x v="1"/>
    <x v="3"/>
    <x v="31"/>
    <s v=" Total_JP"/>
    <x v="103"/>
    <n v="9716.5012418999995"/>
  </r>
  <r>
    <s v="Incremental"/>
    <s v="Media"/>
    <x v="1"/>
    <x v="3"/>
    <x v="31"/>
    <s v=" Total_JP"/>
    <x v="104"/>
    <n v="0"/>
  </r>
  <r>
    <s v="Incremental"/>
    <s v="Media"/>
    <x v="1"/>
    <x v="3"/>
    <x v="31"/>
    <s v=" Total_JP"/>
    <x v="105"/>
    <n v="0"/>
  </r>
  <r>
    <s v="Incremental"/>
    <s v="Media"/>
    <x v="1"/>
    <x v="3"/>
    <x v="31"/>
    <s v=" Total_JP"/>
    <x v="106"/>
    <n v="0"/>
  </r>
  <r>
    <s v="Incremental"/>
    <s v="Media"/>
    <x v="1"/>
    <x v="3"/>
    <x v="31"/>
    <s v=" Total_JP"/>
    <x v="107"/>
    <n v="0"/>
  </r>
  <r>
    <s v="Incremental"/>
    <s v="Media"/>
    <x v="1"/>
    <x v="3"/>
    <x v="31"/>
    <s v=" Total_JP"/>
    <x v="108"/>
    <n v="0"/>
  </r>
  <r>
    <s v="Incremental"/>
    <s v="Media"/>
    <x v="1"/>
    <x v="3"/>
    <x v="31"/>
    <s v=" Total_JP"/>
    <x v="109"/>
    <n v="0"/>
  </r>
  <r>
    <s v="Incremental"/>
    <s v="Media"/>
    <x v="1"/>
    <x v="3"/>
    <x v="31"/>
    <s v=" Total_JP"/>
    <x v="110"/>
    <n v="0"/>
  </r>
  <r>
    <s v="Incremental"/>
    <s v="Media"/>
    <x v="1"/>
    <x v="3"/>
    <x v="31"/>
    <s v=" Total_JP"/>
    <x v="111"/>
    <n v="0"/>
  </r>
  <r>
    <s v="Incremental"/>
    <s v="Media"/>
    <x v="1"/>
    <x v="3"/>
    <x v="31"/>
    <s v=" Total_JP"/>
    <x v="112"/>
    <n v="0"/>
  </r>
  <r>
    <s v="Incremental"/>
    <s v="Media"/>
    <x v="1"/>
    <x v="3"/>
    <x v="31"/>
    <s v=" Total_JP"/>
    <x v="113"/>
    <n v="0"/>
  </r>
  <r>
    <s v="Incremental"/>
    <s v="Media"/>
    <x v="1"/>
    <x v="3"/>
    <x v="31"/>
    <s v=" Total_JP"/>
    <x v="114"/>
    <n v="0"/>
  </r>
  <r>
    <s v="Incremental"/>
    <s v="Media"/>
    <x v="1"/>
    <x v="3"/>
    <x v="31"/>
    <s v=" Total_JP"/>
    <x v="115"/>
    <n v="0"/>
  </r>
  <r>
    <s v="Incremental"/>
    <s v="Media"/>
    <x v="1"/>
    <x v="3"/>
    <x v="31"/>
    <s v=" Total_JP"/>
    <x v="116"/>
    <n v="0"/>
  </r>
  <r>
    <s v="Incremental"/>
    <s v="Media"/>
    <x v="1"/>
    <x v="3"/>
    <x v="31"/>
    <s v=" Total_JP"/>
    <x v="117"/>
    <n v="0"/>
  </r>
  <r>
    <s v="Incremental"/>
    <s v="Media"/>
    <x v="1"/>
    <x v="3"/>
    <x v="31"/>
    <s v=" Total_JP"/>
    <x v="118"/>
    <n v="0"/>
  </r>
  <r>
    <s v="Incremental"/>
    <s v="Media"/>
    <x v="1"/>
    <x v="3"/>
    <x v="31"/>
    <s v=" Total_JP"/>
    <x v="119"/>
    <n v="0"/>
  </r>
  <r>
    <s v="Incremental"/>
    <s v="Media"/>
    <x v="1"/>
    <x v="3"/>
    <x v="31"/>
    <s v=" Total_JP"/>
    <x v="120"/>
    <n v="0"/>
  </r>
  <r>
    <s v="Incremental"/>
    <s v="Media"/>
    <x v="1"/>
    <x v="3"/>
    <x v="31"/>
    <s v=" Total_JP"/>
    <x v="121"/>
    <n v="0"/>
  </r>
  <r>
    <s v="Incremental"/>
    <s v="Media"/>
    <x v="1"/>
    <x v="3"/>
    <x v="31"/>
    <s v=" Total_JP"/>
    <x v="122"/>
    <n v="0"/>
  </r>
  <r>
    <s v="Incremental"/>
    <s v="Media"/>
    <x v="1"/>
    <x v="3"/>
    <x v="31"/>
    <s v=" Total_JP"/>
    <x v="123"/>
    <n v="0"/>
  </r>
  <r>
    <s v="Incremental"/>
    <s v="Media"/>
    <x v="1"/>
    <x v="3"/>
    <x v="31"/>
    <s v=" Total_JP"/>
    <x v="124"/>
    <n v="0"/>
  </r>
  <r>
    <s v="Incremental"/>
    <s v="Media"/>
    <x v="1"/>
    <x v="3"/>
    <x v="31"/>
    <s v=" Total_JP"/>
    <x v="125"/>
    <n v="0"/>
  </r>
  <r>
    <s v="Incremental"/>
    <s v="Media"/>
    <x v="1"/>
    <x v="3"/>
    <x v="31"/>
    <s v=" Total_JP"/>
    <x v="126"/>
    <n v="0"/>
  </r>
  <r>
    <s v="Incremental"/>
    <s v="Media"/>
    <x v="1"/>
    <x v="3"/>
    <x v="31"/>
    <s v=" Total_JP"/>
    <x v="127"/>
    <n v="0"/>
  </r>
  <r>
    <s v="Incremental"/>
    <s v="Media"/>
    <x v="1"/>
    <x v="3"/>
    <x v="31"/>
    <s v=" Total_JP"/>
    <x v="128"/>
    <n v="0"/>
  </r>
  <r>
    <s v="Incremental"/>
    <s v="Media"/>
    <x v="1"/>
    <x v="3"/>
    <x v="31"/>
    <s v=" Total_JP"/>
    <x v="129"/>
    <n v="0"/>
  </r>
  <r>
    <s v="Incremental"/>
    <s v="Media"/>
    <x v="1"/>
    <x v="3"/>
    <x v="31"/>
    <s v=" Total_JP"/>
    <x v="130"/>
    <n v="0"/>
  </r>
  <r>
    <s v="Incremental"/>
    <s v="Media"/>
    <x v="1"/>
    <x v="3"/>
    <x v="31"/>
    <s v=" Total_JP"/>
    <x v="131"/>
    <n v="0"/>
  </r>
  <r>
    <s v="Incremental"/>
    <s v="Media"/>
    <x v="1"/>
    <x v="3"/>
    <x v="31"/>
    <s v=" Total_JP"/>
    <x v="132"/>
    <n v="0"/>
  </r>
  <r>
    <s v="Incremental"/>
    <s v="Media"/>
    <x v="1"/>
    <x v="3"/>
    <x v="31"/>
    <s v=" Total_JP"/>
    <x v="133"/>
    <n v="0"/>
  </r>
  <r>
    <s v="Incremental"/>
    <s v="Media"/>
    <x v="1"/>
    <x v="3"/>
    <x v="31"/>
    <s v=" Total_JP"/>
    <x v="134"/>
    <n v="0"/>
  </r>
  <r>
    <s v="Incremental"/>
    <s v="Media"/>
    <x v="1"/>
    <x v="3"/>
    <x v="31"/>
    <s v=" Total_JP"/>
    <x v="135"/>
    <n v="0"/>
  </r>
  <r>
    <s v="Incremental"/>
    <s v="Media"/>
    <x v="1"/>
    <x v="3"/>
    <x v="31"/>
    <s v=" Total_JP"/>
    <x v="136"/>
    <n v="0"/>
  </r>
  <r>
    <s v="Incremental"/>
    <s v="Media"/>
    <x v="1"/>
    <x v="3"/>
    <x v="31"/>
    <s v=" Total_JP"/>
    <x v="137"/>
    <n v="0"/>
  </r>
  <r>
    <s v="Incremental"/>
    <s v="Media"/>
    <x v="1"/>
    <x v="3"/>
    <x v="31"/>
    <s v=" Total_JP"/>
    <x v="138"/>
    <n v="0"/>
  </r>
  <r>
    <s v="Incremental"/>
    <s v="Media"/>
    <x v="1"/>
    <x v="3"/>
    <x v="31"/>
    <s v=" Total_JP"/>
    <x v="139"/>
    <n v="0"/>
  </r>
  <r>
    <s v="Incremental"/>
    <s v="Media"/>
    <x v="1"/>
    <x v="3"/>
    <x v="31"/>
    <s v=" Total_JP"/>
    <x v="140"/>
    <n v="0"/>
  </r>
  <r>
    <s v="Incremental"/>
    <s v="Media"/>
    <x v="1"/>
    <x v="3"/>
    <x v="31"/>
    <s v=" Total_JP"/>
    <x v="141"/>
    <n v="0"/>
  </r>
  <r>
    <s v="Incremental"/>
    <s v="Media"/>
    <x v="1"/>
    <x v="3"/>
    <x v="31"/>
    <s v=" Total_JP"/>
    <x v="142"/>
    <n v="0"/>
  </r>
  <r>
    <s v="Incremental"/>
    <s v="Media"/>
    <x v="1"/>
    <x v="3"/>
    <x v="31"/>
    <s v=" Total_JP"/>
    <x v="143"/>
    <n v="0"/>
  </r>
  <r>
    <s v="Incremental"/>
    <s v="Media"/>
    <x v="1"/>
    <x v="3"/>
    <x v="31"/>
    <s v=" Total_JP"/>
    <x v="144"/>
    <n v="0"/>
  </r>
  <r>
    <s v="Incremental"/>
    <s v="Media"/>
    <x v="1"/>
    <x v="3"/>
    <x v="31"/>
    <s v=" Total_JP"/>
    <x v="145"/>
    <n v="0"/>
  </r>
  <r>
    <s v="Incremental"/>
    <s v="Media"/>
    <x v="1"/>
    <x v="3"/>
    <x v="31"/>
    <s v=" Total_JP"/>
    <x v="146"/>
    <n v="0"/>
  </r>
  <r>
    <s v="Incremental"/>
    <s v="Media"/>
    <x v="1"/>
    <x v="3"/>
    <x v="31"/>
    <s v=" Total_JP"/>
    <x v="147"/>
    <n v="0"/>
  </r>
  <r>
    <s v="Incremental"/>
    <s v="Media"/>
    <x v="1"/>
    <x v="3"/>
    <x v="31"/>
    <s v=" Total_JP"/>
    <x v="148"/>
    <n v="0"/>
  </r>
  <r>
    <s v="Incremental"/>
    <s v="Media"/>
    <x v="1"/>
    <x v="3"/>
    <x v="31"/>
    <s v=" Total_JP"/>
    <x v="149"/>
    <n v="0"/>
  </r>
  <r>
    <s v="Incremental"/>
    <s v="Media"/>
    <x v="1"/>
    <x v="3"/>
    <x v="31"/>
    <s v=" Total_JP"/>
    <x v="150"/>
    <n v="0"/>
  </r>
  <r>
    <s v="Incremental"/>
    <s v="Media"/>
    <x v="1"/>
    <x v="3"/>
    <x v="31"/>
    <s v=" Total_JP"/>
    <x v="151"/>
    <n v="0"/>
  </r>
  <r>
    <s v="Incremental"/>
    <s v="Media"/>
    <x v="1"/>
    <x v="3"/>
    <x v="31"/>
    <s v=" Total_JP"/>
    <x v="152"/>
    <n v="0"/>
  </r>
  <r>
    <s v="Incremental"/>
    <s v="Media"/>
    <x v="1"/>
    <x v="3"/>
    <x v="31"/>
    <s v=" Total_JP"/>
    <x v="153"/>
    <n v="0"/>
  </r>
  <r>
    <s v="Incremental"/>
    <s v="Media"/>
    <x v="1"/>
    <x v="3"/>
    <x v="31"/>
    <s v=" Total_JP"/>
    <x v="154"/>
    <n v="0"/>
  </r>
  <r>
    <s v="Incremental"/>
    <s v="Media"/>
    <x v="1"/>
    <x v="3"/>
    <x v="31"/>
    <s v=" Total_JP"/>
    <x v="155"/>
    <n v="0"/>
  </r>
  <r>
    <s v="Incremental"/>
    <s v="Media"/>
    <x v="1"/>
    <x v="3"/>
    <x v="32"/>
    <s v=" Total_JP"/>
    <x v="0"/>
    <n v="0"/>
  </r>
  <r>
    <s v="Incremental"/>
    <s v="Media"/>
    <x v="1"/>
    <x v="3"/>
    <x v="32"/>
    <s v=" Total_JP"/>
    <x v="1"/>
    <n v="0"/>
  </r>
  <r>
    <s v="Incremental"/>
    <s v="Media"/>
    <x v="1"/>
    <x v="3"/>
    <x v="32"/>
    <s v=" Total_JP"/>
    <x v="2"/>
    <n v="0"/>
  </r>
  <r>
    <s v="Incremental"/>
    <s v="Media"/>
    <x v="1"/>
    <x v="3"/>
    <x v="32"/>
    <s v=" Total_JP"/>
    <x v="3"/>
    <n v="0"/>
  </r>
  <r>
    <s v="Incremental"/>
    <s v="Media"/>
    <x v="1"/>
    <x v="3"/>
    <x v="32"/>
    <s v=" Total_JP"/>
    <x v="4"/>
    <n v="0"/>
  </r>
  <r>
    <s v="Incremental"/>
    <s v="Media"/>
    <x v="1"/>
    <x v="3"/>
    <x v="32"/>
    <s v=" Total_JP"/>
    <x v="5"/>
    <n v="0"/>
  </r>
  <r>
    <s v="Incremental"/>
    <s v="Media"/>
    <x v="1"/>
    <x v="3"/>
    <x v="32"/>
    <s v=" Total_JP"/>
    <x v="6"/>
    <n v="0"/>
  </r>
  <r>
    <s v="Incremental"/>
    <s v="Media"/>
    <x v="1"/>
    <x v="3"/>
    <x v="32"/>
    <s v=" Total_JP"/>
    <x v="7"/>
    <n v="0"/>
  </r>
  <r>
    <s v="Incremental"/>
    <s v="Media"/>
    <x v="1"/>
    <x v="3"/>
    <x v="32"/>
    <s v=" Total_JP"/>
    <x v="8"/>
    <n v="0"/>
  </r>
  <r>
    <s v="Incremental"/>
    <s v="Media"/>
    <x v="1"/>
    <x v="3"/>
    <x v="32"/>
    <s v=" Total_JP"/>
    <x v="9"/>
    <n v="0"/>
  </r>
  <r>
    <s v="Incremental"/>
    <s v="Media"/>
    <x v="1"/>
    <x v="3"/>
    <x v="32"/>
    <s v=" Total_JP"/>
    <x v="10"/>
    <n v="0"/>
  </r>
  <r>
    <s v="Incremental"/>
    <s v="Media"/>
    <x v="1"/>
    <x v="3"/>
    <x v="32"/>
    <s v=" Total_JP"/>
    <x v="11"/>
    <n v="0"/>
  </r>
  <r>
    <s v="Incremental"/>
    <s v="Media"/>
    <x v="1"/>
    <x v="3"/>
    <x v="32"/>
    <s v=" Total_JP"/>
    <x v="12"/>
    <n v="0"/>
  </r>
  <r>
    <s v="Incremental"/>
    <s v="Media"/>
    <x v="1"/>
    <x v="3"/>
    <x v="32"/>
    <s v=" Total_JP"/>
    <x v="13"/>
    <n v="0"/>
  </r>
  <r>
    <s v="Incremental"/>
    <s v="Media"/>
    <x v="1"/>
    <x v="3"/>
    <x v="32"/>
    <s v=" Total_JP"/>
    <x v="14"/>
    <n v="0"/>
  </r>
  <r>
    <s v="Incremental"/>
    <s v="Media"/>
    <x v="1"/>
    <x v="3"/>
    <x v="32"/>
    <s v=" Total_JP"/>
    <x v="15"/>
    <n v="0"/>
  </r>
  <r>
    <s v="Incremental"/>
    <s v="Media"/>
    <x v="1"/>
    <x v="3"/>
    <x v="32"/>
    <s v=" Total_JP"/>
    <x v="16"/>
    <n v="0"/>
  </r>
  <r>
    <s v="Incremental"/>
    <s v="Media"/>
    <x v="1"/>
    <x v="3"/>
    <x v="32"/>
    <s v=" Total_JP"/>
    <x v="17"/>
    <n v="0"/>
  </r>
  <r>
    <s v="Incremental"/>
    <s v="Media"/>
    <x v="1"/>
    <x v="3"/>
    <x v="32"/>
    <s v=" Total_JP"/>
    <x v="18"/>
    <n v="0"/>
  </r>
  <r>
    <s v="Incremental"/>
    <s v="Media"/>
    <x v="1"/>
    <x v="3"/>
    <x v="32"/>
    <s v=" Total_JP"/>
    <x v="19"/>
    <n v="0"/>
  </r>
  <r>
    <s v="Incremental"/>
    <s v="Media"/>
    <x v="1"/>
    <x v="3"/>
    <x v="32"/>
    <s v=" Total_JP"/>
    <x v="20"/>
    <n v="0"/>
  </r>
  <r>
    <s v="Incremental"/>
    <s v="Media"/>
    <x v="1"/>
    <x v="3"/>
    <x v="32"/>
    <s v=" Total_JP"/>
    <x v="21"/>
    <n v="0"/>
  </r>
  <r>
    <s v="Incremental"/>
    <s v="Media"/>
    <x v="1"/>
    <x v="3"/>
    <x v="32"/>
    <s v=" Total_JP"/>
    <x v="22"/>
    <n v="0"/>
  </r>
  <r>
    <s v="Incremental"/>
    <s v="Media"/>
    <x v="1"/>
    <x v="3"/>
    <x v="32"/>
    <s v=" Total_JP"/>
    <x v="23"/>
    <n v="0"/>
  </r>
  <r>
    <s v="Incremental"/>
    <s v="Media"/>
    <x v="1"/>
    <x v="3"/>
    <x v="32"/>
    <s v=" Total_JP"/>
    <x v="24"/>
    <n v="0"/>
  </r>
  <r>
    <s v="Incremental"/>
    <s v="Media"/>
    <x v="1"/>
    <x v="3"/>
    <x v="32"/>
    <s v=" Total_JP"/>
    <x v="25"/>
    <n v="0"/>
  </r>
  <r>
    <s v="Incremental"/>
    <s v="Media"/>
    <x v="1"/>
    <x v="3"/>
    <x v="32"/>
    <s v=" Total_JP"/>
    <x v="26"/>
    <n v="0"/>
  </r>
  <r>
    <s v="Incremental"/>
    <s v="Media"/>
    <x v="1"/>
    <x v="3"/>
    <x v="32"/>
    <s v=" Total_JP"/>
    <x v="27"/>
    <n v="0"/>
  </r>
  <r>
    <s v="Incremental"/>
    <s v="Media"/>
    <x v="1"/>
    <x v="3"/>
    <x v="32"/>
    <s v=" Total_JP"/>
    <x v="28"/>
    <n v="0"/>
  </r>
  <r>
    <s v="Incremental"/>
    <s v="Media"/>
    <x v="1"/>
    <x v="3"/>
    <x v="32"/>
    <s v=" Total_JP"/>
    <x v="29"/>
    <n v="0"/>
  </r>
  <r>
    <s v="Incremental"/>
    <s v="Media"/>
    <x v="1"/>
    <x v="3"/>
    <x v="32"/>
    <s v=" Total_JP"/>
    <x v="30"/>
    <n v="0"/>
  </r>
  <r>
    <s v="Incremental"/>
    <s v="Media"/>
    <x v="1"/>
    <x v="3"/>
    <x v="32"/>
    <s v=" Total_JP"/>
    <x v="31"/>
    <n v="0"/>
  </r>
  <r>
    <s v="Incremental"/>
    <s v="Media"/>
    <x v="1"/>
    <x v="3"/>
    <x v="32"/>
    <s v=" Total_JP"/>
    <x v="32"/>
    <n v="0"/>
  </r>
  <r>
    <s v="Incremental"/>
    <s v="Media"/>
    <x v="1"/>
    <x v="3"/>
    <x v="32"/>
    <s v=" Total_JP"/>
    <x v="33"/>
    <n v="0"/>
  </r>
  <r>
    <s v="Incremental"/>
    <s v="Media"/>
    <x v="1"/>
    <x v="3"/>
    <x v="32"/>
    <s v=" Total_JP"/>
    <x v="34"/>
    <n v="0"/>
  </r>
  <r>
    <s v="Incremental"/>
    <s v="Media"/>
    <x v="1"/>
    <x v="3"/>
    <x v="32"/>
    <s v=" Total_JP"/>
    <x v="35"/>
    <n v="0"/>
  </r>
  <r>
    <s v="Incremental"/>
    <s v="Media"/>
    <x v="1"/>
    <x v="3"/>
    <x v="32"/>
    <s v=" Total_JP"/>
    <x v="36"/>
    <n v="0"/>
  </r>
  <r>
    <s v="Incremental"/>
    <s v="Media"/>
    <x v="1"/>
    <x v="3"/>
    <x v="32"/>
    <s v=" Total_JP"/>
    <x v="37"/>
    <n v="0"/>
  </r>
  <r>
    <s v="Incremental"/>
    <s v="Media"/>
    <x v="1"/>
    <x v="3"/>
    <x v="32"/>
    <s v=" Total_JP"/>
    <x v="38"/>
    <n v="0"/>
  </r>
  <r>
    <s v="Incremental"/>
    <s v="Media"/>
    <x v="1"/>
    <x v="3"/>
    <x v="32"/>
    <s v=" Total_JP"/>
    <x v="39"/>
    <n v="0"/>
  </r>
  <r>
    <s v="Incremental"/>
    <s v="Media"/>
    <x v="1"/>
    <x v="3"/>
    <x v="32"/>
    <s v=" Total_JP"/>
    <x v="40"/>
    <n v="0"/>
  </r>
  <r>
    <s v="Incremental"/>
    <s v="Media"/>
    <x v="1"/>
    <x v="3"/>
    <x v="32"/>
    <s v=" Total_JP"/>
    <x v="41"/>
    <n v="0"/>
  </r>
  <r>
    <s v="Incremental"/>
    <s v="Media"/>
    <x v="1"/>
    <x v="3"/>
    <x v="32"/>
    <s v=" Total_JP"/>
    <x v="42"/>
    <n v="0"/>
  </r>
  <r>
    <s v="Incremental"/>
    <s v="Media"/>
    <x v="1"/>
    <x v="3"/>
    <x v="32"/>
    <s v=" Total_JP"/>
    <x v="43"/>
    <n v="0"/>
  </r>
  <r>
    <s v="Incremental"/>
    <s v="Media"/>
    <x v="1"/>
    <x v="3"/>
    <x v="32"/>
    <s v=" Total_JP"/>
    <x v="44"/>
    <n v="0"/>
  </r>
  <r>
    <s v="Incremental"/>
    <s v="Media"/>
    <x v="1"/>
    <x v="3"/>
    <x v="32"/>
    <s v=" Total_JP"/>
    <x v="45"/>
    <n v="0"/>
  </r>
  <r>
    <s v="Incremental"/>
    <s v="Media"/>
    <x v="1"/>
    <x v="3"/>
    <x v="32"/>
    <s v=" Total_JP"/>
    <x v="46"/>
    <n v="0"/>
  </r>
  <r>
    <s v="Incremental"/>
    <s v="Media"/>
    <x v="1"/>
    <x v="3"/>
    <x v="32"/>
    <s v=" Total_JP"/>
    <x v="47"/>
    <n v="0"/>
  </r>
  <r>
    <s v="Incremental"/>
    <s v="Media"/>
    <x v="1"/>
    <x v="3"/>
    <x v="32"/>
    <s v=" Total_JP"/>
    <x v="48"/>
    <n v="0"/>
  </r>
  <r>
    <s v="Incremental"/>
    <s v="Media"/>
    <x v="1"/>
    <x v="3"/>
    <x v="32"/>
    <s v=" Total_JP"/>
    <x v="49"/>
    <n v="0"/>
  </r>
  <r>
    <s v="Incremental"/>
    <s v="Media"/>
    <x v="1"/>
    <x v="3"/>
    <x v="32"/>
    <s v=" Total_JP"/>
    <x v="50"/>
    <n v="0"/>
  </r>
  <r>
    <s v="Incremental"/>
    <s v="Media"/>
    <x v="1"/>
    <x v="3"/>
    <x v="32"/>
    <s v=" Total_JP"/>
    <x v="51"/>
    <n v="0"/>
  </r>
  <r>
    <s v="Incremental"/>
    <s v="Media"/>
    <x v="1"/>
    <x v="3"/>
    <x v="32"/>
    <s v=" Total_JP"/>
    <x v="52"/>
    <n v="0"/>
  </r>
  <r>
    <s v="Incremental"/>
    <s v="Media"/>
    <x v="1"/>
    <x v="3"/>
    <x v="32"/>
    <s v=" Total_JP"/>
    <x v="53"/>
    <n v="0"/>
  </r>
  <r>
    <s v="Incremental"/>
    <s v="Media"/>
    <x v="1"/>
    <x v="3"/>
    <x v="32"/>
    <s v=" Total_JP"/>
    <x v="54"/>
    <n v="0"/>
  </r>
  <r>
    <s v="Incremental"/>
    <s v="Media"/>
    <x v="1"/>
    <x v="3"/>
    <x v="32"/>
    <s v=" Total_JP"/>
    <x v="55"/>
    <n v="0"/>
  </r>
  <r>
    <s v="Incremental"/>
    <s v="Media"/>
    <x v="1"/>
    <x v="3"/>
    <x v="32"/>
    <s v=" Total_JP"/>
    <x v="56"/>
    <n v="0"/>
  </r>
  <r>
    <s v="Incremental"/>
    <s v="Media"/>
    <x v="1"/>
    <x v="3"/>
    <x v="32"/>
    <s v=" Total_JP"/>
    <x v="57"/>
    <n v="0"/>
  </r>
  <r>
    <s v="Incremental"/>
    <s v="Media"/>
    <x v="1"/>
    <x v="3"/>
    <x v="32"/>
    <s v=" Total_JP"/>
    <x v="58"/>
    <n v="0"/>
  </r>
  <r>
    <s v="Incremental"/>
    <s v="Media"/>
    <x v="1"/>
    <x v="3"/>
    <x v="32"/>
    <s v=" Total_JP"/>
    <x v="59"/>
    <n v="0"/>
  </r>
  <r>
    <s v="Incremental"/>
    <s v="Media"/>
    <x v="1"/>
    <x v="3"/>
    <x v="32"/>
    <s v=" Total_JP"/>
    <x v="60"/>
    <n v="0"/>
  </r>
  <r>
    <s v="Incremental"/>
    <s v="Media"/>
    <x v="1"/>
    <x v="3"/>
    <x v="32"/>
    <s v=" Total_JP"/>
    <x v="61"/>
    <n v="0"/>
  </r>
  <r>
    <s v="Incremental"/>
    <s v="Media"/>
    <x v="1"/>
    <x v="3"/>
    <x v="32"/>
    <s v=" Total_JP"/>
    <x v="62"/>
    <n v="0"/>
  </r>
  <r>
    <s v="Incremental"/>
    <s v="Media"/>
    <x v="1"/>
    <x v="3"/>
    <x v="32"/>
    <s v=" Total_JP"/>
    <x v="63"/>
    <n v="0"/>
  </r>
  <r>
    <s v="Incremental"/>
    <s v="Media"/>
    <x v="1"/>
    <x v="3"/>
    <x v="32"/>
    <s v=" Total_JP"/>
    <x v="64"/>
    <n v="0"/>
  </r>
  <r>
    <s v="Incremental"/>
    <s v="Media"/>
    <x v="1"/>
    <x v="3"/>
    <x v="32"/>
    <s v=" Total_JP"/>
    <x v="65"/>
    <n v="0"/>
  </r>
  <r>
    <s v="Incremental"/>
    <s v="Media"/>
    <x v="1"/>
    <x v="3"/>
    <x v="32"/>
    <s v=" Total_JP"/>
    <x v="66"/>
    <n v="0"/>
  </r>
  <r>
    <s v="Incremental"/>
    <s v="Media"/>
    <x v="1"/>
    <x v="3"/>
    <x v="32"/>
    <s v=" Total_JP"/>
    <x v="67"/>
    <n v="0"/>
  </r>
  <r>
    <s v="Incremental"/>
    <s v="Media"/>
    <x v="1"/>
    <x v="3"/>
    <x v="32"/>
    <s v=" Total_JP"/>
    <x v="68"/>
    <n v="0"/>
  </r>
  <r>
    <s v="Incremental"/>
    <s v="Media"/>
    <x v="1"/>
    <x v="3"/>
    <x v="32"/>
    <s v=" Total_JP"/>
    <x v="69"/>
    <n v="0"/>
  </r>
  <r>
    <s v="Incremental"/>
    <s v="Media"/>
    <x v="1"/>
    <x v="3"/>
    <x v="32"/>
    <s v=" Total_JP"/>
    <x v="70"/>
    <n v="0"/>
  </r>
  <r>
    <s v="Incremental"/>
    <s v="Media"/>
    <x v="1"/>
    <x v="3"/>
    <x v="32"/>
    <s v=" Total_JP"/>
    <x v="71"/>
    <n v="0"/>
  </r>
  <r>
    <s v="Incremental"/>
    <s v="Media"/>
    <x v="1"/>
    <x v="3"/>
    <x v="32"/>
    <s v=" Total_JP"/>
    <x v="72"/>
    <n v="0"/>
  </r>
  <r>
    <s v="Incremental"/>
    <s v="Media"/>
    <x v="1"/>
    <x v="3"/>
    <x v="32"/>
    <s v=" Total_JP"/>
    <x v="73"/>
    <n v="0"/>
  </r>
  <r>
    <s v="Incremental"/>
    <s v="Media"/>
    <x v="1"/>
    <x v="3"/>
    <x v="32"/>
    <s v=" Total_JP"/>
    <x v="74"/>
    <n v="0"/>
  </r>
  <r>
    <s v="Incremental"/>
    <s v="Media"/>
    <x v="1"/>
    <x v="3"/>
    <x v="32"/>
    <s v=" Total_JP"/>
    <x v="75"/>
    <n v="0"/>
  </r>
  <r>
    <s v="Incremental"/>
    <s v="Media"/>
    <x v="1"/>
    <x v="3"/>
    <x v="32"/>
    <s v=" Total_JP"/>
    <x v="76"/>
    <n v="0"/>
  </r>
  <r>
    <s v="Incremental"/>
    <s v="Media"/>
    <x v="1"/>
    <x v="3"/>
    <x v="32"/>
    <s v=" Total_JP"/>
    <x v="77"/>
    <n v="0"/>
  </r>
  <r>
    <s v="Incremental"/>
    <s v="Media"/>
    <x v="1"/>
    <x v="3"/>
    <x v="32"/>
    <s v=" Total_JP"/>
    <x v="78"/>
    <n v="0"/>
  </r>
  <r>
    <s v="Incremental"/>
    <s v="Media"/>
    <x v="1"/>
    <x v="3"/>
    <x v="32"/>
    <s v=" Total_JP"/>
    <x v="79"/>
    <n v="0"/>
  </r>
  <r>
    <s v="Incremental"/>
    <s v="Media"/>
    <x v="1"/>
    <x v="3"/>
    <x v="32"/>
    <s v=" Total_JP"/>
    <x v="80"/>
    <n v="0"/>
  </r>
  <r>
    <s v="Incremental"/>
    <s v="Media"/>
    <x v="1"/>
    <x v="3"/>
    <x v="32"/>
    <s v=" Total_JP"/>
    <x v="81"/>
    <n v="0"/>
  </r>
  <r>
    <s v="Incremental"/>
    <s v="Media"/>
    <x v="1"/>
    <x v="3"/>
    <x v="32"/>
    <s v=" Total_JP"/>
    <x v="82"/>
    <n v="0"/>
  </r>
  <r>
    <s v="Incremental"/>
    <s v="Media"/>
    <x v="1"/>
    <x v="3"/>
    <x v="32"/>
    <s v=" Total_JP"/>
    <x v="83"/>
    <n v="0"/>
  </r>
  <r>
    <s v="Incremental"/>
    <s v="Media"/>
    <x v="1"/>
    <x v="3"/>
    <x v="32"/>
    <s v=" Total_JP"/>
    <x v="84"/>
    <n v="0"/>
  </r>
  <r>
    <s v="Incremental"/>
    <s v="Media"/>
    <x v="1"/>
    <x v="3"/>
    <x v="32"/>
    <s v=" Total_JP"/>
    <x v="85"/>
    <n v="0"/>
  </r>
  <r>
    <s v="Incremental"/>
    <s v="Media"/>
    <x v="1"/>
    <x v="3"/>
    <x v="32"/>
    <s v=" Total_JP"/>
    <x v="86"/>
    <n v="0"/>
  </r>
  <r>
    <s v="Incremental"/>
    <s v="Media"/>
    <x v="1"/>
    <x v="3"/>
    <x v="32"/>
    <s v=" Total_JP"/>
    <x v="87"/>
    <n v="0"/>
  </r>
  <r>
    <s v="Incremental"/>
    <s v="Media"/>
    <x v="1"/>
    <x v="3"/>
    <x v="32"/>
    <s v=" Total_JP"/>
    <x v="88"/>
    <n v="0"/>
  </r>
  <r>
    <s v="Incremental"/>
    <s v="Media"/>
    <x v="1"/>
    <x v="3"/>
    <x v="32"/>
    <s v=" Total_JP"/>
    <x v="89"/>
    <n v="0"/>
  </r>
  <r>
    <s v="Incremental"/>
    <s v="Media"/>
    <x v="1"/>
    <x v="3"/>
    <x v="32"/>
    <s v=" Total_JP"/>
    <x v="90"/>
    <n v="0"/>
  </r>
  <r>
    <s v="Incremental"/>
    <s v="Media"/>
    <x v="1"/>
    <x v="3"/>
    <x v="32"/>
    <s v=" Total_JP"/>
    <x v="91"/>
    <n v="0"/>
  </r>
  <r>
    <s v="Incremental"/>
    <s v="Media"/>
    <x v="1"/>
    <x v="3"/>
    <x v="32"/>
    <s v=" Total_JP"/>
    <x v="92"/>
    <n v="0"/>
  </r>
  <r>
    <s v="Incremental"/>
    <s v="Media"/>
    <x v="1"/>
    <x v="3"/>
    <x v="32"/>
    <s v=" Total_JP"/>
    <x v="93"/>
    <n v="0"/>
  </r>
  <r>
    <s v="Incremental"/>
    <s v="Media"/>
    <x v="1"/>
    <x v="3"/>
    <x v="32"/>
    <s v=" Total_JP"/>
    <x v="94"/>
    <n v="0"/>
  </r>
  <r>
    <s v="Incremental"/>
    <s v="Media"/>
    <x v="1"/>
    <x v="3"/>
    <x v="32"/>
    <s v=" Total_JP"/>
    <x v="95"/>
    <n v="0"/>
  </r>
  <r>
    <s v="Incremental"/>
    <s v="Media"/>
    <x v="1"/>
    <x v="3"/>
    <x v="32"/>
    <s v=" Total_JP"/>
    <x v="96"/>
    <n v="0"/>
  </r>
  <r>
    <s v="Incremental"/>
    <s v="Media"/>
    <x v="1"/>
    <x v="3"/>
    <x v="32"/>
    <s v=" Total_JP"/>
    <x v="97"/>
    <n v="0"/>
  </r>
  <r>
    <s v="Incremental"/>
    <s v="Media"/>
    <x v="1"/>
    <x v="3"/>
    <x v="32"/>
    <s v=" Total_JP"/>
    <x v="98"/>
    <n v="0"/>
  </r>
  <r>
    <s v="Incremental"/>
    <s v="Media"/>
    <x v="1"/>
    <x v="3"/>
    <x v="32"/>
    <s v=" Total_JP"/>
    <x v="99"/>
    <n v="0"/>
  </r>
  <r>
    <s v="Incremental"/>
    <s v="Media"/>
    <x v="1"/>
    <x v="3"/>
    <x v="32"/>
    <s v=" Total_JP"/>
    <x v="100"/>
    <n v="0"/>
  </r>
  <r>
    <s v="Incremental"/>
    <s v="Media"/>
    <x v="1"/>
    <x v="3"/>
    <x v="32"/>
    <s v=" Total_JP"/>
    <x v="101"/>
    <n v="0"/>
  </r>
  <r>
    <s v="Incremental"/>
    <s v="Media"/>
    <x v="1"/>
    <x v="3"/>
    <x v="32"/>
    <s v=" Total_JP"/>
    <x v="102"/>
    <n v="0"/>
  </r>
  <r>
    <s v="Incremental"/>
    <s v="Media"/>
    <x v="1"/>
    <x v="3"/>
    <x v="32"/>
    <s v=" Total_JP"/>
    <x v="103"/>
    <n v="0"/>
  </r>
  <r>
    <s v="Incremental"/>
    <s v="Media"/>
    <x v="1"/>
    <x v="3"/>
    <x v="32"/>
    <s v=" Total_JP"/>
    <x v="104"/>
    <n v="2075.8159538"/>
  </r>
  <r>
    <s v="Incremental"/>
    <s v="Media"/>
    <x v="1"/>
    <x v="3"/>
    <x v="32"/>
    <s v=" Total_JP"/>
    <x v="105"/>
    <n v="2381.8919421999999"/>
  </r>
  <r>
    <s v="Incremental"/>
    <s v="Media"/>
    <x v="1"/>
    <x v="3"/>
    <x v="32"/>
    <s v=" Total_JP"/>
    <x v="106"/>
    <n v="2471.5561557999999"/>
  </r>
  <r>
    <s v="Incremental"/>
    <s v="Media"/>
    <x v="1"/>
    <x v="3"/>
    <x v="32"/>
    <s v=" Total_JP"/>
    <x v="107"/>
    <n v="2299.3804294000001"/>
  </r>
  <r>
    <s v="Incremental"/>
    <s v="Media"/>
    <x v="1"/>
    <x v="3"/>
    <x v="32"/>
    <s v=" Total_JP"/>
    <x v="108"/>
    <n v="2293.1643918"/>
  </r>
  <r>
    <s v="Incremental"/>
    <s v="Media"/>
    <x v="1"/>
    <x v="3"/>
    <x v="32"/>
    <s v=" Total_JP"/>
    <x v="109"/>
    <n v="2251.9086354000001"/>
  </r>
  <r>
    <s v="Incremental"/>
    <s v="Media"/>
    <x v="1"/>
    <x v="3"/>
    <x v="32"/>
    <s v=" Total_JP"/>
    <x v="110"/>
    <n v="2451.4178969999998"/>
  </r>
  <r>
    <s v="Incremental"/>
    <s v="Media"/>
    <x v="1"/>
    <x v="3"/>
    <x v="32"/>
    <s v=" Total_JP"/>
    <x v="111"/>
    <n v="2303.7657162"/>
  </r>
  <r>
    <s v="Incremental"/>
    <s v="Media"/>
    <x v="1"/>
    <x v="3"/>
    <x v="32"/>
    <s v=" Total_JP"/>
    <x v="112"/>
    <n v="2314.6224941999999"/>
  </r>
  <r>
    <s v="Incremental"/>
    <s v="Media"/>
    <x v="1"/>
    <x v="3"/>
    <x v="32"/>
    <s v=" Total_JP"/>
    <x v="113"/>
    <n v="2198.9871646000001"/>
  </r>
  <r>
    <s v="Incremental"/>
    <s v="Media"/>
    <x v="1"/>
    <x v="3"/>
    <x v="32"/>
    <s v=" Total_JP"/>
    <x v="114"/>
    <n v="2106.768415"/>
  </r>
  <r>
    <s v="Incremental"/>
    <s v="Media"/>
    <x v="1"/>
    <x v="3"/>
    <x v="32"/>
    <s v=" Total_JP"/>
    <x v="115"/>
    <n v="201.63804160000001"/>
  </r>
  <r>
    <s v="Incremental"/>
    <s v="Media"/>
    <x v="1"/>
    <x v="3"/>
    <x v="32"/>
    <s v=" Total_JP"/>
    <x v="116"/>
    <n v="0"/>
  </r>
  <r>
    <s v="Incremental"/>
    <s v="Media"/>
    <x v="1"/>
    <x v="3"/>
    <x v="32"/>
    <s v=" Total_JP"/>
    <x v="117"/>
    <n v="0"/>
  </r>
  <r>
    <s v="Incremental"/>
    <s v="Media"/>
    <x v="1"/>
    <x v="3"/>
    <x v="32"/>
    <s v=" Total_JP"/>
    <x v="118"/>
    <n v="0"/>
  </r>
  <r>
    <s v="Incremental"/>
    <s v="Media"/>
    <x v="1"/>
    <x v="3"/>
    <x v="32"/>
    <s v=" Total_JP"/>
    <x v="119"/>
    <n v="0"/>
  </r>
  <r>
    <s v="Incremental"/>
    <s v="Media"/>
    <x v="1"/>
    <x v="3"/>
    <x v="32"/>
    <s v=" Total_JP"/>
    <x v="120"/>
    <n v="0"/>
  </r>
  <r>
    <s v="Incremental"/>
    <s v="Media"/>
    <x v="1"/>
    <x v="3"/>
    <x v="32"/>
    <s v=" Total_JP"/>
    <x v="121"/>
    <n v="0"/>
  </r>
  <r>
    <s v="Incremental"/>
    <s v="Media"/>
    <x v="1"/>
    <x v="3"/>
    <x v="32"/>
    <s v=" Total_JP"/>
    <x v="122"/>
    <n v="0"/>
  </r>
  <r>
    <s v="Incremental"/>
    <s v="Media"/>
    <x v="1"/>
    <x v="3"/>
    <x v="32"/>
    <s v=" Total_JP"/>
    <x v="123"/>
    <n v="1363.7816193000001"/>
  </r>
  <r>
    <s v="Incremental"/>
    <s v="Media"/>
    <x v="1"/>
    <x v="3"/>
    <x v="32"/>
    <s v=" Total_JP"/>
    <x v="124"/>
    <n v="1949.025817"/>
  </r>
  <r>
    <s v="Incremental"/>
    <s v="Media"/>
    <x v="1"/>
    <x v="3"/>
    <x v="32"/>
    <s v=" Total_JP"/>
    <x v="125"/>
    <n v="1828.0685374"/>
  </r>
  <r>
    <s v="Incremental"/>
    <s v="Media"/>
    <x v="1"/>
    <x v="3"/>
    <x v="32"/>
    <s v=" Total_JP"/>
    <x v="126"/>
    <n v="1675.5201626"/>
  </r>
  <r>
    <s v="Incremental"/>
    <s v="Media"/>
    <x v="1"/>
    <x v="3"/>
    <x v="32"/>
    <s v=" Total_JP"/>
    <x v="127"/>
    <n v="1708.5162525999999"/>
  </r>
  <r>
    <s v="Incremental"/>
    <s v="Media"/>
    <x v="1"/>
    <x v="3"/>
    <x v="32"/>
    <s v=" Total_JP"/>
    <x v="128"/>
    <n v="1536.2553749000001"/>
  </r>
  <r>
    <s v="Incremental"/>
    <s v="Media"/>
    <x v="1"/>
    <x v="3"/>
    <x v="32"/>
    <s v=" Total_JP"/>
    <x v="129"/>
    <n v="1416.1070317000001"/>
  </r>
  <r>
    <s v="Incremental"/>
    <s v="Media"/>
    <x v="1"/>
    <x v="3"/>
    <x v="32"/>
    <s v=" Total_JP"/>
    <x v="130"/>
    <n v="1406.0166145000001"/>
  </r>
  <r>
    <s v="Incremental"/>
    <s v="Media"/>
    <x v="1"/>
    <x v="3"/>
    <x v="32"/>
    <s v=" Total_JP"/>
    <x v="131"/>
    <n v="1350.8386369"/>
  </r>
  <r>
    <s v="Incremental"/>
    <s v="Media"/>
    <x v="1"/>
    <x v="3"/>
    <x v="32"/>
    <s v=" Total_JP"/>
    <x v="132"/>
    <n v="1263.3032033"/>
  </r>
  <r>
    <s v="Incremental"/>
    <s v="Media"/>
    <x v="1"/>
    <x v="3"/>
    <x v="32"/>
    <s v=" Total_JP"/>
    <x v="133"/>
    <n v="1175.2568624999999"/>
  </r>
  <r>
    <s v="Incremental"/>
    <s v="Media"/>
    <x v="1"/>
    <x v="3"/>
    <x v="32"/>
    <s v=" Total_JP"/>
    <x v="134"/>
    <n v="1175.3420137000001"/>
  </r>
  <r>
    <s v="Incremental"/>
    <s v="Media"/>
    <x v="1"/>
    <x v="3"/>
    <x v="32"/>
    <s v=" Total_JP"/>
    <x v="135"/>
    <n v="1349.3484908999999"/>
  </r>
  <r>
    <s v="Incremental"/>
    <s v="Media"/>
    <x v="1"/>
    <x v="3"/>
    <x v="32"/>
    <s v=" Total_JP"/>
    <x v="136"/>
    <n v="1291.5308261"/>
  </r>
  <r>
    <s v="Incremental"/>
    <s v="Media"/>
    <x v="1"/>
    <x v="3"/>
    <x v="32"/>
    <s v=" Total_JP"/>
    <x v="137"/>
    <n v="1354.4149872999999"/>
  </r>
  <r>
    <s v="Incremental"/>
    <s v="Media"/>
    <x v="1"/>
    <x v="3"/>
    <x v="32"/>
    <s v=" Total_JP"/>
    <x v="138"/>
    <n v="1490.5717560999999"/>
  </r>
  <r>
    <s v="Incremental"/>
    <s v="Media"/>
    <x v="1"/>
    <x v="3"/>
    <x v="32"/>
    <s v=" Total_JP"/>
    <x v="139"/>
    <n v="1625.0680766"/>
  </r>
  <r>
    <s v="Incremental"/>
    <s v="Media"/>
    <x v="1"/>
    <x v="3"/>
    <x v="32"/>
    <s v=" Total_JP"/>
    <x v="140"/>
    <n v="1615.0202349000001"/>
  </r>
  <r>
    <s v="Incremental"/>
    <s v="Media"/>
    <x v="1"/>
    <x v="3"/>
    <x v="32"/>
    <s v=" Total_JP"/>
    <x v="141"/>
    <n v="1943.6187158"/>
  </r>
  <r>
    <s v="Incremental"/>
    <s v="Media"/>
    <x v="1"/>
    <x v="3"/>
    <x v="32"/>
    <s v=" Total_JP"/>
    <x v="142"/>
    <n v="1290.9347677000001"/>
  </r>
  <r>
    <s v="Incremental"/>
    <s v="Media"/>
    <x v="1"/>
    <x v="3"/>
    <x v="32"/>
    <s v=" Total_JP"/>
    <x v="143"/>
    <n v="1370.5937153"/>
  </r>
  <r>
    <s v="Incremental"/>
    <s v="Media"/>
    <x v="1"/>
    <x v="3"/>
    <x v="32"/>
    <s v=" Total_JP"/>
    <x v="144"/>
    <n v="1897.0835850000001"/>
  </r>
  <r>
    <s v="Incremental"/>
    <s v="Media"/>
    <x v="1"/>
    <x v="3"/>
    <x v="32"/>
    <s v=" Total_JP"/>
    <x v="145"/>
    <n v="1656.9997765999999"/>
  </r>
  <r>
    <s v="Incremental"/>
    <s v="Media"/>
    <x v="1"/>
    <x v="3"/>
    <x v="32"/>
    <s v=" Total_JP"/>
    <x v="146"/>
    <n v="1624.6423205999999"/>
  </r>
  <r>
    <s v="Incremental"/>
    <s v="Media"/>
    <x v="1"/>
    <x v="3"/>
    <x v="32"/>
    <s v=" Total_JP"/>
    <x v="147"/>
    <n v="1737.6805386000001"/>
  </r>
  <r>
    <s v="Incremental"/>
    <s v="Media"/>
    <x v="1"/>
    <x v="3"/>
    <x v="32"/>
    <s v=" Total_JP"/>
    <x v="148"/>
    <n v="1770.2082969999999"/>
  </r>
  <r>
    <s v="Incremental"/>
    <s v="Media"/>
    <x v="1"/>
    <x v="3"/>
    <x v="32"/>
    <s v=" Total_JP"/>
    <x v="149"/>
    <n v="1862.9379538000001"/>
  </r>
  <r>
    <s v="Incremental"/>
    <s v="Media"/>
    <x v="1"/>
    <x v="3"/>
    <x v="32"/>
    <s v=" Total_JP"/>
    <x v="150"/>
    <n v="2167.2257669999999"/>
  </r>
  <r>
    <s v="Incremental"/>
    <s v="Media"/>
    <x v="1"/>
    <x v="3"/>
    <x v="32"/>
    <s v=" Total_JP"/>
    <x v="151"/>
    <n v="2187.5343281999999"/>
  </r>
  <r>
    <s v="Incremental"/>
    <s v="Media"/>
    <x v="1"/>
    <x v="3"/>
    <x v="32"/>
    <s v=" Total_JP"/>
    <x v="152"/>
    <n v="1916.7109366"/>
  </r>
  <r>
    <s v="Incremental"/>
    <s v="Media"/>
    <x v="1"/>
    <x v="3"/>
    <x v="32"/>
    <s v=" Total_JP"/>
    <x v="153"/>
    <n v="1873.8798830000001"/>
  </r>
  <r>
    <s v="Incremental"/>
    <s v="Media"/>
    <x v="1"/>
    <x v="3"/>
    <x v="32"/>
    <s v=" Total_JP"/>
    <x v="154"/>
    <n v="1894.741927"/>
  </r>
  <r>
    <s v="Incremental"/>
    <s v="Media"/>
    <x v="1"/>
    <x v="3"/>
    <x v="32"/>
    <s v=" Total_JP"/>
    <x v="155"/>
    <n v="1200.5893444999999"/>
  </r>
  <r>
    <s v="Incremental"/>
    <s v="Media"/>
    <x v="1"/>
    <x v="3"/>
    <x v="33"/>
    <s v=" Total_JP"/>
    <x v="0"/>
    <n v="5148.8676400000004"/>
  </r>
  <r>
    <s v="Incremental"/>
    <s v="Media"/>
    <x v="1"/>
    <x v="3"/>
    <x v="33"/>
    <s v=" Total_JP"/>
    <x v="1"/>
    <n v="13575.4473676"/>
  </r>
  <r>
    <s v="Incremental"/>
    <s v="Media"/>
    <x v="1"/>
    <x v="3"/>
    <x v="33"/>
    <s v=" Total_JP"/>
    <x v="2"/>
    <n v="34307.767681600002"/>
  </r>
  <r>
    <s v="Incremental"/>
    <s v="Media"/>
    <x v="1"/>
    <x v="3"/>
    <x v="33"/>
    <s v=" Total_JP"/>
    <x v="3"/>
    <n v="59171.031855300003"/>
  </r>
  <r>
    <s v="Incremental"/>
    <s v="Media"/>
    <x v="1"/>
    <x v="3"/>
    <x v="33"/>
    <s v=" Total_JP"/>
    <x v="4"/>
    <n v="113257.3562674"/>
  </r>
  <r>
    <s v="Incremental"/>
    <s v="Media"/>
    <x v="1"/>
    <x v="3"/>
    <x v="33"/>
    <s v=" Total_JP"/>
    <x v="5"/>
    <n v="203947.65040479999"/>
  </r>
  <r>
    <s v="Incremental"/>
    <s v="Media"/>
    <x v="1"/>
    <x v="3"/>
    <x v="33"/>
    <s v=" Total_JP"/>
    <x v="6"/>
    <n v="239160.35227249999"/>
  </r>
  <r>
    <s v="Incremental"/>
    <s v="Media"/>
    <x v="1"/>
    <x v="3"/>
    <x v="33"/>
    <s v=" Total_JP"/>
    <x v="7"/>
    <n v="318370.41695530002"/>
  </r>
  <r>
    <s v="Incremental"/>
    <s v="Media"/>
    <x v="1"/>
    <x v="3"/>
    <x v="33"/>
    <s v=" Total_JP"/>
    <x v="8"/>
    <n v="111835.79419850001"/>
  </r>
  <r>
    <s v="Incremental"/>
    <s v="Media"/>
    <x v="1"/>
    <x v="3"/>
    <x v="33"/>
    <s v=" Total_JP"/>
    <x v="9"/>
    <n v="93007.115860000005"/>
  </r>
  <r>
    <s v="Incremental"/>
    <s v="Media"/>
    <x v="1"/>
    <x v="3"/>
    <x v="33"/>
    <s v=" Total_JP"/>
    <x v="10"/>
    <n v="49942.315339100001"/>
  </r>
  <r>
    <s v="Incremental"/>
    <s v="Media"/>
    <x v="1"/>
    <x v="3"/>
    <x v="33"/>
    <s v=" Total_JP"/>
    <x v="11"/>
    <n v="29790.941534199999"/>
  </r>
  <r>
    <s v="Incremental"/>
    <s v="Media"/>
    <x v="1"/>
    <x v="3"/>
    <x v="33"/>
    <s v=" Total_JP"/>
    <x v="12"/>
    <n v="30123.008150099999"/>
  </r>
  <r>
    <s v="Incremental"/>
    <s v="Media"/>
    <x v="1"/>
    <x v="3"/>
    <x v="33"/>
    <s v=" Total_JP"/>
    <x v="13"/>
    <n v="30423.0858056"/>
  </r>
  <r>
    <s v="Incremental"/>
    <s v="Media"/>
    <x v="1"/>
    <x v="3"/>
    <x v="33"/>
    <s v=" Total_JP"/>
    <x v="14"/>
    <n v="30171.091768099999"/>
  </r>
  <r>
    <s v="Incremental"/>
    <s v="Media"/>
    <x v="1"/>
    <x v="3"/>
    <x v="33"/>
    <s v=" Total_JP"/>
    <x v="15"/>
    <n v="34322.036750599997"/>
  </r>
  <r>
    <s v="Incremental"/>
    <s v="Media"/>
    <x v="1"/>
    <x v="3"/>
    <x v="33"/>
    <s v=" Total_JP"/>
    <x v="16"/>
    <n v="34446.619794600003"/>
  </r>
  <r>
    <s v="Incremental"/>
    <s v="Media"/>
    <x v="1"/>
    <x v="3"/>
    <x v="33"/>
    <s v=" Total_JP"/>
    <x v="17"/>
    <n v="33015.868439899998"/>
  </r>
  <r>
    <s v="Incremental"/>
    <s v="Media"/>
    <x v="1"/>
    <x v="3"/>
    <x v="33"/>
    <s v=" Total_JP"/>
    <x v="18"/>
    <n v="29116.8889652"/>
  </r>
  <r>
    <s v="Incremental"/>
    <s v="Media"/>
    <x v="1"/>
    <x v="3"/>
    <x v="33"/>
    <s v=" Total_JP"/>
    <x v="19"/>
    <n v="26088.156212499998"/>
  </r>
  <r>
    <s v="Incremental"/>
    <s v="Media"/>
    <x v="1"/>
    <x v="3"/>
    <x v="33"/>
    <s v=" Total_JP"/>
    <x v="20"/>
    <n v="23790.273970999999"/>
  </r>
  <r>
    <s v="Incremental"/>
    <s v="Media"/>
    <x v="1"/>
    <x v="3"/>
    <x v="33"/>
    <s v=" Total_JP"/>
    <x v="21"/>
    <n v="19599.371741200001"/>
  </r>
  <r>
    <s v="Incremental"/>
    <s v="Media"/>
    <x v="1"/>
    <x v="3"/>
    <x v="33"/>
    <s v=" Total_JP"/>
    <x v="22"/>
    <n v="19522.148523100001"/>
  </r>
  <r>
    <s v="Incremental"/>
    <s v="Media"/>
    <x v="1"/>
    <x v="3"/>
    <x v="33"/>
    <s v=" Total_JP"/>
    <x v="23"/>
    <n v="18544.5883885"/>
  </r>
  <r>
    <s v="Incremental"/>
    <s v="Media"/>
    <x v="1"/>
    <x v="3"/>
    <x v="33"/>
    <s v=" Total_JP"/>
    <x v="24"/>
    <n v="15840.0511646"/>
  </r>
  <r>
    <s v="Incremental"/>
    <s v="Media"/>
    <x v="1"/>
    <x v="3"/>
    <x v="33"/>
    <s v=" Total_JP"/>
    <x v="25"/>
    <n v="12648.8536153"/>
  </r>
  <r>
    <s v="Incremental"/>
    <s v="Media"/>
    <x v="1"/>
    <x v="3"/>
    <x v="33"/>
    <s v=" Total_JP"/>
    <x v="26"/>
    <n v="11909.082369600001"/>
  </r>
  <r>
    <s v="Incremental"/>
    <s v="Media"/>
    <x v="1"/>
    <x v="3"/>
    <x v="33"/>
    <s v=" Total_JP"/>
    <x v="27"/>
    <n v="9488.6916744999999"/>
  </r>
  <r>
    <s v="Incremental"/>
    <s v="Media"/>
    <x v="1"/>
    <x v="3"/>
    <x v="33"/>
    <s v=" Total_JP"/>
    <x v="28"/>
    <n v="12726.5712649"/>
  </r>
  <r>
    <s v="Incremental"/>
    <s v="Media"/>
    <x v="1"/>
    <x v="3"/>
    <x v="33"/>
    <s v=" Total_JP"/>
    <x v="29"/>
    <n v="11653.0776186"/>
  </r>
  <r>
    <s v="Incremental"/>
    <s v="Media"/>
    <x v="1"/>
    <x v="3"/>
    <x v="33"/>
    <s v=" Total_JP"/>
    <x v="30"/>
    <n v="10624.365998200001"/>
  </r>
  <r>
    <s v="Incremental"/>
    <s v="Media"/>
    <x v="1"/>
    <x v="3"/>
    <x v="33"/>
    <s v=" Total_JP"/>
    <x v="31"/>
    <n v="9853.0844625000009"/>
  </r>
  <r>
    <s v="Incremental"/>
    <s v="Media"/>
    <x v="1"/>
    <x v="3"/>
    <x v="33"/>
    <s v=" Total_JP"/>
    <x v="32"/>
    <n v="7767.6309041000004"/>
  </r>
  <r>
    <s v="Incremental"/>
    <s v="Media"/>
    <x v="1"/>
    <x v="3"/>
    <x v="33"/>
    <s v=" Total_JP"/>
    <x v="33"/>
    <n v="7614.1734066999998"/>
  </r>
  <r>
    <s v="Incremental"/>
    <s v="Media"/>
    <x v="1"/>
    <x v="3"/>
    <x v="33"/>
    <s v=" Total_JP"/>
    <x v="34"/>
    <n v="8050.3647123999999"/>
  </r>
  <r>
    <s v="Incremental"/>
    <s v="Media"/>
    <x v="1"/>
    <x v="3"/>
    <x v="33"/>
    <s v=" Total_JP"/>
    <x v="35"/>
    <n v="8375.6766900000002"/>
  </r>
  <r>
    <s v="Incremental"/>
    <s v="Media"/>
    <x v="1"/>
    <x v="3"/>
    <x v="33"/>
    <s v=" Total_JP"/>
    <x v="36"/>
    <n v="8393.3279526000006"/>
  </r>
  <r>
    <s v="Incremental"/>
    <s v="Media"/>
    <x v="1"/>
    <x v="3"/>
    <x v="33"/>
    <s v=" Total_JP"/>
    <x v="37"/>
    <n v="10098.4013356"/>
  </r>
  <r>
    <s v="Incremental"/>
    <s v="Media"/>
    <x v="1"/>
    <x v="3"/>
    <x v="33"/>
    <s v=" Total_JP"/>
    <x v="38"/>
    <n v="10460.920175900001"/>
  </r>
  <r>
    <s v="Incremental"/>
    <s v="Media"/>
    <x v="1"/>
    <x v="3"/>
    <x v="33"/>
    <s v=" Total_JP"/>
    <x v="39"/>
    <n v="13405.1462562"/>
  </r>
  <r>
    <s v="Incremental"/>
    <s v="Media"/>
    <x v="1"/>
    <x v="3"/>
    <x v="33"/>
    <s v=" Total_JP"/>
    <x v="40"/>
    <n v="14094.5201844"/>
  </r>
  <r>
    <s v="Incremental"/>
    <s v="Media"/>
    <x v="1"/>
    <x v="3"/>
    <x v="33"/>
    <s v=" Total_JP"/>
    <x v="41"/>
    <n v="13594.149439999999"/>
  </r>
  <r>
    <s v="Incremental"/>
    <s v="Media"/>
    <x v="1"/>
    <x v="3"/>
    <x v="33"/>
    <s v=" Total_JP"/>
    <x v="42"/>
    <n v="13715.1257119"/>
  </r>
  <r>
    <s v="Incremental"/>
    <s v="Media"/>
    <x v="1"/>
    <x v="3"/>
    <x v="33"/>
    <s v=" Total_JP"/>
    <x v="43"/>
    <n v="13892.7792539"/>
  </r>
  <r>
    <s v="Incremental"/>
    <s v="Media"/>
    <x v="1"/>
    <x v="3"/>
    <x v="33"/>
    <s v=" Total_JP"/>
    <x v="44"/>
    <n v="12711.8995436"/>
  </r>
  <r>
    <s v="Incremental"/>
    <s v="Media"/>
    <x v="1"/>
    <x v="3"/>
    <x v="33"/>
    <s v=" Total_JP"/>
    <x v="45"/>
    <n v="11439.6606125"/>
  </r>
  <r>
    <s v="Incremental"/>
    <s v="Media"/>
    <x v="1"/>
    <x v="3"/>
    <x v="33"/>
    <s v=" Total_JP"/>
    <x v="46"/>
    <n v="13347.922607"/>
  </r>
  <r>
    <s v="Incremental"/>
    <s v="Media"/>
    <x v="1"/>
    <x v="3"/>
    <x v="33"/>
    <s v=" Total_JP"/>
    <x v="47"/>
    <n v="14550.6776259"/>
  </r>
  <r>
    <s v="Incremental"/>
    <s v="Media"/>
    <x v="1"/>
    <x v="3"/>
    <x v="33"/>
    <s v=" Total_JP"/>
    <x v="48"/>
    <n v="15801.547795500001"/>
  </r>
  <r>
    <s v="Incremental"/>
    <s v="Media"/>
    <x v="1"/>
    <x v="3"/>
    <x v="33"/>
    <s v=" Total_JP"/>
    <x v="49"/>
    <n v="13952.0715585"/>
  </r>
  <r>
    <s v="Incremental"/>
    <s v="Media"/>
    <x v="1"/>
    <x v="3"/>
    <x v="33"/>
    <s v=" Total_JP"/>
    <x v="50"/>
    <n v="9404.3701029000003"/>
  </r>
  <r>
    <s v="Incremental"/>
    <s v="Media"/>
    <x v="1"/>
    <x v="3"/>
    <x v="33"/>
    <s v=" Total_JP"/>
    <x v="51"/>
    <n v="9677.9457387000002"/>
  </r>
  <r>
    <s v="Incremental"/>
    <s v="Media"/>
    <x v="1"/>
    <x v="3"/>
    <x v="33"/>
    <s v=" Total_JP"/>
    <x v="52"/>
    <n v="8871.5258551000006"/>
  </r>
  <r>
    <s v="Incremental"/>
    <s v="Media"/>
    <x v="1"/>
    <x v="3"/>
    <x v="33"/>
    <s v=" Total_JP"/>
    <x v="53"/>
    <n v="8737.0713711999997"/>
  </r>
  <r>
    <s v="Incremental"/>
    <s v="Media"/>
    <x v="1"/>
    <x v="3"/>
    <x v="33"/>
    <s v=" Total_JP"/>
    <x v="54"/>
    <n v="8172.310778"/>
  </r>
  <r>
    <s v="Incremental"/>
    <s v="Media"/>
    <x v="1"/>
    <x v="3"/>
    <x v="33"/>
    <s v=" Total_JP"/>
    <x v="55"/>
    <n v="0"/>
  </r>
  <r>
    <s v="Incremental"/>
    <s v="Media"/>
    <x v="1"/>
    <x v="3"/>
    <x v="33"/>
    <s v=" Total_JP"/>
    <x v="56"/>
    <n v="0"/>
  </r>
  <r>
    <s v="Incremental"/>
    <s v="Media"/>
    <x v="1"/>
    <x v="3"/>
    <x v="33"/>
    <s v=" Total_JP"/>
    <x v="57"/>
    <n v="0"/>
  </r>
  <r>
    <s v="Incremental"/>
    <s v="Media"/>
    <x v="1"/>
    <x v="3"/>
    <x v="33"/>
    <s v=" Total_JP"/>
    <x v="58"/>
    <n v="0"/>
  </r>
  <r>
    <s v="Incremental"/>
    <s v="Media"/>
    <x v="1"/>
    <x v="3"/>
    <x v="33"/>
    <s v=" Total_JP"/>
    <x v="59"/>
    <n v="0"/>
  </r>
  <r>
    <s v="Incremental"/>
    <s v="Media"/>
    <x v="1"/>
    <x v="3"/>
    <x v="33"/>
    <s v=" Total_JP"/>
    <x v="60"/>
    <n v="0"/>
  </r>
  <r>
    <s v="Incremental"/>
    <s v="Media"/>
    <x v="1"/>
    <x v="3"/>
    <x v="33"/>
    <s v=" Total_JP"/>
    <x v="61"/>
    <n v="0"/>
  </r>
  <r>
    <s v="Incremental"/>
    <s v="Media"/>
    <x v="1"/>
    <x v="3"/>
    <x v="33"/>
    <s v=" Total_JP"/>
    <x v="62"/>
    <n v="0"/>
  </r>
  <r>
    <s v="Incremental"/>
    <s v="Media"/>
    <x v="1"/>
    <x v="3"/>
    <x v="33"/>
    <s v=" Total_JP"/>
    <x v="63"/>
    <n v="0"/>
  </r>
  <r>
    <s v="Incremental"/>
    <s v="Media"/>
    <x v="1"/>
    <x v="3"/>
    <x v="33"/>
    <s v=" Total_JP"/>
    <x v="64"/>
    <n v="0"/>
  </r>
  <r>
    <s v="Incremental"/>
    <s v="Media"/>
    <x v="1"/>
    <x v="3"/>
    <x v="33"/>
    <s v=" Total_JP"/>
    <x v="65"/>
    <n v="0"/>
  </r>
  <r>
    <s v="Incremental"/>
    <s v="Media"/>
    <x v="1"/>
    <x v="3"/>
    <x v="33"/>
    <s v=" Total_JP"/>
    <x v="66"/>
    <n v="0"/>
  </r>
  <r>
    <s v="Incremental"/>
    <s v="Media"/>
    <x v="1"/>
    <x v="3"/>
    <x v="33"/>
    <s v=" Total_JP"/>
    <x v="67"/>
    <n v="0"/>
  </r>
  <r>
    <s v="Incremental"/>
    <s v="Media"/>
    <x v="1"/>
    <x v="3"/>
    <x v="33"/>
    <s v=" Total_JP"/>
    <x v="68"/>
    <n v="0"/>
  </r>
  <r>
    <s v="Incremental"/>
    <s v="Media"/>
    <x v="1"/>
    <x v="3"/>
    <x v="33"/>
    <s v=" Total_JP"/>
    <x v="69"/>
    <n v="0"/>
  </r>
  <r>
    <s v="Incremental"/>
    <s v="Media"/>
    <x v="1"/>
    <x v="3"/>
    <x v="33"/>
    <s v=" Total_JP"/>
    <x v="70"/>
    <n v="0"/>
  </r>
  <r>
    <s v="Incremental"/>
    <s v="Media"/>
    <x v="1"/>
    <x v="3"/>
    <x v="33"/>
    <s v=" Total_JP"/>
    <x v="71"/>
    <n v="0"/>
  </r>
  <r>
    <s v="Incremental"/>
    <s v="Media"/>
    <x v="1"/>
    <x v="3"/>
    <x v="33"/>
    <s v=" Total_JP"/>
    <x v="72"/>
    <n v="0"/>
  </r>
  <r>
    <s v="Incremental"/>
    <s v="Media"/>
    <x v="1"/>
    <x v="3"/>
    <x v="33"/>
    <s v=" Total_JP"/>
    <x v="73"/>
    <n v="0"/>
  </r>
  <r>
    <s v="Incremental"/>
    <s v="Media"/>
    <x v="1"/>
    <x v="3"/>
    <x v="33"/>
    <s v=" Total_JP"/>
    <x v="74"/>
    <n v="0"/>
  </r>
  <r>
    <s v="Incremental"/>
    <s v="Media"/>
    <x v="1"/>
    <x v="3"/>
    <x v="33"/>
    <s v=" Total_JP"/>
    <x v="75"/>
    <n v="0"/>
  </r>
  <r>
    <s v="Incremental"/>
    <s v="Media"/>
    <x v="1"/>
    <x v="3"/>
    <x v="33"/>
    <s v=" Total_JP"/>
    <x v="76"/>
    <n v="0"/>
  </r>
  <r>
    <s v="Incremental"/>
    <s v="Media"/>
    <x v="1"/>
    <x v="3"/>
    <x v="33"/>
    <s v=" Total_JP"/>
    <x v="77"/>
    <n v="0"/>
  </r>
  <r>
    <s v="Incremental"/>
    <s v="Media"/>
    <x v="1"/>
    <x v="3"/>
    <x v="33"/>
    <s v=" Total_JP"/>
    <x v="78"/>
    <n v="0"/>
  </r>
  <r>
    <s v="Incremental"/>
    <s v="Media"/>
    <x v="1"/>
    <x v="3"/>
    <x v="33"/>
    <s v=" Total_JP"/>
    <x v="79"/>
    <n v="0"/>
  </r>
  <r>
    <s v="Incremental"/>
    <s v="Media"/>
    <x v="1"/>
    <x v="3"/>
    <x v="33"/>
    <s v=" Total_JP"/>
    <x v="80"/>
    <n v="0"/>
  </r>
  <r>
    <s v="Incremental"/>
    <s v="Media"/>
    <x v="1"/>
    <x v="3"/>
    <x v="33"/>
    <s v=" Total_JP"/>
    <x v="81"/>
    <n v="0"/>
  </r>
  <r>
    <s v="Incremental"/>
    <s v="Media"/>
    <x v="1"/>
    <x v="3"/>
    <x v="33"/>
    <s v=" Total_JP"/>
    <x v="82"/>
    <n v="0"/>
  </r>
  <r>
    <s v="Incremental"/>
    <s v="Media"/>
    <x v="1"/>
    <x v="3"/>
    <x v="33"/>
    <s v=" Total_JP"/>
    <x v="83"/>
    <n v="0"/>
  </r>
  <r>
    <s v="Incremental"/>
    <s v="Media"/>
    <x v="1"/>
    <x v="3"/>
    <x v="33"/>
    <s v=" Total_JP"/>
    <x v="84"/>
    <n v="0"/>
  </r>
  <r>
    <s v="Incremental"/>
    <s v="Media"/>
    <x v="1"/>
    <x v="3"/>
    <x v="33"/>
    <s v=" Total_JP"/>
    <x v="85"/>
    <n v="0"/>
  </r>
  <r>
    <s v="Incremental"/>
    <s v="Media"/>
    <x v="1"/>
    <x v="3"/>
    <x v="33"/>
    <s v=" Total_JP"/>
    <x v="86"/>
    <n v="0"/>
  </r>
  <r>
    <s v="Incremental"/>
    <s v="Media"/>
    <x v="1"/>
    <x v="3"/>
    <x v="33"/>
    <s v=" Total_JP"/>
    <x v="87"/>
    <n v="0"/>
  </r>
  <r>
    <s v="Incremental"/>
    <s v="Media"/>
    <x v="1"/>
    <x v="3"/>
    <x v="33"/>
    <s v=" Total_JP"/>
    <x v="88"/>
    <n v="0"/>
  </r>
  <r>
    <s v="Incremental"/>
    <s v="Media"/>
    <x v="1"/>
    <x v="3"/>
    <x v="33"/>
    <s v=" Total_JP"/>
    <x v="89"/>
    <n v="0"/>
  </r>
  <r>
    <s v="Incremental"/>
    <s v="Media"/>
    <x v="1"/>
    <x v="3"/>
    <x v="33"/>
    <s v=" Total_JP"/>
    <x v="90"/>
    <n v="0"/>
  </r>
  <r>
    <s v="Incremental"/>
    <s v="Media"/>
    <x v="1"/>
    <x v="3"/>
    <x v="33"/>
    <s v=" Total_JP"/>
    <x v="91"/>
    <n v="0"/>
  </r>
  <r>
    <s v="Incremental"/>
    <s v="Media"/>
    <x v="1"/>
    <x v="3"/>
    <x v="33"/>
    <s v=" Total_JP"/>
    <x v="92"/>
    <n v="0"/>
  </r>
  <r>
    <s v="Incremental"/>
    <s v="Media"/>
    <x v="1"/>
    <x v="3"/>
    <x v="33"/>
    <s v=" Total_JP"/>
    <x v="93"/>
    <n v="0"/>
  </r>
  <r>
    <s v="Incremental"/>
    <s v="Media"/>
    <x v="1"/>
    <x v="3"/>
    <x v="33"/>
    <s v=" Total_JP"/>
    <x v="94"/>
    <n v="0"/>
  </r>
  <r>
    <s v="Incremental"/>
    <s v="Media"/>
    <x v="1"/>
    <x v="3"/>
    <x v="33"/>
    <s v=" Total_JP"/>
    <x v="95"/>
    <n v="0"/>
  </r>
  <r>
    <s v="Incremental"/>
    <s v="Media"/>
    <x v="1"/>
    <x v="3"/>
    <x v="33"/>
    <s v=" Total_JP"/>
    <x v="96"/>
    <n v="0"/>
  </r>
  <r>
    <s v="Incremental"/>
    <s v="Media"/>
    <x v="1"/>
    <x v="3"/>
    <x v="33"/>
    <s v=" Total_JP"/>
    <x v="97"/>
    <n v="0"/>
  </r>
  <r>
    <s v="Incremental"/>
    <s v="Media"/>
    <x v="1"/>
    <x v="3"/>
    <x v="33"/>
    <s v=" Total_JP"/>
    <x v="98"/>
    <n v="0"/>
  </r>
  <r>
    <s v="Incremental"/>
    <s v="Media"/>
    <x v="1"/>
    <x v="3"/>
    <x v="33"/>
    <s v=" Total_JP"/>
    <x v="99"/>
    <n v="0"/>
  </r>
  <r>
    <s v="Incremental"/>
    <s v="Media"/>
    <x v="1"/>
    <x v="3"/>
    <x v="33"/>
    <s v=" Total_JP"/>
    <x v="100"/>
    <n v="0"/>
  </r>
  <r>
    <s v="Incremental"/>
    <s v="Media"/>
    <x v="1"/>
    <x v="3"/>
    <x v="33"/>
    <s v=" Total_JP"/>
    <x v="101"/>
    <n v="0"/>
  </r>
  <r>
    <s v="Incremental"/>
    <s v="Media"/>
    <x v="1"/>
    <x v="3"/>
    <x v="33"/>
    <s v=" Total_JP"/>
    <x v="102"/>
    <n v="0"/>
  </r>
  <r>
    <s v="Incremental"/>
    <s v="Media"/>
    <x v="1"/>
    <x v="3"/>
    <x v="33"/>
    <s v=" Total_JP"/>
    <x v="103"/>
    <n v="0"/>
  </r>
  <r>
    <s v="Incremental"/>
    <s v="Media"/>
    <x v="1"/>
    <x v="3"/>
    <x v="33"/>
    <s v=" Total_JP"/>
    <x v="104"/>
    <n v="0"/>
  </r>
  <r>
    <s v="Incremental"/>
    <s v="Media"/>
    <x v="1"/>
    <x v="3"/>
    <x v="33"/>
    <s v=" Total_JP"/>
    <x v="105"/>
    <n v="0"/>
  </r>
  <r>
    <s v="Incremental"/>
    <s v="Media"/>
    <x v="1"/>
    <x v="3"/>
    <x v="33"/>
    <s v=" Total_JP"/>
    <x v="106"/>
    <n v="0"/>
  </r>
  <r>
    <s v="Incremental"/>
    <s v="Media"/>
    <x v="1"/>
    <x v="3"/>
    <x v="33"/>
    <s v=" Total_JP"/>
    <x v="107"/>
    <n v="0"/>
  </r>
  <r>
    <s v="Incremental"/>
    <s v="Media"/>
    <x v="1"/>
    <x v="3"/>
    <x v="33"/>
    <s v=" Total_JP"/>
    <x v="108"/>
    <n v="0"/>
  </r>
  <r>
    <s v="Incremental"/>
    <s v="Media"/>
    <x v="1"/>
    <x v="3"/>
    <x v="33"/>
    <s v=" Total_JP"/>
    <x v="109"/>
    <n v="0"/>
  </r>
  <r>
    <s v="Incremental"/>
    <s v="Media"/>
    <x v="1"/>
    <x v="3"/>
    <x v="33"/>
    <s v=" Total_JP"/>
    <x v="110"/>
    <n v="0"/>
  </r>
  <r>
    <s v="Incremental"/>
    <s v="Media"/>
    <x v="1"/>
    <x v="3"/>
    <x v="33"/>
    <s v=" Total_JP"/>
    <x v="111"/>
    <n v="0"/>
  </r>
  <r>
    <s v="Incremental"/>
    <s v="Media"/>
    <x v="1"/>
    <x v="3"/>
    <x v="33"/>
    <s v=" Total_JP"/>
    <x v="112"/>
    <n v="0"/>
  </r>
  <r>
    <s v="Incremental"/>
    <s v="Media"/>
    <x v="1"/>
    <x v="3"/>
    <x v="33"/>
    <s v=" Total_JP"/>
    <x v="113"/>
    <n v="0"/>
  </r>
  <r>
    <s v="Incremental"/>
    <s v="Media"/>
    <x v="1"/>
    <x v="3"/>
    <x v="33"/>
    <s v=" Total_JP"/>
    <x v="114"/>
    <n v="0"/>
  </r>
  <r>
    <s v="Incremental"/>
    <s v="Media"/>
    <x v="1"/>
    <x v="3"/>
    <x v="33"/>
    <s v=" Total_JP"/>
    <x v="115"/>
    <n v="0"/>
  </r>
  <r>
    <s v="Incremental"/>
    <s v="Media"/>
    <x v="1"/>
    <x v="3"/>
    <x v="33"/>
    <s v=" Total_JP"/>
    <x v="116"/>
    <n v="0"/>
  </r>
  <r>
    <s v="Incremental"/>
    <s v="Media"/>
    <x v="1"/>
    <x v="3"/>
    <x v="33"/>
    <s v=" Total_JP"/>
    <x v="117"/>
    <n v="0"/>
  </r>
  <r>
    <s v="Incremental"/>
    <s v="Media"/>
    <x v="1"/>
    <x v="3"/>
    <x v="33"/>
    <s v=" Total_JP"/>
    <x v="118"/>
    <n v="0"/>
  </r>
  <r>
    <s v="Incremental"/>
    <s v="Media"/>
    <x v="1"/>
    <x v="3"/>
    <x v="33"/>
    <s v=" Total_JP"/>
    <x v="119"/>
    <n v="0"/>
  </r>
  <r>
    <s v="Incremental"/>
    <s v="Media"/>
    <x v="1"/>
    <x v="3"/>
    <x v="33"/>
    <s v=" Total_JP"/>
    <x v="120"/>
    <n v="0"/>
  </r>
  <r>
    <s v="Incremental"/>
    <s v="Media"/>
    <x v="1"/>
    <x v="3"/>
    <x v="33"/>
    <s v=" Total_JP"/>
    <x v="121"/>
    <n v="0"/>
  </r>
  <r>
    <s v="Incremental"/>
    <s v="Media"/>
    <x v="1"/>
    <x v="3"/>
    <x v="33"/>
    <s v=" Total_JP"/>
    <x v="122"/>
    <n v="0"/>
  </r>
  <r>
    <s v="Incremental"/>
    <s v="Media"/>
    <x v="1"/>
    <x v="3"/>
    <x v="33"/>
    <s v=" Total_JP"/>
    <x v="123"/>
    <n v="0"/>
  </r>
  <r>
    <s v="Incremental"/>
    <s v="Media"/>
    <x v="1"/>
    <x v="3"/>
    <x v="33"/>
    <s v=" Total_JP"/>
    <x v="124"/>
    <n v="0"/>
  </r>
  <r>
    <s v="Incremental"/>
    <s v="Media"/>
    <x v="1"/>
    <x v="3"/>
    <x v="33"/>
    <s v=" Total_JP"/>
    <x v="125"/>
    <n v="0"/>
  </r>
  <r>
    <s v="Incremental"/>
    <s v="Media"/>
    <x v="1"/>
    <x v="3"/>
    <x v="33"/>
    <s v=" Total_JP"/>
    <x v="126"/>
    <n v="0"/>
  </r>
  <r>
    <s v="Incremental"/>
    <s v="Media"/>
    <x v="1"/>
    <x v="3"/>
    <x v="33"/>
    <s v=" Total_JP"/>
    <x v="127"/>
    <n v="0"/>
  </r>
  <r>
    <s v="Incremental"/>
    <s v="Media"/>
    <x v="1"/>
    <x v="3"/>
    <x v="33"/>
    <s v=" Total_JP"/>
    <x v="128"/>
    <n v="0"/>
  </r>
  <r>
    <s v="Incremental"/>
    <s v="Media"/>
    <x v="1"/>
    <x v="3"/>
    <x v="33"/>
    <s v=" Total_JP"/>
    <x v="129"/>
    <n v="0"/>
  </r>
  <r>
    <s v="Incremental"/>
    <s v="Media"/>
    <x v="1"/>
    <x v="3"/>
    <x v="33"/>
    <s v=" Total_JP"/>
    <x v="130"/>
    <n v="0"/>
  </r>
  <r>
    <s v="Incremental"/>
    <s v="Media"/>
    <x v="1"/>
    <x v="3"/>
    <x v="33"/>
    <s v=" Total_JP"/>
    <x v="131"/>
    <n v="0"/>
  </r>
  <r>
    <s v="Incremental"/>
    <s v="Media"/>
    <x v="1"/>
    <x v="3"/>
    <x v="33"/>
    <s v=" Total_JP"/>
    <x v="132"/>
    <n v="0"/>
  </r>
  <r>
    <s v="Incremental"/>
    <s v="Media"/>
    <x v="1"/>
    <x v="3"/>
    <x v="33"/>
    <s v=" Total_JP"/>
    <x v="133"/>
    <n v="0"/>
  </r>
  <r>
    <s v="Incremental"/>
    <s v="Media"/>
    <x v="1"/>
    <x v="3"/>
    <x v="33"/>
    <s v=" Total_JP"/>
    <x v="134"/>
    <n v="0"/>
  </r>
  <r>
    <s v="Incremental"/>
    <s v="Media"/>
    <x v="1"/>
    <x v="3"/>
    <x v="33"/>
    <s v=" Total_JP"/>
    <x v="135"/>
    <n v="0"/>
  </r>
  <r>
    <s v="Incremental"/>
    <s v="Media"/>
    <x v="1"/>
    <x v="3"/>
    <x v="33"/>
    <s v=" Total_JP"/>
    <x v="136"/>
    <n v="0"/>
  </r>
  <r>
    <s v="Incremental"/>
    <s v="Media"/>
    <x v="1"/>
    <x v="3"/>
    <x v="33"/>
    <s v=" Total_JP"/>
    <x v="137"/>
    <n v="0"/>
  </r>
  <r>
    <s v="Incremental"/>
    <s v="Media"/>
    <x v="1"/>
    <x v="3"/>
    <x v="33"/>
    <s v=" Total_JP"/>
    <x v="138"/>
    <n v="0"/>
  </r>
  <r>
    <s v="Incremental"/>
    <s v="Media"/>
    <x v="1"/>
    <x v="3"/>
    <x v="33"/>
    <s v=" Total_JP"/>
    <x v="139"/>
    <n v="0"/>
  </r>
  <r>
    <s v="Incremental"/>
    <s v="Media"/>
    <x v="1"/>
    <x v="3"/>
    <x v="33"/>
    <s v=" Total_JP"/>
    <x v="140"/>
    <n v="0"/>
  </r>
  <r>
    <s v="Incremental"/>
    <s v="Media"/>
    <x v="1"/>
    <x v="3"/>
    <x v="33"/>
    <s v=" Total_JP"/>
    <x v="141"/>
    <n v="0"/>
  </r>
  <r>
    <s v="Incremental"/>
    <s v="Media"/>
    <x v="1"/>
    <x v="3"/>
    <x v="33"/>
    <s v=" Total_JP"/>
    <x v="142"/>
    <n v="0"/>
  </r>
  <r>
    <s v="Incremental"/>
    <s v="Media"/>
    <x v="1"/>
    <x v="3"/>
    <x v="33"/>
    <s v=" Total_JP"/>
    <x v="143"/>
    <n v="0"/>
  </r>
  <r>
    <s v="Incremental"/>
    <s v="Media"/>
    <x v="1"/>
    <x v="3"/>
    <x v="33"/>
    <s v=" Total_JP"/>
    <x v="144"/>
    <n v="0"/>
  </r>
  <r>
    <s v="Incremental"/>
    <s v="Media"/>
    <x v="1"/>
    <x v="3"/>
    <x v="33"/>
    <s v=" Total_JP"/>
    <x v="145"/>
    <n v="0"/>
  </r>
  <r>
    <s v="Incremental"/>
    <s v="Media"/>
    <x v="1"/>
    <x v="3"/>
    <x v="33"/>
    <s v=" Total_JP"/>
    <x v="146"/>
    <n v="0"/>
  </r>
  <r>
    <s v="Incremental"/>
    <s v="Media"/>
    <x v="1"/>
    <x v="3"/>
    <x v="33"/>
    <s v=" Total_JP"/>
    <x v="147"/>
    <n v="0"/>
  </r>
  <r>
    <s v="Incremental"/>
    <s v="Media"/>
    <x v="1"/>
    <x v="3"/>
    <x v="33"/>
    <s v=" Total_JP"/>
    <x v="148"/>
    <n v="0"/>
  </r>
  <r>
    <s v="Incremental"/>
    <s v="Media"/>
    <x v="1"/>
    <x v="3"/>
    <x v="33"/>
    <s v=" Total_JP"/>
    <x v="149"/>
    <n v="0"/>
  </r>
  <r>
    <s v="Incremental"/>
    <s v="Media"/>
    <x v="1"/>
    <x v="3"/>
    <x v="33"/>
    <s v=" Total_JP"/>
    <x v="150"/>
    <n v="0"/>
  </r>
  <r>
    <s v="Incremental"/>
    <s v="Media"/>
    <x v="1"/>
    <x v="3"/>
    <x v="33"/>
    <s v=" Total_JP"/>
    <x v="151"/>
    <n v="0"/>
  </r>
  <r>
    <s v="Incremental"/>
    <s v="Media"/>
    <x v="1"/>
    <x v="3"/>
    <x v="33"/>
    <s v=" Total_JP"/>
    <x v="152"/>
    <n v="0"/>
  </r>
  <r>
    <s v="Incremental"/>
    <s v="Media"/>
    <x v="1"/>
    <x v="3"/>
    <x v="33"/>
    <s v=" Total_JP"/>
    <x v="153"/>
    <n v="0"/>
  </r>
  <r>
    <s v="Incremental"/>
    <s v="Media"/>
    <x v="1"/>
    <x v="3"/>
    <x v="33"/>
    <s v=" Total_JP"/>
    <x v="154"/>
    <n v="0"/>
  </r>
  <r>
    <s v="Incremental"/>
    <s v="Media"/>
    <x v="1"/>
    <x v="3"/>
    <x v="33"/>
    <s v=" Total_JP"/>
    <x v="155"/>
    <n v="0"/>
  </r>
  <r>
    <s v="Incremental"/>
    <s v="Media"/>
    <x v="1"/>
    <x v="3"/>
    <x v="34"/>
    <s v=" Total_JP"/>
    <x v="0"/>
    <n v="0"/>
  </r>
  <r>
    <s v="Incremental"/>
    <s v="Media"/>
    <x v="1"/>
    <x v="3"/>
    <x v="34"/>
    <s v=" Total_JP"/>
    <x v="1"/>
    <n v="0"/>
  </r>
  <r>
    <s v="Incremental"/>
    <s v="Media"/>
    <x v="1"/>
    <x v="3"/>
    <x v="34"/>
    <s v=" Total_JP"/>
    <x v="2"/>
    <n v="0"/>
  </r>
  <r>
    <s v="Incremental"/>
    <s v="Media"/>
    <x v="1"/>
    <x v="3"/>
    <x v="34"/>
    <s v=" Total_JP"/>
    <x v="3"/>
    <n v="0"/>
  </r>
  <r>
    <s v="Incremental"/>
    <s v="Media"/>
    <x v="1"/>
    <x v="3"/>
    <x v="34"/>
    <s v=" Total_JP"/>
    <x v="4"/>
    <n v="0"/>
  </r>
  <r>
    <s v="Incremental"/>
    <s v="Media"/>
    <x v="1"/>
    <x v="3"/>
    <x v="34"/>
    <s v=" Total_JP"/>
    <x v="5"/>
    <n v="0"/>
  </r>
  <r>
    <s v="Incremental"/>
    <s v="Media"/>
    <x v="1"/>
    <x v="3"/>
    <x v="34"/>
    <s v=" Total_JP"/>
    <x v="6"/>
    <n v="0"/>
  </r>
  <r>
    <s v="Incremental"/>
    <s v="Media"/>
    <x v="1"/>
    <x v="3"/>
    <x v="34"/>
    <s v=" Total_JP"/>
    <x v="7"/>
    <n v="0"/>
  </r>
  <r>
    <s v="Incremental"/>
    <s v="Media"/>
    <x v="1"/>
    <x v="3"/>
    <x v="34"/>
    <s v=" Total_JP"/>
    <x v="8"/>
    <n v="0"/>
  </r>
  <r>
    <s v="Incremental"/>
    <s v="Media"/>
    <x v="1"/>
    <x v="3"/>
    <x v="34"/>
    <s v=" Total_JP"/>
    <x v="9"/>
    <n v="0"/>
  </r>
  <r>
    <s v="Incremental"/>
    <s v="Media"/>
    <x v="1"/>
    <x v="3"/>
    <x v="34"/>
    <s v=" Total_JP"/>
    <x v="10"/>
    <n v="0"/>
  </r>
  <r>
    <s v="Incremental"/>
    <s v="Media"/>
    <x v="1"/>
    <x v="3"/>
    <x v="34"/>
    <s v=" Total_JP"/>
    <x v="11"/>
    <n v="0"/>
  </r>
  <r>
    <s v="Incremental"/>
    <s v="Media"/>
    <x v="1"/>
    <x v="3"/>
    <x v="34"/>
    <s v=" Total_JP"/>
    <x v="12"/>
    <n v="0"/>
  </r>
  <r>
    <s v="Incremental"/>
    <s v="Media"/>
    <x v="1"/>
    <x v="3"/>
    <x v="34"/>
    <s v=" Total_JP"/>
    <x v="13"/>
    <n v="0"/>
  </r>
  <r>
    <s v="Incremental"/>
    <s v="Media"/>
    <x v="1"/>
    <x v="3"/>
    <x v="34"/>
    <s v=" Total_JP"/>
    <x v="14"/>
    <n v="0"/>
  </r>
  <r>
    <s v="Incremental"/>
    <s v="Media"/>
    <x v="1"/>
    <x v="3"/>
    <x v="34"/>
    <s v=" Total_JP"/>
    <x v="15"/>
    <n v="0"/>
  </r>
  <r>
    <s v="Incremental"/>
    <s v="Media"/>
    <x v="1"/>
    <x v="3"/>
    <x v="34"/>
    <s v=" Total_JP"/>
    <x v="16"/>
    <n v="0"/>
  </r>
  <r>
    <s v="Incremental"/>
    <s v="Media"/>
    <x v="1"/>
    <x v="3"/>
    <x v="34"/>
    <s v=" Total_JP"/>
    <x v="17"/>
    <n v="0"/>
  </r>
  <r>
    <s v="Incremental"/>
    <s v="Media"/>
    <x v="1"/>
    <x v="3"/>
    <x v="34"/>
    <s v=" Total_JP"/>
    <x v="18"/>
    <n v="0"/>
  </r>
  <r>
    <s v="Incremental"/>
    <s v="Media"/>
    <x v="1"/>
    <x v="3"/>
    <x v="34"/>
    <s v=" Total_JP"/>
    <x v="19"/>
    <n v="0"/>
  </r>
  <r>
    <s v="Incremental"/>
    <s v="Media"/>
    <x v="1"/>
    <x v="3"/>
    <x v="34"/>
    <s v=" Total_JP"/>
    <x v="20"/>
    <n v="0"/>
  </r>
  <r>
    <s v="Incremental"/>
    <s v="Media"/>
    <x v="1"/>
    <x v="3"/>
    <x v="34"/>
    <s v=" Total_JP"/>
    <x v="21"/>
    <n v="0"/>
  </r>
  <r>
    <s v="Incremental"/>
    <s v="Media"/>
    <x v="1"/>
    <x v="3"/>
    <x v="34"/>
    <s v=" Total_JP"/>
    <x v="22"/>
    <n v="0"/>
  </r>
  <r>
    <s v="Incremental"/>
    <s v="Media"/>
    <x v="1"/>
    <x v="3"/>
    <x v="34"/>
    <s v=" Total_JP"/>
    <x v="23"/>
    <n v="0"/>
  </r>
  <r>
    <s v="Incremental"/>
    <s v="Media"/>
    <x v="1"/>
    <x v="3"/>
    <x v="34"/>
    <s v=" Total_JP"/>
    <x v="24"/>
    <n v="0"/>
  </r>
  <r>
    <s v="Incremental"/>
    <s v="Media"/>
    <x v="1"/>
    <x v="3"/>
    <x v="34"/>
    <s v=" Total_JP"/>
    <x v="25"/>
    <n v="0"/>
  </r>
  <r>
    <s v="Incremental"/>
    <s v="Media"/>
    <x v="1"/>
    <x v="3"/>
    <x v="34"/>
    <s v=" Total_JP"/>
    <x v="26"/>
    <n v="0"/>
  </r>
  <r>
    <s v="Incremental"/>
    <s v="Media"/>
    <x v="1"/>
    <x v="3"/>
    <x v="34"/>
    <s v=" Total_JP"/>
    <x v="27"/>
    <n v="0"/>
  </r>
  <r>
    <s v="Incremental"/>
    <s v="Media"/>
    <x v="1"/>
    <x v="3"/>
    <x v="34"/>
    <s v=" Total_JP"/>
    <x v="28"/>
    <n v="0"/>
  </r>
  <r>
    <s v="Incremental"/>
    <s v="Media"/>
    <x v="1"/>
    <x v="3"/>
    <x v="34"/>
    <s v=" Total_JP"/>
    <x v="29"/>
    <n v="0"/>
  </r>
  <r>
    <s v="Incremental"/>
    <s v="Media"/>
    <x v="1"/>
    <x v="3"/>
    <x v="34"/>
    <s v=" Total_JP"/>
    <x v="30"/>
    <n v="0"/>
  </r>
  <r>
    <s v="Incremental"/>
    <s v="Media"/>
    <x v="1"/>
    <x v="3"/>
    <x v="34"/>
    <s v=" Total_JP"/>
    <x v="31"/>
    <n v="0"/>
  </r>
  <r>
    <s v="Incremental"/>
    <s v="Media"/>
    <x v="1"/>
    <x v="3"/>
    <x v="34"/>
    <s v=" Total_JP"/>
    <x v="32"/>
    <n v="0"/>
  </r>
  <r>
    <s v="Incremental"/>
    <s v="Media"/>
    <x v="1"/>
    <x v="3"/>
    <x v="34"/>
    <s v=" Total_JP"/>
    <x v="33"/>
    <n v="0"/>
  </r>
  <r>
    <s v="Incremental"/>
    <s v="Media"/>
    <x v="1"/>
    <x v="3"/>
    <x v="34"/>
    <s v=" Total_JP"/>
    <x v="34"/>
    <n v="0"/>
  </r>
  <r>
    <s v="Incremental"/>
    <s v="Media"/>
    <x v="1"/>
    <x v="3"/>
    <x v="34"/>
    <s v=" Total_JP"/>
    <x v="35"/>
    <n v="0"/>
  </r>
  <r>
    <s v="Incremental"/>
    <s v="Media"/>
    <x v="1"/>
    <x v="3"/>
    <x v="34"/>
    <s v=" Total_JP"/>
    <x v="36"/>
    <n v="0"/>
  </r>
  <r>
    <s v="Incremental"/>
    <s v="Media"/>
    <x v="1"/>
    <x v="3"/>
    <x v="34"/>
    <s v=" Total_JP"/>
    <x v="37"/>
    <n v="0"/>
  </r>
  <r>
    <s v="Incremental"/>
    <s v="Media"/>
    <x v="1"/>
    <x v="3"/>
    <x v="34"/>
    <s v=" Total_JP"/>
    <x v="38"/>
    <n v="0"/>
  </r>
  <r>
    <s v="Incremental"/>
    <s v="Media"/>
    <x v="1"/>
    <x v="3"/>
    <x v="34"/>
    <s v=" Total_JP"/>
    <x v="39"/>
    <n v="0"/>
  </r>
  <r>
    <s v="Incremental"/>
    <s v="Media"/>
    <x v="1"/>
    <x v="3"/>
    <x v="34"/>
    <s v=" Total_JP"/>
    <x v="40"/>
    <n v="0"/>
  </r>
  <r>
    <s v="Incremental"/>
    <s v="Media"/>
    <x v="1"/>
    <x v="3"/>
    <x v="34"/>
    <s v=" Total_JP"/>
    <x v="41"/>
    <n v="0"/>
  </r>
  <r>
    <s v="Incremental"/>
    <s v="Media"/>
    <x v="1"/>
    <x v="3"/>
    <x v="34"/>
    <s v=" Total_JP"/>
    <x v="42"/>
    <n v="0"/>
  </r>
  <r>
    <s v="Incremental"/>
    <s v="Media"/>
    <x v="1"/>
    <x v="3"/>
    <x v="34"/>
    <s v=" Total_JP"/>
    <x v="43"/>
    <n v="0"/>
  </r>
  <r>
    <s v="Incremental"/>
    <s v="Media"/>
    <x v="1"/>
    <x v="3"/>
    <x v="34"/>
    <s v=" Total_JP"/>
    <x v="44"/>
    <n v="0"/>
  </r>
  <r>
    <s v="Incremental"/>
    <s v="Media"/>
    <x v="1"/>
    <x v="3"/>
    <x v="34"/>
    <s v=" Total_JP"/>
    <x v="45"/>
    <n v="0"/>
  </r>
  <r>
    <s v="Incremental"/>
    <s v="Media"/>
    <x v="1"/>
    <x v="3"/>
    <x v="34"/>
    <s v=" Total_JP"/>
    <x v="46"/>
    <n v="0"/>
  </r>
  <r>
    <s v="Incremental"/>
    <s v="Media"/>
    <x v="1"/>
    <x v="3"/>
    <x v="34"/>
    <s v=" Total_JP"/>
    <x v="47"/>
    <n v="0"/>
  </r>
  <r>
    <s v="Incremental"/>
    <s v="Media"/>
    <x v="1"/>
    <x v="3"/>
    <x v="34"/>
    <s v=" Total_JP"/>
    <x v="48"/>
    <n v="0"/>
  </r>
  <r>
    <s v="Incremental"/>
    <s v="Media"/>
    <x v="1"/>
    <x v="3"/>
    <x v="34"/>
    <s v=" Total_JP"/>
    <x v="49"/>
    <n v="0"/>
  </r>
  <r>
    <s v="Incremental"/>
    <s v="Media"/>
    <x v="1"/>
    <x v="3"/>
    <x v="34"/>
    <s v=" Total_JP"/>
    <x v="50"/>
    <n v="0"/>
  </r>
  <r>
    <s v="Incremental"/>
    <s v="Media"/>
    <x v="1"/>
    <x v="3"/>
    <x v="34"/>
    <s v=" Total_JP"/>
    <x v="51"/>
    <n v="0"/>
  </r>
  <r>
    <s v="Incremental"/>
    <s v="Media"/>
    <x v="1"/>
    <x v="3"/>
    <x v="34"/>
    <s v=" Total_JP"/>
    <x v="52"/>
    <n v="3102.2736128000001"/>
  </r>
  <r>
    <s v="Incremental"/>
    <s v="Media"/>
    <x v="1"/>
    <x v="3"/>
    <x v="34"/>
    <s v=" Total_JP"/>
    <x v="53"/>
    <n v="8803.0006446999996"/>
  </r>
  <r>
    <s v="Incremental"/>
    <s v="Media"/>
    <x v="1"/>
    <x v="3"/>
    <x v="34"/>
    <s v=" Total_JP"/>
    <x v="54"/>
    <n v="24059.3982946"/>
  </r>
  <r>
    <s v="Incremental"/>
    <s v="Media"/>
    <x v="1"/>
    <x v="3"/>
    <x v="34"/>
    <s v=" Total_JP"/>
    <x v="55"/>
    <n v="45723.646909800002"/>
  </r>
  <r>
    <s v="Incremental"/>
    <s v="Media"/>
    <x v="1"/>
    <x v="3"/>
    <x v="34"/>
    <s v=" Total_JP"/>
    <x v="56"/>
    <n v="63359.412484599998"/>
  </r>
  <r>
    <s v="Incremental"/>
    <s v="Media"/>
    <x v="1"/>
    <x v="3"/>
    <x v="34"/>
    <s v=" Total_JP"/>
    <x v="57"/>
    <n v="66885.400902900001"/>
  </r>
  <r>
    <s v="Incremental"/>
    <s v="Media"/>
    <x v="1"/>
    <x v="3"/>
    <x v="34"/>
    <s v=" Total_JP"/>
    <x v="58"/>
    <n v="50738.551834999998"/>
  </r>
  <r>
    <s v="Incremental"/>
    <s v="Media"/>
    <x v="1"/>
    <x v="3"/>
    <x v="34"/>
    <s v=" Total_JP"/>
    <x v="59"/>
    <n v="28540.874559799999"/>
  </r>
  <r>
    <s v="Incremental"/>
    <s v="Media"/>
    <x v="1"/>
    <x v="3"/>
    <x v="34"/>
    <s v=" Total_JP"/>
    <x v="60"/>
    <n v="8867.1003562999995"/>
  </r>
  <r>
    <s v="Incremental"/>
    <s v="Media"/>
    <x v="1"/>
    <x v="3"/>
    <x v="34"/>
    <s v=" Total_JP"/>
    <x v="61"/>
    <n v="8872.5559971999992"/>
  </r>
  <r>
    <s v="Incremental"/>
    <s v="Media"/>
    <x v="1"/>
    <x v="3"/>
    <x v="34"/>
    <s v=" Total_JP"/>
    <x v="62"/>
    <n v="8403.4743706000008"/>
  </r>
  <r>
    <s v="Incremental"/>
    <s v="Media"/>
    <x v="1"/>
    <x v="3"/>
    <x v="34"/>
    <s v=" Total_JP"/>
    <x v="63"/>
    <n v="8833.8105739000002"/>
  </r>
  <r>
    <s v="Incremental"/>
    <s v="Media"/>
    <x v="1"/>
    <x v="3"/>
    <x v="34"/>
    <s v=" Total_JP"/>
    <x v="64"/>
    <n v="9565.1033110999997"/>
  </r>
  <r>
    <s v="Incremental"/>
    <s v="Media"/>
    <x v="1"/>
    <x v="3"/>
    <x v="34"/>
    <s v=" Total_JP"/>
    <x v="65"/>
    <n v="10372.1140849"/>
  </r>
  <r>
    <s v="Incremental"/>
    <s v="Media"/>
    <x v="1"/>
    <x v="3"/>
    <x v="34"/>
    <s v=" Total_JP"/>
    <x v="66"/>
    <n v="13343.466697899999"/>
  </r>
  <r>
    <s v="Incremental"/>
    <s v="Media"/>
    <x v="1"/>
    <x v="3"/>
    <x v="34"/>
    <s v=" Total_JP"/>
    <x v="67"/>
    <n v="17222.235356699999"/>
  </r>
  <r>
    <s v="Incremental"/>
    <s v="Media"/>
    <x v="1"/>
    <x v="3"/>
    <x v="34"/>
    <s v=" Total_JP"/>
    <x v="68"/>
    <n v="17784.132049700002"/>
  </r>
  <r>
    <s v="Incremental"/>
    <s v="Media"/>
    <x v="1"/>
    <x v="3"/>
    <x v="34"/>
    <s v=" Total_JP"/>
    <x v="69"/>
    <n v="16016.9543712"/>
  </r>
  <r>
    <s v="Incremental"/>
    <s v="Media"/>
    <x v="1"/>
    <x v="3"/>
    <x v="34"/>
    <s v=" Total_JP"/>
    <x v="70"/>
    <n v="11666.2084608"/>
  </r>
  <r>
    <s v="Incremental"/>
    <s v="Media"/>
    <x v="1"/>
    <x v="3"/>
    <x v="34"/>
    <s v=" Total_JP"/>
    <x v="71"/>
    <n v="6558.5418215999998"/>
  </r>
  <r>
    <s v="Incremental"/>
    <s v="Media"/>
    <x v="1"/>
    <x v="3"/>
    <x v="34"/>
    <s v=" Total_JP"/>
    <x v="72"/>
    <n v="5101.3782860000001"/>
  </r>
  <r>
    <s v="Incremental"/>
    <s v="Media"/>
    <x v="1"/>
    <x v="3"/>
    <x v="34"/>
    <s v=" Total_JP"/>
    <x v="73"/>
    <n v="4420.8291048000001"/>
  </r>
  <r>
    <s v="Incremental"/>
    <s v="Media"/>
    <x v="1"/>
    <x v="3"/>
    <x v="34"/>
    <s v=" Total_JP"/>
    <x v="74"/>
    <n v="3768.4804319"/>
  </r>
  <r>
    <s v="Incremental"/>
    <s v="Media"/>
    <x v="1"/>
    <x v="3"/>
    <x v="34"/>
    <s v=" Total_JP"/>
    <x v="75"/>
    <n v="3169.126084"/>
  </r>
  <r>
    <s v="Incremental"/>
    <s v="Media"/>
    <x v="1"/>
    <x v="3"/>
    <x v="34"/>
    <s v=" Total_JP"/>
    <x v="76"/>
    <n v="2597.7926088999998"/>
  </r>
  <r>
    <s v="Incremental"/>
    <s v="Media"/>
    <x v="1"/>
    <x v="3"/>
    <x v="34"/>
    <s v=" Total_JP"/>
    <x v="77"/>
    <n v="3756.8490962999999"/>
  </r>
  <r>
    <s v="Incremental"/>
    <s v="Media"/>
    <x v="1"/>
    <x v="3"/>
    <x v="34"/>
    <s v=" Total_JP"/>
    <x v="78"/>
    <n v="4171.5639454000002"/>
  </r>
  <r>
    <s v="Incremental"/>
    <s v="Media"/>
    <x v="1"/>
    <x v="3"/>
    <x v="34"/>
    <s v=" Total_JP"/>
    <x v="79"/>
    <n v="3373.2957636000001"/>
  </r>
  <r>
    <s v="Incremental"/>
    <s v="Media"/>
    <x v="1"/>
    <x v="3"/>
    <x v="34"/>
    <s v=" Total_JP"/>
    <x v="80"/>
    <n v="3035.1044702999998"/>
  </r>
  <r>
    <s v="Incremental"/>
    <s v="Media"/>
    <x v="1"/>
    <x v="3"/>
    <x v="34"/>
    <s v=" Total_JP"/>
    <x v="81"/>
    <n v="351.3508918"/>
  </r>
  <r>
    <s v="Incremental"/>
    <s v="Media"/>
    <x v="1"/>
    <x v="3"/>
    <x v="34"/>
    <s v=" Total_JP"/>
    <x v="82"/>
    <n v="520.57428500000003"/>
  </r>
  <r>
    <s v="Incremental"/>
    <s v="Media"/>
    <x v="1"/>
    <x v="3"/>
    <x v="34"/>
    <s v=" Total_JP"/>
    <x v="83"/>
    <n v="578.47637329999998"/>
  </r>
  <r>
    <s v="Incremental"/>
    <s v="Media"/>
    <x v="1"/>
    <x v="3"/>
    <x v="34"/>
    <s v=" Total_JP"/>
    <x v="84"/>
    <n v="571.39445009999997"/>
  </r>
  <r>
    <s v="Incremental"/>
    <s v="Media"/>
    <x v="1"/>
    <x v="3"/>
    <x v="34"/>
    <s v=" Total_JP"/>
    <x v="85"/>
    <n v="0"/>
  </r>
  <r>
    <s v="Incremental"/>
    <s v="Media"/>
    <x v="1"/>
    <x v="3"/>
    <x v="34"/>
    <s v=" Total_JP"/>
    <x v="86"/>
    <n v="0"/>
  </r>
  <r>
    <s v="Incremental"/>
    <s v="Media"/>
    <x v="1"/>
    <x v="3"/>
    <x v="34"/>
    <s v=" Total_JP"/>
    <x v="87"/>
    <n v="0"/>
  </r>
  <r>
    <s v="Incremental"/>
    <s v="Media"/>
    <x v="1"/>
    <x v="3"/>
    <x v="34"/>
    <s v=" Total_JP"/>
    <x v="88"/>
    <n v="0"/>
  </r>
  <r>
    <s v="Incremental"/>
    <s v="Media"/>
    <x v="1"/>
    <x v="3"/>
    <x v="34"/>
    <s v=" Total_JP"/>
    <x v="89"/>
    <n v="0"/>
  </r>
  <r>
    <s v="Incremental"/>
    <s v="Media"/>
    <x v="1"/>
    <x v="3"/>
    <x v="34"/>
    <s v=" Total_JP"/>
    <x v="90"/>
    <n v="700.55354390000002"/>
  </r>
  <r>
    <s v="Incremental"/>
    <s v="Media"/>
    <x v="1"/>
    <x v="3"/>
    <x v="34"/>
    <s v=" Total_JP"/>
    <x v="91"/>
    <n v="1037.9656597999999"/>
  </r>
  <r>
    <s v="Incremental"/>
    <s v="Media"/>
    <x v="1"/>
    <x v="3"/>
    <x v="34"/>
    <s v=" Total_JP"/>
    <x v="92"/>
    <n v="1153.4158098"/>
  </r>
  <r>
    <s v="Incremental"/>
    <s v="Media"/>
    <x v="1"/>
    <x v="3"/>
    <x v="34"/>
    <s v=" Total_JP"/>
    <x v="93"/>
    <n v="1139.2952639"/>
  </r>
  <r>
    <s v="Incremental"/>
    <s v="Media"/>
    <x v="1"/>
    <x v="3"/>
    <x v="34"/>
    <s v=" Total_JP"/>
    <x v="94"/>
    <n v="4085.4716176000002"/>
  </r>
  <r>
    <s v="Incremental"/>
    <s v="Media"/>
    <x v="1"/>
    <x v="3"/>
    <x v="34"/>
    <s v=" Total_JP"/>
    <x v="95"/>
    <n v="6053.1836286999996"/>
  </r>
  <r>
    <s v="Incremental"/>
    <s v="Media"/>
    <x v="1"/>
    <x v="3"/>
    <x v="34"/>
    <s v=" Total_JP"/>
    <x v="96"/>
    <n v="6726.4630880000004"/>
  </r>
  <r>
    <s v="Incremental"/>
    <s v="Media"/>
    <x v="1"/>
    <x v="3"/>
    <x v="34"/>
    <s v=" Total_JP"/>
    <x v="97"/>
    <n v="6644.1152216999999"/>
  </r>
  <r>
    <s v="Incremental"/>
    <s v="Media"/>
    <x v="1"/>
    <x v="3"/>
    <x v="34"/>
    <s v=" Total_JP"/>
    <x v="98"/>
    <n v="0"/>
  </r>
  <r>
    <s v="Incremental"/>
    <s v="Media"/>
    <x v="1"/>
    <x v="3"/>
    <x v="34"/>
    <s v=" Total_JP"/>
    <x v="99"/>
    <n v="6818.0604676000003"/>
  </r>
  <r>
    <s v="Incremental"/>
    <s v="Media"/>
    <x v="1"/>
    <x v="3"/>
    <x v="34"/>
    <s v=" Total_JP"/>
    <x v="100"/>
    <n v="10101.8868482"/>
  </r>
  <r>
    <s v="Incremental"/>
    <s v="Media"/>
    <x v="1"/>
    <x v="3"/>
    <x v="34"/>
    <s v=" Total_JP"/>
    <x v="101"/>
    <n v="11225.4927606"/>
  </r>
  <r>
    <s v="Incremental"/>
    <s v="Media"/>
    <x v="1"/>
    <x v="3"/>
    <x v="34"/>
    <s v=" Total_JP"/>
    <x v="102"/>
    <n v="11088.0660976"/>
  </r>
  <r>
    <s v="Incremental"/>
    <s v="Media"/>
    <x v="1"/>
    <x v="3"/>
    <x v="34"/>
    <s v=" Total_JP"/>
    <x v="103"/>
    <n v="7386.5802998999998"/>
  </r>
  <r>
    <s v="Incremental"/>
    <s v="Media"/>
    <x v="1"/>
    <x v="3"/>
    <x v="34"/>
    <s v=" Total_JP"/>
    <x v="104"/>
    <n v="10944.2265494"/>
  </r>
  <r>
    <s v="Incremental"/>
    <s v="Media"/>
    <x v="1"/>
    <x v="3"/>
    <x v="34"/>
    <s v=" Total_JP"/>
    <x v="105"/>
    <n v="12161.523658599999"/>
  </r>
  <r>
    <s v="Incremental"/>
    <s v="Media"/>
    <x v="1"/>
    <x v="3"/>
    <x v="34"/>
    <s v=" Total_JP"/>
    <x v="106"/>
    <n v="12012.6377567"/>
  </r>
  <r>
    <s v="Incremental"/>
    <s v="Media"/>
    <x v="1"/>
    <x v="3"/>
    <x v="34"/>
    <s v=" Total_JP"/>
    <x v="107"/>
    <n v="0"/>
  </r>
  <r>
    <s v="Incremental"/>
    <s v="Media"/>
    <x v="1"/>
    <x v="3"/>
    <x v="34"/>
    <s v=" Total_JP"/>
    <x v="108"/>
    <n v="0"/>
  </r>
  <r>
    <s v="Incremental"/>
    <s v="Media"/>
    <x v="1"/>
    <x v="3"/>
    <x v="34"/>
    <s v=" Total_JP"/>
    <x v="109"/>
    <n v="0"/>
  </r>
  <r>
    <s v="Incremental"/>
    <s v="Media"/>
    <x v="1"/>
    <x v="3"/>
    <x v="34"/>
    <s v=" Total_JP"/>
    <x v="110"/>
    <n v="0"/>
  </r>
  <r>
    <s v="Incremental"/>
    <s v="Media"/>
    <x v="1"/>
    <x v="3"/>
    <x v="34"/>
    <s v=" Total_JP"/>
    <x v="111"/>
    <n v="0"/>
  </r>
  <r>
    <s v="Incremental"/>
    <s v="Media"/>
    <x v="1"/>
    <x v="3"/>
    <x v="34"/>
    <s v=" Total_JP"/>
    <x v="112"/>
    <n v="0"/>
  </r>
  <r>
    <s v="Incremental"/>
    <s v="Media"/>
    <x v="1"/>
    <x v="3"/>
    <x v="34"/>
    <s v=" Total_JP"/>
    <x v="113"/>
    <n v="0"/>
  </r>
  <r>
    <s v="Incremental"/>
    <s v="Media"/>
    <x v="1"/>
    <x v="3"/>
    <x v="34"/>
    <s v=" Total_JP"/>
    <x v="114"/>
    <n v="0"/>
  </r>
  <r>
    <s v="Incremental"/>
    <s v="Media"/>
    <x v="1"/>
    <x v="3"/>
    <x v="34"/>
    <s v=" Total_JP"/>
    <x v="115"/>
    <n v="0"/>
  </r>
  <r>
    <s v="Incremental"/>
    <s v="Media"/>
    <x v="1"/>
    <x v="3"/>
    <x v="34"/>
    <s v=" Total_JP"/>
    <x v="116"/>
    <n v="0"/>
  </r>
  <r>
    <s v="Incremental"/>
    <s v="Media"/>
    <x v="1"/>
    <x v="3"/>
    <x v="34"/>
    <s v=" Total_JP"/>
    <x v="117"/>
    <n v="0"/>
  </r>
  <r>
    <s v="Incremental"/>
    <s v="Media"/>
    <x v="1"/>
    <x v="3"/>
    <x v="34"/>
    <s v=" Total_JP"/>
    <x v="118"/>
    <n v="0"/>
  </r>
  <r>
    <s v="Incremental"/>
    <s v="Media"/>
    <x v="1"/>
    <x v="3"/>
    <x v="34"/>
    <s v=" Total_JP"/>
    <x v="119"/>
    <n v="0"/>
  </r>
  <r>
    <s v="Incremental"/>
    <s v="Media"/>
    <x v="1"/>
    <x v="3"/>
    <x v="34"/>
    <s v=" Total_JP"/>
    <x v="120"/>
    <n v="0"/>
  </r>
  <r>
    <s v="Incremental"/>
    <s v="Media"/>
    <x v="1"/>
    <x v="3"/>
    <x v="34"/>
    <s v=" Total_JP"/>
    <x v="121"/>
    <n v="0"/>
  </r>
  <r>
    <s v="Incremental"/>
    <s v="Media"/>
    <x v="1"/>
    <x v="3"/>
    <x v="34"/>
    <s v=" Total_JP"/>
    <x v="122"/>
    <n v="0"/>
  </r>
  <r>
    <s v="Incremental"/>
    <s v="Media"/>
    <x v="1"/>
    <x v="3"/>
    <x v="34"/>
    <s v=" Total_JP"/>
    <x v="123"/>
    <n v="0"/>
  </r>
  <r>
    <s v="Incremental"/>
    <s v="Media"/>
    <x v="1"/>
    <x v="3"/>
    <x v="34"/>
    <s v=" Total_JP"/>
    <x v="124"/>
    <n v="0"/>
  </r>
  <r>
    <s v="Incremental"/>
    <s v="Media"/>
    <x v="1"/>
    <x v="3"/>
    <x v="34"/>
    <s v=" Total_JP"/>
    <x v="125"/>
    <n v="0"/>
  </r>
  <r>
    <s v="Incremental"/>
    <s v="Media"/>
    <x v="1"/>
    <x v="3"/>
    <x v="34"/>
    <s v=" Total_JP"/>
    <x v="126"/>
    <n v="0"/>
  </r>
  <r>
    <s v="Incremental"/>
    <s v="Media"/>
    <x v="1"/>
    <x v="3"/>
    <x v="34"/>
    <s v=" Total_JP"/>
    <x v="127"/>
    <n v="0"/>
  </r>
  <r>
    <s v="Incremental"/>
    <s v="Media"/>
    <x v="1"/>
    <x v="3"/>
    <x v="34"/>
    <s v=" Total_JP"/>
    <x v="128"/>
    <n v="0"/>
  </r>
  <r>
    <s v="Incremental"/>
    <s v="Media"/>
    <x v="1"/>
    <x v="3"/>
    <x v="34"/>
    <s v=" Total_JP"/>
    <x v="129"/>
    <n v="0"/>
  </r>
  <r>
    <s v="Incremental"/>
    <s v="Media"/>
    <x v="1"/>
    <x v="3"/>
    <x v="34"/>
    <s v=" Total_JP"/>
    <x v="130"/>
    <n v="0"/>
  </r>
  <r>
    <s v="Incremental"/>
    <s v="Media"/>
    <x v="1"/>
    <x v="3"/>
    <x v="34"/>
    <s v=" Total_JP"/>
    <x v="131"/>
    <n v="0"/>
  </r>
  <r>
    <s v="Incremental"/>
    <s v="Media"/>
    <x v="1"/>
    <x v="3"/>
    <x v="34"/>
    <s v=" Total_JP"/>
    <x v="132"/>
    <n v="0"/>
  </r>
  <r>
    <s v="Incremental"/>
    <s v="Media"/>
    <x v="1"/>
    <x v="3"/>
    <x v="34"/>
    <s v=" Total_JP"/>
    <x v="133"/>
    <n v="0"/>
  </r>
  <r>
    <s v="Incremental"/>
    <s v="Media"/>
    <x v="1"/>
    <x v="3"/>
    <x v="34"/>
    <s v=" Total_JP"/>
    <x v="134"/>
    <n v="0"/>
  </r>
  <r>
    <s v="Incremental"/>
    <s v="Media"/>
    <x v="1"/>
    <x v="3"/>
    <x v="34"/>
    <s v=" Total_JP"/>
    <x v="135"/>
    <n v="0"/>
  </r>
  <r>
    <s v="Incremental"/>
    <s v="Media"/>
    <x v="1"/>
    <x v="3"/>
    <x v="34"/>
    <s v=" Total_JP"/>
    <x v="136"/>
    <n v="0"/>
  </r>
  <r>
    <s v="Incremental"/>
    <s v="Media"/>
    <x v="1"/>
    <x v="3"/>
    <x v="34"/>
    <s v=" Total_JP"/>
    <x v="137"/>
    <n v="0"/>
  </r>
  <r>
    <s v="Incremental"/>
    <s v="Media"/>
    <x v="1"/>
    <x v="3"/>
    <x v="34"/>
    <s v=" Total_JP"/>
    <x v="138"/>
    <n v="0"/>
  </r>
  <r>
    <s v="Incremental"/>
    <s v="Media"/>
    <x v="1"/>
    <x v="3"/>
    <x v="34"/>
    <s v=" Total_JP"/>
    <x v="139"/>
    <n v="0"/>
  </r>
  <r>
    <s v="Incremental"/>
    <s v="Media"/>
    <x v="1"/>
    <x v="3"/>
    <x v="34"/>
    <s v=" Total_JP"/>
    <x v="140"/>
    <n v="0"/>
  </r>
  <r>
    <s v="Incremental"/>
    <s v="Media"/>
    <x v="1"/>
    <x v="3"/>
    <x v="34"/>
    <s v=" Total_JP"/>
    <x v="141"/>
    <n v="0"/>
  </r>
  <r>
    <s v="Incremental"/>
    <s v="Media"/>
    <x v="1"/>
    <x v="3"/>
    <x v="34"/>
    <s v=" Total_JP"/>
    <x v="142"/>
    <n v="0"/>
  </r>
  <r>
    <s v="Incremental"/>
    <s v="Media"/>
    <x v="1"/>
    <x v="3"/>
    <x v="34"/>
    <s v=" Total_JP"/>
    <x v="143"/>
    <n v="0"/>
  </r>
  <r>
    <s v="Incremental"/>
    <s v="Media"/>
    <x v="1"/>
    <x v="3"/>
    <x v="34"/>
    <s v=" Total_JP"/>
    <x v="144"/>
    <n v="0"/>
  </r>
  <r>
    <s v="Incremental"/>
    <s v="Media"/>
    <x v="1"/>
    <x v="3"/>
    <x v="34"/>
    <s v=" Total_JP"/>
    <x v="145"/>
    <n v="0"/>
  </r>
  <r>
    <s v="Incremental"/>
    <s v="Media"/>
    <x v="1"/>
    <x v="3"/>
    <x v="34"/>
    <s v=" Total_JP"/>
    <x v="146"/>
    <n v="0"/>
  </r>
  <r>
    <s v="Incremental"/>
    <s v="Media"/>
    <x v="1"/>
    <x v="3"/>
    <x v="34"/>
    <s v=" Total_JP"/>
    <x v="147"/>
    <n v="0"/>
  </r>
  <r>
    <s v="Incremental"/>
    <s v="Media"/>
    <x v="1"/>
    <x v="3"/>
    <x v="34"/>
    <s v=" Total_JP"/>
    <x v="148"/>
    <n v="0"/>
  </r>
  <r>
    <s v="Incremental"/>
    <s v="Media"/>
    <x v="1"/>
    <x v="3"/>
    <x v="34"/>
    <s v=" Total_JP"/>
    <x v="149"/>
    <n v="0"/>
  </r>
  <r>
    <s v="Incremental"/>
    <s v="Media"/>
    <x v="1"/>
    <x v="3"/>
    <x v="34"/>
    <s v=" Total_JP"/>
    <x v="150"/>
    <n v="0"/>
  </r>
  <r>
    <s v="Incremental"/>
    <s v="Media"/>
    <x v="1"/>
    <x v="3"/>
    <x v="34"/>
    <s v=" Total_JP"/>
    <x v="151"/>
    <n v="0"/>
  </r>
  <r>
    <s v="Incremental"/>
    <s v="Media"/>
    <x v="1"/>
    <x v="3"/>
    <x v="34"/>
    <s v=" Total_JP"/>
    <x v="152"/>
    <n v="0"/>
  </r>
  <r>
    <s v="Incremental"/>
    <s v="Media"/>
    <x v="1"/>
    <x v="3"/>
    <x v="34"/>
    <s v=" Total_JP"/>
    <x v="153"/>
    <n v="0"/>
  </r>
  <r>
    <s v="Incremental"/>
    <s v="Media"/>
    <x v="1"/>
    <x v="3"/>
    <x v="34"/>
    <s v=" Total_JP"/>
    <x v="154"/>
    <n v="0"/>
  </r>
  <r>
    <s v="Incremental"/>
    <s v="Media"/>
    <x v="1"/>
    <x v="3"/>
    <x v="34"/>
    <s v=" Total_JP"/>
    <x v="155"/>
    <n v="0"/>
  </r>
  <r>
    <s v="Incremental"/>
    <s v="Media"/>
    <x v="1"/>
    <x v="3"/>
    <x v="35"/>
    <s v=" Total_JP"/>
    <x v="0"/>
    <n v="0"/>
  </r>
  <r>
    <s v="Incremental"/>
    <s v="Media"/>
    <x v="1"/>
    <x v="3"/>
    <x v="35"/>
    <s v=" Total_JP"/>
    <x v="1"/>
    <n v="0"/>
  </r>
  <r>
    <s v="Incremental"/>
    <s v="Media"/>
    <x v="1"/>
    <x v="3"/>
    <x v="35"/>
    <s v=" Total_JP"/>
    <x v="2"/>
    <n v="0"/>
  </r>
  <r>
    <s v="Incremental"/>
    <s v="Media"/>
    <x v="1"/>
    <x v="3"/>
    <x v="35"/>
    <s v=" Total_JP"/>
    <x v="3"/>
    <n v="0"/>
  </r>
  <r>
    <s v="Incremental"/>
    <s v="Media"/>
    <x v="1"/>
    <x v="3"/>
    <x v="35"/>
    <s v=" Total_JP"/>
    <x v="4"/>
    <n v="0"/>
  </r>
  <r>
    <s v="Incremental"/>
    <s v="Media"/>
    <x v="1"/>
    <x v="3"/>
    <x v="35"/>
    <s v=" Total_JP"/>
    <x v="5"/>
    <n v="0"/>
  </r>
  <r>
    <s v="Incremental"/>
    <s v="Media"/>
    <x v="1"/>
    <x v="3"/>
    <x v="35"/>
    <s v=" Total_JP"/>
    <x v="6"/>
    <n v="0"/>
  </r>
  <r>
    <s v="Incremental"/>
    <s v="Media"/>
    <x v="1"/>
    <x v="3"/>
    <x v="35"/>
    <s v=" Total_JP"/>
    <x v="7"/>
    <n v="0"/>
  </r>
  <r>
    <s v="Incremental"/>
    <s v="Media"/>
    <x v="1"/>
    <x v="3"/>
    <x v="35"/>
    <s v=" Total_JP"/>
    <x v="8"/>
    <n v="0"/>
  </r>
  <r>
    <s v="Incremental"/>
    <s v="Media"/>
    <x v="1"/>
    <x v="3"/>
    <x v="35"/>
    <s v=" Total_JP"/>
    <x v="9"/>
    <n v="0"/>
  </r>
  <r>
    <s v="Incremental"/>
    <s v="Media"/>
    <x v="1"/>
    <x v="3"/>
    <x v="35"/>
    <s v=" Total_JP"/>
    <x v="10"/>
    <n v="0"/>
  </r>
  <r>
    <s v="Incremental"/>
    <s v="Media"/>
    <x v="1"/>
    <x v="3"/>
    <x v="35"/>
    <s v=" Total_JP"/>
    <x v="11"/>
    <n v="0"/>
  </r>
  <r>
    <s v="Incremental"/>
    <s v="Media"/>
    <x v="1"/>
    <x v="3"/>
    <x v="35"/>
    <s v=" Total_JP"/>
    <x v="12"/>
    <n v="0"/>
  </r>
  <r>
    <s v="Incremental"/>
    <s v="Media"/>
    <x v="1"/>
    <x v="3"/>
    <x v="35"/>
    <s v=" Total_JP"/>
    <x v="13"/>
    <n v="0"/>
  </r>
  <r>
    <s v="Incremental"/>
    <s v="Media"/>
    <x v="1"/>
    <x v="3"/>
    <x v="35"/>
    <s v=" Total_JP"/>
    <x v="14"/>
    <n v="0"/>
  </r>
  <r>
    <s v="Incremental"/>
    <s v="Media"/>
    <x v="1"/>
    <x v="3"/>
    <x v="35"/>
    <s v=" Total_JP"/>
    <x v="15"/>
    <n v="0"/>
  </r>
  <r>
    <s v="Incremental"/>
    <s v="Media"/>
    <x v="1"/>
    <x v="3"/>
    <x v="35"/>
    <s v=" Total_JP"/>
    <x v="16"/>
    <n v="0"/>
  </r>
  <r>
    <s v="Incremental"/>
    <s v="Media"/>
    <x v="1"/>
    <x v="3"/>
    <x v="35"/>
    <s v=" Total_JP"/>
    <x v="17"/>
    <n v="0"/>
  </r>
  <r>
    <s v="Incremental"/>
    <s v="Media"/>
    <x v="1"/>
    <x v="3"/>
    <x v="35"/>
    <s v=" Total_JP"/>
    <x v="18"/>
    <n v="0"/>
  </r>
  <r>
    <s v="Incremental"/>
    <s v="Media"/>
    <x v="1"/>
    <x v="3"/>
    <x v="35"/>
    <s v=" Total_JP"/>
    <x v="19"/>
    <n v="0"/>
  </r>
  <r>
    <s v="Incremental"/>
    <s v="Media"/>
    <x v="1"/>
    <x v="3"/>
    <x v="35"/>
    <s v=" Total_JP"/>
    <x v="20"/>
    <n v="0"/>
  </r>
  <r>
    <s v="Incremental"/>
    <s v="Media"/>
    <x v="1"/>
    <x v="3"/>
    <x v="35"/>
    <s v=" Total_JP"/>
    <x v="21"/>
    <n v="0"/>
  </r>
  <r>
    <s v="Incremental"/>
    <s v="Media"/>
    <x v="1"/>
    <x v="3"/>
    <x v="35"/>
    <s v=" Total_JP"/>
    <x v="22"/>
    <n v="0"/>
  </r>
  <r>
    <s v="Incremental"/>
    <s v="Media"/>
    <x v="1"/>
    <x v="3"/>
    <x v="35"/>
    <s v=" Total_JP"/>
    <x v="23"/>
    <n v="0"/>
  </r>
  <r>
    <s v="Incremental"/>
    <s v="Media"/>
    <x v="1"/>
    <x v="3"/>
    <x v="35"/>
    <s v=" Total_JP"/>
    <x v="24"/>
    <n v="0"/>
  </r>
  <r>
    <s v="Incremental"/>
    <s v="Media"/>
    <x v="1"/>
    <x v="3"/>
    <x v="35"/>
    <s v=" Total_JP"/>
    <x v="25"/>
    <n v="0"/>
  </r>
  <r>
    <s v="Incremental"/>
    <s v="Media"/>
    <x v="1"/>
    <x v="3"/>
    <x v="35"/>
    <s v=" Total_JP"/>
    <x v="26"/>
    <n v="0"/>
  </r>
  <r>
    <s v="Incremental"/>
    <s v="Media"/>
    <x v="1"/>
    <x v="3"/>
    <x v="35"/>
    <s v=" Total_JP"/>
    <x v="27"/>
    <n v="0"/>
  </r>
  <r>
    <s v="Incremental"/>
    <s v="Media"/>
    <x v="1"/>
    <x v="3"/>
    <x v="35"/>
    <s v=" Total_JP"/>
    <x v="28"/>
    <n v="0"/>
  </r>
  <r>
    <s v="Incremental"/>
    <s v="Media"/>
    <x v="1"/>
    <x v="3"/>
    <x v="35"/>
    <s v=" Total_JP"/>
    <x v="29"/>
    <n v="0"/>
  </r>
  <r>
    <s v="Incremental"/>
    <s v="Media"/>
    <x v="1"/>
    <x v="3"/>
    <x v="35"/>
    <s v=" Total_JP"/>
    <x v="30"/>
    <n v="0"/>
  </r>
  <r>
    <s v="Incremental"/>
    <s v="Media"/>
    <x v="1"/>
    <x v="3"/>
    <x v="35"/>
    <s v=" Total_JP"/>
    <x v="31"/>
    <n v="0"/>
  </r>
  <r>
    <s v="Incremental"/>
    <s v="Media"/>
    <x v="1"/>
    <x v="3"/>
    <x v="35"/>
    <s v=" Total_JP"/>
    <x v="32"/>
    <n v="0"/>
  </r>
  <r>
    <s v="Incremental"/>
    <s v="Media"/>
    <x v="1"/>
    <x v="3"/>
    <x v="35"/>
    <s v=" Total_JP"/>
    <x v="33"/>
    <n v="0"/>
  </r>
  <r>
    <s v="Incremental"/>
    <s v="Media"/>
    <x v="1"/>
    <x v="3"/>
    <x v="35"/>
    <s v=" Total_JP"/>
    <x v="34"/>
    <n v="0"/>
  </r>
  <r>
    <s v="Incremental"/>
    <s v="Media"/>
    <x v="1"/>
    <x v="3"/>
    <x v="35"/>
    <s v=" Total_JP"/>
    <x v="35"/>
    <n v="0"/>
  </r>
  <r>
    <s v="Incremental"/>
    <s v="Media"/>
    <x v="1"/>
    <x v="3"/>
    <x v="35"/>
    <s v=" Total_JP"/>
    <x v="36"/>
    <n v="0"/>
  </r>
  <r>
    <s v="Incremental"/>
    <s v="Media"/>
    <x v="1"/>
    <x v="3"/>
    <x v="35"/>
    <s v=" Total_JP"/>
    <x v="37"/>
    <n v="0"/>
  </r>
  <r>
    <s v="Incremental"/>
    <s v="Media"/>
    <x v="1"/>
    <x v="3"/>
    <x v="35"/>
    <s v=" Total_JP"/>
    <x v="38"/>
    <n v="0"/>
  </r>
  <r>
    <s v="Incremental"/>
    <s v="Media"/>
    <x v="1"/>
    <x v="3"/>
    <x v="35"/>
    <s v=" Total_JP"/>
    <x v="39"/>
    <n v="0"/>
  </r>
  <r>
    <s v="Incremental"/>
    <s v="Media"/>
    <x v="1"/>
    <x v="3"/>
    <x v="35"/>
    <s v=" Total_JP"/>
    <x v="40"/>
    <n v="0"/>
  </r>
  <r>
    <s v="Incremental"/>
    <s v="Media"/>
    <x v="1"/>
    <x v="3"/>
    <x v="35"/>
    <s v=" Total_JP"/>
    <x v="41"/>
    <n v="0"/>
  </r>
  <r>
    <s v="Incremental"/>
    <s v="Media"/>
    <x v="1"/>
    <x v="3"/>
    <x v="35"/>
    <s v=" Total_JP"/>
    <x v="42"/>
    <n v="0"/>
  </r>
  <r>
    <s v="Incremental"/>
    <s v="Media"/>
    <x v="1"/>
    <x v="3"/>
    <x v="35"/>
    <s v=" Total_JP"/>
    <x v="43"/>
    <n v="0"/>
  </r>
  <r>
    <s v="Incremental"/>
    <s v="Media"/>
    <x v="1"/>
    <x v="3"/>
    <x v="35"/>
    <s v=" Total_JP"/>
    <x v="44"/>
    <n v="0"/>
  </r>
  <r>
    <s v="Incremental"/>
    <s v="Media"/>
    <x v="1"/>
    <x v="3"/>
    <x v="35"/>
    <s v=" Total_JP"/>
    <x v="45"/>
    <n v="0"/>
  </r>
  <r>
    <s v="Incremental"/>
    <s v="Media"/>
    <x v="1"/>
    <x v="3"/>
    <x v="35"/>
    <s v=" Total_JP"/>
    <x v="46"/>
    <n v="0"/>
  </r>
  <r>
    <s v="Incremental"/>
    <s v="Media"/>
    <x v="1"/>
    <x v="3"/>
    <x v="35"/>
    <s v=" Total_JP"/>
    <x v="47"/>
    <n v="0"/>
  </r>
  <r>
    <s v="Incremental"/>
    <s v="Media"/>
    <x v="1"/>
    <x v="3"/>
    <x v="35"/>
    <s v=" Total_JP"/>
    <x v="48"/>
    <n v="0"/>
  </r>
  <r>
    <s v="Incremental"/>
    <s v="Media"/>
    <x v="1"/>
    <x v="3"/>
    <x v="35"/>
    <s v=" Total_JP"/>
    <x v="49"/>
    <n v="0"/>
  </r>
  <r>
    <s v="Incremental"/>
    <s v="Media"/>
    <x v="1"/>
    <x v="3"/>
    <x v="35"/>
    <s v=" Total_JP"/>
    <x v="50"/>
    <n v="0"/>
  </r>
  <r>
    <s v="Incremental"/>
    <s v="Media"/>
    <x v="1"/>
    <x v="3"/>
    <x v="35"/>
    <s v=" Total_JP"/>
    <x v="51"/>
    <n v="0"/>
  </r>
  <r>
    <s v="Incremental"/>
    <s v="Media"/>
    <x v="1"/>
    <x v="3"/>
    <x v="35"/>
    <s v=" Total_JP"/>
    <x v="52"/>
    <n v="0"/>
  </r>
  <r>
    <s v="Incremental"/>
    <s v="Media"/>
    <x v="1"/>
    <x v="3"/>
    <x v="35"/>
    <s v=" Total_JP"/>
    <x v="53"/>
    <n v="0"/>
  </r>
  <r>
    <s v="Incremental"/>
    <s v="Media"/>
    <x v="1"/>
    <x v="3"/>
    <x v="35"/>
    <s v=" Total_JP"/>
    <x v="54"/>
    <n v="0"/>
  </r>
  <r>
    <s v="Incremental"/>
    <s v="Media"/>
    <x v="1"/>
    <x v="3"/>
    <x v="35"/>
    <s v=" Total_JP"/>
    <x v="55"/>
    <n v="0"/>
  </r>
  <r>
    <s v="Incremental"/>
    <s v="Media"/>
    <x v="1"/>
    <x v="3"/>
    <x v="35"/>
    <s v=" Total_JP"/>
    <x v="56"/>
    <n v="0"/>
  </r>
  <r>
    <s v="Incremental"/>
    <s v="Media"/>
    <x v="1"/>
    <x v="3"/>
    <x v="35"/>
    <s v=" Total_JP"/>
    <x v="57"/>
    <n v="0"/>
  </r>
  <r>
    <s v="Incremental"/>
    <s v="Media"/>
    <x v="1"/>
    <x v="3"/>
    <x v="35"/>
    <s v=" Total_JP"/>
    <x v="58"/>
    <n v="0"/>
  </r>
  <r>
    <s v="Incremental"/>
    <s v="Media"/>
    <x v="1"/>
    <x v="3"/>
    <x v="35"/>
    <s v=" Total_JP"/>
    <x v="59"/>
    <n v="0"/>
  </r>
  <r>
    <s v="Incremental"/>
    <s v="Media"/>
    <x v="1"/>
    <x v="3"/>
    <x v="35"/>
    <s v=" Total_JP"/>
    <x v="60"/>
    <n v="0"/>
  </r>
  <r>
    <s v="Incremental"/>
    <s v="Media"/>
    <x v="1"/>
    <x v="3"/>
    <x v="35"/>
    <s v=" Total_JP"/>
    <x v="61"/>
    <n v="0"/>
  </r>
  <r>
    <s v="Incremental"/>
    <s v="Media"/>
    <x v="1"/>
    <x v="3"/>
    <x v="35"/>
    <s v=" Total_JP"/>
    <x v="62"/>
    <n v="0"/>
  </r>
  <r>
    <s v="Incremental"/>
    <s v="Media"/>
    <x v="1"/>
    <x v="3"/>
    <x v="35"/>
    <s v=" Total_JP"/>
    <x v="63"/>
    <n v="0"/>
  </r>
  <r>
    <s v="Incremental"/>
    <s v="Media"/>
    <x v="1"/>
    <x v="3"/>
    <x v="35"/>
    <s v=" Total_JP"/>
    <x v="64"/>
    <n v="0"/>
  </r>
  <r>
    <s v="Incremental"/>
    <s v="Media"/>
    <x v="1"/>
    <x v="3"/>
    <x v="35"/>
    <s v=" Total_JP"/>
    <x v="65"/>
    <n v="0"/>
  </r>
  <r>
    <s v="Incremental"/>
    <s v="Media"/>
    <x v="1"/>
    <x v="3"/>
    <x v="35"/>
    <s v=" Total_JP"/>
    <x v="66"/>
    <n v="0"/>
  </r>
  <r>
    <s v="Incremental"/>
    <s v="Media"/>
    <x v="1"/>
    <x v="3"/>
    <x v="35"/>
    <s v=" Total_JP"/>
    <x v="67"/>
    <n v="0"/>
  </r>
  <r>
    <s v="Incremental"/>
    <s v="Media"/>
    <x v="1"/>
    <x v="3"/>
    <x v="35"/>
    <s v=" Total_JP"/>
    <x v="68"/>
    <n v="0"/>
  </r>
  <r>
    <s v="Incremental"/>
    <s v="Media"/>
    <x v="1"/>
    <x v="3"/>
    <x v="35"/>
    <s v=" Total_JP"/>
    <x v="69"/>
    <n v="0"/>
  </r>
  <r>
    <s v="Incremental"/>
    <s v="Media"/>
    <x v="1"/>
    <x v="3"/>
    <x v="35"/>
    <s v=" Total_JP"/>
    <x v="70"/>
    <n v="0"/>
  </r>
  <r>
    <s v="Incremental"/>
    <s v="Media"/>
    <x v="1"/>
    <x v="3"/>
    <x v="35"/>
    <s v=" Total_JP"/>
    <x v="71"/>
    <n v="0"/>
  </r>
  <r>
    <s v="Incremental"/>
    <s v="Media"/>
    <x v="1"/>
    <x v="3"/>
    <x v="35"/>
    <s v=" Total_JP"/>
    <x v="72"/>
    <n v="0"/>
  </r>
  <r>
    <s v="Incremental"/>
    <s v="Media"/>
    <x v="1"/>
    <x v="3"/>
    <x v="35"/>
    <s v=" Total_JP"/>
    <x v="73"/>
    <n v="0"/>
  </r>
  <r>
    <s v="Incremental"/>
    <s v="Media"/>
    <x v="1"/>
    <x v="3"/>
    <x v="35"/>
    <s v=" Total_JP"/>
    <x v="74"/>
    <n v="0"/>
  </r>
  <r>
    <s v="Incremental"/>
    <s v="Media"/>
    <x v="1"/>
    <x v="3"/>
    <x v="35"/>
    <s v=" Total_JP"/>
    <x v="75"/>
    <n v="0"/>
  </r>
  <r>
    <s v="Incremental"/>
    <s v="Media"/>
    <x v="1"/>
    <x v="3"/>
    <x v="35"/>
    <s v=" Total_JP"/>
    <x v="76"/>
    <n v="0"/>
  </r>
  <r>
    <s v="Incremental"/>
    <s v="Media"/>
    <x v="1"/>
    <x v="3"/>
    <x v="35"/>
    <s v=" Total_JP"/>
    <x v="77"/>
    <n v="0"/>
  </r>
  <r>
    <s v="Incremental"/>
    <s v="Media"/>
    <x v="1"/>
    <x v="3"/>
    <x v="35"/>
    <s v=" Total_JP"/>
    <x v="78"/>
    <n v="0"/>
  </r>
  <r>
    <s v="Incremental"/>
    <s v="Media"/>
    <x v="1"/>
    <x v="3"/>
    <x v="35"/>
    <s v=" Total_JP"/>
    <x v="79"/>
    <n v="0"/>
  </r>
  <r>
    <s v="Incremental"/>
    <s v="Media"/>
    <x v="1"/>
    <x v="3"/>
    <x v="35"/>
    <s v=" Total_JP"/>
    <x v="80"/>
    <n v="0"/>
  </r>
  <r>
    <s v="Incremental"/>
    <s v="Media"/>
    <x v="1"/>
    <x v="3"/>
    <x v="35"/>
    <s v=" Total_JP"/>
    <x v="81"/>
    <n v="0"/>
  </r>
  <r>
    <s v="Incremental"/>
    <s v="Media"/>
    <x v="1"/>
    <x v="3"/>
    <x v="35"/>
    <s v=" Total_JP"/>
    <x v="82"/>
    <n v="0"/>
  </r>
  <r>
    <s v="Incremental"/>
    <s v="Media"/>
    <x v="1"/>
    <x v="3"/>
    <x v="35"/>
    <s v=" Total_JP"/>
    <x v="83"/>
    <n v="0"/>
  </r>
  <r>
    <s v="Incremental"/>
    <s v="Media"/>
    <x v="1"/>
    <x v="3"/>
    <x v="35"/>
    <s v=" Total_JP"/>
    <x v="84"/>
    <n v="0"/>
  </r>
  <r>
    <s v="Incremental"/>
    <s v="Media"/>
    <x v="1"/>
    <x v="3"/>
    <x v="35"/>
    <s v=" Total_JP"/>
    <x v="85"/>
    <n v="0"/>
  </r>
  <r>
    <s v="Incremental"/>
    <s v="Media"/>
    <x v="1"/>
    <x v="3"/>
    <x v="35"/>
    <s v=" Total_JP"/>
    <x v="86"/>
    <n v="0"/>
  </r>
  <r>
    <s v="Incremental"/>
    <s v="Media"/>
    <x v="1"/>
    <x v="3"/>
    <x v="35"/>
    <s v=" Total_JP"/>
    <x v="87"/>
    <n v="0"/>
  </r>
  <r>
    <s v="Incremental"/>
    <s v="Media"/>
    <x v="1"/>
    <x v="3"/>
    <x v="35"/>
    <s v=" Total_JP"/>
    <x v="88"/>
    <n v="0"/>
  </r>
  <r>
    <s v="Incremental"/>
    <s v="Media"/>
    <x v="1"/>
    <x v="3"/>
    <x v="35"/>
    <s v=" Total_JP"/>
    <x v="89"/>
    <n v="0"/>
  </r>
  <r>
    <s v="Incremental"/>
    <s v="Media"/>
    <x v="1"/>
    <x v="3"/>
    <x v="35"/>
    <s v=" Total_JP"/>
    <x v="90"/>
    <n v="0"/>
  </r>
  <r>
    <s v="Incremental"/>
    <s v="Media"/>
    <x v="1"/>
    <x v="3"/>
    <x v="35"/>
    <s v=" Total_JP"/>
    <x v="91"/>
    <n v="0"/>
  </r>
  <r>
    <s v="Incremental"/>
    <s v="Media"/>
    <x v="1"/>
    <x v="3"/>
    <x v="35"/>
    <s v=" Total_JP"/>
    <x v="92"/>
    <n v="0"/>
  </r>
  <r>
    <s v="Incremental"/>
    <s v="Media"/>
    <x v="1"/>
    <x v="3"/>
    <x v="35"/>
    <s v=" Total_JP"/>
    <x v="93"/>
    <n v="0"/>
  </r>
  <r>
    <s v="Incremental"/>
    <s v="Media"/>
    <x v="1"/>
    <x v="3"/>
    <x v="35"/>
    <s v=" Total_JP"/>
    <x v="94"/>
    <n v="0"/>
  </r>
  <r>
    <s v="Incremental"/>
    <s v="Media"/>
    <x v="1"/>
    <x v="3"/>
    <x v="35"/>
    <s v=" Total_JP"/>
    <x v="95"/>
    <n v="0"/>
  </r>
  <r>
    <s v="Incremental"/>
    <s v="Media"/>
    <x v="1"/>
    <x v="3"/>
    <x v="35"/>
    <s v=" Total_JP"/>
    <x v="96"/>
    <n v="0"/>
  </r>
  <r>
    <s v="Incremental"/>
    <s v="Media"/>
    <x v="1"/>
    <x v="3"/>
    <x v="35"/>
    <s v=" Total_JP"/>
    <x v="97"/>
    <n v="0"/>
  </r>
  <r>
    <s v="Incremental"/>
    <s v="Media"/>
    <x v="1"/>
    <x v="3"/>
    <x v="35"/>
    <s v=" Total_JP"/>
    <x v="98"/>
    <n v="0"/>
  </r>
  <r>
    <s v="Incremental"/>
    <s v="Media"/>
    <x v="1"/>
    <x v="3"/>
    <x v="35"/>
    <s v=" Total_JP"/>
    <x v="99"/>
    <n v="0"/>
  </r>
  <r>
    <s v="Incremental"/>
    <s v="Media"/>
    <x v="1"/>
    <x v="3"/>
    <x v="35"/>
    <s v=" Total_JP"/>
    <x v="100"/>
    <n v="0"/>
  </r>
  <r>
    <s v="Incremental"/>
    <s v="Media"/>
    <x v="1"/>
    <x v="3"/>
    <x v="35"/>
    <s v=" Total_JP"/>
    <x v="101"/>
    <n v="0"/>
  </r>
  <r>
    <s v="Incremental"/>
    <s v="Media"/>
    <x v="1"/>
    <x v="3"/>
    <x v="35"/>
    <s v=" Total_JP"/>
    <x v="102"/>
    <n v="0"/>
  </r>
  <r>
    <s v="Incremental"/>
    <s v="Media"/>
    <x v="1"/>
    <x v="3"/>
    <x v="35"/>
    <s v=" Total_JP"/>
    <x v="103"/>
    <n v="0"/>
  </r>
  <r>
    <s v="Incremental"/>
    <s v="Media"/>
    <x v="1"/>
    <x v="3"/>
    <x v="35"/>
    <s v=" Total_JP"/>
    <x v="104"/>
    <n v="0"/>
  </r>
  <r>
    <s v="Incremental"/>
    <s v="Media"/>
    <x v="1"/>
    <x v="3"/>
    <x v="35"/>
    <s v=" Total_JP"/>
    <x v="105"/>
    <n v="0"/>
  </r>
  <r>
    <s v="Incremental"/>
    <s v="Media"/>
    <x v="1"/>
    <x v="3"/>
    <x v="35"/>
    <s v=" Total_JP"/>
    <x v="106"/>
    <n v="0"/>
  </r>
  <r>
    <s v="Incremental"/>
    <s v="Media"/>
    <x v="1"/>
    <x v="3"/>
    <x v="35"/>
    <s v=" Total_JP"/>
    <x v="107"/>
    <n v="0"/>
  </r>
  <r>
    <s v="Incremental"/>
    <s v="Media"/>
    <x v="1"/>
    <x v="3"/>
    <x v="35"/>
    <s v=" Total_JP"/>
    <x v="108"/>
    <n v="24370.446268"/>
  </r>
  <r>
    <s v="Incremental"/>
    <s v="Media"/>
    <x v="1"/>
    <x v="3"/>
    <x v="35"/>
    <s v=" Total_JP"/>
    <x v="109"/>
    <n v="2437.0446268000001"/>
  </r>
  <r>
    <s v="Incremental"/>
    <s v="Media"/>
    <x v="1"/>
    <x v="3"/>
    <x v="35"/>
    <s v=" Total_JP"/>
    <x v="110"/>
    <n v="243.70446269999999"/>
  </r>
  <r>
    <s v="Incremental"/>
    <s v="Media"/>
    <x v="1"/>
    <x v="3"/>
    <x v="35"/>
    <s v=" Total_JP"/>
    <x v="111"/>
    <n v="24.370446300000001"/>
  </r>
  <r>
    <s v="Incremental"/>
    <s v="Media"/>
    <x v="1"/>
    <x v="3"/>
    <x v="35"/>
    <s v=" Total_JP"/>
    <x v="112"/>
    <n v="17304.247262600002"/>
  </r>
  <r>
    <s v="Incremental"/>
    <s v="Media"/>
    <x v="1"/>
    <x v="3"/>
    <x v="35"/>
    <s v=" Total_JP"/>
    <x v="113"/>
    <n v="1730.4247263"/>
  </r>
  <r>
    <s v="Incremental"/>
    <s v="Media"/>
    <x v="1"/>
    <x v="3"/>
    <x v="35"/>
    <s v=" Total_JP"/>
    <x v="114"/>
    <n v="173.0424726"/>
  </r>
  <r>
    <s v="Incremental"/>
    <s v="Media"/>
    <x v="1"/>
    <x v="3"/>
    <x v="35"/>
    <s v=" Total_JP"/>
    <x v="115"/>
    <n v="17.3042473"/>
  </r>
  <r>
    <s v="Incremental"/>
    <s v="Media"/>
    <x v="1"/>
    <x v="3"/>
    <x v="35"/>
    <s v=" Total_JP"/>
    <x v="116"/>
    <n v="12600.037777899999"/>
  </r>
  <r>
    <s v="Incremental"/>
    <s v="Media"/>
    <x v="1"/>
    <x v="3"/>
    <x v="35"/>
    <s v=" Total_JP"/>
    <x v="117"/>
    <n v="1260.0037778000001"/>
  </r>
  <r>
    <s v="Incremental"/>
    <s v="Media"/>
    <x v="1"/>
    <x v="3"/>
    <x v="35"/>
    <s v=" Total_JP"/>
    <x v="118"/>
    <n v="126.0003778"/>
  </r>
  <r>
    <s v="Incremental"/>
    <s v="Media"/>
    <x v="1"/>
    <x v="3"/>
    <x v="35"/>
    <s v=" Total_JP"/>
    <x v="119"/>
    <n v="12.600037800000001"/>
  </r>
  <r>
    <s v="Incremental"/>
    <s v="Media"/>
    <x v="1"/>
    <x v="3"/>
    <x v="35"/>
    <s v=" Total_JP"/>
    <x v="120"/>
    <n v="5924.6201982000002"/>
  </r>
  <r>
    <s v="Incremental"/>
    <s v="Media"/>
    <x v="1"/>
    <x v="3"/>
    <x v="35"/>
    <s v=" Total_JP"/>
    <x v="121"/>
    <n v="592.46201980000001"/>
  </r>
  <r>
    <s v="Incremental"/>
    <s v="Media"/>
    <x v="1"/>
    <x v="3"/>
    <x v="35"/>
    <s v=" Total_JP"/>
    <x v="122"/>
    <n v="59.246201999999997"/>
  </r>
  <r>
    <s v="Incremental"/>
    <s v="Media"/>
    <x v="1"/>
    <x v="3"/>
    <x v="35"/>
    <s v=" Total_JP"/>
    <x v="123"/>
    <n v="5.9246201999999997"/>
  </r>
  <r>
    <s v="Incremental"/>
    <s v="Media"/>
    <x v="1"/>
    <x v="3"/>
    <x v="35"/>
    <s v=" Total_JP"/>
    <x v="124"/>
    <n v="0.59246200000000004"/>
  </r>
  <r>
    <s v="Incremental"/>
    <s v="Media"/>
    <x v="1"/>
    <x v="3"/>
    <x v="35"/>
    <s v=" Total_JP"/>
    <x v="125"/>
    <n v="12820.8600362"/>
  </r>
  <r>
    <s v="Incremental"/>
    <s v="Media"/>
    <x v="1"/>
    <x v="3"/>
    <x v="35"/>
    <s v=" Total_JP"/>
    <x v="126"/>
    <n v="1282.0860035999999"/>
  </r>
  <r>
    <s v="Incremental"/>
    <s v="Media"/>
    <x v="1"/>
    <x v="3"/>
    <x v="35"/>
    <s v=" Total_JP"/>
    <x v="127"/>
    <n v="128.20860039999999"/>
  </r>
  <r>
    <s v="Incremental"/>
    <s v="Media"/>
    <x v="1"/>
    <x v="3"/>
    <x v="35"/>
    <s v=" Total_JP"/>
    <x v="128"/>
    <n v="12.82086"/>
  </r>
  <r>
    <s v="Incremental"/>
    <s v="Media"/>
    <x v="1"/>
    <x v="3"/>
    <x v="35"/>
    <s v=" Total_JP"/>
    <x v="129"/>
    <n v="14917.9888431"/>
  </r>
  <r>
    <s v="Incremental"/>
    <s v="Media"/>
    <x v="1"/>
    <x v="3"/>
    <x v="35"/>
    <s v=" Total_JP"/>
    <x v="130"/>
    <n v="1491.7988843000001"/>
  </r>
  <r>
    <s v="Incremental"/>
    <s v="Media"/>
    <x v="1"/>
    <x v="3"/>
    <x v="35"/>
    <s v=" Total_JP"/>
    <x v="131"/>
    <n v="149.17988840000001"/>
  </r>
  <r>
    <s v="Incremental"/>
    <s v="Media"/>
    <x v="1"/>
    <x v="3"/>
    <x v="35"/>
    <s v=" Total_JP"/>
    <x v="132"/>
    <n v="14.9179888"/>
  </r>
  <r>
    <s v="Incremental"/>
    <s v="Media"/>
    <x v="1"/>
    <x v="3"/>
    <x v="35"/>
    <s v=" Total_JP"/>
    <x v="133"/>
    <n v="12653.118929099999"/>
  </r>
  <r>
    <s v="Incremental"/>
    <s v="Media"/>
    <x v="1"/>
    <x v="3"/>
    <x v="35"/>
    <s v=" Total_JP"/>
    <x v="134"/>
    <n v="1265.3118929"/>
  </r>
  <r>
    <s v="Incremental"/>
    <s v="Media"/>
    <x v="1"/>
    <x v="3"/>
    <x v="35"/>
    <s v=" Total_JP"/>
    <x v="135"/>
    <n v="126.53118929999999"/>
  </r>
  <r>
    <s v="Incremental"/>
    <s v="Media"/>
    <x v="1"/>
    <x v="3"/>
    <x v="35"/>
    <s v=" Total_JP"/>
    <x v="136"/>
    <n v="12.653118900000001"/>
  </r>
  <r>
    <s v="Incremental"/>
    <s v="Media"/>
    <x v="1"/>
    <x v="3"/>
    <x v="35"/>
    <s v=" Total_JP"/>
    <x v="137"/>
    <n v="1.2653118999999999"/>
  </r>
  <r>
    <s v="Incremental"/>
    <s v="Media"/>
    <x v="1"/>
    <x v="3"/>
    <x v="35"/>
    <s v=" Total_JP"/>
    <x v="138"/>
    <n v="15096.3711724"/>
  </r>
  <r>
    <s v="Incremental"/>
    <s v="Media"/>
    <x v="1"/>
    <x v="3"/>
    <x v="35"/>
    <s v=" Total_JP"/>
    <x v="139"/>
    <n v="1509.6371171999999"/>
  </r>
  <r>
    <s v="Incremental"/>
    <s v="Media"/>
    <x v="1"/>
    <x v="3"/>
    <x v="35"/>
    <s v=" Total_JP"/>
    <x v="140"/>
    <n v="150.9637117"/>
  </r>
  <r>
    <s v="Incremental"/>
    <s v="Media"/>
    <x v="1"/>
    <x v="3"/>
    <x v="35"/>
    <s v=" Total_JP"/>
    <x v="141"/>
    <n v="15.0963712"/>
  </r>
  <r>
    <s v="Incremental"/>
    <s v="Media"/>
    <x v="1"/>
    <x v="3"/>
    <x v="35"/>
    <s v=" Total_JP"/>
    <x v="142"/>
    <n v="19483.446201800001"/>
  </r>
  <r>
    <s v="Incremental"/>
    <s v="Media"/>
    <x v="1"/>
    <x v="3"/>
    <x v="35"/>
    <s v=" Total_JP"/>
    <x v="143"/>
    <n v="1948.3446202"/>
  </r>
  <r>
    <s v="Incremental"/>
    <s v="Media"/>
    <x v="1"/>
    <x v="3"/>
    <x v="35"/>
    <s v=" Total_JP"/>
    <x v="144"/>
    <n v="194.834462"/>
  </r>
  <r>
    <s v="Incremental"/>
    <s v="Media"/>
    <x v="1"/>
    <x v="3"/>
    <x v="35"/>
    <s v=" Total_JP"/>
    <x v="145"/>
    <n v="19.483446199999999"/>
  </r>
  <r>
    <s v="Incremental"/>
    <s v="Media"/>
    <x v="1"/>
    <x v="3"/>
    <x v="35"/>
    <s v=" Total_JP"/>
    <x v="146"/>
    <n v="1.9483446"/>
  </r>
  <r>
    <s v="Incremental"/>
    <s v="Media"/>
    <x v="1"/>
    <x v="3"/>
    <x v="35"/>
    <s v=" Total_JP"/>
    <x v="147"/>
    <n v="19356.977261399999"/>
  </r>
  <r>
    <s v="Incremental"/>
    <s v="Media"/>
    <x v="1"/>
    <x v="3"/>
    <x v="35"/>
    <s v=" Total_JP"/>
    <x v="148"/>
    <n v="1935.6977261"/>
  </r>
  <r>
    <s v="Incremental"/>
    <s v="Media"/>
    <x v="1"/>
    <x v="3"/>
    <x v="35"/>
    <s v=" Total_JP"/>
    <x v="149"/>
    <n v="193.56977259999999"/>
  </r>
  <r>
    <s v="Incremental"/>
    <s v="Media"/>
    <x v="1"/>
    <x v="3"/>
    <x v="35"/>
    <s v=" Total_JP"/>
    <x v="150"/>
    <n v="19.3569773"/>
  </r>
  <r>
    <s v="Incremental"/>
    <s v="Media"/>
    <x v="1"/>
    <x v="3"/>
    <x v="35"/>
    <s v=" Total_JP"/>
    <x v="151"/>
    <n v="24211.894440700002"/>
  </r>
  <r>
    <s v="Incremental"/>
    <s v="Media"/>
    <x v="1"/>
    <x v="3"/>
    <x v="35"/>
    <s v=" Total_JP"/>
    <x v="152"/>
    <n v="2421.1894440999999"/>
  </r>
  <r>
    <s v="Incremental"/>
    <s v="Media"/>
    <x v="1"/>
    <x v="3"/>
    <x v="35"/>
    <s v=" Total_JP"/>
    <x v="153"/>
    <n v="242.1189444"/>
  </r>
  <r>
    <s v="Incremental"/>
    <s v="Media"/>
    <x v="1"/>
    <x v="3"/>
    <x v="35"/>
    <s v=" Total_JP"/>
    <x v="154"/>
    <n v="24.211894399999998"/>
  </r>
  <r>
    <s v="Incremental"/>
    <s v="Media"/>
    <x v="1"/>
    <x v="3"/>
    <x v="35"/>
    <s v=" Total_JP"/>
    <x v="155"/>
    <n v="2.4211893999999998"/>
  </r>
  <r>
    <s v="Incremental"/>
    <s v="Media"/>
    <x v="1"/>
    <x v="3"/>
    <x v="36"/>
    <s v=" Total_JP"/>
    <x v="0"/>
    <n v="412.15687480000003"/>
  </r>
  <r>
    <s v="Incremental"/>
    <s v="Media"/>
    <x v="1"/>
    <x v="3"/>
    <x v="36"/>
    <s v=" Total_JP"/>
    <x v="1"/>
    <n v="685.60122590000003"/>
  </r>
  <r>
    <s v="Incremental"/>
    <s v="Media"/>
    <x v="1"/>
    <x v="3"/>
    <x v="36"/>
    <s v=" Total_JP"/>
    <x v="2"/>
    <n v="685.60122590000003"/>
  </r>
  <r>
    <s v="Incremental"/>
    <s v="Media"/>
    <x v="1"/>
    <x v="3"/>
    <x v="36"/>
    <s v=" Total_JP"/>
    <x v="3"/>
    <n v="693.22747230000004"/>
  </r>
  <r>
    <s v="Incremental"/>
    <s v="Media"/>
    <x v="1"/>
    <x v="3"/>
    <x v="36"/>
    <s v=" Total_JP"/>
    <x v="4"/>
    <n v="714.69512510000004"/>
  </r>
  <r>
    <s v="Incremental"/>
    <s v="Media"/>
    <x v="1"/>
    <x v="3"/>
    <x v="36"/>
    <s v=" Total_JP"/>
    <x v="5"/>
    <n v="742.31700920000003"/>
  </r>
  <r>
    <s v="Incremental"/>
    <s v="Media"/>
    <x v="1"/>
    <x v="3"/>
    <x v="36"/>
    <s v=" Total_JP"/>
    <x v="6"/>
    <n v="759.05850009999995"/>
  </r>
  <r>
    <s v="Incremental"/>
    <s v="Media"/>
    <x v="1"/>
    <x v="3"/>
    <x v="36"/>
    <s v=" Total_JP"/>
    <x v="7"/>
    <n v="751.43225370000005"/>
  </r>
  <r>
    <s v="Incremental"/>
    <s v="Media"/>
    <x v="1"/>
    <x v="3"/>
    <x v="36"/>
    <s v=" Total_JP"/>
    <x v="8"/>
    <n v="729.96460079999997"/>
  </r>
  <r>
    <s v="Incremental"/>
    <s v="Media"/>
    <x v="1"/>
    <x v="3"/>
    <x v="36"/>
    <s v=" Total_JP"/>
    <x v="9"/>
    <n v="702.34271669999998"/>
  </r>
  <r>
    <s v="Incremental"/>
    <s v="Media"/>
    <x v="1"/>
    <x v="3"/>
    <x v="36"/>
    <s v=" Total_JP"/>
    <x v="10"/>
    <n v="685.60122590000003"/>
  </r>
  <r>
    <s v="Incremental"/>
    <s v="Media"/>
    <x v="1"/>
    <x v="3"/>
    <x v="36"/>
    <s v=" Total_JP"/>
    <x v="11"/>
    <n v="685.60122590000003"/>
  </r>
  <r>
    <s v="Incremental"/>
    <s v="Media"/>
    <x v="1"/>
    <x v="3"/>
    <x v="36"/>
    <s v=" Total_JP"/>
    <x v="12"/>
    <n v="519.51852819999999"/>
  </r>
  <r>
    <s v="Incremental"/>
    <s v="Media"/>
    <x v="1"/>
    <x v="3"/>
    <x v="36"/>
    <s v=" Total_JP"/>
    <x v="13"/>
    <n v="273.44435110000001"/>
  </r>
  <r>
    <s v="Incremental"/>
    <s v="Media"/>
    <x v="1"/>
    <x v="3"/>
    <x v="36"/>
    <s v=" Total_JP"/>
    <x v="14"/>
    <n v="0"/>
  </r>
  <r>
    <s v="Incremental"/>
    <s v="Media"/>
    <x v="1"/>
    <x v="3"/>
    <x v="36"/>
    <s v=" Total_JP"/>
    <x v="15"/>
    <n v="0"/>
  </r>
  <r>
    <s v="Incremental"/>
    <s v="Media"/>
    <x v="1"/>
    <x v="3"/>
    <x v="36"/>
    <s v=" Total_JP"/>
    <x v="16"/>
    <n v="0"/>
  </r>
  <r>
    <s v="Incremental"/>
    <s v="Media"/>
    <x v="1"/>
    <x v="3"/>
    <x v="36"/>
    <s v=" Total_JP"/>
    <x v="17"/>
    <n v="0"/>
  </r>
  <r>
    <s v="Incremental"/>
    <s v="Media"/>
    <x v="1"/>
    <x v="3"/>
    <x v="36"/>
    <s v=" Total_JP"/>
    <x v="18"/>
    <n v="0"/>
  </r>
  <r>
    <s v="Incremental"/>
    <s v="Media"/>
    <x v="1"/>
    <x v="3"/>
    <x v="36"/>
    <s v=" Total_JP"/>
    <x v="19"/>
    <n v="0"/>
  </r>
  <r>
    <s v="Incremental"/>
    <s v="Media"/>
    <x v="1"/>
    <x v="3"/>
    <x v="36"/>
    <s v=" Total_JP"/>
    <x v="20"/>
    <n v="0"/>
  </r>
  <r>
    <s v="Incremental"/>
    <s v="Media"/>
    <x v="1"/>
    <x v="3"/>
    <x v="36"/>
    <s v=" Total_JP"/>
    <x v="21"/>
    <n v="0"/>
  </r>
  <r>
    <s v="Incremental"/>
    <s v="Media"/>
    <x v="1"/>
    <x v="3"/>
    <x v="36"/>
    <s v=" Total_JP"/>
    <x v="22"/>
    <n v="0"/>
  </r>
  <r>
    <s v="Incremental"/>
    <s v="Media"/>
    <x v="1"/>
    <x v="3"/>
    <x v="36"/>
    <s v=" Total_JP"/>
    <x v="23"/>
    <n v="0"/>
  </r>
  <r>
    <s v="Incremental"/>
    <s v="Media"/>
    <x v="1"/>
    <x v="3"/>
    <x v="36"/>
    <s v=" Total_JP"/>
    <x v="24"/>
    <n v="0"/>
  </r>
  <r>
    <s v="Incremental"/>
    <s v="Media"/>
    <x v="1"/>
    <x v="3"/>
    <x v="36"/>
    <s v=" Total_JP"/>
    <x v="25"/>
    <n v="0"/>
  </r>
  <r>
    <s v="Incremental"/>
    <s v="Media"/>
    <x v="1"/>
    <x v="3"/>
    <x v="36"/>
    <s v=" Total_JP"/>
    <x v="26"/>
    <n v="0"/>
  </r>
  <r>
    <s v="Incremental"/>
    <s v="Media"/>
    <x v="1"/>
    <x v="3"/>
    <x v="36"/>
    <s v=" Total_JP"/>
    <x v="27"/>
    <n v="0"/>
  </r>
  <r>
    <s v="Incremental"/>
    <s v="Media"/>
    <x v="1"/>
    <x v="3"/>
    <x v="36"/>
    <s v=" Total_JP"/>
    <x v="28"/>
    <n v="0"/>
  </r>
  <r>
    <s v="Incremental"/>
    <s v="Media"/>
    <x v="1"/>
    <x v="3"/>
    <x v="36"/>
    <s v=" Total_JP"/>
    <x v="29"/>
    <n v="0"/>
  </r>
  <r>
    <s v="Incremental"/>
    <s v="Media"/>
    <x v="1"/>
    <x v="3"/>
    <x v="36"/>
    <s v=" Total_JP"/>
    <x v="30"/>
    <n v="0"/>
  </r>
  <r>
    <s v="Incremental"/>
    <s v="Media"/>
    <x v="1"/>
    <x v="3"/>
    <x v="36"/>
    <s v=" Total_JP"/>
    <x v="31"/>
    <n v="0"/>
  </r>
  <r>
    <s v="Incremental"/>
    <s v="Media"/>
    <x v="1"/>
    <x v="3"/>
    <x v="36"/>
    <s v=" Total_JP"/>
    <x v="32"/>
    <n v="0"/>
  </r>
  <r>
    <s v="Incremental"/>
    <s v="Media"/>
    <x v="1"/>
    <x v="3"/>
    <x v="36"/>
    <s v=" Total_JP"/>
    <x v="33"/>
    <n v="0"/>
  </r>
  <r>
    <s v="Incremental"/>
    <s v="Media"/>
    <x v="1"/>
    <x v="3"/>
    <x v="36"/>
    <s v=" Total_JP"/>
    <x v="34"/>
    <n v="0"/>
  </r>
  <r>
    <s v="Incremental"/>
    <s v="Media"/>
    <x v="1"/>
    <x v="3"/>
    <x v="36"/>
    <s v=" Total_JP"/>
    <x v="35"/>
    <n v="0"/>
  </r>
  <r>
    <s v="Incremental"/>
    <s v="Media"/>
    <x v="1"/>
    <x v="3"/>
    <x v="36"/>
    <s v=" Total_JP"/>
    <x v="36"/>
    <n v="0"/>
  </r>
  <r>
    <s v="Incremental"/>
    <s v="Media"/>
    <x v="1"/>
    <x v="3"/>
    <x v="36"/>
    <s v=" Total_JP"/>
    <x v="37"/>
    <n v="0"/>
  </r>
  <r>
    <s v="Incremental"/>
    <s v="Media"/>
    <x v="1"/>
    <x v="3"/>
    <x v="36"/>
    <s v=" Total_JP"/>
    <x v="38"/>
    <n v="0"/>
  </r>
  <r>
    <s v="Incremental"/>
    <s v="Media"/>
    <x v="1"/>
    <x v="3"/>
    <x v="36"/>
    <s v=" Total_JP"/>
    <x v="39"/>
    <n v="0"/>
  </r>
  <r>
    <s v="Incremental"/>
    <s v="Media"/>
    <x v="1"/>
    <x v="3"/>
    <x v="36"/>
    <s v=" Total_JP"/>
    <x v="40"/>
    <n v="0"/>
  </r>
  <r>
    <s v="Incremental"/>
    <s v="Media"/>
    <x v="1"/>
    <x v="3"/>
    <x v="36"/>
    <s v=" Total_JP"/>
    <x v="41"/>
    <n v="0"/>
  </r>
  <r>
    <s v="Incremental"/>
    <s v="Media"/>
    <x v="1"/>
    <x v="3"/>
    <x v="36"/>
    <s v=" Total_JP"/>
    <x v="42"/>
    <n v="0"/>
  </r>
  <r>
    <s v="Incremental"/>
    <s v="Media"/>
    <x v="1"/>
    <x v="3"/>
    <x v="36"/>
    <s v=" Total_JP"/>
    <x v="43"/>
    <n v="0"/>
  </r>
  <r>
    <s v="Incremental"/>
    <s v="Media"/>
    <x v="1"/>
    <x v="3"/>
    <x v="36"/>
    <s v=" Total_JP"/>
    <x v="44"/>
    <n v="0"/>
  </r>
  <r>
    <s v="Incremental"/>
    <s v="Media"/>
    <x v="1"/>
    <x v="3"/>
    <x v="36"/>
    <s v=" Total_JP"/>
    <x v="45"/>
    <n v="0"/>
  </r>
  <r>
    <s v="Incremental"/>
    <s v="Media"/>
    <x v="1"/>
    <x v="3"/>
    <x v="36"/>
    <s v=" Total_JP"/>
    <x v="46"/>
    <n v="0"/>
  </r>
  <r>
    <s v="Incremental"/>
    <s v="Media"/>
    <x v="1"/>
    <x v="3"/>
    <x v="36"/>
    <s v=" Total_JP"/>
    <x v="47"/>
    <n v="0"/>
  </r>
  <r>
    <s v="Incremental"/>
    <s v="Media"/>
    <x v="1"/>
    <x v="3"/>
    <x v="36"/>
    <s v=" Total_JP"/>
    <x v="48"/>
    <n v="0"/>
  </r>
  <r>
    <s v="Incremental"/>
    <s v="Media"/>
    <x v="1"/>
    <x v="3"/>
    <x v="36"/>
    <s v=" Total_JP"/>
    <x v="49"/>
    <n v="0"/>
  </r>
  <r>
    <s v="Incremental"/>
    <s v="Media"/>
    <x v="1"/>
    <x v="3"/>
    <x v="36"/>
    <s v=" Total_JP"/>
    <x v="50"/>
    <n v="0"/>
  </r>
  <r>
    <s v="Incremental"/>
    <s v="Media"/>
    <x v="1"/>
    <x v="3"/>
    <x v="36"/>
    <s v=" Total_JP"/>
    <x v="51"/>
    <n v="0"/>
  </r>
  <r>
    <s v="Incremental"/>
    <s v="Media"/>
    <x v="1"/>
    <x v="3"/>
    <x v="36"/>
    <s v=" Total_JP"/>
    <x v="52"/>
    <n v="0"/>
  </r>
  <r>
    <s v="Incremental"/>
    <s v="Media"/>
    <x v="1"/>
    <x v="3"/>
    <x v="36"/>
    <s v=" Total_JP"/>
    <x v="53"/>
    <n v="0"/>
  </r>
  <r>
    <s v="Incremental"/>
    <s v="Media"/>
    <x v="1"/>
    <x v="3"/>
    <x v="36"/>
    <s v=" Total_JP"/>
    <x v="54"/>
    <n v="0"/>
  </r>
  <r>
    <s v="Incremental"/>
    <s v="Media"/>
    <x v="1"/>
    <x v="3"/>
    <x v="36"/>
    <s v=" Total_JP"/>
    <x v="55"/>
    <n v="0"/>
  </r>
  <r>
    <s v="Incremental"/>
    <s v="Media"/>
    <x v="1"/>
    <x v="3"/>
    <x v="36"/>
    <s v=" Total_JP"/>
    <x v="56"/>
    <n v="0"/>
  </r>
  <r>
    <s v="Incremental"/>
    <s v="Media"/>
    <x v="1"/>
    <x v="3"/>
    <x v="36"/>
    <s v=" Total_JP"/>
    <x v="57"/>
    <n v="0"/>
  </r>
  <r>
    <s v="Incremental"/>
    <s v="Media"/>
    <x v="1"/>
    <x v="3"/>
    <x v="36"/>
    <s v=" Total_JP"/>
    <x v="58"/>
    <n v="0"/>
  </r>
  <r>
    <s v="Incremental"/>
    <s v="Media"/>
    <x v="1"/>
    <x v="3"/>
    <x v="36"/>
    <s v=" Total_JP"/>
    <x v="59"/>
    <n v="0"/>
  </r>
  <r>
    <s v="Incremental"/>
    <s v="Media"/>
    <x v="1"/>
    <x v="3"/>
    <x v="36"/>
    <s v=" Total_JP"/>
    <x v="60"/>
    <n v="0"/>
  </r>
  <r>
    <s v="Incremental"/>
    <s v="Media"/>
    <x v="1"/>
    <x v="3"/>
    <x v="36"/>
    <s v=" Total_JP"/>
    <x v="61"/>
    <n v="0"/>
  </r>
  <r>
    <s v="Incremental"/>
    <s v="Media"/>
    <x v="1"/>
    <x v="3"/>
    <x v="36"/>
    <s v=" Total_JP"/>
    <x v="62"/>
    <n v="0"/>
  </r>
  <r>
    <s v="Incremental"/>
    <s v="Media"/>
    <x v="1"/>
    <x v="3"/>
    <x v="36"/>
    <s v=" Total_JP"/>
    <x v="63"/>
    <n v="0"/>
  </r>
  <r>
    <s v="Incremental"/>
    <s v="Media"/>
    <x v="1"/>
    <x v="3"/>
    <x v="36"/>
    <s v=" Total_JP"/>
    <x v="64"/>
    <n v="0"/>
  </r>
  <r>
    <s v="Incremental"/>
    <s v="Media"/>
    <x v="1"/>
    <x v="3"/>
    <x v="36"/>
    <s v=" Total_JP"/>
    <x v="65"/>
    <n v="0"/>
  </r>
  <r>
    <s v="Incremental"/>
    <s v="Media"/>
    <x v="1"/>
    <x v="3"/>
    <x v="36"/>
    <s v=" Total_JP"/>
    <x v="66"/>
    <n v="0"/>
  </r>
  <r>
    <s v="Incremental"/>
    <s v="Media"/>
    <x v="1"/>
    <x v="3"/>
    <x v="36"/>
    <s v=" Total_JP"/>
    <x v="67"/>
    <n v="0"/>
  </r>
  <r>
    <s v="Incremental"/>
    <s v="Media"/>
    <x v="1"/>
    <x v="3"/>
    <x v="36"/>
    <s v=" Total_JP"/>
    <x v="68"/>
    <n v="0"/>
  </r>
  <r>
    <s v="Incremental"/>
    <s v="Media"/>
    <x v="1"/>
    <x v="3"/>
    <x v="36"/>
    <s v=" Total_JP"/>
    <x v="69"/>
    <n v="0"/>
  </r>
  <r>
    <s v="Incremental"/>
    <s v="Media"/>
    <x v="1"/>
    <x v="3"/>
    <x v="36"/>
    <s v=" Total_JP"/>
    <x v="70"/>
    <n v="0"/>
  </r>
  <r>
    <s v="Incremental"/>
    <s v="Media"/>
    <x v="1"/>
    <x v="3"/>
    <x v="36"/>
    <s v=" Total_JP"/>
    <x v="71"/>
    <n v="0"/>
  </r>
  <r>
    <s v="Incremental"/>
    <s v="Media"/>
    <x v="1"/>
    <x v="3"/>
    <x v="36"/>
    <s v=" Total_JP"/>
    <x v="72"/>
    <n v="0"/>
  </r>
  <r>
    <s v="Incremental"/>
    <s v="Media"/>
    <x v="1"/>
    <x v="3"/>
    <x v="36"/>
    <s v=" Total_JP"/>
    <x v="73"/>
    <n v="0"/>
  </r>
  <r>
    <s v="Incremental"/>
    <s v="Media"/>
    <x v="1"/>
    <x v="3"/>
    <x v="36"/>
    <s v=" Total_JP"/>
    <x v="74"/>
    <n v="0"/>
  </r>
  <r>
    <s v="Incremental"/>
    <s v="Media"/>
    <x v="1"/>
    <x v="3"/>
    <x v="36"/>
    <s v=" Total_JP"/>
    <x v="75"/>
    <n v="0"/>
  </r>
  <r>
    <s v="Incremental"/>
    <s v="Media"/>
    <x v="1"/>
    <x v="3"/>
    <x v="36"/>
    <s v=" Total_JP"/>
    <x v="76"/>
    <n v="0"/>
  </r>
  <r>
    <s v="Incremental"/>
    <s v="Media"/>
    <x v="1"/>
    <x v="3"/>
    <x v="36"/>
    <s v=" Total_JP"/>
    <x v="77"/>
    <n v="0"/>
  </r>
  <r>
    <s v="Incremental"/>
    <s v="Media"/>
    <x v="1"/>
    <x v="3"/>
    <x v="36"/>
    <s v=" Total_JP"/>
    <x v="78"/>
    <n v="0"/>
  </r>
  <r>
    <s v="Incremental"/>
    <s v="Media"/>
    <x v="1"/>
    <x v="3"/>
    <x v="36"/>
    <s v=" Total_JP"/>
    <x v="79"/>
    <n v="0"/>
  </r>
  <r>
    <s v="Incremental"/>
    <s v="Media"/>
    <x v="1"/>
    <x v="3"/>
    <x v="36"/>
    <s v=" Total_JP"/>
    <x v="80"/>
    <n v="0"/>
  </r>
  <r>
    <s v="Incremental"/>
    <s v="Media"/>
    <x v="1"/>
    <x v="3"/>
    <x v="36"/>
    <s v=" Total_JP"/>
    <x v="81"/>
    <n v="0"/>
  </r>
  <r>
    <s v="Incremental"/>
    <s v="Media"/>
    <x v="1"/>
    <x v="3"/>
    <x v="36"/>
    <s v=" Total_JP"/>
    <x v="82"/>
    <n v="0"/>
  </r>
  <r>
    <s v="Incremental"/>
    <s v="Media"/>
    <x v="1"/>
    <x v="3"/>
    <x v="36"/>
    <s v=" Total_JP"/>
    <x v="83"/>
    <n v="0"/>
  </r>
  <r>
    <s v="Incremental"/>
    <s v="Media"/>
    <x v="1"/>
    <x v="3"/>
    <x v="36"/>
    <s v=" Total_JP"/>
    <x v="84"/>
    <n v="0"/>
  </r>
  <r>
    <s v="Incremental"/>
    <s v="Media"/>
    <x v="1"/>
    <x v="3"/>
    <x v="36"/>
    <s v=" Total_JP"/>
    <x v="85"/>
    <n v="0"/>
  </r>
  <r>
    <s v="Incremental"/>
    <s v="Media"/>
    <x v="1"/>
    <x v="3"/>
    <x v="36"/>
    <s v=" Total_JP"/>
    <x v="86"/>
    <n v="0"/>
  </r>
  <r>
    <s v="Incremental"/>
    <s v="Media"/>
    <x v="1"/>
    <x v="3"/>
    <x v="36"/>
    <s v=" Total_JP"/>
    <x v="87"/>
    <n v="0"/>
  </r>
  <r>
    <s v="Incremental"/>
    <s v="Media"/>
    <x v="1"/>
    <x v="3"/>
    <x v="36"/>
    <s v=" Total_JP"/>
    <x v="88"/>
    <n v="0"/>
  </r>
  <r>
    <s v="Incremental"/>
    <s v="Media"/>
    <x v="1"/>
    <x v="3"/>
    <x v="36"/>
    <s v=" Total_JP"/>
    <x v="89"/>
    <n v="0"/>
  </r>
  <r>
    <s v="Incremental"/>
    <s v="Media"/>
    <x v="1"/>
    <x v="3"/>
    <x v="36"/>
    <s v=" Total_JP"/>
    <x v="90"/>
    <n v="0"/>
  </r>
  <r>
    <s v="Incremental"/>
    <s v="Media"/>
    <x v="1"/>
    <x v="3"/>
    <x v="36"/>
    <s v=" Total_JP"/>
    <x v="91"/>
    <n v="0"/>
  </r>
  <r>
    <s v="Incremental"/>
    <s v="Media"/>
    <x v="1"/>
    <x v="3"/>
    <x v="36"/>
    <s v=" Total_JP"/>
    <x v="92"/>
    <n v="0"/>
  </r>
  <r>
    <s v="Incremental"/>
    <s v="Media"/>
    <x v="1"/>
    <x v="3"/>
    <x v="36"/>
    <s v=" Total_JP"/>
    <x v="93"/>
    <n v="0"/>
  </r>
  <r>
    <s v="Incremental"/>
    <s v="Media"/>
    <x v="1"/>
    <x v="3"/>
    <x v="36"/>
    <s v=" Total_JP"/>
    <x v="94"/>
    <n v="0"/>
  </r>
  <r>
    <s v="Incremental"/>
    <s v="Media"/>
    <x v="1"/>
    <x v="3"/>
    <x v="36"/>
    <s v=" Total_JP"/>
    <x v="95"/>
    <n v="0"/>
  </r>
  <r>
    <s v="Incremental"/>
    <s v="Media"/>
    <x v="1"/>
    <x v="3"/>
    <x v="36"/>
    <s v=" Total_JP"/>
    <x v="96"/>
    <n v="0"/>
  </r>
  <r>
    <s v="Incremental"/>
    <s v="Media"/>
    <x v="1"/>
    <x v="3"/>
    <x v="36"/>
    <s v=" Total_JP"/>
    <x v="97"/>
    <n v="0"/>
  </r>
  <r>
    <s v="Incremental"/>
    <s v="Media"/>
    <x v="1"/>
    <x v="3"/>
    <x v="36"/>
    <s v=" Total_JP"/>
    <x v="98"/>
    <n v="0"/>
  </r>
  <r>
    <s v="Incremental"/>
    <s v="Media"/>
    <x v="1"/>
    <x v="3"/>
    <x v="36"/>
    <s v=" Total_JP"/>
    <x v="99"/>
    <n v="0"/>
  </r>
  <r>
    <s v="Incremental"/>
    <s v="Media"/>
    <x v="1"/>
    <x v="3"/>
    <x v="36"/>
    <s v=" Total_JP"/>
    <x v="100"/>
    <n v="0"/>
  </r>
  <r>
    <s v="Incremental"/>
    <s v="Media"/>
    <x v="1"/>
    <x v="3"/>
    <x v="36"/>
    <s v=" Total_JP"/>
    <x v="101"/>
    <n v="0"/>
  </r>
  <r>
    <s v="Incremental"/>
    <s v="Media"/>
    <x v="1"/>
    <x v="3"/>
    <x v="36"/>
    <s v=" Total_JP"/>
    <x v="102"/>
    <n v="0"/>
  </r>
  <r>
    <s v="Incremental"/>
    <s v="Media"/>
    <x v="1"/>
    <x v="3"/>
    <x v="36"/>
    <s v=" Total_JP"/>
    <x v="103"/>
    <n v="0"/>
  </r>
  <r>
    <s v="Incremental"/>
    <s v="Media"/>
    <x v="1"/>
    <x v="3"/>
    <x v="36"/>
    <s v=" Total_JP"/>
    <x v="104"/>
    <n v="0"/>
  </r>
  <r>
    <s v="Incremental"/>
    <s v="Media"/>
    <x v="1"/>
    <x v="3"/>
    <x v="36"/>
    <s v=" Total_JP"/>
    <x v="105"/>
    <n v="0"/>
  </r>
  <r>
    <s v="Incremental"/>
    <s v="Media"/>
    <x v="1"/>
    <x v="3"/>
    <x v="36"/>
    <s v=" Total_JP"/>
    <x v="106"/>
    <n v="0"/>
  </r>
  <r>
    <s v="Incremental"/>
    <s v="Media"/>
    <x v="1"/>
    <x v="3"/>
    <x v="36"/>
    <s v=" Total_JP"/>
    <x v="107"/>
    <n v="0"/>
  </r>
  <r>
    <s v="Incremental"/>
    <s v="Media"/>
    <x v="1"/>
    <x v="3"/>
    <x v="36"/>
    <s v=" Total_JP"/>
    <x v="108"/>
    <n v="0"/>
  </r>
  <r>
    <s v="Incremental"/>
    <s v="Media"/>
    <x v="1"/>
    <x v="3"/>
    <x v="36"/>
    <s v=" Total_JP"/>
    <x v="109"/>
    <n v="0"/>
  </r>
  <r>
    <s v="Incremental"/>
    <s v="Media"/>
    <x v="1"/>
    <x v="3"/>
    <x v="36"/>
    <s v=" Total_JP"/>
    <x v="110"/>
    <n v="0"/>
  </r>
  <r>
    <s v="Incremental"/>
    <s v="Media"/>
    <x v="1"/>
    <x v="3"/>
    <x v="36"/>
    <s v=" Total_JP"/>
    <x v="111"/>
    <n v="0"/>
  </r>
  <r>
    <s v="Incremental"/>
    <s v="Media"/>
    <x v="1"/>
    <x v="3"/>
    <x v="36"/>
    <s v=" Total_JP"/>
    <x v="112"/>
    <n v="0"/>
  </r>
  <r>
    <s v="Incremental"/>
    <s v="Media"/>
    <x v="1"/>
    <x v="3"/>
    <x v="36"/>
    <s v=" Total_JP"/>
    <x v="113"/>
    <n v="0"/>
  </r>
  <r>
    <s v="Incremental"/>
    <s v="Media"/>
    <x v="1"/>
    <x v="3"/>
    <x v="36"/>
    <s v=" Total_JP"/>
    <x v="114"/>
    <n v="0"/>
  </r>
  <r>
    <s v="Incremental"/>
    <s v="Media"/>
    <x v="1"/>
    <x v="3"/>
    <x v="36"/>
    <s v=" Total_JP"/>
    <x v="115"/>
    <n v="0"/>
  </r>
  <r>
    <s v="Incremental"/>
    <s v="Media"/>
    <x v="1"/>
    <x v="3"/>
    <x v="36"/>
    <s v=" Total_JP"/>
    <x v="116"/>
    <n v="0"/>
  </r>
  <r>
    <s v="Incremental"/>
    <s v="Media"/>
    <x v="1"/>
    <x v="3"/>
    <x v="36"/>
    <s v=" Total_JP"/>
    <x v="117"/>
    <n v="0"/>
  </r>
  <r>
    <s v="Incremental"/>
    <s v="Media"/>
    <x v="1"/>
    <x v="3"/>
    <x v="36"/>
    <s v=" Total_JP"/>
    <x v="118"/>
    <n v="0"/>
  </r>
  <r>
    <s v="Incremental"/>
    <s v="Media"/>
    <x v="1"/>
    <x v="3"/>
    <x v="36"/>
    <s v=" Total_JP"/>
    <x v="119"/>
    <n v="0"/>
  </r>
  <r>
    <s v="Incremental"/>
    <s v="Media"/>
    <x v="1"/>
    <x v="3"/>
    <x v="36"/>
    <s v=" Total_JP"/>
    <x v="120"/>
    <n v="0"/>
  </r>
  <r>
    <s v="Incremental"/>
    <s v="Media"/>
    <x v="1"/>
    <x v="3"/>
    <x v="36"/>
    <s v=" Total_JP"/>
    <x v="121"/>
    <n v="0"/>
  </r>
  <r>
    <s v="Incremental"/>
    <s v="Media"/>
    <x v="1"/>
    <x v="3"/>
    <x v="36"/>
    <s v=" Total_JP"/>
    <x v="122"/>
    <n v="0"/>
  </r>
  <r>
    <s v="Incremental"/>
    <s v="Media"/>
    <x v="1"/>
    <x v="3"/>
    <x v="36"/>
    <s v=" Total_JP"/>
    <x v="123"/>
    <n v="0"/>
  </r>
  <r>
    <s v="Incremental"/>
    <s v="Media"/>
    <x v="1"/>
    <x v="3"/>
    <x v="36"/>
    <s v=" Total_JP"/>
    <x v="124"/>
    <n v="0"/>
  </r>
  <r>
    <s v="Incremental"/>
    <s v="Media"/>
    <x v="1"/>
    <x v="3"/>
    <x v="36"/>
    <s v=" Total_JP"/>
    <x v="125"/>
    <n v="0"/>
  </r>
  <r>
    <s v="Incremental"/>
    <s v="Media"/>
    <x v="1"/>
    <x v="3"/>
    <x v="36"/>
    <s v=" Total_JP"/>
    <x v="126"/>
    <n v="0"/>
  </r>
  <r>
    <s v="Incremental"/>
    <s v="Media"/>
    <x v="1"/>
    <x v="3"/>
    <x v="36"/>
    <s v=" Total_JP"/>
    <x v="127"/>
    <n v="0"/>
  </r>
  <r>
    <s v="Incremental"/>
    <s v="Media"/>
    <x v="1"/>
    <x v="3"/>
    <x v="36"/>
    <s v=" Total_JP"/>
    <x v="128"/>
    <n v="0"/>
  </r>
  <r>
    <s v="Incremental"/>
    <s v="Media"/>
    <x v="1"/>
    <x v="3"/>
    <x v="36"/>
    <s v=" Total_JP"/>
    <x v="129"/>
    <n v="0"/>
  </r>
  <r>
    <s v="Incremental"/>
    <s v="Media"/>
    <x v="1"/>
    <x v="3"/>
    <x v="36"/>
    <s v=" Total_JP"/>
    <x v="130"/>
    <n v="0"/>
  </r>
  <r>
    <s v="Incremental"/>
    <s v="Media"/>
    <x v="1"/>
    <x v="3"/>
    <x v="36"/>
    <s v=" Total_JP"/>
    <x v="131"/>
    <n v="0"/>
  </r>
  <r>
    <s v="Incremental"/>
    <s v="Media"/>
    <x v="1"/>
    <x v="3"/>
    <x v="36"/>
    <s v=" Total_JP"/>
    <x v="132"/>
    <n v="0"/>
  </r>
  <r>
    <s v="Incremental"/>
    <s v="Media"/>
    <x v="1"/>
    <x v="3"/>
    <x v="36"/>
    <s v=" Total_JP"/>
    <x v="133"/>
    <n v="0"/>
  </r>
  <r>
    <s v="Incremental"/>
    <s v="Media"/>
    <x v="1"/>
    <x v="3"/>
    <x v="36"/>
    <s v=" Total_JP"/>
    <x v="134"/>
    <n v="0"/>
  </r>
  <r>
    <s v="Incremental"/>
    <s v="Media"/>
    <x v="1"/>
    <x v="3"/>
    <x v="36"/>
    <s v=" Total_JP"/>
    <x v="135"/>
    <n v="0"/>
  </r>
  <r>
    <s v="Incremental"/>
    <s v="Media"/>
    <x v="1"/>
    <x v="3"/>
    <x v="36"/>
    <s v=" Total_JP"/>
    <x v="136"/>
    <n v="0"/>
  </r>
  <r>
    <s v="Incremental"/>
    <s v="Media"/>
    <x v="1"/>
    <x v="3"/>
    <x v="36"/>
    <s v=" Total_JP"/>
    <x v="137"/>
    <n v="0"/>
  </r>
  <r>
    <s v="Incremental"/>
    <s v="Media"/>
    <x v="1"/>
    <x v="3"/>
    <x v="36"/>
    <s v=" Total_JP"/>
    <x v="138"/>
    <n v="0"/>
  </r>
  <r>
    <s v="Incremental"/>
    <s v="Media"/>
    <x v="1"/>
    <x v="3"/>
    <x v="36"/>
    <s v=" Total_JP"/>
    <x v="139"/>
    <n v="0"/>
  </r>
  <r>
    <s v="Incremental"/>
    <s v="Media"/>
    <x v="1"/>
    <x v="3"/>
    <x v="36"/>
    <s v=" Total_JP"/>
    <x v="140"/>
    <n v="0"/>
  </r>
  <r>
    <s v="Incremental"/>
    <s v="Media"/>
    <x v="1"/>
    <x v="3"/>
    <x v="36"/>
    <s v=" Total_JP"/>
    <x v="141"/>
    <n v="0"/>
  </r>
  <r>
    <s v="Incremental"/>
    <s v="Media"/>
    <x v="1"/>
    <x v="3"/>
    <x v="36"/>
    <s v=" Total_JP"/>
    <x v="142"/>
    <n v="0"/>
  </r>
  <r>
    <s v="Incremental"/>
    <s v="Media"/>
    <x v="1"/>
    <x v="3"/>
    <x v="36"/>
    <s v=" Total_JP"/>
    <x v="143"/>
    <n v="0"/>
  </r>
  <r>
    <s v="Incremental"/>
    <s v="Media"/>
    <x v="1"/>
    <x v="3"/>
    <x v="36"/>
    <s v=" Total_JP"/>
    <x v="144"/>
    <n v="0"/>
  </r>
  <r>
    <s v="Incremental"/>
    <s v="Media"/>
    <x v="1"/>
    <x v="3"/>
    <x v="36"/>
    <s v=" Total_JP"/>
    <x v="145"/>
    <n v="0"/>
  </r>
  <r>
    <s v="Incremental"/>
    <s v="Media"/>
    <x v="1"/>
    <x v="3"/>
    <x v="36"/>
    <s v=" Total_JP"/>
    <x v="146"/>
    <n v="0"/>
  </r>
  <r>
    <s v="Incremental"/>
    <s v="Media"/>
    <x v="1"/>
    <x v="3"/>
    <x v="36"/>
    <s v=" Total_JP"/>
    <x v="147"/>
    <n v="0"/>
  </r>
  <r>
    <s v="Incremental"/>
    <s v="Media"/>
    <x v="1"/>
    <x v="3"/>
    <x v="36"/>
    <s v=" Total_JP"/>
    <x v="148"/>
    <n v="0"/>
  </r>
  <r>
    <s v="Incremental"/>
    <s v="Media"/>
    <x v="1"/>
    <x v="3"/>
    <x v="36"/>
    <s v=" Total_JP"/>
    <x v="149"/>
    <n v="0"/>
  </r>
  <r>
    <s v="Incremental"/>
    <s v="Media"/>
    <x v="1"/>
    <x v="3"/>
    <x v="36"/>
    <s v=" Total_JP"/>
    <x v="150"/>
    <n v="0"/>
  </r>
  <r>
    <s v="Incremental"/>
    <s v="Media"/>
    <x v="1"/>
    <x v="3"/>
    <x v="36"/>
    <s v=" Total_JP"/>
    <x v="151"/>
    <n v="0"/>
  </r>
  <r>
    <s v="Incremental"/>
    <s v="Media"/>
    <x v="1"/>
    <x v="3"/>
    <x v="36"/>
    <s v=" Total_JP"/>
    <x v="152"/>
    <n v="0"/>
  </r>
  <r>
    <s v="Incremental"/>
    <s v="Media"/>
    <x v="1"/>
    <x v="3"/>
    <x v="36"/>
    <s v=" Total_JP"/>
    <x v="153"/>
    <n v="0"/>
  </r>
  <r>
    <s v="Incremental"/>
    <s v="Media"/>
    <x v="1"/>
    <x v="3"/>
    <x v="36"/>
    <s v=" Total_JP"/>
    <x v="154"/>
    <n v="0"/>
  </r>
  <r>
    <s v="Incremental"/>
    <s v="Media"/>
    <x v="1"/>
    <x v="3"/>
    <x v="36"/>
    <s v=" Total_JP"/>
    <x v="155"/>
    <n v="0"/>
  </r>
  <r>
    <s v="Base"/>
    <s v="Baseline"/>
    <x v="0"/>
    <x v="0"/>
    <x v="37"/>
    <s v=" Total_JP"/>
    <x v="0"/>
    <n v="0"/>
  </r>
  <r>
    <s v="Base"/>
    <s v="Baseline"/>
    <x v="0"/>
    <x v="0"/>
    <x v="37"/>
    <s v=" Total_JP"/>
    <x v="1"/>
    <n v="0"/>
  </r>
  <r>
    <s v="Base"/>
    <s v="Baseline"/>
    <x v="0"/>
    <x v="0"/>
    <x v="37"/>
    <s v=" Total_JP"/>
    <x v="2"/>
    <n v="0"/>
  </r>
  <r>
    <s v="Base"/>
    <s v="Baseline"/>
    <x v="0"/>
    <x v="0"/>
    <x v="37"/>
    <s v=" Total_JP"/>
    <x v="3"/>
    <n v="0"/>
  </r>
  <r>
    <s v="Base"/>
    <s v="Baseline"/>
    <x v="0"/>
    <x v="0"/>
    <x v="37"/>
    <s v=" Total_JP"/>
    <x v="4"/>
    <n v="0"/>
  </r>
  <r>
    <s v="Base"/>
    <s v="Baseline"/>
    <x v="0"/>
    <x v="0"/>
    <x v="37"/>
    <s v=" Total_JP"/>
    <x v="5"/>
    <n v="0"/>
  </r>
  <r>
    <s v="Base"/>
    <s v="Baseline"/>
    <x v="0"/>
    <x v="0"/>
    <x v="37"/>
    <s v=" Total_JP"/>
    <x v="6"/>
    <n v="0"/>
  </r>
  <r>
    <s v="Base"/>
    <s v="Baseline"/>
    <x v="0"/>
    <x v="0"/>
    <x v="37"/>
    <s v=" Total_JP"/>
    <x v="7"/>
    <n v="0"/>
  </r>
  <r>
    <s v="Base"/>
    <s v="Baseline"/>
    <x v="0"/>
    <x v="0"/>
    <x v="37"/>
    <s v=" Total_JP"/>
    <x v="8"/>
    <n v="0"/>
  </r>
  <r>
    <s v="Base"/>
    <s v="Baseline"/>
    <x v="0"/>
    <x v="0"/>
    <x v="37"/>
    <s v=" Total_JP"/>
    <x v="9"/>
    <n v="0"/>
  </r>
  <r>
    <s v="Base"/>
    <s v="Baseline"/>
    <x v="0"/>
    <x v="0"/>
    <x v="37"/>
    <s v=" Total_JP"/>
    <x v="10"/>
    <n v="0"/>
  </r>
  <r>
    <s v="Base"/>
    <s v="Baseline"/>
    <x v="0"/>
    <x v="0"/>
    <x v="37"/>
    <s v=" Total_JP"/>
    <x v="11"/>
    <n v="0"/>
  </r>
  <r>
    <s v="Base"/>
    <s v="Baseline"/>
    <x v="0"/>
    <x v="0"/>
    <x v="37"/>
    <s v=" Total_JP"/>
    <x v="12"/>
    <n v="0"/>
  </r>
  <r>
    <s v="Base"/>
    <s v="Baseline"/>
    <x v="0"/>
    <x v="0"/>
    <x v="37"/>
    <s v=" Total_JP"/>
    <x v="13"/>
    <n v="0"/>
  </r>
  <r>
    <s v="Base"/>
    <s v="Baseline"/>
    <x v="0"/>
    <x v="0"/>
    <x v="37"/>
    <s v=" Total_JP"/>
    <x v="14"/>
    <n v="0"/>
  </r>
  <r>
    <s v="Base"/>
    <s v="Baseline"/>
    <x v="0"/>
    <x v="0"/>
    <x v="37"/>
    <s v=" Total_JP"/>
    <x v="15"/>
    <n v="0"/>
  </r>
  <r>
    <s v="Base"/>
    <s v="Baseline"/>
    <x v="0"/>
    <x v="0"/>
    <x v="37"/>
    <s v=" Total_JP"/>
    <x v="16"/>
    <n v="0"/>
  </r>
  <r>
    <s v="Base"/>
    <s v="Baseline"/>
    <x v="0"/>
    <x v="0"/>
    <x v="37"/>
    <s v=" Total_JP"/>
    <x v="17"/>
    <n v="0"/>
  </r>
  <r>
    <s v="Base"/>
    <s v="Baseline"/>
    <x v="0"/>
    <x v="0"/>
    <x v="37"/>
    <s v=" Total_JP"/>
    <x v="18"/>
    <n v="0"/>
  </r>
  <r>
    <s v="Base"/>
    <s v="Baseline"/>
    <x v="0"/>
    <x v="0"/>
    <x v="37"/>
    <s v=" Total_JP"/>
    <x v="19"/>
    <n v="0"/>
  </r>
  <r>
    <s v="Base"/>
    <s v="Baseline"/>
    <x v="0"/>
    <x v="0"/>
    <x v="37"/>
    <s v=" Total_JP"/>
    <x v="20"/>
    <n v="0"/>
  </r>
  <r>
    <s v="Base"/>
    <s v="Baseline"/>
    <x v="0"/>
    <x v="0"/>
    <x v="37"/>
    <s v=" Total_JP"/>
    <x v="21"/>
    <n v="0"/>
  </r>
  <r>
    <s v="Base"/>
    <s v="Baseline"/>
    <x v="0"/>
    <x v="0"/>
    <x v="37"/>
    <s v=" Total_JP"/>
    <x v="22"/>
    <n v="0"/>
  </r>
  <r>
    <s v="Base"/>
    <s v="Baseline"/>
    <x v="0"/>
    <x v="0"/>
    <x v="37"/>
    <s v=" Total_JP"/>
    <x v="23"/>
    <n v="0"/>
  </r>
  <r>
    <s v="Base"/>
    <s v="Baseline"/>
    <x v="0"/>
    <x v="0"/>
    <x v="37"/>
    <s v=" Total_JP"/>
    <x v="24"/>
    <n v="0"/>
  </r>
  <r>
    <s v="Base"/>
    <s v="Baseline"/>
    <x v="0"/>
    <x v="0"/>
    <x v="37"/>
    <s v=" Total_JP"/>
    <x v="25"/>
    <n v="0"/>
  </r>
  <r>
    <s v="Base"/>
    <s v="Baseline"/>
    <x v="0"/>
    <x v="0"/>
    <x v="37"/>
    <s v=" Total_JP"/>
    <x v="26"/>
    <n v="0"/>
  </r>
  <r>
    <s v="Base"/>
    <s v="Baseline"/>
    <x v="0"/>
    <x v="0"/>
    <x v="37"/>
    <s v=" Total_JP"/>
    <x v="27"/>
    <n v="0"/>
  </r>
  <r>
    <s v="Base"/>
    <s v="Baseline"/>
    <x v="0"/>
    <x v="0"/>
    <x v="37"/>
    <s v=" Total_JP"/>
    <x v="28"/>
    <n v="0"/>
  </r>
  <r>
    <s v="Base"/>
    <s v="Baseline"/>
    <x v="0"/>
    <x v="0"/>
    <x v="37"/>
    <s v=" Total_JP"/>
    <x v="29"/>
    <n v="0"/>
  </r>
  <r>
    <s v="Base"/>
    <s v="Baseline"/>
    <x v="0"/>
    <x v="0"/>
    <x v="37"/>
    <s v=" Total_JP"/>
    <x v="30"/>
    <n v="-830364.06021430006"/>
  </r>
  <r>
    <s v="Base"/>
    <s v="Baseline"/>
    <x v="0"/>
    <x v="0"/>
    <x v="37"/>
    <s v=" Total_JP"/>
    <x v="31"/>
    <n v="0"/>
  </r>
  <r>
    <s v="Base"/>
    <s v="Baseline"/>
    <x v="0"/>
    <x v="0"/>
    <x v="37"/>
    <s v=" Total_JP"/>
    <x v="32"/>
    <n v="0"/>
  </r>
  <r>
    <s v="Base"/>
    <s v="Baseline"/>
    <x v="0"/>
    <x v="0"/>
    <x v="37"/>
    <s v=" Total_JP"/>
    <x v="33"/>
    <n v="0"/>
  </r>
  <r>
    <s v="Base"/>
    <s v="Baseline"/>
    <x v="0"/>
    <x v="0"/>
    <x v="37"/>
    <s v=" Total_JP"/>
    <x v="34"/>
    <n v="0"/>
  </r>
  <r>
    <s v="Base"/>
    <s v="Baseline"/>
    <x v="0"/>
    <x v="0"/>
    <x v="37"/>
    <s v=" Total_JP"/>
    <x v="35"/>
    <n v="0"/>
  </r>
  <r>
    <s v="Base"/>
    <s v="Baseline"/>
    <x v="0"/>
    <x v="0"/>
    <x v="37"/>
    <s v=" Total_JP"/>
    <x v="36"/>
    <n v="0"/>
  </r>
  <r>
    <s v="Base"/>
    <s v="Baseline"/>
    <x v="0"/>
    <x v="0"/>
    <x v="37"/>
    <s v=" Total_JP"/>
    <x v="37"/>
    <n v="0"/>
  </r>
  <r>
    <s v="Base"/>
    <s v="Baseline"/>
    <x v="0"/>
    <x v="0"/>
    <x v="37"/>
    <s v=" Total_JP"/>
    <x v="38"/>
    <n v="0"/>
  </r>
  <r>
    <s v="Base"/>
    <s v="Baseline"/>
    <x v="0"/>
    <x v="0"/>
    <x v="37"/>
    <s v=" Total_JP"/>
    <x v="39"/>
    <n v="0"/>
  </r>
  <r>
    <s v="Base"/>
    <s v="Baseline"/>
    <x v="0"/>
    <x v="0"/>
    <x v="37"/>
    <s v=" Total_JP"/>
    <x v="40"/>
    <n v="0"/>
  </r>
  <r>
    <s v="Base"/>
    <s v="Baseline"/>
    <x v="0"/>
    <x v="0"/>
    <x v="37"/>
    <s v=" Total_JP"/>
    <x v="41"/>
    <n v="0"/>
  </r>
  <r>
    <s v="Base"/>
    <s v="Baseline"/>
    <x v="0"/>
    <x v="0"/>
    <x v="37"/>
    <s v=" Total_JP"/>
    <x v="42"/>
    <n v="0"/>
  </r>
  <r>
    <s v="Base"/>
    <s v="Baseline"/>
    <x v="0"/>
    <x v="0"/>
    <x v="37"/>
    <s v=" Total_JP"/>
    <x v="43"/>
    <n v="0"/>
  </r>
  <r>
    <s v="Base"/>
    <s v="Baseline"/>
    <x v="0"/>
    <x v="0"/>
    <x v="37"/>
    <s v=" Total_JP"/>
    <x v="44"/>
    <n v="0"/>
  </r>
  <r>
    <s v="Base"/>
    <s v="Baseline"/>
    <x v="0"/>
    <x v="0"/>
    <x v="37"/>
    <s v=" Total_JP"/>
    <x v="45"/>
    <n v="0"/>
  </r>
  <r>
    <s v="Base"/>
    <s v="Baseline"/>
    <x v="0"/>
    <x v="0"/>
    <x v="37"/>
    <s v=" Total_JP"/>
    <x v="46"/>
    <n v="0"/>
  </r>
  <r>
    <s v="Base"/>
    <s v="Baseline"/>
    <x v="0"/>
    <x v="0"/>
    <x v="37"/>
    <s v=" Total_JP"/>
    <x v="47"/>
    <n v="0"/>
  </r>
  <r>
    <s v="Base"/>
    <s v="Baseline"/>
    <x v="0"/>
    <x v="0"/>
    <x v="37"/>
    <s v=" Total_JP"/>
    <x v="48"/>
    <n v="0"/>
  </r>
  <r>
    <s v="Base"/>
    <s v="Baseline"/>
    <x v="0"/>
    <x v="0"/>
    <x v="37"/>
    <s v=" Total_JP"/>
    <x v="49"/>
    <n v="0"/>
  </r>
  <r>
    <s v="Base"/>
    <s v="Baseline"/>
    <x v="0"/>
    <x v="0"/>
    <x v="37"/>
    <s v=" Total_JP"/>
    <x v="50"/>
    <n v="0"/>
  </r>
  <r>
    <s v="Base"/>
    <s v="Baseline"/>
    <x v="0"/>
    <x v="0"/>
    <x v="37"/>
    <s v=" Total_JP"/>
    <x v="51"/>
    <n v="0"/>
  </r>
  <r>
    <s v="Base"/>
    <s v="Baseline"/>
    <x v="0"/>
    <x v="0"/>
    <x v="37"/>
    <s v=" Total_JP"/>
    <x v="52"/>
    <n v="0"/>
  </r>
  <r>
    <s v="Base"/>
    <s v="Baseline"/>
    <x v="0"/>
    <x v="0"/>
    <x v="37"/>
    <s v=" Total_JP"/>
    <x v="53"/>
    <n v="0"/>
  </r>
  <r>
    <s v="Base"/>
    <s v="Baseline"/>
    <x v="0"/>
    <x v="0"/>
    <x v="37"/>
    <s v=" Total_JP"/>
    <x v="54"/>
    <n v="0"/>
  </r>
  <r>
    <s v="Base"/>
    <s v="Baseline"/>
    <x v="0"/>
    <x v="0"/>
    <x v="37"/>
    <s v=" Total_JP"/>
    <x v="55"/>
    <n v="0"/>
  </r>
  <r>
    <s v="Base"/>
    <s v="Baseline"/>
    <x v="0"/>
    <x v="0"/>
    <x v="37"/>
    <s v=" Total_JP"/>
    <x v="56"/>
    <n v="0"/>
  </r>
  <r>
    <s v="Base"/>
    <s v="Baseline"/>
    <x v="0"/>
    <x v="0"/>
    <x v="37"/>
    <s v=" Total_JP"/>
    <x v="57"/>
    <n v="0"/>
  </r>
  <r>
    <s v="Base"/>
    <s v="Baseline"/>
    <x v="0"/>
    <x v="0"/>
    <x v="37"/>
    <s v=" Total_JP"/>
    <x v="58"/>
    <n v="0"/>
  </r>
  <r>
    <s v="Base"/>
    <s v="Baseline"/>
    <x v="0"/>
    <x v="0"/>
    <x v="37"/>
    <s v=" Total_JP"/>
    <x v="59"/>
    <n v="0"/>
  </r>
  <r>
    <s v="Base"/>
    <s v="Baseline"/>
    <x v="0"/>
    <x v="0"/>
    <x v="37"/>
    <s v=" Total_JP"/>
    <x v="60"/>
    <n v="0"/>
  </r>
  <r>
    <s v="Base"/>
    <s v="Baseline"/>
    <x v="0"/>
    <x v="0"/>
    <x v="37"/>
    <s v=" Total_JP"/>
    <x v="61"/>
    <n v="0"/>
  </r>
  <r>
    <s v="Base"/>
    <s v="Baseline"/>
    <x v="0"/>
    <x v="0"/>
    <x v="37"/>
    <s v=" Total_JP"/>
    <x v="62"/>
    <n v="0"/>
  </r>
  <r>
    <s v="Base"/>
    <s v="Baseline"/>
    <x v="0"/>
    <x v="0"/>
    <x v="37"/>
    <s v=" Total_JP"/>
    <x v="63"/>
    <n v="0"/>
  </r>
  <r>
    <s v="Base"/>
    <s v="Baseline"/>
    <x v="0"/>
    <x v="0"/>
    <x v="37"/>
    <s v=" Total_JP"/>
    <x v="64"/>
    <n v="0"/>
  </r>
  <r>
    <s v="Base"/>
    <s v="Baseline"/>
    <x v="0"/>
    <x v="0"/>
    <x v="37"/>
    <s v=" Total_JP"/>
    <x v="65"/>
    <n v="0"/>
  </r>
  <r>
    <s v="Base"/>
    <s v="Baseline"/>
    <x v="0"/>
    <x v="0"/>
    <x v="37"/>
    <s v=" Total_JP"/>
    <x v="66"/>
    <n v="0"/>
  </r>
  <r>
    <s v="Base"/>
    <s v="Baseline"/>
    <x v="0"/>
    <x v="0"/>
    <x v="37"/>
    <s v=" Total_JP"/>
    <x v="67"/>
    <n v="0"/>
  </r>
  <r>
    <s v="Base"/>
    <s v="Baseline"/>
    <x v="0"/>
    <x v="0"/>
    <x v="37"/>
    <s v=" Total_JP"/>
    <x v="68"/>
    <n v="0"/>
  </r>
  <r>
    <s v="Base"/>
    <s v="Baseline"/>
    <x v="0"/>
    <x v="0"/>
    <x v="37"/>
    <s v=" Total_JP"/>
    <x v="69"/>
    <n v="0"/>
  </r>
  <r>
    <s v="Base"/>
    <s v="Baseline"/>
    <x v="0"/>
    <x v="0"/>
    <x v="37"/>
    <s v=" Total_JP"/>
    <x v="70"/>
    <n v="0"/>
  </r>
  <r>
    <s v="Base"/>
    <s v="Baseline"/>
    <x v="0"/>
    <x v="0"/>
    <x v="37"/>
    <s v=" Total_JP"/>
    <x v="71"/>
    <n v="0"/>
  </r>
  <r>
    <s v="Base"/>
    <s v="Baseline"/>
    <x v="0"/>
    <x v="0"/>
    <x v="37"/>
    <s v=" Total_JP"/>
    <x v="72"/>
    <n v="0"/>
  </r>
  <r>
    <s v="Base"/>
    <s v="Baseline"/>
    <x v="0"/>
    <x v="0"/>
    <x v="37"/>
    <s v=" Total_JP"/>
    <x v="73"/>
    <n v="0"/>
  </r>
  <r>
    <s v="Base"/>
    <s v="Baseline"/>
    <x v="0"/>
    <x v="0"/>
    <x v="37"/>
    <s v=" Total_JP"/>
    <x v="74"/>
    <n v="0"/>
  </r>
  <r>
    <s v="Base"/>
    <s v="Baseline"/>
    <x v="0"/>
    <x v="0"/>
    <x v="37"/>
    <s v=" Total_JP"/>
    <x v="75"/>
    <n v="0"/>
  </r>
  <r>
    <s v="Base"/>
    <s v="Baseline"/>
    <x v="0"/>
    <x v="0"/>
    <x v="37"/>
    <s v=" Total_JP"/>
    <x v="76"/>
    <n v="0"/>
  </r>
  <r>
    <s v="Base"/>
    <s v="Baseline"/>
    <x v="0"/>
    <x v="0"/>
    <x v="37"/>
    <s v=" Total_JP"/>
    <x v="77"/>
    <n v="0"/>
  </r>
  <r>
    <s v="Base"/>
    <s v="Baseline"/>
    <x v="0"/>
    <x v="0"/>
    <x v="37"/>
    <s v=" Total_JP"/>
    <x v="78"/>
    <n v="0"/>
  </r>
  <r>
    <s v="Base"/>
    <s v="Baseline"/>
    <x v="0"/>
    <x v="0"/>
    <x v="37"/>
    <s v=" Total_JP"/>
    <x v="79"/>
    <n v="-830364.06021430006"/>
  </r>
  <r>
    <s v="Base"/>
    <s v="Baseline"/>
    <x v="0"/>
    <x v="0"/>
    <x v="37"/>
    <s v=" Total_JP"/>
    <x v="80"/>
    <n v="0"/>
  </r>
  <r>
    <s v="Base"/>
    <s v="Baseline"/>
    <x v="0"/>
    <x v="0"/>
    <x v="37"/>
    <s v=" Total_JP"/>
    <x v="81"/>
    <n v="0"/>
  </r>
  <r>
    <s v="Base"/>
    <s v="Baseline"/>
    <x v="0"/>
    <x v="0"/>
    <x v="37"/>
    <s v=" Total_JP"/>
    <x v="82"/>
    <n v="0"/>
  </r>
  <r>
    <s v="Base"/>
    <s v="Baseline"/>
    <x v="0"/>
    <x v="0"/>
    <x v="37"/>
    <s v=" Total_JP"/>
    <x v="83"/>
    <n v="0"/>
  </r>
  <r>
    <s v="Base"/>
    <s v="Baseline"/>
    <x v="0"/>
    <x v="0"/>
    <x v="37"/>
    <s v=" Total_JP"/>
    <x v="84"/>
    <n v="0"/>
  </r>
  <r>
    <s v="Base"/>
    <s v="Baseline"/>
    <x v="0"/>
    <x v="0"/>
    <x v="37"/>
    <s v=" Total_JP"/>
    <x v="85"/>
    <n v="0"/>
  </r>
  <r>
    <s v="Base"/>
    <s v="Baseline"/>
    <x v="0"/>
    <x v="0"/>
    <x v="37"/>
    <s v=" Total_JP"/>
    <x v="86"/>
    <n v="0"/>
  </r>
  <r>
    <s v="Base"/>
    <s v="Baseline"/>
    <x v="0"/>
    <x v="0"/>
    <x v="37"/>
    <s v=" Total_JP"/>
    <x v="87"/>
    <n v="0"/>
  </r>
  <r>
    <s v="Base"/>
    <s v="Baseline"/>
    <x v="0"/>
    <x v="0"/>
    <x v="37"/>
    <s v=" Total_JP"/>
    <x v="88"/>
    <n v="0"/>
  </r>
  <r>
    <s v="Base"/>
    <s v="Baseline"/>
    <x v="0"/>
    <x v="0"/>
    <x v="37"/>
    <s v=" Total_JP"/>
    <x v="89"/>
    <n v="0"/>
  </r>
  <r>
    <s v="Base"/>
    <s v="Baseline"/>
    <x v="0"/>
    <x v="0"/>
    <x v="37"/>
    <s v=" Total_JP"/>
    <x v="90"/>
    <n v="0"/>
  </r>
  <r>
    <s v="Base"/>
    <s v="Baseline"/>
    <x v="0"/>
    <x v="0"/>
    <x v="37"/>
    <s v=" Total_JP"/>
    <x v="91"/>
    <n v="0"/>
  </r>
  <r>
    <s v="Base"/>
    <s v="Baseline"/>
    <x v="0"/>
    <x v="0"/>
    <x v="37"/>
    <s v=" Total_JP"/>
    <x v="92"/>
    <n v="0"/>
  </r>
  <r>
    <s v="Base"/>
    <s v="Baseline"/>
    <x v="0"/>
    <x v="0"/>
    <x v="37"/>
    <s v=" Total_JP"/>
    <x v="93"/>
    <n v="0"/>
  </r>
  <r>
    <s v="Base"/>
    <s v="Baseline"/>
    <x v="0"/>
    <x v="0"/>
    <x v="37"/>
    <s v=" Total_JP"/>
    <x v="94"/>
    <n v="0"/>
  </r>
  <r>
    <s v="Base"/>
    <s v="Baseline"/>
    <x v="0"/>
    <x v="0"/>
    <x v="37"/>
    <s v=" Total_JP"/>
    <x v="95"/>
    <n v="0"/>
  </r>
  <r>
    <s v="Base"/>
    <s v="Baseline"/>
    <x v="0"/>
    <x v="0"/>
    <x v="37"/>
    <s v=" Total_JP"/>
    <x v="96"/>
    <n v="0"/>
  </r>
  <r>
    <s v="Base"/>
    <s v="Baseline"/>
    <x v="0"/>
    <x v="0"/>
    <x v="37"/>
    <s v=" Total_JP"/>
    <x v="97"/>
    <n v="0"/>
  </r>
  <r>
    <s v="Base"/>
    <s v="Baseline"/>
    <x v="0"/>
    <x v="0"/>
    <x v="37"/>
    <s v=" Total_JP"/>
    <x v="98"/>
    <n v="0"/>
  </r>
  <r>
    <s v="Base"/>
    <s v="Baseline"/>
    <x v="0"/>
    <x v="0"/>
    <x v="37"/>
    <s v=" Total_JP"/>
    <x v="99"/>
    <n v="0"/>
  </r>
  <r>
    <s v="Base"/>
    <s v="Baseline"/>
    <x v="0"/>
    <x v="0"/>
    <x v="37"/>
    <s v=" Total_JP"/>
    <x v="100"/>
    <n v="0"/>
  </r>
  <r>
    <s v="Base"/>
    <s v="Baseline"/>
    <x v="0"/>
    <x v="0"/>
    <x v="37"/>
    <s v=" Total_JP"/>
    <x v="101"/>
    <n v="0"/>
  </r>
  <r>
    <s v="Base"/>
    <s v="Baseline"/>
    <x v="0"/>
    <x v="0"/>
    <x v="37"/>
    <s v=" Total_JP"/>
    <x v="102"/>
    <n v="0"/>
  </r>
  <r>
    <s v="Base"/>
    <s v="Baseline"/>
    <x v="0"/>
    <x v="0"/>
    <x v="37"/>
    <s v=" Total_JP"/>
    <x v="103"/>
    <n v="0"/>
  </r>
  <r>
    <s v="Base"/>
    <s v="Baseline"/>
    <x v="0"/>
    <x v="0"/>
    <x v="37"/>
    <s v=" Total_JP"/>
    <x v="104"/>
    <n v="0"/>
  </r>
  <r>
    <s v="Base"/>
    <s v="Baseline"/>
    <x v="0"/>
    <x v="0"/>
    <x v="37"/>
    <s v=" Total_JP"/>
    <x v="105"/>
    <n v="0"/>
  </r>
  <r>
    <s v="Base"/>
    <s v="Baseline"/>
    <x v="0"/>
    <x v="0"/>
    <x v="37"/>
    <s v=" Total_JP"/>
    <x v="106"/>
    <n v="0"/>
  </r>
  <r>
    <s v="Base"/>
    <s v="Baseline"/>
    <x v="0"/>
    <x v="0"/>
    <x v="37"/>
    <s v=" Total_JP"/>
    <x v="107"/>
    <n v="0"/>
  </r>
  <r>
    <s v="Base"/>
    <s v="Baseline"/>
    <x v="0"/>
    <x v="0"/>
    <x v="37"/>
    <s v=" Total_JP"/>
    <x v="108"/>
    <n v="0"/>
  </r>
  <r>
    <s v="Base"/>
    <s v="Baseline"/>
    <x v="0"/>
    <x v="0"/>
    <x v="37"/>
    <s v=" Total_JP"/>
    <x v="109"/>
    <n v="0"/>
  </r>
  <r>
    <s v="Base"/>
    <s v="Baseline"/>
    <x v="0"/>
    <x v="0"/>
    <x v="37"/>
    <s v=" Total_JP"/>
    <x v="110"/>
    <n v="0"/>
  </r>
  <r>
    <s v="Base"/>
    <s v="Baseline"/>
    <x v="0"/>
    <x v="0"/>
    <x v="37"/>
    <s v=" Total_JP"/>
    <x v="111"/>
    <n v="0"/>
  </r>
  <r>
    <s v="Base"/>
    <s v="Baseline"/>
    <x v="0"/>
    <x v="0"/>
    <x v="37"/>
    <s v=" Total_JP"/>
    <x v="112"/>
    <n v="0"/>
  </r>
  <r>
    <s v="Base"/>
    <s v="Baseline"/>
    <x v="0"/>
    <x v="0"/>
    <x v="37"/>
    <s v=" Total_JP"/>
    <x v="113"/>
    <n v="0"/>
  </r>
  <r>
    <s v="Base"/>
    <s v="Baseline"/>
    <x v="0"/>
    <x v="0"/>
    <x v="37"/>
    <s v=" Total_JP"/>
    <x v="114"/>
    <n v="0"/>
  </r>
  <r>
    <s v="Base"/>
    <s v="Baseline"/>
    <x v="0"/>
    <x v="0"/>
    <x v="37"/>
    <s v=" Total_JP"/>
    <x v="115"/>
    <n v="0"/>
  </r>
  <r>
    <s v="Base"/>
    <s v="Baseline"/>
    <x v="0"/>
    <x v="0"/>
    <x v="37"/>
    <s v=" Total_JP"/>
    <x v="116"/>
    <n v="0"/>
  </r>
  <r>
    <s v="Base"/>
    <s v="Baseline"/>
    <x v="0"/>
    <x v="0"/>
    <x v="37"/>
    <s v=" Total_JP"/>
    <x v="117"/>
    <n v="0"/>
  </r>
  <r>
    <s v="Base"/>
    <s v="Baseline"/>
    <x v="0"/>
    <x v="0"/>
    <x v="37"/>
    <s v=" Total_JP"/>
    <x v="118"/>
    <n v="0"/>
  </r>
  <r>
    <s v="Base"/>
    <s v="Baseline"/>
    <x v="0"/>
    <x v="0"/>
    <x v="37"/>
    <s v=" Total_JP"/>
    <x v="119"/>
    <n v="0"/>
  </r>
  <r>
    <s v="Base"/>
    <s v="Baseline"/>
    <x v="0"/>
    <x v="0"/>
    <x v="37"/>
    <s v=" Total_JP"/>
    <x v="120"/>
    <n v="0"/>
  </r>
  <r>
    <s v="Base"/>
    <s v="Baseline"/>
    <x v="0"/>
    <x v="0"/>
    <x v="37"/>
    <s v=" Total_JP"/>
    <x v="121"/>
    <n v="0"/>
  </r>
  <r>
    <s v="Base"/>
    <s v="Baseline"/>
    <x v="0"/>
    <x v="0"/>
    <x v="37"/>
    <s v=" Total_JP"/>
    <x v="122"/>
    <n v="0"/>
  </r>
  <r>
    <s v="Base"/>
    <s v="Baseline"/>
    <x v="0"/>
    <x v="0"/>
    <x v="37"/>
    <s v=" Total_JP"/>
    <x v="123"/>
    <n v="0"/>
  </r>
  <r>
    <s v="Base"/>
    <s v="Baseline"/>
    <x v="0"/>
    <x v="0"/>
    <x v="37"/>
    <s v=" Total_JP"/>
    <x v="124"/>
    <n v="0"/>
  </r>
  <r>
    <s v="Base"/>
    <s v="Baseline"/>
    <x v="0"/>
    <x v="0"/>
    <x v="37"/>
    <s v=" Total_JP"/>
    <x v="125"/>
    <n v="0"/>
  </r>
  <r>
    <s v="Base"/>
    <s v="Baseline"/>
    <x v="0"/>
    <x v="0"/>
    <x v="37"/>
    <s v=" Total_JP"/>
    <x v="126"/>
    <n v="0"/>
  </r>
  <r>
    <s v="Base"/>
    <s v="Baseline"/>
    <x v="0"/>
    <x v="0"/>
    <x v="37"/>
    <s v=" Total_JP"/>
    <x v="127"/>
    <n v="0"/>
  </r>
  <r>
    <s v="Base"/>
    <s v="Baseline"/>
    <x v="0"/>
    <x v="0"/>
    <x v="37"/>
    <s v=" Total_JP"/>
    <x v="128"/>
    <n v="0"/>
  </r>
  <r>
    <s v="Base"/>
    <s v="Baseline"/>
    <x v="0"/>
    <x v="0"/>
    <x v="37"/>
    <s v=" Total_JP"/>
    <x v="129"/>
    <n v="0"/>
  </r>
  <r>
    <s v="Base"/>
    <s v="Baseline"/>
    <x v="0"/>
    <x v="0"/>
    <x v="37"/>
    <s v=" Total_JP"/>
    <x v="130"/>
    <n v="0"/>
  </r>
  <r>
    <s v="Base"/>
    <s v="Baseline"/>
    <x v="0"/>
    <x v="0"/>
    <x v="37"/>
    <s v=" Total_JP"/>
    <x v="131"/>
    <n v="-830364.06021430006"/>
  </r>
  <r>
    <s v="Base"/>
    <s v="Baseline"/>
    <x v="0"/>
    <x v="0"/>
    <x v="37"/>
    <s v=" Total_JP"/>
    <x v="132"/>
    <n v="0"/>
  </r>
  <r>
    <s v="Base"/>
    <s v="Baseline"/>
    <x v="0"/>
    <x v="0"/>
    <x v="37"/>
    <s v=" Total_JP"/>
    <x v="133"/>
    <n v="0"/>
  </r>
  <r>
    <s v="Base"/>
    <s v="Baseline"/>
    <x v="0"/>
    <x v="0"/>
    <x v="37"/>
    <s v=" Total_JP"/>
    <x v="134"/>
    <n v="0"/>
  </r>
  <r>
    <s v="Base"/>
    <s v="Baseline"/>
    <x v="0"/>
    <x v="0"/>
    <x v="37"/>
    <s v=" Total_JP"/>
    <x v="135"/>
    <n v="0"/>
  </r>
  <r>
    <s v="Base"/>
    <s v="Baseline"/>
    <x v="0"/>
    <x v="0"/>
    <x v="37"/>
    <s v=" Total_JP"/>
    <x v="136"/>
    <n v="0"/>
  </r>
  <r>
    <s v="Base"/>
    <s v="Baseline"/>
    <x v="0"/>
    <x v="0"/>
    <x v="37"/>
    <s v=" Total_JP"/>
    <x v="137"/>
    <n v="0"/>
  </r>
  <r>
    <s v="Base"/>
    <s v="Baseline"/>
    <x v="0"/>
    <x v="0"/>
    <x v="37"/>
    <s v=" Total_JP"/>
    <x v="138"/>
    <n v="0"/>
  </r>
  <r>
    <s v="Base"/>
    <s v="Baseline"/>
    <x v="0"/>
    <x v="0"/>
    <x v="37"/>
    <s v=" Total_JP"/>
    <x v="139"/>
    <n v="0"/>
  </r>
  <r>
    <s v="Base"/>
    <s v="Baseline"/>
    <x v="0"/>
    <x v="0"/>
    <x v="37"/>
    <s v=" Total_JP"/>
    <x v="140"/>
    <n v="0"/>
  </r>
  <r>
    <s v="Base"/>
    <s v="Baseline"/>
    <x v="0"/>
    <x v="0"/>
    <x v="37"/>
    <s v=" Total_JP"/>
    <x v="141"/>
    <n v="0"/>
  </r>
  <r>
    <s v="Base"/>
    <s v="Baseline"/>
    <x v="0"/>
    <x v="0"/>
    <x v="37"/>
    <s v=" Total_JP"/>
    <x v="142"/>
    <n v="0"/>
  </r>
  <r>
    <s v="Base"/>
    <s v="Baseline"/>
    <x v="0"/>
    <x v="0"/>
    <x v="37"/>
    <s v=" Total_JP"/>
    <x v="143"/>
    <n v="0"/>
  </r>
  <r>
    <s v="Base"/>
    <s v="Baseline"/>
    <x v="0"/>
    <x v="0"/>
    <x v="37"/>
    <s v=" Total_JP"/>
    <x v="144"/>
    <n v="0"/>
  </r>
  <r>
    <s v="Base"/>
    <s v="Baseline"/>
    <x v="0"/>
    <x v="0"/>
    <x v="37"/>
    <s v=" Total_JP"/>
    <x v="145"/>
    <n v="0"/>
  </r>
  <r>
    <s v="Base"/>
    <s v="Baseline"/>
    <x v="0"/>
    <x v="0"/>
    <x v="37"/>
    <s v=" Total_JP"/>
    <x v="146"/>
    <n v="0"/>
  </r>
  <r>
    <s v="Base"/>
    <s v="Baseline"/>
    <x v="0"/>
    <x v="0"/>
    <x v="37"/>
    <s v=" Total_JP"/>
    <x v="147"/>
    <n v="0"/>
  </r>
  <r>
    <s v="Base"/>
    <s v="Baseline"/>
    <x v="0"/>
    <x v="0"/>
    <x v="37"/>
    <s v=" Total_JP"/>
    <x v="148"/>
    <n v="0"/>
  </r>
  <r>
    <s v="Base"/>
    <s v="Baseline"/>
    <x v="0"/>
    <x v="0"/>
    <x v="37"/>
    <s v=" Total_JP"/>
    <x v="149"/>
    <n v="0"/>
  </r>
  <r>
    <s v="Base"/>
    <s v="Baseline"/>
    <x v="0"/>
    <x v="0"/>
    <x v="37"/>
    <s v=" Total_JP"/>
    <x v="150"/>
    <n v="0"/>
  </r>
  <r>
    <s v="Base"/>
    <s v="Baseline"/>
    <x v="0"/>
    <x v="0"/>
    <x v="37"/>
    <s v=" Total_JP"/>
    <x v="151"/>
    <n v="0"/>
  </r>
  <r>
    <s v="Base"/>
    <s v="Baseline"/>
    <x v="0"/>
    <x v="0"/>
    <x v="37"/>
    <s v=" Total_JP"/>
    <x v="152"/>
    <n v="0"/>
  </r>
  <r>
    <s v="Base"/>
    <s v="Baseline"/>
    <x v="0"/>
    <x v="0"/>
    <x v="37"/>
    <s v=" Total_JP"/>
    <x v="153"/>
    <n v="0"/>
  </r>
  <r>
    <s v="Base"/>
    <s v="Baseline"/>
    <x v="0"/>
    <x v="0"/>
    <x v="37"/>
    <s v=" Total_JP"/>
    <x v="154"/>
    <n v="0"/>
  </r>
  <r>
    <s v="Base"/>
    <s v="Baseline"/>
    <x v="0"/>
    <x v="0"/>
    <x v="37"/>
    <s v=" Total_JP"/>
    <x v="155"/>
    <n v="0"/>
  </r>
  <r>
    <s v="Base"/>
    <s v="Baseline"/>
    <x v="0"/>
    <x v="0"/>
    <x v="38"/>
    <s v=" Total_JP"/>
    <x v="0"/>
    <n v="0"/>
  </r>
  <r>
    <s v="Base"/>
    <s v="Baseline"/>
    <x v="0"/>
    <x v="0"/>
    <x v="38"/>
    <s v=" Total_JP"/>
    <x v="1"/>
    <n v="0"/>
  </r>
  <r>
    <s v="Base"/>
    <s v="Baseline"/>
    <x v="0"/>
    <x v="0"/>
    <x v="38"/>
    <s v=" Total_JP"/>
    <x v="2"/>
    <n v="0"/>
  </r>
  <r>
    <s v="Base"/>
    <s v="Baseline"/>
    <x v="0"/>
    <x v="0"/>
    <x v="38"/>
    <s v=" Total_JP"/>
    <x v="3"/>
    <n v="0"/>
  </r>
  <r>
    <s v="Base"/>
    <s v="Baseline"/>
    <x v="0"/>
    <x v="0"/>
    <x v="38"/>
    <s v=" Total_JP"/>
    <x v="4"/>
    <n v="0"/>
  </r>
  <r>
    <s v="Base"/>
    <s v="Baseline"/>
    <x v="0"/>
    <x v="0"/>
    <x v="38"/>
    <s v=" Total_JP"/>
    <x v="5"/>
    <n v="0"/>
  </r>
  <r>
    <s v="Base"/>
    <s v="Baseline"/>
    <x v="0"/>
    <x v="0"/>
    <x v="38"/>
    <s v=" Total_JP"/>
    <x v="6"/>
    <n v="0"/>
  </r>
  <r>
    <s v="Base"/>
    <s v="Baseline"/>
    <x v="0"/>
    <x v="0"/>
    <x v="38"/>
    <s v=" Total_JP"/>
    <x v="7"/>
    <n v="0"/>
  </r>
  <r>
    <s v="Base"/>
    <s v="Baseline"/>
    <x v="0"/>
    <x v="0"/>
    <x v="38"/>
    <s v=" Total_JP"/>
    <x v="8"/>
    <n v="0"/>
  </r>
  <r>
    <s v="Base"/>
    <s v="Baseline"/>
    <x v="0"/>
    <x v="0"/>
    <x v="38"/>
    <s v=" Total_JP"/>
    <x v="9"/>
    <n v="0"/>
  </r>
  <r>
    <s v="Base"/>
    <s v="Baseline"/>
    <x v="0"/>
    <x v="0"/>
    <x v="38"/>
    <s v=" Total_JP"/>
    <x v="10"/>
    <n v="0"/>
  </r>
  <r>
    <s v="Base"/>
    <s v="Baseline"/>
    <x v="0"/>
    <x v="0"/>
    <x v="38"/>
    <s v=" Total_JP"/>
    <x v="11"/>
    <n v="0"/>
  </r>
  <r>
    <s v="Base"/>
    <s v="Baseline"/>
    <x v="0"/>
    <x v="0"/>
    <x v="38"/>
    <s v=" Total_JP"/>
    <x v="12"/>
    <n v="0"/>
  </r>
  <r>
    <s v="Base"/>
    <s v="Baseline"/>
    <x v="0"/>
    <x v="0"/>
    <x v="38"/>
    <s v=" Total_JP"/>
    <x v="13"/>
    <n v="0"/>
  </r>
  <r>
    <s v="Base"/>
    <s v="Baseline"/>
    <x v="0"/>
    <x v="0"/>
    <x v="38"/>
    <s v=" Total_JP"/>
    <x v="14"/>
    <n v="0"/>
  </r>
  <r>
    <s v="Base"/>
    <s v="Baseline"/>
    <x v="0"/>
    <x v="0"/>
    <x v="38"/>
    <s v=" Total_JP"/>
    <x v="15"/>
    <n v="0"/>
  </r>
  <r>
    <s v="Base"/>
    <s v="Baseline"/>
    <x v="0"/>
    <x v="0"/>
    <x v="38"/>
    <s v=" Total_JP"/>
    <x v="16"/>
    <n v="0"/>
  </r>
  <r>
    <s v="Base"/>
    <s v="Baseline"/>
    <x v="0"/>
    <x v="0"/>
    <x v="38"/>
    <s v=" Total_JP"/>
    <x v="17"/>
    <n v="0"/>
  </r>
  <r>
    <s v="Base"/>
    <s v="Baseline"/>
    <x v="0"/>
    <x v="0"/>
    <x v="38"/>
    <s v=" Total_JP"/>
    <x v="18"/>
    <n v="0"/>
  </r>
  <r>
    <s v="Base"/>
    <s v="Baseline"/>
    <x v="0"/>
    <x v="0"/>
    <x v="38"/>
    <s v=" Total_JP"/>
    <x v="19"/>
    <n v="0"/>
  </r>
  <r>
    <s v="Base"/>
    <s v="Baseline"/>
    <x v="0"/>
    <x v="0"/>
    <x v="38"/>
    <s v=" Total_JP"/>
    <x v="20"/>
    <n v="0"/>
  </r>
  <r>
    <s v="Base"/>
    <s v="Baseline"/>
    <x v="0"/>
    <x v="0"/>
    <x v="38"/>
    <s v=" Total_JP"/>
    <x v="21"/>
    <n v="0"/>
  </r>
  <r>
    <s v="Base"/>
    <s v="Baseline"/>
    <x v="0"/>
    <x v="0"/>
    <x v="38"/>
    <s v=" Total_JP"/>
    <x v="22"/>
    <n v="0"/>
  </r>
  <r>
    <s v="Base"/>
    <s v="Baseline"/>
    <x v="0"/>
    <x v="0"/>
    <x v="38"/>
    <s v=" Total_JP"/>
    <x v="23"/>
    <n v="0"/>
  </r>
  <r>
    <s v="Base"/>
    <s v="Baseline"/>
    <x v="0"/>
    <x v="0"/>
    <x v="38"/>
    <s v=" Total_JP"/>
    <x v="24"/>
    <n v="0"/>
  </r>
  <r>
    <s v="Base"/>
    <s v="Baseline"/>
    <x v="0"/>
    <x v="0"/>
    <x v="38"/>
    <s v=" Total_JP"/>
    <x v="25"/>
    <n v="0"/>
  </r>
  <r>
    <s v="Base"/>
    <s v="Baseline"/>
    <x v="0"/>
    <x v="0"/>
    <x v="38"/>
    <s v=" Total_JP"/>
    <x v="26"/>
    <n v="0"/>
  </r>
  <r>
    <s v="Base"/>
    <s v="Baseline"/>
    <x v="0"/>
    <x v="0"/>
    <x v="38"/>
    <s v=" Total_JP"/>
    <x v="27"/>
    <n v="0"/>
  </r>
  <r>
    <s v="Base"/>
    <s v="Baseline"/>
    <x v="0"/>
    <x v="0"/>
    <x v="38"/>
    <s v=" Total_JP"/>
    <x v="28"/>
    <n v="0"/>
  </r>
  <r>
    <s v="Base"/>
    <s v="Baseline"/>
    <x v="0"/>
    <x v="0"/>
    <x v="38"/>
    <s v=" Total_JP"/>
    <x v="29"/>
    <n v="0"/>
  </r>
  <r>
    <s v="Base"/>
    <s v="Baseline"/>
    <x v="0"/>
    <x v="0"/>
    <x v="38"/>
    <s v=" Total_JP"/>
    <x v="30"/>
    <n v="0"/>
  </r>
  <r>
    <s v="Base"/>
    <s v="Baseline"/>
    <x v="0"/>
    <x v="0"/>
    <x v="38"/>
    <s v=" Total_JP"/>
    <x v="31"/>
    <n v="0"/>
  </r>
  <r>
    <s v="Base"/>
    <s v="Baseline"/>
    <x v="0"/>
    <x v="0"/>
    <x v="38"/>
    <s v=" Total_JP"/>
    <x v="32"/>
    <n v="0"/>
  </r>
  <r>
    <s v="Base"/>
    <s v="Baseline"/>
    <x v="0"/>
    <x v="0"/>
    <x v="38"/>
    <s v=" Total_JP"/>
    <x v="33"/>
    <n v="0"/>
  </r>
  <r>
    <s v="Base"/>
    <s v="Baseline"/>
    <x v="0"/>
    <x v="0"/>
    <x v="38"/>
    <s v=" Total_JP"/>
    <x v="34"/>
    <n v="0"/>
  </r>
  <r>
    <s v="Base"/>
    <s v="Baseline"/>
    <x v="0"/>
    <x v="0"/>
    <x v="38"/>
    <s v=" Total_JP"/>
    <x v="35"/>
    <n v="0"/>
  </r>
  <r>
    <s v="Base"/>
    <s v="Baseline"/>
    <x v="0"/>
    <x v="0"/>
    <x v="38"/>
    <s v=" Total_JP"/>
    <x v="36"/>
    <n v="0"/>
  </r>
  <r>
    <s v="Base"/>
    <s v="Baseline"/>
    <x v="0"/>
    <x v="0"/>
    <x v="38"/>
    <s v=" Total_JP"/>
    <x v="37"/>
    <n v="0"/>
  </r>
  <r>
    <s v="Base"/>
    <s v="Baseline"/>
    <x v="0"/>
    <x v="0"/>
    <x v="38"/>
    <s v=" Total_JP"/>
    <x v="38"/>
    <n v="0"/>
  </r>
  <r>
    <s v="Base"/>
    <s v="Baseline"/>
    <x v="0"/>
    <x v="0"/>
    <x v="38"/>
    <s v=" Total_JP"/>
    <x v="39"/>
    <n v="0"/>
  </r>
  <r>
    <s v="Base"/>
    <s v="Baseline"/>
    <x v="0"/>
    <x v="0"/>
    <x v="38"/>
    <s v=" Total_JP"/>
    <x v="40"/>
    <n v="0"/>
  </r>
  <r>
    <s v="Base"/>
    <s v="Baseline"/>
    <x v="0"/>
    <x v="0"/>
    <x v="38"/>
    <s v=" Total_JP"/>
    <x v="41"/>
    <n v="0"/>
  </r>
  <r>
    <s v="Base"/>
    <s v="Baseline"/>
    <x v="0"/>
    <x v="0"/>
    <x v="38"/>
    <s v=" Total_JP"/>
    <x v="42"/>
    <n v="0"/>
  </r>
  <r>
    <s v="Base"/>
    <s v="Baseline"/>
    <x v="0"/>
    <x v="0"/>
    <x v="38"/>
    <s v=" Total_JP"/>
    <x v="43"/>
    <n v="0"/>
  </r>
  <r>
    <s v="Base"/>
    <s v="Baseline"/>
    <x v="0"/>
    <x v="0"/>
    <x v="38"/>
    <s v=" Total_JP"/>
    <x v="44"/>
    <n v="0"/>
  </r>
  <r>
    <s v="Base"/>
    <s v="Baseline"/>
    <x v="0"/>
    <x v="0"/>
    <x v="38"/>
    <s v=" Total_JP"/>
    <x v="45"/>
    <n v="0"/>
  </r>
  <r>
    <s v="Base"/>
    <s v="Baseline"/>
    <x v="0"/>
    <x v="0"/>
    <x v="38"/>
    <s v=" Total_JP"/>
    <x v="46"/>
    <n v="0"/>
  </r>
  <r>
    <s v="Base"/>
    <s v="Baseline"/>
    <x v="0"/>
    <x v="0"/>
    <x v="38"/>
    <s v=" Total_JP"/>
    <x v="47"/>
    <n v="0"/>
  </r>
  <r>
    <s v="Base"/>
    <s v="Baseline"/>
    <x v="0"/>
    <x v="0"/>
    <x v="38"/>
    <s v=" Total_JP"/>
    <x v="48"/>
    <n v="0"/>
  </r>
  <r>
    <s v="Base"/>
    <s v="Baseline"/>
    <x v="0"/>
    <x v="0"/>
    <x v="38"/>
    <s v=" Total_JP"/>
    <x v="49"/>
    <n v="0"/>
  </r>
  <r>
    <s v="Base"/>
    <s v="Baseline"/>
    <x v="0"/>
    <x v="0"/>
    <x v="38"/>
    <s v=" Total_JP"/>
    <x v="50"/>
    <n v="0"/>
  </r>
  <r>
    <s v="Base"/>
    <s v="Baseline"/>
    <x v="0"/>
    <x v="0"/>
    <x v="38"/>
    <s v=" Total_JP"/>
    <x v="51"/>
    <n v="0"/>
  </r>
  <r>
    <s v="Base"/>
    <s v="Baseline"/>
    <x v="0"/>
    <x v="0"/>
    <x v="38"/>
    <s v=" Total_JP"/>
    <x v="52"/>
    <n v="0"/>
  </r>
  <r>
    <s v="Base"/>
    <s v="Baseline"/>
    <x v="0"/>
    <x v="0"/>
    <x v="38"/>
    <s v=" Total_JP"/>
    <x v="53"/>
    <n v="0"/>
  </r>
  <r>
    <s v="Base"/>
    <s v="Baseline"/>
    <x v="0"/>
    <x v="0"/>
    <x v="38"/>
    <s v=" Total_JP"/>
    <x v="54"/>
    <n v="0"/>
  </r>
  <r>
    <s v="Base"/>
    <s v="Baseline"/>
    <x v="0"/>
    <x v="0"/>
    <x v="38"/>
    <s v=" Total_JP"/>
    <x v="55"/>
    <n v="0"/>
  </r>
  <r>
    <s v="Base"/>
    <s v="Baseline"/>
    <x v="0"/>
    <x v="0"/>
    <x v="38"/>
    <s v=" Total_JP"/>
    <x v="56"/>
    <n v="0"/>
  </r>
  <r>
    <s v="Base"/>
    <s v="Baseline"/>
    <x v="0"/>
    <x v="0"/>
    <x v="38"/>
    <s v=" Total_JP"/>
    <x v="57"/>
    <n v="0"/>
  </r>
  <r>
    <s v="Base"/>
    <s v="Baseline"/>
    <x v="0"/>
    <x v="0"/>
    <x v="38"/>
    <s v=" Total_JP"/>
    <x v="58"/>
    <n v="0"/>
  </r>
  <r>
    <s v="Base"/>
    <s v="Baseline"/>
    <x v="0"/>
    <x v="0"/>
    <x v="38"/>
    <s v=" Total_JP"/>
    <x v="59"/>
    <n v="0"/>
  </r>
  <r>
    <s v="Base"/>
    <s v="Baseline"/>
    <x v="0"/>
    <x v="0"/>
    <x v="38"/>
    <s v=" Total_JP"/>
    <x v="60"/>
    <n v="0"/>
  </r>
  <r>
    <s v="Base"/>
    <s v="Baseline"/>
    <x v="0"/>
    <x v="0"/>
    <x v="38"/>
    <s v=" Total_JP"/>
    <x v="61"/>
    <n v="0"/>
  </r>
  <r>
    <s v="Base"/>
    <s v="Baseline"/>
    <x v="0"/>
    <x v="0"/>
    <x v="38"/>
    <s v=" Total_JP"/>
    <x v="62"/>
    <n v="0"/>
  </r>
  <r>
    <s v="Base"/>
    <s v="Baseline"/>
    <x v="0"/>
    <x v="0"/>
    <x v="38"/>
    <s v=" Total_JP"/>
    <x v="63"/>
    <n v="0"/>
  </r>
  <r>
    <s v="Base"/>
    <s v="Baseline"/>
    <x v="0"/>
    <x v="0"/>
    <x v="38"/>
    <s v=" Total_JP"/>
    <x v="64"/>
    <n v="0"/>
  </r>
  <r>
    <s v="Base"/>
    <s v="Baseline"/>
    <x v="0"/>
    <x v="0"/>
    <x v="38"/>
    <s v=" Total_JP"/>
    <x v="65"/>
    <n v="0"/>
  </r>
  <r>
    <s v="Base"/>
    <s v="Baseline"/>
    <x v="0"/>
    <x v="0"/>
    <x v="38"/>
    <s v=" Total_JP"/>
    <x v="66"/>
    <n v="0"/>
  </r>
  <r>
    <s v="Base"/>
    <s v="Baseline"/>
    <x v="0"/>
    <x v="0"/>
    <x v="38"/>
    <s v=" Total_JP"/>
    <x v="67"/>
    <n v="0"/>
  </r>
  <r>
    <s v="Base"/>
    <s v="Baseline"/>
    <x v="0"/>
    <x v="0"/>
    <x v="38"/>
    <s v=" Total_JP"/>
    <x v="68"/>
    <n v="0"/>
  </r>
  <r>
    <s v="Base"/>
    <s v="Baseline"/>
    <x v="0"/>
    <x v="0"/>
    <x v="38"/>
    <s v=" Total_JP"/>
    <x v="69"/>
    <n v="0"/>
  </r>
  <r>
    <s v="Base"/>
    <s v="Baseline"/>
    <x v="0"/>
    <x v="0"/>
    <x v="38"/>
    <s v=" Total_JP"/>
    <x v="70"/>
    <n v="0"/>
  </r>
  <r>
    <s v="Base"/>
    <s v="Baseline"/>
    <x v="0"/>
    <x v="0"/>
    <x v="38"/>
    <s v=" Total_JP"/>
    <x v="71"/>
    <n v="0"/>
  </r>
  <r>
    <s v="Base"/>
    <s v="Baseline"/>
    <x v="0"/>
    <x v="0"/>
    <x v="38"/>
    <s v=" Total_JP"/>
    <x v="72"/>
    <n v="0"/>
  </r>
  <r>
    <s v="Base"/>
    <s v="Baseline"/>
    <x v="0"/>
    <x v="0"/>
    <x v="38"/>
    <s v=" Total_JP"/>
    <x v="73"/>
    <n v="0"/>
  </r>
  <r>
    <s v="Base"/>
    <s v="Baseline"/>
    <x v="0"/>
    <x v="0"/>
    <x v="38"/>
    <s v=" Total_JP"/>
    <x v="74"/>
    <n v="0"/>
  </r>
  <r>
    <s v="Base"/>
    <s v="Baseline"/>
    <x v="0"/>
    <x v="0"/>
    <x v="38"/>
    <s v=" Total_JP"/>
    <x v="75"/>
    <n v="0"/>
  </r>
  <r>
    <s v="Base"/>
    <s v="Baseline"/>
    <x v="0"/>
    <x v="0"/>
    <x v="38"/>
    <s v=" Total_JP"/>
    <x v="76"/>
    <n v="0"/>
  </r>
  <r>
    <s v="Base"/>
    <s v="Baseline"/>
    <x v="0"/>
    <x v="0"/>
    <x v="38"/>
    <s v=" Total_JP"/>
    <x v="77"/>
    <n v="0"/>
  </r>
  <r>
    <s v="Base"/>
    <s v="Baseline"/>
    <x v="0"/>
    <x v="0"/>
    <x v="38"/>
    <s v=" Total_JP"/>
    <x v="78"/>
    <n v="0"/>
  </r>
  <r>
    <s v="Base"/>
    <s v="Baseline"/>
    <x v="0"/>
    <x v="0"/>
    <x v="38"/>
    <s v=" Total_JP"/>
    <x v="79"/>
    <n v="0"/>
  </r>
  <r>
    <s v="Base"/>
    <s v="Baseline"/>
    <x v="0"/>
    <x v="0"/>
    <x v="38"/>
    <s v=" Total_JP"/>
    <x v="80"/>
    <n v="0"/>
  </r>
  <r>
    <s v="Base"/>
    <s v="Baseline"/>
    <x v="0"/>
    <x v="0"/>
    <x v="38"/>
    <s v=" Total_JP"/>
    <x v="81"/>
    <n v="0"/>
  </r>
  <r>
    <s v="Base"/>
    <s v="Baseline"/>
    <x v="0"/>
    <x v="0"/>
    <x v="38"/>
    <s v=" Total_JP"/>
    <x v="82"/>
    <n v="0"/>
  </r>
  <r>
    <s v="Base"/>
    <s v="Baseline"/>
    <x v="0"/>
    <x v="0"/>
    <x v="38"/>
    <s v=" Total_JP"/>
    <x v="83"/>
    <n v="0"/>
  </r>
  <r>
    <s v="Base"/>
    <s v="Baseline"/>
    <x v="0"/>
    <x v="0"/>
    <x v="38"/>
    <s v=" Total_JP"/>
    <x v="84"/>
    <n v="0"/>
  </r>
  <r>
    <s v="Base"/>
    <s v="Baseline"/>
    <x v="0"/>
    <x v="0"/>
    <x v="38"/>
    <s v=" Total_JP"/>
    <x v="85"/>
    <n v="0"/>
  </r>
  <r>
    <s v="Base"/>
    <s v="Baseline"/>
    <x v="0"/>
    <x v="0"/>
    <x v="38"/>
    <s v=" Total_JP"/>
    <x v="86"/>
    <n v="0"/>
  </r>
  <r>
    <s v="Base"/>
    <s v="Baseline"/>
    <x v="0"/>
    <x v="0"/>
    <x v="38"/>
    <s v=" Total_JP"/>
    <x v="87"/>
    <n v="0"/>
  </r>
  <r>
    <s v="Base"/>
    <s v="Baseline"/>
    <x v="0"/>
    <x v="0"/>
    <x v="38"/>
    <s v=" Total_JP"/>
    <x v="88"/>
    <n v="-481707.05864080001"/>
  </r>
  <r>
    <s v="Base"/>
    <s v="Baseline"/>
    <x v="0"/>
    <x v="0"/>
    <x v="38"/>
    <s v=" Total_JP"/>
    <x v="89"/>
    <n v="0"/>
  </r>
  <r>
    <s v="Base"/>
    <s v="Baseline"/>
    <x v="0"/>
    <x v="0"/>
    <x v="38"/>
    <s v=" Total_JP"/>
    <x v="90"/>
    <n v="0"/>
  </r>
  <r>
    <s v="Base"/>
    <s v="Baseline"/>
    <x v="0"/>
    <x v="0"/>
    <x v="38"/>
    <s v=" Total_JP"/>
    <x v="91"/>
    <n v="0"/>
  </r>
  <r>
    <s v="Base"/>
    <s v="Baseline"/>
    <x v="0"/>
    <x v="0"/>
    <x v="38"/>
    <s v=" Total_JP"/>
    <x v="92"/>
    <n v="0"/>
  </r>
  <r>
    <s v="Base"/>
    <s v="Baseline"/>
    <x v="0"/>
    <x v="0"/>
    <x v="38"/>
    <s v=" Total_JP"/>
    <x v="93"/>
    <n v="0"/>
  </r>
  <r>
    <s v="Base"/>
    <s v="Baseline"/>
    <x v="0"/>
    <x v="0"/>
    <x v="38"/>
    <s v=" Total_JP"/>
    <x v="94"/>
    <n v="0"/>
  </r>
  <r>
    <s v="Base"/>
    <s v="Baseline"/>
    <x v="0"/>
    <x v="0"/>
    <x v="38"/>
    <s v=" Total_JP"/>
    <x v="95"/>
    <n v="0"/>
  </r>
  <r>
    <s v="Base"/>
    <s v="Baseline"/>
    <x v="0"/>
    <x v="0"/>
    <x v="38"/>
    <s v=" Total_JP"/>
    <x v="96"/>
    <n v="0"/>
  </r>
  <r>
    <s v="Base"/>
    <s v="Baseline"/>
    <x v="0"/>
    <x v="0"/>
    <x v="38"/>
    <s v=" Total_JP"/>
    <x v="97"/>
    <n v="0"/>
  </r>
  <r>
    <s v="Base"/>
    <s v="Baseline"/>
    <x v="0"/>
    <x v="0"/>
    <x v="38"/>
    <s v=" Total_JP"/>
    <x v="98"/>
    <n v="0"/>
  </r>
  <r>
    <s v="Base"/>
    <s v="Baseline"/>
    <x v="0"/>
    <x v="0"/>
    <x v="38"/>
    <s v=" Total_JP"/>
    <x v="99"/>
    <n v="0"/>
  </r>
  <r>
    <s v="Base"/>
    <s v="Baseline"/>
    <x v="0"/>
    <x v="0"/>
    <x v="38"/>
    <s v=" Total_JP"/>
    <x v="100"/>
    <n v="0"/>
  </r>
  <r>
    <s v="Base"/>
    <s v="Baseline"/>
    <x v="0"/>
    <x v="0"/>
    <x v="38"/>
    <s v=" Total_JP"/>
    <x v="101"/>
    <n v="0"/>
  </r>
  <r>
    <s v="Base"/>
    <s v="Baseline"/>
    <x v="0"/>
    <x v="0"/>
    <x v="38"/>
    <s v=" Total_JP"/>
    <x v="102"/>
    <n v="0"/>
  </r>
  <r>
    <s v="Base"/>
    <s v="Baseline"/>
    <x v="0"/>
    <x v="0"/>
    <x v="38"/>
    <s v=" Total_JP"/>
    <x v="103"/>
    <n v="0"/>
  </r>
  <r>
    <s v="Base"/>
    <s v="Baseline"/>
    <x v="0"/>
    <x v="0"/>
    <x v="38"/>
    <s v=" Total_JP"/>
    <x v="104"/>
    <n v="0"/>
  </r>
  <r>
    <s v="Base"/>
    <s v="Baseline"/>
    <x v="0"/>
    <x v="0"/>
    <x v="38"/>
    <s v=" Total_JP"/>
    <x v="105"/>
    <n v="0"/>
  </r>
  <r>
    <s v="Base"/>
    <s v="Baseline"/>
    <x v="0"/>
    <x v="0"/>
    <x v="38"/>
    <s v=" Total_JP"/>
    <x v="106"/>
    <n v="0"/>
  </r>
  <r>
    <s v="Base"/>
    <s v="Baseline"/>
    <x v="0"/>
    <x v="0"/>
    <x v="38"/>
    <s v=" Total_JP"/>
    <x v="107"/>
    <n v="0"/>
  </r>
  <r>
    <s v="Base"/>
    <s v="Baseline"/>
    <x v="0"/>
    <x v="0"/>
    <x v="38"/>
    <s v=" Total_JP"/>
    <x v="108"/>
    <n v="0"/>
  </r>
  <r>
    <s v="Base"/>
    <s v="Baseline"/>
    <x v="0"/>
    <x v="0"/>
    <x v="38"/>
    <s v=" Total_JP"/>
    <x v="109"/>
    <n v="0"/>
  </r>
  <r>
    <s v="Base"/>
    <s v="Baseline"/>
    <x v="0"/>
    <x v="0"/>
    <x v="38"/>
    <s v=" Total_JP"/>
    <x v="110"/>
    <n v="0"/>
  </r>
  <r>
    <s v="Base"/>
    <s v="Baseline"/>
    <x v="0"/>
    <x v="0"/>
    <x v="38"/>
    <s v=" Total_JP"/>
    <x v="111"/>
    <n v="0"/>
  </r>
  <r>
    <s v="Base"/>
    <s v="Baseline"/>
    <x v="0"/>
    <x v="0"/>
    <x v="38"/>
    <s v=" Total_JP"/>
    <x v="112"/>
    <n v="0"/>
  </r>
  <r>
    <s v="Base"/>
    <s v="Baseline"/>
    <x v="0"/>
    <x v="0"/>
    <x v="38"/>
    <s v=" Total_JP"/>
    <x v="113"/>
    <n v="0"/>
  </r>
  <r>
    <s v="Base"/>
    <s v="Baseline"/>
    <x v="0"/>
    <x v="0"/>
    <x v="38"/>
    <s v=" Total_JP"/>
    <x v="114"/>
    <n v="0"/>
  </r>
  <r>
    <s v="Base"/>
    <s v="Baseline"/>
    <x v="0"/>
    <x v="0"/>
    <x v="38"/>
    <s v=" Total_JP"/>
    <x v="115"/>
    <n v="0"/>
  </r>
  <r>
    <s v="Base"/>
    <s v="Baseline"/>
    <x v="0"/>
    <x v="0"/>
    <x v="38"/>
    <s v=" Total_JP"/>
    <x v="116"/>
    <n v="0"/>
  </r>
  <r>
    <s v="Base"/>
    <s v="Baseline"/>
    <x v="0"/>
    <x v="0"/>
    <x v="38"/>
    <s v=" Total_JP"/>
    <x v="117"/>
    <n v="0"/>
  </r>
  <r>
    <s v="Base"/>
    <s v="Baseline"/>
    <x v="0"/>
    <x v="0"/>
    <x v="38"/>
    <s v=" Total_JP"/>
    <x v="118"/>
    <n v="0"/>
  </r>
  <r>
    <s v="Base"/>
    <s v="Baseline"/>
    <x v="0"/>
    <x v="0"/>
    <x v="38"/>
    <s v=" Total_JP"/>
    <x v="119"/>
    <n v="0"/>
  </r>
  <r>
    <s v="Base"/>
    <s v="Baseline"/>
    <x v="0"/>
    <x v="0"/>
    <x v="38"/>
    <s v=" Total_JP"/>
    <x v="120"/>
    <n v="-481707.05864080001"/>
  </r>
  <r>
    <s v="Base"/>
    <s v="Baseline"/>
    <x v="0"/>
    <x v="0"/>
    <x v="38"/>
    <s v=" Total_JP"/>
    <x v="121"/>
    <n v="0"/>
  </r>
  <r>
    <s v="Base"/>
    <s v="Baseline"/>
    <x v="0"/>
    <x v="0"/>
    <x v="38"/>
    <s v=" Total_JP"/>
    <x v="122"/>
    <n v="0"/>
  </r>
  <r>
    <s v="Base"/>
    <s v="Baseline"/>
    <x v="0"/>
    <x v="0"/>
    <x v="38"/>
    <s v=" Total_JP"/>
    <x v="123"/>
    <n v="0"/>
  </r>
  <r>
    <s v="Base"/>
    <s v="Baseline"/>
    <x v="0"/>
    <x v="0"/>
    <x v="38"/>
    <s v=" Total_JP"/>
    <x v="124"/>
    <n v="0"/>
  </r>
  <r>
    <s v="Base"/>
    <s v="Baseline"/>
    <x v="0"/>
    <x v="0"/>
    <x v="38"/>
    <s v=" Total_JP"/>
    <x v="125"/>
    <n v="0"/>
  </r>
  <r>
    <s v="Base"/>
    <s v="Baseline"/>
    <x v="0"/>
    <x v="0"/>
    <x v="38"/>
    <s v=" Total_JP"/>
    <x v="126"/>
    <n v="0"/>
  </r>
  <r>
    <s v="Base"/>
    <s v="Baseline"/>
    <x v="0"/>
    <x v="0"/>
    <x v="38"/>
    <s v=" Total_JP"/>
    <x v="127"/>
    <n v="0"/>
  </r>
  <r>
    <s v="Base"/>
    <s v="Baseline"/>
    <x v="0"/>
    <x v="0"/>
    <x v="38"/>
    <s v=" Total_JP"/>
    <x v="128"/>
    <n v="0"/>
  </r>
  <r>
    <s v="Base"/>
    <s v="Baseline"/>
    <x v="0"/>
    <x v="0"/>
    <x v="38"/>
    <s v=" Total_JP"/>
    <x v="129"/>
    <n v="0"/>
  </r>
  <r>
    <s v="Base"/>
    <s v="Baseline"/>
    <x v="0"/>
    <x v="0"/>
    <x v="38"/>
    <s v=" Total_JP"/>
    <x v="130"/>
    <n v="0"/>
  </r>
  <r>
    <s v="Base"/>
    <s v="Baseline"/>
    <x v="0"/>
    <x v="0"/>
    <x v="38"/>
    <s v=" Total_JP"/>
    <x v="131"/>
    <n v="0"/>
  </r>
  <r>
    <s v="Base"/>
    <s v="Baseline"/>
    <x v="0"/>
    <x v="0"/>
    <x v="38"/>
    <s v=" Total_JP"/>
    <x v="132"/>
    <n v="0"/>
  </r>
  <r>
    <s v="Base"/>
    <s v="Baseline"/>
    <x v="0"/>
    <x v="0"/>
    <x v="38"/>
    <s v=" Total_JP"/>
    <x v="133"/>
    <n v="-481707.05864080001"/>
  </r>
  <r>
    <s v="Base"/>
    <s v="Baseline"/>
    <x v="0"/>
    <x v="0"/>
    <x v="38"/>
    <s v=" Total_JP"/>
    <x v="134"/>
    <n v="0"/>
  </r>
  <r>
    <s v="Base"/>
    <s v="Baseline"/>
    <x v="0"/>
    <x v="0"/>
    <x v="38"/>
    <s v=" Total_JP"/>
    <x v="135"/>
    <n v="0"/>
  </r>
  <r>
    <s v="Base"/>
    <s v="Baseline"/>
    <x v="0"/>
    <x v="0"/>
    <x v="38"/>
    <s v=" Total_JP"/>
    <x v="136"/>
    <n v="0"/>
  </r>
  <r>
    <s v="Base"/>
    <s v="Baseline"/>
    <x v="0"/>
    <x v="0"/>
    <x v="38"/>
    <s v=" Total_JP"/>
    <x v="137"/>
    <n v="0"/>
  </r>
  <r>
    <s v="Base"/>
    <s v="Baseline"/>
    <x v="0"/>
    <x v="0"/>
    <x v="38"/>
    <s v=" Total_JP"/>
    <x v="138"/>
    <n v="0"/>
  </r>
  <r>
    <s v="Base"/>
    <s v="Baseline"/>
    <x v="0"/>
    <x v="0"/>
    <x v="38"/>
    <s v=" Total_JP"/>
    <x v="139"/>
    <n v="0"/>
  </r>
  <r>
    <s v="Base"/>
    <s v="Baseline"/>
    <x v="0"/>
    <x v="0"/>
    <x v="38"/>
    <s v=" Total_JP"/>
    <x v="140"/>
    <n v="-481707.05864080001"/>
  </r>
  <r>
    <s v="Base"/>
    <s v="Baseline"/>
    <x v="0"/>
    <x v="0"/>
    <x v="38"/>
    <s v=" Total_JP"/>
    <x v="141"/>
    <n v="0"/>
  </r>
  <r>
    <s v="Base"/>
    <s v="Baseline"/>
    <x v="0"/>
    <x v="0"/>
    <x v="38"/>
    <s v=" Total_JP"/>
    <x v="142"/>
    <n v="0"/>
  </r>
  <r>
    <s v="Base"/>
    <s v="Baseline"/>
    <x v="0"/>
    <x v="0"/>
    <x v="38"/>
    <s v=" Total_JP"/>
    <x v="143"/>
    <n v="0"/>
  </r>
  <r>
    <s v="Base"/>
    <s v="Baseline"/>
    <x v="0"/>
    <x v="0"/>
    <x v="38"/>
    <s v=" Total_JP"/>
    <x v="144"/>
    <n v="0"/>
  </r>
  <r>
    <s v="Base"/>
    <s v="Baseline"/>
    <x v="0"/>
    <x v="0"/>
    <x v="38"/>
    <s v=" Total_JP"/>
    <x v="145"/>
    <n v="0"/>
  </r>
  <r>
    <s v="Base"/>
    <s v="Baseline"/>
    <x v="0"/>
    <x v="0"/>
    <x v="38"/>
    <s v=" Total_JP"/>
    <x v="146"/>
    <n v="0"/>
  </r>
  <r>
    <s v="Base"/>
    <s v="Baseline"/>
    <x v="0"/>
    <x v="0"/>
    <x v="38"/>
    <s v=" Total_JP"/>
    <x v="147"/>
    <n v="0"/>
  </r>
  <r>
    <s v="Base"/>
    <s v="Baseline"/>
    <x v="0"/>
    <x v="0"/>
    <x v="38"/>
    <s v=" Total_JP"/>
    <x v="148"/>
    <n v="0"/>
  </r>
  <r>
    <s v="Base"/>
    <s v="Baseline"/>
    <x v="0"/>
    <x v="0"/>
    <x v="38"/>
    <s v=" Total_JP"/>
    <x v="149"/>
    <n v="-481707.05864080001"/>
  </r>
  <r>
    <s v="Base"/>
    <s v="Baseline"/>
    <x v="0"/>
    <x v="0"/>
    <x v="38"/>
    <s v=" Total_JP"/>
    <x v="150"/>
    <n v="0"/>
  </r>
  <r>
    <s v="Base"/>
    <s v="Baseline"/>
    <x v="0"/>
    <x v="0"/>
    <x v="38"/>
    <s v=" Total_JP"/>
    <x v="151"/>
    <n v="0"/>
  </r>
  <r>
    <s v="Base"/>
    <s v="Baseline"/>
    <x v="0"/>
    <x v="0"/>
    <x v="38"/>
    <s v=" Total_JP"/>
    <x v="152"/>
    <n v="0"/>
  </r>
  <r>
    <s v="Base"/>
    <s v="Baseline"/>
    <x v="0"/>
    <x v="0"/>
    <x v="38"/>
    <s v=" Total_JP"/>
    <x v="153"/>
    <n v="0"/>
  </r>
  <r>
    <s v="Base"/>
    <s v="Baseline"/>
    <x v="0"/>
    <x v="0"/>
    <x v="38"/>
    <s v=" Total_JP"/>
    <x v="154"/>
    <n v="0"/>
  </r>
  <r>
    <s v="Base"/>
    <s v="Baseline"/>
    <x v="0"/>
    <x v="0"/>
    <x v="38"/>
    <s v=" Total_JP"/>
    <x v="155"/>
    <n v="0"/>
  </r>
  <r>
    <s v="Base"/>
    <s v="Baseline"/>
    <x v="0"/>
    <x v="0"/>
    <x v="39"/>
    <s v=" Total_JP"/>
    <x v="0"/>
    <n v="0"/>
  </r>
  <r>
    <s v="Base"/>
    <s v="Baseline"/>
    <x v="0"/>
    <x v="0"/>
    <x v="39"/>
    <s v=" Total_JP"/>
    <x v="1"/>
    <n v="0"/>
  </r>
  <r>
    <s v="Base"/>
    <s v="Baseline"/>
    <x v="0"/>
    <x v="0"/>
    <x v="39"/>
    <s v=" Total_JP"/>
    <x v="2"/>
    <n v="0"/>
  </r>
  <r>
    <s v="Base"/>
    <s v="Baseline"/>
    <x v="0"/>
    <x v="0"/>
    <x v="39"/>
    <s v=" Total_JP"/>
    <x v="3"/>
    <n v="0"/>
  </r>
  <r>
    <s v="Base"/>
    <s v="Baseline"/>
    <x v="0"/>
    <x v="0"/>
    <x v="39"/>
    <s v=" Total_JP"/>
    <x v="4"/>
    <n v="0"/>
  </r>
  <r>
    <s v="Base"/>
    <s v="Baseline"/>
    <x v="0"/>
    <x v="0"/>
    <x v="39"/>
    <s v=" Total_JP"/>
    <x v="5"/>
    <n v="0"/>
  </r>
  <r>
    <s v="Base"/>
    <s v="Baseline"/>
    <x v="0"/>
    <x v="0"/>
    <x v="39"/>
    <s v=" Total_JP"/>
    <x v="6"/>
    <n v="0"/>
  </r>
  <r>
    <s v="Base"/>
    <s v="Baseline"/>
    <x v="0"/>
    <x v="0"/>
    <x v="39"/>
    <s v=" Total_JP"/>
    <x v="7"/>
    <n v="0"/>
  </r>
  <r>
    <s v="Base"/>
    <s v="Baseline"/>
    <x v="0"/>
    <x v="0"/>
    <x v="39"/>
    <s v=" Total_JP"/>
    <x v="8"/>
    <n v="0"/>
  </r>
  <r>
    <s v="Base"/>
    <s v="Baseline"/>
    <x v="0"/>
    <x v="0"/>
    <x v="39"/>
    <s v=" Total_JP"/>
    <x v="9"/>
    <n v="0"/>
  </r>
  <r>
    <s v="Base"/>
    <s v="Baseline"/>
    <x v="0"/>
    <x v="0"/>
    <x v="39"/>
    <s v=" Total_JP"/>
    <x v="10"/>
    <n v="0"/>
  </r>
  <r>
    <s v="Base"/>
    <s v="Baseline"/>
    <x v="0"/>
    <x v="0"/>
    <x v="39"/>
    <s v=" Total_JP"/>
    <x v="11"/>
    <n v="0"/>
  </r>
  <r>
    <s v="Base"/>
    <s v="Baseline"/>
    <x v="0"/>
    <x v="0"/>
    <x v="39"/>
    <s v=" Total_JP"/>
    <x v="12"/>
    <n v="0"/>
  </r>
  <r>
    <s v="Base"/>
    <s v="Baseline"/>
    <x v="0"/>
    <x v="0"/>
    <x v="39"/>
    <s v=" Total_JP"/>
    <x v="13"/>
    <n v="0"/>
  </r>
  <r>
    <s v="Base"/>
    <s v="Baseline"/>
    <x v="0"/>
    <x v="0"/>
    <x v="39"/>
    <s v=" Total_JP"/>
    <x v="14"/>
    <n v="0"/>
  </r>
  <r>
    <s v="Base"/>
    <s v="Baseline"/>
    <x v="0"/>
    <x v="0"/>
    <x v="39"/>
    <s v=" Total_JP"/>
    <x v="15"/>
    <n v="0"/>
  </r>
  <r>
    <s v="Base"/>
    <s v="Baseline"/>
    <x v="0"/>
    <x v="0"/>
    <x v="39"/>
    <s v=" Total_JP"/>
    <x v="16"/>
    <n v="0"/>
  </r>
  <r>
    <s v="Base"/>
    <s v="Baseline"/>
    <x v="0"/>
    <x v="0"/>
    <x v="39"/>
    <s v=" Total_JP"/>
    <x v="17"/>
    <n v="0"/>
  </r>
  <r>
    <s v="Base"/>
    <s v="Baseline"/>
    <x v="0"/>
    <x v="0"/>
    <x v="39"/>
    <s v=" Total_JP"/>
    <x v="18"/>
    <n v="0"/>
  </r>
  <r>
    <s v="Base"/>
    <s v="Baseline"/>
    <x v="0"/>
    <x v="0"/>
    <x v="39"/>
    <s v=" Total_JP"/>
    <x v="19"/>
    <n v="0"/>
  </r>
  <r>
    <s v="Base"/>
    <s v="Baseline"/>
    <x v="0"/>
    <x v="0"/>
    <x v="39"/>
    <s v=" Total_JP"/>
    <x v="20"/>
    <n v="0"/>
  </r>
  <r>
    <s v="Base"/>
    <s v="Baseline"/>
    <x v="0"/>
    <x v="0"/>
    <x v="39"/>
    <s v=" Total_JP"/>
    <x v="21"/>
    <n v="0"/>
  </r>
  <r>
    <s v="Base"/>
    <s v="Baseline"/>
    <x v="0"/>
    <x v="0"/>
    <x v="39"/>
    <s v=" Total_JP"/>
    <x v="22"/>
    <n v="0"/>
  </r>
  <r>
    <s v="Base"/>
    <s v="Baseline"/>
    <x v="0"/>
    <x v="0"/>
    <x v="39"/>
    <s v=" Total_JP"/>
    <x v="23"/>
    <n v="0"/>
  </r>
  <r>
    <s v="Base"/>
    <s v="Baseline"/>
    <x v="0"/>
    <x v="0"/>
    <x v="39"/>
    <s v=" Total_JP"/>
    <x v="24"/>
    <n v="0"/>
  </r>
  <r>
    <s v="Base"/>
    <s v="Baseline"/>
    <x v="0"/>
    <x v="0"/>
    <x v="39"/>
    <s v=" Total_JP"/>
    <x v="25"/>
    <n v="0"/>
  </r>
  <r>
    <s v="Base"/>
    <s v="Baseline"/>
    <x v="0"/>
    <x v="0"/>
    <x v="39"/>
    <s v=" Total_JP"/>
    <x v="26"/>
    <n v="0"/>
  </r>
  <r>
    <s v="Base"/>
    <s v="Baseline"/>
    <x v="0"/>
    <x v="0"/>
    <x v="39"/>
    <s v=" Total_JP"/>
    <x v="27"/>
    <n v="0"/>
  </r>
  <r>
    <s v="Base"/>
    <s v="Baseline"/>
    <x v="0"/>
    <x v="0"/>
    <x v="39"/>
    <s v=" Total_JP"/>
    <x v="28"/>
    <n v="0"/>
  </r>
  <r>
    <s v="Base"/>
    <s v="Baseline"/>
    <x v="0"/>
    <x v="0"/>
    <x v="39"/>
    <s v=" Total_JP"/>
    <x v="29"/>
    <n v="0"/>
  </r>
  <r>
    <s v="Base"/>
    <s v="Baseline"/>
    <x v="0"/>
    <x v="0"/>
    <x v="39"/>
    <s v=" Total_JP"/>
    <x v="30"/>
    <n v="0"/>
  </r>
  <r>
    <s v="Base"/>
    <s v="Baseline"/>
    <x v="0"/>
    <x v="0"/>
    <x v="39"/>
    <s v=" Total_JP"/>
    <x v="31"/>
    <n v="0"/>
  </r>
  <r>
    <s v="Base"/>
    <s v="Baseline"/>
    <x v="0"/>
    <x v="0"/>
    <x v="39"/>
    <s v=" Total_JP"/>
    <x v="32"/>
    <n v="0"/>
  </r>
  <r>
    <s v="Base"/>
    <s v="Baseline"/>
    <x v="0"/>
    <x v="0"/>
    <x v="39"/>
    <s v=" Total_JP"/>
    <x v="33"/>
    <n v="0"/>
  </r>
  <r>
    <s v="Base"/>
    <s v="Baseline"/>
    <x v="0"/>
    <x v="0"/>
    <x v="39"/>
    <s v=" Total_JP"/>
    <x v="34"/>
    <n v="0"/>
  </r>
  <r>
    <s v="Base"/>
    <s v="Baseline"/>
    <x v="0"/>
    <x v="0"/>
    <x v="39"/>
    <s v=" Total_JP"/>
    <x v="35"/>
    <n v="0"/>
  </r>
  <r>
    <s v="Base"/>
    <s v="Baseline"/>
    <x v="0"/>
    <x v="0"/>
    <x v="39"/>
    <s v=" Total_JP"/>
    <x v="36"/>
    <n v="0"/>
  </r>
  <r>
    <s v="Base"/>
    <s v="Baseline"/>
    <x v="0"/>
    <x v="0"/>
    <x v="39"/>
    <s v=" Total_JP"/>
    <x v="37"/>
    <n v="0"/>
  </r>
  <r>
    <s v="Base"/>
    <s v="Baseline"/>
    <x v="0"/>
    <x v="0"/>
    <x v="39"/>
    <s v=" Total_JP"/>
    <x v="38"/>
    <n v="0"/>
  </r>
  <r>
    <s v="Base"/>
    <s v="Baseline"/>
    <x v="0"/>
    <x v="0"/>
    <x v="39"/>
    <s v=" Total_JP"/>
    <x v="39"/>
    <n v="0"/>
  </r>
  <r>
    <s v="Base"/>
    <s v="Baseline"/>
    <x v="0"/>
    <x v="0"/>
    <x v="39"/>
    <s v=" Total_JP"/>
    <x v="40"/>
    <n v="0"/>
  </r>
  <r>
    <s v="Base"/>
    <s v="Baseline"/>
    <x v="0"/>
    <x v="0"/>
    <x v="39"/>
    <s v=" Total_JP"/>
    <x v="41"/>
    <n v="0"/>
  </r>
  <r>
    <s v="Base"/>
    <s v="Baseline"/>
    <x v="0"/>
    <x v="0"/>
    <x v="39"/>
    <s v=" Total_JP"/>
    <x v="42"/>
    <n v="0"/>
  </r>
  <r>
    <s v="Base"/>
    <s v="Baseline"/>
    <x v="0"/>
    <x v="0"/>
    <x v="39"/>
    <s v=" Total_JP"/>
    <x v="43"/>
    <n v="0"/>
  </r>
  <r>
    <s v="Base"/>
    <s v="Baseline"/>
    <x v="0"/>
    <x v="0"/>
    <x v="39"/>
    <s v=" Total_JP"/>
    <x v="44"/>
    <n v="0"/>
  </r>
  <r>
    <s v="Base"/>
    <s v="Baseline"/>
    <x v="0"/>
    <x v="0"/>
    <x v="39"/>
    <s v=" Total_JP"/>
    <x v="45"/>
    <n v="0"/>
  </r>
  <r>
    <s v="Base"/>
    <s v="Baseline"/>
    <x v="0"/>
    <x v="0"/>
    <x v="39"/>
    <s v=" Total_JP"/>
    <x v="46"/>
    <n v="0"/>
  </r>
  <r>
    <s v="Base"/>
    <s v="Baseline"/>
    <x v="0"/>
    <x v="0"/>
    <x v="39"/>
    <s v=" Total_JP"/>
    <x v="47"/>
    <n v="0"/>
  </r>
  <r>
    <s v="Base"/>
    <s v="Baseline"/>
    <x v="0"/>
    <x v="0"/>
    <x v="39"/>
    <s v=" Total_JP"/>
    <x v="48"/>
    <n v="0"/>
  </r>
  <r>
    <s v="Base"/>
    <s v="Baseline"/>
    <x v="0"/>
    <x v="0"/>
    <x v="39"/>
    <s v=" Total_JP"/>
    <x v="49"/>
    <n v="0"/>
  </r>
  <r>
    <s v="Base"/>
    <s v="Baseline"/>
    <x v="0"/>
    <x v="0"/>
    <x v="39"/>
    <s v=" Total_JP"/>
    <x v="50"/>
    <n v="0"/>
  </r>
  <r>
    <s v="Base"/>
    <s v="Baseline"/>
    <x v="0"/>
    <x v="0"/>
    <x v="39"/>
    <s v=" Total_JP"/>
    <x v="51"/>
    <n v="0"/>
  </r>
  <r>
    <s v="Base"/>
    <s v="Baseline"/>
    <x v="0"/>
    <x v="0"/>
    <x v="39"/>
    <s v=" Total_JP"/>
    <x v="52"/>
    <n v="0"/>
  </r>
  <r>
    <s v="Base"/>
    <s v="Baseline"/>
    <x v="0"/>
    <x v="0"/>
    <x v="39"/>
    <s v=" Total_JP"/>
    <x v="53"/>
    <n v="0"/>
  </r>
  <r>
    <s v="Base"/>
    <s v="Baseline"/>
    <x v="0"/>
    <x v="0"/>
    <x v="39"/>
    <s v=" Total_JP"/>
    <x v="54"/>
    <n v="0"/>
  </r>
  <r>
    <s v="Base"/>
    <s v="Baseline"/>
    <x v="0"/>
    <x v="0"/>
    <x v="39"/>
    <s v=" Total_JP"/>
    <x v="55"/>
    <n v="0"/>
  </r>
  <r>
    <s v="Base"/>
    <s v="Baseline"/>
    <x v="0"/>
    <x v="0"/>
    <x v="39"/>
    <s v=" Total_JP"/>
    <x v="56"/>
    <n v="-12552.869184200001"/>
  </r>
  <r>
    <s v="Base"/>
    <s v="Baseline"/>
    <x v="0"/>
    <x v="0"/>
    <x v="39"/>
    <s v=" Total_JP"/>
    <x v="57"/>
    <n v="0"/>
  </r>
  <r>
    <s v="Base"/>
    <s v="Baseline"/>
    <x v="0"/>
    <x v="0"/>
    <x v="39"/>
    <s v=" Total_JP"/>
    <x v="58"/>
    <n v="0"/>
  </r>
  <r>
    <s v="Base"/>
    <s v="Baseline"/>
    <x v="0"/>
    <x v="0"/>
    <x v="39"/>
    <s v=" Total_JP"/>
    <x v="59"/>
    <n v="0"/>
  </r>
  <r>
    <s v="Base"/>
    <s v="Baseline"/>
    <x v="0"/>
    <x v="0"/>
    <x v="39"/>
    <s v=" Total_JP"/>
    <x v="60"/>
    <n v="0"/>
  </r>
  <r>
    <s v="Base"/>
    <s v="Baseline"/>
    <x v="0"/>
    <x v="0"/>
    <x v="39"/>
    <s v=" Total_JP"/>
    <x v="61"/>
    <n v="0"/>
  </r>
  <r>
    <s v="Base"/>
    <s v="Baseline"/>
    <x v="0"/>
    <x v="0"/>
    <x v="39"/>
    <s v=" Total_JP"/>
    <x v="62"/>
    <n v="0"/>
  </r>
  <r>
    <s v="Base"/>
    <s v="Baseline"/>
    <x v="0"/>
    <x v="0"/>
    <x v="39"/>
    <s v=" Total_JP"/>
    <x v="63"/>
    <n v="0"/>
  </r>
  <r>
    <s v="Base"/>
    <s v="Baseline"/>
    <x v="0"/>
    <x v="0"/>
    <x v="39"/>
    <s v=" Total_JP"/>
    <x v="64"/>
    <n v="0"/>
  </r>
  <r>
    <s v="Base"/>
    <s v="Baseline"/>
    <x v="0"/>
    <x v="0"/>
    <x v="39"/>
    <s v=" Total_JP"/>
    <x v="65"/>
    <n v="0"/>
  </r>
  <r>
    <s v="Base"/>
    <s v="Baseline"/>
    <x v="0"/>
    <x v="0"/>
    <x v="39"/>
    <s v=" Total_JP"/>
    <x v="66"/>
    <n v="0"/>
  </r>
  <r>
    <s v="Base"/>
    <s v="Baseline"/>
    <x v="0"/>
    <x v="0"/>
    <x v="39"/>
    <s v=" Total_JP"/>
    <x v="67"/>
    <n v="0"/>
  </r>
  <r>
    <s v="Base"/>
    <s v="Baseline"/>
    <x v="0"/>
    <x v="0"/>
    <x v="39"/>
    <s v=" Total_JP"/>
    <x v="68"/>
    <n v="0"/>
  </r>
  <r>
    <s v="Base"/>
    <s v="Baseline"/>
    <x v="0"/>
    <x v="0"/>
    <x v="39"/>
    <s v=" Total_JP"/>
    <x v="69"/>
    <n v="0"/>
  </r>
  <r>
    <s v="Base"/>
    <s v="Baseline"/>
    <x v="0"/>
    <x v="0"/>
    <x v="39"/>
    <s v=" Total_JP"/>
    <x v="70"/>
    <n v="0"/>
  </r>
  <r>
    <s v="Base"/>
    <s v="Baseline"/>
    <x v="0"/>
    <x v="0"/>
    <x v="39"/>
    <s v=" Total_JP"/>
    <x v="71"/>
    <n v="0"/>
  </r>
  <r>
    <s v="Base"/>
    <s v="Baseline"/>
    <x v="0"/>
    <x v="0"/>
    <x v="39"/>
    <s v=" Total_JP"/>
    <x v="72"/>
    <n v="0"/>
  </r>
  <r>
    <s v="Base"/>
    <s v="Baseline"/>
    <x v="0"/>
    <x v="0"/>
    <x v="39"/>
    <s v=" Total_JP"/>
    <x v="73"/>
    <n v="0"/>
  </r>
  <r>
    <s v="Base"/>
    <s v="Baseline"/>
    <x v="0"/>
    <x v="0"/>
    <x v="39"/>
    <s v=" Total_JP"/>
    <x v="74"/>
    <n v="0"/>
  </r>
  <r>
    <s v="Base"/>
    <s v="Baseline"/>
    <x v="0"/>
    <x v="0"/>
    <x v="39"/>
    <s v=" Total_JP"/>
    <x v="75"/>
    <n v="0"/>
  </r>
  <r>
    <s v="Base"/>
    <s v="Baseline"/>
    <x v="0"/>
    <x v="0"/>
    <x v="39"/>
    <s v=" Total_JP"/>
    <x v="76"/>
    <n v="0"/>
  </r>
  <r>
    <s v="Base"/>
    <s v="Baseline"/>
    <x v="0"/>
    <x v="0"/>
    <x v="39"/>
    <s v=" Total_JP"/>
    <x v="77"/>
    <n v="0"/>
  </r>
  <r>
    <s v="Base"/>
    <s v="Baseline"/>
    <x v="0"/>
    <x v="0"/>
    <x v="39"/>
    <s v=" Total_JP"/>
    <x v="78"/>
    <n v="0"/>
  </r>
  <r>
    <s v="Base"/>
    <s v="Baseline"/>
    <x v="0"/>
    <x v="0"/>
    <x v="39"/>
    <s v=" Total_JP"/>
    <x v="79"/>
    <n v="0"/>
  </r>
  <r>
    <s v="Base"/>
    <s v="Baseline"/>
    <x v="0"/>
    <x v="0"/>
    <x v="39"/>
    <s v=" Total_JP"/>
    <x v="80"/>
    <n v="0"/>
  </r>
  <r>
    <s v="Base"/>
    <s v="Baseline"/>
    <x v="0"/>
    <x v="0"/>
    <x v="39"/>
    <s v=" Total_JP"/>
    <x v="81"/>
    <n v="0"/>
  </r>
  <r>
    <s v="Base"/>
    <s v="Baseline"/>
    <x v="0"/>
    <x v="0"/>
    <x v="39"/>
    <s v=" Total_JP"/>
    <x v="82"/>
    <n v="-12552.869184200001"/>
  </r>
  <r>
    <s v="Base"/>
    <s v="Baseline"/>
    <x v="0"/>
    <x v="0"/>
    <x v="39"/>
    <s v=" Total_JP"/>
    <x v="83"/>
    <n v="0"/>
  </r>
  <r>
    <s v="Base"/>
    <s v="Baseline"/>
    <x v="0"/>
    <x v="0"/>
    <x v="39"/>
    <s v=" Total_JP"/>
    <x v="84"/>
    <n v="0"/>
  </r>
  <r>
    <s v="Base"/>
    <s v="Baseline"/>
    <x v="0"/>
    <x v="0"/>
    <x v="39"/>
    <s v=" Total_JP"/>
    <x v="85"/>
    <n v="0"/>
  </r>
  <r>
    <s v="Base"/>
    <s v="Baseline"/>
    <x v="0"/>
    <x v="0"/>
    <x v="39"/>
    <s v=" Total_JP"/>
    <x v="86"/>
    <n v="0"/>
  </r>
  <r>
    <s v="Base"/>
    <s v="Baseline"/>
    <x v="0"/>
    <x v="0"/>
    <x v="39"/>
    <s v=" Total_JP"/>
    <x v="87"/>
    <n v="0"/>
  </r>
  <r>
    <s v="Base"/>
    <s v="Baseline"/>
    <x v="0"/>
    <x v="0"/>
    <x v="39"/>
    <s v=" Total_JP"/>
    <x v="88"/>
    <n v="0"/>
  </r>
  <r>
    <s v="Base"/>
    <s v="Baseline"/>
    <x v="0"/>
    <x v="0"/>
    <x v="39"/>
    <s v=" Total_JP"/>
    <x v="89"/>
    <n v="0"/>
  </r>
  <r>
    <s v="Base"/>
    <s v="Baseline"/>
    <x v="0"/>
    <x v="0"/>
    <x v="39"/>
    <s v=" Total_JP"/>
    <x v="90"/>
    <n v="0"/>
  </r>
  <r>
    <s v="Base"/>
    <s v="Baseline"/>
    <x v="0"/>
    <x v="0"/>
    <x v="39"/>
    <s v=" Total_JP"/>
    <x v="91"/>
    <n v="-12552.869184200001"/>
  </r>
  <r>
    <s v="Base"/>
    <s v="Baseline"/>
    <x v="0"/>
    <x v="0"/>
    <x v="39"/>
    <s v=" Total_JP"/>
    <x v="92"/>
    <n v="0"/>
  </r>
  <r>
    <s v="Base"/>
    <s v="Baseline"/>
    <x v="0"/>
    <x v="0"/>
    <x v="39"/>
    <s v=" Total_JP"/>
    <x v="93"/>
    <n v="0"/>
  </r>
  <r>
    <s v="Base"/>
    <s v="Baseline"/>
    <x v="0"/>
    <x v="0"/>
    <x v="39"/>
    <s v=" Total_JP"/>
    <x v="94"/>
    <n v="0"/>
  </r>
  <r>
    <s v="Base"/>
    <s v="Baseline"/>
    <x v="0"/>
    <x v="0"/>
    <x v="39"/>
    <s v=" Total_JP"/>
    <x v="95"/>
    <n v="0"/>
  </r>
  <r>
    <s v="Base"/>
    <s v="Baseline"/>
    <x v="0"/>
    <x v="0"/>
    <x v="39"/>
    <s v=" Total_JP"/>
    <x v="96"/>
    <n v="0"/>
  </r>
  <r>
    <s v="Base"/>
    <s v="Baseline"/>
    <x v="0"/>
    <x v="0"/>
    <x v="39"/>
    <s v=" Total_JP"/>
    <x v="97"/>
    <n v="-12552.869184200001"/>
  </r>
  <r>
    <s v="Base"/>
    <s v="Baseline"/>
    <x v="0"/>
    <x v="0"/>
    <x v="39"/>
    <s v=" Total_JP"/>
    <x v="98"/>
    <n v="0"/>
  </r>
  <r>
    <s v="Base"/>
    <s v="Baseline"/>
    <x v="0"/>
    <x v="0"/>
    <x v="39"/>
    <s v=" Total_JP"/>
    <x v="99"/>
    <n v="0"/>
  </r>
  <r>
    <s v="Base"/>
    <s v="Baseline"/>
    <x v="0"/>
    <x v="0"/>
    <x v="39"/>
    <s v=" Total_JP"/>
    <x v="100"/>
    <n v="0"/>
  </r>
  <r>
    <s v="Base"/>
    <s v="Baseline"/>
    <x v="0"/>
    <x v="0"/>
    <x v="39"/>
    <s v=" Total_JP"/>
    <x v="101"/>
    <n v="0"/>
  </r>
  <r>
    <s v="Base"/>
    <s v="Baseline"/>
    <x v="0"/>
    <x v="0"/>
    <x v="39"/>
    <s v=" Total_JP"/>
    <x v="102"/>
    <n v="0"/>
  </r>
  <r>
    <s v="Base"/>
    <s v="Baseline"/>
    <x v="0"/>
    <x v="0"/>
    <x v="39"/>
    <s v=" Total_JP"/>
    <x v="103"/>
    <n v="0"/>
  </r>
  <r>
    <s v="Base"/>
    <s v="Baseline"/>
    <x v="0"/>
    <x v="0"/>
    <x v="39"/>
    <s v=" Total_JP"/>
    <x v="104"/>
    <n v="0"/>
  </r>
  <r>
    <s v="Base"/>
    <s v="Baseline"/>
    <x v="0"/>
    <x v="0"/>
    <x v="39"/>
    <s v=" Total_JP"/>
    <x v="105"/>
    <n v="0"/>
  </r>
  <r>
    <s v="Base"/>
    <s v="Baseline"/>
    <x v="0"/>
    <x v="0"/>
    <x v="39"/>
    <s v=" Total_JP"/>
    <x v="106"/>
    <n v="0"/>
  </r>
  <r>
    <s v="Base"/>
    <s v="Baseline"/>
    <x v="0"/>
    <x v="0"/>
    <x v="39"/>
    <s v=" Total_JP"/>
    <x v="107"/>
    <n v="0"/>
  </r>
  <r>
    <s v="Base"/>
    <s v="Baseline"/>
    <x v="0"/>
    <x v="0"/>
    <x v="39"/>
    <s v=" Total_JP"/>
    <x v="108"/>
    <n v="-12552.869184200001"/>
  </r>
  <r>
    <s v="Base"/>
    <s v="Baseline"/>
    <x v="0"/>
    <x v="0"/>
    <x v="39"/>
    <s v=" Total_JP"/>
    <x v="109"/>
    <n v="-12552.869184200001"/>
  </r>
  <r>
    <s v="Base"/>
    <s v="Baseline"/>
    <x v="0"/>
    <x v="0"/>
    <x v="39"/>
    <s v=" Total_JP"/>
    <x v="110"/>
    <n v="0"/>
  </r>
  <r>
    <s v="Base"/>
    <s v="Baseline"/>
    <x v="0"/>
    <x v="0"/>
    <x v="39"/>
    <s v=" Total_JP"/>
    <x v="111"/>
    <n v="0"/>
  </r>
  <r>
    <s v="Base"/>
    <s v="Baseline"/>
    <x v="0"/>
    <x v="0"/>
    <x v="39"/>
    <s v=" Total_JP"/>
    <x v="112"/>
    <n v="0"/>
  </r>
  <r>
    <s v="Base"/>
    <s v="Baseline"/>
    <x v="0"/>
    <x v="0"/>
    <x v="39"/>
    <s v=" Total_JP"/>
    <x v="113"/>
    <n v="0"/>
  </r>
  <r>
    <s v="Base"/>
    <s v="Baseline"/>
    <x v="0"/>
    <x v="0"/>
    <x v="39"/>
    <s v=" Total_JP"/>
    <x v="114"/>
    <n v="0"/>
  </r>
  <r>
    <s v="Base"/>
    <s v="Baseline"/>
    <x v="0"/>
    <x v="0"/>
    <x v="39"/>
    <s v=" Total_JP"/>
    <x v="115"/>
    <n v="0"/>
  </r>
  <r>
    <s v="Base"/>
    <s v="Baseline"/>
    <x v="0"/>
    <x v="0"/>
    <x v="39"/>
    <s v=" Total_JP"/>
    <x v="116"/>
    <n v="0"/>
  </r>
  <r>
    <s v="Base"/>
    <s v="Baseline"/>
    <x v="0"/>
    <x v="0"/>
    <x v="39"/>
    <s v=" Total_JP"/>
    <x v="117"/>
    <n v="0"/>
  </r>
  <r>
    <s v="Base"/>
    <s v="Baseline"/>
    <x v="0"/>
    <x v="0"/>
    <x v="39"/>
    <s v=" Total_JP"/>
    <x v="118"/>
    <n v="0"/>
  </r>
  <r>
    <s v="Base"/>
    <s v="Baseline"/>
    <x v="0"/>
    <x v="0"/>
    <x v="39"/>
    <s v=" Total_JP"/>
    <x v="119"/>
    <n v="0"/>
  </r>
  <r>
    <s v="Base"/>
    <s v="Baseline"/>
    <x v="0"/>
    <x v="0"/>
    <x v="39"/>
    <s v=" Total_JP"/>
    <x v="120"/>
    <n v="0"/>
  </r>
  <r>
    <s v="Base"/>
    <s v="Baseline"/>
    <x v="0"/>
    <x v="0"/>
    <x v="39"/>
    <s v=" Total_JP"/>
    <x v="121"/>
    <n v="0"/>
  </r>
  <r>
    <s v="Base"/>
    <s v="Baseline"/>
    <x v="0"/>
    <x v="0"/>
    <x v="39"/>
    <s v=" Total_JP"/>
    <x v="122"/>
    <n v="0"/>
  </r>
  <r>
    <s v="Base"/>
    <s v="Baseline"/>
    <x v="0"/>
    <x v="0"/>
    <x v="39"/>
    <s v=" Total_JP"/>
    <x v="123"/>
    <n v="0"/>
  </r>
  <r>
    <s v="Base"/>
    <s v="Baseline"/>
    <x v="0"/>
    <x v="0"/>
    <x v="39"/>
    <s v=" Total_JP"/>
    <x v="124"/>
    <n v="0"/>
  </r>
  <r>
    <s v="Base"/>
    <s v="Baseline"/>
    <x v="0"/>
    <x v="0"/>
    <x v="39"/>
    <s v=" Total_JP"/>
    <x v="125"/>
    <n v="0"/>
  </r>
  <r>
    <s v="Base"/>
    <s v="Baseline"/>
    <x v="0"/>
    <x v="0"/>
    <x v="39"/>
    <s v=" Total_JP"/>
    <x v="126"/>
    <n v="0"/>
  </r>
  <r>
    <s v="Base"/>
    <s v="Baseline"/>
    <x v="0"/>
    <x v="0"/>
    <x v="39"/>
    <s v=" Total_JP"/>
    <x v="127"/>
    <n v="0"/>
  </r>
  <r>
    <s v="Base"/>
    <s v="Baseline"/>
    <x v="0"/>
    <x v="0"/>
    <x v="39"/>
    <s v=" Total_JP"/>
    <x v="128"/>
    <n v="0"/>
  </r>
  <r>
    <s v="Base"/>
    <s v="Baseline"/>
    <x v="0"/>
    <x v="0"/>
    <x v="39"/>
    <s v=" Total_JP"/>
    <x v="129"/>
    <n v="0"/>
  </r>
  <r>
    <s v="Base"/>
    <s v="Baseline"/>
    <x v="0"/>
    <x v="0"/>
    <x v="39"/>
    <s v=" Total_JP"/>
    <x v="130"/>
    <n v="0"/>
  </r>
  <r>
    <s v="Base"/>
    <s v="Baseline"/>
    <x v="0"/>
    <x v="0"/>
    <x v="39"/>
    <s v=" Total_JP"/>
    <x v="131"/>
    <n v="0"/>
  </r>
  <r>
    <s v="Base"/>
    <s v="Baseline"/>
    <x v="0"/>
    <x v="0"/>
    <x v="39"/>
    <s v=" Total_JP"/>
    <x v="132"/>
    <n v="0"/>
  </r>
  <r>
    <s v="Base"/>
    <s v="Baseline"/>
    <x v="0"/>
    <x v="0"/>
    <x v="39"/>
    <s v=" Total_JP"/>
    <x v="133"/>
    <n v="0"/>
  </r>
  <r>
    <s v="Base"/>
    <s v="Baseline"/>
    <x v="0"/>
    <x v="0"/>
    <x v="39"/>
    <s v=" Total_JP"/>
    <x v="134"/>
    <n v="0"/>
  </r>
  <r>
    <s v="Base"/>
    <s v="Baseline"/>
    <x v="0"/>
    <x v="0"/>
    <x v="39"/>
    <s v=" Total_JP"/>
    <x v="135"/>
    <n v="0"/>
  </r>
  <r>
    <s v="Base"/>
    <s v="Baseline"/>
    <x v="0"/>
    <x v="0"/>
    <x v="39"/>
    <s v=" Total_JP"/>
    <x v="136"/>
    <n v="0"/>
  </r>
  <r>
    <s v="Base"/>
    <s v="Baseline"/>
    <x v="0"/>
    <x v="0"/>
    <x v="39"/>
    <s v=" Total_JP"/>
    <x v="137"/>
    <n v="0"/>
  </r>
  <r>
    <s v="Base"/>
    <s v="Baseline"/>
    <x v="0"/>
    <x v="0"/>
    <x v="39"/>
    <s v=" Total_JP"/>
    <x v="138"/>
    <n v="0"/>
  </r>
  <r>
    <s v="Base"/>
    <s v="Baseline"/>
    <x v="0"/>
    <x v="0"/>
    <x v="39"/>
    <s v=" Total_JP"/>
    <x v="139"/>
    <n v="0"/>
  </r>
  <r>
    <s v="Base"/>
    <s v="Baseline"/>
    <x v="0"/>
    <x v="0"/>
    <x v="39"/>
    <s v=" Total_JP"/>
    <x v="140"/>
    <n v="0"/>
  </r>
  <r>
    <s v="Base"/>
    <s v="Baseline"/>
    <x v="0"/>
    <x v="0"/>
    <x v="39"/>
    <s v=" Total_JP"/>
    <x v="141"/>
    <n v="0"/>
  </r>
  <r>
    <s v="Base"/>
    <s v="Baseline"/>
    <x v="0"/>
    <x v="0"/>
    <x v="39"/>
    <s v=" Total_JP"/>
    <x v="142"/>
    <n v="0"/>
  </r>
  <r>
    <s v="Base"/>
    <s v="Baseline"/>
    <x v="0"/>
    <x v="0"/>
    <x v="39"/>
    <s v=" Total_JP"/>
    <x v="143"/>
    <n v="0"/>
  </r>
  <r>
    <s v="Base"/>
    <s v="Baseline"/>
    <x v="0"/>
    <x v="0"/>
    <x v="39"/>
    <s v=" Total_JP"/>
    <x v="144"/>
    <n v="0"/>
  </r>
  <r>
    <s v="Base"/>
    <s v="Baseline"/>
    <x v="0"/>
    <x v="0"/>
    <x v="39"/>
    <s v=" Total_JP"/>
    <x v="145"/>
    <n v="0"/>
  </r>
  <r>
    <s v="Base"/>
    <s v="Baseline"/>
    <x v="0"/>
    <x v="0"/>
    <x v="39"/>
    <s v=" Total_JP"/>
    <x v="146"/>
    <n v="0"/>
  </r>
  <r>
    <s v="Base"/>
    <s v="Baseline"/>
    <x v="0"/>
    <x v="0"/>
    <x v="39"/>
    <s v=" Total_JP"/>
    <x v="147"/>
    <n v="0"/>
  </r>
  <r>
    <s v="Base"/>
    <s v="Baseline"/>
    <x v="0"/>
    <x v="0"/>
    <x v="39"/>
    <s v=" Total_JP"/>
    <x v="148"/>
    <n v="0"/>
  </r>
  <r>
    <s v="Base"/>
    <s v="Baseline"/>
    <x v="0"/>
    <x v="0"/>
    <x v="39"/>
    <s v=" Total_JP"/>
    <x v="149"/>
    <n v="0"/>
  </r>
  <r>
    <s v="Base"/>
    <s v="Baseline"/>
    <x v="0"/>
    <x v="0"/>
    <x v="39"/>
    <s v=" Total_JP"/>
    <x v="150"/>
    <n v="0"/>
  </r>
  <r>
    <s v="Base"/>
    <s v="Baseline"/>
    <x v="0"/>
    <x v="0"/>
    <x v="39"/>
    <s v=" Total_JP"/>
    <x v="151"/>
    <n v="0"/>
  </r>
  <r>
    <s v="Base"/>
    <s v="Baseline"/>
    <x v="0"/>
    <x v="0"/>
    <x v="39"/>
    <s v=" Total_JP"/>
    <x v="152"/>
    <n v="0"/>
  </r>
  <r>
    <s v="Base"/>
    <s v="Baseline"/>
    <x v="0"/>
    <x v="0"/>
    <x v="39"/>
    <s v=" Total_JP"/>
    <x v="153"/>
    <n v="0"/>
  </r>
  <r>
    <s v="Base"/>
    <s v="Baseline"/>
    <x v="0"/>
    <x v="0"/>
    <x v="39"/>
    <s v=" Total_JP"/>
    <x v="154"/>
    <n v="0"/>
  </r>
  <r>
    <s v="Base"/>
    <s v="Baseline"/>
    <x v="0"/>
    <x v="0"/>
    <x v="39"/>
    <s v=" Total_JP"/>
    <x v="155"/>
    <n v="0"/>
  </r>
  <r>
    <s v="Base"/>
    <s v="Baseline"/>
    <x v="0"/>
    <x v="0"/>
    <x v="40"/>
    <s v=" Total_JP"/>
    <x v="0"/>
    <n v="0"/>
  </r>
  <r>
    <s v="Base"/>
    <s v="Baseline"/>
    <x v="0"/>
    <x v="0"/>
    <x v="40"/>
    <s v=" Total_JP"/>
    <x v="1"/>
    <n v="0"/>
  </r>
  <r>
    <s v="Base"/>
    <s v="Baseline"/>
    <x v="0"/>
    <x v="0"/>
    <x v="40"/>
    <s v=" Total_JP"/>
    <x v="2"/>
    <n v="0"/>
  </r>
  <r>
    <s v="Base"/>
    <s v="Baseline"/>
    <x v="0"/>
    <x v="0"/>
    <x v="40"/>
    <s v=" Total_JP"/>
    <x v="3"/>
    <n v="0"/>
  </r>
  <r>
    <s v="Base"/>
    <s v="Baseline"/>
    <x v="0"/>
    <x v="0"/>
    <x v="40"/>
    <s v=" Total_JP"/>
    <x v="4"/>
    <n v="0"/>
  </r>
  <r>
    <s v="Base"/>
    <s v="Baseline"/>
    <x v="0"/>
    <x v="0"/>
    <x v="40"/>
    <s v=" Total_JP"/>
    <x v="5"/>
    <n v="0"/>
  </r>
  <r>
    <s v="Base"/>
    <s v="Baseline"/>
    <x v="0"/>
    <x v="0"/>
    <x v="40"/>
    <s v=" Total_JP"/>
    <x v="6"/>
    <n v="0"/>
  </r>
  <r>
    <s v="Base"/>
    <s v="Baseline"/>
    <x v="0"/>
    <x v="0"/>
    <x v="40"/>
    <s v=" Total_JP"/>
    <x v="7"/>
    <n v="0"/>
  </r>
  <r>
    <s v="Base"/>
    <s v="Baseline"/>
    <x v="0"/>
    <x v="0"/>
    <x v="40"/>
    <s v=" Total_JP"/>
    <x v="8"/>
    <n v="0"/>
  </r>
  <r>
    <s v="Base"/>
    <s v="Baseline"/>
    <x v="0"/>
    <x v="0"/>
    <x v="40"/>
    <s v=" Total_JP"/>
    <x v="9"/>
    <n v="0"/>
  </r>
  <r>
    <s v="Base"/>
    <s v="Baseline"/>
    <x v="0"/>
    <x v="0"/>
    <x v="40"/>
    <s v=" Total_JP"/>
    <x v="10"/>
    <n v="0"/>
  </r>
  <r>
    <s v="Base"/>
    <s v="Baseline"/>
    <x v="0"/>
    <x v="0"/>
    <x v="40"/>
    <s v=" Total_JP"/>
    <x v="11"/>
    <n v="0"/>
  </r>
  <r>
    <s v="Base"/>
    <s v="Baseline"/>
    <x v="0"/>
    <x v="0"/>
    <x v="40"/>
    <s v=" Total_JP"/>
    <x v="12"/>
    <n v="0"/>
  </r>
  <r>
    <s v="Base"/>
    <s v="Baseline"/>
    <x v="0"/>
    <x v="0"/>
    <x v="40"/>
    <s v=" Total_JP"/>
    <x v="13"/>
    <n v="0"/>
  </r>
  <r>
    <s v="Base"/>
    <s v="Baseline"/>
    <x v="0"/>
    <x v="0"/>
    <x v="40"/>
    <s v=" Total_JP"/>
    <x v="14"/>
    <n v="0"/>
  </r>
  <r>
    <s v="Base"/>
    <s v="Baseline"/>
    <x v="0"/>
    <x v="0"/>
    <x v="40"/>
    <s v=" Total_JP"/>
    <x v="15"/>
    <n v="507302.72840650001"/>
  </r>
  <r>
    <s v="Base"/>
    <s v="Baseline"/>
    <x v="0"/>
    <x v="0"/>
    <x v="40"/>
    <s v=" Total_JP"/>
    <x v="16"/>
    <n v="0"/>
  </r>
  <r>
    <s v="Base"/>
    <s v="Baseline"/>
    <x v="0"/>
    <x v="0"/>
    <x v="40"/>
    <s v=" Total_JP"/>
    <x v="17"/>
    <n v="0"/>
  </r>
  <r>
    <s v="Base"/>
    <s v="Baseline"/>
    <x v="0"/>
    <x v="0"/>
    <x v="40"/>
    <s v=" Total_JP"/>
    <x v="18"/>
    <n v="0"/>
  </r>
  <r>
    <s v="Base"/>
    <s v="Baseline"/>
    <x v="0"/>
    <x v="0"/>
    <x v="40"/>
    <s v=" Total_JP"/>
    <x v="19"/>
    <n v="0"/>
  </r>
  <r>
    <s v="Base"/>
    <s v="Baseline"/>
    <x v="0"/>
    <x v="0"/>
    <x v="40"/>
    <s v=" Total_JP"/>
    <x v="20"/>
    <n v="0"/>
  </r>
  <r>
    <s v="Base"/>
    <s v="Baseline"/>
    <x v="0"/>
    <x v="0"/>
    <x v="40"/>
    <s v=" Total_JP"/>
    <x v="21"/>
    <n v="0"/>
  </r>
  <r>
    <s v="Base"/>
    <s v="Baseline"/>
    <x v="0"/>
    <x v="0"/>
    <x v="40"/>
    <s v=" Total_JP"/>
    <x v="22"/>
    <n v="0"/>
  </r>
  <r>
    <s v="Base"/>
    <s v="Baseline"/>
    <x v="0"/>
    <x v="0"/>
    <x v="40"/>
    <s v=" Total_JP"/>
    <x v="23"/>
    <n v="0"/>
  </r>
  <r>
    <s v="Base"/>
    <s v="Baseline"/>
    <x v="0"/>
    <x v="0"/>
    <x v="40"/>
    <s v=" Total_JP"/>
    <x v="24"/>
    <n v="0"/>
  </r>
  <r>
    <s v="Base"/>
    <s v="Baseline"/>
    <x v="0"/>
    <x v="0"/>
    <x v="40"/>
    <s v=" Total_JP"/>
    <x v="25"/>
    <n v="0"/>
  </r>
  <r>
    <s v="Base"/>
    <s v="Baseline"/>
    <x v="0"/>
    <x v="0"/>
    <x v="40"/>
    <s v=" Total_JP"/>
    <x v="26"/>
    <n v="0"/>
  </r>
  <r>
    <s v="Base"/>
    <s v="Baseline"/>
    <x v="0"/>
    <x v="0"/>
    <x v="40"/>
    <s v=" Total_JP"/>
    <x v="27"/>
    <n v="0"/>
  </r>
  <r>
    <s v="Base"/>
    <s v="Baseline"/>
    <x v="0"/>
    <x v="0"/>
    <x v="40"/>
    <s v=" Total_JP"/>
    <x v="28"/>
    <n v="0"/>
  </r>
  <r>
    <s v="Base"/>
    <s v="Baseline"/>
    <x v="0"/>
    <x v="0"/>
    <x v="40"/>
    <s v=" Total_JP"/>
    <x v="29"/>
    <n v="0"/>
  </r>
  <r>
    <s v="Base"/>
    <s v="Baseline"/>
    <x v="0"/>
    <x v="0"/>
    <x v="40"/>
    <s v=" Total_JP"/>
    <x v="30"/>
    <n v="0"/>
  </r>
  <r>
    <s v="Base"/>
    <s v="Baseline"/>
    <x v="0"/>
    <x v="0"/>
    <x v="40"/>
    <s v=" Total_JP"/>
    <x v="31"/>
    <n v="0"/>
  </r>
  <r>
    <s v="Base"/>
    <s v="Baseline"/>
    <x v="0"/>
    <x v="0"/>
    <x v="40"/>
    <s v=" Total_JP"/>
    <x v="32"/>
    <n v="0"/>
  </r>
  <r>
    <s v="Base"/>
    <s v="Baseline"/>
    <x v="0"/>
    <x v="0"/>
    <x v="40"/>
    <s v=" Total_JP"/>
    <x v="33"/>
    <n v="0"/>
  </r>
  <r>
    <s v="Base"/>
    <s v="Baseline"/>
    <x v="0"/>
    <x v="0"/>
    <x v="40"/>
    <s v=" Total_JP"/>
    <x v="34"/>
    <n v="0"/>
  </r>
  <r>
    <s v="Base"/>
    <s v="Baseline"/>
    <x v="0"/>
    <x v="0"/>
    <x v="40"/>
    <s v=" Total_JP"/>
    <x v="35"/>
    <n v="0"/>
  </r>
  <r>
    <s v="Base"/>
    <s v="Baseline"/>
    <x v="0"/>
    <x v="0"/>
    <x v="40"/>
    <s v=" Total_JP"/>
    <x v="36"/>
    <n v="0"/>
  </r>
  <r>
    <s v="Base"/>
    <s v="Baseline"/>
    <x v="0"/>
    <x v="0"/>
    <x v="40"/>
    <s v=" Total_JP"/>
    <x v="37"/>
    <n v="0"/>
  </r>
  <r>
    <s v="Base"/>
    <s v="Baseline"/>
    <x v="0"/>
    <x v="0"/>
    <x v="40"/>
    <s v=" Total_JP"/>
    <x v="38"/>
    <n v="0"/>
  </r>
  <r>
    <s v="Base"/>
    <s v="Baseline"/>
    <x v="0"/>
    <x v="0"/>
    <x v="40"/>
    <s v=" Total_JP"/>
    <x v="39"/>
    <n v="0"/>
  </r>
  <r>
    <s v="Base"/>
    <s v="Baseline"/>
    <x v="0"/>
    <x v="0"/>
    <x v="40"/>
    <s v=" Total_JP"/>
    <x v="40"/>
    <n v="0"/>
  </r>
  <r>
    <s v="Base"/>
    <s v="Baseline"/>
    <x v="0"/>
    <x v="0"/>
    <x v="40"/>
    <s v=" Total_JP"/>
    <x v="41"/>
    <n v="0"/>
  </r>
  <r>
    <s v="Base"/>
    <s v="Baseline"/>
    <x v="0"/>
    <x v="0"/>
    <x v="40"/>
    <s v=" Total_JP"/>
    <x v="42"/>
    <n v="0"/>
  </r>
  <r>
    <s v="Base"/>
    <s v="Baseline"/>
    <x v="0"/>
    <x v="0"/>
    <x v="40"/>
    <s v=" Total_JP"/>
    <x v="43"/>
    <n v="0"/>
  </r>
  <r>
    <s v="Base"/>
    <s v="Baseline"/>
    <x v="0"/>
    <x v="0"/>
    <x v="40"/>
    <s v=" Total_JP"/>
    <x v="44"/>
    <n v="0"/>
  </r>
  <r>
    <s v="Base"/>
    <s v="Baseline"/>
    <x v="0"/>
    <x v="0"/>
    <x v="40"/>
    <s v=" Total_JP"/>
    <x v="45"/>
    <n v="0"/>
  </r>
  <r>
    <s v="Base"/>
    <s v="Baseline"/>
    <x v="0"/>
    <x v="0"/>
    <x v="40"/>
    <s v=" Total_JP"/>
    <x v="46"/>
    <n v="0"/>
  </r>
  <r>
    <s v="Base"/>
    <s v="Baseline"/>
    <x v="0"/>
    <x v="0"/>
    <x v="40"/>
    <s v=" Total_JP"/>
    <x v="47"/>
    <n v="0"/>
  </r>
  <r>
    <s v="Base"/>
    <s v="Baseline"/>
    <x v="0"/>
    <x v="0"/>
    <x v="40"/>
    <s v=" Total_JP"/>
    <x v="48"/>
    <n v="0"/>
  </r>
  <r>
    <s v="Base"/>
    <s v="Baseline"/>
    <x v="0"/>
    <x v="0"/>
    <x v="40"/>
    <s v=" Total_JP"/>
    <x v="49"/>
    <n v="0"/>
  </r>
  <r>
    <s v="Base"/>
    <s v="Baseline"/>
    <x v="0"/>
    <x v="0"/>
    <x v="40"/>
    <s v=" Total_JP"/>
    <x v="50"/>
    <n v="0"/>
  </r>
  <r>
    <s v="Base"/>
    <s v="Baseline"/>
    <x v="0"/>
    <x v="0"/>
    <x v="40"/>
    <s v=" Total_JP"/>
    <x v="51"/>
    <n v="0"/>
  </r>
  <r>
    <s v="Base"/>
    <s v="Baseline"/>
    <x v="0"/>
    <x v="0"/>
    <x v="40"/>
    <s v=" Total_JP"/>
    <x v="52"/>
    <n v="0"/>
  </r>
  <r>
    <s v="Base"/>
    <s v="Baseline"/>
    <x v="0"/>
    <x v="0"/>
    <x v="40"/>
    <s v=" Total_JP"/>
    <x v="53"/>
    <n v="0"/>
  </r>
  <r>
    <s v="Base"/>
    <s v="Baseline"/>
    <x v="0"/>
    <x v="0"/>
    <x v="40"/>
    <s v=" Total_JP"/>
    <x v="54"/>
    <n v="0"/>
  </r>
  <r>
    <s v="Base"/>
    <s v="Baseline"/>
    <x v="0"/>
    <x v="0"/>
    <x v="40"/>
    <s v=" Total_JP"/>
    <x v="55"/>
    <n v="0"/>
  </r>
  <r>
    <s v="Base"/>
    <s v="Baseline"/>
    <x v="0"/>
    <x v="0"/>
    <x v="40"/>
    <s v=" Total_JP"/>
    <x v="56"/>
    <n v="0"/>
  </r>
  <r>
    <s v="Base"/>
    <s v="Baseline"/>
    <x v="0"/>
    <x v="0"/>
    <x v="40"/>
    <s v=" Total_JP"/>
    <x v="57"/>
    <n v="0"/>
  </r>
  <r>
    <s v="Base"/>
    <s v="Baseline"/>
    <x v="0"/>
    <x v="0"/>
    <x v="40"/>
    <s v=" Total_JP"/>
    <x v="58"/>
    <n v="0"/>
  </r>
  <r>
    <s v="Base"/>
    <s v="Baseline"/>
    <x v="0"/>
    <x v="0"/>
    <x v="40"/>
    <s v=" Total_JP"/>
    <x v="59"/>
    <n v="0"/>
  </r>
  <r>
    <s v="Base"/>
    <s v="Baseline"/>
    <x v="0"/>
    <x v="0"/>
    <x v="40"/>
    <s v=" Total_JP"/>
    <x v="60"/>
    <n v="0"/>
  </r>
  <r>
    <s v="Base"/>
    <s v="Baseline"/>
    <x v="0"/>
    <x v="0"/>
    <x v="40"/>
    <s v=" Total_JP"/>
    <x v="61"/>
    <n v="0"/>
  </r>
  <r>
    <s v="Base"/>
    <s v="Baseline"/>
    <x v="0"/>
    <x v="0"/>
    <x v="40"/>
    <s v=" Total_JP"/>
    <x v="62"/>
    <n v="0"/>
  </r>
  <r>
    <s v="Base"/>
    <s v="Baseline"/>
    <x v="0"/>
    <x v="0"/>
    <x v="40"/>
    <s v=" Total_JP"/>
    <x v="63"/>
    <n v="0"/>
  </r>
  <r>
    <s v="Base"/>
    <s v="Baseline"/>
    <x v="0"/>
    <x v="0"/>
    <x v="40"/>
    <s v=" Total_JP"/>
    <x v="64"/>
    <n v="0"/>
  </r>
  <r>
    <s v="Base"/>
    <s v="Baseline"/>
    <x v="0"/>
    <x v="0"/>
    <x v="40"/>
    <s v=" Total_JP"/>
    <x v="65"/>
    <n v="0"/>
  </r>
  <r>
    <s v="Base"/>
    <s v="Baseline"/>
    <x v="0"/>
    <x v="0"/>
    <x v="40"/>
    <s v=" Total_JP"/>
    <x v="66"/>
    <n v="0"/>
  </r>
  <r>
    <s v="Base"/>
    <s v="Baseline"/>
    <x v="0"/>
    <x v="0"/>
    <x v="40"/>
    <s v=" Total_JP"/>
    <x v="67"/>
    <n v="0"/>
  </r>
  <r>
    <s v="Base"/>
    <s v="Baseline"/>
    <x v="0"/>
    <x v="0"/>
    <x v="40"/>
    <s v=" Total_JP"/>
    <x v="68"/>
    <n v="507302.72840650001"/>
  </r>
  <r>
    <s v="Base"/>
    <s v="Baseline"/>
    <x v="0"/>
    <x v="0"/>
    <x v="40"/>
    <s v=" Total_JP"/>
    <x v="69"/>
    <n v="0"/>
  </r>
  <r>
    <s v="Base"/>
    <s v="Baseline"/>
    <x v="0"/>
    <x v="0"/>
    <x v="40"/>
    <s v=" Total_JP"/>
    <x v="70"/>
    <n v="0"/>
  </r>
  <r>
    <s v="Base"/>
    <s v="Baseline"/>
    <x v="0"/>
    <x v="0"/>
    <x v="40"/>
    <s v=" Total_JP"/>
    <x v="71"/>
    <n v="0"/>
  </r>
  <r>
    <s v="Base"/>
    <s v="Baseline"/>
    <x v="0"/>
    <x v="0"/>
    <x v="40"/>
    <s v=" Total_JP"/>
    <x v="72"/>
    <n v="0"/>
  </r>
  <r>
    <s v="Base"/>
    <s v="Baseline"/>
    <x v="0"/>
    <x v="0"/>
    <x v="40"/>
    <s v=" Total_JP"/>
    <x v="73"/>
    <n v="0"/>
  </r>
  <r>
    <s v="Base"/>
    <s v="Baseline"/>
    <x v="0"/>
    <x v="0"/>
    <x v="40"/>
    <s v=" Total_JP"/>
    <x v="74"/>
    <n v="0"/>
  </r>
  <r>
    <s v="Base"/>
    <s v="Baseline"/>
    <x v="0"/>
    <x v="0"/>
    <x v="40"/>
    <s v=" Total_JP"/>
    <x v="75"/>
    <n v="0"/>
  </r>
  <r>
    <s v="Base"/>
    <s v="Baseline"/>
    <x v="0"/>
    <x v="0"/>
    <x v="40"/>
    <s v=" Total_JP"/>
    <x v="76"/>
    <n v="0"/>
  </r>
  <r>
    <s v="Base"/>
    <s v="Baseline"/>
    <x v="0"/>
    <x v="0"/>
    <x v="40"/>
    <s v=" Total_JP"/>
    <x v="77"/>
    <n v="0"/>
  </r>
  <r>
    <s v="Base"/>
    <s v="Baseline"/>
    <x v="0"/>
    <x v="0"/>
    <x v="40"/>
    <s v=" Total_JP"/>
    <x v="78"/>
    <n v="0"/>
  </r>
  <r>
    <s v="Base"/>
    <s v="Baseline"/>
    <x v="0"/>
    <x v="0"/>
    <x v="40"/>
    <s v=" Total_JP"/>
    <x v="79"/>
    <n v="0"/>
  </r>
  <r>
    <s v="Base"/>
    <s v="Baseline"/>
    <x v="0"/>
    <x v="0"/>
    <x v="40"/>
    <s v=" Total_JP"/>
    <x v="80"/>
    <n v="0"/>
  </r>
  <r>
    <s v="Base"/>
    <s v="Baseline"/>
    <x v="0"/>
    <x v="0"/>
    <x v="40"/>
    <s v=" Total_JP"/>
    <x v="81"/>
    <n v="0"/>
  </r>
  <r>
    <s v="Base"/>
    <s v="Baseline"/>
    <x v="0"/>
    <x v="0"/>
    <x v="40"/>
    <s v=" Total_JP"/>
    <x v="82"/>
    <n v="0"/>
  </r>
  <r>
    <s v="Base"/>
    <s v="Baseline"/>
    <x v="0"/>
    <x v="0"/>
    <x v="40"/>
    <s v=" Total_JP"/>
    <x v="83"/>
    <n v="0"/>
  </r>
  <r>
    <s v="Base"/>
    <s v="Baseline"/>
    <x v="0"/>
    <x v="0"/>
    <x v="40"/>
    <s v=" Total_JP"/>
    <x v="84"/>
    <n v="0"/>
  </r>
  <r>
    <s v="Base"/>
    <s v="Baseline"/>
    <x v="0"/>
    <x v="0"/>
    <x v="40"/>
    <s v=" Total_JP"/>
    <x v="85"/>
    <n v="0"/>
  </r>
  <r>
    <s v="Base"/>
    <s v="Baseline"/>
    <x v="0"/>
    <x v="0"/>
    <x v="40"/>
    <s v=" Total_JP"/>
    <x v="86"/>
    <n v="0"/>
  </r>
  <r>
    <s v="Base"/>
    <s v="Baseline"/>
    <x v="0"/>
    <x v="0"/>
    <x v="40"/>
    <s v=" Total_JP"/>
    <x v="87"/>
    <n v="0"/>
  </r>
  <r>
    <s v="Base"/>
    <s v="Baseline"/>
    <x v="0"/>
    <x v="0"/>
    <x v="40"/>
    <s v=" Total_JP"/>
    <x v="88"/>
    <n v="0"/>
  </r>
  <r>
    <s v="Base"/>
    <s v="Baseline"/>
    <x v="0"/>
    <x v="0"/>
    <x v="40"/>
    <s v=" Total_JP"/>
    <x v="89"/>
    <n v="0"/>
  </r>
  <r>
    <s v="Base"/>
    <s v="Baseline"/>
    <x v="0"/>
    <x v="0"/>
    <x v="40"/>
    <s v=" Total_JP"/>
    <x v="90"/>
    <n v="0"/>
  </r>
  <r>
    <s v="Base"/>
    <s v="Baseline"/>
    <x v="0"/>
    <x v="0"/>
    <x v="40"/>
    <s v=" Total_JP"/>
    <x v="91"/>
    <n v="0"/>
  </r>
  <r>
    <s v="Base"/>
    <s v="Baseline"/>
    <x v="0"/>
    <x v="0"/>
    <x v="40"/>
    <s v=" Total_JP"/>
    <x v="92"/>
    <n v="0"/>
  </r>
  <r>
    <s v="Base"/>
    <s v="Baseline"/>
    <x v="0"/>
    <x v="0"/>
    <x v="40"/>
    <s v=" Total_JP"/>
    <x v="93"/>
    <n v="0"/>
  </r>
  <r>
    <s v="Base"/>
    <s v="Baseline"/>
    <x v="0"/>
    <x v="0"/>
    <x v="40"/>
    <s v=" Total_JP"/>
    <x v="94"/>
    <n v="507302.72840650001"/>
  </r>
  <r>
    <s v="Base"/>
    <s v="Baseline"/>
    <x v="0"/>
    <x v="0"/>
    <x v="40"/>
    <s v=" Total_JP"/>
    <x v="95"/>
    <n v="0"/>
  </r>
  <r>
    <s v="Base"/>
    <s v="Baseline"/>
    <x v="0"/>
    <x v="0"/>
    <x v="40"/>
    <s v=" Total_JP"/>
    <x v="96"/>
    <n v="0"/>
  </r>
  <r>
    <s v="Base"/>
    <s v="Baseline"/>
    <x v="0"/>
    <x v="0"/>
    <x v="40"/>
    <s v=" Total_JP"/>
    <x v="97"/>
    <n v="0"/>
  </r>
  <r>
    <s v="Base"/>
    <s v="Baseline"/>
    <x v="0"/>
    <x v="0"/>
    <x v="40"/>
    <s v=" Total_JP"/>
    <x v="98"/>
    <n v="0"/>
  </r>
  <r>
    <s v="Base"/>
    <s v="Baseline"/>
    <x v="0"/>
    <x v="0"/>
    <x v="40"/>
    <s v=" Total_JP"/>
    <x v="99"/>
    <n v="0"/>
  </r>
  <r>
    <s v="Base"/>
    <s v="Baseline"/>
    <x v="0"/>
    <x v="0"/>
    <x v="40"/>
    <s v=" Total_JP"/>
    <x v="100"/>
    <n v="0"/>
  </r>
  <r>
    <s v="Base"/>
    <s v="Baseline"/>
    <x v="0"/>
    <x v="0"/>
    <x v="40"/>
    <s v=" Total_JP"/>
    <x v="101"/>
    <n v="507302.72840650001"/>
  </r>
  <r>
    <s v="Base"/>
    <s v="Baseline"/>
    <x v="0"/>
    <x v="0"/>
    <x v="40"/>
    <s v=" Total_JP"/>
    <x v="102"/>
    <n v="0"/>
  </r>
  <r>
    <s v="Base"/>
    <s v="Baseline"/>
    <x v="0"/>
    <x v="0"/>
    <x v="40"/>
    <s v=" Total_JP"/>
    <x v="103"/>
    <n v="0"/>
  </r>
  <r>
    <s v="Base"/>
    <s v="Baseline"/>
    <x v="0"/>
    <x v="0"/>
    <x v="40"/>
    <s v=" Total_JP"/>
    <x v="104"/>
    <n v="507302.72840650001"/>
  </r>
  <r>
    <s v="Base"/>
    <s v="Baseline"/>
    <x v="0"/>
    <x v="0"/>
    <x v="40"/>
    <s v=" Total_JP"/>
    <x v="105"/>
    <n v="507302.72840650001"/>
  </r>
  <r>
    <s v="Base"/>
    <s v="Baseline"/>
    <x v="0"/>
    <x v="0"/>
    <x v="40"/>
    <s v=" Total_JP"/>
    <x v="106"/>
    <n v="0"/>
  </r>
  <r>
    <s v="Base"/>
    <s v="Baseline"/>
    <x v="0"/>
    <x v="0"/>
    <x v="40"/>
    <s v=" Total_JP"/>
    <x v="107"/>
    <n v="0"/>
  </r>
  <r>
    <s v="Base"/>
    <s v="Baseline"/>
    <x v="0"/>
    <x v="0"/>
    <x v="40"/>
    <s v=" Total_JP"/>
    <x v="108"/>
    <n v="0"/>
  </r>
  <r>
    <s v="Base"/>
    <s v="Baseline"/>
    <x v="0"/>
    <x v="0"/>
    <x v="40"/>
    <s v=" Total_JP"/>
    <x v="109"/>
    <n v="0"/>
  </r>
  <r>
    <s v="Base"/>
    <s v="Baseline"/>
    <x v="0"/>
    <x v="0"/>
    <x v="40"/>
    <s v=" Total_JP"/>
    <x v="110"/>
    <n v="0"/>
  </r>
  <r>
    <s v="Base"/>
    <s v="Baseline"/>
    <x v="0"/>
    <x v="0"/>
    <x v="40"/>
    <s v=" Total_JP"/>
    <x v="111"/>
    <n v="0"/>
  </r>
  <r>
    <s v="Base"/>
    <s v="Baseline"/>
    <x v="0"/>
    <x v="0"/>
    <x v="40"/>
    <s v=" Total_JP"/>
    <x v="112"/>
    <n v="0"/>
  </r>
  <r>
    <s v="Base"/>
    <s v="Baseline"/>
    <x v="0"/>
    <x v="0"/>
    <x v="40"/>
    <s v=" Total_JP"/>
    <x v="113"/>
    <n v="507302.72840650001"/>
  </r>
  <r>
    <s v="Base"/>
    <s v="Baseline"/>
    <x v="0"/>
    <x v="0"/>
    <x v="40"/>
    <s v=" Total_JP"/>
    <x v="114"/>
    <n v="0"/>
  </r>
  <r>
    <s v="Base"/>
    <s v="Baseline"/>
    <x v="0"/>
    <x v="0"/>
    <x v="40"/>
    <s v=" Total_JP"/>
    <x v="115"/>
    <n v="0"/>
  </r>
  <r>
    <s v="Base"/>
    <s v="Baseline"/>
    <x v="0"/>
    <x v="0"/>
    <x v="40"/>
    <s v=" Total_JP"/>
    <x v="116"/>
    <n v="0"/>
  </r>
  <r>
    <s v="Base"/>
    <s v="Baseline"/>
    <x v="0"/>
    <x v="0"/>
    <x v="40"/>
    <s v=" Total_JP"/>
    <x v="117"/>
    <n v="0"/>
  </r>
  <r>
    <s v="Base"/>
    <s v="Baseline"/>
    <x v="0"/>
    <x v="0"/>
    <x v="40"/>
    <s v=" Total_JP"/>
    <x v="118"/>
    <n v="0"/>
  </r>
  <r>
    <s v="Base"/>
    <s v="Baseline"/>
    <x v="0"/>
    <x v="0"/>
    <x v="40"/>
    <s v=" Total_JP"/>
    <x v="119"/>
    <n v="507302.72840650001"/>
  </r>
  <r>
    <s v="Base"/>
    <s v="Baseline"/>
    <x v="0"/>
    <x v="0"/>
    <x v="40"/>
    <s v=" Total_JP"/>
    <x v="120"/>
    <n v="0"/>
  </r>
  <r>
    <s v="Base"/>
    <s v="Baseline"/>
    <x v="0"/>
    <x v="0"/>
    <x v="40"/>
    <s v=" Total_JP"/>
    <x v="121"/>
    <n v="0"/>
  </r>
  <r>
    <s v="Base"/>
    <s v="Baseline"/>
    <x v="0"/>
    <x v="0"/>
    <x v="40"/>
    <s v=" Total_JP"/>
    <x v="122"/>
    <n v="0"/>
  </r>
  <r>
    <s v="Base"/>
    <s v="Baseline"/>
    <x v="0"/>
    <x v="0"/>
    <x v="40"/>
    <s v=" Total_JP"/>
    <x v="123"/>
    <n v="0"/>
  </r>
  <r>
    <s v="Base"/>
    <s v="Baseline"/>
    <x v="0"/>
    <x v="0"/>
    <x v="40"/>
    <s v=" Total_JP"/>
    <x v="124"/>
    <n v="0"/>
  </r>
  <r>
    <s v="Base"/>
    <s v="Baseline"/>
    <x v="0"/>
    <x v="0"/>
    <x v="40"/>
    <s v=" Total_JP"/>
    <x v="125"/>
    <n v="0"/>
  </r>
  <r>
    <s v="Base"/>
    <s v="Baseline"/>
    <x v="0"/>
    <x v="0"/>
    <x v="40"/>
    <s v=" Total_JP"/>
    <x v="126"/>
    <n v="0"/>
  </r>
  <r>
    <s v="Base"/>
    <s v="Baseline"/>
    <x v="0"/>
    <x v="0"/>
    <x v="40"/>
    <s v=" Total_JP"/>
    <x v="127"/>
    <n v="0"/>
  </r>
  <r>
    <s v="Base"/>
    <s v="Baseline"/>
    <x v="0"/>
    <x v="0"/>
    <x v="40"/>
    <s v=" Total_JP"/>
    <x v="128"/>
    <n v="0"/>
  </r>
  <r>
    <s v="Base"/>
    <s v="Baseline"/>
    <x v="0"/>
    <x v="0"/>
    <x v="40"/>
    <s v=" Total_JP"/>
    <x v="129"/>
    <n v="0"/>
  </r>
  <r>
    <s v="Base"/>
    <s v="Baseline"/>
    <x v="0"/>
    <x v="0"/>
    <x v="40"/>
    <s v=" Total_JP"/>
    <x v="130"/>
    <n v="0"/>
  </r>
  <r>
    <s v="Base"/>
    <s v="Baseline"/>
    <x v="0"/>
    <x v="0"/>
    <x v="40"/>
    <s v=" Total_JP"/>
    <x v="131"/>
    <n v="0"/>
  </r>
  <r>
    <s v="Base"/>
    <s v="Baseline"/>
    <x v="0"/>
    <x v="0"/>
    <x v="40"/>
    <s v=" Total_JP"/>
    <x v="132"/>
    <n v="0"/>
  </r>
  <r>
    <s v="Base"/>
    <s v="Baseline"/>
    <x v="0"/>
    <x v="0"/>
    <x v="40"/>
    <s v=" Total_JP"/>
    <x v="133"/>
    <n v="0"/>
  </r>
  <r>
    <s v="Base"/>
    <s v="Baseline"/>
    <x v="0"/>
    <x v="0"/>
    <x v="40"/>
    <s v=" Total_JP"/>
    <x v="134"/>
    <n v="0"/>
  </r>
  <r>
    <s v="Base"/>
    <s v="Baseline"/>
    <x v="0"/>
    <x v="0"/>
    <x v="40"/>
    <s v=" Total_JP"/>
    <x v="135"/>
    <n v="0"/>
  </r>
  <r>
    <s v="Base"/>
    <s v="Baseline"/>
    <x v="0"/>
    <x v="0"/>
    <x v="40"/>
    <s v=" Total_JP"/>
    <x v="136"/>
    <n v="0"/>
  </r>
  <r>
    <s v="Base"/>
    <s v="Baseline"/>
    <x v="0"/>
    <x v="0"/>
    <x v="40"/>
    <s v=" Total_JP"/>
    <x v="137"/>
    <n v="0"/>
  </r>
  <r>
    <s v="Base"/>
    <s v="Baseline"/>
    <x v="0"/>
    <x v="0"/>
    <x v="40"/>
    <s v=" Total_JP"/>
    <x v="138"/>
    <n v="0"/>
  </r>
  <r>
    <s v="Base"/>
    <s v="Baseline"/>
    <x v="0"/>
    <x v="0"/>
    <x v="40"/>
    <s v=" Total_JP"/>
    <x v="139"/>
    <n v="0"/>
  </r>
  <r>
    <s v="Base"/>
    <s v="Baseline"/>
    <x v="0"/>
    <x v="0"/>
    <x v="40"/>
    <s v=" Total_JP"/>
    <x v="140"/>
    <n v="0"/>
  </r>
  <r>
    <s v="Base"/>
    <s v="Baseline"/>
    <x v="0"/>
    <x v="0"/>
    <x v="40"/>
    <s v=" Total_JP"/>
    <x v="141"/>
    <n v="0"/>
  </r>
  <r>
    <s v="Base"/>
    <s v="Baseline"/>
    <x v="0"/>
    <x v="0"/>
    <x v="40"/>
    <s v=" Total_JP"/>
    <x v="142"/>
    <n v="0"/>
  </r>
  <r>
    <s v="Base"/>
    <s v="Baseline"/>
    <x v="0"/>
    <x v="0"/>
    <x v="40"/>
    <s v=" Total_JP"/>
    <x v="143"/>
    <n v="0"/>
  </r>
  <r>
    <s v="Base"/>
    <s v="Baseline"/>
    <x v="0"/>
    <x v="0"/>
    <x v="40"/>
    <s v=" Total_JP"/>
    <x v="144"/>
    <n v="0"/>
  </r>
  <r>
    <s v="Base"/>
    <s v="Baseline"/>
    <x v="0"/>
    <x v="0"/>
    <x v="40"/>
    <s v=" Total_JP"/>
    <x v="145"/>
    <n v="0"/>
  </r>
  <r>
    <s v="Base"/>
    <s v="Baseline"/>
    <x v="0"/>
    <x v="0"/>
    <x v="40"/>
    <s v=" Total_JP"/>
    <x v="146"/>
    <n v="507302.72840650001"/>
  </r>
  <r>
    <s v="Base"/>
    <s v="Baseline"/>
    <x v="0"/>
    <x v="0"/>
    <x v="40"/>
    <s v=" Total_JP"/>
    <x v="147"/>
    <n v="0"/>
  </r>
  <r>
    <s v="Base"/>
    <s v="Baseline"/>
    <x v="0"/>
    <x v="0"/>
    <x v="40"/>
    <s v=" Total_JP"/>
    <x v="148"/>
    <n v="0"/>
  </r>
  <r>
    <s v="Base"/>
    <s v="Baseline"/>
    <x v="0"/>
    <x v="0"/>
    <x v="40"/>
    <s v=" Total_JP"/>
    <x v="149"/>
    <n v="0"/>
  </r>
  <r>
    <s v="Base"/>
    <s v="Baseline"/>
    <x v="0"/>
    <x v="0"/>
    <x v="40"/>
    <s v=" Total_JP"/>
    <x v="150"/>
    <n v="0"/>
  </r>
  <r>
    <s v="Base"/>
    <s v="Baseline"/>
    <x v="0"/>
    <x v="0"/>
    <x v="40"/>
    <s v=" Total_JP"/>
    <x v="151"/>
    <n v="0"/>
  </r>
  <r>
    <s v="Base"/>
    <s v="Baseline"/>
    <x v="0"/>
    <x v="0"/>
    <x v="40"/>
    <s v=" Total_JP"/>
    <x v="152"/>
    <n v="0"/>
  </r>
  <r>
    <s v="Base"/>
    <s v="Baseline"/>
    <x v="0"/>
    <x v="0"/>
    <x v="40"/>
    <s v=" Total_JP"/>
    <x v="153"/>
    <n v="0"/>
  </r>
  <r>
    <s v="Base"/>
    <s v="Baseline"/>
    <x v="0"/>
    <x v="0"/>
    <x v="40"/>
    <s v=" Total_JP"/>
    <x v="154"/>
    <n v="0"/>
  </r>
  <r>
    <s v="Base"/>
    <s v="Baseline"/>
    <x v="0"/>
    <x v="0"/>
    <x v="40"/>
    <s v=" Total_JP"/>
    <x v="155"/>
    <n v="0"/>
  </r>
  <r>
    <s v="Base"/>
    <s v="Baseline"/>
    <x v="0"/>
    <x v="0"/>
    <x v="41"/>
    <s v=" Total_JP"/>
    <x v="0"/>
    <n v="1471197.1221225001"/>
  </r>
  <r>
    <s v="Base"/>
    <s v="Baseline"/>
    <x v="0"/>
    <x v="0"/>
    <x v="41"/>
    <s v=" Total_JP"/>
    <x v="1"/>
    <n v="0"/>
  </r>
  <r>
    <s v="Base"/>
    <s v="Baseline"/>
    <x v="0"/>
    <x v="0"/>
    <x v="41"/>
    <s v=" Total_JP"/>
    <x v="2"/>
    <n v="0"/>
  </r>
  <r>
    <s v="Base"/>
    <s v="Baseline"/>
    <x v="0"/>
    <x v="0"/>
    <x v="41"/>
    <s v=" Total_JP"/>
    <x v="3"/>
    <n v="0"/>
  </r>
  <r>
    <s v="Base"/>
    <s v="Baseline"/>
    <x v="0"/>
    <x v="0"/>
    <x v="41"/>
    <s v=" Total_JP"/>
    <x v="4"/>
    <n v="0"/>
  </r>
  <r>
    <s v="Base"/>
    <s v="Baseline"/>
    <x v="0"/>
    <x v="0"/>
    <x v="41"/>
    <s v=" Total_JP"/>
    <x v="5"/>
    <n v="0"/>
  </r>
  <r>
    <s v="Base"/>
    <s v="Baseline"/>
    <x v="0"/>
    <x v="0"/>
    <x v="41"/>
    <s v=" Total_JP"/>
    <x v="6"/>
    <n v="0"/>
  </r>
  <r>
    <s v="Base"/>
    <s v="Baseline"/>
    <x v="0"/>
    <x v="0"/>
    <x v="41"/>
    <s v=" Total_JP"/>
    <x v="7"/>
    <n v="0"/>
  </r>
  <r>
    <s v="Base"/>
    <s v="Baseline"/>
    <x v="0"/>
    <x v="0"/>
    <x v="41"/>
    <s v=" Total_JP"/>
    <x v="8"/>
    <n v="0"/>
  </r>
  <r>
    <s v="Base"/>
    <s v="Baseline"/>
    <x v="0"/>
    <x v="0"/>
    <x v="41"/>
    <s v=" Total_JP"/>
    <x v="9"/>
    <n v="0"/>
  </r>
  <r>
    <s v="Base"/>
    <s v="Baseline"/>
    <x v="0"/>
    <x v="0"/>
    <x v="41"/>
    <s v=" Total_JP"/>
    <x v="10"/>
    <n v="0"/>
  </r>
  <r>
    <s v="Base"/>
    <s v="Baseline"/>
    <x v="0"/>
    <x v="0"/>
    <x v="41"/>
    <s v=" Total_JP"/>
    <x v="11"/>
    <n v="0"/>
  </r>
  <r>
    <s v="Base"/>
    <s v="Baseline"/>
    <x v="0"/>
    <x v="0"/>
    <x v="41"/>
    <s v=" Total_JP"/>
    <x v="12"/>
    <n v="0"/>
  </r>
  <r>
    <s v="Base"/>
    <s v="Baseline"/>
    <x v="0"/>
    <x v="0"/>
    <x v="41"/>
    <s v=" Total_JP"/>
    <x v="13"/>
    <n v="0"/>
  </r>
  <r>
    <s v="Base"/>
    <s v="Baseline"/>
    <x v="0"/>
    <x v="0"/>
    <x v="41"/>
    <s v=" Total_JP"/>
    <x v="14"/>
    <n v="0"/>
  </r>
  <r>
    <s v="Base"/>
    <s v="Baseline"/>
    <x v="0"/>
    <x v="0"/>
    <x v="41"/>
    <s v=" Total_JP"/>
    <x v="15"/>
    <n v="0"/>
  </r>
  <r>
    <s v="Base"/>
    <s v="Baseline"/>
    <x v="0"/>
    <x v="0"/>
    <x v="41"/>
    <s v=" Total_JP"/>
    <x v="16"/>
    <n v="0"/>
  </r>
  <r>
    <s v="Base"/>
    <s v="Baseline"/>
    <x v="0"/>
    <x v="0"/>
    <x v="41"/>
    <s v=" Total_JP"/>
    <x v="17"/>
    <n v="0"/>
  </r>
  <r>
    <s v="Base"/>
    <s v="Baseline"/>
    <x v="0"/>
    <x v="0"/>
    <x v="41"/>
    <s v=" Total_JP"/>
    <x v="18"/>
    <n v="0"/>
  </r>
  <r>
    <s v="Base"/>
    <s v="Baseline"/>
    <x v="0"/>
    <x v="0"/>
    <x v="41"/>
    <s v=" Total_JP"/>
    <x v="19"/>
    <n v="0"/>
  </r>
  <r>
    <s v="Base"/>
    <s v="Baseline"/>
    <x v="0"/>
    <x v="0"/>
    <x v="41"/>
    <s v=" Total_JP"/>
    <x v="20"/>
    <n v="0"/>
  </r>
  <r>
    <s v="Base"/>
    <s v="Baseline"/>
    <x v="0"/>
    <x v="0"/>
    <x v="41"/>
    <s v=" Total_JP"/>
    <x v="21"/>
    <n v="0"/>
  </r>
  <r>
    <s v="Base"/>
    <s v="Baseline"/>
    <x v="0"/>
    <x v="0"/>
    <x v="41"/>
    <s v=" Total_JP"/>
    <x v="22"/>
    <n v="0"/>
  </r>
  <r>
    <s v="Base"/>
    <s v="Baseline"/>
    <x v="0"/>
    <x v="0"/>
    <x v="41"/>
    <s v=" Total_JP"/>
    <x v="23"/>
    <n v="0"/>
  </r>
  <r>
    <s v="Base"/>
    <s v="Baseline"/>
    <x v="0"/>
    <x v="0"/>
    <x v="41"/>
    <s v=" Total_JP"/>
    <x v="24"/>
    <n v="0"/>
  </r>
  <r>
    <s v="Base"/>
    <s v="Baseline"/>
    <x v="0"/>
    <x v="0"/>
    <x v="41"/>
    <s v=" Total_JP"/>
    <x v="25"/>
    <n v="0"/>
  </r>
  <r>
    <s v="Base"/>
    <s v="Baseline"/>
    <x v="0"/>
    <x v="0"/>
    <x v="41"/>
    <s v=" Total_JP"/>
    <x v="26"/>
    <n v="0"/>
  </r>
  <r>
    <s v="Base"/>
    <s v="Baseline"/>
    <x v="0"/>
    <x v="0"/>
    <x v="41"/>
    <s v=" Total_JP"/>
    <x v="27"/>
    <n v="0"/>
  </r>
  <r>
    <s v="Base"/>
    <s v="Baseline"/>
    <x v="0"/>
    <x v="0"/>
    <x v="41"/>
    <s v=" Total_JP"/>
    <x v="28"/>
    <n v="0"/>
  </r>
  <r>
    <s v="Base"/>
    <s v="Baseline"/>
    <x v="0"/>
    <x v="0"/>
    <x v="41"/>
    <s v=" Total_JP"/>
    <x v="29"/>
    <n v="0"/>
  </r>
  <r>
    <s v="Base"/>
    <s v="Baseline"/>
    <x v="0"/>
    <x v="0"/>
    <x v="41"/>
    <s v=" Total_JP"/>
    <x v="30"/>
    <n v="0"/>
  </r>
  <r>
    <s v="Base"/>
    <s v="Baseline"/>
    <x v="0"/>
    <x v="0"/>
    <x v="41"/>
    <s v=" Total_JP"/>
    <x v="31"/>
    <n v="0"/>
  </r>
  <r>
    <s v="Base"/>
    <s v="Baseline"/>
    <x v="0"/>
    <x v="0"/>
    <x v="41"/>
    <s v=" Total_JP"/>
    <x v="32"/>
    <n v="0"/>
  </r>
  <r>
    <s v="Base"/>
    <s v="Baseline"/>
    <x v="0"/>
    <x v="0"/>
    <x v="41"/>
    <s v=" Total_JP"/>
    <x v="33"/>
    <n v="0"/>
  </r>
  <r>
    <s v="Base"/>
    <s v="Baseline"/>
    <x v="0"/>
    <x v="0"/>
    <x v="41"/>
    <s v=" Total_JP"/>
    <x v="34"/>
    <n v="0"/>
  </r>
  <r>
    <s v="Base"/>
    <s v="Baseline"/>
    <x v="0"/>
    <x v="0"/>
    <x v="41"/>
    <s v=" Total_JP"/>
    <x v="35"/>
    <n v="1471197.1221225001"/>
  </r>
  <r>
    <s v="Base"/>
    <s v="Baseline"/>
    <x v="0"/>
    <x v="0"/>
    <x v="41"/>
    <s v=" Total_JP"/>
    <x v="36"/>
    <n v="0"/>
  </r>
  <r>
    <s v="Base"/>
    <s v="Baseline"/>
    <x v="0"/>
    <x v="0"/>
    <x v="41"/>
    <s v=" Total_JP"/>
    <x v="37"/>
    <n v="0"/>
  </r>
  <r>
    <s v="Base"/>
    <s v="Baseline"/>
    <x v="0"/>
    <x v="0"/>
    <x v="41"/>
    <s v=" Total_JP"/>
    <x v="38"/>
    <n v="0"/>
  </r>
  <r>
    <s v="Base"/>
    <s v="Baseline"/>
    <x v="0"/>
    <x v="0"/>
    <x v="41"/>
    <s v=" Total_JP"/>
    <x v="39"/>
    <n v="0"/>
  </r>
  <r>
    <s v="Base"/>
    <s v="Baseline"/>
    <x v="0"/>
    <x v="0"/>
    <x v="41"/>
    <s v=" Total_JP"/>
    <x v="40"/>
    <n v="0"/>
  </r>
  <r>
    <s v="Base"/>
    <s v="Baseline"/>
    <x v="0"/>
    <x v="0"/>
    <x v="41"/>
    <s v=" Total_JP"/>
    <x v="41"/>
    <n v="0"/>
  </r>
  <r>
    <s v="Base"/>
    <s v="Baseline"/>
    <x v="0"/>
    <x v="0"/>
    <x v="41"/>
    <s v=" Total_JP"/>
    <x v="42"/>
    <n v="0"/>
  </r>
  <r>
    <s v="Base"/>
    <s v="Baseline"/>
    <x v="0"/>
    <x v="0"/>
    <x v="41"/>
    <s v=" Total_JP"/>
    <x v="43"/>
    <n v="0"/>
  </r>
  <r>
    <s v="Base"/>
    <s v="Baseline"/>
    <x v="0"/>
    <x v="0"/>
    <x v="41"/>
    <s v=" Total_JP"/>
    <x v="44"/>
    <n v="0"/>
  </r>
  <r>
    <s v="Base"/>
    <s v="Baseline"/>
    <x v="0"/>
    <x v="0"/>
    <x v="41"/>
    <s v=" Total_JP"/>
    <x v="45"/>
    <n v="0"/>
  </r>
  <r>
    <s v="Base"/>
    <s v="Baseline"/>
    <x v="0"/>
    <x v="0"/>
    <x v="41"/>
    <s v=" Total_JP"/>
    <x v="46"/>
    <n v="0"/>
  </r>
  <r>
    <s v="Base"/>
    <s v="Baseline"/>
    <x v="0"/>
    <x v="0"/>
    <x v="41"/>
    <s v=" Total_JP"/>
    <x v="47"/>
    <n v="0"/>
  </r>
  <r>
    <s v="Base"/>
    <s v="Baseline"/>
    <x v="0"/>
    <x v="0"/>
    <x v="41"/>
    <s v=" Total_JP"/>
    <x v="48"/>
    <n v="0"/>
  </r>
  <r>
    <s v="Base"/>
    <s v="Baseline"/>
    <x v="0"/>
    <x v="0"/>
    <x v="41"/>
    <s v=" Total_JP"/>
    <x v="49"/>
    <n v="0"/>
  </r>
  <r>
    <s v="Base"/>
    <s v="Baseline"/>
    <x v="0"/>
    <x v="0"/>
    <x v="41"/>
    <s v=" Total_JP"/>
    <x v="50"/>
    <n v="0"/>
  </r>
  <r>
    <s v="Base"/>
    <s v="Baseline"/>
    <x v="0"/>
    <x v="0"/>
    <x v="41"/>
    <s v=" Total_JP"/>
    <x v="51"/>
    <n v="0"/>
  </r>
  <r>
    <s v="Base"/>
    <s v="Baseline"/>
    <x v="0"/>
    <x v="0"/>
    <x v="41"/>
    <s v=" Total_JP"/>
    <x v="52"/>
    <n v="1471197.1221225001"/>
  </r>
  <r>
    <s v="Base"/>
    <s v="Baseline"/>
    <x v="0"/>
    <x v="0"/>
    <x v="41"/>
    <s v=" Total_JP"/>
    <x v="53"/>
    <n v="0"/>
  </r>
  <r>
    <s v="Base"/>
    <s v="Baseline"/>
    <x v="0"/>
    <x v="0"/>
    <x v="41"/>
    <s v=" Total_JP"/>
    <x v="54"/>
    <n v="0"/>
  </r>
  <r>
    <s v="Base"/>
    <s v="Baseline"/>
    <x v="0"/>
    <x v="0"/>
    <x v="41"/>
    <s v=" Total_JP"/>
    <x v="55"/>
    <n v="0"/>
  </r>
  <r>
    <s v="Base"/>
    <s v="Baseline"/>
    <x v="0"/>
    <x v="0"/>
    <x v="41"/>
    <s v=" Total_JP"/>
    <x v="56"/>
    <n v="0"/>
  </r>
  <r>
    <s v="Base"/>
    <s v="Baseline"/>
    <x v="0"/>
    <x v="0"/>
    <x v="41"/>
    <s v=" Total_JP"/>
    <x v="57"/>
    <n v="0"/>
  </r>
  <r>
    <s v="Base"/>
    <s v="Baseline"/>
    <x v="0"/>
    <x v="0"/>
    <x v="41"/>
    <s v=" Total_JP"/>
    <x v="58"/>
    <n v="0"/>
  </r>
  <r>
    <s v="Base"/>
    <s v="Baseline"/>
    <x v="0"/>
    <x v="0"/>
    <x v="41"/>
    <s v=" Total_JP"/>
    <x v="59"/>
    <n v="0"/>
  </r>
  <r>
    <s v="Base"/>
    <s v="Baseline"/>
    <x v="0"/>
    <x v="0"/>
    <x v="41"/>
    <s v=" Total_JP"/>
    <x v="60"/>
    <n v="0"/>
  </r>
  <r>
    <s v="Base"/>
    <s v="Baseline"/>
    <x v="0"/>
    <x v="0"/>
    <x v="41"/>
    <s v=" Total_JP"/>
    <x v="61"/>
    <n v="0"/>
  </r>
  <r>
    <s v="Base"/>
    <s v="Baseline"/>
    <x v="0"/>
    <x v="0"/>
    <x v="41"/>
    <s v=" Total_JP"/>
    <x v="62"/>
    <n v="0"/>
  </r>
  <r>
    <s v="Base"/>
    <s v="Baseline"/>
    <x v="0"/>
    <x v="0"/>
    <x v="41"/>
    <s v=" Total_JP"/>
    <x v="63"/>
    <n v="0"/>
  </r>
  <r>
    <s v="Base"/>
    <s v="Baseline"/>
    <x v="0"/>
    <x v="0"/>
    <x v="41"/>
    <s v=" Total_JP"/>
    <x v="64"/>
    <n v="0"/>
  </r>
  <r>
    <s v="Base"/>
    <s v="Baseline"/>
    <x v="0"/>
    <x v="0"/>
    <x v="41"/>
    <s v=" Total_JP"/>
    <x v="65"/>
    <n v="0"/>
  </r>
  <r>
    <s v="Base"/>
    <s v="Baseline"/>
    <x v="0"/>
    <x v="0"/>
    <x v="41"/>
    <s v=" Total_JP"/>
    <x v="66"/>
    <n v="0"/>
  </r>
  <r>
    <s v="Base"/>
    <s v="Baseline"/>
    <x v="0"/>
    <x v="0"/>
    <x v="41"/>
    <s v=" Total_JP"/>
    <x v="67"/>
    <n v="1471197.1221225001"/>
  </r>
  <r>
    <s v="Base"/>
    <s v="Baseline"/>
    <x v="0"/>
    <x v="0"/>
    <x v="41"/>
    <s v=" Total_JP"/>
    <x v="68"/>
    <n v="0"/>
  </r>
  <r>
    <s v="Base"/>
    <s v="Baseline"/>
    <x v="0"/>
    <x v="0"/>
    <x v="41"/>
    <s v=" Total_JP"/>
    <x v="69"/>
    <n v="0"/>
  </r>
  <r>
    <s v="Base"/>
    <s v="Baseline"/>
    <x v="0"/>
    <x v="0"/>
    <x v="41"/>
    <s v=" Total_JP"/>
    <x v="70"/>
    <n v="0"/>
  </r>
  <r>
    <s v="Base"/>
    <s v="Baseline"/>
    <x v="0"/>
    <x v="0"/>
    <x v="41"/>
    <s v=" Total_JP"/>
    <x v="71"/>
    <n v="0"/>
  </r>
  <r>
    <s v="Base"/>
    <s v="Baseline"/>
    <x v="0"/>
    <x v="0"/>
    <x v="41"/>
    <s v=" Total_JP"/>
    <x v="72"/>
    <n v="0"/>
  </r>
  <r>
    <s v="Base"/>
    <s v="Baseline"/>
    <x v="0"/>
    <x v="0"/>
    <x v="41"/>
    <s v=" Total_JP"/>
    <x v="73"/>
    <n v="0"/>
  </r>
  <r>
    <s v="Base"/>
    <s v="Baseline"/>
    <x v="0"/>
    <x v="0"/>
    <x v="41"/>
    <s v=" Total_JP"/>
    <x v="74"/>
    <n v="0"/>
  </r>
  <r>
    <s v="Base"/>
    <s v="Baseline"/>
    <x v="0"/>
    <x v="0"/>
    <x v="41"/>
    <s v=" Total_JP"/>
    <x v="75"/>
    <n v="0"/>
  </r>
  <r>
    <s v="Base"/>
    <s v="Baseline"/>
    <x v="0"/>
    <x v="0"/>
    <x v="41"/>
    <s v=" Total_JP"/>
    <x v="76"/>
    <n v="0"/>
  </r>
  <r>
    <s v="Base"/>
    <s v="Baseline"/>
    <x v="0"/>
    <x v="0"/>
    <x v="41"/>
    <s v=" Total_JP"/>
    <x v="77"/>
    <n v="0"/>
  </r>
  <r>
    <s v="Base"/>
    <s v="Baseline"/>
    <x v="0"/>
    <x v="0"/>
    <x v="41"/>
    <s v=" Total_JP"/>
    <x v="78"/>
    <n v="0"/>
  </r>
  <r>
    <s v="Base"/>
    <s v="Baseline"/>
    <x v="0"/>
    <x v="0"/>
    <x v="41"/>
    <s v=" Total_JP"/>
    <x v="79"/>
    <n v="0"/>
  </r>
  <r>
    <s v="Base"/>
    <s v="Baseline"/>
    <x v="0"/>
    <x v="0"/>
    <x v="41"/>
    <s v=" Total_JP"/>
    <x v="80"/>
    <n v="0"/>
  </r>
  <r>
    <s v="Base"/>
    <s v="Baseline"/>
    <x v="0"/>
    <x v="0"/>
    <x v="41"/>
    <s v=" Total_JP"/>
    <x v="81"/>
    <n v="0"/>
  </r>
  <r>
    <s v="Base"/>
    <s v="Baseline"/>
    <x v="0"/>
    <x v="0"/>
    <x v="41"/>
    <s v=" Total_JP"/>
    <x v="82"/>
    <n v="0"/>
  </r>
  <r>
    <s v="Base"/>
    <s v="Baseline"/>
    <x v="0"/>
    <x v="0"/>
    <x v="41"/>
    <s v=" Total_JP"/>
    <x v="83"/>
    <n v="0"/>
  </r>
  <r>
    <s v="Base"/>
    <s v="Baseline"/>
    <x v="0"/>
    <x v="0"/>
    <x v="41"/>
    <s v=" Total_JP"/>
    <x v="84"/>
    <n v="0"/>
  </r>
  <r>
    <s v="Base"/>
    <s v="Baseline"/>
    <x v="0"/>
    <x v="0"/>
    <x v="41"/>
    <s v=" Total_JP"/>
    <x v="85"/>
    <n v="0"/>
  </r>
  <r>
    <s v="Base"/>
    <s v="Baseline"/>
    <x v="0"/>
    <x v="0"/>
    <x v="41"/>
    <s v=" Total_JP"/>
    <x v="86"/>
    <n v="0"/>
  </r>
  <r>
    <s v="Base"/>
    <s v="Baseline"/>
    <x v="0"/>
    <x v="0"/>
    <x v="41"/>
    <s v=" Total_JP"/>
    <x v="87"/>
    <n v="0"/>
  </r>
  <r>
    <s v="Base"/>
    <s v="Baseline"/>
    <x v="0"/>
    <x v="0"/>
    <x v="41"/>
    <s v=" Total_JP"/>
    <x v="88"/>
    <n v="0"/>
  </r>
  <r>
    <s v="Base"/>
    <s v="Baseline"/>
    <x v="0"/>
    <x v="0"/>
    <x v="41"/>
    <s v=" Total_JP"/>
    <x v="89"/>
    <n v="0"/>
  </r>
  <r>
    <s v="Base"/>
    <s v="Baseline"/>
    <x v="0"/>
    <x v="0"/>
    <x v="41"/>
    <s v=" Total_JP"/>
    <x v="90"/>
    <n v="0"/>
  </r>
  <r>
    <s v="Base"/>
    <s v="Baseline"/>
    <x v="0"/>
    <x v="0"/>
    <x v="41"/>
    <s v=" Total_JP"/>
    <x v="91"/>
    <n v="0"/>
  </r>
  <r>
    <s v="Base"/>
    <s v="Baseline"/>
    <x v="0"/>
    <x v="0"/>
    <x v="41"/>
    <s v=" Total_JP"/>
    <x v="92"/>
    <n v="0"/>
  </r>
  <r>
    <s v="Base"/>
    <s v="Baseline"/>
    <x v="0"/>
    <x v="0"/>
    <x v="41"/>
    <s v=" Total_JP"/>
    <x v="93"/>
    <n v="0"/>
  </r>
  <r>
    <s v="Base"/>
    <s v="Baseline"/>
    <x v="0"/>
    <x v="0"/>
    <x v="41"/>
    <s v=" Total_JP"/>
    <x v="94"/>
    <n v="0"/>
  </r>
  <r>
    <s v="Base"/>
    <s v="Baseline"/>
    <x v="0"/>
    <x v="0"/>
    <x v="41"/>
    <s v=" Total_JP"/>
    <x v="95"/>
    <n v="0"/>
  </r>
  <r>
    <s v="Base"/>
    <s v="Baseline"/>
    <x v="0"/>
    <x v="0"/>
    <x v="41"/>
    <s v=" Total_JP"/>
    <x v="96"/>
    <n v="0"/>
  </r>
  <r>
    <s v="Base"/>
    <s v="Baseline"/>
    <x v="0"/>
    <x v="0"/>
    <x v="41"/>
    <s v=" Total_JP"/>
    <x v="97"/>
    <n v="0"/>
  </r>
  <r>
    <s v="Base"/>
    <s v="Baseline"/>
    <x v="0"/>
    <x v="0"/>
    <x v="41"/>
    <s v=" Total_JP"/>
    <x v="98"/>
    <n v="0"/>
  </r>
  <r>
    <s v="Base"/>
    <s v="Baseline"/>
    <x v="0"/>
    <x v="0"/>
    <x v="41"/>
    <s v=" Total_JP"/>
    <x v="99"/>
    <n v="0"/>
  </r>
  <r>
    <s v="Base"/>
    <s v="Baseline"/>
    <x v="0"/>
    <x v="0"/>
    <x v="41"/>
    <s v=" Total_JP"/>
    <x v="100"/>
    <n v="0"/>
  </r>
  <r>
    <s v="Base"/>
    <s v="Baseline"/>
    <x v="0"/>
    <x v="0"/>
    <x v="41"/>
    <s v=" Total_JP"/>
    <x v="101"/>
    <n v="0"/>
  </r>
  <r>
    <s v="Base"/>
    <s v="Baseline"/>
    <x v="0"/>
    <x v="0"/>
    <x v="41"/>
    <s v=" Total_JP"/>
    <x v="102"/>
    <n v="0"/>
  </r>
  <r>
    <s v="Base"/>
    <s v="Baseline"/>
    <x v="0"/>
    <x v="0"/>
    <x v="41"/>
    <s v=" Total_JP"/>
    <x v="103"/>
    <n v="0"/>
  </r>
  <r>
    <s v="Base"/>
    <s v="Baseline"/>
    <x v="0"/>
    <x v="0"/>
    <x v="41"/>
    <s v=" Total_JP"/>
    <x v="104"/>
    <n v="0"/>
  </r>
  <r>
    <s v="Base"/>
    <s v="Baseline"/>
    <x v="0"/>
    <x v="0"/>
    <x v="41"/>
    <s v=" Total_JP"/>
    <x v="105"/>
    <n v="0"/>
  </r>
  <r>
    <s v="Base"/>
    <s v="Baseline"/>
    <x v="0"/>
    <x v="0"/>
    <x v="41"/>
    <s v=" Total_JP"/>
    <x v="106"/>
    <n v="0"/>
  </r>
  <r>
    <s v="Base"/>
    <s v="Baseline"/>
    <x v="0"/>
    <x v="0"/>
    <x v="41"/>
    <s v=" Total_JP"/>
    <x v="107"/>
    <n v="0"/>
  </r>
  <r>
    <s v="Base"/>
    <s v="Baseline"/>
    <x v="0"/>
    <x v="0"/>
    <x v="41"/>
    <s v=" Total_JP"/>
    <x v="108"/>
    <n v="0"/>
  </r>
  <r>
    <s v="Base"/>
    <s v="Baseline"/>
    <x v="0"/>
    <x v="0"/>
    <x v="41"/>
    <s v=" Total_JP"/>
    <x v="109"/>
    <n v="0"/>
  </r>
  <r>
    <s v="Base"/>
    <s v="Baseline"/>
    <x v="0"/>
    <x v="0"/>
    <x v="41"/>
    <s v=" Total_JP"/>
    <x v="110"/>
    <n v="1471197.1221225001"/>
  </r>
  <r>
    <s v="Base"/>
    <s v="Baseline"/>
    <x v="0"/>
    <x v="0"/>
    <x v="41"/>
    <s v=" Total_JP"/>
    <x v="111"/>
    <n v="0"/>
  </r>
  <r>
    <s v="Base"/>
    <s v="Baseline"/>
    <x v="0"/>
    <x v="0"/>
    <x v="41"/>
    <s v=" Total_JP"/>
    <x v="112"/>
    <n v="0"/>
  </r>
  <r>
    <s v="Base"/>
    <s v="Baseline"/>
    <x v="0"/>
    <x v="0"/>
    <x v="41"/>
    <s v=" Total_JP"/>
    <x v="113"/>
    <n v="0"/>
  </r>
  <r>
    <s v="Base"/>
    <s v="Baseline"/>
    <x v="0"/>
    <x v="0"/>
    <x v="41"/>
    <s v=" Total_JP"/>
    <x v="114"/>
    <n v="0"/>
  </r>
  <r>
    <s v="Base"/>
    <s v="Baseline"/>
    <x v="0"/>
    <x v="0"/>
    <x v="41"/>
    <s v=" Total_JP"/>
    <x v="115"/>
    <n v="0"/>
  </r>
  <r>
    <s v="Base"/>
    <s v="Baseline"/>
    <x v="0"/>
    <x v="0"/>
    <x v="41"/>
    <s v=" Total_JP"/>
    <x v="116"/>
    <n v="0"/>
  </r>
  <r>
    <s v="Base"/>
    <s v="Baseline"/>
    <x v="0"/>
    <x v="0"/>
    <x v="41"/>
    <s v=" Total_JP"/>
    <x v="117"/>
    <n v="0"/>
  </r>
  <r>
    <s v="Base"/>
    <s v="Baseline"/>
    <x v="0"/>
    <x v="0"/>
    <x v="41"/>
    <s v=" Total_JP"/>
    <x v="118"/>
    <n v="0"/>
  </r>
  <r>
    <s v="Base"/>
    <s v="Baseline"/>
    <x v="0"/>
    <x v="0"/>
    <x v="41"/>
    <s v=" Total_JP"/>
    <x v="119"/>
    <n v="0"/>
  </r>
  <r>
    <s v="Base"/>
    <s v="Baseline"/>
    <x v="0"/>
    <x v="0"/>
    <x v="41"/>
    <s v=" Total_JP"/>
    <x v="120"/>
    <n v="0"/>
  </r>
  <r>
    <s v="Base"/>
    <s v="Baseline"/>
    <x v="0"/>
    <x v="0"/>
    <x v="41"/>
    <s v=" Total_JP"/>
    <x v="121"/>
    <n v="0"/>
  </r>
  <r>
    <s v="Base"/>
    <s v="Baseline"/>
    <x v="0"/>
    <x v="0"/>
    <x v="41"/>
    <s v=" Total_JP"/>
    <x v="122"/>
    <n v="0"/>
  </r>
  <r>
    <s v="Base"/>
    <s v="Baseline"/>
    <x v="0"/>
    <x v="0"/>
    <x v="41"/>
    <s v=" Total_JP"/>
    <x v="123"/>
    <n v="0"/>
  </r>
  <r>
    <s v="Base"/>
    <s v="Baseline"/>
    <x v="0"/>
    <x v="0"/>
    <x v="41"/>
    <s v=" Total_JP"/>
    <x v="124"/>
    <n v="0"/>
  </r>
  <r>
    <s v="Base"/>
    <s v="Baseline"/>
    <x v="0"/>
    <x v="0"/>
    <x v="41"/>
    <s v=" Total_JP"/>
    <x v="125"/>
    <n v="0"/>
  </r>
  <r>
    <s v="Base"/>
    <s v="Baseline"/>
    <x v="0"/>
    <x v="0"/>
    <x v="41"/>
    <s v=" Total_JP"/>
    <x v="126"/>
    <n v="0"/>
  </r>
  <r>
    <s v="Base"/>
    <s v="Baseline"/>
    <x v="0"/>
    <x v="0"/>
    <x v="41"/>
    <s v=" Total_JP"/>
    <x v="127"/>
    <n v="0"/>
  </r>
  <r>
    <s v="Base"/>
    <s v="Baseline"/>
    <x v="0"/>
    <x v="0"/>
    <x v="41"/>
    <s v=" Total_JP"/>
    <x v="128"/>
    <n v="0"/>
  </r>
  <r>
    <s v="Base"/>
    <s v="Baseline"/>
    <x v="0"/>
    <x v="0"/>
    <x v="41"/>
    <s v=" Total_JP"/>
    <x v="129"/>
    <n v="0"/>
  </r>
  <r>
    <s v="Base"/>
    <s v="Baseline"/>
    <x v="0"/>
    <x v="0"/>
    <x v="41"/>
    <s v=" Total_JP"/>
    <x v="130"/>
    <n v="0"/>
  </r>
  <r>
    <s v="Base"/>
    <s v="Baseline"/>
    <x v="0"/>
    <x v="0"/>
    <x v="41"/>
    <s v=" Total_JP"/>
    <x v="131"/>
    <n v="0"/>
  </r>
  <r>
    <s v="Base"/>
    <s v="Baseline"/>
    <x v="0"/>
    <x v="0"/>
    <x v="41"/>
    <s v=" Total_JP"/>
    <x v="132"/>
    <n v="0"/>
  </r>
  <r>
    <s v="Base"/>
    <s v="Baseline"/>
    <x v="0"/>
    <x v="0"/>
    <x v="41"/>
    <s v=" Total_JP"/>
    <x v="133"/>
    <n v="0"/>
  </r>
  <r>
    <s v="Base"/>
    <s v="Baseline"/>
    <x v="0"/>
    <x v="0"/>
    <x v="41"/>
    <s v=" Total_JP"/>
    <x v="134"/>
    <n v="0"/>
  </r>
  <r>
    <s v="Base"/>
    <s v="Baseline"/>
    <x v="0"/>
    <x v="0"/>
    <x v="41"/>
    <s v=" Total_JP"/>
    <x v="135"/>
    <n v="0"/>
  </r>
  <r>
    <s v="Base"/>
    <s v="Baseline"/>
    <x v="0"/>
    <x v="0"/>
    <x v="41"/>
    <s v=" Total_JP"/>
    <x v="136"/>
    <n v="0"/>
  </r>
  <r>
    <s v="Base"/>
    <s v="Baseline"/>
    <x v="0"/>
    <x v="0"/>
    <x v="41"/>
    <s v=" Total_JP"/>
    <x v="137"/>
    <n v="0"/>
  </r>
  <r>
    <s v="Base"/>
    <s v="Baseline"/>
    <x v="0"/>
    <x v="0"/>
    <x v="41"/>
    <s v=" Total_JP"/>
    <x v="138"/>
    <n v="0"/>
  </r>
  <r>
    <s v="Base"/>
    <s v="Baseline"/>
    <x v="0"/>
    <x v="0"/>
    <x v="41"/>
    <s v=" Total_JP"/>
    <x v="139"/>
    <n v="0"/>
  </r>
  <r>
    <s v="Base"/>
    <s v="Baseline"/>
    <x v="0"/>
    <x v="0"/>
    <x v="41"/>
    <s v=" Total_JP"/>
    <x v="140"/>
    <n v="0"/>
  </r>
  <r>
    <s v="Base"/>
    <s v="Baseline"/>
    <x v="0"/>
    <x v="0"/>
    <x v="41"/>
    <s v=" Total_JP"/>
    <x v="141"/>
    <n v="0"/>
  </r>
  <r>
    <s v="Base"/>
    <s v="Baseline"/>
    <x v="0"/>
    <x v="0"/>
    <x v="41"/>
    <s v=" Total_JP"/>
    <x v="142"/>
    <n v="0"/>
  </r>
  <r>
    <s v="Base"/>
    <s v="Baseline"/>
    <x v="0"/>
    <x v="0"/>
    <x v="41"/>
    <s v=" Total_JP"/>
    <x v="143"/>
    <n v="0"/>
  </r>
  <r>
    <s v="Base"/>
    <s v="Baseline"/>
    <x v="0"/>
    <x v="0"/>
    <x v="41"/>
    <s v=" Total_JP"/>
    <x v="144"/>
    <n v="0"/>
  </r>
  <r>
    <s v="Base"/>
    <s v="Baseline"/>
    <x v="0"/>
    <x v="0"/>
    <x v="41"/>
    <s v=" Total_JP"/>
    <x v="145"/>
    <n v="0"/>
  </r>
  <r>
    <s v="Base"/>
    <s v="Baseline"/>
    <x v="0"/>
    <x v="0"/>
    <x v="41"/>
    <s v=" Total_JP"/>
    <x v="146"/>
    <n v="0"/>
  </r>
  <r>
    <s v="Base"/>
    <s v="Baseline"/>
    <x v="0"/>
    <x v="0"/>
    <x v="41"/>
    <s v=" Total_JP"/>
    <x v="147"/>
    <n v="0"/>
  </r>
  <r>
    <s v="Base"/>
    <s v="Baseline"/>
    <x v="0"/>
    <x v="0"/>
    <x v="41"/>
    <s v=" Total_JP"/>
    <x v="148"/>
    <n v="0"/>
  </r>
  <r>
    <s v="Base"/>
    <s v="Baseline"/>
    <x v="0"/>
    <x v="0"/>
    <x v="41"/>
    <s v=" Total_JP"/>
    <x v="149"/>
    <n v="0"/>
  </r>
  <r>
    <s v="Base"/>
    <s v="Baseline"/>
    <x v="0"/>
    <x v="0"/>
    <x v="41"/>
    <s v=" Total_JP"/>
    <x v="150"/>
    <n v="0"/>
  </r>
  <r>
    <s v="Base"/>
    <s v="Baseline"/>
    <x v="0"/>
    <x v="0"/>
    <x v="41"/>
    <s v=" Total_JP"/>
    <x v="151"/>
    <n v="0"/>
  </r>
  <r>
    <s v="Base"/>
    <s v="Baseline"/>
    <x v="0"/>
    <x v="0"/>
    <x v="41"/>
    <s v=" Total_JP"/>
    <x v="152"/>
    <n v="0"/>
  </r>
  <r>
    <s v="Base"/>
    <s v="Baseline"/>
    <x v="0"/>
    <x v="0"/>
    <x v="41"/>
    <s v=" Total_JP"/>
    <x v="153"/>
    <n v="0"/>
  </r>
  <r>
    <s v="Base"/>
    <s v="Baseline"/>
    <x v="0"/>
    <x v="0"/>
    <x v="41"/>
    <s v=" Total_JP"/>
    <x v="154"/>
    <n v="0"/>
  </r>
  <r>
    <s v="Base"/>
    <s v="Baseline"/>
    <x v="0"/>
    <x v="0"/>
    <x v="41"/>
    <s v=" Total_JP"/>
    <x v="155"/>
    <n v="0"/>
  </r>
  <r>
    <s v="Base"/>
    <s v="Baseline"/>
    <x v="0"/>
    <x v="0"/>
    <x v="42"/>
    <s v=" Total_JP"/>
    <x v="0"/>
    <n v="0"/>
  </r>
  <r>
    <s v="Base"/>
    <s v="Baseline"/>
    <x v="0"/>
    <x v="0"/>
    <x v="42"/>
    <s v=" Total_JP"/>
    <x v="1"/>
    <n v="0"/>
  </r>
  <r>
    <s v="Base"/>
    <s v="Baseline"/>
    <x v="0"/>
    <x v="0"/>
    <x v="42"/>
    <s v=" Total_JP"/>
    <x v="2"/>
    <n v="0"/>
  </r>
  <r>
    <s v="Base"/>
    <s v="Baseline"/>
    <x v="0"/>
    <x v="0"/>
    <x v="42"/>
    <s v=" Total_JP"/>
    <x v="3"/>
    <n v="0"/>
  </r>
  <r>
    <s v="Base"/>
    <s v="Baseline"/>
    <x v="0"/>
    <x v="0"/>
    <x v="42"/>
    <s v=" Total_JP"/>
    <x v="4"/>
    <n v="0"/>
  </r>
  <r>
    <s v="Base"/>
    <s v="Baseline"/>
    <x v="0"/>
    <x v="0"/>
    <x v="42"/>
    <s v=" Total_JP"/>
    <x v="5"/>
    <n v="0"/>
  </r>
  <r>
    <s v="Base"/>
    <s v="Baseline"/>
    <x v="0"/>
    <x v="0"/>
    <x v="42"/>
    <s v=" Total_JP"/>
    <x v="6"/>
    <n v="0"/>
  </r>
  <r>
    <s v="Base"/>
    <s v="Baseline"/>
    <x v="0"/>
    <x v="0"/>
    <x v="42"/>
    <s v=" Total_JP"/>
    <x v="7"/>
    <n v="0"/>
  </r>
  <r>
    <s v="Base"/>
    <s v="Baseline"/>
    <x v="0"/>
    <x v="0"/>
    <x v="42"/>
    <s v=" Total_JP"/>
    <x v="8"/>
    <n v="0"/>
  </r>
  <r>
    <s v="Base"/>
    <s v="Baseline"/>
    <x v="0"/>
    <x v="0"/>
    <x v="42"/>
    <s v=" Total_JP"/>
    <x v="9"/>
    <n v="0"/>
  </r>
  <r>
    <s v="Base"/>
    <s v="Baseline"/>
    <x v="0"/>
    <x v="0"/>
    <x v="42"/>
    <s v=" Total_JP"/>
    <x v="10"/>
    <n v="0"/>
  </r>
  <r>
    <s v="Base"/>
    <s v="Baseline"/>
    <x v="0"/>
    <x v="0"/>
    <x v="42"/>
    <s v=" Total_JP"/>
    <x v="11"/>
    <n v="0"/>
  </r>
  <r>
    <s v="Base"/>
    <s v="Baseline"/>
    <x v="0"/>
    <x v="0"/>
    <x v="42"/>
    <s v=" Total_JP"/>
    <x v="12"/>
    <n v="0"/>
  </r>
  <r>
    <s v="Base"/>
    <s v="Baseline"/>
    <x v="0"/>
    <x v="0"/>
    <x v="42"/>
    <s v=" Total_JP"/>
    <x v="13"/>
    <n v="0"/>
  </r>
  <r>
    <s v="Base"/>
    <s v="Baseline"/>
    <x v="0"/>
    <x v="0"/>
    <x v="42"/>
    <s v=" Total_JP"/>
    <x v="14"/>
    <n v="0"/>
  </r>
  <r>
    <s v="Base"/>
    <s v="Baseline"/>
    <x v="0"/>
    <x v="0"/>
    <x v="42"/>
    <s v=" Total_JP"/>
    <x v="15"/>
    <n v="0"/>
  </r>
  <r>
    <s v="Base"/>
    <s v="Baseline"/>
    <x v="0"/>
    <x v="0"/>
    <x v="42"/>
    <s v=" Total_JP"/>
    <x v="16"/>
    <n v="0"/>
  </r>
  <r>
    <s v="Base"/>
    <s v="Baseline"/>
    <x v="0"/>
    <x v="0"/>
    <x v="42"/>
    <s v=" Total_JP"/>
    <x v="17"/>
    <n v="0"/>
  </r>
  <r>
    <s v="Base"/>
    <s v="Baseline"/>
    <x v="0"/>
    <x v="0"/>
    <x v="42"/>
    <s v=" Total_JP"/>
    <x v="18"/>
    <n v="0"/>
  </r>
  <r>
    <s v="Base"/>
    <s v="Baseline"/>
    <x v="0"/>
    <x v="0"/>
    <x v="42"/>
    <s v=" Total_JP"/>
    <x v="19"/>
    <n v="0"/>
  </r>
  <r>
    <s v="Base"/>
    <s v="Baseline"/>
    <x v="0"/>
    <x v="0"/>
    <x v="42"/>
    <s v=" Total_JP"/>
    <x v="20"/>
    <n v="0"/>
  </r>
  <r>
    <s v="Base"/>
    <s v="Baseline"/>
    <x v="0"/>
    <x v="0"/>
    <x v="42"/>
    <s v=" Total_JP"/>
    <x v="21"/>
    <n v="0"/>
  </r>
  <r>
    <s v="Base"/>
    <s v="Baseline"/>
    <x v="0"/>
    <x v="0"/>
    <x v="42"/>
    <s v=" Total_JP"/>
    <x v="22"/>
    <n v="0"/>
  </r>
  <r>
    <s v="Base"/>
    <s v="Baseline"/>
    <x v="0"/>
    <x v="0"/>
    <x v="42"/>
    <s v=" Total_JP"/>
    <x v="23"/>
    <n v="0"/>
  </r>
  <r>
    <s v="Base"/>
    <s v="Baseline"/>
    <x v="0"/>
    <x v="0"/>
    <x v="42"/>
    <s v=" Total_JP"/>
    <x v="24"/>
    <n v="0"/>
  </r>
  <r>
    <s v="Base"/>
    <s v="Baseline"/>
    <x v="0"/>
    <x v="0"/>
    <x v="42"/>
    <s v=" Total_JP"/>
    <x v="25"/>
    <n v="0"/>
  </r>
  <r>
    <s v="Base"/>
    <s v="Baseline"/>
    <x v="0"/>
    <x v="0"/>
    <x v="42"/>
    <s v=" Total_JP"/>
    <x v="26"/>
    <n v="0"/>
  </r>
  <r>
    <s v="Base"/>
    <s v="Baseline"/>
    <x v="0"/>
    <x v="0"/>
    <x v="42"/>
    <s v=" Total_JP"/>
    <x v="27"/>
    <n v="0"/>
  </r>
  <r>
    <s v="Base"/>
    <s v="Baseline"/>
    <x v="0"/>
    <x v="0"/>
    <x v="42"/>
    <s v=" Total_JP"/>
    <x v="28"/>
    <n v="0"/>
  </r>
  <r>
    <s v="Base"/>
    <s v="Baseline"/>
    <x v="0"/>
    <x v="0"/>
    <x v="42"/>
    <s v=" Total_JP"/>
    <x v="29"/>
    <n v="0"/>
  </r>
  <r>
    <s v="Base"/>
    <s v="Baseline"/>
    <x v="0"/>
    <x v="0"/>
    <x v="42"/>
    <s v=" Total_JP"/>
    <x v="30"/>
    <n v="0"/>
  </r>
  <r>
    <s v="Base"/>
    <s v="Baseline"/>
    <x v="0"/>
    <x v="0"/>
    <x v="42"/>
    <s v=" Total_JP"/>
    <x v="31"/>
    <n v="0"/>
  </r>
  <r>
    <s v="Base"/>
    <s v="Baseline"/>
    <x v="0"/>
    <x v="0"/>
    <x v="42"/>
    <s v=" Total_JP"/>
    <x v="32"/>
    <n v="0"/>
  </r>
  <r>
    <s v="Base"/>
    <s v="Baseline"/>
    <x v="0"/>
    <x v="0"/>
    <x v="42"/>
    <s v=" Total_JP"/>
    <x v="33"/>
    <n v="0"/>
  </r>
  <r>
    <s v="Base"/>
    <s v="Baseline"/>
    <x v="0"/>
    <x v="0"/>
    <x v="42"/>
    <s v=" Total_JP"/>
    <x v="34"/>
    <n v="0"/>
  </r>
  <r>
    <s v="Base"/>
    <s v="Baseline"/>
    <x v="0"/>
    <x v="0"/>
    <x v="42"/>
    <s v=" Total_JP"/>
    <x v="35"/>
    <n v="0"/>
  </r>
  <r>
    <s v="Base"/>
    <s v="Baseline"/>
    <x v="0"/>
    <x v="0"/>
    <x v="42"/>
    <s v=" Total_JP"/>
    <x v="36"/>
    <n v="0"/>
  </r>
  <r>
    <s v="Base"/>
    <s v="Baseline"/>
    <x v="0"/>
    <x v="0"/>
    <x v="42"/>
    <s v=" Total_JP"/>
    <x v="37"/>
    <n v="0"/>
  </r>
  <r>
    <s v="Base"/>
    <s v="Baseline"/>
    <x v="0"/>
    <x v="0"/>
    <x v="42"/>
    <s v=" Total_JP"/>
    <x v="38"/>
    <n v="0"/>
  </r>
  <r>
    <s v="Base"/>
    <s v="Baseline"/>
    <x v="0"/>
    <x v="0"/>
    <x v="42"/>
    <s v=" Total_JP"/>
    <x v="39"/>
    <n v="0"/>
  </r>
  <r>
    <s v="Base"/>
    <s v="Baseline"/>
    <x v="0"/>
    <x v="0"/>
    <x v="42"/>
    <s v=" Total_JP"/>
    <x v="40"/>
    <n v="0"/>
  </r>
  <r>
    <s v="Base"/>
    <s v="Baseline"/>
    <x v="0"/>
    <x v="0"/>
    <x v="42"/>
    <s v=" Total_JP"/>
    <x v="41"/>
    <n v="0"/>
  </r>
  <r>
    <s v="Base"/>
    <s v="Baseline"/>
    <x v="0"/>
    <x v="0"/>
    <x v="42"/>
    <s v=" Total_JP"/>
    <x v="42"/>
    <n v="0"/>
  </r>
  <r>
    <s v="Base"/>
    <s v="Baseline"/>
    <x v="0"/>
    <x v="0"/>
    <x v="42"/>
    <s v=" Total_JP"/>
    <x v="43"/>
    <n v="0"/>
  </r>
  <r>
    <s v="Base"/>
    <s v="Baseline"/>
    <x v="0"/>
    <x v="0"/>
    <x v="42"/>
    <s v=" Total_JP"/>
    <x v="44"/>
    <n v="2174499.2638126002"/>
  </r>
  <r>
    <s v="Base"/>
    <s v="Baseline"/>
    <x v="0"/>
    <x v="0"/>
    <x v="42"/>
    <s v=" Total_JP"/>
    <x v="45"/>
    <n v="0"/>
  </r>
  <r>
    <s v="Base"/>
    <s v="Baseline"/>
    <x v="0"/>
    <x v="0"/>
    <x v="42"/>
    <s v=" Total_JP"/>
    <x v="46"/>
    <n v="0"/>
  </r>
  <r>
    <s v="Base"/>
    <s v="Baseline"/>
    <x v="0"/>
    <x v="0"/>
    <x v="42"/>
    <s v=" Total_JP"/>
    <x v="47"/>
    <n v="0"/>
  </r>
  <r>
    <s v="Base"/>
    <s v="Baseline"/>
    <x v="0"/>
    <x v="0"/>
    <x v="42"/>
    <s v=" Total_JP"/>
    <x v="48"/>
    <n v="0"/>
  </r>
  <r>
    <s v="Base"/>
    <s v="Baseline"/>
    <x v="0"/>
    <x v="0"/>
    <x v="42"/>
    <s v=" Total_JP"/>
    <x v="49"/>
    <n v="0"/>
  </r>
  <r>
    <s v="Base"/>
    <s v="Baseline"/>
    <x v="0"/>
    <x v="0"/>
    <x v="42"/>
    <s v=" Total_JP"/>
    <x v="50"/>
    <n v="0"/>
  </r>
  <r>
    <s v="Base"/>
    <s v="Baseline"/>
    <x v="0"/>
    <x v="0"/>
    <x v="42"/>
    <s v=" Total_JP"/>
    <x v="51"/>
    <n v="0"/>
  </r>
  <r>
    <s v="Base"/>
    <s v="Baseline"/>
    <x v="0"/>
    <x v="0"/>
    <x v="42"/>
    <s v=" Total_JP"/>
    <x v="52"/>
    <n v="0"/>
  </r>
  <r>
    <s v="Base"/>
    <s v="Baseline"/>
    <x v="0"/>
    <x v="0"/>
    <x v="42"/>
    <s v=" Total_JP"/>
    <x v="53"/>
    <n v="0"/>
  </r>
  <r>
    <s v="Base"/>
    <s v="Baseline"/>
    <x v="0"/>
    <x v="0"/>
    <x v="42"/>
    <s v=" Total_JP"/>
    <x v="54"/>
    <n v="0"/>
  </r>
  <r>
    <s v="Base"/>
    <s v="Baseline"/>
    <x v="0"/>
    <x v="0"/>
    <x v="42"/>
    <s v=" Total_JP"/>
    <x v="55"/>
    <n v="0"/>
  </r>
  <r>
    <s v="Base"/>
    <s v="Baseline"/>
    <x v="0"/>
    <x v="0"/>
    <x v="42"/>
    <s v=" Total_JP"/>
    <x v="56"/>
    <n v="0"/>
  </r>
  <r>
    <s v="Base"/>
    <s v="Baseline"/>
    <x v="0"/>
    <x v="0"/>
    <x v="42"/>
    <s v=" Total_JP"/>
    <x v="57"/>
    <n v="0"/>
  </r>
  <r>
    <s v="Base"/>
    <s v="Baseline"/>
    <x v="0"/>
    <x v="0"/>
    <x v="42"/>
    <s v=" Total_JP"/>
    <x v="58"/>
    <n v="0"/>
  </r>
  <r>
    <s v="Base"/>
    <s v="Baseline"/>
    <x v="0"/>
    <x v="0"/>
    <x v="42"/>
    <s v=" Total_JP"/>
    <x v="59"/>
    <n v="0"/>
  </r>
  <r>
    <s v="Base"/>
    <s v="Baseline"/>
    <x v="0"/>
    <x v="0"/>
    <x v="42"/>
    <s v=" Total_JP"/>
    <x v="60"/>
    <n v="0"/>
  </r>
  <r>
    <s v="Base"/>
    <s v="Baseline"/>
    <x v="0"/>
    <x v="0"/>
    <x v="42"/>
    <s v=" Total_JP"/>
    <x v="61"/>
    <n v="0"/>
  </r>
  <r>
    <s v="Base"/>
    <s v="Baseline"/>
    <x v="0"/>
    <x v="0"/>
    <x v="42"/>
    <s v=" Total_JP"/>
    <x v="62"/>
    <n v="0"/>
  </r>
  <r>
    <s v="Base"/>
    <s v="Baseline"/>
    <x v="0"/>
    <x v="0"/>
    <x v="42"/>
    <s v=" Total_JP"/>
    <x v="63"/>
    <n v="0"/>
  </r>
  <r>
    <s v="Base"/>
    <s v="Baseline"/>
    <x v="0"/>
    <x v="0"/>
    <x v="42"/>
    <s v=" Total_JP"/>
    <x v="64"/>
    <n v="0"/>
  </r>
  <r>
    <s v="Base"/>
    <s v="Baseline"/>
    <x v="0"/>
    <x v="0"/>
    <x v="42"/>
    <s v=" Total_JP"/>
    <x v="65"/>
    <n v="0"/>
  </r>
  <r>
    <s v="Base"/>
    <s v="Baseline"/>
    <x v="0"/>
    <x v="0"/>
    <x v="42"/>
    <s v=" Total_JP"/>
    <x v="66"/>
    <n v="0"/>
  </r>
  <r>
    <s v="Base"/>
    <s v="Baseline"/>
    <x v="0"/>
    <x v="0"/>
    <x v="42"/>
    <s v=" Total_JP"/>
    <x v="67"/>
    <n v="0"/>
  </r>
  <r>
    <s v="Base"/>
    <s v="Baseline"/>
    <x v="0"/>
    <x v="0"/>
    <x v="42"/>
    <s v=" Total_JP"/>
    <x v="68"/>
    <n v="0"/>
  </r>
  <r>
    <s v="Base"/>
    <s v="Baseline"/>
    <x v="0"/>
    <x v="0"/>
    <x v="42"/>
    <s v=" Total_JP"/>
    <x v="69"/>
    <n v="0"/>
  </r>
  <r>
    <s v="Base"/>
    <s v="Baseline"/>
    <x v="0"/>
    <x v="0"/>
    <x v="42"/>
    <s v=" Total_JP"/>
    <x v="70"/>
    <n v="0"/>
  </r>
  <r>
    <s v="Base"/>
    <s v="Baseline"/>
    <x v="0"/>
    <x v="0"/>
    <x v="42"/>
    <s v=" Total_JP"/>
    <x v="71"/>
    <n v="0"/>
  </r>
  <r>
    <s v="Base"/>
    <s v="Baseline"/>
    <x v="0"/>
    <x v="0"/>
    <x v="42"/>
    <s v=" Total_JP"/>
    <x v="72"/>
    <n v="0"/>
  </r>
  <r>
    <s v="Base"/>
    <s v="Baseline"/>
    <x v="0"/>
    <x v="0"/>
    <x v="42"/>
    <s v=" Total_JP"/>
    <x v="73"/>
    <n v="0"/>
  </r>
  <r>
    <s v="Base"/>
    <s v="Baseline"/>
    <x v="0"/>
    <x v="0"/>
    <x v="42"/>
    <s v=" Total_JP"/>
    <x v="74"/>
    <n v="0"/>
  </r>
  <r>
    <s v="Base"/>
    <s v="Baseline"/>
    <x v="0"/>
    <x v="0"/>
    <x v="42"/>
    <s v=" Total_JP"/>
    <x v="75"/>
    <n v="0"/>
  </r>
  <r>
    <s v="Base"/>
    <s v="Baseline"/>
    <x v="0"/>
    <x v="0"/>
    <x v="42"/>
    <s v=" Total_JP"/>
    <x v="76"/>
    <n v="0"/>
  </r>
  <r>
    <s v="Base"/>
    <s v="Baseline"/>
    <x v="0"/>
    <x v="0"/>
    <x v="42"/>
    <s v=" Total_JP"/>
    <x v="77"/>
    <n v="0"/>
  </r>
  <r>
    <s v="Base"/>
    <s v="Baseline"/>
    <x v="0"/>
    <x v="0"/>
    <x v="42"/>
    <s v=" Total_JP"/>
    <x v="78"/>
    <n v="0"/>
  </r>
  <r>
    <s v="Base"/>
    <s v="Baseline"/>
    <x v="0"/>
    <x v="0"/>
    <x v="42"/>
    <s v=" Total_JP"/>
    <x v="79"/>
    <n v="0"/>
  </r>
  <r>
    <s v="Base"/>
    <s v="Baseline"/>
    <x v="0"/>
    <x v="0"/>
    <x v="42"/>
    <s v=" Total_JP"/>
    <x v="80"/>
    <n v="0"/>
  </r>
  <r>
    <s v="Base"/>
    <s v="Baseline"/>
    <x v="0"/>
    <x v="0"/>
    <x v="42"/>
    <s v=" Total_JP"/>
    <x v="81"/>
    <n v="0"/>
  </r>
  <r>
    <s v="Base"/>
    <s v="Baseline"/>
    <x v="0"/>
    <x v="0"/>
    <x v="42"/>
    <s v=" Total_JP"/>
    <x v="82"/>
    <n v="0"/>
  </r>
  <r>
    <s v="Base"/>
    <s v="Baseline"/>
    <x v="0"/>
    <x v="0"/>
    <x v="42"/>
    <s v=" Total_JP"/>
    <x v="83"/>
    <n v="0"/>
  </r>
  <r>
    <s v="Base"/>
    <s v="Baseline"/>
    <x v="0"/>
    <x v="0"/>
    <x v="42"/>
    <s v=" Total_JP"/>
    <x v="84"/>
    <n v="0"/>
  </r>
  <r>
    <s v="Base"/>
    <s v="Baseline"/>
    <x v="0"/>
    <x v="0"/>
    <x v="42"/>
    <s v=" Total_JP"/>
    <x v="85"/>
    <n v="0"/>
  </r>
  <r>
    <s v="Base"/>
    <s v="Baseline"/>
    <x v="0"/>
    <x v="0"/>
    <x v="42"/>
    <s v=" Total_JP"/>
    <x v="86"/>
    <n v="0"/>
  </r>
  <r>
    <s v="Base"/>
    <s v="Baseline"/>
    <x v="0"/>
    <x v="0"/>
    <x v="42"/>
    <s v=" Total_JP"/>
    <x v="87"/>
    <n v="0"/>
  </r>
  <r>
    <s v="Base"/>
    <s v="Baseline"/>
    <x v="0"/>
    <x v="0"/>
    <x v="42"/>
    <s v=" Total_JP"/>
    <x v="88"/>
    <n v="0"/>
  </r>
  <r>
    <s v="Base"/>
    <s v="Baseline"/>
    <x v="0"/>
    <x v="0"/>
    <x v="42"/>
    <s v=" Total_JP"/>
    <x v="89"/>
    <n v="0"/>
  </r>
  <r>
    <s v="Base"/>
    <s v="Baseline"/>
    <x v="0"/>
    <x v="0"/>
    <x v="42"/>
    <s v=" Total_JP"/>
    <x v="90"/>
    <n v="0"/>
  </r>
  <r>
    <s v="Base"/>
    <s v="Baseline"/>
    <x v="0"/>
    <x v="0"/>
    <x v="42"/>
    <s v=" Total_JP"/>
    <x v="91"/>
    <n v="0"/>
  </r>
  <r>
    <s v="Base"/>
    <s v="Baseline"/>
    <x v="0"/>
    <x v="0"/>
    <x v="42"/>
    <s v=" Total_JP"/>
    <x v="92"/>
    <n v="0"/>
  </r>
  <r>
    <s v="Base"/>
    <s v="Baseline"/>
    <x v="0"/>
    <x v="0"/>
    <x v="42"/>
    <s v=" Total_JP"/>
    <x v="93"/>
    <n v="0"/>
  </r>
  <r>
    <s v="Base"/>
    <s v="Baseline"/>
    <x v="0"/>
    <x v="0"/>
    <x v="42"/>
    <s v=" Total_JP"/>
    <x v="94"/>
    <n v="0"/>
  </r>
  <r>
    <s v="Base"/>
    <s v="Baseline"/>
    <x v="0"/>
    <x v="0"/>
    <x v="42"/>
    <s v=" Total_JP"/>
    <x v="95"/>
    <n v="0"/>
  </r>
  <r>
    <s v="Base"/>
    <s v="Baseline"/>
    <x v="0"/>
    <x v="0"/>
    <x v="42"/>
    <s v=" Total_JP"/>
    <x v="96"/>
    <n v="0"/>
  </r>
  <r>
    <s v="Base"/>
    <s v="Baseline"/>
    <x v="0"/>
    <x v="0"/>
    <x v="42"/>
    <s v=" Total_JP"/>
    <x v="97"/>
    <n v="0"/>
  </r>
  <r>
    <s v="Base"/>
    <s v="Baseline"/>
    <x v="0"/>
    <x v="0"/>
    <x v="42"/>
    <s v=" Total_JP"/>
    <x v="98"/>
    <n v="0"/>
  </r>
  <r>
    <s v="Base"/>
    <s v="Baseline"/>
    <x v="0"/>
    <x v="0"/>
    <x v="42"/>
    <s v=" Total_JP"/>
    <x v="99"/>
    <n v="0"/>
  </r>
  <r>
    <s v="Base"/>
    <s v="Baseline"/>
    <x v="0"/>
    <x v="0"/>
    <x v="42"/>
    <s v=" Total_JP"/>
    <x v="100"/>
    <n v="0"/>
  </r>
  <r>
    <s v="Base"/>
    <s v="Baseline"/>
    <x v="0"/>
    <x v="0"/>
    <x v="42"/>
    <s v=" Total_JP"/>
    <x v="101"/>
    <n v="0"/>
  </r>
  <r>
    <s v="Base"/>
    <s v="Baseline"/>
    <x v="0"/>
    <x v="0"/>
    <x v="42"/>
    <s v=" Total_JP"/>
    <x v="102"/>
    <n v="0"/>
  </r>
  <r>
    <s v="Base"/>
    <s v="Baseline"/>
    <x v="0"/>
    <x v="0"/>
    <x v="42"/>
    <s v=" Total_JP"/>
    <x v="103"/>
    <n v="0"/>
  </r>
  <r>
    <s v="Base"/>
    <s v="Baseline"/>
    <x v="0"/>
    <x v="0"/>
    <x v="42"/>
    <s v=" Total_JP"/>
    <x v="104"/>
    <n v="0"/>
  </r>
  <r>
    <s v="Base"/>
    <s v="Baseline"/>
    <x v="0"/>
    <x v="0"/>
    <x v="42"/>
    <s v=" Total_JP"/>
    <x v="105"/>
    <n v="0"/>
  </r>
  <r>
    <s v="Base"/>
    <s v="Baseline"/>
    <x v="0"/>
    <x v="0"/>
    <x v="42"/>
    <s v=" Total_JP"/>
    <x v="106"/>
    <n v="0"/>
  </r>
  <r>
    <s v="Base"/>
    <s v="Baseline"/>
    <x v="0"/>
    <x v="0"/>
    <x v="42"/>
    <s v=" Total_JP"/>
    <x v="107"/>
    <n v="0"/>
  </r>
  <r>
    <s v="Base"/>
    <s v="Baseline"/>
    <x v="0"/>
    <x v="0"/>
    <x v="42"/>
    <s v=" Total_JP"/>
    <x v="108"/>
    <n v="0"/>
  </r>
  <r>
    <s v="Base"/>
    <s v="Baseline"/>
    <x v="0"/>
    <x v="0"/>
    <x v="42"/>
    <s v=" Total_JP"/>
    <x v="109"/>
    <n v="0"/>
  </r>
  <r>
    <s v="Base"/>
    <s v="Baseline"/>
    <x v="0"/>
    <x v="0"/>
    <x v="42"/>
    <s v=" Total_JP"/>
    <x v="110"/>
    <n v="0"/>
  </r>
  <r>
    <s v="Base"/>
    <s v="Baseline"/>
    <x v="0"/>
    <x v="0"/>
    <x v="42"/>
    <s v=" Total_JP"/>
    <x v="111"/>
    <n v="0"/>
  </r>
  <r>
    <s v="Base"/>
    <s v="Baseline"/>
    <x v="0"/>
    <x v="0"/>
    <x v="42"/>
    <s v=" Total_JP"/>
    <x v="112"/>
    <n v="0"/>
  </r>
  <r>
    <s v="Base"/>
    <s v="Baseline"/>
    <x v="0"/>
    <x v="0"/>
    <x v="42"/>
    <s v=" Total_JP"/>
    <x v="113"/>
    <n v="0"/>
  </r>
  <r>
    <s v="Base"/>
    <s v="Baseline"/>
    <x v="0"/>
    <x v="0"/>
    <x v="42"/>
    <s v=" Total_JP"/>
    <x v="114"/>
    <n v="0"/>
  </r>
  <r>
    <s v="Base"/>
    <s v="Baseline"/>
    <x v="0"/>
    <x v="0"/>
    <x v="42"/>
    <s v=" Total_JP"/>
    <x v="115"/>
    <n v="0"/>
  </r>
  <r>
    <s v="Base"/>
    <s v="Baseline"/>
    <x v="0"/>
    <x v="0"/>
    <x v="42"/>
    <s v=" Total_JP"/>
    <x v="116"/>
    <n v="0"/>
  </r>
  <r>
    <s v="Base"/>
    <s v="Baseline"/>
    <x v="0"/>
    <x v="0"/>
    <x v="42"/>
    <s v=" Total_JP"/>
    <x v="117"/>
    <n v="0"/>
  </r>
  <r>
    <s v="Base"/>
    <s v="Baseline"/>
    <x v="0"/>
    <x v="0"/>
    <x v="42"/>
    <s v=" Total_JP"/>
    <x v="118"/>
    <n v="0"/>
  </r>
  <r>
    <s v="Base"/>
    <s v="Baseline"/>
    <x v="0"/>
    <x v="0"/>
    <x v="42"/>
    <s v=" Total_JP"/>
    <x v="119"/>
    <n v="0"/>
  </r>
  <r>
    <s v="Base"/>
    <s v="Baseline"/>
    <x v="0"/>
    <x v="0"/>
    <x v="42"/>
    <s v=" Total_JP"/>
    <x v="120"/>
    <n v="0"/>
  </r>
  <r>
    <s v="Base"/>
    <s v="Baseline"/>
    <x v="0"/>
    <x v="0"/>
    <x v="42"/>
    <s v=" Total_JP"/>
    <x v="121"/>
    <n v="0"/>
  </r>
  <r>
    <s v="Base"/>
    <s v="Baseline"/>
    <x v="0"/>
    <x v="0"/>
    <x v="42"/>
    <s v=" Total_JP"/>
    <x v="122"/>
    <n v="0"/>
  </r>
  <r>
    <s v="Base"/>
    <s v="Baseline"/>
    <x v="0"/>
    <x v="0"/>
    <x v="42"/>
    <s v=" Total_JP"/>
    <x v="123"/>
    <n v="0"/>
  </r>
  <r>
    <s v="Base"/>
    <s v="Baseline"/>
    <x v="0"/>
    <x v="0"/>
    <x v="42"/>
    <s v=" Total_JP"/>
    <x v="124"/>
    <n v="0"/>
  </r>
  <r>
    <s v="Base"/>
    <s v="Baseline"/>
    <x v="0"/>
    <x v="0"/>
    <x v="42"/>
    <s v=" Total_JP"/>
    <x v="125"/>
    <n v="0"/>
  </r>
  <r>
    <s v="Base"/>
    <s v="Baseline"/>
    <x v="0"/>
    <x v="0"/>
    <x v="42"/>
    <s v=" Total_JP"/>
    <x v="126"/>
    <n v="0"/>
  </r>
  <r>
    <s v="Base"/>
    <s v="Baseline"/>
    <x v="0"/>
    <x v="0"/>
    <x v="42"/>
    <s v=" Total_JP"/>
    <x v="127"/>
    <n v="0"/>
  </r>
  <r>
    <s v="Base"/>
    <s v="Baseline"/>
    <x v="0"/>
    <x v="0"/>
    <x v="42"/>
    <s v=" Total_JP"/>
    <x v="128"/>
    <n v="0"/>
  </r>
  <r>
    <s v="Base"/>
    <s v="Baseline"/>
    <x v="0"/>
    <x v="0"/>
    <x v="42"/>
    <s v=" Total_JP"/>
    <x v="129"/>
    <n v="0"/>
  </r>
  <r>
    <s v="Base"/>
    <s v="Baseline"/>
    <x v="0"/>
    <x v="0"/>
    <x v="42"/>
    <s v=" Total_JP"/>
    <x v="130"/>
    <n v="0"/>
  </r>
  <r>
    <s v="Base"/>
    <s v="Baseline"/>
    <x v="0"/>
    <x v="0"/>
    <x v="42"/>
    <s v=" Total_JP"/>
    <x v="131"/>
    <n v="0"/>
  </r>
  <r>
    <s v="Base"/>
    <s v="Baseline"/>
    <x v="0"/>
    <x v="0"/>
    <x v="42"/>
    <s v=" Total_JP"/>
    <x v="132"/>
    <n v="0"/>
  </r>
  <r>
    <s v="Base"/>
    <s v="Baseline"/>
    <x v="0"/>
    <x v="0"/>
    <x v="42"/>
    <s v=" Total_JP"/>
    <x v="133"/>
    <n v="0"/>
  </r>
  <r>
    <s v="Base"/>
    <s v="Baseline"/>
    <x v="0"/>
    <x v="0"/>
    <x v="42"/>
    <s v=" Total_JP"/>
    <x v="134"/>
    <n v="0"/>
  </r>
  <r>
    <s v="Base"/>
    <s v="Baseline"/>
    <x v="0"/>
    <x v="0"/>
    <x v="42"/>
    <s v=" Total_JP"/>
    <x v="135"/>
    <n v="0"/>
  </r>
  <r>
    <s v="Base"/>
    <s v="Baseline"/>
    <x v="0"/>
    <x v="0"/>
    <x v="42"/>
    <s v=" Total_JP"/>
    <x v="136"/>
    <n v="0"/>
  </r>
  <r>
    <s v="Base"/>
    <s v="Baseline"/>
    <x v="0"/>
    <x v="0"/>
    <x v="42"/>
    <s v=" Total_JP"/>
    <x v="137"/>
    <n v="0"/>
  </r>
  <r>
    <s v="Base"/>
    <s v="Baseline"/>
    <x v="0"/>
    <x v="0"/>
    <x v="42"/>
    <s v=" Total_JP"/>
    <x v="138"/>
    <n v="0"/>
  </r>
  <r>
    <s v="Base"/>
    <s v="Baseline"/>
    <x v="0"/>
    <x v="0"/>
    <x v="42"/>
    <s v=" Total_JP"/>
    <x v="139"/>
    <n v="0"/>
  </r>
  <r>
    <s v="Base"/>
    <s v="Baseline"/>
    <x v="0"/>
    <x v="0"/>
    <x v="42"/>
    <s v=" Total_JP"/>
    <x v="140"/>
    <n v="0"/>
  </r>
  <r>
    <s v="Base"/>
    <s v="Baseline"/>
    <x v="0"/>
    <x v="0"/>
    <x v="42"/>
    <s v=" Total_JP"/>
    <x v="141"/>
    <n v="0"/>
  </r>
  <r>
    <s v="Base"/>
    <s v="Baseline"/>
    <x v="0"/>
    <x v="0"/>
    <x v="42"/>
    <s v=" Total_JP"/>
    <x v="142"/>
    <n v="0"/>
  </r>
  <r>
    <s v="Base"/>
    <s v="Baseline"/>
    <x v="0"/>
    <x v="0"/>
    <x v="42"/>
    <s v=" Total_JP"/>
    <x v="143"/>
    <n v="0"/>
  </r>
  <r>
    <s v="Base"/>
    <s v="Baseline"/>
    <x v="0"/>
    <x v="0"/>
    <x v="42"/>
    <s v=" Total_JP"/>
    <x v="144"/>
    <n v="0"/>
  </r>
  <r>
    <s v="Base"/>
    <s v="Baseline"/>
    <x v="0"/>
    <x v="0"/>
    <x v="42"/>
    <s v=" Total_JP"/>
    <x v="145"/>
    <n v="0"/>
  </r>
  <r>
    <s v="Base"/>
    <s v="Baseline"/>
    <x v="0"/>
    <x v="0"/>
    <x v="42"/>
    <s v=" Total_JP"/>
    <x v="146"/>
    <n v="0"/>
  </r>
  <r>
    <s v="Base"/>
    <s v="Baseline"/>
    <x v="0"/>
    <x v="0"/>
    <x v="42"/>
    <s v=" Total_JP"/>
    <x v="147"/>
    <n v="0"/>
  </r>
  <r>
    <s v="Base"/>
    <s v="Baseline"/>
    <x v="0"/>
    <x v="0"/>
    <x v="42"/>
    <s v=" Total_JP"/>
    <x v="148"/>
    <n v="0"/>
  </r>
  <r>
    <s v="Base"/>
    <s v="Baseline"/>
    <x v="0"/>
    <x v="0"/>
    <x v="42"/>
    <s v=" Total_JP"/>
    <x v="149"/>
    <n v="0"/>
  </r>
  <r>
    <s v="Base"/>
    <s v="Baseline"/>
    <x v="0"/>
    <x v="0"/>
    <x v="42"/>
    <s v=" Total_JP"/>
    <x v="150"/>
    <n v="0"/>
  </r>
  <r>
    <s v="Base"/>
    <s v="Baseline"/>
    <x v="0"/>
    <x v="0"/>
    <x v="42"/>
    <s v=" Total_JP"/>
    <x v="151"/>
    <n v="0"/>
  </r>
  <r>
    <s v="Base"/>
    <s v="Baseline"/>
    <x v="0"/>
    <x v="0"/>
    <x v="42"/>
    <s v=" Total_JP"/>
    <x v="152"/>
    <n v="0"/>
  </r>
  <r>
    <s v="Base"/>
    <s v="Baseline"/>
    <x v="0"/>
    <x v="0"/>
    <x v="42"/>
    <s v=" Total_JP"/>
    <x v="153"/>
    <n v="0"/>
  </r>
  <r>
    <s v="Base"/>
    <s v="Baseline"/>
    <x v="0"/>
    <x v="0"/>
    <x v="42"/>
    <s v=" Total_JP"/>
    <x v="154"/>
    <n v="0"/>
  </r>
  <r>
    <s v="Base"/>
    <s v="Baseline"/>
    <x v="0"/>
    <x v="0"/>
    <x v="42"/>
    <s v=" Total_JP"/>
    <x v="155"/>
    <n v="0"/>
  </r>
  <r>
    <s v="Base"/>
    <s v="Baseline"/>
    <x v="0"/>
    <x v="0"/>
    <x v="43"/>
    <s v=" Total_JP"/>
    <x v="0"/>
    <n v="0"/>
  </r>
  <r>
    <s v="Base"/>
    <s v="Baseline"/>
    <x v="0"/>
    <x v="0"/>
    <x v="43"/>
    <s v=" Total_JP"/>
    <x v="1"/>
    <n v="0"/>
  </r>
  <r>
    <s v="Base"/>
    <s v="Baseline"/>
    <x v="0"/>
    <x v="0"/>
    <x v="43"/>
    <s v=" Total_JP"/>
    <x v="2"/>
    <n v="0"/>
  </r>
  <r>
    <s v="Base"/>
    <s v="Baseline"/>
    <x v="0"/>
    <x v="0"/>
    <x v="43"/>
    <s v=" Total_JP"/>
    <x v="3"/>
    <n v="0"/>
  </r>
  <r>
    <s v="Base"/>
    <s v="Baseline"/>
    <x v="0"/>
    <x v="0"/>
    <x v="43"/>
    <s v=" Total_JP"/>
    <x v="4"/>
    <n v="0"/>
  </r>
  <r>
    <s v="Base"/>
    <s v="Baseline"/>
    <x v="0"/>
    <x v="0"/>
    <x v="43"/>
    <s v=" Total_JP"/>
    <x v="5"/>
    <n v="0"/>
  </r>
  <r>
    <s v="Base"/>
    <s v="Baseline"/>
    <x v="0"/>
    <x v="0"/>
    <x v="43"/>
    <s v=" Total_JP"/>
    <x v="6"/>
    <n v="0"/>
  </r>
  <r>
    <s v="Base"/>
    <s v="Baseline"/>
    <x v="0"/>
    <x v="0"/>
    <x v="43"/>
    <s v=" Total_JP"/>
    <x v="7"/>
    <n v="0"/>
  </r>
  <r>
    <s v="Base"/>
    <s v="Baseline"/>
    <x v="0"/>
    <x v="0"/>
    <x v="43"/>
    <s v=" Total_JP"/>
    <x v="8"/>
    <n v="0"/>
  </r>
  <r>
    <s v="Base"/>
    <s v="Baseline"/>
    <x v="0"/>
    <x v="0"/>
    <x v="43"/>
    <s v=" Total_JP"/>
    <x v="9"/>
    <n v="0"/>
  </r>
  <r>
    <s v="Base"/>
    <s v="Baseline"/>
    <x v="0"/>
    <x v="0"/>
    <x v="43"/>
    <s v=" Total_JP"/>
    <x v="10"/>
    <n v="0"/>
  </r>
  <r>
    <s v="Base"/>
    <s v="Baseline"/>
    <x v="0"/>
    <x v="0"/>
    <x v="43"/>
    <s v=" Total_JP"/>
    <x v="11"/>
    <n v="0"/>
  </r>
  <r>
    <s v="Base"/>
    <s v="Baseline"/>
    <x v="0"/>
    <x v="0"/>
    <x v="43"/>
    <s v=" Total_JP"/>
    <x v="12"/>
    <n v="0"/>
  </r>
  <r>
    <s v="Base"/>
    <s v="Baseline"/>
    <x v="0"/>
    <x v="0"/>
    <x v="43"/>
    <s v=" Total_JP"/>
    <x v="13"/>
    <n v="0"/>
  </r>
  <r>
    <s v="Base"/>
    <s v="Baseline"/>
    <x v="0"/>
    <x v="0"/>
    <x v="43"/>
    <s v=" Total_JP"/>
    <x v="14"/>
    <n v="0"/>
  </r>
  <r>
    <s v="Base"/>
    <s v="Baseline"/>
    <x v="0"/>
    <x v="0"/>
    <x v="43"/>
    <s v=" Total_JP"/>
    <x v="15"/>
    <n v="0"/>
  </r>
  <r>
    <s v="Base"/>
    <s v="Baseline"/>
    <x v="0"/>
    <x v="0"/>
    <x v="43"/>
    <s v=" Total_JP"/>
    <x v="16"/>
    <n v="0"/>
  </r>
  <r>
    <s v="Base"/>
    <s v="Baseline"/>
    <x v="0"/>
    <x v="0"/>
    <x v="43"/>
    <s v=" Total_JP"/>
    <x v="17"/>
    <n v="0"/>
  </r>
  <r>
    <s v="Base"/>
    <s v="Baseline"/>
    <x v="0"/>
    <x v="0"/>
    <x v="43"/>
    <s v=" Total_JP"/>
    <x v="18"/>
    <n v="0"/>
  </r>
  <r>
    <s v="Base"/>
    <s v="Baseline"/>
    <x v="0"/>
    <x v="0"/>
    <x v="43"/>
    <s v=" Total_JP"/>
    <x v="19"/>
    <n v="0"/>
  </r>
  <r>
    <s v="Base"/>
    <s v="Baseline"/>
    <x v="0"/>
    <x v="0"/>
    <x v="43"/>
    <s v=" Total_JP"/>
    <x v="20"/>
    <n v="0"/>
  </r>
  <r>
    <s v="Base"/>
    <s v="Baseline"/>
    <x v="0"/>
    <x v="0"/>
    <x v="43"/>
    <s v=" Total_JP"/>
    <x v="21"/>
    <n v="0"/>
  </r>
  <r>
    <s v="Base"/>
    <s v="Baseline"/>
    <x v="0"/>
    <x v="0"/>
    <x v="43"/>
    <s v=" Total_JP"/>
    <x v="22"/>
    <n v="0"/>
  </r>
  <r>
    <s v="Base"/>
    <s v="Baseline"/>
    <x v="0"/>
    <x v="0"/>
    <x v="43"/>
    <s v=" Total_JP"/>
    <x v="23"/>
    <n v="0"/>
  </r>
  <r>
    <s v="Base"/>
    <s v="Baseline"/>
    <x v="0"/>
    <x v="0"/>
    <x v="43"/>
    <s v=" Total_JP"/>
    <x v="24"/>
    <n v="0"/>
  </r>
  <r>
    <s v="Base"/>
    <s v="Baseline"/>
    <x v="0"/>
    <x v="0"/>
    <x v="43"/>
    <s v=" Total_JP"/>
    <x v="25"/>
    <n v="0"/>
  </r>
  <r>
    <s v="Base"/>
    <s v="Baseline"/>
    <x v="0"/>
    <x v="0"/>
    <x v="43"/>
    <s v=" Total_JP"/>
    <x v="26"/>
    <n v="0"/>
  </r>
  <r>
    <s v="Base"/>
    <s v="Baseline"/>
    <x v="0"/>
    <x v="0"/>
    <x v="43"/>
    <s v=" Total_JP"/>
    <x v="27"/>
    <n v="0"/>
  </r>
  <r>
    <s v="Base"/>
    <s v="Baseline"/>
    <x v="0"/>
    <x v="0"/>
    <x v="43"/>
    <s v=" Total_JP"/>
    <x v="28"/>
    <n v="0"/>
  </r>
  <r>
    <s v="Base"/>
    <s v="Baseline"/>
    <x v="0"/>
    <x v="0"/>
    <x v="43"/>
    <s v=" Total_JP"/>
    <x v="29"/>
    <n v="0"/>
  </r>
  <r>
    <s v="Base"/>
    <s v="Baseline"/>
    <x v="0"/>
    <x v="0"/>
    <x v="43"/>
    <s v=" Total_JP"/>
    <x v="30"/>
    <n v="0"/>
  </r>
  <r>
    <s v="Base"/>
    <s v="Baseline"/>
    <x v="0"/>
    <x v="0"/>
    <x v="43"/>
    <s v=" Total_JP"/>
    <x v="31"/>
    <n v="0"/>
  </r>
  <r>
    <s v="Base"/>
    <s v="Baseline"/>
    <x v="0"/>
    <x v="0"/>
    <x v="43"/>
    <s v=" Total_JP"/>
    <x v="32"/>
    <n v="0"/>
  </r>
  <r>
    <s v="Base"/>
    <s v="Baseline"/>
    <x v="0"/>
    <x v="0"/>
    <x v="43"/>
    <s v=" Total_JP"/>
    <x v="33"/>
    <n v="0"/>
  </r>
  <r>
    <s v="Base"/>
    <s v="Baseline"/>
    <x v="0"/>
    <x v="0"/>
    <x v="43"/>
    <s v=" Total_JP"/>
    <x v="34"/>
    <n v="0"/>
  </r>
  <r>
    <s v="Base"/>
    <s v="Baseline"/>
    <x v="0"/>
    <x v="0"/>
    <x v="43"/>
    <s v=" Total_JP"/>
    <x v="35"/>
    <n v="0"/>
  </r>
  <r>
    <s v="Base"/>
    <s v="Baseline"/>
    <x v="0"/>
    <x v="0"/>
    <x v="43"/>
    <s v=" Total_JP"/>
    <x v="36"/>
    <n v="0"/>
  </r>
  <r>
    <s v="Base"/>
    <s v="Baseline"/>
    <x v="0"/>
    <x v="0"/>
    <x v="43"/>
    <s v=" Total_JP"/>
    <x v="37"/>
    <n v="0"/>
  </r>
  <r>
    <s v="Base"/>
    <s v="Baseline"/>
    <x v="0"/>
    <x v="0"/>
    <x v="43"/>
    <s v=" Total_JP"/>
    <x v="38"/>
    <n v="0"/>
  </r>
  <r>
    <s v="Base"/>
    <s v="Baseline"/>
    <x v="0"/>
    <x v="0"/>
    <x v="43"/>
    <s v=" Total_JP"/>
    <x v="39"/>
    <n v="0"/>
  </r>
  <r>
    <s v="Base"/>
    <s v="Baseline"/>
    <x v="0"/>
    <x v="0"/>
    <x v="43"/>
    <s v=" Total_JP"/>
    <x v="40"/>
    <n v="0"/>
  </r>
  <r>
    <s v="Base"/>
    <s v="Baseline"/>
    <x v="0"/>
    <x v="0"/>
    <x v="43"/>
    <s v=" Total_JP"/>
    <x v="41"/>
    <n v="3426382.9715712001"/>
  </r>
  <r>
    <s v="Base"/>
    <s v="Baseline"/>
    <x v="0"/>
    <x v="0"/>
    <x v="43"/>
    <s v=" Total_JP"/>
    <x v="42"/>
    <n v="0"/>
  </r>
  <r>
    <s v="Base"/>
    <s v="Baseline"/>
    <x v="0"/>
    <x v="0"/>
    <x v="43"/>
    <s v=" Total_JP"/>
    <x v="43"/>
    <n v="0"/>
  </r>
  <r>
    <s v="Base"/>
    <s v="Baseline"/>
    <x v="0"/>
    <x v="0"/>
    <x v="43"/>
    <s v=" Total_JP"/>
    <x v="44"/>
    <n v="0"/>
  </r>
  <r>
    <s v="Base"/>
    <s v="Baseline"/>
    <x v="0"/>
    <x v="0"/>
    <x v="43"/>
    <s v=" Total_JP"/>
    <x v="45"/>
    <n v="0"/>
  </r>
  <r>
    <s v="Base"/>
    <s v="Baseline"/>
    <x v="0"/>
    <x v="0"/>
    <x v="43"/>
    <s v=" Total_JP"/>
    <x v="46"/>
    <n v="0"/>
  </r>
  <r>
    <s v="Base"/>
    <s v="Baseline"/>
    <x v="0"/>
    <x v="0"/>
    <x v="43"/>
    <s v=" Total_JP"/>
    <x v="47"/>
    <n v="0"/>
  </r>
  <r>
    <s v="Base"/>
    <s v="Baseline"/>
    <x v="0"/>
    <x v="0"/>
    <x v="43"/>
    <s v=" Total_JP"/>
    <x v="48"/>
    <n v="0"/>
  </r>
  <r>
    <s v="Base"/>
    <s v="Baseline"/>
    <x v="0"/>
    <x v="0"/>
    <x v="43"/>
    <s v=" Total_JP"/>
    <x v="49"/>
    <n v="0"/>
  </r>
  <r>
    <s v="Base"/>
    <s v="Baseline"/>
    <x v="0"/>
    <x v="0"/>
    <x v="43"/>
    <s v=" Total_JP"/>
    <x v="50"/>
    <n v="0"/>
  </r>
  <r>
    <s v="Base"/>
    <s v="Baseline"/>
    <x v="0"/>
    <x v="0"/>
    <x v="43"/>
    <s v=" Total_JP"/>
    <x v="51"/>
    <n v="0"/>
  </r>
  <r>
    <s v="Base"/>
    <s v="Baseline"/>
    <x v="0"/>
    <x v="0"/>
    <x v="43"/>
    <s v=" Total_JP"/>
    <x v="52"/>
    <n v="0"/>
  </r>
  <r>
    <s v="Base"/>
    <s v="Baseline"/>
    <x v="0"/>
    <x v="0"/>
    <x v="43"/>
    <s v=" Total_JP"/>
    <x v="53"/>
    <n v="0"/>
  </r>
  <r>
    <s v="Base"/>
    <s v="Baseline"/>
    <x v="0"/>
    <x v="0"/>
    <x v="43"/>
    <s v=" Total_JP"/>
    <x v="54"/>
    <n v="0"/>
  </r>
  <r>
    <s v="Base"/>
    <s v="Baseline"/>
    <x v="0"/>
    <x v="0"/>
    <x v="43"/>
    <s v=" Total_JP"/>
    <x v="55"/>
    <n v="0"/>
  </r>
  <r>
    <s v="Base"/>
    <s v="Baseline"/>
    <x v="0"/>
    <x v="0"/>
    <x v="43"/>
    <s v=" Total_JP"/>
    <x v="56"/>
    <n v="0"/>
  </r>
  <r>
    <s v="Base"/>
    <s v="Baseline"/>
    <x v="0"/>
    <x v="0"/>
    <x v="43"/>
    <s v=" Total_JP"/>
    <x v="57"/>
    <n v="0"/>
  </r>
  <r>
    <s v="Base"/>
    <s v="Baseline"/>
    <x v="0"/>
    <x v="0"/>
    <x v="43"/>
    <s v=" Total_JP"/>
    <x v="58"/>
    <n v="0"/>
  </r>
  <r>
    <s v="Base"/>
    <s v="Baseline"/>
    <x v="0"/>
    <x v="0"/>
    <x v="43"/>
    <s v=" Total_JP"/>
    <x v="59"/>
    <n v="0"/>
  </r>
  <r>
    <s v="Base"/>
    <s v="Baseline"/>
    <x v="0"/>
    <x v="0"/>
    <x v="43"/>
    <s v=" Total_JP"/>
    <x v="60"/>
    <n v="0"/>
  </r>
  <r>
    <s v="Base"/>
    <s v="Baseline"/>
    <x v="0"/>
    <x v="0"/>
    <x v="43"/>
    <s v=" Total_JP"/>
    <x v="61"/>
    <n v="0"/>
  </r>
  <r>
    <s v="Base"/>
    <s v="Baseline"/>
    <x v="0"/>
    <x v="0"/>
    <x v="43"/>
    <s v=" Total_JP"/>
    <x v="62"/>
    <n v="0"/>
  </r>
  <r>
    <s v="Base"/>
    <s v="Baseline"/>
    <x v="0"/>
    <x v="0"/>
    <x v="43"/>
    <s v=" Total_JP"/>
    <x v="63"/>
    <n v="0"/>
  </r>
  <r>
    <s v="Base"/>
    <s v="Baseline"/>
    <x v="0"/>
    <x v="0"/>
    <x v="43"/>
    <s v=" Total_JP"/>
    <x v="64"/>
    <n v="0"/>
  </r>
  <r>
    <s v="Base"/>
    <s v="Baseline"/>
    <x v="0"/>
    <x v="0"/>
    <x v="43"/>
    <s v=" Total_JP"/>
    <x v="65"/>
    <n v="0"/>
  </r>
  <r>
    <s v="Base"/>
    <s v="Baseline"/>
    <x v="0"/>
    <x v="0"/>
    <x v="43"/>
    <s v=" Total_JP"/>
    <x v="66"/>
    <n v="0"/>
  </r>
  <r>
    <s v="Base"/>
    <s v="Baseline"/>
    <x v="0"/>
    <x v="0"/>
    <x v="43"/>
    <s v=" Total_JP"/>
    <x v="67"/>
    <n v="0"/>
  </r>
  <r>
    <s v="Base"/>
    <s v="Baseline"/>
    <x v="0"/>
    <x v="0"/>
    <x v="43"/>
    <s v=" Total_JP"/>
    <x v="68"/>
    <n v="0"/>
  </r>
  <r>
    <s v="Base"/>
    <s v="Baseline"/>
    <x v="0"/>
    <x v="0"/>
    <x v="43"/>
    <s v=" Total_JP"/>
    <x v="69"/>
    <n v="0"/>
  </r>
  <r>
    <s v="Base"/>
    <s v="Baseline"/>
    <x v="0"/>
    <x v="0"/>
    <x v="43"/>
    <s v=" Total_JP"/>
    <x v="70"/>
    <n v="0"/>
  </r>
  <r>
    <s v="Base"/>
    <s v="Baseline"/>
    <x v="0"/>
    <x v="0"/>
    <x v="43"/>
    <s v=" Total_JP"/>
    <x v="71"/>
    <n v="0"/>
  </r>
  <r>
    <s v="Base"/>
    <s v="Baseline"/>
    <x v="0"/>
    <x v="0"/>
    <x v="43"/>
    <s v=" Total_JP"/>
    <x v="72"/>
    <n v="0"/>
  </r>
  <r>
    <s v="Base"/>
    <s v="Baseline"/>
    <x v="0"/>
    <x v="0"/>
    <x v="43"/>
    <s v=" Total_JP"/>
    <x v="73"/>
    <n v="0"/>
  </r>
  <r>
    <s v="Base"/>
    <s v="Baseline"/>
    <x v="0"/>
    <x v="0"/>
    <x v="43"/>
    <s v=" Total_JP"/>
    <x v="74"/>
    <n v="0"/>
  </r>
  <r>
    <s v="Base"/>
    <s v="Baseline"/>
    <x v="0"/>
    <x v="0"/>
    <x v="43"/>
    <s v=" Total_JP"/>
    <x v="75"/>
    <n v="0"/>
  </r>
  <r>
    <s v="Base"/>
    <s v="Baseline"/>
    <x v="0"/>
    <x v="0"/>
    <x v="43"/>
    <s v=" Total_JP"/>
    <x v="76"/>
    <n v="0"/>
  </r>
  <r>
    <s v="Base"/>
    <s v="Baseline"/>
    <x v="0"/>
    <x v="0"/>
    <x v="43"/>
    <s v=" Total_JP"/>
    <x v="77"/>
    <n v="0"/>
  </r>
  <r>
    <s v="Base"/>
    <s v="Baseline"/>
    <x v="0"/>
    <x v="0"/>
    <x v="43"/>
    <s v=" Total_JP"/>
    <x v="78"/>
    <n v="0"/>
  </r>
  <r>
    <s v="Base"/>
    <s v="Baseline"/>
    <x v="0"/>
    <x v="0"/>
    <x v="43"/>
    <s v=" Total_JP"/>
    <x v="79"/>
    <n v="0"/>
  </r>
  <r>
    <s v="Base"/>
    <s v="Baseline"/>
    <x v="0"/>
    <x v="0"/>
    <x v="43"/>
    <s v=" Total_JP"/>
    <x v="80"/>
    <n v="0"/>
  </r>
  <r>
    <s v="Base"/>
    <s v="Baseline"/>
    <x v="0"/>
    <x v="0"/>
    <x v="43"/>
    <s v=" Total_JP"/>
    <x v="81"/>
    <n v="0"/>
  </r>
  <r>
    <s v="Base"/>
    <s v="Baseline"/>
    <x v="0"/>
    <x v="0"/>
    <x v="43"/>
    <s v=" Total_JP"/>
    <x v="82"/>
    <n v="0"/>
  </r>
  <r>
    <s v="Base"/>
    <s v="Baseline"/>
    <x v="0"/>
    <x v="0"/>
    <x v="43"/>
    <s v=" Total_JP"/>
    <x v="83"/>
    <n v="0"/>
  </r>
  <r>
    <s v="Base"/>
    <s v="Baseline"/>
    <x v="0"/>
    <x v="0"/>
    <x v="43"/>
    <s v=" Total_JP"/>
    <x v="84"/>
    <n v="0"/>
  </r>
  <r>
    <s v="Base"/>
    <s v="Baseline"/>
    <x v="0"/>
    <x v="0"/>
    <x v="43"/>
    <s v=" Total_JP"/>
    <x v="85"/>
    <n v="0"/>
  </r>
  <r>
    <s v="Base"/>
    <s v="Baseline"/>
    <x v="0"/>
    <x v="0"/>
    <x v="43"/>
    <s v=" Total_JP"/>
    <x v="86"/>
    <n v="0"/>
  </r>
  <r>
    <s v="Base"/>
    <s v="Baseline"/>
    <x v="0"/>
    <x v="0"/>
    <x v="43"/>
    <s v=" Total_JP"/>
    <x v="87"/>
    <n v="0"/>
  </r>
  <r>
    <s v="Base"/>
    <s v="Baseline"/>
    <x v="0"/>
    <x v="0"/>
    <x v="43"/>
    <s v=" Total_JP"/>
    <x v="88"/>
    <n v="0"/>
  </r>
  <r>
    <s v="Base"/>
    <s v="Baseline"/>
    <x v="0"/>
    <x v="0"/>
    <x v="43"/>
    <s v=" Total_JP"/>
    <x v="89"/>
    <n v="0"/>
  </r>
  <r>
    <s v="Base"/>
    <s v="Baseline"/>
    <x v="0"/>
    <x v="0"/>
    <x v="43"/>
    <s v=" Total_JP"/>
    <x v="90"/>
    <n v="0"/>
  </r>
  <r>
    <s v="Base"/>
    <s v="Baseline"/>
    <x v="0"/>
    <x v="0"/>
    <x v="43"/>
    <s v=" Total_JP"/>
    <x v="91"/>
    <n v="0"/>
  </r>
  <r>
    <s v="Base"/>
    <s v="Baseline"/>
    <x v="0"/>
    <x v="0"/>
    <x v="43"/>
    <s v=" Total_JP"/>
    <x v="92"/>
    <n v="0"/>
  </r>
  <r>
    <s v="Base"/>
    <s v="Baseline"/>
    <x v="0"/>
    <x v="0"/>
    <x v="43"/>
    <s v=" Total_JP"/>
    <x v="93"/>
    <n v="0"/>
  </r>
  <r>
    <s v="Base"/>
    <s v="Baseline"/>
    <x v="0"/>
    <x v="0"/>
    <x v="43"/>
    <s v=" Total_JP"/>
    <x v="94"/>
    <n v="0"/>
  </r>
  <r>
    <s v="Base"/>
    <s v="Baseline"/>
    <x v="0"/>
    <x v="0"/>
    <x v="43"/>
    <s v=" Total_JP"/>
    <x v="95"/>
    <n v="0"/>
  </r>
  <r>
    <s v="Base"/>
    <s v="Baseline"/>
    <x v="0"/>
    <x v="0"/>
    <x v="43"/>
    <s v=" Total_JP"/>
    <x v="96"/>
    <n v="0"/>
  </r>
  <r>
    <s v="Base"/>
    <s v="Baseline"/>
    <x v="0"/>
    <x v="0"/>
    <x v="43"/>
    <s v=" Total_JP"/>
    <x v="97"/>
    <n v="0"/>
  </r>
  <r>
    <s v="Base"/>
    <s v="Baseline"/>
    <x v="0"/>
    <x v="0"/>
    <x v="43"/>
    <s v=" Total_JP"/>
    <x v="98"/>
    <n v="0"/>
  </r>
  <r>
    <s v="Base"/>
    <s v="Baseline"/>
    <x v="0"/>
    <x v="0"/>
    <x v="43"/>
    <s v=" Total_JP"/>
    <x v="99"/>
    <n v="0"/>
  </r>
  <r>
    <s v="Base"/>
    <s v="Baseline"/>
    <x v="0"/>
    <x v="0"/>
    <x v="43"/>
    <s v=" Total_JP"/>
    <x v="100"/>
    <n v="0"/>
  </r>
  <r>
    <s v="Base"/>
    <s v="Baseline"/>
    <x v="0"/>
    <x v="0"/>
    <x v="43"/>
    <s v=" Total_JP"/>
    <x v="101"/>
    <n v="0"/>
  </r>
  <r>
    <s v="Base"/>
    <s v="Baseline"/>
    <x v="0"/>
    <x v="0"/>
    <x v="43"/>
    <s v=" Total_JP"/>
    <x v="102"/>
    <n v="0"/>
  </r>
  <r>
    <s v="Base"/>
    <s v="Baseline"/>
    <x v="0"/>
    <x v="0"/>
    <x v="43"/>
    <s v=" Total_JP"/>
    <x v="103"/>
    <n v="0"/>
  </r>
  <r>
    <s v="Base"/>
    <s v="Baseline"/>
    <x v="0"/>
    <x v="0"/>
    <x v="43"/>
    <s v=" Total_JP"/>
    <x v="104"/>
    <n v="0"/>
  </r>
  <r>
    <s v="Base"/>
    <s v="Baseline"/>
    <x v="0"/>
    <x v="0"/>
    <x v="43"/>
    <s v=" Total_JP"/>
    <x v="105"/>
    <n v="0"/>
  </r>
  <r>
    <s v="Base"/>
    <s v="Baseline"/>
    <x v="0"/>
    <x v="0"/>
    <x v="43"/>
    <s v=" Total_JP"/>
    <x v="106"/>
    <n v="0"/>
  </r>
  <r>
    <s v="Base"/>
    <s v="Baseline"/>
    <x v="0"/>
    <x v="0"/>
    <x v="43"/>
    <s v=" Total_JP"/>
    <x v="107"/>
    <n v="0"/>
  </r>
  <r>
    <s v="Base"/>
    <s v="Baseline"/>
    <x v="0"/>
    <x v="0"/>
    <x v="43"/>
    <s v=" Total_JP"/>
    <x v="108"/>
    <n v="0"/>
  </r>
  <r>
    <s v="Base"/>
    <s v="Baseline"/>
    <x v="0"/>
    <x v="0"/>
    <x v="43"/>
    <s v=" Total_JP"/>
    <x v="109"/>
    <n v="0"/>
  </r>
  <r>
    <s v="Base"/>
    <s v="Baseline"/>
    <x v="0"/>
    <x v="0"/>
    <x v="43"/>
    <s v=" Total_JP"/>
    <x v="110"/>
    <n v="0"/>
  </r>
  <r>
    <s v="Base"/>
    <s v="Baseline"/>
    <x v="0"/>
    <x v="0"/>
    <x v="43"/>
    <s v=" Total_JP"/>
    <x v="111"/>
    <n v="0"/>
  </r>
  <r>
    <s v="Base"/>
    <s v="Baseline"/>
    <x v="0"/>
    <x v="0"/>
    <x v="43"/>
    <s v=" Total_JP"/>
    <x v="112"/>
    <n v="0"/>
  </r>
  <r>
    <s v="Base"/>
    <s v="Baseline"/>
    <x v="0"/>
    <x v="0"/>
    <x v="43"/>
    <s v=" Total_JP"/>
    <x v="113"/>
    <n v="0"/>
  </r>
  <r>
    <s v="Base"/>
    <s v="Baseline"/>
    <x v="0"/>
    <x v="0"/>
    <x v="43"/>
    <s v=" Total_JP"/>
    <x v="114"/>
    <n v="0"/>
  </r>
  <r>
    <s v="Base"/>
    <s v="Baseline"/>
    <x v="0"/>
    <x v="0"/>
    <x v="43"/>
    <s v=" Total_JP"/>
    <x v="115"/>
    <n v="0"/>
  </r>
  <r>
    <s v="Base"/>
    <s v="Baseline"/>
    <x v="0"/>
    <x v="0"/>
    <x v="43"/>
    <s v=" Total_JP"/>
    <x v="116"/>
    <n v="0"/>
  </r>
  <r>
    <s v="Base"/>
    <s v="Baseline"/>
    <x v="0"/>
    <x v="0"/>
    <x v="43"/>
    <s v=" Total_JP"/>
    <x v="117"/>
    <n v="0"/>
  </r>
  <r>
    <s v="Base"/>
    <s v="Baseline"/>
    <x v="0"/>
    <x v="0"/>
    <x v="43"/>
    <s v=" Total_JP"/>
    <x v="118"/>
    <n v="0"/>
  </r>
  <r>
    <s v="Base"/>
    <s v="Baseline"/>
    <x v="0"/>
    <x v="0"/>
    <x v="43"/>
    <s v=" Total_JP"/>
    <x v="119"/>
    <n v="0"/>
  </r>
  <r>
    <s v="Base"/>
    <s v="Baseline"/>
    <x v="0"/>
    <x v="0"/>
    <x v="43"/>
    <s v=" Total_JP"/>
    <x v="120"/>
    <n v="0"/>
  </r>
  <r>
    <s v="Base"/>
    <s v="Baseline"/>
    <x v="0"/>
    <x v="0"/>
    <x v="43"/>
    <s v=" Total_JP"/>
    <x v="121"/>
    <n v="0"/>
  </r>
  <r>
    <s v="Base"/>
    <s v="Baseline"/>
    <x v="0"/>
    <x v="0"/>
    <x v="43"/>
    <s v=" Total_JP"/>
    <x v="122"/>
    <n v="0"/>
  </r>
  <r>
    <s v="Base"/>
    <s v="Baseline"/>
    <x v="0"/>
    <x v="0"/>
    <x v="43"/>
    <s v=" Total_JP"/>
    <x v="123"/>
    <n v="0"/>
  </r>
  <r>
    <s v="Base"/>
    <s v="Baseline"/>
    <x v="0"/>
    <x v="0"/>
    <x v="43"/>
    <s v=" Total_JP"/>
    <x v="124"/>
    <n v="0"/>
  </r>
  <r>
    <s v="Base"/>
    <s v="Baseline"/>
    <x v="0"/>
    <x v="0"/>
    <x v="43"/>
    <s v=" Total_JP"/>
    <x v="125"/>
    <n v="0"/>
  </r>
  <r>
    <s v="Base"/>
    <s v="Baseline"/>
    <x v="0"/>
    <x v="0"/>
    <x v="43"/>
    <s v=" Total_JP"/>
    <x v="126"/>
    <n v="0"/>
  </r>
  <r>
    <s v="Base"/>
    <s v="Baseline"/>
    <x v="0"/>
    <x v="0"/>
    <x v="43"/>
    <s v=" Total_JP"/>
    <x v="127"/>
    <n v="0"/>
  </r>
  <r>
    <s v="Base"/>
    <s v="Baseline"/>
    <x v="0"/>
    <x v="0"/>
    <x v="43"/>
    <s v=" Total_JP"/>
    <x v="128"/>
    <n v="0"/>
  </r>
  <r>
    <s v="Base"/>
    <s v="Baseline"/>
    <x v="0"/>
    <x v="0"/>
    <x v="43"/>
    <s v=" Total_JP"/>
    <x v="129"/>
    <n v="0"/>
  </r>
  <r>
    <s v="Base"/>
    <s v="Baseline"/>
    <x v="0"/>
    <x v="0"/>
    <x v="43"/>
    <s v=" Total_JP"/>
    <x v="130"/>
    <n v="0"/>
  </r>
  <r>
    <s v="Base"/>
    <s v="Baseline"/>
    <x v="0"/>
    <x v="0"/>
    <x v="43"/>
    <s v=" Total_JP"/>
    <x v="131"/>
    <n v="0"/>
  </r>
  <r>
    <s v="Base"/>
    <s v="Baseline"/>
    <x v="0"/>
    <x v="0"/>
    <x v="43"/>
    <s v=" Total_JP"/>
    <x v="132"/>
    <n v="0"/>
  </r>
  <r>
    <s v="Base"/>
    <s v="Baseline"/>
    <x v="0"/>
    <x v="0"/>
    <x v="43"/>
    <s v=" Total_JP"/>
    <x v="133"/>
    <n v="0"/>
  </r>
  <r>
    <s v="Base"/>
    <s v="Baseline"/>
    <x v="0"/>
    <x v="0"/>
    <x v="43"/>
    <s v=" Total_JP"/>
    <x v="134"/>
    <n v="0"/>
  </r>
  <r>
    <s v="Base"/>
    <s v="Baseline"/>
    <x v="0"/>
    <x v="0"/>
    <x v="43"/>
    <s v=" Total_JP"/>
    <x v="135"/>
    <n v="0"/>
  </r>
  <r>
    <s v="Base"/>
    <s v="Baseline"/>
    <x v="0"/>
    <x v="0"/>
    <x v="43"/>
    <s v=" Total_JP"/>
    <x v="136"/>
    <n v="0"/>
  </r>
  <r>
    <s v="Base"/>
    <s v="Baseline"/>
    <x v="0"/>
    <x v="0"/>
    <x v="43"/>
    <s v=" Total_JP"/>
    <x v="137"/>
    <n v="0"/>
  </r>
  <r>
    <s v="Base"/>
    <s v="Baseline"/>
    <x v="0"/>
    <x v="0"/>
    <x v="43"/>
    <s v=" Total_JP"/>
    <x v="138"/>
    <n v="0"/>
  </r>
  <r>
    <s v="Base"/>
    <s v="Baseline"/>
    <x v="0"/>
    <x v="0"/>
    <x v="43"/>
    <s v=" Total_JP"/>
    <x v="139"/>
    <n v="0"/>
  </r>
  <r>
    <s v="Base"/>
    <s v="Baseline"/>
    <x v="0"/>
    <x v="0"/>
    <x v="43"/>
    <s v=" Total_JP"/>
    <x v="140"/>
    <n v="0"/>
  </r>
  <r>
    <s v="Base"/>
    <s v="Baseline"/>
    <x v="0"/>
    <x v="0"/>
    <x v="43"/>
    <s v=" Total_JP"/>
    <x v="141"/>
    <n v="0"/>
  </r>
  <r>
    <s v="Base"/>
    <s v="Baseline"/>
    <x v="0"/>
    <x v="0"/>
    <x v="43"/>
    <s v=" Total_JP"/>
    <x v="142"/>
    <n v="0"/>
  </r>
  <r>
    <s v="Base"/>
    <s v="Baseline"/>
    <x v="0"/>
    <x v="0"/>
    <x v="43"/>
    <s v=" Total_JP"/>
    <x v="143"/>
    <n v="0"/>
  </r>
  <r>
    <s v="Base"/>
    <s v="Baseline"/>
    <x v="0"/>
    <x v="0"/>
    <x v="43"/>
    <s v=" Total_JP"/>
    <x v="144"/>
    <n v="0"/>
  </r>
  <r>
    <s v="Base"/>
    <s v="Baseline"/>
    <x v="0"/>
    <x v="0"/>
    <x v="43"/>
    <s v=" Total_JP"/>
    <x v="145"/>
    <n v="0"/>
  </r>
  <r>
    <s v="Base"/>
    <s v="Baseline"/>
    <x v="0"/>
    <x v="0"/>
    <x v="43"/>
    <s v=" Total_JP"/>
    <x v="146"/>
    <n v="0"/>
  </r>
  <r>
    <s v="Base"/>
    <s v="Baseline"/>
    <x v="0"/>
    <x v="0"/>
    <x v="43"/>
    <s v=" Total_JP"/>
    <x v="147"/>
    <n v="0"/>
  </r>
  <r>
    <s v="Base"/>
    <s v="Baseline"/>
    <x v="0"/>
    <x v="0"/>
    <x v="43"/>
    <s v=" Total_JP"/>
    <x v="148"/>
    <n v="0"/>
  </r>
  <r>
    <s v="Base"/>
    <s v="Baseline"/>
    <x v="0"/>
    <x v="0"/>
    <x v="43"/>
    <s v=" Total_JP"/>
    <x v="149"/>
    <n v="0"/>
  </r>
  <r>
    <s v="Base"/>
    <s v="Baseline"/>
    <x v="0"/>
    <x v="0"/>
    <x v="43"/>
    <s v=" Total_JP"/>
    <x v="150"/>
    <n v="0"/>
  </r>
  <r>
    <s v="Base"/>
    <s v="Baseline"/>
    <x v="0"/>
    <x v="0"/>
    <x v="43"/>
    <s v=" Total_JP"/>
    <x v="151"/>
    <n v="0"/>
  </r>
  <r>
    <s v="Base"/>
    <s v="Baseline"/>
    <x v="0"/>
    <x v="0"/>
    <x v="43"/>
    <s v=" Total_JP"/>
    <x v="152"/>
    <n v="0"/>
  </r>
  <r>
    <s v="Base"/>
    <s v="Baseline"/>
    <x v="0"/>
    <x v="0"/>
    <x v="43"/>
    <s v=" Total_JP"/>
    <x v="153"/>
    <n v="0"/>
  </r>
  <r>
    <s v="Base"/>
    <s v="Baseline"/>
    <x v="0"/>
    <x v="0"/>
    <x v="43"/>
    <s v=" Total_JP"/>
    <x v="154"/>
    <n v="0"/>
  </r>
  <r>
    <s v="Base"/>
    <s v="Baseline"/>
    <x v="0"/>
    <x v="0"/>
    <x v="43"/>
    <s v=" Total_JP"/>
    <x v="155"/>
    <n v="0"/>
  </r>
  <r>
    <s v="Base"/>
    <s v="Baseline"/>
    <x v="0"/>
    <x v="0"/>
    <x v="44"/>
    <s v=" Total_JP"/>
    <x v="0"/>
    <n v="0"/>
  </r>
  <r>
    <s v="Base"/>
    <s v="Baseline"/>
    <x v="0"/>
    <x v="0"/>
    <x v="44"/>
    <s v=" Total_JP"/>
    <x v="1"/>
    <n v="0"/>
  </r>
  <r>
    <s v="Base"/>
    <s v="Baseline"/>
    <x v="0"/>
    <x v="0"/>
    <x v="44"/>
    <s v=" Total_JP"/>
    <x v="2"/>
    <n v="0"/>
  </r>
  <r>
    <s v="Base"/>
    <s v="Baseline"/>
    <x v="0"/>
    <x v="0"/>
    <x v="44"/>
    <s v=" Total_JP"/>
    <x v="3"/>
    <n v="0"/>
  </r>
  <r>
    <s v="Base"/>
    <s v="Baseline"/>
    <x v="0"/>
    <x v="0"/>
    <x v="44"/>
    <s v=" Total_JP"/>
    <x v="4"/>
    <n v="0"/>
  </r>
  <r>
    <s v="Base"/>
    <s v="Baseline"/>
    <x v="0"/>
    <x v="0"/>
    <x v="44"/>
    <s v=" Total_JP"/>
    <x v="5"/>
    <n v="0"/>
  </r>
  <r>
    <s v="Base"/>
    <s v="Baseline"/>
    <x v="0"/>
    <x v="0"/>
    <x v="44"/>
    <s v=" Total_JP"/>
    <x v="6"/>
    <n v="0"/>
  </r>
  <r>
    <s v="Base"/>
    <s v="Baseline"/>
    <x v="0"/>
    <x v="0"/>
    <x v="44"/>
    <s v=" Total_JP"/>
    <x v="7"/>
    <n v="0"/>
  </r>
  <r>
    <s v="Base"/>
    <s v="Baseline"/>
    <x v="0"/>
    <x v="0"/>
    <x v="44"/>
    <s v=" Total_JP"/>
    <x v="8"/>
    <n v="0"/>
  </r>
  <r>
    <s v="Base"/>
    <s v="Baseline"/>
    <x v="0"/>
    <x v="0"/>
    <x v="44"/>
    <s v=" Total_JP"/>
    <x v="9"/>
    <n v="0"/>
  </r>
  <r>
    <s v="Base"/>
    <s v="Baseline"/>
    <x v="0"/>
    <x v="0"/>
    <x v="44"/>
    <s v=" Total_JP"/>
    <x v="10"/>
    <n v="0"/>
  </r>
  <r>
    <s v="Base"/>
    <s v="Baseline"/>
    <x v="0"/>
    <x v="0"/>
    <x v="44"/>
    <s v=" Total_JP"/>
    <x v="11"/>
    <n v="0"/>
  </r>
  <r>
    <s v="Base"/>
    <s v="Baseline"/>
    <x v="0"/>
    <x v="0"/>
    <x v="44"/>
    <s v=" Total_JP"/>
    <x v="12"/>
    <n v="0"/>
  </r>
  <r>
    <s v="Base"/>
    <s v="Baseline"/>
    <x v="0"/>
    <x v="0"/>
    <x v="44"/>
    <s v=" Total_JP"/>
    <x v="13"/>
    <n v="0"/>
  </r>
  <r>
    <s v="Base"/>
    <s v="Baseline"/>
    <x v="0"/>
    <x v="0"/>
    <x v="44"/>
    <s v=" Total_JP"/>
    <x v="14"/>
    <n v="0"/>
  </r>
  <r>
    <s v="Base"/>
    <s v="Baseline"/>
    <x v="0"/>
    <x v="0"/>
    <x v="44"/>
    <s v=" Total_JP"/>
    <x v="15"/>
    <n v="0"/>
  </r>
  <r>
    <s v="Base"/>
    <s v="Baseline"/>
    <x v="0"/>
    <x v="0"/>
    <x v="44"/>
    <s v=" Total_JP"/>
    <x v="16"/>
    <n v="0"/>
  </r>
  <r>
    <s v="Base"/>
    <s v="Baseline"/>
    <x v="0"/>
    <x v="0"/>
    <x v="44"/>
    <s v=" Total_JP"/>
    <x v="17"/>
    <n v="0"/>
  </r>
  <r>
    <s v="Base"/>
    <s v="Baseline"/>
    <x v="0"/>
    <x v="0"/>
    <x v="44"/>
    <s v=" Total_JP"/>
    <x v="18"/>
    <n v="0"/>
  </r>
  <r>
    <s v="Base"/>
    <s v="Baseline"/>
    <x v="0"/>
    <x v="0"/>
    <x v="44"/>
    <s v=" Total_JP"/>
    <x v="19"/>
    <n v="0"/>
  </r>
  <r>
    <s v="Base"/>
    <s v="Baseline"/>
    <x v="0"/>
    <x v="0"/>
    <x v="44"/>
    <s v=" Total_JP"/>
    <x v="20"/>
    <n v="0"/>
  </r>
  <r>
    <s v="Base"/>
    <s v="Baseline"/>
    <x v="0"/>
    <x v="0"/>
    <x v="44"/>
    <s v=" Total_JP"/>
    <x v="21"/>
    <n v="0"/>
  </r>
  <r>
    <s v="Base"/>
    <s v="Baseline"/>
    <x v="0"/>
    <x v="0"/>
    <x v="44"/>
    <s v=" Total_JP"/>
    <x v="22"/>
    <n v="0"/>
  </r>
  <r>
    <s v="Base"/>
    <s v="Baseline"/>
    <x v="0"/>
    <x v="0"/>
    <x v="44"/>
    <s v=" Total_JP"/>
    <x v="23"/>
    <n v="0"/>
  </r>
  <r>
    <s v="Base"/>
    <s v="Baseline"/>
    <x v="0"/>
    <x v="0"/>
    <x v="44"/>
    <s v=" Total_JP"/>
    <x v="24"/>
    <n v="0"/>
  </r>
  <r>
    <s v="Base"/>
    <s v="Baseline"/>
    <x v="0"/>
    <x v="0"/>
    <x v="44"/>
    <s v=" Total_JP"/>
    <x v="25"/>
    <n v="0"/>
  </r>
  <r>
    <s v="Base"/>
    <s v="Baseline"/>
    <x v="0"/>
    <x v="0"/>
    <x v="44"/>
    <s v=" Total_JP"/>
    <x v="26"/>
    <n v="0"/>
  </r>
  <r>
    <s v="Base"/>
    <s v="Baseline"/>
    <x v="0"/>
    <x v="0"/>
    <x v="44"/>
    <s v=" Total_JP"/>
    <x v="27"/>
    <n v="0"/>
  </r>
  <r>
    <s v="Base"/>
    <s v="Baseline"/>
    <x v="0"/>
    <x v="0"/>
    <x v="44"/>
    <s v=" Total_JP"/>
    <x v="28"/>
    <n v="0"/>
  </r>
  <r>
    <s v="Base"/>
    <s v="Baseline"/>
    <x v="0"/>
    <x v="0"/>
    <x v="44"/>
    <s v=" Total_JP"/>
    <x v="29"/>
    <n v="0"/>
  </r>
  <r>
    <s v="Base"/>
    <s v="Baseline"/>
    <x v="0"/>
    <x v="0"/>
    <x v="44"/>
    <s v=" Total_JP"/>
    <x v="30"/>
    <n v="0"/>
  </r>
  <r>
    <s v="Base"/>
    <s v="Baseline"/>
    <x v="0"/>
    <x v="0"/>
    <x v="44"/>
    <s v=" Total_JP"/>
    <x v="31"/>
    <n v="0"/>
  </r>
  <r>
    <s v="Base"/>
    <s v="Baseline"/>
    <x v="0"/>
    <x v="0"/>
    <x v="44"/>
    <s v=" Total_JP"/>
    <x v="32"/>
    <n v="0"/>
  </r>
  <r>
    <s v="Base"/>
    <s v="Baseline"/>
    <x v="0"/>
    <x v="0"/>
    <x v="44"/>
    <s v=" Total_JP"/>
    <x v="33"/>
    <n v="0"/>
  </r>
  <r>
    <s v="Base"/>
    <s v="Baseline"/>
    <x v="0"/>
    <x v="0"/>
    <x v="44"/>
    <s v=" Total_JP"/>
    <x v="34"/>
    <n v="0"/>
  </r>
  <r>
    <s v="Base"/>
    <s v="Baseline"/>
    <x v="0"/>
    <x v="0"/>
    <x v="44"/>
    <s v=" Total_JP"/>
    <x v="35"/>
    <n v="0"/>
  </r>
  <r>
    <s v="Base"/>
    <s v="Baseline"/>
    <x v="0"/>
    <x v="0"/>
    <x v="44"/>
    <s v=" Total_JP"/>
    <x v="36"/>
    <n v="0"/>
  </r>
  <r>
    <s v="Base"/>
    <s v="Baseline"/>
    <x v="0"/>
    <x v="0"/>
    <x v="44"/>
    <s v=" Total_JP"/>
    <x v="37"/>
    <n v="0"/>
  </r>
  <r>
    <s v="Base"/>
    <s v="Baseline"/>
    <x v="0"/>
    <x v="0"/>
    <x v="44"/>
    <s v=" Total_JP"/>
    <x v="38"/>
    <n v="0"/>
  </r>
  <r>
    <s v="Base"/>
    <s v="Baseline"/>
    <x v="0"/>
    <x v="0"/>
    <x v="44"/>
    <s v=" Total_JP"/>
    <x v="39"/>
    <n v="0"/>
  </r>
  <r>
    <s v="Base"/>
    <s v="Baseline"/>
    <x v="0"/>
    <x v="0"/>
    <x v="44"/>
    <s v=" Total_JP"/>
    <x v="40"/>
    <n v="0"/>
  </r>
  <r>
    <s v="Base"/>
    <s v="Baseline"/>
    <x v="0"/>
    <x v="0"/>
    <x v="44"/>
    <s v=" Total_JP"/>
    <x v="41"/>
    <n v="0"/>
  </r>
  <r>
    <s v="Base"/>
    <s v="Baseline"/>
    <x v="0"/>
    <x v="0"/>
    <x v="44"/>
    <s v=" Total_JP"/>
    <x v="42"/>
    <n v="0"/>
  </r>
  <r>
    <s v="Base"/>
    <s v="Baseline"/>
    <x v="0"/>
    <x v="0"/>
    <x v="44"/>
    <s v=" Total_JP"/>
    <x v="43"/>
    <n v="0"/>
  </r>
  <r>
    <s v="Base"/>
    <s v="Baseline"/>
    <x v="0"/>
    <x v="0"/>
    <x v="44"/>
    <s v=" Total_JP"/>
    <x v="44"/>
    <n v="0"/>
  </r>
  <r>
    <s v="Base"/>
    <s v="Baseline"/>
    <x v="0"/>
    <x v="0"/>
    <x v="44"/>
    <s v=" Total_JP"/>
    <x v="45"/>
    <n v="0"/>
  </r>
  <r>
    <s v="Base"/>
    <s v="Baseline"/>
    <x v="0"/>
    <x v="0"/>
    <x v="44"/>
    <s v=" Total_JP"/>
    <x v="46"/>
    <n v="0"/>
  </r>
  <r>
    <s v="Base"/>
    <s v="Baseline"/>
    <x v="0"/>
    <x v="0"/>
    <x v="44"/>
    <s v=" Total_JP"/>
    <x v="47"/>
    <n v="0"/>
  </r>
  <r>
    <s v="Base"/>
    <s v="Baseline"/>
    <x v="0"/>
    <x v="0"/>
    <x v="44"/>
    <s v=" Total_JP"/>
    <x v="48"/>
    <n v="0"/>
  </r>
  <r>
    <s v="Base"/>
    <s v="Baseline"/>
    <x v="0"/>
    <x v="0"/>
    <x v="44"/>
    <s v=" Total_JP"/>
    <x v="49"/>
    <n v="3243774.017099"/>
  </r>
  <r>
    <s v="Base"/>
    <s v="Baseline"/>
    <x v="0"/>
    <x v="0"/>
    <x v="44"/>
    <s v=" Total_JP"/>
    <x v="50"/>
    <n v="0"/>
  </r>
  <r>
    <s v="Base"/>
    <s v="Baseline"/>
    <x v="0"/>
    <x v="0"/>
    <x v="44"/>
    <s v=" Total_JP"/>
    <x v="51"/>
    <n v="0"/>
  </r>
  <r>
    <s v="Base"/>
    <s v="Baseline"/>
    <x v="0"/>
    <x v="0"/>
    <x v="44"/>
    <s v=" Total_JP"/>
    <x v="52"/>
    <n v="0"/>
  </r>
  <r>
    <s v="Base"/>
    <s v="Baseline"/>
    <x v="0"/>
    <x v="0"/>
    <x v="44"/>
    <s v=" Total_JP"/>
    <x v="53"/>
    <n v="0"/>
  </r>
  <r>
    <s v="Base"/>
    <s v="Baseline"/>
    <x v="0"/>
    <x v="0"/>
    <x v="44"/>
    <s v=" Total_JP"/>
    <x v="54"/>
    <n v="0"/>
  </r>
  <r>
    <s v="Base"/>
    <s v="Baseline"/>
    <x v="0"/>
    <x v="0"/>
    <x v="44"/>
    <s v=" Total_JP"/>
    <x v="55"/>
    <n v="0"/>
  </r>
  <r>
    <s v="Base"/>
    <s v="Baseline"/>
    <x v="0"/>
    <x v="0"/>
    <x v="44"/>
    <s v=" Total_JP"/>
    <x v="56"/>
    <n v="0"/>
  </r>
  <r>
    <s v="Base"/>
    <s v="Baseline"/>
    <x v="0"/>
    <x v="0"/>
    <x v="44"/>
    <s v=" Total_JP"/>
    <x v="57"/>
    <n v="0"/>
  </r>
  <r>
    <s v="Base"/>
    <s v="Baseline"/>
    <x v="0"/>
    <x v="0"/>
    <x v="44"/>
    <s v=" Total_JP"/>
    <x v="58"/>
    <n v="0"/>
  </r>
  <r>
    <s v="Base"/>
    <s v="Baseline"/>
    <x v="0"/>
    <x v="0"/>
    <x v="44"/>
    <s v=" Total_JP"/>
    <x v="59"/>
    <n v="0"/>
  </r>
  <r>
    <s v="Base"/>
    <s v="Baseline"/>
    <x v="0"/>
    <x v="0"/>
    <x v="44"/>
    <s v=" Total_JP"/>
    <x v="60"/>
    <n v="0"/>
  </r>
  <r>
    <s v="Base"/>
    <s v="Baseline"/>
    <x v="0"/>
    <x v="0"/>
    <x v="44"/>
    <s v=" Total_JP"/>
    <x v="61"/>
    <n v="0"/>
  </r>
  <r>
    <s v="Base"/>
    <s v="Baseline"/>
    <x v="0"/>
    <x v="0"/>
    <x v="44"/>
    <s v=" Total_JP"/>
    <x v="62"/>
    <n v="0"/>
  </r>
  <r>
    <s v="Base"/>
    <s v="Baseline"/>
    <x v="0"/>
    <x v="0"/>
    <x v="44"/>
    <s v=" Total_JP"/>
    <x v="63"/>
    <n v="0"/>
  </r>
  <r>
    <s v="Base"/>
    <s v="Baseline"/>
    <x v="0"/>
    <x v="0"/>
    <x v="44"/>
    <s v=" Total_JP"/>
    <x v="64"/>
    <n v="0"/>
  </r>
  <r>
    <s v="Base"/>
    <s v="Baseline"/>
    <x v="0"/>
    <x v="0"/>
    <x v="44"/>
    <s v=" Total_JP"/>
    <x v="65"/>
    <n v="0"/>
  </r>
  <r>
    <s v="Base"/>
    <s v="Baseline"/>
    <x v="0"/>
    <x v="0"/>
    <x v="44"/>
    <s v=" Total_JP"/>
    <x v="66"/>
    <n v="0"/>
  </r>
  <r>
    <s v="Base"/>
    <s v="Baseline"/>
    <x v="0"/>
    <x v="0"/>
    <x v="44"/>
    <s v=" Total_JP"/>
    <x v="67"/>
    <n v="0"/>
  </r>
  <r>
    <s v="Base"/>
    <s v="Baseline"/>
    <x v="0"/>
    <x v="0"/>
    <x v="44"/>
    <s v=" Total_JP"/>
    <x v="68"/>
    <n v="0"/>
  </r>
  <r>
    <s v="Base"/>
    <s v="Baseline"/>
    <x v="0"/>
    <x v="0"/>
    <x v="44"/>
    <s v=" Total_JP"/>
    <x v="69"/>
    <n v="0"/>
  </r>
  <r>
    <s v="Base"/>
    <s v="Baseline"/>
    <x v="0"/>
    <x v="0"/>
    <x v="44"/>
    <s v=" Total_JP"/>
    <x v="70"/>
    <n v="0"/>
  </r>
  <r>
    <s v="Base"/>
    <s v="Baseline"/>
    <x v="0"/>
    <x v="0"/>
    <x v="44"/>
    <s v=" Total_JP"/>
    <x v="71"/>
    <n v="0"/>
  </r>
  <r>
    <s v="Base"/>
    <s v="Baseline"/>
    <x v="0"/>
    <x v="0"/>
    <x v="44"/>
    <s v=" Total_JP"/>
    <x v="72"/>
    <n v="0"/>
  </r>
  <r>
    <s v="Base"/>
    <s v="Baseline"/>
    <x v="0"/>
    <x v="0"/>
    <x v="44"/>
    <s v=" Total_JP"/>
    <x v="73"/>
    <n v="0"/>
  </r>
  <r>
    <s v="Base"/>
    <s v="Baseline"/>
    <x v="0"/>
    <x v="0"/>
    <x v="44"/>
    <s v=" Total_JP"/>
    <x v="74"/>
    <n v="0"/>
  </r>
  <r>
    <s v="Base"/>
    <s v="Baseline"/>
    <x v="0"/>
    <x v="0"/>
    <x v="44"/>
    <s v=" Total_JP"/>
    <x v="75"/>
    <n v="0"/>
  </r>
  <r>
    <s v="Base"/>
    <s v="Baseline"/>
    <x v="0"/>
    <x v="0"/>
    <x v="44"/>
    <s v=" Total_JP"/>
    <x v="76"/>
    <n v="0"/>
  </r>
  <r>
    <s v="Base"/>
    <s v="Baseline"/>
    <x v="0"/>
    <x v="0"/>
    <x v="44"/>
    <s v=" Total_JP"/>
    <x v="77"/>
    <n v="0"/>
  </r>
  <r>
    <s v="Base"/>
    <s v="Baseline"/>
    <x v="0"/>
    <x v="0"/>
    <x v="44"/>
    <s v=" Total_JP"/>
    <x v="78"/>
    <n v="0"/>
  </r>
  <r>
    <s v="Base"/>
    <s v="Baseline"/>
    <x v="0"/>
    <x v="0"/>
    <x v="44"/>
    <s v=" Total_JP"/>
    <x v="79"/>
    <n v="0"/>
  </r>
  <r>
    <s v="Base"/>
    <s v="Baseline"/>
    <x v="0"/>
    <x v="0"/>
    <x v="44"/>
    <s v=" Total_JP"/>
    <x v="80"/>
    <n v="0"/>
  </r>
  <r>
    <s v="Base"/>
    <s v="Baseline"/>
    <x v="0"/>
    <x v="0"/>
    <x v="44"/>
    <s v=" Total_JP"/>
    <x v="81"/>
    <n v="0"/>
  </r>
  <r>
    <s v="Base"/>
    <s v="Baseline"/>
    <x v="0"/>
    <x v="0"/>
    <x v="44"/>
    <s v=" Total_JP"/>
    <x v="82"/>
    <n v="0"/>
  </r>
  <r>
    <s v="Base"/>
    <s v="Baseline"/>
    <x v="0"/>
    <x v="0"/>
    <x v="44"/>
    <s v=" Total_JP"/>
    <x v="83"/>
    <n v="0"/>
  </r>
  <r>
    <s v="Base"/>
    <s v="Baseline"/>
    <x v="0"/>
    <x v="0"/>
    <x v="44"/>
    <s v=" Total_JP"/>
    <x v="84"/>
    <n v="0"/>
  </r>
  <r>
    <s v="Base"/>
    <s v="Baseline"/>
    <x v="0"/>
    <x v="0"/>
    <x v="44"/>
    <s v=" Total_JP"/>
    <x v="85"/>
    <n v="0"/>
  </r>
  <r>
    <s v="Base"/>
    <s v="Baseline"/>
    <x v="0"/>
    <x v="0"/>
    <x v="44"/>
    <s v=" Total_JP"/>
    <x v="86"/>
    <n v="0"/>
  </r>
  <r>
    <s v="Base"/>
    <s v="Baseline"/>
    <x v="0"/>
    <x v="0"/>
    <x v="44"/>
    <s v=" Total_JP"/>
    <x v="87"/>
    <n v="0"/>
  </r>
  <r>
    <s v="Base"/>
    <s v="Baseline"/>
    <x v="0"/>
    <x v="0"/>
    <x v="44"/>
    <s v=" Total_JP"/>
    <x v="88"/>
    <n v="0"/>
  </r>
  <r>
    <s v="Base"/>
    <s v="Baseline"/>
    <x v="0"/>
    <x v="0"/>
    <x v="44"/>
    <s v=" Total_JP"/>
    <x v="89"/>
    <n v="0"/>
  </r>
  <r>
    <s v="Base"/>
    <s v="Baseline"/>
    <x v="0"/>
    <x v="0"/>
    <x v="44"/>
    <s v=" Total_JP"/>
    <x v="90"/>
    <n v="0"/>
  </r>
  <r>
    <s v="Base"/>
    <s v="Baseline"/>
    <x v="0"/>
    <x v="0"/>
    <x v="44"/>
    <s v=" Total_JP"/>
    <x v="91"/>
    <n v="0"/>
  </r>
  <r>
    <s v="Base"/>
    <s v="Baseline"/>
    <x v="0"/>
    <x v="0"/>
    <x v="44"/>
    <s v=" Total_JP"/>
    <x v="92"/>
    <n v="0"/>
  </r>
  <r>
    <s v="Base"/>
    <s v="Baseline"/>
    <x v="0"/>
    <x v="0"/>
    <x v="44"/>
    <s v=" Total_JP"/>
    <x v="93"/>
    <n v="0"/>
  </r>
  <r>
    <s v="Base"/>
    <s v="Baseline"/>
    <x v="0"/>
    <x v="0"/>
    <x v="44"/>
    <s v=" Total_JP"/>
    <x v="94"/>
    <n v="0"/>
  </r>
  <r>
    <s v="Base"/>
    <s v="Baseline"/>
    <x v="0"/>
    <x v="0"/>
    <x v="44"/>
    <s v=" Total_JP"/>
    <x v="95"/>
    <n v="0"/>
  </r>
  <r>
    <s v="Base"/>
    <s v="Baseline"/>
    <x v="0"/>
    <x v="0"/>
    <x v="44"/>
    <s v=" Total_JP"/>
    <x v="96"/>
    <n v="0"/>
  </r>
  <r>
    <s v="Base"/>
    <s v="Baseline"/>
    <x v="0"/>
    <x v="0"/>
    <x v="44"/>
    <s v=" Total_JP"/>
    <x v="97"/>
    <n v="0"/>
  </r>
  <r>
    <s v="Base"/>
    <s v="Baseline"/>
    <x v="0"/>
    <x v="0"/>
    <x v="44"/>
    <s v=" Total_JP"/>
    <x v="98"/>
    <n v="0"/>
  </r>
  <r>
    <s v="Base"/>
    <s v="Baseline"/>
    <x v="0"/>
    <x v="0"/>
    <x v="44"/>
    <s v=" Total_JP"/>
    <x v="99"/>
    <n v="0"/>
  </r>
  <r>
    <s v="Base"/>
    <s v="Baseline"/>
    <x v="0"/>
    <x v="0"/>
    <x v="44"/>
    <s v=" Total_JP"/>
    <x v="100"/>
    <n v="0"/>
  </r>
  <r>
    <s v="Base"/>
    <s v="Baseline"/>
    <x v="0"/>
    <x v="0"/>
    <x v="44"/>
    <s v=" Total_JP"/>
    <x v="101"/>
    <n v="0"/>
  </r>
  <r>
    <s v="Base"/>
    <s v="Baseline"/>
    <x v="0"/>
    <x v="0"/>
    <x v="44"/>
    <s v=" Total_JP"/>
    <x v="102"/>
    <n v="0"/>
  </r>
  <r>
    <s v="Base"/>
    <s v="Baseline"/>
    <x v="0"/>
    <x v="0"/>
    <x v="44"/>
    <s v=" Total_JP"/>
    <x v="103"/>
    <n v="0"/>
  </r>
  <r>
    <s v="Base"/>
    <s v="Baseline"/>
    <x v="0"/>
    <x v="0"/>
    <x v="44"/>
    <s v=" Total_JP"/>
    <x v="104"/>
    <n v="0"/>
  </r>
  <r>
    <s v="Base"/>
    <s v="Baseline"/>
    <x v="0"/>
    <x v="0"/>
    <x v="44"/>
    <s v=" Total_JP"/>
    <x v="105"/>
    <n v="0"/>
  </r>
  <r>
    <s v="Base"/>
    <s v="Baseline"/>
    <x v="0"/>
    <x v="0"/>
    <x v="44"/>
    <s v=" Total_JP"/>
    <x v="106"/>
    <n v="0"/>
  </r>
  <r>
    <s v="Base"/>
    <s v="Baseline"/>
    <x v="0"/>
    <x v="0"/>
    <x v="44"/>
    <s v=" Total_JP"/>
    <x v="107"/>
    <n v="0"/>
  </r>
  <r>
    <s v="Base"/>
    <s v="Baseline"/>
    <x v="0"/>
    <x v="0"/>
    <x v="44"/>
    <s v=" Total_JP"/>
    <x v="108"/>
    <n v="0"/>
  </r>
  <r>
    <s v="Base"/>
    <s v="Baseline"/>
    <x v="0"/>
    <x v="0"/>
    <x v="44"/>
    <s v=" Total_JP"/>
    <x v="109"/>
    <n v="0"/>
  </r>
  <r>
    <s v="Base"/>
    <s v="Baseline"/>
    <x v="0"/>
    <x v="0"/>
    <x v="44"/>
    <s v=" Total_JP"/>
    <x v="110"/>
    <n v="0"/>
  </r>
  <r>
    <s v="Base"/>
    <s v="Baseline"/>
    <x v="0"/>
    <x v="0"/>
    <x v="44"/>
    <s v=" Total_JP"/>
    <x v="111"/>
    <n v="0"/>
  </r>
  <r>
    <s v="Base"/>
    <s v="Baseline"/>
    <x v="0"/>
    <x v="0"/>
    <x v="44"/>
    <s v=" Total_JP"/>
    <x v="112"/>
    <n v="0"/>
  </r>
  <r>
    <s v="Base"/>
    <s v="Baseline"/>
    <x v="0"/>
    <x v="0"/>
    <x v="44"/>
    <s v=" Total_JP"/>
    <x v="113"/>
    <n v="0"/>
  </r>
  <r>
    <s v="Base"/>
    <s v="Baseline"/>
    <x v="0"/>
    <x v="0"/>
    <x v="44"/>
    <s v=" Total_JP"/>
    <x v="114"/>
    <n v="0"/>
  </r>
  <r>
    <s v="Base"/>
    <s v="Baseline"/>
    <x v="0"/>
    <x v="0"/>
    <x v="44"/>
    <s v=" Total_JP"/>
    <x v="115"/>
    <n v="0"/>
  </r>
  <r>
    <s v="Base"/>
    <s v="Baseline"/>
    <x v="0"/>
    <x v="0"/>
    <x v="44"/>
    <s v=" Total_JP"/>
    <x v="116"/>
    <n v="0"/>
  </r>
  <r>
    <s v="Base"/>
    <s v="Baseline"/>
    <x v="0"/>
    <x v="0"/>
    <x v="44"/>
    <s v=" Total_JP"/>
    <x v="117"/>
    <n v="0"/>
  </r>
  <r>
    <s v="Base"/>
    <s v="Baseline"/>
    <x v="0"/>
    <x v="0"/>
    <x v="44"/>
    <s v=" Total_JP"/>
    <x v="118"/>
    <n v="0"/>
  </r>
  <r>
    <s v="Base"/>
    <s v="Baseline"/>
    <x v="0"/>
    <x v="0"/>
    <x v="44"/>
    <s v=" Total_JP"/>
    <x v="119"/>
    <n v="0"/>
  </r>
  <r>
    <s v="Base"/>
    <s v="Baseline"/>
    <x v="0"/>
    <x v="0"/>
    <x v="44"/>
    <s v=" Total_JP"/>
    <x v="120"/>
    <n v="0"/>
  </r>
  <r>
    <s v="Base"/>
    <s v="Baseline"/>
    <x v="0"/>
    <x v="0"/>
    <x v="44"/>
    <s v=" Total_JP"/>
    <x v="121"/>
    <n v="0"/>
  </r>
  <r>
    <s v="Base"/>
    <s v="Baseline"/>
    <x v="0"/>
    <x v="0"/>
    <x v="44"/>
    <s v=" Total_JP"/>
    <x v="122"/>
    <n v="0"/>
  </r>
  <r>
    <s v="Base"/>
    <s v="Baseline"/>
    <x v="0"/>
    <x v="0"/>
    <x v="44"/>
    <s v=" Total_JP"/>
    <x v="123"/>
    <n v="0"/>
  </r>
  <r>
    <s v="Base"/>
    <s v="Baseline"/>
    <x v="0"/>
    <x v="0"/>
    <x v="44"/>
    <s v=" Total_JP"/>
    <x v="124"/>
    <n v="0"/>
  </r>
  <r>
    <s v="Base"/>
    <s v="Baseline"/>
    <x v="0"/>
    <x v="0"/>
    <x v="44"/>
    <s v=" Total_JP"/>
    <x v="125"/>
    <n v="0"/>
  </r>
  <r>
    <s v="Base"/>
    <s v="Baseline"/>
    <x v="0"/>
    <x v="0"/>
    <x v="44"/>
    <s v=" Total_JP"/>
    <x v="126"/>
    <n v="0"/>
  </r>
  <r>
    <s v="Base"/>
    <s v="Baseline"/>
    <x v="0"/>
    <x v="0"/>
    <x v="44"/>
    <s v=" Total_JP"/>
    <x v="127"/>
    <n v="0"/>
  </r>
  <r>
    <s v="Base"/>
    <s v="Baseline"/>
    <x v="0"/>
    <x v="0"/>
    <x v="44"/>
    <s v=" Total_JP"/>
    <x v="128"/>
    <n v="0"/>
  </r>
  <r>
    <s v="Base"/>
    <s v="Baseline"/>
    <x v="0"/>
    <x v="0"/>
    <x v="44"/>
    <s v=" Total_JP"/>
    <x v="129"/>
    <n v="0"/>
  </r>
  <r>
    <s v="Base"/>
    <s v="Baseline"/>
    <x v="0"/>
    <x v="0"/>
    <x v="44"/>
    <s v=" Total_JP"/>
    <x v="130"/>
    <n v="0"/>
  </r>
  <r>
    <s v="Base"/>
    <s v="Baseline"/>
    <x v="0"/>
    <x v="0"/>
    <x v="44"/>
    <s v=" Total_JP"/>
    <x v="131"/>
    <n v="0"/>
  </r>
  <r>
    <s v="Base"/>
    <s v="Baseline"/>
    <x v="0"/>
    <x v="0"/>
    <x v="44"/>
    <s v=" Total_JP"/>
    <x v="132"/>
    <n v="0"/>
  </r>
  <r>
    <s v="Base"/>
    <s v="Baseline"/>
    <x v="0"/>
    <x v="0"/>
    <x v="44"/>
    <s v=" Total_JP"/>
    <x v="133"/>
    <n v="0"/>
  </r>
  <r>
    <s v="Base"/>
    <s v="Baseline"/>
    <x v="0"/>
    <x v="0"/>
    <x v="44"/>
    <s v=" Total_JP"/>
    <x v="134"/>
    <n v="0"/>
  </r>
  <r>
    <s v="Base"/>
    <s v="Baseline"/>
    <x v="0"/>
    <x v="0"/>
    <x v="44"/>
    <s v=" Total_JP"/>
    <x v="135"/>
    <n v="0"/>
  </r>
  <r>
    <s v="Base"/>
    <s v="Baseline"/>
    <x v="0"/>
    <x v="0"/>
    <x v="44"/>
    <s v=" Total_JP"/>
    <x v="136"/>
    <n v="0"/>
  </r>
  <r>
    <s v="Base"/>
    <s v="Baseline"/>
    <x v="0"/>
    <x v="0"/>
    <x v="44"/>
    <s v=" Total_JP"/>
    <x v="137"/>
    <n v="0"/>
  </r>
  <r>
    <s v="Base"/>
    <s v="Baseline"/>
    <x v="0"/>
    <x v="0"/>
    <x v="44"/>
    <s v=" Total_JP"/>
    <x v="138"/>
    <n v="0"/>
  </r>
  <r>
    <s v="Base"/>
    <s v="Baseline"/>
    <x v="0"/>
    <x v="0"/>
    <x v="44"/>
    <s v=" Total_JP"/>
    <x v="139"/>
    <n v="0"/>
  </r>
  <r>
    <s v="Base"/>
    <s v="Baseline"/>
    <x v="0"/>
    <x v="0"/>
    <x v="44"/>
    <s v=" Total_JP"/>
    <x v="140"/>
    <n v="0"/>
  </r>
  <r>
    <s v="Base"/>
    <s v="Baseline"/>
    <x v="0"/>
    <x v="0"/>
    <x v="44"/>
    <s v=" Total_JP"/>
    <x v="141"/>
    <n v="0"/>
  </r>
  <r>
    <s v="Base"/>
    <s v="Baseline"/>
    <x v="0"/>
    <x v="0"/>
    <x v="44"/>
    <s v=" Total_JP"/>
    <x v="142"/>
    <n v="0"/>
  </r>
  <r>
    <s v="Base"/>
    <s v="Baseline"/>
    <x v="0"/>
    <x v="0"/>
    <x v="44"/>
    <s v=" Total_JP"/>
    <x v="143"/>
    <n v="0"/>
  </r>
  <r>
    <s v="Base"/>
    <s v="Baseline"/>
    <x v="0"/>
    <x v="0"/>
    <x v="44"/>
    <s v=" Total_JP"/>
    <x v="144"/>
    <n v="0"/>
  </r>
  <r>
    <s v="Base"/>
    <s v="Baseline"/>
    <x v="0"/>
    <x v="0"/>
    <x v="44"/>
    <s v=" Total_JP"/>
    <x v="145"/>
    <n v="0"/>
  </r>
  <r>
    <s v="Base"/>
    <s v="Baseline"/>
    <x v="0"/>
    <x v="0"/>
    <x v="44"/>
    <s v=" Total_JP"/>
    <x v="146"/>
    <n v="0"/>
  </r>
  <r>
    <s v="Base"/>
    <s v="Baseline"/>
    <x v="0"/>
    <x v="0"/>
    <x v="44"/>
    <s v=" Total_JP"/>
    <x v="147"/>
    <n v="0"/>
  </r>
  <r>
    <s v="Base"/>
    <s v="Baseline"/>
    <x v="0"/>
    <x v="0"/>
    <x v="44"/>
    <s v=" Total_JP"/>
    <x v="148"/>
    <n v="0"/>
  </r>
  <r>
    <s v="Base"/>
    <s v="Baseline"/>
    <x v="0"/>
    <x v="0"/>
    <x v="44"/>
    <s v=" Total_JP"/>
    <x v="149"/>
    <n v="0"/>
  </r>
  <r>
    <s v="Base"/>
    <s v="Baseline"/>
    <x v="0"/>
    <x v="0"/>
    <x v="44"/>
    <s v=" Total_JP"/>
    <x v="150"/>
    <n v="0"/>
  </r>
  <r>
    <s v="Base"/>
    <s v="Baseline"/>
    <x v="0"/>
    <x v="0"/>
    <x v="44"/>
    <s v=" Total_JP"/>
    <x v="151"/>
    <n v="0"/>
  </r>
  <r>
    <s v="Base"/>
    <s v="Baseline"/>
    <x v="0"/>
    <x v="0"/>
    <x v="44"/>
    <s v=" Total_JP"/>
    <x v="152"/>
    <n v="0"/>
  </r>
  <r>
    <s v="Base"/>
    <s v="Baseline"/>
    <x v="0"/>
    <x v="0"/>
    <x v="44"/>
    <s v=" Total_JP"/>
    <x v="153"/>
    <n v="0"/>
  </r>
  <r>
    <s v="Base"/>
    <s v="Baseline"/>
    <x v="0"/>
    <x v="0"/>
    <x v="44"/>
    <s v=" Total_JP"/>
    <x v="154"/>
    <n v="0"/>
  </r>
  <r>
    <s v="Base"/>
    <s v="Baseline"/>
    <x v="0"/>
    <x v="0"/>
    <x v="44"/>
    <s v=" Total_JP"/>
    <x v="155"/>
    <n v="0"/>
  </r>
  <r>
    <s v="Incremental"/>
    <s v="NonMedia"/>
    <x v="0"/>
    <x v="0"/>
    <x v="45"/>
    <s v=" Total_JP"/>
    <x v="0"/>
    <n v="0"/>
  </r>
  <r>
    <s v="Incremental"/>
    <s v="NonMedia"/>
    <x v="0"/>
    <x v="0"/>
    <x v="45"/>
    <s v=" Total_JP"/>
    <x v="1"/>
    <n v="0"/>
  </r>
  <r>
    <s v="Incremental"/>
    <s v="NonMedia"/>
    <x v="0"/>
    <x v="0"/>
    <x v="45"/>
    <s v=" Total_JP"/>
    <x v="2"/>
    <n v="0"/>
  </r>
  <r>
    <s v="Incremental"/>
    <s v="NonMedia"/>
    <x v="0"/>
    <x v="0"/>
    <x v="45"/>
    <s v=" Total_JP"/>
    <x v="3"/>
    <n v="0"/>
  </r>
  <r>
    <s v="Incremental"/>
    <s v="NonMedia"/>
    <x v="0"/>
    <x v="0"/>
    <x v="45"/>
    <s v=" Total_JP"/>
    <x v="4"/>
    <n v="0"/>
  </r>
  <r>
    <s v="Incremental"/>
    <s v="NonMedia"/>
    <x v="0"/>
    <x v="0"/>
    <x v="45"/>
    <s v=" Total_JP"/>
    <x v="5"/>
    <n v="0"/>
  </r>
  <r>
    <s v="Incremental"/>
    <s v="NonMedia"/>
    <x v="0"/>
    <x v="0"/>
    <x v="45"/>
    <s v=" Total_JP"/>
    <x v="6"/>
    <n v="0"/>
  </r>
  <r>
    <s v="Incremental"/>
    <s v="NonMedia"/>
    <x v="0"/>
    <x v="0"/>
    <x v="45"/>
    <s v=" Total_JP"/>
    <x v="7"/>
    <n v="0"/>
  </r>
  <r>
    <s v="Incremental"/>
    <s v="NonMedia"/>
    <x v="0"/>
    <x v="0"/>
    <x v="45"/>
    <s v=" Total_JP"/>
    <x v="8"/>
    <n v="1041.4374001000001"/>
  </r>
  <r>
    <s v="Incremental"/>
    <s v="NonMedia"/>
    <x v="0"/>
    <x v="0"/>
    <x v="45"/>
    <s v=" Total_JP"/>
    <x v="9"/>
    <n v="1041.4374001000001"/>
  </r>
  <r>
    <s v="Incremental"/>
    <s v="NonMedia"/>
    <x v="0"/>
    <x v="0"/>
    <x v="45"/>
    <s v=" Total_JP"/>
    <x v="10"/>
    <n v="1041.4374001000001"/>
  </r>
  <r>
    <s v="Incremental"/>
    <s v="NonMedia"/>
    <x v="0"/>
    <x v="0"/>
    <x v="45"/>
    <s v=" Total_JP"/>
    <x v="11"/>
    <n v="1041.4374001000001"/>
  </r>
  <r>
    <s v="Incremental"/>
    <s v="NonMedia"/>
    <x v="0"/>
    <x v="0"/>
    <x v="45"/>
    <s v=" Total_JP"/>
    <x v="12"/>
    <n v="243.00206"/>
  </r>
  <r>
    <s v="Incremental"/>
    <s v="NonMedia"/>
    <x v="0"/>
    <x v="0"/>
    <x v="45"/>
    <s v=" Total_JP"/>
    <x v="13"/>
    <n v="243.00206"/>
  </r>
  <r>
    <s v="Incremental"/>
    <s v="NonMedia"/>
    <x v="0"/>
    <x v="0"/>
    <x v="45"/>
    <s v=" Total_JP"/>
    <x v="14"/>
    <n v="243.00206"/>
  </r>
  <r>
    <s v="Incremental"/>
    <s v="NonMedia"/>
    <x v="0"/>
    <x v="0"/>
    <x v="45"/>
    <s v=" Total_JP"/>
    <x v="15"/>
    <n v="243.00206"/>
  </r>
  <r>
    <s v="Incremental"/>
    <s v="NonMedia"/>
    <x v="0"/>
    <x v="0"/>
    <x v="45"/>
    <s v=" Total_JP"/>
    <x v="16"/>
    <n v="243.00206"/>
  </r>
  <r>
    <s v="Incremental"/>
    <s v="NonMedia"/>
    <x v="0"/>
    <x v="0"/>
    <x v="45"/>
    <s v=" Total_JP"/>
    <x v="17"/>
    <n v="8782.7887408000006"/>
  </r>
  <r>
    <s v="Incremental"/>
    <s v="NonMedia"/>
    <x v="0"/>
    <x v="0"/>
    <x v="45"/>
    <s v=" Total_JP"/>
    <x v="18"/>
    <n v="8782.7887408000006"/>
  </r>
  <r>
    <s v="Incremental"/>
    <s v="NonMedia"/>
    <x v="0"/>
    <x v="0"/>
    <x v="45"/>
    <s v=" Total_JP"/>
    <x v="19"/>
    <n v="8782.7887408000006"/>
  </r>
  <r>
    <s v="Incremental"/>
    <s v="NonMedia"/>
    <x v="0"/>
    <x v="0"/>
    <x v="45"/>
    <s v=" Total_JP"/>
    <x v="20"/>
    <n v="8782.7887408000006"/>
  </r>
  <r>
    <s v="Incremental"/>
    <s v="NonMedia"/>
    <x v="0"/>
    <x v="0"/>
    <x v="45"/>
    <s v=" Total_JP"/>
    <x v="21"/>
    <n v="1215.0103001"/>
  </r>
  <r>
    <s v="Incremental"/>
    <s v="NonMedia"/>
    <x v="0"/>
    <x v="0"/>
    <x v="45"/>
    <s v=" Total_JP"/>
    <x v="22"/>
    <n v="1215.0103001"/>
  </r>
  <r>
    <s v="Incremental"/>
    <s v="NonMedia"/>
    <x v="0"/>
    <x v="0"/>
    <x v="45"/>
    <s v=" Total_JP"/>
    <x v="23"/>
    <n v="1215.0103001"/>
  </r>
  <r>
    <s v="Incremental"/>
    <s v="NonMedia"/>
    <x v="0"/>
    <x v="0"/>
    <x v="45"/>
    <s v=" Total_JP"/>
    <x v="24"/>
    <n v="1215.0103001"/>
  </r>
  <r>
    <s v="Incremental"/>
    <s v="NonMedia"/>
    <x v="0"/>
    <x v="0"/>
    <x v="45"/>
    <s v=" Total_JP"/>
    <x v="25"/>
    <n v="0"/>
  </r>
  <r>
    <s v="Incremental"/>
    <s v="NonMedia"/>
    <x v="0"/>
    <x v="0"/>
    <x v="45"/>
    <s v=" Total_JP"/>
    <x v="26"/>
    <n v="0"/>
  </r>
  <r>
    <s v="Incremental"/>
    <s v="NonMedia"/>
    <x v="0"/>
    <x v="0"/>
    <x v="45"/>
    <s v=" Total_JP"/>
    <x v="27"/>
    <n v="0"/>
  </r>
  <r>
    <s v="Incremental"/>
    <s v="NonMedia"/>
    <x v="0"/>
    <x v="0"/>
    <x v="45"/>
    <s v=" Total_JP"/>
    <x v="28"/>
    <n v="0"/>
  </r>
  <r>
    <s v="Incremental"/>
    <s v="NonMedia"/>
    <x v="0"/>
    <x v="0"/>
    <x v="45"/>
    <s v=" Total_JP"/>
    <x v="29"/>
    <n v="0"/>
  </r>
  <r>
    <s v="Incremental"/>
    <s v="NonMedia"/>
    <x v="0"/>
    <x v="0"/>
    <x v="45"/>
    <s v=" Total_JP"/>
    <x v="30"/>
    <n v="0"/>
  </r>
  <r>
    <s v="Incremental"/>
    <s v="NonMedia"/>
    <x v="0"/>
    <x v="0"/>
    <x v="45"/>
    <s v=" Total_JP"/>
    <x v="31"/>
    <n v="0"/>
  </r>
  <r>
    <s v="Incremental"/>
    <s v="NonMedia"/>
    <x v="0"/>
    <x v="0"/>
    <x v="45"/>
    <s v=" Total_JP"/>
    <x v="32"/>
    <n v="0"/>
  </r>
  <r>
    <s v="Incremental"/>
    <s v="NonMedia"/>
    <x v="0"/>
    <x v="0"/>
    <x v="45"/>
    <s v=" Total_JP"/>
    <x v="33"/>
    <n v="0"/>
  </r>
  <r>
    <s v="Incremental"/>
    <s v="NonMedia"/>
    <x v="0"/>
    <x v="0"/>
    <x v="45"/>
    <s v=" Total_JP"/>
    <x v="34"/>
    <n v="0"/>
  </r>
  <r>
    <s v="Incremental"/>
    <s v="NonMedia"/>
    <x v="0"/>
    <x v="0"/>
    <x v="45"/>
    <s v=" Total_JP"/>
    <x v="35"/>
    <n v="0"/>
  </r>
  <r>
    <s v="Incremental"/>
    <s v="NonMedia"/>
    <x v="0"/>
    <x v="0"/>
    <x v="45"/>
    <s v=" Total_JP"/>
    <x v="36"/>
    <n v="0"/>
  </r>
  <r>
    <s v="Incremental"/>
    <s v="NonMedia"/>
    <x v="0"/>
    <x v="0"/>
    <x v="45"/>
    <s v=" Total_JP"/>
    <x v="37"/>
    <n v="0"/>
  </r>
  <r>
    <s v="Incremental"/>
    <s v="NonMedia"/>
    <x v="0"/>
    <x v="0"/>
    <x v="45"/>
    <s v=" Total_JP"/>
    <x v="38"/>
    <n v="0"/>
  </r>
  <r>
    <s v="Incremental"/>
    <s v="NonMedia"/>
    <x v="0"/>
    <x v="0"/>
    <x v="45"/>
    <s v=" Total_JP"/>
    <x v="39"/>
    <n v="1041.4374001000001"/>
  </r>
  <r>
    <s v="Incremental"/>
    <s v="NonMedia"/>
    <x v="0"/>
    <x v="0"/>
    <x v="45"/>
    <s v=" Total_JP"/>
    <x v="40"/>
    <n v="1041.4374001000001"/>
  </r>
  <r>
    <s v="Incremental"/>
    <s v="NonMedia"/>
    <x v="0"/>
    <x v="0"/>
    <x v="45"/>
    <s v=" Total_JP"/>
    <x v="41"/>
    <n v="1041.4374001000001"/>
  </r>
  <r>
    <s v="Incremental"/>
    <s v="NonMedia"/>
    <x v="0"/>
    <x v="0"/>
    <x v="45"/>
    <s v=" Total_JP"/>
    <x v="42"/>
    <n v="1041.4374001000001"/>
  </r>
  <r>
    <s v="Incremental"/>
    <s v="NonMedia"/>
    <x v="0"/>
    <x v="0"/>
    <x v="45"/>
    <s v=" Total_JP"/>
    <x v="43"/>
    <n v="34.714579999999998"/>
  </r>
  <r>
    <s v="Incremental"/>
    <s v="NonMedia"/>
    <x v="0"/>
    <x v="0"/>
    <x v="45"/>
    <s v=" Total_JP"/>
    <x v="44"/>
    <n v="34.714579999999998"/>
  </r>
  <r>
    <s v="Incremental"/>
    <s v="NonMedia"/>
    <x v="0"/>
    <x v="0"/>
    <x v="45"/>
    <s v=" Total_JP"/>
    <x v="45"/>
    <n v="34.714579999999998"/>
  </r>
  <r>
    <s v="Incremental"/>
    <s v="NonMedia"/>
    <x v="0"/>
    <x v="0"/>
    <x v="45"/>
    <s v=" Total_JP"/>
    <x v="46"/>
    <n v="34.714579999999998"/>
  </r>
  <r>
    <s v="Incremental"/>
    <s v="NonMedia"/>
    <x v="0"/>
    <x v="0"/>
    <x v="45"/>
    <s v=" Total_JP"/>
    <x v="47"/>
    <n v="19891.454341799999"/>
  </r>
  <r>
    <s v="Incremental"/>
    <s v="NonMedia"/>
    <x v="0"/>
    <x v="0"/>
    <x v="45"/>
    <s v=" Total_JP"/>
    <x v="48"/>
    <n v="19891.454341799999"/>
  </r>
  <r>
    <s v="Incremental"/>
    <s v="NonMedia"/>
    <x v="0"/>
    <x v="0"/>
    <x v="45"/>
    <s v=" Total_JP"/>
    <x v="49"/>
    <n v="19891.454341799999"/>
  </r>
  <r>
    <s v="Incremental"/>
    <s v="NonMedia"/>
    <x v="0"/>
    <x v="0"/>
    <x v="45"/>
    <s v=" Total_JP"/>
    <x v="50"/>
    <n v="19891.454341799999"/>
  </r>
  <r>
    <s v="Incremental"/>
    <s v="NonMedia"/>
    <x v="0"/>
    <x v="0"/>
    <x v="45"/>
    <s v=" Total_JP"/>
    <x v="51"/>
    <n v="19891.454341799999"/>
  </r>
  <r>
    <s v="Incremental"/>
    <s v="NonMedia"/>
    <x v="0"/>
    <x v="0"/>
    <x v="45"/>
    <s v=" Total_JP"/>
    <x v="52"/>
    <n v="295.07393000000002"/>
  </r>
  <r>
    <s v="Incremental"/>
    <s v="NonMedia"/>
    <x v="0"/>
    <x v="0"/>
    <x v="45"/>
    <s v=" Total_JP"/>
    <x v="53"/>
    <n v="295.07393000000002"/>
  </r>
  <r>
    <s v="Incremental"/>
    <s v="NonMedia"/>
    <x v="0"/>
    <x v="0"/>
    <x v="45"/>
    <s v=" Total_JP"/>
    <x v="54"/>
    <n v="295.07393000000002"/>
  </r>
  <r>
    <s v="Incremental"/>
    <s v="NonMedia"/>
    <x v="0"/>
    <x v="0"/>
    <x v="45"/>
    <s v=" Total_JP"/>
    <x v="55"/>
    <n v="295.07393000000002"/>
  </r>
  <r>
    <s v="Incremental"/>
    <s v="NonMedia"/>
    <x v="0"/>
    <x v="0"/>
    <x v="45"/>
    <s v=" Total_JP"/>
    <x v="56"/>
    <n v="0"/>
  </r>
  <r>
    <s v="Incremental"/>
    <s v="NonMedia"/>
    <x v="0"/>
    <x v="0"/>
    <x v="45"/>
    <s v=" Total_JP"/>
    <x v="57"/>
    <n v="0"/>
  </r>
  <r>
    <s v="Incremental"/>
    <s v="NonMedia"/>
    <x v="0"/>
    <x v="0"/>
    <x v="45"/>
    <s v=" Total_JP"/>
    <x v="58"/>
    <n v="0"/>
  </r>
  <r>
    <s v="Incremental"/>
    <s v="NonMedia"/>
    <x v="0"/>
    <x v="0"/>
    <x v="45"/>
    <s v=" Total_JP"/>
    <x v="59"/>
    <n v="0"/>
  </r>
  <r>
    <s v="Incremental"/>
    <s v="NonMedia"/>
    <x v="0"/>
    <x v="0"/>
    <x v="45"/>
    <s v=" Total_JP"/>
    <x v="60"/>
    <n v="0"/>
  </r>
  <r>
    <s v="Incremental"/>
    <s v="NonMedia"/>
    <x v="0"/>
    <x v="0"/>
    <x v="45"/>
    <s v=" Total_JP"/>
    <x v="61"/>
    <n v="0"/>
  </r>
  <r>
    <s v="Incremental"/>
    <s v="NonMedia"/>
    <x v="0"/>
    <x v="0"/>
    <x v="45"/>
    <s v=" Total_JP"/>
    <x v="62"/>
    <n v="0"/>
  </r>
  <r>
    <s v="Incremental"/>
    <s v="NonMedia"/>
    <x v="0"/>
    <x v="0"/>
    <x v="45"/>
    <s v=" Total_JP"/>
    <x v="63"/>
    <n v="0"/>
  </r>
  <r>
    <s v="Incremental"/>
    <s v="NonMedia"/>
    <x v="0"/>
    <x v="0"/>
    <x v="45"/>
    <s v=" Total_JP"/>
    <x v="64"/>
    <n v="0"/>
  </r>
  <r>
    <s v="Incremental"/>
    <s v="NonMedia"/>
    <x v="0"/>
    <x v="0"/>
    <x v="45"/>
    <s v=" Total_JP"/>
    <x v="65"/>
    <n v="3558.2444503000002"/>
  </r>
  <r>
    <s v="Incremental"/>
    <s v="NonMedia"/>
    <x v="0"/>
    <x v="0"/>
    <x v="45"/>
    <s v=" Total_JP"/>
    <x v="66"/>
    <n v="3558.2444503000002"/>
  </r>
  <r>
    <s v="Incremental"/>
    <s v="NonMedia"/>
    <x v="0"/>
    <x v="0"/>
    <x v="45"/>
    <s v=" Total_JP"/>
    <x v="67"/>
    <n v="3558.2444503000002"/>
  </r>
  <r>
    <s v="Incremental"/>
    <s v="NonMedia"/>
    <x v="0"/>
    <x v="0"/>
    <x v="45"/>
    <s v=" Total_JP"/>
    <x v="68"/>
    <n v="3558.2444503000002"/>
  </r>
  <r>
    <s v="Incremental"/>
    <s v="NonMedia"/>
    <x v="0"/>
    <x v="0"/>
    <x v="45"/>
    <s v=" Total_JP"/>
    <x v="69"/>
    <n v="17.357289999999999"/>
  </r>
  <r>
    <s v="Incremental"/>
    <s v="NonMedia"/>
    <x v="0"/>
    <x v="0"/>
    <x v="45"/>
    <s v=" Total_JP"/>
    <x v="70"/>
    <n v="17.357289999999999"/>
  </r>
  <r>
    <s v="Incremental"/>
    <s v="NonMedia"/>
    <x v="0"/>
    <x v="0"/>
    <x v="45"/>
    <s v=" Total_JP"/>
    <x v="71"/>
    <n v="17.357289999999999"/>
  </r>
  <r>
    <s v="Incremental"/>
    <s v="NonMedia"/>
    <x v="0"/>
    <x v="0"/>
    <x v="45"/>
    <s v=" Total_JP"/>
    <x v="72"/>
    <n v="17.357289999999999"/>
  </r>
  <r>
    <s v="Incremental"/>
    <s v="NonMedia"/>
    <x v="0"/>
    <x v="0"/>
    <x v="45"/>
    <s v=" Total_JP"/>
    <x v="73"/>
    <n v="1388.5832001000001"/>
  </r>
  <r>
    <s v="Incremental"/>
    <s v="NonMedia"/>
    <x v="0"/>
    <x v="0"/>
    <x v="45"/>
    <s v=" Total_JP"/>
    <x v="74"/>
    <n v="1388.5832001000001"/>
  </r>
  <r>
    <s v="Incremental"/>
    <s v="NonMedia"/>
    <x v="0"/>
    <x v="0"/>
    <x v="45"/>
    <s v=" Total_JP"/>
    <x v="75"/>
    <n v="1388.5832001000001"/>
  </r>
  <r>
    <s v="Incremental"/>
    <s v="NonMedia"/>
    <x v="0"/>
    <x v="0"/>
    <x v="45"/>
    <s v=" Total_JP"/>
    <x v="76"/>
    <n v="1388.5832001000001"/>
  </r>
  <r>
    <s v="Incremental"/>
    <s v="NonMedia"/>
    <x v="0"/>
    <x v="0"/>
    <x v="45"/>
    <s v=" Total_JP"/>
    <x v="77"/>
    <n v="1388.5832001000001"/>
  </r>
  <r>
    <s v="Incremental"/>
    <s v="NonMedia"/>
    <x v="0"/>
    <x v="0"/>
    <x v="45"/>
    <s v=" Total_JP"/>
    <x v="78"/>
    <n v="0"/>
  </r>
  <r>
    <s v="Incremental"/>
    <s v="NonMedia"/>
    <x v="0"/>
    <x v="0"/>
    <x v="45"/>
    <s v=" Total_JP"/>
    <x v="79"/>
    <n v="0"/>
  </r>
  <r>
    <s v="Incremental"/>
    <s v="NonMedia"/>
    <x v="0"/>
    <x v="0"/>
    <x v="45"/>
    <s v=" Total_JP"/>
    <x v="80"/>
    <n v="0"/>
  </r>
  <r>
    <s v="Incremental"/>
    <s v="NonMedia"/>
    <x v="0"/>
    <x v="0"/>
    <x v="45"/>
    <s v=" Total_JP"/>
    <x v="81"/>
    <n v="0"/>
  </r>
  <r>
    <s v="Incremental"/>
    <s v="NonMedia"/>
    <x v="0"/>
    <x v="0"/>
    <x v="45"/>
    <s v=" Total_JP"/>
    <x v="82"/>
    <n v="0"/>
  </r>
  <r>
    <s v="Incremental"/>
    <s v="NonMedia"/>
    <x v="0"/>
    <x v="0"/>
    <x v="45"/>
    <s v=" Total_JP"/>
    <x v="83"/>
    <n v="0"/>
  </r>
  <r>
    <s v="Incremental"/>
    <s v="NonMedia"/>
    <x v="0"/>
    <x v="0"/>
    <x v="45"/>
    <s v=" Total_JP"/>
    <x v="84"/>
    <n v="0"/>
  </r>
  <r>
    <s v="Incremental"/>
    <s v="NonMedia"/>
    <x v="0"/>
    <x v="0"/>
    <x v="45"/>
    <s v=" Total_JP"/>
    <x v="85"/>
    <n v="0"/>
  </r>
  <r>
    <s v="Incremental"/>
    <s v="NonMedia"/>
    <x v="0"/>
    <x v="0"/>
    <x v="45"/>
    <s v=" Total_JP"/>
    <x v="86"/>
    <n v="0"/>
  </r>
  <r>
    <s v="Incremental"/>
    <s v="NonMedia"/>
    <x v="0"/>
    <x v="0"/>
    <x v="45"/>
    <s v=" Total_JP"/>
    <x v="87"/>
    <n v="0"/>
  </r>
  <r>
    <s v="Incremental"/>
    <s v="NonMedia"/>
    <x v="0"/>
    <x v="0"/>
    <x v="45"/>
    <s v=" Total_JP"/>
    <x v="88"/>
    <n v="0"/>
  </r>
  <r>
    <s v="Incremental"/>
    <s v="NonMedia"/>
    <x v="0"/>
    <x v="0"/>
    <x v="45"/>
    <s v=" Total_JP"/>
    <x v="89"/>
    <n v="0"/>
  </r>
  <r>
    <s v="Incremental"/>
    <s v="NonMedia"/>
    <x v="0"/>
    <x v="0"/>
    <x v="45"/>
    <s v=" Total_JP"/>
    <x v="90"/>
    <n v="0"/>
  </r>
  <r>
    <s v="Incremental"/>
    <s v="NonMedia"/>
    <x v="0"/>
    <x v="0"/>
    <x v="45"/>
    <s v=" Total_JP"/>
    <x v="91"/>
    <n v="0"/>
  </r>
  <r>
    <s v="Incremental"/>
    <s v="NonMedia"/>
    <x v="0"/>
    <x v="0"/>
    <x v="45"/>
    <s v=" Total_JP"/>
    <x v="92"/>
    <n v="0"/>
  </r>
  <r>
    <s v="Incremental"/>
    <s v="NonMedia"/>
    <x v="0"/>
    <x v="0"/>
    <x v="45"/>
    <s v=" Total_JP"/>
    <x v="93"/>
    <n v="0"/>
  </r>
  <r>
    <s v="Incremental"/>
    <s v="NonMedia"/>
    <x v="0"/>
    <x v="0"/>
    <x v="45"/>
    <s v=" Total_JP"/>
    <x v="94"/>
    <n v="0"/>
  </r>
  <r>
    <s v="Incremental"/>
    <s v="NonMedia"/>
    <x v="0"/>
    <x v="0"/>
    <x v="45"/>
    <s v=" Total_JP"/>
    <x v="95"/>
    <n v="0"/>
  </r>
  <r>
    <s v="Incremental"/>
    <s v="NonMedia"/>
    <x v="0"/>
    <x v="0"/>
    <x v="45"/>
    <s v=" Total_JP"/>
    <x v="96"/>
    <n v="0"/>
  </r>
  <r>
    <s v="Incremental"/>
    <s v="NonMedia"/>
    <x v="0"/>
    <x v="0"/>
    <x v="45"/>
    <s v=" Total_JP"/>
    <x v="97"/>
    <n v="0"/>
  </r>
  <r>
    <s v="Incremental"/>
    <s v="NonMedia"/>
    <x v="0"/>
    <x v="0"/>
    <x v="45"/>
    <s v=" Total_JP"/>
    <x v="98"/>
    <n v="0"/>
  </r>
  <r>
    <s v="Incremental"/>
    <s v="NonMedia"/>
    <x v="0"/>
    <x v="0"/>
    <x v="45"/>
    <s v=" Total_JP"/>
    <x v="99"/>
    <n v="0"/>
  </r>
  <r>
    <s v="Incremental"/>
    <s v="NonMedia"/>
    <x v="0"/>
    <x v="0"/>
    <x v="45"/>
    <s v=" Total_JP"/>
    <x v="100"/>
    <n v="8244.7127507999994"/>
  </r>
  <r>
    <s v="Incremental"/>
    <s v="NonMedia"/>
    <x v="0"/>
    <x v="0"/>
    <x v="45"/>
    <s v=" Total_JP"/>
    <x v="101"/>
    <n v="8244.7127507999994"/>
  </r>
  <r>
    <s v="Incremental"/>
    <s v="NonMedia"/>
    <x v="0"/>
    <x v="0"/>
    <x v="45"/>
    <s v=" Total_JP"/>
    <x v="102"/>
    <n v="8244.7127507999994"/>
  </r>
  <r>
    <s v="Incremental"/>
    <s v="NonMedia"/>
    <x v="0"/>
    <x v="0"/>
    <x v="45"/>
    <s v=" Total_JP"/>
    <x v="103"/>
    <n v="8244.7127507999994"/>
  </r>
  <r>
    <s v="Incremental"/>
    <s v="NonMedia"/>
    <x v="0"/>
    <x v="0"/>
    <x v="45"/>
    <s v=" Total_JP"/>
    <x v="104"/>
    <n v="0"/>
  </r>
  <r>
    <s v="Incremental"/>
    <s v="NonMedia"/>
    <x v="0"/>
    <x v="0"/>
    <x v="45"/>
    <s v=" Total_JP"/>
    <x v="105"/>
    <n v="0"/>
  </r>
  <r>
    <s v="Incremental"/>
    <s v="NonMedia"/>
    <x v="0"/>
    <x v="0"/>
    <x v="45"/>
    <s v=" Total_JP"/>
    <x v="106"/>
    <n v="0"/>
  </r>
  <r>
    <s v="Incremental"/>
    <s v="NonMedia"/>
    <x v="0"/>
    <x v="0"/>
    <x v="45"/>
    <s v=" Total_JP"/>
    <x v="107"/>
    <n v="0"/>
  </r>
  <r>
    <s v="Incremental"/>
    <s v="NonMedia"/>
    <x v="0"/>
    <x v="0"/>
    <x v="45"/>
    <s v=" Total_JP"/>
    <x v="108"/>
    <n v="0"/>
  </r>
  <r>
    <s v="Incremental"/>
    <s v="NonMedia"/>
    <x v="0"/>
    <x v="0"/>
    <x v="45"/>
    <s v=" Total_JP"/>
    <x v="109"/>
    <n v="0"/>
  </r>
  <r>
    <s v="Incremental"/>
    <s v="NonMedia"/>
    <x v="0"/>
    <x v="0"/>
    <x v="45"/>
    <s v=" Total_JP"/>
    <x v="110"/>
    <n v="0"/>
  </r>
  <r>
    <s v="Incremental"/>
    <s v="NonMedia"/>
    <x v="0"/>
    <x v="0"/>
    <x v="45"/>
    <s v=" Total_JP"/>
    <x v="111"/>
    <n v="0"/>
  </r>
  <r>
    <s v="Incremental"/>
    <s v="NonMedia"/>
    <x v="0"/>
    <x v="0"/>
    <x v="45"/>
    <s v=" Total_JP"/>
    <x v="112"/>
    <n v="0"/>
  </r>
  <r>
    <s v="Incremental"/>
    <s v="NonMedia"/>
    <x v="0"/>
    <x v="0"/>
    <x v="45"/>
    <s v=" Total_JP"/>
    <x v="113"/>
    <n v="0"/>
  </r>
  <r>
    <s v="Incremental"/>
    <s v="NonMedia"/>
    <x v="0"/>
    <x v="0"/>
    <x v="45"/>
    <s v=" Total_JP"/>
    <x v="114"/>
    <n v="0"/>
  </r>
  <r>
    <s v="Incremental"/>
    <s v="NonMedia"/>
    <x v="0"/>
    <x v="0"/>
    <x v="45"/>
    <s v=" Total_JP"/>
    <x v="115"/>
    <n v="0"/>
  </r>
  <r>
    <s v="Incremental"/>
    <s v="NonMedia"/>
    <x v="0"/>
    <x v="0"/>
    <x v="45"/>
    <s v=" Total_JP"/>
    <x v="116"/>
    <n v="0"/>
  </r>
  <r>
    <s v="Incremental"/>
    <s v="NonMedia"/>
    <x v="0"/>
    <x v="0"/>
    <x v="45"/>
    <s v=" Total_JP"/>
    <x v="117"/>
    <n v="0"/>
  </r>
  <r>
    <s v="Incremental"/>
    <s v="NonMedia"/>
    <x v="0"/>
    <x v="0"/>
    <x v="45"/>
    <s v=" Total_JP"/>
    <x v="118"/>
    <n v="0"/>
  </r>
  <r>
    <s v="Incremental"/>
    <s v="NonMedia"/>
    <x v="0"/>
    <x v="0"/>
    <x v="45"/>
    <s v=" Total_JP"/>
    <x v="119"/>
    <n v="0"/>
  </r>
  <r>
    <s v="Incremental"/>
    <s v="NonMedia"/>
    <x v="0"/>
    <x v="0"/>
    <x v="45"/>
    <s v=" Total_JP"/>
    <x v="120"/>
    <n v="0"/>
  </r>
  <r>
    <s v="Incremental"/>
    <s v="NonMedia"/>
    <x v="0"/>
    <x v="0"/>
    <x v="45"/>
    <s v=" Total_JP"/>
    <x v="121"/>
    <n v="0"/>
  </r>
  <r>
    <s v="Incremental"/>
    <s v="NonMedia"/>
    <x v="0"/>
    <x v="0"/>
    <x v="45"/>
    <s v=" Total_JP"/>
    <x v="122"/>
    <n v="0"/>
  </r>
  <r>
    <s v="Incremental"/>
    <s v="NonMedia"/>
    <x v="0"/>
    <x v="0"/>
    <x v="45"/>
    <s v=" Total_JP"/>
    <x v="123"/>
    <n v="0"/>
  </r>
  <r>
    <s v="Incremental"/>
    <s v="NonMedia"/>
    <x v="0"/>
    <x v="0"/>
    <x v="45"/>
    <s v=" Total_JP"/>
    <x v="124"/>
    <n v="0"/>
  </r>
  <r>
    <s v="Incremental"/>
    <s v="NonMedia"/>
    <x v="0"/>
    <x v="0"/>
    <x v="45"/>
    <s v=" Total_JP"/>
    <x v="125"/>
    <n v="0"/>
  </r>
  <r>
    <s v="Incremental"/>
    <s v="NonMedia"/>
    <x v="0"/>
    <x v="0"/>
    <x v="45"/>
    <s v=" Total_JP"/>
    <x v="126"/>
    <n v="0"/>
  </r>
  <r>
    <s v="Incremental"/>
    <s v="NonMedia"/>
    <x v="0"/>
    <x v="0"/>
    <x v="45"/>
    <s v=" Total_JP"/>
    <x v="127"/>
    <n v="0"/>
  </r>
  <r>
    <s v="Incremental"/>
    <s v="NonMedia"/>
    <x v="0"/>
    <x v="0"/>
    <x v="45"/>
    <s v=" Total_JP"/>
    <x v="128"/>
    <n v="0"/>
  </r>
  <r>
    <s v="Incremental"/>
    <s v="NonMedia"/>
    <x v="0"/>
    <x v="0"/>
    <x v="45"/>
    <s v=" Total_JP"/>
    <x v="129"/>
    <n v="0"/>
  </r>
  <r>
    <s v="Incremental"/>
    <s v="NonMedia"/>
    <x v="0"/>
    <x v="0"/>
    <x v="45"/>
    <s v=" Total_JP"/>
    <x v="130"/>
    <n v="0"/>
  </r>
  <r>
    <s v="Incremental"/>
    <s v="NonMedia"/>
    <x v="0"/>
    <x v="0"/>
    <x v="45"/>
    <s v=" Total_JP"/>
    <x v="131"/>
    <n v="0"/>
  </r>
  <r>
    <s v="Incremental"/>
    <s v="NonMedia"/>
    <x v="0"/>
    <x v="0"/>
    <x v="45"/>
    <s v=" Total_JP"/>
    <x v="132"/>
    <n v="0"/>
  </r>
  <r>
    <s v="Incremental"/>
    <s v="NonMedia"/>
    <x v="0"/>
    <x v="0"/>
    <x v="45"/>
    <s v=" Total_JP"/>
    <x v="133"/>
    <n v="0"/>
  </r>
  <r>
    <s v="Incremental"/>
    <s v="NonMedia"/>
    <x v="0"/>
    <x v="0"/>
    <x v="45"/>
    <s v=" Total_JP"/>
    <x v="134"/>
    <n v="0"/>
  </r>
  <r>
    <s v="Incremental"/>
    <s v="NonMedia"/>
    <x v="0"/>
    <x v="0"/>
    <x v="45"/>
    <s v=" Total_JP"/>
    <x v="135"/>
    <n v="0"/>
  </r>
  <r>
    <s v="Incremental"/>
    <s v="NonMedia"/>
    <x v="0"/>
    <x v="0"/>
    <x v="45"/>
    <s v=" Total_JP"/>
    <x v="136"/>
    <n v="0"/>
  </r>
  <r>
    <s v="Incremental"/>
    <s v="NonMedia"/>
    <x v="0"/>
    <x v="0"/>
    <x v="45"/>
    <s v=" Total_JP"/>
    <x v="137"/>
    <n v="0"/>
  </r>
  <r>
    <s v="Incremental"/>
    <s v="NonMedia"/>
    <x v="0"/>
    <x v="0"/>
    <x v="45"/>
    <s v=" Total_JP"/>
    <x v="138"/>
    <n v="0"/>
  </r>
  <r>
    <s v="Incremental"/>
    <s v="NonMedia"/>
    <x v="0"/>
    <x v="0"/>
    <x v="45"/>
    <s v=" Total_JP"/>
    <x v="139"/>
    <n v="0"/>
  </r>
  <r>
    <s v="Incremental"/>
    <s v="NonMedia"/>
    <x v="0"/>
    <x v="0"/>
    <x v="45"/>
    <s v=" Total_JP"/>
    <x v="140"/>
    <n v="0"/>
  </r>
  <r>
    <s v="Incremental"/>
    <s v="NonMedia"/>
    <x v="0"/>
    <x v="0"/>
    <x v="45"/>
    <s v=" Total_JP"/>
    <x v="141"/>
    <n v="0"/>
  </r>
  <r>
    <s v="Incremental"/>
    <s v="NonMedia"/>
    <x v="0"/>
    <x v="0"/>
    <x v="45"/>
    <s v=" Total_JP"/>
    <x v="142"/>
    <n v="0"/>
  </r>
  <r>
    <s v="Incremental"/>
    <s v="NonMedia"/>
    <x v="0"/>
    <x v="0"/>
    <x v="45"/>
    <s v=" Total_JP"/>
    <x v="143"/>
    <n v="0"/>
  </r>
  <r>
    <s v="Incremental"/>
    <s v="NonMedia"/>
    <x v="0"/>
    <x v="0"/>
    <x v="45"/>
    <s v=" Total_JP"/>
    <x v="144"/>
    <n v="0"/>
  </r>
  <r>
    <s v="Incremental"/>
    <s v="NonMedia"/>
    <x v="0"/>
    <x v="0"/>
    <x v="45"/>
    <s v=" Total_JP"/>
    <x v="145"/>
    <n v="0"/>
  </r>
  <r>
    <s v="Incremental"/>
    <s v="NonMedia"/>
    <x v="0"/>
    <x v="0"/>
    <x v="45"/>
    <s v=" Total_JP"/>
    <x v="146"/>
    <n v="0"/>
  </r>
  <r>
    <s v="Incremental"/>
    <s v="NonMedia"/>
    <x v="0"/>
    <x v="0"/>
    <x v="45"/>
    <s v=" Total_JP"/>
    <x v="147"/>
    <n v="0"/>
  </r>
  <r>
    <s v="Incremental"/>
    <s v="NonMedia"/>
    <x v="0"/>
    <x v="0"/>
    <x v="45"/>
    <s v=" Total_JP"/>
    <x v="148"/>
    <n v="0"/>
  </r>
  <r>
    <s v="Incremental"/>
    <s v="NonMedia"/>
    <x v="0"/>
    <x v="0"/>
    <x v="45"/>
    <s v=" Total_JP"/>
    <x v="149"/>
    <n v="0"/>
  </r>
  <r>
    <s v="Incremental"/>
    <s v="NonMedia"/>
    <x v="0"/>
    <x v="0"/>
    <x v="45"/>
    <s v=" Total_JP"/>
    <x v="150"/>
    <n v="0"/>
  </r>
  <r>
    <s v="Incremental"/>
    <s v="NonMedia"/>
    <x v="0"/>
    <x v="0"/>
    <x v="45"/>
    <s v=" Total_JP"/>
    <x v="151"/>
    <n v="0"/>
  </r>
  <r>
    <s v="Incremental"/>
    <s v="NonMedia"/>
    <x v="0"/>
    <x v="0"/>
    <x v="45"/>
    <s v=" Total_JP"/>
    <x v="152"/>
    <n v="0"/>
  </r>
  <r>
    <s v="Incremental"/>
    <s v="NonMedia"/>
    <x v="0"/>
    <x v="0"/>
    <x v="45"/>
    <s v=" Total_JP"/>
    <x v="153"/>
    <n v="0"/>
  </r>
  <r>
    <s v="Incremental"/>
    <s v="NonMedia"/>
    <x v="0"/>
    <x v="0"/>
    <x v="45"/>
    <s v=" Total_JP"/>
    <x v="154"/>
    <n v="0"/>
  </r>
  <r>
    <s v="Incremental"/>
    <s v="NonMedia"/>
    <x v="0"/>
    <x v="0"/>
    <x v="45"/>
    <s v=" Total_JP"/>
    <x v="155"/>
    <n v="0"/>
  </r>
  <r>
    <s v="Incremental"/>
    <s v="NonMedia"/>
    <x v="0"/>
    <x v="0"/>
    <x v="46"/>
    <s v=" Total_JP"/>
    <x v="0"/>
    <n v="13062.780001200001"/>
  </r>
  <r>
    <s v="Incremental"/>
    <s v="NonMedia"/>
    <x v="0"/>
    <x v="0"/>
    <x v="46"/>
    <s v=" Total_JP"/>
    <x v="1"/>
    <n v="13062.780001200001"/>
  </r>
  <r>
    <s v="Incremental"/>
    <s v="NonMedia"/>
    <x v="0"/>
    <x v="0"/>
    <x v="46"/>
    <s v=" Total_JP"/>
    <x v="2"/>
    <n v="13062.780001200001"/>
  </r>
  <r>
    <s v="Incremental"/>
    <s v="NonMedia"/>
    <x v="0"/>
    <x v="0"/>
    <x v="46"/>
    <s v=" Total_JP"/>
    <x v="3"/>
    <n v="13062.780001200001"/>
  </r>
  <r>
    <s v="Incremental"/>
    <s v="NonMedia"/>
    <x v="0"/>
    <x v="0"/>
    <x v="46"/>
    <s v=" Total_JP"/>
    <x v="4"/>
    <n v="15871.9800015"/>
  </r>
  <r>
    <s v="Incremental"/>
    <s v="NonMedia"/>
    <x v="0"/>
    <x v="0"/>
    <x v="46"/>
    <s v=" Total_JP"/>
    <x v="5"/>
    <n v="15871.9800015"/>
  </r>
  <r>
    <s v="Incremental"/>
    <s v="NonMedia"/>
    <x v="0"/>
    <x v="0"/>
    <x v="46"/>
    <s v=" Total_JP"/>
    <x v="6"/>
    <n v="15871.9800015"/>
  </r>
  <r>
    <s v="Incremental"/>
    <s v="NonMedia"/>
    <x v="0"/>
    <x v="0"/>
    <x v="46"/>
    <s v=" Total_JP"/>
    <x v="7"/>
    <n v="15871.9800015"/>
  </r>
  <r>
    <s v="Incremental"/>
    <s v="NonMedia"/>
    <x v="0"/>
    <x v="0"/>
    <x v="46"/>
    <s v=" Total_JP"/>
    <x v="8"/>
    <n v="15759.6120015"/>
  </r>
  <r>
    <s v="Incremental"/>
    <s v="NonMedia"/>
    <x v="0"/>
    <x v="0"/>
    <x v="46"/>
    <s v=" Total_JP"/>
    <x v="9"/>
    <n v="15759.6120015"/>
  </r>
  <r>
    <s v="Incremental"/>
    <s v="NonMedia"/>
    <x v="0"/>
    <x v="0"/>
    <x v="46"/>
    <s v=" Total_JP"/>
    <x v="10"/>
    <n v="15759.6120015"/>
  </r>
  <r>
    <s v="Incremental"/>
    <s v="NonMedia"/>
    <x v="0"/>
    <x v="0"/>
    <x v="46"/>
    <s v=" Total_JP"/>
    <x v="11"/>
    <n v="15759.6120015"/>
  </r>
  <r>
    <s v="Incremental"/>
    <s v="NonMedia"/>
    <x v="0"/>
    <x v="0"/>
    <x v="46"/>
    <s v=" Total_JP"/>
    <x v="12"/>
    <n v="10000.7520009"/>
  </r>
  <r>
    <s v="Incremental"/>
    <s v="NonMedia"/>
    <x v="0"/>
    <x v="0"/>
    <x v="46"/>
    <s v=" Total_JP"/>
    <x v="13"/>
    <n v="10000.7520009"/>
  </r>
  <r>
    <s v="Incremental"/>
    <s v="NonMedia"/>
    <x v="0"/>
    <x v="0"/>
    <x v="46"/>
    <s v=" Total_JP"/>
    <x v="14"/>
    <n v="10000.7520009"/>
  </r>
  <r>
    <s v="Incremental"/>
    <s v="NonMedia"/>
    <x v="0"/>
    <x v="0"/>
    <x v="46"/>
    <s v=" Total_JP"/>
    <x v="15"/>
    <n v="10000.7520009"/>
  </r>
  <r>
    <s v="Incremental"/>
    <s v="NonMedia"/>
    <x v="0"/>
    <x v="0"/>
    <x v="46"/>
    <s v=" Total_JP"/>
    <x v="16"/>
    <n v="10000.7520009"/>
  </r>
  <r>
    <s v="Incremental"/>
    <s v="NonMedia"/>
    <x v="0"/>
    <x v="0"/>
    <x v="46"/>
    <s v=" Total_JP"/>
    <x v="17"/>
    <n v="9157.9920008000008"/>
  </r>
  <r>
    <s v="Incremental"/>
    <s v="NonMedia"/>
    <x v="0"/>
    <x v="0"/>
    <x v="46"/>
    <s v=" Total_JP"/>
    <x v="18"/>
    <n v="9157.9920008000008"/>
  </r>
  <r>
    <s v="Incremental"/>
    <s v="NonMedia"/>
    <x v="0"/>
    <x v="0"/>
    <x v="46"/>
    <s v=" Total_JP"/>
    <x v="19"/>
    <n v="9157.9920008000008"/>
  </r>
  <r>
    <s v="Incremental"/>
    <s v="NonMedia"/>
    <x v="0"/>
    <x v="0"/>
    <x v="46"/>
    <s v=" Total_JP"/>
    <x v="20"/>
    <n v="9157.9920008000008"/>
  </r>
  <r>
    <s v="Incremental"/>
    <s v="NonMedia"/>
    <x v="0"/>
    <x v="0"/>
    <x v="46"/>
    <s v=" Total_JP"/>
    <x v="21"/>
    <n v="7023.0000006"/>
  </r>
  <r>
    <s v="Incremental"/>
    <s v="NonMedia"/>
    <x v="0"/>
    <x v="0"/>
    <x v="46"/>
    <s v=" Total_JP"/>
    <x v="22"/>
    <n v="7023.0000006"/>
  </r>
  <r>
    <s v="Incremental"/>
    <s v="NonMedia"/>
    <x v="0"/>
    <x v="0"/>
    <x v="46"/>
    <s v=" Total_JP"/>
    <x v="23"/>
    <n v="7023.0000006"/>
  </r>
  <r>
    <s v="Incremental"/>
    <s v="NonMedia"/>
    <x v="0"/>
    <x v="0"/>
    <x v="46"/>
    <s v=" Total_JP"/>
    <x v="24"/>
    <n v="7023.0000006"/>
  </r>
  <r>
    <s v="Incremental"/>
    <s v="NonMedia"/>
    <x v="0"/>
    <x v="0"/>
    <x v="46"/>
    <s v=" Total_JP"/>
    <x v="25"/>
    <n v="4045.2480003999999"/>
  </r>
  <r>
    <s v="Incremental"/>
    <s v="NonMedia"/>
    <x v="0"/>
    <x v="0"/>
    <x v="46"/>
    <s v=" Total_JP"/>
    <x v="26"/>
    <n v="4045.2480003999999"/>
  </r>
  <r>
    <s v="Incremental"/>
    <s v="NonMedia"/>
    <x v="0"/>
    <x v="0"/>
    <x v="46"/>
    <s v=" Total_JP"/>
    <x v="27"/>
    <n v="4045.2480003999999"/>
  </r>
  <r>
    <s v="Incremental"/>
    <s v="NonMedia"/>
    <x v="0"/>
    <x v="0"/>
    <x v="46"/>
    <s v=" Total_JP"/>
    <x v="28"/>
    <n v="4045.2480003999999"/>
  </r>
  <r>
    <s v="Incremental"/>
    <s v="NonMedia"/>
    <x v="0"/>
    <x v="0"/>
    <x v="46"/>
    <s v=" Total_JP"/>
    <x v="29"/>
    <n v="4045.2480003999999"/>
  </r>
  <r>
    <s v="Incremental"/>
    <s v="NonMedia"/>
    <x v="0"/>
    <x v="0"/>
    <x v="46"/>
    <s v=" Total_JP"/>
    <x v="30"/>
    <n v="4410.4440003999998"/>
  </r>
  <r>
    <s v="Incremental"/>
    <s v="NonMedia"/>
    <x v="0"/>
    <x v="0"/>
    <x v="46"/>
    <s v=" Total_JP"/>
    <x v="31"/>
    <n v="4410.4440003999998"/>
  </r>
  <r>
    <s v="Incremental"/>
    <s v="NonMedia"/>
    <x v="0"/>
    <x v="0"/>
    <x v="46"/>
    <s v=" Total_JP"/>
    <x v="32"/>
    <n v="4410.4440003999998"/>
  </r>
  <r>
    <s v="Incremental"/>
    <s v="NonMedia"/>
    <x v="0"/>
    <x v="0"/>
    <x v="46"/>
    <s v=" Total_JP"/>
    <x v="33"/>
    <n v="4410.4440003999998"/>
  </r>
  <r>
    <s v="Incremental"/>
    <s v="NonMedia"/>
    <x v="0"/>
    <x v="0"/>
    <x v="46"/>
    <s v=" Total_JP"/>
    <x v="34"/>
    <n v="3033.9360003000002"/>
  </r>
  <r>
    <s v="Incremental"/>
    <s v="NonMedia"/>
    <x v="0"/>
    <x v="0"/>
    <x v="46"/>
    <s v=" Total_JP"/>
    <x v="35"/>
    <n v="3033.9360003000002"/>
  </r>
  <r>
    <s v="Incremental"/>
    <s v="NonMedia"/>
    <x v="0"/>
    <x v="0"/>
    <x v="46"/>
    <s v=" Total_JP"/>
    <x v="36"/>
    <n v="3033.9360003000002"/>
  </r>
  <r>
    <s v="Incremental"/>
    <s v="NonMedia"/>
    <x v="0"/>
    <x v="0"/>
    <x v="46"/>
    <s v=" Total_JP"/>
    <x v="37"/>
    <n v="3033.9360003000002"/>
  </r>
  <r>
    <s v="Incremental"/>
    <s v="NonMedia"/>
    <x v="0"/>
    <x v="0"/>
    <x v="46"/>
    <s v=" Total_JP"/>
    <x v="38"/>
    <n v="3033.9360003000002"/>
  </r>
  <r>
    <s v="Incremental"/>
    <s v="NonMedia"/>
    <x v="0"/>
    <x v="0"/>
    <x v="46"/>
    <s v=" Total_JP"/>
    <x v="39"/>
    <n v="4157.6160004000003"/>
  </r>
  <r>
    <s v="Incremental"/>
    <s v="NonMedia"/>
    <x v="0"/>
    <x v="0"/>
    <x v="46"/>
    <s v=" Total_JP"/>
    <x v="40"/>
    <n v="4157.6160004000003"/>
  </r>
  <r>
    <s v="Incremental"/>
    <s v="NonMedia"/>
    <x v="0"/>
    <x v="0"/>
    <x v="46"/>
    <s v=" Total_JP"/>
    <x v="41"/>
    <n v="4157.6160004000003"/>
  </r>
  <r>
    <s v="Incremental"/>
    <s v="NonMedia"/>
    <x v="0"/>
    <x v="0"/>
    <x v="46"/>
    <s v=" Total_JP"/>
    <x v="42"/>
    <n v="4157.6160004000003"/>
  </r>
  <r>
    <s v="Incremental"/>
    <s v="NonMedia"/>
    <x v="0"/>
    <x v="0"/>
    <x v="46"/>
    <s v=" Total_JP"/>
    <x v="43"/>
    <n v="4944.1920005000002"/>
  </r>
  <r>
    <s v="Incremental"/>
    <s v="NonMedia"/>
    <x v="0"/>
    <x v="0"/>
    <x v="46"/>
    <s v=" Total_JP"/>
    <x v="44"/>
    <n v="4944.1920005000002"/>
  </r>
  <r>
    <s v="Incremental"/>
    <s v="NonMedia"/>
    <x v="0"/>
    <x v="0"/>
    <x v="46"/>
    <s v=" Total_JP"/>
    <x v="45"/>
    <n v="4944.1920005000002"/>
  </r>
  <r>
    <s v="Incremental"/>
    <s v="NonMedia"/>
    <x v="0"/>
    <x v="0"/>
    <x v="46"/>
    <s v=" Total_JP"/>
    <x v="46"/>
    <n v="4944.1920005000002"/>
  </r>
  <r>
    <s v="Incremental"/>
    <s v="NonMedia"/>
    <x v="0"/>
    <x v="0"/>
    <x v="46"/>
    <s v=" Total_JP"/>
    <x v="47"/>
    <n v="5084.6520005000002"/>
  </r>
  <r>
    <s v="Incremental"/>
    <s v="NonMedia"/>
    <x v="0"/>
    <x v="0"/>
    <x v="46"/>
    <s v=" Total_JP"/>
    <x v="48"/>
    <n v="5084.6520005000002"/>
  </r>
  <r>
    <s v="Incremental"/>
    <s v="NonMedia"/>
    <x v="0"/>
    <x v="0"/>
    <x v="46"/>
    <s v=" Total_JP"/>
    <x v="49"/>
    <n v="5084.6520005000002"/>
  </r>
  <r>
    <s v="Incremental"/>
    <s v="NonMedia"/>
    <x v="0"/>
    <x v="0"/>
    <x v="46"/>
    <s v=" Total_JP"/>
    <x v="50"/>
    <n v="5084.6520005000002"/>
  </r>
  <r>
    <s v="Incremental"/>
    <s v="NonMedia"/>
    <x v="0"/>
    <x v="0"/>
    <x v="46"/>
    <s v=" Total_JP"/>
    <x v="51"/>
    <n v="5084.6520005000002"/>
  </r>
  <r>
    <s v="Incremental"/>
    <s v="NonMedia"/>
    <x v="0"/>
    <x v="0"/>
    <x v="46"/>
    <s v=" Total_JP"/>
    <x v="52"/>
    <n v="11721.3870011"/>
  </r>
  <r>
    <s v="Incremental"/>
    <s v="NonMedia"/>
    <x v="0"/>
    <x v="0"/>
    <x v="46"/>
    <s v=" Total_JP"/>
    <x v="53"/>
    <n v="11721.3870011"/>
  </r>
  <r>
    <s v="Incremental"/>
    <s v="NonMedia"/>
    <x v="0"/>
    <x v="0"/>
    <x v="46"/>
    <s v=" Total_JP"/>
    <x v="54"/>
    <n v="11721.3870011"/>
  </r>
  <r>
    <s v="Incremental"/>
    <s v="NonMedia"/>
    <x v="0"/>
    <x v="0"/>
    <x v="46"/>
    <s v=" Total_JP"/>
    <x v="55"/>
    <n v="11721.3870011"/>
  </r>
  <r>
    <s v="Incremental"/>
    <s v="NonMedia"/>
    <x v="0"/>
    <x v="0"/>
    <x v="46"/>
    <s v=" Total_JP"/>
    <x v="56"/>
    <n v="11335.122001"/>
  </r>
  <r>
    <s v="Incremental"/>
    <s v="NonMedia"/>
    <x v="0"/>
    <x v="0"/>
    <x v="46"/>
    <s v=" Total_JP"/>
    <x v="57"/>
    <n v="11335.122001"/>
  </r>
  <r>
    <s v="Incremental"/>
    <s v="NonMedia"/>
    <x v="0"/>
    <x v="0"/>
    <x v="46"/>
    <s v=" Total_JP"/>
    <x v="58"/>
    <n v="11335.122001"/>
  </r>
  <r>
    <s v="Incremental"/>
    <s v="NonMedia"/>
    <x v="0"/>
    <x v="0"/>
    <x v="46"/>
    <s v=" Total_JP"/>
    <x v="59"/>
    <n v="11335.122001"/>
  </r>
  <r>
    <s v="Incremental"/>
    <s v="NonMedia"/>
    <x v="0"/>
    <x v="0"/>
    <x v="46"/>
    <s v=" Total_JP"/>
    <x v="60"/>
    <n v="6118.4376006000002"/>
  </r>
  <r>
    <s v="Incremental"/>
    <s v="NonMedia"/>
    <x v="0"/>
    <x v="0"/>
    <x v="46"/>
    <s v=" Total_JP"/>
    <x v="61"/>
    <n v="6118.4376006000002"/>
  </r>
  <r>
    <s v="Incremental"/>
    <s v="NonMedia"/>
    <x v="0"/>
    <x v="0"/>
    <x v="46"/>
    <s v=" Total_JP"/>
    <x v="62"/>
    <n v="6118.4376006000002"/>
  </r>
  <r>
    <s v="Incremental"/>
    <s v="NonMedia"/>
    <x v="0"/>
    <x v="0"/>
    <x v="46"/>
    <s v=" Total_JP"/>
    <x v="63"/>
    <n v="6118.4376006000002"/>
  </r>
  <r>
    <s v="Incremental"/>
    <s v="NonMedia"/>
    <x v="0"/>
    <x v="0"/>
    <x v="46"/>
    <s v=" Total_JP"/>
    <x v="64"/>
    <n v="6118.4376006000002"/>
  </r>
  <r>
    <s v="Incremental"/>
    <s v="NonMedia"/>
    <x v="0"/>
    <x v="0"/>
    <x v="46"/>
    <s v=" Total_JP"/>
    <x v="65"/>
    <n v="639.09300010000004"/>
  </r>
  <r>
    <s v="Incremental"/>
    <s v="NonMedia"/>
    <x v="0"/>
    <x v="0"/>
    <x v="46"/>
    <s v=" Total_JP"/>
    <x v="66"/>
    <n v="639.09300010000004"/>
  </r>
  <r>
    <s v="Incremental"/>
    <s v="NonMedia"/>
    <x v="0"/>
    <x v="0"/>
    <x v="46"/>
    <s v=" Total_JP"/>
    <x v="67"/>
    <n v="639.09300010000004"/>
  </r>
  <r>
    <s v="Incremental"/>
    <s v="NonMedia"/>
    <x v="0"/>
    <x v="0"/>
    <x v="46"/>
    <s v=" Total_JP"/>
    <x v="68"/>
    <n v="639.09300010000004"/>
  </r>
  <r>
    <s v="Incremental"/>
    <s v="NonMedia"/>
    <x v="0"/>
    <x v="0"/>
    <x v="46"/>
    <s v=" Total_JP"/>
    <x v="69"/>
    <n v="126.414"/>
  </r>
  <r>
    <s v="Incremental"/>
    <s v="NonMedia"/>
    <x v="0"/>
    <x v="0"/>
    <x v="46"/>
    <s v=" Total_JP"/>
    <x v="70"/>
    <n v="126.414"/>
  </r>
  <r>
    <s v="Incremental"/>
    <s v="NonMedia"/>
    <x v="0"/>
    <x v="0"/>
    <x v="46"/>
    <s v=" Total_JP"/>
    <x v="71"/>
    <n v="126.414"/>
  </r>
  <r>
    <s v="Incremental"/>
    <s v="NonMedia"/>
    <x v="0"/>
    <x v="0"/>
    <x v="46"/>
    <s v=" Total_JP"/>
    <x v="72"/>
    <n v="126.414"/>
  </r>
  <r>
    <s v="Incremental"/>
    <s v="NonMedia"/>
    <x v="0"/>
    <x v="0"/>
    <x v="46"/>
    <s v=" Total_JP"/>
    <x v="73"/>
    <n v="219.11760000000001"/>
  </r>
  <r>
    <s v="Incremental"/>
    <s v="NonMedia"/>
    <x v="0"/>
    <x v="0"/>
    <x v="46"/>
    <s v=" Total_JP"/>
    <x v="74"/>
    <n v="219.11760000000001"/>
  </r>
  <r>
    <s v="Incremental"/>
    <s v="NonMedia"/>
    <x v="0"/>
    <x v="0"/>
    <x v="46"/>
    <s v=" Total_JP"/>
    <x v="75"/>
    <n v="219.11760000000001"/>
  </r>
  <r>
    <s v="Incremental"/>
    <s v="NonMedia"/>
    <x v="0"/>
    <x v="0"/>
    <x v="46"/>
    <s v=" Total_JP"/>
    <x v="76"/>
    <n v="219.11760000000001"/>
  </r>
  <r>
    <s v="Incremental"/>
    <s v="NonMedia"/>
    <x v="0"/>
    <x v="0"/>
    <x v="46"/>
    <s v=" Total_JP"/>
    <x v="77"/>
    <n v="219.11760000000001"/>
  </r>
  <r>
    <s v="Incremental"/>
    <s v="NonMedia"/>
    <x v="0"/>
    <x v="0"/>
    <x v="46"/>
    <s v=" Total_JP"/>
    <x v="78"/>
    <n v="323.05799999999999"/>
  </r>
  <r>
    <s v="Incremental"/>
    <s v="NonMedia"/>
    <x v="0"/>
    <x v="0"/>
    <x v="46"/>
    <s v=" Total_JP"/>
    <x v="79"/>
    <n v="323.05799999999999"/>
  </r>
  <r>
    <s v="Incremental"/>
    <s v="NonMedia"/>
    <x v="0"/>
    <x v="0"/>
    <x v="46"/>
    <s v=" Total_JP"/>
    <x v="80"/>
    <n v="323.05799999999999"/>
  </r>
  <r>
    <s v="Incremental"/>
    <s v="NonMedia"/>
    <x v="0"/>
    <x v="0"/>
    <x v="46"/>
    <s v=" Total_JP"/>
    <x v="81"/>
    <n v="323.05799999999999"/>
  </r>
  <r>
    <s v="Incremental"/>
    <s v="NonMedia"/>
    <x v="0"/>
    <x v="0"/>
    <x v="46"/>
    <s v=" Total_JP"/>
    <x v="82"/>
    <n v="280.92"/>
  </r>
  <r>
    <s v="Incremental"/>
    <s v="NonMedia"/>
    <x v="0"/>
    <x v="0"/>
    <x v="46"/>
    <s v=" Total_JP"/>
    <x v="83"/>
    <n v="280.92"/>
  </r>
  <r>
    <s v="Incremental"/>
    <s v="NonMedia"/>
    <x v="0"/>
    <x v="0"/>
    <x v="46"/>
    <s v=" Total_JP"/>
    <x v="84"/>
    <n v="280.92"/>
  </r>
  <r>
    <s v="Incremental"/>
    <s v="NonMedia"/>
    <x v="0"/>
    <x v="0"/>
    <x v="46"/>
    <s v=" Total_JP"/>
    <x v="85"/>
    <n v="280.92"/>
  </r>
  <r>
    <s v="Incremental"/>
    <s v="NonMedia"/>
    <x v="0"/>
    <x v="0"/>
    <x v="46"/>
    <s v=" Total_JP"/>
    <x v="86"/>
    <n v="280.92"/>
  </r>
  <r>
    <s v="Incremental"/>
    <s v="NonMedia"/>
    <x v="0"/>
    <x v="0"/>
    <x v="46"/>
    <s v=" Total_JP"/>
    <x v="87"/>
    <n v="351.15"/>
  </r>
  <r>
    <s v="Incremental"/>
    <s v="NonMedia"/>
    <x v="0"/>
    <x v="0"/>
    <x v="46"/>
    <s v=" Total_JP"/>
    <x v="88"/>
    <n v="351.15"/>
  </r>
  <r>
    <s v="Incremental"/>
    <s v="NonMedia"/>
    <x v="0"/>
    <x v="0"/>
    <x v="46"/>
    <s v=" Total_JP"/>
    <x v="89"/>
    <n v="351.15"/>
  </r>
  <r>
    <s v="Incremental"/>
    <s v="NonMedia"/>
    <x v="0"/>
    <x v="0"/>
    <x v="46"/>
    <s v=" Total_JP"/>
    <x v="90"/>
    <n v="351.15"/>
  </r>
  <r>
    <s v="Incremental"/>
    <s v="NonMedia"/>
    <x v="0"/>
    <x v="0"/>
    <x v="46"/>
    <s v=" Total_JP"/>
    <x v="91"/>
    <n v="316.03500000000003"/>
  </r>
  <r>
    <s v="Incremental"/>
    <s v="NonMedia"/>
    <x v="0"/>
    <x v="0"/>
    <x v="46"/>
    <s v=" Total_JP"/>
    <x v="92"/>
    <n v="316.03500000000003"/>
  </r>
  <r>
    <s v="Incremental"/>
    <s v="NonMedia"/>
    <x v="0"/>
    <x v="0"/>
    <x v="46"/>
    <s v=" Total_JP"/>
    <x v="93"/>
    <n v="316.03500000000003"/>
  </r>
  <r>
    <s v="Incremental"/>
    <s v="NonMedia"/>
    <x v="0"/>
    <x v="0"/>
    <x v="46"/>
    <s v=" Total_JP"/>
    <x v="94"/>
    <n v="316.03500000000003"/>
  </r>
  <r>
    <s v="Incremental"/>
    <s v="NonMedia"/>
    <x v="0"/>
    <x v="0"/>
    <x v="46"/>
    <s v=" Total_JP"/>
    <x v="95"/>
    <n v="280.92"/>
  </r>
  <r>
    <s v="Incremental"/>
    <s v="NonMedia"/>
    <x v="0"/>
    <x v="0"/>
    <x v="46"/>
    <s v=" Total_JP"/>
    <x v="96"/>
    <n v="280.92"/>
  </r>
  <r>
    <s v="Incremental"/>
    <s v="NonMedia"/>
    <x v="0"/>
    <x v="0"/>
    <x v="46"/>
    <s v=" Total_JP"/>
    <x v="97"/>
    <n v="280.92"/>
  </r>
  <r>
    <s v="Incremental"/>
    <s v="NonMedia"/>
    <x v="0"/>
    <x v="0"/>
    <x v="46"/>
    <s v=" Total_JP"/>
    <x v="98"/>
    <n v="280.92"/>
  </r>
  <r>
    <s v="Incremental"/>
    <s v="NonMedia"/>
    <x v="0"/>
    <x v="0"/>
    <x v="46"/>
    <s v=" Total_JP"/>
    <x v="99"/>
    <n v="280.92"/>
  </r>
  <r>
    <s v="Incremental"/>
    <s v="NonMedia"/>
    <x v="0"/>
    <x v="0"/>
    <x v="46"/>
    <s v=" Total_JP"/>
    <x v="100"/>
    <n v="2001.5550002"/>
  </r>
  <r>
    <s v="Incremental"/>
    <s v="NonMedia"/>
    <x v="0"/>
    <x v="0"/>
    <x v="46"/>
    <s v=" Total_JP"/>
    <x v="101"/>
    <n v="2001.5550002"/>
  </r>
  <r>
    <s v="Incremental"/>
    <s v="NonMedia"/>
    <x v="0"/>
    <x v="0"/>
    <x v="46"/>
    <s v=" Total_JP"/>
    <x v="102"/>
    <n v="2001.5550002"/>
  </r>
  <r>
    <s v="Incremental"/>
    <s v="NonMedia"/>
    <x v="0"/>
    <x v="0"/>
    <x v="46"/>
    <s v=" Total_JP"/>
    <x v="103"/>
    <n v="2001.5550002"/>
  </r>
  <r>
    <s v="Incremental"/>
    <s v="NonMedia"/>
    <x v="0"/>
    <x v="0"/>
    <x v="46"/>
    <s v=" Total_JP"/>
    <x v="104"/>
    <n v="5990.6190005999997"/>
  </r>
  <r>
    <s v="Incremental"/>
    <s v="NonMedia"/>
    <x v="0"/>
    <x v="0"/>
    <x v="46"/>
    <s v=" Total_JP"/>
    <x v="105"/>
    <n v="5990.6190005999997"/>
  </r>
  <r>
    <s v="Incremental"/>
    <s v="NonMedia"/>
    <x v="0"/>
    <x v="0"/>
    <x v="46"/>
    <s v=" Total_JP"/>
    <x v="106"/>
    <n v="5990.6190005999997"/>
  </r>
  <r>
    <s v="Incremental"/>
    <s v="NonMedia"/>
    <x v="0"/>
    <x v="0"/>
    <x v="46"/>
    <s v=" Total_JP"/>
    <x v="107"/>
    <n v="5990.6190005999997"/>
  </r>
  <r>
    <s v="Incremental"/>
    <s v="NonMedia"/>
    <x v="0"/>
    <x v="0"/>
    <x v="46"/>
    <s v=" Total_JP"/>
    <x v="108"/>
    <n v="7865.7600007000001"/>
  </r>
  <r>
    <s v="Incremental"/>
    <s v="NonMedia"/>
    <x v="0"/>
    <x v="0"/>
    <x v="46"/>
    <s v=" Total_JP"/>
    <x v="109"/>
    <n v="7865.7600007000001"/>
  </r>
  <r>
    <s v="Incremental"/>
    <s v="NonMedia"/>
    <x v="0"/>
    <x v="0"/>
    <x v="46"/>
    <s v=" Total_JP"/>
    <x v="110"/>
    <n v="7865.7600007000001"/>
  </r>
  <r>
    <s v="Incremental"/>
    <s v="NonMedia"/>
    <x v="0"/>
    <x v="0"/>
    <x v="46"/>
    <s v=" Total_JP"/>
    <x v="111"/>
    <n v="7865.7600007000001"/>
  </r>
  <r>
    <s v="Incremental"/>
    <s v="NonMedia"/>
    <x v="0"/>
    <x v="0"/>
    <x v="46"/>
    <s v=" Total_JP"/>
    <x v="112"/>
    <n v="7011.7632006000003"/>
  </r>
  <r>
    <s v="Incremental"/>
    <s v="NonMedia"/>
    <x v="0"/>
    <x v="0"/>
    <x v="46"/>
    <s v=" Total_JP"/>
    <x v="113"/>
    <n v="7011.7632006000003"/>
  </r>
  <r>
    <s v="Incremental"/>
    <s v="NonMedia"/>
    <x v="0"/>
    <x v="0"/>
    <x v="46"/>
    <s v=" Total_JP"/>
    <x v="114"/>
    <n v="7011.7632006000003"/>
  </r>
  <r>
    <s v="Incremental"/>
    <s v="NonMedia"/>
    <x v="0"/>
    <x v="0"/>
    <x v="46"/>
    <s v=" Total_JP"/>
    <x v="115"/>
    <n v="7011.7632006000003"/>
  </r>
  <r>
    <s v="Incremental"/>
    <s v="NonMedia"/>
    <x v="0"/>
    <x v="0"/>
    <x v="46"/>
    <s v=" Total_JP"/>
    <x v="116"/>
    <n v="7011.7632006000003"/>
  </r>
  <r>
    <s v="Incremental"/>
    <s v="NonMedia"/>
    <x v="0"/>
    <x v="0"/>
    <x v="46"/>
    <s v=" Total_JP"/>
    <x v="117"/>
    <n v="28.091999999999999"/>
  </r>
  <r>
    <s v="Incremental"/>
    <s v="NonMedia"/>
    <x v="0"/>
    <x v="0"/>
    <x v="46"/>
    <s v=" Total_JP"/>
    <x v="118"/>
    <n v="28.091999999999999"/>
  </r>
  <r>
    <s v="Incremental"/>
    <s v="NonMedia"/>
    <x v="0"/>
    <x v="0"/>
    <x v="46"/>
    <s v=" Total_JP"/>
    <x v="119"/>
    <n v="28.091999999999999"/>
  </r>
  <r>
    <s v="Incremental"/>
    <s v="NonMedia"/>
    <x v="0"/>
    <x v="0"/>
    <x v="46"/>
    <s v=" Total_JP"/>
    <x v="120"/>
    <n v="28.091999999999999"/>
  </r>
  <r>
    <s v="Incremental"/>
    <s v="NonMedia"/>
    <x v="0"/>
    <x v="0"/>
    <x v="46"/>
    <s v=" Total_JP"/>
    <x v="121"/>
    <n v="2213.6496001999999"/>
  </r>
  <r>
    <s v="Incremental"/>
    <s v="NonMedia"/>
    <x v="0"/>
    <x v="0"/>
    <x v="46"/>
    <s v=" Total_JP"/>
    <x v="122"/>
    <n v="2213.6496001999999"/>
  </r>
  <r>
    <s v="Incremental"/>
    <s v="NonMedia"/>
    <x v="0"/>
    <x v="0"/>
    <x v="46"/>
    <s v=" Total_JP"/>
    <x v="123"/>
    <n v="2213.6496001999999"/>
  </r>
  <r>
    <s v="Incremental"/>
    <s v="NonMedia"/>
    <x v="0"/>
    <x v="0"/>
    <x v="46"/>
    <s v=" Total_JP"/>
    <x v="124"/>
    <n v="2213.6496001999999"/>
  </r>
  <r>
    <s v="Incremental"/>
    <s v="NonMedia"/>
    <x v="0"/>
    <x v="0"/>
    <x v="46"/>
    <s v=" Total_JP"/>
    <x v="125"/>
    <n v="2213.6496001999999"/>
  </r>
  <r>
    <s v="Incremental"/>
    <s v="NonMedia"/>
    <x v="0"/>
    <x v="0"/>
    <x v="46"/>
    <s v=" Total_JP"/>
    <x v="126"/>
    <n v="5407.7100005000002"/>
  </r>
  <r>
    <s v="Incremental"/>
    <s v="NonMedia"/>
    <x v="0"/>
    <x v="0"/>
    <x v="46"/>
    <s v=" Total_JP"/>
    <x v="127"/>
    <n v="5407.7100005000002"/>
  </r>
  <r>
    <s v="Incremental"/>
    <s v="NonMedia"/>
    <x v="0"/>
    <x v="0"/>
    <x v="46"/>
    <s v=" Total_JP"/>
    <x v="128"/>
    <n v="5407.7100005000002"/>
  </r>
  <r>
    <s v="Incremental"/>
    <s v="NonMedia"/>
    <x v="0"/>
    <x v="0"/>
    <x v="46"/>
    <s v=" Total_JP"/>
    <x v="129"/>
    <n v="5407.7100005000002"/>
  </r>
  <r>
    <s v="Incremental"/>
    <s v="NonMedia"/>
    <x v="0"/>
    <x v="0"/>
    <x v="46"/>
    <s v=" Total_JP"/>
    <x v="130"/>
    <n v="5962.5270006000001"/>
  </r>
  <r>
    <s v="Incremental"/>
    <s v="NonMedia"/>
    <x v="0"/>
    <x v="0"/>
    <x v="46"/>
    <s v=" Total_JP"/>
    <x v="131"/>
    <n v="5962.5270006000001"/>
  </r>
  <r>
    <s v="Incremental"/>
    <s v="NonMedia"/>
    <x v="0"/>
    <x v="0"/>
    <x v="46"/>
    <s v=" Total_JP"/>
    <x v="132"/>
    <n v="5962.5270006000001"/>
  </r>
  <r>
    <s v="Incremental"/>
    <s v="NonMedia"/>
    <x v="0"/>
    <x v="0"/>
    <x v="46"/>
    <s v=" Total_JP"/>
    <x v="133"/>
    <n v="5962.5270006000001"/>
  </r>
  <r>
    <s v="Incremental"/>
    <s v="NonMedia"/>
    <x v="0"/>
    <x v="0"/>
    <x v="46"/>
    <s v=" Total_JP"/>
    <x v="134"/>
    <n v="5230.7304004999996"/>
  </r>
  <r>
    <s v="Incremental"/>
    <s v="NonMedia"/>
    <x v="0"/>
    <x v="0"/>
    <x v="46"/>
    <s v=" Total_JP"/>
    <x v="135"/>
    <n v="5230.7304004999996"/>
  </r>
  <r>
    <s v="Incremental"/>
    <s v="NonMedia"/>
    <x v="0"/>
    <x v="0"/>
    <x v="46"/>
    <s v=" Total_JP"/>
    <x v="136"/>
    <n v="5230.7304004999996"/>
  </r>
  <r>
    <s v="Incremental"/>
    <s v="NonMedia"/>
    <x v="0"/>
    <x v="0"/>
    <x v="46"/>
    <s v=" Total_JP"/>
    <x v="137"/>
    <n v="5230.7304004999996"/>
  </r>
  <r>
    <s v="Incremental"/>
    <s v="NonMedia"/>
    <x v="0"/>
    <x v="0"/>
    <x v="46"/>
    <s v=" Total_JP"/>
    <x v="138"/>
    <n v="5230.7304004999996"/>
  </r>
  <r>
    <s v="Incremental"/>
    <s v="NonMedia"/>
    <x v="0"/>
    <x v="0"/>
    <x v="46"/>
    <s v=" Total_JP"/>
    <x v="139"/>
    <n v="9221.1990009000001"/>
  </r>
  <r>
    <s v="Incremental"/>
    <s v="NonMedia"/>
    <x v="0"/>
    <x v="0"/>
    <x v="46"/>
    <s v=" Total_JP"/>
    <x v="140"/>
    <n v="9221.1990009000001"/>
  </r>
  <r>
    <s v="Incremental"/>
    <s v="NonMedia"/>
    <x v="0"/>
    <x v="0"/>
    <x v="46"/>
    <s v=" Total_JP"/>
    <x v="141"/>
    <n v="9221.1990009000001"/>
  </r>
  <r>
    <s v="Incremental"/>
    <s v="NonMedia"/>
    <x v="0"/>
    <x v="0"/>
    <x v="46"/>
    <s v=" Total_JP"/>
    <x v="142"/>
    <n v="9221.1990009000001"/>
  </r>
  <r>
    <s v="Incremental"/>
    <s v="NonMedia"/>
    <x v="0"/>
    <x v="0"/>
    <x v="46"/>
    <s v=" Total_JP"/>
    <x v="143"/>
    <n v="10534.500001"/>
  </r>
  <r>
    <s v="Incremental"/>
    <s v="NonMedia"/>
    <x v="0"/>
    <x v="0"/>
    <x v="46"/>
    <s v=" Total_JP"/>
    <x v="144"/>
    <n v="10534.500001"/>
  </r>
  <r>
    <s v="Incremental"/>
    <s v="NonMedia"/>
    <x v="0"/>
    <x v="0"/>
    <x v="46"/>
    <s v=" Total_JP"/>
    <x v="145"/>
    <n v="10534.500001"/>
  </r>
  <r>
    <s v="Incremental"/>
    <s v="NonMedia"/>
    <x v="0"/>
    <x v="0"/>
    <x v="46"/>
    <s v=" Total_JP"/>
    <x v="146"/>
    <n v="10534.500001"/>
  </r>
  <r>
    <s v="Incremental"/>
    <s v="NonMedia"/>
    <x v="0"/>
    <x v="0"/>
    <x v="46"/>
    <s v=" Total_JP"/>
    <x v="147"/>
    <n v="10388.421601"/>
  </r>
  <r>
    <s v="Incremental"/>
    <s v="NonMedia"/>
    <x v="0"/>
    <x v="0"/>
    <x v="46"/>
    <s v=" Total_JP"/>
    <x v="148"/>
    <n v="10388.421601"/>
  </r>
  <r>
    <s v="Incremental"/>
    <s v="NonMedia"/>
    <x v="0"/>
    <x v="0"/>
    <x v="46"/>
    <s v=" Total_JP"/>
    <x v="149"/>
    <n v="10388.421601"/>
  </r>
  <r>
    <s v="Incremental"/>
    <s v="NonMedia"/>
    <x v="0"/>
    <x v="0"/>
    <x v="46"/>
    <s v=" Total_JP"/>
    <x v="150"/>
    <n v="10388.421601"/>
  </r>
  <r>
    <s v="Incremental"/>
    <s v="NonMedia"/>
    <x v="0"/>
    <x v="0"/>
    <x v="46"/>
    <s v=" Total_JP"/>
    <x v="151"/>
    <n v="10388.421601"/>
  </r>
  <r>
    <s v="Incremental"/>
    <s v="NonMedia"/>
    <x v="0"/>
    <x v="0"/>
    <x v="46"/>
    <s v=" Total_JP"/>
    <x v="152"/>
    <n v="13343.700001200001"/>
  </r>
  <r>
    <s v="Incremental"/>
    <s v="NonMedia"/>
    <x v="0"/>
    <x v="0"/>
    <x v="46"/>
    <s v=" Total_JP"/>
    <x v="153"/>
    <n v="13343.700001200001"/>
  </r>
  <r>
    <s v="Incremental"/>
    <s v="NonMedia"/>
    <x v="0"/>
    <x v="0"/>
    <x v="46"/>
    <s v=" Total_JP"/>
    <x v="154"/>
    <n v="13343.700001200001"/>
  </r>
  <r>
    <s v="Incremental"/>
    <s v="NonMedia"/>
    <x v="0"/>
    <x v="0"/>
    <x v="46"/>
    <s v=" Total_JP"/>
    <x v="155"/>
    <n v="13343.700001200001"/>
  </r>
  <r>
    <s v="Incremental"/>
    <s v="NonMedia"/>
    <x v="0"/>
    <x v="0"/>
    <x v="47"/>
    <s v=" Total_JP"/>
    <x v="0"/>
    <n v="834.39200010000002"/>
  </r>
  <r>
    <s v="Incremental"/>
    <s v="NonMedia"/>
    <x v="0"/>
    <x v="0"/>
    <x v="47"/>
    <s v=" Total_JP"/>
    <x v="1"/>
    <n v="834.39200010000002"/>
  </r>
  <r>
    <s v="Incremental"/>
    <s v="NonMedia"/>
    <x v="0"/>
    <x v="0"/>
    <x v="47"/>
    <s v=" Total_JP"/>
    <x v="2"/>
    <n v="834.39200010000002"/>
  </r>
  <r>
    <s v="Incremental"/>
    <s v="NonMedia"/>
    <x v="0"/>
    <x v="0"/>
    <x v="47"/>
    <s v=" Total_JP"/>
    <x v="3"/>
    <n v="834.39200010000002"/>
  </r>
  <r>
    <s v="Incremental"/>
    <s v="NonMedia"/>
    <x v="0"/>
    <x v="0"/>
    <x v="47"/>
    <s v=" Total_JP"/>
    <x v="4"/>
    <n v="994.85200010000005"/>
  </r>
  <r>
    <s v="Incremental"/>
    <s v="NonMedia"/>
    <x v="0"/>
    <x v="0"/>
    <x v="47"/>
    <s v=" Total_JP"/>
    <x v="5"/>
    <n v="994.85200010000005"/>
  </r>
  <r>
    <s v="Incremental"/>
    <s v="NonMedia"/>
    <x v="0"/>
    <x v="0"/>
    <x v="47"/>
    <s v=" Total_JP"/>
    <x v="6"/>
    <n v="994.85200010000005"/>
  </r>
  <r>
    <s v="Incremental"/>
    <s v="NonMedia"/>
    <x v="0"/>
    <x v="0"/>
    <x v="47"/>
    <s v=" Total_JP"/>
    <x v="7"/>
    <n v="994.85200010000005"/>
  </r>
  <r>
    <s v="Incremental"/>
    <s v="NonMedia"/>
    <x v="0"/>
    <x v="0"/>
    <x v="47"/>
    <s v=" Total_JP"/>
    <x v="8"/>
    <n v="2471.0840002"/>
  </r>
  <r>
    <s v="Incremental"/>
    <s v="NonMedia"/>
    <x v="0"/>
    <x v="0"/>
    <x v="47"/>
    <s v=" Total_JP"/>
    <x v="9"/>
    <n v="2471.0840002"/>
  </r>
  <r>
    <s v="Incremental"/>
    <s v="NonMedia"/>
    <x v="0"/>
    <x v="0"/>
    <x v="47"/>
    <s v=" Total_JP"/>
    <x v="10"/>
    <n v="2471.0840002"/>
  </r>
  <r>
    <s v="Incremental"/>
    <s v="NonMedia"/>
    <x v="0"/>
    <x v="0"/>
    <x v="47"/>
    <s v=" Total_JP"/>
    <x v="11"/>
    <n v="2471.0840002"/>
  </r>
  <r>
    <s v="Incremental"/>
    <s v="NonMedia"/>
    <x v="0"/>
    <x v="0"/>
    <x v="47"/>
    <s v=" Total_JP"/>
    <x v="12"/>
    <n v="1636.6920001999999"/>
  </r>
  <r>
    <s v="Incremental"/>
    <s v="NonMedia"/>
    <x v="0"/>
    <x v="0"/>
    <x v="47"/>
    <s v=" Total_JP"/>
    <x v="13"/>
    <n v="1636.6920001999999"/>
  </r>
  <r>
    <s v="Incremental"/>
    <s v="NonMedia"/>
    <x v="0"/>
    <x v="0"/>
    <x v="47"/>
    <s v=" Total_JP"/>
    <x v="14"/>
    <n v="1636.6920001999999"/>
  </r>
  <r>
    <s v="Incremental"/>
    <s v="NonMedia"/>
    <x v="0"/>
    <x v="0"/>
    <x v="47"/>
    <s v=" Total_JP"/>
    <x v="15"/>
    <n v="1636.6920001999999"/>
  </r>
  <r>
    <s v="Incremental"/>
    <s v="NonMedia"/>
    <x v="0"/>
    <x v="0"/>
    <x v="47"/>
    <s v=" Total_JP"/>
    <x v="16"/>
    <n v="1636.6920001999999"/>
  </r>
  <r>
    <s v="Incremental"/>
    <s v="NonMedia"/>
    <x v="0"/>
    <x v="0"/>
    <x v="47"/>
    <s v=" Total_JP"/>
    <x v="17"/>
    <n v="2150.1640001999999"/>
  </r>
  <r>
    <s v="Incremental"/>
    <s v="NonMedia"/>
    <x v="0"/>
    <x v="0"/>
    <x v="47"/>
    <s v=" Total_JP"/>
    <x v="18"/>
    <n v="2150.1640001999999"/>
  </r>
  <r>
    <s v="Incremental"/>
    <s v="NonMedia"/>
    <x v="0"/>
    <x v="0"/>
    <x v="47"/>
    <s v=" Total_JP"/>
    <x v="19"/>
    <n v="2150.1640001999999"/>
  </r>
  <r>
    <s v="Incremental"/>
    <s v="NonMedia"/>
    <x v="0"/>
    <x v="0"/>
    <x v="47"/>
    <s v=" Total_JP"/>
    <x v="20"/>
    <n v="2150.1640001999999"/>
  </r>
  <r>
    <s v="Incremental"/>
    <s v="NonMedia"/>
    <x v="0"/>
    <x v="0"/>
    <x v="47"/>
    <s v=" Total_JP"/>
    <x v="21"/>
    <n v="2695.7280002000002"/>
  </r>
  <r>
    <s v="Incremental"/>
    <s v="NonMedia"/>
    <x v="0"/>
    <x v="0"/>
    <x v="47"/>
    <s v=" Total_JP"/>
    <x v="22"/>
    <n v="2695.7280002000002"/>
  </r>
  <r>
    <s v="Incremental"/>
    <s v="NonMedia"/>
    <x v="0"/>
    <x v="0"/>
    <x v="47"/>
    <s v=" Total_JP"/>
    <x v="23"/>
    <n v="2695.7280002000002"/>
  </r>
  <r>
    <s v="Incremental"/>
    <s v="NonMedia"/>
    <x v="0"/>
    <x v="0"/>
    <x v="47"/>
    <s v=" Total_JP"/>
    <x v="24"/>
    <n v="2695.7280002000002"/>
  </r>
  <r>
    <s v="Incremental"/>
    <s v="NonMedia"/>
    <x v="0"/>
    <x v="0"/>
    <x v="47"/>
    <s v=" Total_JP"/>
    <x v="25"/>
    <n v="1091.1280001"/>
  </r>
  <r>
    <s v="Incremental"/>
    <s v="NonMedia"/>
    <x v="0"/>
    <x v="0"/>
    <x v="47"/>
    <s v=" Total_JP"/>
    <x v="26"/>
    <n v="1091.1280001"/>
  </r>
  <r>
    <s v="Incremental"/>
    <s v="NonMedia"/>
    <x v="0"/>
    <x v="0"/>
    <x v="47"/>
    <s v=" Total_JP"/>
    <x v="27"/>
    <n v="1091.1280001"/>
  </r>
  <r>
    <s v="Incremental"/>
    <s v="NonMedia"/>
    <x v="0"/>
    <x v="0"/>
    <x v="47"/>
    <s v=" Total_JP"/>
    <x v="28"/>
    <n v="1091.1280001"/>
  </r>
  <r>
    <s v="Incremental"/>
    <s v="NonMedia"/>
    <x v="0"/>
    <x v="0"/>
    <x v="47"/>
    <s v=" Total_JP"/>
    <x v="29"/>
    <n v="1091.1280001"/>
  </r>
  <r>
    <s v="Incremental"/>
    <s v="NonMedia"/>
    <x v="0"/>
    <x v="0"/>
    <x v="47"/>
    <s v=" Total_JP"/>
    <x v="30"/>
    <n v="1508.3240000999999"/>
  </r>
  <r>
    <s v="Incremental"/>
    <s v="NonMedia"/>
    <x v="0"/>
    <x v="0"/>
    <x v="47"/>
    <s v=" Total_JP"/>
    <x v="31"/>
    <n v="1508.3240000999999"/>
  </r>
  <r>
    <s v="Incremental"/>
    <s v="NonMedia"/>
    <x v="0"/>
    <x v="0"/>
    <x v="47"/>
    <s v=" Total_JP"/>
    <x v="32"/>
    <n v="1508.3240000999999"/>
  </r>
  <r>
    <s v="Incremental"/>
    <s v="NonMedia"/>
    <x v="0"/>
    <x v="0"/>
    <x v="47"/>
    <s v=" Total_JP"/>
    <x v="33"/>
    <n v="1508.3240000999999"/>
  </r>
  <r>
    <s v="Incremental"/>
    <s v="NonMedia"/>
    <x v="0"/>
    <x v="0"/>
    <x v="47"/>
    <s v=" Total_JP"/>
    <x v="34"/>
    <n v="1668.7840002"/>
  </r>
  <r>
    <s v="Incremental"/>
    <s v="NonMedia"/>
    <x v="0"/>
    <x v="0"/>
    <x v="47"/>
    <s v=" Total_JP"/>
    <x v="35"/>
    <n v="1668.7840002"/>
  </r>
  <r>
    <s v="Incremental"/>
    <s v="NonMedia"/>
    <x v="0"/>
    <x v="0"/>
    <x v="47"/>
    <s v=" Total_JP"/>
    <x v="36"/>
    <n v="1668.7840002"/>
  </r>
  <r>
    <s v="Incremental"/>
    <s v="NonMedia"/>
    <x v="0"/>
    <x v="0"/>
    <x v="47"/>
    <s v=" Total_JP"/>
    <x v="37"/>
    <n v="1668.7840002"/>
  </r>
  <r>
    <s v="Incremental"/>
    <s v="NonMedia"/>
    <x v="0"/>
    <x v="0"/>
    <x v="47"/>
    <s v=" Total_JP"/>
    <x v="38"/>
    <n v="1668.7840002"/>
  </r>
  <r>
    <s v="Incremental"/>
    <s v="NonMedia"/>
    <x v="0"/>
    <x v="0"/>
    <x v="47"/>
    <s v=" Total_JP"/>
    <x v="39"/>
    <n v="1476.2320001000001"/>
  </r>
  <r>
    <s v="Incremental"/>
    <s v="NonMedia"/>
    <x v="0"/>
    <x v="0"/>
    <x v="47"/>
    <s v=" Total_JP"/>
    <x v="40"/>
    <n v="1476.2320001000001"/>
  </r>
  <r>
    <s v="Incremental"/>
    <s v="NonMedia"/>
    <x v="0"/>
    <x v="0"/>
    <x v="47"/>
    <s v=" Total_JP"/>
    <x v="41"/>
    <n v="1476.2320001000001"/>
  </r>
  <r>
    <s v="Incremental"/>
    <s v="NonMedia"/>
    <x v="0"/>
    <x v="0"/>
    <x v="47"/>
    <s v=" Total_JP"/>
    <x v="42"/>
    <n v="1476.2320001000001"/>
  </r>
  <r>
    <s v="Incremental"/>
    <s v="NonMedia"/>
    <x v="0"/>
    <x v="0"/>
    <x v="47"/>
    <s v=" Total_JP"/>
    <x v="43"/>
    <n v="1636.6920001999999"/>
  </r>
  <r>
    <s v="Incremental"/>
    <s v="NonMedia"/>
    <x v="0"/>
    <x v="0"/>
    <x v="47"/>
    <s v=" Total_JP"/>
    <x v="44"/>
    <n v="1636.6920001999999"/>
  </r>
  <r>
    <s v="Incremental"/>
    <s v="NonMedia"/>
    <x v="0"/>
    <x v="0"/>
    <x v="47"/>
    <s v=" Total_JP"/>
    <x v="45"/>
    <n v="1636.6920001999999"/>
  </r>
  <r>
    <s v="Incremental"/>
    <s v="NonMedia"/>
    <x v="0"/>
    <x v="0"/>
    <x v="47"/>
    <s v=" Total_JP"/>
    <x v="46"/>
    <n v="1636.6920001999999"/>
  </r>
  <r>
    <s v="Incremental"/>
    <s v="NonMedia"/>
    <x v="0"/>
    <x v="0"/>
    <x v="47"/>
    <s v=" Total_JP"/>
    <x v="47"/>
    <n v="1668.7840002"/>
  </r>
  <r>
    <s v="Incremental"/>
    <s v="NonMedia"/>
    <x v="0"/>
    <x v="0"/>
    <x v="47"/>
    <s v=" Total_JP"/>
    <x v="48"/>
    <n v="1668.7840002"/>
  </r>
  <r>
    <s v="Incremental"/>
    <s v="NonMedia"/>
    <x v="0"/>
    <x v="0"/>
    <x v="47"/>
    <s v=" Total_JP"/>
    <x v="49"/>
    <n v="1668.7840002"/>
  </r>
  <r>
    <s v="Incremental"/>
    <s v="NonMedia"/>
    <x v="0"/>
    <x v="0"/>
    <x v="47"/>
    <s v=" Total_JP"/>
    <x v="50"/>
    <n v="1668.7840002"/>
  </r>
  <r>
    <s v="Incremental"/>
    <s v="NonMedia"/>
    <x v="0"/>
    <x v="0"/>
    <x v="47"/>
    <s v=" Total_JP"/>
    <x v="51"/>
    <n v="1668.7840002"/>
  </r>
  <r>
    <s v="Incremental"/>
    <s v="NonMedia"/>
    <x v="0"/>
    <x v="0"/>
    <x v="47"/>
    <s v=" Total_JP"/>
    <x v="52"/>
    <n v="1091.1280001"/>
  </r>
  <r>
    <s v="Incremental"/>
    <s v="NonMedia"/>
    <x v="0"/>
    <x v="0"/>
    <x v="47"/>
    <s v=" Total_JP"/>
    <x v="53"/>
    <n v="1091.1280001"/>
  </r>
  <r>
    <s v="Incremental"/>
    <s v="NonMedia"/>
    <x v="0"/>
    <x v="0"/>
    <x v="47"/>
    <s v=" Total_JP"/>
    <x v="54"/>
    <n v="1091.1280001"/>
  </r>
  <r>
    <s v="Incremental"/>
    <s v="NonMedia"/>
    <x v="0"/>
    <x v="0"/>
    <x v="47"/>
    <s v=" Total_JP"/>
    <x v="55"/>
    <n v="1091.1280001"/>
  </r>
  <r>
    <s v="Incremental"/>
    <s v="NonMedia"/>
    <x v="0"/>
    <x v="0"/>
    <x v="47"/>
    <s v=" Total_JP"/>
    <x v="56"/>
    <n v="2294.5780002000001"/>
  </r>
  <r>
    <s v="Incremental"/>
    <s v="NonMedia"/>
    <x v="0"/>
    <x v="0"/>
    <x v="47"/>
    <s v=" Total_JP"/>
    <x v="57"/>
    <n v="2294.5780002000001"/>
  </r>
  <r>
    <s v="Incremental"/>
    <s v="NonMedia"/>
    <x v="0"/>
    <x v="0"/>
    <x v="47"/>
    <s v=" Total_JP"/>
    <x v="58"/>
    <n v="2294.5780002000001"/>
  </r>
  <r>
    <s v="Incremental"/>
    <s v="NonMedia"/>
    <x v="0"/>
    <x v="0"/>
    <x v="47"/>
    <s v=" Total_JP"/>
    <x v="59"/>
    <n v="2294.5780002000001"/>
  </r>
  <r>
    <s v="Incremental"/>
    <s v="NonMedia"/>
    <x v="0"/>
    <x v="0"/>
    <x v="47"/>
    <s v=" Total_JP"/>
    <x v="60"/>
    <n v="648.25840010000002"/>
  </r>
  <r>
    <s v="Incremental"/>
    <s v="NonMedia"/>
    <x v="0"/>
    <x v="0"/>
    <x v="47"/>
    <s v=" Total_JP"/>
    <x v="61"/>
    <n v="648.25840010000002"/>
  </r>
  <r>
    <s v="Incremental"/>
    <s v="NonMedia"/>
    <x v="0"/>
    <x v="0"/>
    <x v="47"/>
    <s v=" Total_JP"/>
    <x v="62"/>
    <n v="648.25840010000002"/>
  </r>
  <r>
    <s v="Incremental"/>
    <s v="NonMedia"/>
    <x v="0"/>
    <x v="0"/>
    <x v="47"/>
    <s v=" Total_JP"/>
    <x v="63"/>
    <n v="648.25840010000002"/>
  </r>
  <r>
    <s v="Incremental"/>
    <s v="NonMedia"/>
    <x v="0"/>
    <x v="0"/>
    <x v="47"/>
    <s v=" Total_JP"/>
    <x v="64"/>
    <n v="648.25840010000002"/>
  </r>
  <r>
    <s v="Incremental"/>
    <s v="NonMedia"/>
    <x v="0"/>
    <x v="0"/>
    <x v="47"/>
    <s v=" Total_JP"/>
    <x v="65"/>
    <n v="0"/>
  </r>
  <r>
    <s v="Incremental"/>
    <s v="NonMedia"/>
    <x v="0"/>
    <x v="0"/>
    <x v="47"/>
    <s v=" Total_JP"/>
    <x v="66"/>
    <n v="0"/>
  </r>
  <r>
    <s v="Incremental"/>
    <s v="NonMedia"/>
    <x v="0"/>
    <x v="0"/>
    <x v="47"/>
    <s v=" Total_JP"/>
    <x v="67"/>
    <n v="0"/>
  </r>
  <r>
    <s v="Incremental"/>
    <s v="NonMedia"/>
    <x v="0"/>
    <x v="0"/>
    <x v="47"/>
    <s v=" Total_JP"/>
    <x v="68"/>
    <n v="0"/>
  </r>
  <r>
    <s v="Incremental"/>
    <s v="NonMedia"/>
    <x v="0"/>
    <x v="0"/>
    <x v="47"/>
    <s v=" Total_JP"/>
    <x v="69"/>
    <n v="0"/>
  </r>
  <r>
    <s v="Incremental"/>
    <s v="NonMedia"/>
    <x v="0"/>
    <x v="0"/>
    <x v="47"/>
    <s v=" Total_JP"/>
    <x v="70"/>
    <n v="0"/>
  </r>
  <r>
    <s v="Incremental"/>
    <s v="NonMedia"/>
    <x v="0"/>
    <x v="0"/>
    <x v="47"/>
    <s v=" Total_JP"/>
    <x v="71"/>
    <n v="0"/>
  </r>
  <r>
    <s v="Incremental"/>
    <s v="NonMedia"/>
    <x v="0"/>
    <x v="0"/>
    <x v="47"/>
    <s v=" Total_JP"/>
    <x v="72"/>
    <n v="0"/>
  </r>
  <r>
    <s v="Incremental"/>
    <s v="NonMedia"/>
    <x v="0"/>
    <x v="0"/>
    <x v="47"/>
    <s v=" Total_JP"/>
    <x v="73"/>
    <n v="0"/>
  </r>
  <r>
    <s v="Incremental"/>
    <s v="NonMedia"/>
    <x v="0"/>
    <x v="0"/>
    <x v="47"/>
    <s v=" Total_JP"/>
    <x v="74"/>
    <n v="0"/>
  </r>
  <r>
    <s v="Incremental"/>
    <s v="NonMedia"/>
    <x v="0"/>
    <x v="0"/>
    <x v="47"/>
    <s v=" Total_JP"/>
    <x v="75"/>
    <n v="0"/>
  </r>
  <r>
    <s v="Incremental"/>
    <s v="NonMedia"/>
    <x v="0"/>
    <x v="0"/>
    <x v="47"/>
    <s v=" Total_JP"/>
    <x v="76"/>
    <n v="0"/>
  </r>
  <r>
    <s v="Incremental"/>
    <s v="NonMedia"/>
    <x v="0"/>
    <x v="0"/>
    <x v="47"/>
    <s v=" Total_JP"/>
    <x v="77"/>
    <n v="0"/>
  </r>
  <r>
    <s v="Incremental"/>
    <s v="NonMedia"/>
    <x v="0"/>
    <x v="0"/>
    <x v="47"/>
    <s v=" Total_JP"/>
    <x v="78"/>
    <n v="0"/>
  </r>
  <r>
    <s v="Incremental"/>
    <s v="NonMedia"/>
    <x v="0"/>
    <x v="0"/>
    <x v="47"/>
    <s v=" Total_JP"/>
    <x v="79"/>
    <n v="0"/>
  </r>
  <r>
    <s v="Incremental"/>
    <s v="NonMedia"/>
    <x v="0"/>
    <x v="0"/>
    <x v="47"/>
    <s v=" Total_JP"/>
    <x v="80"/>
    <n v="0"/>
  </r>
  <r>
    <s v="Incremental"/>
    <s v="NonMedia"/>
    <x v="0"/>
    <x v="0"/>
    <x v="47"/>
    <s v=" Total_JP"/>
    <x v="81"/>
    <n v="0"/>
  </r>
  <r>
    <s v="Incremental"/>
    <s v="NonMedia"/>
    <x v="0"/>
    <x v="0"/>
    <x v="47"/>
    <s v=" Total_JP"/>
    <x v="82"/>
    <n v="0"/>
  </r>
  <r>
    <s v="Incremental"/>
    <s v="NonMedia"/>
    <x v="0"/>
    <x v="0"/>
    <x v="47"/>
    <s v=" Total_JP"/>
    <x v="83"/>
    <n v="0"/>
  </r>
  <r>
    <s v="Incremental"/>
    <s v="NonMedia"/>
    <x v="0"/>
    <x v="0"/>
    <x v="47"/>
    <s v=" Total_JP"/>
    <x v="84"/>
    <n v="0"/>
  </r>
  <r>
    <s v="Incremental"/>
    <s v="NonMedia"/>
    <x v="0"/>
    <x v="0"/>
    <x v="47"/>
    <s v=" Total_JP"/>
    <x v="85"/>
    <n v="0"/>
  </r>
  <r>
    <s v="Incremental"/>
    <s v="NonMedia"/>
    <x v="0"/>
    <x v="0"/>
    <x v="47"/>
    <s v=" Total_JP"/>
    <x v="86"/>
    <n v="0"/>
  </r>
  <r>
    <s v="Incremental"/>
    <s v="NonMedia"/>
    <x v="0"/>
    <x v="0"/>
    <x v="47"/>
    <s v=" Total_JP"/>
    <x v="87"/>
    <n v="0"/>
  </r>
  <r>
    <s v="Incremental"/>
    <s v="NonMedia"/>
    <x v="0"/>
    <x v="0"/>
    <x v="47"/>
    <s v=" Total_JP"/>
    <x v="88"/>
    <n v="0"/>
  </r>
  <r>
    <s v="Incremental"/>
    <s v="NonMedia"/>
    <x v="0"/>
    <x v="0"/>
    <x v="47"/>
    <s v=" Total_JP"/>
    <x v="89"/>
    <n v="0"/>
  </r>
  <r>
    <s v="Incremental"/>
    <s v="NonMedia"/>
    <x v="0"/>
    <x v="0"/>
    <x v="47"/>
    <s v=" Total_JP"/>
    <x v="90"/>
    <n v="0"/>
  </r>
  <r>
    <s v="Incremental"/>
    <s v="NonMedia"/>
    <x v="0"/>
    <x v="0"/>
    <x v="47"/>
    <s v=" Total_JP"/>
    <x v="91"/>
    <n v="0"/>
  </r>
  <r>
    <s v="Incremental"/>
    <s v="NonMedia"/>
    <x v="0"/>
    <x v="0"/>
    <x v="47"/>
    <s v=" Total_JP"/>
    <x v="92"/>
    <n v="0"/>
  </r>
  <r>
    <s v="Incremental"/>
    <s v="NonMedia"/>
    <x v="0"/>
    <x v="0"/>
    <x v="47"/>
    <s v=" Total_JP"/>
    <x v="93"/>
    <n v="0"/>
  </r>
  <r>
    <s v="Incremental"/>
    <s v="NonMedia"/>
    <x v="0"/>
    <x v="0"/>
    <x v="47"/>
    <s v=" Total_JP"/>
    <x v="94"/>
    <n v="0"/>
  </r>
  <r>
    <s v="Incremental"/>
    <s v="NonMedia"/>
    <x v="0"/>
    <x v="0"/>
    <x v="47"/>
    <s v=" Total_JP"/>
    <x v="95"/>
    <n v="218.22559999999999"/>
  </r>
  <r>
    <s v="Incremental"/>
    <s v="NonMedia"/>
    <x v="0"/>
    <x v="0"/>
    <x v="47"/>
    <s v=" Total_JP"/>
    <x v="96"/>
    <n v="218.22559999999999"/>
  </r>
  <r>
    <s v="Incremental"/>
    <s v="NonMedia"/>
    <x v="0"/>
    <x v="0"/>
    <x v="47"/>
    <s v=" Total_JP"/>
    <x v="97"/>
    <n v="218.22559999999999"/>
  </r>
  <r>
    <s v="Incremental"/>
    <s v="NonMedia"/>
    <x v="0"/>
    <x v="0"/>
    <x v="47"/>
    <s v=" Total_JP"/>
    <x v="98"/>
    <n v="218.22559999999999"/>
  </r>
  <r>
    <s v="Incremental"/>
    <s v="NonMedia"/>
    <x v="0"/>
    <x v="0"/>
    <x v="47"/>
    <s v=" Total_JP"/>
    <x v="99"/>
    <n v="218.22559999999999"/>
  </r>
  <r>
    <s v="Incremental"/>
    <s v="NonMedia"/>
    <x v="0"/>
    <x v="0"/>
    <x v="47"/>
    <s v=" Total_JP"/>
    <x v="100"/>
    <n v="938.6910001"/>
  </r>
  <r>
    <s v="Incremental"/>
    <s v="NonMedia"/>
    <x v="0"/>
    <x v="0"/>
    <x v="47"/>
    <s v=" Total_JP"/>
    <x v="101"/>
    <n v="938.6910001"/>
  </r>
  <r>
    <s v="Incremental"/>
    <s v="NonMedia"/>
    <x v="0"/>
    <x v="0"/>
    <x v="47"/>
    <s v=" Total_JP"/>
    <x v="102"/>
    <n v="938.6910001"/>
  </r>
  <r>
    <s v="Incremental"/>
    <s v="NonMedia"/>
    <x v="0"/>
    <x v="0"/>
    <x v="47"/>
    <s v=" Total_JP"/>
    <x v="103"/>
    <n v="938.6910001"/>
  </r>
  <r>
    <s v="Incremental"/>
    <s v="NonMedia"/>
    <x v="0"/>
    <x v="0"/>
    <x v="47"/>
    <s v=" Total_JP"/>
    <x v="104"/>
    <n v="1492.2780001000001"/>
  </r>
  <r>
    <s v="Incremental"/>
    <s v="NonMedia"/>
    <x v="0"/>
    <x v="0"/>
    <x v="47"/>
    <s v=" Total_JP"/>
    <x v="105"/>
    <n v="1492.2780001000001"/>
  </r>
  <r>
    <s v="Incremental"/>
    <s v="NonMedia"/>
    <x v="0"/>
    <x v="0"/>
    <x v="47"/>
    <s v=" Total_JP"/>
    <x v="106"/>
    <n v="1492.2780001000001"/>
  </r>
  <r>
    <s v="Incremental"/>
    <s v="NonMedia"/>
    <x v="0"/>
    <x v="0"/>
    <x v="47"/>
    <s v=" Total_JP"/>
    <x v="107"/>
    <n v="1492.2780001000001"/>
  </r>
  <r>
    <s v="Incremental"/>
    <s v="NonMedia"/>
    <x v="0"/>
    <x v="0"/>
    <x v="47"/>
    <s v=" Total_JP"/>
    <x v="108"/>
    <n v="1291.7030001000001"/>
  </r>
  <r>
    <s v="Incremental"/>
    <s v="NonMedia"/>
    <x v="0"/>
    <x v="0"/>
    <x v="47"/>
    <s v=" Total_JP"/>
    <x v="109"/>
    <n v="1291.7030001000001"/>
  </r>
  <r>
    <s v="Incremental"/>
    <s v="NonMedia"/>
    <x v="0"/>
    <x v="0"/>
    <x v="47"/>
    <s v=" Total_JP"/>
    <x v="110"/>
    <n v="1291.7030001000001"/>
  </r>
  <r>
    <s v="Incremental"/>
    <s v="NonMedia"/>
    <x v="0"/>
    <x v="0"/>
    <x v="47"/>
    <s v=" Total_JP"/>
    <x v="111"/>
    <n v="1291.7030001000001"/>
  </r>
  <r>
    <s v="Incremental"/>
    <s v="NonMedia"/>
    <x v="0"/>
    <x v="0"/>
    <x v="47"/>
    <s v=" Total_JP"/>
    <x v="112"/>
    <n v="1514.7424000999999"/>
  </r>
  <r>
    <s v="Incremental"/>
    <s v="NonMedia"/>
    <x v="0"/>
    <x v="0"/>
    <x v="47"/>
    <s v=" Total_JP"/>
    <x v="113"/>
    <n v="1514.7424000999999"/>
  </r>
  <r>
    <s v="Incremental"/>
    <s v="NonMedia"/>
    <x v="0"/>
    <x v="0"/>
    <x v="47"/>
    <s v=" Total_JP"/>
    <x v="114"/>
    <n v="1514.7424000999999"/>
  </r>
  <r>
    <s v="Incremental"/>
    <s v="NonMedia"/>
    <x v="0"/>
    <x v="0"/>
    <x v="47"/>
    <s v=" Total_JP"/>
    <x v="115"/>
    <n v="1514.7424000999999"/>
  </r>
  <r>
    <s v="Incremental"/>
    <s v="NonMedia"/>
    <x v="0"/>
    <x v="0"/>
    <x v="47"/>
    <s v=" Total_JP"/>
    <x v="116"/>
    <n v="1514.7424000999999"/>
  </r>
  <r>
    <s v="Incremental"/>
    <s v="NonMedia"/>
    <x v="0"/>
    <x v="0"/>
    <x v="47"/>
    <s v=" Total_JP"/>
    <x v="117"/>
    <n v="2607.4750002000001"/>
  </r>
  <r>
    <s v="Incremental"/>
    <s v="NonMedia"/>
    <x v="0"/>
    <x v="0"/>
    <x v="47"/>
    <s v=" Total_JP"/>
    <x v="118"/>
    <n v="2607.4750002000001"/>
  </r>
  <r>
    <s v="Incremental"/>
    <s v="NonMedia"/>
    <x v="0"/>
    <x v="0"/>
    <x v="47"/>
    <s v=" Total_JP"/>
    <x v="119"/>
    <n v="2607.4750002000001"/>
  </r>
  <r>
    <s v="Incremental"/>
    <s v="NonMedia"/>
    <x v="0"/>
    <x v="0"/>
    <x v="47"/>
    <s v=" Total_JP"/>
    <x v="120"/>
    <n v="2607.4750002000001"/>
  </r>
  <r>
    <s v="Incremental"/>
    <s v="NonMedia"/>
    <x v="0"/>
    <x v="0"/>
    <x v="47"/>
    <s v=" Total_JP"/>
    <x v="121"/>
    <n v="2066.7248002000001"/>
  </r>
  <r>
    <s v="Incremental"/>
    <s v="NonMedia"/>
    <x v="0"/>
    <x v="0"/>
    <x v="47"/>
    <s v=" Total_JP"/>
    <x v="122"/>
    <n v="2066.7248002000001"/>
  </r>
  <r>
    <s v="Incremental"/>
    <s v="NonMedia"/>
    <x v="0"/>
    <x v="0"/>
    <x v="47"/>
    <s v=" Total_JP"/>
    <x v="123"/>
    <n v="2066.7248002000001"/>
  </r>
  <r>
    <s v="Incremental"/>
    <s v="NonMedia"/>
    <x v="0"/>
    <x v="0"/>
    <x v="47"/>
    <s v=" Total_JP"/>
    <x v="124"/>
    <n v="2066.7248002000001"/>
  </r>
  <r>
    <s v="Incremental"/>
    <s v="NonMedia"/>
    <x v="0"/>
    <x v="0"/>
    <x v="47"/>
    <s v=" Total_JP"/>
    <x v="125"/>
    <n v="2066.7248002000001"/>
  </r>
  <r>
    <s v="Incremental"/>
    <s v="NonMedia"/>
    <x v="0"/>
    <x v="0"/>
    <x v="47"/>
    <s v=" Total_JP"/>
    <x v="126"/>
    <n v="2294.5780002000001"/>
  </r>
  <r>
    <s v="Incremental"/>
    <s v="NonMedia"/>
    <x v="0"/>
    <x v="0"/>
    <x v="47"/>
    <s v=" Total_JP"/>
    <x v="127"/>
    <n v="2294.5780002000001"/>
  </r>
  <r>
    <s v="Incremental"/>
    <s v="NonMedia"/>
    <x v="0"/>
    <x v="0"/>
    <x v="47"/>
    <s v=" Total_JP"/>
    <x v="128"/>
    <n v="2294.5780002000001"/>
  </r>
  <r>
    <s v="Incremental"/>
    <s v="NonMedia"/>
    <x v="0"/>
    <x v="0"/>
    <x v="47"/>
    <s v=" Total_JP"/>
    <x v="129"/>
    <n v="2294.5780002000001"/>
  </r>
  <r>
    <s v="Incremental"/>
    <s v="NonMedia"/>
    <x v="0"/>
    <x v="0"/>
    <x v="47"/>
    <s v=" Total_JP"/>
    <x v="130"/>
    <n v="2382.8310001999998"/>
  </r>
  <r>
    <s v="Incremental"/>
    <s v="NonMedia"/>
    <x v="0"/>
    <x v="0"/>
    <x v="47"/>
    <s v=" Total_JP"/>
    <x v="131"/>
    <n v="2382.8310001999998"/>
  </r>
  <r>
    <s v="Incremental"/>
    <s v="NonMedia"/>
    <x v="0"/>
    <x v="0"/>
    <x v="47"/>
    <s v=" Total_JP"/>
    <x v="132"/>
    <n v="2382.8310001999998"/>
  </r>
  <r>
    <s v="Incremental"/>
    <s v="NonMedia"/>
    <x v="0"/>
    <x v="0"/>
    <x v="47"/>
    <s v=" Total_JP"/>
    <x v="133"/>
    <n v="2382.8310001999998"/>
  </r>
  <r>
    <s v="Incremental"/>
    <s v="NonMedia"/>
    <x v="0"/>
    <x v="0"/>
    <x v="47"/>
    <s v=" Total_JP"/>
    <x v="134"/>
    <n v="795.88160010000001"/>
  </r>
  <r>
    <s v="Incremental"/>
    <s v="NonMedia"/>
    <x v="0"/>
    <x v="0"/>
    <x v="47"/>
    <s v=" Total_JP"/>
    <x v="135"/>
    <n v="795.88160010000001"/>
  </r>
  <r>
    <s v="Incremental"/>
    <s v="NonMedia"/>
    <x v="0"/>
    <x v="0"/>
    <x v="47"/>
    <s v=" Total_JP"/>
    <x v="136"/>
    <n v="795.88160010000001"/>
  </r>
  <r>
    <s v="Incremental"/>
    <s v="NonMedia"/>
    <x v="0"/>
    <x v="0"/>
    <x v="47"/>
    <s v=" Total_JP"/>
    <x v="137"/>
    <n v="795.88160010000001"/>
  </r>
  <r>
    <s v="Incremental"/>
    <s v="NonMedia"/>
    <x v="0"/>
    <x v="0"/>
    <x v="47"/>
    <s v=" Total_JP"/>
    <x v="138"/>
    <n v="795.88160010000001"/>
  </r>
  <r>
    <s v="Incremental"/>
    <s v="NonMedia"/>
    <x v="0"/>
    <x v="0"/>
    <x v="47"/>
    <s v=" Total_JP"/>
    <x v="139"/>
    <n v="1620.6460001"/>
  </r>
  <r>
    <s v="Incremental"/>
    <s v="NonMedia"/>
    <x v="0"/>
    <x v="0"/>
    <x v="47"/>
    <s v=" Total_JP"/>
    <x v="140"/>
    <n v="1620.6460001"/>
  </r>
  <r>
    <s v="Incremental"/>
    <s v="NonMedia"/>
    <x v="0"/>
    <x v="0"/>
    <x v="47"/>
    <s v=" Total_JP"/>
    <x v="141"/>
    <n v="1620.6460001"/>
  </r>
  <r>
    <s v="Incremental"/>
    <s v="NonMedia"/>
    <x v="0"/>
    <x v="0"/>
    <x v="47"/>
    <s v=" Total_JP"/>
    <x v="142"/>
    <n v="1620.6460001"/>
  </r>
  <r>
    <s v="Incremental"/>
    <s v="NonMedia"/>
    <x v="0"/>
    <x v="0"/>
    <x v="47"/>
    <s v=" Total_JP"/>
    <x v="143"/>
    <n v="2543.2910001999999"/>
  </r>
  <r>
    <s v="Incremental"/>
    <s v="NonMedia"/>
    <x v="0"/>
    <x v="0"/>
    <x v="47"/>
    <s v=" Total_JP"/>
    <x v="144"/>
    <n v="2543.2910001999999"/>
  </r>
  <r>
    <s v="Incremental"/>
    <s v="NonMedia"/>
    <x v="0"/>
    <x v="0"/>
    <x v="47"/>
    <s v=" Total_JP"/>
    <x v="145"/>
    <n v="2543.2910001999999"/>
  </r>
  <r>
    <s v="Incremental"/>
    <s v="NonMedia"/>
    <x v="0"/>
    <x v="0"/>
    <x v="47"/>
    <s v=" Total_JP"/>
    <x v="146"/>
    <n v="2543.2910001999999"/>
  </r>
  <r>
    <s v="Incremental"/>
    <s v="NonMedia"/>
    <x v="0"/>
    <x v="0"/>
    <x v="47"/>
    <s v=" Total_JP"/>
    <x v="147"/>
    <n v="2291.3688001999999"/>
  </r>
  <r>
    <s v="Incremental"/>
    <s v="NonMedia"/>
    <x v="0"/>
    <x v="0"/>
    <x v="47"/>
    <s v=" Total_JP"/>
    <x v="148"/>
    <n v="2291.3688001999999"/>
  </r>
  <r>
    <s v="Incremental"/>
    <s v="NonMedia"/>
    <x v="0"/>
    <x v="0"/>
    <x v="47"/>
    <s v=" Total_JP"/>
    <x v="149"/>
    <n v="2291.3688001999999"/>
  </r>
  <r>
    <s v="Incremental"/>
    <s v="NonMedia"/>
    <x v="0"/>
    <x v="0"/>
    <x v="47"/>
    <s v=" Total_JP"/>
    <x v="150"/>
    <n v="2291.3688001999999"/>
  </r>
  <r>
    <s v="Incremental"/>
    <s v="NonMedia"/>
    <x v="0"/>
    <x v="0"/>
    <x v="47"/>
    <s v=" Total_JP"/>
    <x v="151"/>
    <n v="2291.3688001999999"/>
  </r>
  <r>
    <s v="Incremental"/>
    <s v="NonMedia"/>
    <x v="0"/>
    <x v="0"/>
    <x v="47"/>
    <s v=" Total_JP"/>
    <x v="152"/>
    <n v="4155.9140004000001"/>
  </r>
  <r>
    <s v="Incremental"/>
    <s v="NonMedia"/>
    <x v="0"/>
    <x v="0"/>
    <x v="47"/>
    <s v=" Total_JP"/>
    <x v="153"/>
    <n v="4155.9140004000001"/>
  </r>
  <r>
    <s v="Incremental"/>
    <s v="NonMedia"/>
    <x v="0"/>
    <x v="0"/>
    <x v="47"/>
    <s v=" Total_JP"/>
    <x v="154"/>
    <n v="4155.9140004000001"/>
  </r>
  <r>
    <s v="Incremental"/>
    <s v="NonMedia"/>
    <x v="0"/>
    <x v="0"/>
    <x v="47"/>
    <s v=" Total_JP"/>
    <x v="155"/>
    <n v="4155.9140004000001"/>
  </r>
  <r>
    <s v="Baseline"/>
    <s v="Base"/>
    <x v="0"/>
    <x v="0"/>
    <x v="48"/>
    <s v=" Total_JP"/>
    <x v="0"/>
    <n v="0"/>
  </r>
  <r>
    <s v="Baseline"/>
    <s v="Base"/>
    <x v="0"/>
    <x v="0"/>
    <x v="48"/>
    <s v=" Total_JP"/>
    <x v="1"/>
    <n v="0"/>
  </r>
  <r>
    <s v="Baseline"/>
    <s v="Base"/>
    <x v="0"/>
    <x v="0"/>
    <x v="48"/>
    <s v=" Total_JP"/>
    <x v="2"/>
    <n v="0"/>
  </r>
  <r>
    <s v="Baseline"/>
    <s v="Base"/>
    <x v="0"/>
    <x v="0"/>
    <x v="48"/>
    <s v=" Total_JP"/>
    <x v="3"/>
    <n v="0"/>
  </r>
  <r>
    <s v="Baseline"/>
    <s v="Base"/>
    <x v="0"/>
    <x v="0"/>
    <x v="48"/>
    <s v=" Total_JP"/>
    <x v="4"/>
    <n v="0"/>
  </r>
  <r>
    <s v="Baseline"/>
    <s v="Base"/>
    <x v="0"/>
    <x v="0"/>
    <x v="48"/>
    <s v=" Total_JP"/>
    <x v="5"/>
    <n v="0"/>
  </r>
  <r>
    <s v="Baseline"/>
    <s v="Base"/>
    <x v="0"/>
    <x v="0"/>
    <x v="48"/>
    <s v=" Total_JP"/>
    <x v="6"/>
    <n v="0"/>
  </r>
  <r>
    <s v="Baseline"/>
    <s v="Base"/>
    <x v="0"/>
    <x v="0"/>
    <x v="48"/>
    <s v=" Total_JP"/>
    <x v="7"/>
    <n v="0"/>
  </r>
  <r>
    <s v="Baseline"/>
    <s v="Base"/>
    <x v="0"/>
    <x v="0"/>
    <x v="48"/>
    <s v=" Total_JP"/>
    <x v="8"/>
    <n v="0"/>
  </r>
  <r>
    <s v="Baseline"/>
    <s v="Base"/>
    <x v="0"/>
    <x v="0"/>
    <x v="48"/>
    <s v=" Total_JP"/>
    <x v="9"/>
    <n v="0"/>
  </r>
  <r>
    <s v="Baseline"/>
    <s v="Base"/>
    <x v="0"/>
    <x v="0"/>
    <x v="48"/>
    <s v=" Total_JP"/>
    <x v="10"/>
    <n v="0"/>
  </r>
  <r>
    <s v="Baseline"/>
    <s v="Base"/>
    <x v="0"/>
    <x v="0"/>
    <x v="48"/>
    <s v=" Total_JP"/>
    <x v="11"/>
    <n v="0"/>
  </r>
  <r>
    <s v="Baseline"/>
    <s v="Base"/>
    <x v="0"/>
    <x v="0"/>
    <x v="48"/>
    <s v=" Total_JP"/>
    <x v="12"/>
    <n v="0"/>
  </r>
  <r>
    <s v="Baseline"/>
    <s v="Base"/>
    <x v="0"/>
    <x v="0"/>
    <x v="48"/>
    <s v=" Total_JP"/>
    <x v="13"/>
    <n v="0"/>
  </r>
  <r>
    <s v="Baseline"/>
    <s v="Base"/>
    <x v="0"/>
    <x v="0"/>
    <x v="48"/>
    <s v=" Total_JP"/>
    <x v="14"/>
    <n v="0"/>
  </r>
  <r>
    <s v="Baseline"/>
    <s v="Base"/>
    <x v="0"/>
    <x v="0"/>
    <x v="48"/>
    <s v=" Total_JP"/>
    <x v="15"/>
    <n v="0"/>
  </r>
  <r>
    <s v="Baseline"/>
    <s v="Base"/>
    <x v="0"/>
    <x v="0"/>
    <x v="48"/>
    <s v=" Total_JP"/>
    <x v="16"/>
    <n v="0"/>
  </r>
  <r>
    <s v="Baseline"/>
    <s v="Base"/>
    <x v="0"/>
    <x v="0"/>
    <x v="48"/>
    <s v=" Total_JP"/>
    <x v="17"/>
    <n v="0"/>
  </r>
  <r>
    <s v="Baseline"/>
    <s v="Base"/>
    <x v="0"/>
    <x v="0"/>
    <x v="48"/>
    <s v=" Total_JP"/>
    <x v="18"/>
    <n v="0"/>
  </r>
  <r>
    <s v="Baseline"/>
    <s v="Base"/>
    <x v="0"/>
    <x v="0"/>
    <x v="48"/>
    <s v=" Total_JP"/>
    <x v="19"/>
    <n v="0"/>
  </r>
  <r>
    <s v="Baseline"/>
    <s v="Base"/>
    <x v="0"/>
    <x v="0"/>
    <x v="48"/>
    <s v=" Total_JP"/>
    <x v="20"/>
    <n v="0"/>
  </r>
  <r>
    <s v="Baseline"/>
    <s v="Base"/>
    <x v="0"/>
    <x v="0"/>
    <x v="48"/>
    <s v=" Total_JP"/>
    <x v="21"/>
    <n v="0"/>
  </r>
  <r>
    <s v="Baseline"/>
    <s v="Base"/>
    <x v="0"/>
    <x v="0"/>
    <x v="48"/>
    <s v=" Total_JP"/>
    <x v="22"/>
    <n v="0"/>
  </r>
  <r>
    <s v="Baseline"/>
    <s v="Base"/>
    <x v="0"/>
    <x v="0"/>
    <x v="48"/>
    <s v=" Total_JP"/>
    <x v="23"/>
    <n v="0"/>
  </r>
  <r>
    <s v="Baseline"/>
    <s v="Base"/>
    <x v="0"/>
    <x v="0"/>
    <x v="48"/>
    <s v=" Total_JP"/>
    <x v="24"/>
    <n v="0"/>
  </r>
  <r>
    <s v="Baseline"/>
    <s v="Base"/>
    <x v="0"/>
    <x v="0"/>
    <x v="48"/>
    <s v=" Total_JP"/>
    <x v="25"/>
    <n v="0"/>
  </r>
  <r>
    <s v="Baseline"/>
    <s v="Base"/>
    <x v="0"/>
    <x v="0"/>
    <x v="48"/>
    <s v=" Total_JP"/>
    <x v="26"/>
    <n v="0"/>
  </r>
  <r>
    <s v="Baseline"/>
    <s v="Base"/>
    <x v="0"/>
    <x v="0"/>
    <x v="48"/>
    <s v=" Total_JP"/>
    <x v="27"/>
    <n v="0"/>
  </r>
  <r>
    <s v="Baseline"/>
    <s v="Base"/>
    <x v="0"/>
    <x v="0"/>
    <x v="48"/>
    <s v=" Total_JP"/>
    <x v="28"/>
    <n v="0"/>
  </r>
  <r>
    <s v="Baseline"/>
    <s v="Base"/>
    <x v="0"/>
    <x v="0"/>
    <x v="48"/>
    <s v=" Total_JP"/>
    <x v="29"/>
    <n v="0"/>
  </r>
  <r>
    <s v="Baseline"/>
    <s v="Base"/>
    <x v="0"/>
    <x v="0"/>
    <x v="48"/>
    <s v=" Total_JP"/>
    <x v="30"/>
    <n v="0"/>
  </r>
  <r>
    <s v="Baseline"/>
    <s v="Base"/>
    <x v="0"/>
    <x v="0"/>
    <x v="48"/>
    <s v=" Total_JP"/>
    <x v="31"/>
    <n v="0"/>
  </r>
  <r>
    <s v="Baseline"/>
    <s v="Base"/>
    <x v="0"/>
    <x v="0"/>
    <x v="48"/>
    <s v=" Total_JP"/>
    <x v="32"/>
    <n v="0"/>
  </r>
  <r>
    <s v="Baseline"/>
    <s v="Base"/>
    <x v="0"/>
    <x v="0"/>
    <x v="48"/>
    <s v=" Total_JP"/>
    <x v="33"/>
    <n v="0"/>
  </r>
  <r>
    <s v="Baseline"/>
    <s v="Base"/>
    <x v="0"/>
    <x v="0"/>
    <x v="48"/>
    <s v=" Total_JP"/>
    <x v="34"/>
    <n v="0"/>
  </r>
  <r>
    <s v="Baseline"/>
    <s v="Base"/>
    <x v="0"/>
    <x v="0"/>
    <x v="48"/>
    <s v=" Total_JP"/>
    <x v="35"/>
    <n v="0"/>
  </r>
  <r>
    <s v="Baseline"/>
    <s v="Base"/>
    <x v="0"/>
    <x v="0"/>
    <x v="48"/>
    <s v=" Total_JP"/>
    <x v="36"/>
    <n v="0"/>
  </r>
  <r>
    <s v="Baseline"/>
    <s v="Base"/>
    <x v="0"/>
    <x v="0"/>
    <x v="48"/>
    <s v=" Total_JP"/>
    <x v="37"/>
    <n v="0"/>
  </r>
  <r>
    <s v="Baseline"/>
    <s v="Base"/>
    <x v="0"/>
    <x v="0"/>
    <x v="48"/>
    <s v=" Total_JP"/>
    <x v="38"/>
    <n v="0"/>
  </r>
  <r>
    <s v="Baseline"/>
    <s v="Base"/>
    <x v="0"/>
    <x v="0"/>
    <x v="48"/>
    <s v=" Total_JP"/>
    <x v="39"/>
    <n v="0"/>
  </r>
  <r>
    <s v="Baseline"/>
    <s v="Base"/>
    <x v="0"/>
    <x v="0"/>
    <x v="48"/>
    <s v=" Total_JP"/>
    <x v="40"/>
    <n v="0"/>
  </r>
  <r>
    <s v="Baseline"/>
    <s v="Base"/>
    <x v="0"/>
    <x v="0"/>
    <x v="48"/>
    <s v=" Total_JP"/>
    <x v="41"/>
    <n v="0"/>
  </r>
  <r>
    <s v="Baseline"/>
    <s v="Base"/>
    <x v="0"/>
    <x v="0"/>
    <x v="48"/>
    <s v=" Total_JP"/>
    <x v="42"/>
    <n v="0"/>
  </r>
  <r>
    <s v="Baseline"/>
    <s v="Base"/>
    <x v="0"/>
    <x v="0"/>
    <x v="48"/>
    <s v=" Total_JP"/>
    <x v="43"/>
    <n v="0"/>
  </r>
  <r>
    <s v="Baseline"/>
    <s v="Base"/>
    <x v="0"/>
    <x v="0"/>
    <x v="48"/>
    <s v=" Total_JP"/>
    <x v="44"/>
    <n v="0"/>
  </r>
  <r>
    <s v="Baseline"/>
    <s v="Base"/>
    <x v="0"/>
    <x v="0"/>
    <x v="48"/>
    <s v=" Total_JP"/>
    <x v="45"/>
    <n v="0"/>
  </r>
  <r>
    <s v="Baseline"/>
    <s v="Base"/>
    <x v="0"/>
    <x v="0"/>
    <x v="48"/>
    <s v=" Total_JP"/>
    <x v="46"/>
    <n v="0"/>
  </r>
  <r>
    <s v="Baseline"/>
    <s v="Base"/>
    <x v="0"/>
    <x v="0"/>
    <x v="48"/>
    <s v=" Total_JP"/>
    <x v="47"/>
    <n v="0"/>
  </r>
  <r>
    <s v="Baseline"/>
    <s v="Base"/>
    <x v="0"/>
    <x v="0"/>
    <x v="48"/>
    <s v=" Total_JP"/>
    <x v="48"/>
    <n v="0"/>
  </r>
  <r>
    <s v="Baseline"/>
    <s v="Base"/>
    <x v="0"/>
    <x v="0"/>
    <x v="48"/>
    <s v=" Total_JP"/>
    <x v="49"/>
    <n v="0"/>
  </r>
  <r>
    <s v="Baseline"/>
    <s v="Base"/>
    <x v="0"/>
    <x v="0"/>
    <x v="48"/>
    <s v=" Total_JP"/>
    <x v="50"/>
    <n v="0"/>
  </r>
  <r>
    <s v="Baseline"/>
    <s v="Base"/>
    <x v="0"/>
    <x v="0"/>
    <x v="48"/>
    <s v=" Total_JP"/>
    <x v="51"/>
    <n v="-689302.30437090003"/>
  </r>
  <r>
    <s v="Baseline"/>
    <s v="Base"/>
    <x v="0"/>
    <x v="0"/>
    <x v="48"/>
    <s v=" Total_JP"/>
    <x v="52"/>
    <n v="-689302.30437090003"/>
  </r>
  <r>
    <s v="Baseline"/>
    <s v="Base"/>
    <x v="0"/>
    <x v="0"/>
    <x v="48"/>
    <s v=" Total_JP"/>
    <x v="53"/>
    <n v="-689302.30437090003"/>
  </r>
  <r>
    <s v="Baseline"/>
    <s v="Base"/>
    <x v="0"/>
    <x v="0"/>
    <x v="48"/>
    <s v=" Total_JP"/>
    <x v="54"/>
    <n v="0"/>
  </r>
  <r>
    <s v="Baseline"/>
    <s v="Base"/>
    <x v="0"/>
    <x v="0"/>
    <x v="48"/>
    <s v=" Total_JP"/>
    <x v="55"/>
    <n v="0"/>
  </r>
  <r>
    <s v="Baseline"/>
    <s v="Base"/>
    <x v="0"/>
    <x v="0"/>
    <x v="48"/>
    <s v=" Total_JP"/>
    <x v="56"/>
    <n v="0"/>
  </r>
  <r>
    <s v="Baseline"/>
    <s v="Base"/>
    <x v="0"/>
    <x v="0"/>
    <x v="48"/>
    <s v=" Total_JP"/>
    <x v="57"/>
    <n v="0"/>
  </r>
  <r>
    <s v="Baseline"/>
    <s v="Base"/>
    <x v="0"/>
    <x v="0"/>
    <x v="48"/>
    <s v=" Total_JP"/>
    <x v="58"/>
    <n v="0"/>
  </r>
  <r>
    <s v="Baseline"/>
    <s v="Base"/>
    <x v="0"/>
    <x v="0"/>
    <x v="48"/>
    <s v=" Total_JP"/>
    <x v="59"/>
    <n v="0"/>
  </r>
  <r>
    <s v="Baseline"/>
    <s v="Base"/>
    <x v="0"/>
    <x v="0"/>
    <x v="48"/>
    <s v=" Total_JP"/>
    <x v="60"/>
    <n v="0"/>
  </r>
  <r>
    <s v="Baseline"/>
    <s v="Base"/>
    <x v="0"/>
    <x v="0"/>
    <x v="48"/>
    <s v=" Total_JP"/>
    <x v="61"/>
    <n v="0"/>
  </r>
  <r>
    <s v="Baseline"/>
    <s v="Base"/>
    <x v="0"/>
    <x v="0"/>
    <x v="48"/>
    <s v=" Total_JP"/>
    <x v="62"/>
    <n v="0"/>
  </r>
  <r>
    <s v="Baseline"/>
    <s v="Base"/>
    <x v="0"/>
    <x v="0"/>
    <x v="48"/>
    <s v=" Total_JP"/>
    <x v="63"/>
    <n v="0"/>
  </r>
  <r>
    <s v="Baseline"/>
    <s v="Base"/>
    <x v="0"/>
    <x v="0"/>
    <x v="48"/>
    <s v=" Total_JP"/>
    <x v="64"/>
    <n v="0"/>
  </r>
  <r>
    <s v="Baseline"/>
    <s v="Base"/>
    <x v="0"/>
    <x v="0"/>
    <x v="48"/>
    <s v=" Total_JP"/>
    <x v="65"/>
    <n v="0"/>
  </r>
  <r>
    <s v="Baseline"/>
    <s v="Base"/>
    <x v="0"/>
    <x v="0"/>
    <x v="48"/>
    <s v=" Total_JP"/>
    <x v="66"/>
    <n v="0"/>
  </r>
  <r>
    <s v="Baseline"/>
    <s v="Base"/>
    <x v="0"/>
    <x v="0"/>
    <x v="48"/>
    <s v=" Total_JP"/>
    <x v="67"/>
    <n v="0"/>
  </r>
  <r>
    <s v="Baseline"/>
    <s v="Base"/>
    <x v="0"/>
    <x v="0"/>
    <x v="48"/>
    <s v=" Total_JP"/>
    <x v="68"/>
    <n v="0"/>
  </r>
  <r>
    <s v="Baseline"/>
    <s v="Base"/>
    <x v="0"/>
    <x v="0"/>
    <x v="48"/>
    <s v=" Total_JP"/>
    <x v="69"/>
    <n v="0"/>
  </r>
  <r>
    <s v="Baseline"/>
    <s v="Base"/>
    <x v="0"/>
    <x v="0"/>
    <x v="48"/>
    <s v=" Total_JP"/>
    <x v="70"/>
    <n v="0"/>
  </r>
  <r>
    <s v="Baseline"/>
    <s v="Base"/>
    <x v="0"/>
    <x v="0"/>
    <x v="48"/>
    <s v=" Total_JP"/>
    <x v="71"/>
    <n v="0"/>
  </r>
  <r>
    <s v="Baseline"/>
    <s v="Base"/>
    <x v="0"/>
    <x v="0"/>
    <x v="48"/>
    <s v=" Total_JP"/>
    <x v="72"/>
    <n v="0"/>
  </r>
  <r>
    <s v="Baseline"/>
    <s v="Base"/>
    <x v="0"/>
    <x v="0"/>
    <x v="48"/>
    <s v=" Total_JP"/>
    <x v="73"/>
    <n v="0"/>
  </r>
  <r>
    <s v="Baseline"/>
    <s v="Base"/>
    <x v="0"/>
    <x v="0"/>
    <x v="48"/>
    <s v=" Total_JP"/>
    <x v="74"/>
    <n v="0"/>
  </r>
  <r>
    <s v="Baseline"/>
    <s v="Base"/>
    <x v="0"/>
    <x v="0"/>
    <x v="48"/>
    <s v=" Total_JP"/>
    <x v="75"/>
    <n v="0"/>
  </r>
  <r>
    <s v="Baseline"/>
    <s v="Base"/>
    <x v="0"/>
    <x v="0"/>
    <x v="48"/>
    <s v=" Total_JP"/>
    <x v="76"/>
    <n v="0"/>
  </r>
  <r>
    <s v="Baseline"/>
    <s v="Base"/>
    <x v="0"/>
    <x v="0"/>
    <x v="48"/>
    <s v=" Total_JP"/>
    <x v="77"/>
    <n v="0"/>
  </r>
  <r>
    <s v="Baseline"/>
    <s v="Base"/>
    <x v="0"/>
    <x v="0"/>
    <x v="48"/>
    <s v=" Total_JP"/>
    <x v="78"/>
    <n v="0"/>
  </r>
  <r>
    <s v="Baseline"/>
    <s v="Base"/>
    <x v="0"/>
    <x v="0"/>
    <x v="48"/>
    <s v=" Total_JP"/>
    <x v="79"/>
    <n v="0"/>
  </r>
  <r>
    <s v="Baseline"/>
    <s v="Base"/>
    <x v="0"/>
    <x v="0"/>
    <x v="48"/>
    <s v=" Total_JP"/>
    <x v="80"/>
    <n v="0"/>
  </r>
  <r>
    <s v="Baseline"/>
    <s v="Base"/>
    <x v="0"/>
    <x v="0"/>
    <x v="48"/>
    <s v=" Total_JP"/>
    <x v="81"/>
    <n v="0"/>
  </r>
  <r>
    <s v="Baseline"/>
    <s v="Base"/>
    <x v="0"/>
    <x v="0"/>
    <x v="48"/>
    <s v=" Total_JP"/>
    <x v="82"/>
    <n v="0"/>
  </r>
  <r>
    <s v="Baseline"/>
    <s v="Base"/>
    <x v="0"/>
    <x v="0"/>
    <x v="48"/>
    <s v=" Total_JP"/>
    <x v="83"/>
    <n v="0"/>
  </r>
  <r>
    <s v="Baseline"/>
    <s v="Base"/>
    <x v="0"/>
    <x v="0"/>
    <x v="48"/>
    <s v=" Total_JP"/>
    <x v="84"/>
    <n v="0"/>
  </r>
  <r>
    <s v="Baseline"/>
    <s v="Base"/>
    <x v="0"/>
    <x v="0"/>
    <x v="48"/>
    <s v=" Total_JP"/>
    <x v="85"/>
    <n v="0"/>
  </r>
  <r>
    <s v="Baseline"/>
    <s v="Base"/>
    <x v="0"/>
    <x v="0"/>
    <x v="48"/>
    <s v=" Total_JP"/>
    <x v="86"/>
    <n v="0"/>
  </r>
  <r>
    <s v="Baseline"/>
    <s v="Base"/>
    <x v="0"/>
    <x v="0"/>
    <x v="48"/>
    <s v=" Total_JP"/>
    <x v="87"/>
    <n v="0"/>
  </r>
  <r>
    <s v="Baseline"/>
    <s v="Base"/>
    <x v="0"/>
    <x v="0"/>
    <x v="48"/>
    <s v=" Total_JP"/>
    <x v="88"/>
    <n v="0"/>
  </r>
  <r>
    <s v="Baseline"/>
    <s v="Base"/>
    <x v="0"/>
    <x v="0"/>
    <x v="48"/>
    <s v=" Total_JP"/>
    <x v="89"/>
    <n v="0"/>
  </r>
  <r>
    <s v="Baseline"/>
    <s v="Base"/>
    <x v="0"/>
    <x v="0"/>
    <x v="48"/>
    <s v=" Total_JP"/>
    <x v="90"/>
    <n v="0"/>
  </r>
  <r>
    <s v="Baseline"/>
    <s v="Base"/>
    <x v="0"/>
    <x v="0"/>
    <x v="48"/>
    <s v=" Total_JP"/>
    <x v="91"/>
    <n v="0"/>
  </r>
  <r>
    <s v="Baseline"/>
    <s v="Base"/>
    <x v="0"/>
    <x v="0"/>
    <x v="48"/>
    <s v=" Total_JP"/>
    <x v="92"/>
    <n v="0"/>
  </r>
  <r>
    <s v="Baseline"/>
    <s v="Base"/>
    <x v="0"/>
    <x v="0"/>
    <x v="48"/>
    <s v=" Total_JP"/>
    <x v="93"/>
    <n v="0"/>
  </r>
  <r>
    <s v="Baseline"/>
    <s v="Base"/>
    <x v="0"/>
    <x v="0"/>
    <x v="48"/>
    <s v=" Total_JP"/>
    <x v="94"/>
    <n v="0"/>
  </r>
  <r>
    <s v="Baseline"/>
    <s v="Base"/>
    <x v="0"/>
    <x v="0"/>
    <x v="48"/>
    <s v=" Total_JP"/>
    <x v="95"/>
    <n v="0"/>
  </r>
  <r>
    <s v="Baseline"/>
    <s v="Base"/>
    <x v="0"/>
    <x v="0"/>
    <x v="48"/>
    <s v=" Total_JP"/>
    <x v="96"/>
    <n v="0"/>
  </r>
  <r>
    <s v="Baseline"/>
    <s v="Base"/>
    <x v="0"/>
    <x v="0"/>
    <x v="48"/>
    <s v=" Total_JP"/>
    <x v="97"/>
    <n v="0"/>
  </r>
  <r>
    <s v="Baseline"/>
    <s v="Base"/>
    <x v="0"/>
    <x v="0"/>
    <x v="48"/>
    <s v=" Total_JP"/>
    <x v="98"/>
    <n v="0"/>
  </r>
  <r>
    <s v="Baseline"/>
    <s v="Base"/>
    <x v="0"/>
    <x v="0"/>
    <x v="48"/>
    <s v=" Total_JP"/>
    <x v="99"/>
    <n v="0"/>
  </r>
  <r>
    <s v="Baseline"/>
    <s v="Base"/>
    <x v="0"/>
    <x v="0"/>
    <x v="48"/>
    <s v=" Total_JP"/>
    <x v="100"/>
    <n v="0"/>
  </r>
  <r>
    <s v="Baseline"/>
    <s v="Base"/>
    <x v="0"/>
    <x v="0"/>
    <x v="48"/>
    <s v=" Total_JP"/>
    <x v="101"/>
    <n v="0"/>
  </r>
  <r>
    <s v="Baseline"/>
    <s v="Base"/>
    <x v="0"/>
    <x v="0"/>
    <x v="48"/>
    <s v=" Total_JP"/>
    <x v="102"/>
    <n v="0"/>
  </r>
  <r>
    <s v="Baseline"/>
    <s v="Base"/>
    <x v="0"/>
    <x v="0"/>
    <x v="48"/>
    <s v=" Total_JP"/>
    <x v="103"/>
    <n v="0"/>
  </r>
  <r>
    <s v="Baseline"/>
    <s v="Base"/>
    <x v="0"/>
    <x v="0"/>
    <x v="48"/>
    <s v=" Total_JP"/>
    <x v="104"/>
    <n v="0"/>
  </r>
  <r>
    <s v="Baseline"/>
    <s v="Base"/>
    <x v="0"/>
    <x v="0"/>
    <x v="48"/>
    <s v=" Total_JP"/>
    <x v="105"/>
    <n v="0"/>
  </r>
  <r>
    <s v="Baseline"/>
    <s v="Base"/>
    <x v="0"/>
    <x v="0"/>
    <x v="48"/>
    <s v=" Total_JP"/>
    <x v="106"/>
    <n v="0"/>
  </r>
  <r>
    <s v="Baseline"/>
    <s v="Base"/>
    <x v="0"/>
    <x v="0"/>
    <x v="48"/>
    <s v=" Total_JP"/>
    <x v="107"/>
    <n v="0"/>
  </r>
  <r>
    <s v="Baseline"/>
    <s v="Base"/>
    <x v="0"/>
    <x v="0"/>
    <x v="48"/>
    <s v=" Total_JP"/>
    <x v="108"/>
    <n v="0"/>
  </r>
  <r>
    <s v="Baseline"/>
    <s v="Base"/>
    <x v="0"/>
    <x v="0"/>
    <x v="48"/>
    <s v=" Total_JP"/>
    <x v="109"/>
    <n v="0"/>
  </r>
  <r>
    <s v="Baseline"/>
    <s v="Base"/>
    <x v="0"/>
    <x v="0"/>
    <x v="48"/>
    <s v=" Total_JP"/>
    <x v="110"/>
    <n v="0"/>
  </r>
  <r>
    <s v="Baseline"/>
    <s v="Base"/>
    <x v="0"/>
    <x v="0"/>
    <x v="48"/>
    <s v=" Total_JP"/>
    <x v="111"/>
    <n v="0"/>
  </r>
  <r>
    <s v="Baseline"/>
    <s v="Base"/>
    <x v="0"/>
    <x v="0"/>
    <x v="48"/>
    <s v=" Total_JP"/>
    <x v="112"/>
    <n v="0"/>
  </r>
  <r>
    <s v="Baseline"/>
    <s v="Base"/>
    <x v="0"/>
    <x v="0"/>
    <x v="48"/>
    <s v=" Total_JP"/>
    <x v="113"/>
    <n v="0"/>
  </r>
  <r>
    <s v="Baseline"/>
    <s v="Base"/>
    <x v="0"/>
    <x v="0"/>
    <x v="48"/>
    <s v=" Total_JP"/>
    <x v="114"/>
    <n v="0"/>
  </r>
  <r>
    <s v="Baseline"/>
    <s v="Base"/>
    <x v="0"/>
    <x v="0"/>
    <x v="48"/>
    <s v=" Total_JP"/>
    <x v="115"/>
    <n v="0"/>
  </r>
  <r>
    <s v="Baseline"/>
    <s v="Base"/>
    <x v="0"/>
    <x v="0"/>
    <x v="48"/>
    <s v=" Total_JP"/>
    <x v="116"/>
    <n v="0"/>
  </r>
  <r>
    <s v="Baseline"/>
    <s v="Base"/>
    <x v="0"/>
    <x v="0"/>
    <x v="48"/>
    <s v=" Total_JP"/>
    <x v="117"/>
    <n v="0"/>
  </r>
  <r>
    <s v="Baseline"/>
    <s v="Base"/>
    <x v="0"/>
    <x v="0"/>
    <x v="48"/>
    <s v=" Total_JP"/>
    <x v="118"/>
    <n v="0"/>
  </r>
  <r>
    <s v="Baseline"/>
    <s v="Base"/>
    <x v="0"/>
    <x v="0"/>
    <x v="48"/>
    <s v=" Total_JP"/>
    <x v="119"/>
    <n v="0"/>
  </r>
  <r>
    <s v="Baseline"/>
    <s v="Base"/>
    <x v="0"/>
    <x v="0"/>
    <x v="48"/>
    <s v=" Total_JP"/>
    <x v="120"/>
    <n v="0"/>
  </r>
  <r>
    <s v="Baseline"/>
    <s v="Base"/>
    <x v="0"/>
    <x v="0"/>
    <x v="48"/>
    <s v=" Total_JP"/>
    <x v="121"/>
    <n v="0"/>
  </r>
  <r>
    <s v="Baseline"/>
    <s v="Base"/>
    <x v="0"/>
    <x v="0"/>
    <x v="48"/>
    <s v=" Total_JP"/>
    <x v="122"/>
    <n v="0"/>
  </r>
  <r>
    <s v="Baseline"/>
    <s v="Base"/>
    <x v="0"/>
    <x v="0"/>
    <x v="48"/>
    <s v=" Total_JP"/>
    <x v="123"/>
    <n v="0"/>
  </r>
  <r>
    <s v="Baseline"/>
    <s v="Base"/>
    <x v="0"/>
    <x v="0"/>
    <x v="48"/>
    <s v=" Total_JP"/>
    <x v="124"/>
    <n v="0"/>
  </r>
  <r>
    <s v="Baseline"/>
    <s v="Base"/>
    <x v="0"/>
    <x v="0"/>
    <x v="48"/>
    <s v=" Total_JP"/>
    <x v="125"/>
    <n v="0"/>
  </r>
  <r>
    <s v="Baseline"/>
    <s v="Base"/>
    <x v="0"/>
    <x v="0"/>
    <x v="48"/>
    <s v=" Total_JP"/>
    <x v="126"/>
    <n v="0"/>
  </r>
  <r>
    <s v="Baseline"/>
    <s v="Base"/>
    <x v="0"/>
    <x v="0"/>
    <x v="48"/>
    <s v=" Total_JP"/>
    <x v="127"/>
    <n v="0"/>
  </r>
  <r>
    <s v="Baseline"/>
    <s v="Base"/>
    <x v="0"/>
    <x v="0"/>
    <x v="48"/>
    <s v=" Total_JP"/>
    <x v="128"/>
    <n v="0"/>
  </r>
  <r>
    <s v="Baseline"/>
    <s v="Base"/>
    <x v="0"/>
    <x v="0"/>
    <x v="48"/>
    <s v=" Total_JP"/>
    <x v="129"/>
    <n v="0"/>
  </r>
  <r>
    <s v="Baseline"/>
    <s v="Base"/>
    <x v="0"/>
    <x v="0"/>
    <x v="48"/>
    <s v=" Total_JP"/>
    <x v="130"/>
    <n v="0"/>
  </r>
  <r>
    <s v="Baseline"/>
    <s v="Base"/>
    <x v="0"/>
    <x v="0"/>
    <x v="48"/>
    <s v=" Total_JP"/>
    <x v="131"/>
    <n v="0"/>
  </r>
  <r>
    <s v="Baseline"/>
    <s v="Base"/>
    <x v="0"/>
    <x v="0"/>
    <x v="48"/>
    <s v=" Total_JP"/>
    <x v="132"/>
    <n v="0"/>
  </r>
  <r>
    <s v="Baseline"/>
    <s v="Base"/>
    <x v="0"/>
    <x v="0"/>
    <x v="48"/>
    <s v=" Total_JP"/>
    <x v="133"/>
    <n v="0"/>
  </r>
  <r>
    <s v="Baseline"/>
    <s v="Base"/>
    <x v="0"/>
    <x v="0"/>
    <x v="48"/>
    <s v=" Total_JP"/>
    <x v="134"/>
    <n v="0"/>
  </r>
  <r>
    <s v="Baseline"/>
    <s v="Base"/>
    <x v="0"/>
    <x v="0"/>
    <x v="48"/>
    <s v=" Total_JP"/>
    <x v="135"/>
    <n v="0"/>
  </r>
  <r>
    <s v="Baseline"/>
    <s v="Base"/>
    <x v="0"/>
    <x v="0"/>
    <x v="48"/>
    <s v=" Total_JP"/>
    <x v="136"/>
    <n v="0"/>
  </r>
  <r>
    <s v="Baseline"/>
    <s v="Base"/>
    <x v="0"/>
    <x v="0"/>
    <x v="48"/>
    <s v=" Total_JP"/>
    <x v="137"/>
    <n v="0"/>
  </r>
  <r>
    <s v="Baseline"/>
    <s v="Base"/>
    <x v="0"/>
    <x v="0"/>
    <x v="48"/>
    <s v=" Total_JP"/>
    <x v="138"/>
    <n v="0"/>
  </r>
  <r>
    <s v="Baseline"/>
    <s v="Base"/>
    <x v="0"/>
    <x v="0"/>
    <x v="48"/>
    <s v=" Total_JP"/>
    <x v="139"/>
    <n v="0"/>
  </r>
  <r>
    <s v="Baseline"/>
    <s v="Base"/>
    <x v="0"/>
    <x v="0"/>
    <x v="48"/>
    <s v=" Total_JP"/>
    <x v="140"/>
    <n v="0"/>
  </r>
  <r>
    <s v="Baseline"/>
    <s v="Base"/>
    <x v="0"/>
    <x v="0"/>
    <x v="48"/>
    <s v=" Total_JP"/>
    <x v="141"/>
    <n v="0"/>
  </r>
  <r>
    <s v="Baseline"/>
    <s v="Base"/>
    <x v="0"/>
    <x v="0"/>
    <x v="48"/>
    <s v=" Total_JP"/>
    <x v="142"/>
    <n v="0"/>
  </r>
  <r>
    <s v="Baseline"/>
    <s v="Base"/>
    <x v="0"/>
    <x v="0"/>
    <x v="48"/>
    <s v=" Total_JP"/>
    <x v="143"/>
    <n v="0"/>
  </r>
  <r>
    <s v="Baseline"/>
    <s v="Base"/>
    <x v="0"/>
    <x v="0"/>
    <x v="48"/>
    <s v=" Total_JP"/>
    <x v="144"/>
    <n v="0"/>
  </r>
  <r>
    <s v="Baseline"/>
    <s v="Base"/>
    <x v="0"/>
    <x v="0"/>
    <x v="48"/>
    <s v=" Total_JP"/>
    <x v="145"/>
    <n v="0"/>
  </r>
  <r>
    <s v="Baseline"/>
    <s v="Base"/>
    <x v="0"/>
    <x v="0"/>
    <x v="48"/>
    <s v=" Total_JP"/>
    <x v="146"/>
    <n v="0"/>
  </r>
  <r>
    <s v="Baseline"/>
    <s v="Base"/>
    <x v="0"/>
    <x v="0"/>
    <x v="48"/>
    <s v=" Total_JP"/>
    <x v="147"/>
    <n v="0"/>
  </r>
  <r>
    <s v="Baseline"/>
    <s v="Base"/>
    <x v="0"/>
    <x v="0"/>
    <x v="48"/>
    <s v=" Total_JP"/>
    <x v="148"/>
    <n v="0"/>
  </r>
  <r>
    <s v="Baseline"/>
    <s v="Base"/>
    <x v="0"/>
    <x v="0"/>
    <x v="48"/>
    <s v=" Total_JP"/>
    <x v="149"/>
    <n v="0"/>
  </r>
  <r>
    <s v="Baseline"/>
    <s v="Base"/>
    <x v="0"/>
    <x v="0"/>
    <x v="48"/>
    <s v=" Total_JP"/>
    <x v="150"/>
    <n v="0"/>
  </r>
  <r>
    <s v="Baseline"/>
    <s v="Base"/>
    <x v="0"/>
    <x v="0"/>
    <x v="48"/>
    <s v=" Total_JP"/>
    <x v="151"/>
    <n v="0"/>
  </r>
  <r>
    <s v="Baseline"/>
    <s v="Base"/>
    <x v="0"/>
    <x v="0"/>
    <x v="48"/>
    <s v=" Total_JP"/>
    <x v="152"/>
    <n v="0"/>
  </r>
  <r>
    <s v="Baseline"/>
    <s v="Base"/>
    <x v="0"/>
    <x v="0"/>
    <x v="48"/>
    <s v=" Total_JP"/>
    <x v="153"/>
    <n v="0"/>
  </r>
  <r>
    <s v="Baseline"/>
    <s v="Base"/>
    <x v="0"/>
    <x v="0"/>
    <x v="48"/>
    <s v=" Total_JP"/>
    <x v="154"/>
    <n v="0"/>
  </r>
  <r>
    <s v="Baseline"/>
    <s v="Base"/>
    <x v="0"/>
    <x v="0"/>
    <x v="48"/>
    <s v=" Total_JP"/>
    <x v="155"/>
    <n v="0"/>
  </r>
  <r>
    <s v="Baseline"/>
    <s v="Base"/>
    <x v="0"/>
    <x v="0"/>
    <x v="49"/>
    <s v=" Total_JP"/>
    <x v="0"/>
    <n v="0"/>
  </r>
  <r>
    <s v="Baseline"/>
    <s v="Base"/>
    <x v="0"/>
    <x v="0"/>
    <x v="49"/>
    <s v=" Total_JP"/>
    <x v="1"/>
    <n v="0"/>
  </r>
  <r>
    <s v="Baseline"/>
    <s v="Base"/>
    <x v="0"/>
    <x v="0"/>
    <x v="49"/>
    <s v=" Total_JP"/>
    <x v="2"/>
    <n v="0"/>
  </r>
  <r>
    <s v="Baseline"/>
    <s v="Base"/>
    <x v="0"/>
    <x v="0"/>
    <x v="49"/>
    <s v=" Total_JP"/>
    <x v="3"/>
    <n v="0"/>
  </r>
  <r>
    <s v="Baseline"/>
    <s v="Base"/>
    <x v="0"/>
    <x v="0"/>
    <x v="49"/>
    <s v=" Total_JP"/>
    <x v="4"/>
    <n v="0"/>
  </r>
  <r>
    <s v="Baseline"/>
    <s v="Base"/>
    <x v="0"/>
    <x v="0"/>
    <x v="49"/>
    <s v=" Total_JP"/>
    <x v="5"/>
    <n v="0"/>
  </r>
  <r>
    <s v="Baseline"/>
    <s v="Base"/>
    <x v="0"/>
    <x v="0"/>
    <x v="49"/>
    <s v=" Total_JP"/>
    <x v="6"/>
    <n v="0"/>
  </r>
  <r>
    <s v="Baseline"/>
    <s v="Base"/>
    <x v="0"/>
    <x v="0"/>
    <x v="49"/>
    <s v=" Total_JP"/>
    <x v="7"/>
    <n v="0"/>
  </r>
  <r>
    <s v="Baseline"/>
    <s v="Base"/>
    <x v="0"/>
    <x v="0"/>
    <x v="49"/>
    <s v=" Total_JP"/>
    <x v="8"/>
    <n v="0"/>
  </r>
  <r>
    <s v="Baseline"/>
    <s v="Base"/>
    <x v="0"/>
    <x v="0"/>
    <x v="49"/>
    <s v=" Total_JP"/>
    <x v="9"/>
    <n v="0"/>
  </r>
  <r>
    <s v="Baseline"/>
    <s v="Base"/>
    <x v="0"/>
    <x v="0"/>
    <x v="49"/>
    <s v=" Total_JP"/>
    <x v="10"/>
    <n v="0"/>
  </r>
  <r>
    <s v="Baseline"/>
    <s v="Base"/>
    <x v="0"/>
    <x v="0"/>
    <x v="49"/>
    <s v=" Total_JP"/>
    <x v="11"/>
    <n v="0"/>
  </r>
  <r>
    <s v="Baseline"/>
    <s v="Base"/>
    <x v="0"/>
    <x v="0"/>
    <x v="49"/>
    <s v=" Total_JP"/>
    <x v="12"/>
    <n v="0"/>
  </r>
  <r>
    <s v="Baseline"/>
    <s v="Base"/>
    <x v="0"/>
    <x v="0"/>
    <x v="49"/>
    <s v=" Total_JP"/>
    <x v="13"/>
    <n v="0"/>
  </r>
  <r>
    <s v="Baseline"/>
    <s v="Base"/>
    <x v="0"/>
    <x v="0"/>
    <x v="49"/>
    <s v=" Total_JP"/>
    <x v="14"/>
    <n v="0"/>
  </r>
  <r>
    <s v="Baseline"/>
    <s v="Base"/>
    <x v="0"/>
    <x v="0"/>
    <x v="49"/>
    <s v=" Total_JP"/>
    <x v="15"/>
    <n v="0"/>
  </r>
  <r>
    <s v="Baseline"/>
    <s v="Base"/>
    <x v="0"/>
    <x v="0"/>
    <x v="49"/>
    <s v=" Total_JP"/>
    <x v="16"/>
    <n v="0"/>
  </r>
  <r>
    <s v="Baseline"/>
    <s v="Base"/>
    <x v="0"/>
    <x v="0"/>
    <x v="49"/>
    <s v=" Total_JP"/>
    <x v="17"/>
    <n v="0"/>
  </r>
  <r>
    <s v="Baseline"/>
    <s v="Base"/>
    <x v="0"/>
    <x v="0"/>
    <x v="49"/>
    <s v=" Total_JP"/>
    <x v="18"/>
    <n v="0"/>
  </r>
  <r>
    <s v="Baseline"/>
    <s v="Base"/>
    <x v="0"/>
    <x v="0"/>
    <x v="49"/>
    <s v=" Total_JP"/>
    <x v="19"/>
    <n v="0"/>
  </r>
  <r>
    <s v="Baseline"/>
    <s v="Base"/>
    <x v="0"/>
    <x v="0"/>
    <x v="49"/>
    <s v=" Total_JP"/>
    <x v="20"/>
    <n v="0"/>
  </r>
  <r>
    <s v="Baseline"/>
    <s v="Base"/>
    <x v="0"/>
    <x v="0"/>
    <x v="49"/>
    <s v=" Total_JP"/>
    <x v="21"/>
    <n v="0"/>
  </r>
  <r>
    <s v="Baseline"/>
    <s v="Base"/>
    <x v="0"/>
    <x v="0"/>
    <x v="49"/>
    <s v=" Total_JP"/>
    <x v="22"/>
    <n v="0"/>
  </r>
  <r>
    <s v="Baseline"/>
    <s v="Base"/>
    <x v="0"/>
    <x v="0"/>
    <x v="49"/>
    <s v=" Total_JP"/>
    <x v="23"/>
    <n v="0"/>
  </r>
  <r>
    <s v="Baseline"/>
    <s v="Base"/>
    <x v="0"/>
    <x v="0"/>
    <x v="49"/>
    <s v=" Total_JP"/>
    <x v="24"/>
    <n v="0"/>
  </r>
  <r>
    <s v="Baseline"/>
    <s v="Base"/>
    <x v="0"/>
    <x v="0"/>
    <x v="49"/>
    <s v=" Total_JP"/>
    <x v="25"/>
    <n v="0"/>
  </r>
  <r>
    <s v="Baseline"/>
    <s v="Base"/>
    <x v="0"/>
    <x v="0"/>
    <x v="49"/>
    <s v=" Total_JP"/>
    <x v="26"/>
    <n v="0"/>
  </r>
  <r>
    <s v="Baseline"/>
    <s v="Base"/>
    <x v="0"/>
    <x v="0"/>
    <x v="49"/>
    <s v=" Total_JP"/>
    <x v="27"/>
    <n v="0"/>
  </r>
  <r>
    <s v="Baseline"/>
    <s v="Base"/>
    <x v="0"/>
    <x v="0"/>
    <x v="49"/>
    <s v=" Total_JP"/>
    <x v="28"/>
    <n v="0"/>
  </r>
  <r>
    <s v="Baseline"/>
    <s v="Base"/>
    <x v="0"/>
    <x v="0"/>
    <x v="49"/>
    <s v=" Total_JP"/>
    <x v="29"/>
    <n v="0"/>
  </r>
  <r>
    <s v="Baseline"/>
    <s v="Base"/>
    <x v="0"/>
    <x v="0"/>
    <x v="49"/>
    <s v=" Total_JP"/>
    <x v="30"/>
    <n v="0"/>
  </r>
  <r>
    <s v="Baseline"/>
    <s v="Base"/>
    <x v="0"/>
    <x v="0"/>
    <x v="49"/>
    <s v=" Total_JP"/>
    <x v="31"/>
    <n v="0"/>
  </r>
  <r>
    <s v="Baseline"/>
    <s v="Base"/>
    <x v="0"/>
    <x v="0"/>
    <x v="49"/>
    <s v=" Total_JP"/>
    <x v="32"/>
    <n v="0"/>
  </r>
  <r>
    <s v="Baseline"/>
    <s v="Base"/>
    <x v="0"/>
    <x v="0"/>
    <x v="49"/>
    <s v=" Total_JP"/>
    <x v="33"/>
    <n v="0"/>
  </r>
  <r>
    <s v="Baseline"/>
    <s v="Base"/>
    <x v="0"/>
    <x v="0"/>
    <x v="49"/>
    <s v=" Total_JP"/>
    <x v="34"/>
    <n v="0"/>
  </r>
  <r>
    <s v="Baseline"/>
    <s v="Base"/>
    <x v="0"/>
    <x v="0"/>
    <x v="49"/>
    <s v=" Total_JP"/>
    <x v="35"/>
    <n v="0"/>
  </r>
  <r>
    <s v="Baseline"/>
    <s v="Base"/>
    <x v="0"/>
    <x v="0"/>
    <x v="49"/>
    <s v=" Total_JP"/>
    <x v="36"/>
    <n v="0"/>
  </r>
  <r>
    <s v="Baseline"/>
    <s v="Base"/>
    <x v="0"/>
    <x v="0"/>
    <x v="49"/>
    <s v=" Total_JP"/>
    <x v="37"/>
    <n v="0"/>
  </r>
  <r>
    <s v="Baseline"/>
    <s v="Base"/>
    <x v="0"/>
    <x v="0"/>
    <x v="49"/>
    <s v=" Total_JP"/>
    <x v="38"/>
    <n v="0"/>
  </r>
  <r>
    <s v="Baseline"/>
    <s v="Base"/>
    <x v="0"/>
    <x v="0"/>
    <x v="49"/>
    <s v=" Total_JP"/>
    <x v="39"/>
    <n v="0"/>
  </r>
  <r>
    <s v="Baseline"/>
    <s v="Base"/>
    <x v="0"/>
    <x v="0"/>
    <x v="49"/>
    <s v=" Total_JP"/>
    <x v="40"/>
    <n v="0"/>
  </r>
  <r>
    <s v="Baseline"/>
    <s v="Base"/>
    <x v="0"/>
    <x v="0"/>
    <x v="49"/>
    <s v=" Total_JP"/>
    <x v="41"/>
    <n v="0"/>
  </r>
  <r>
    <s v="Baseline"/>
    <s v="Base"/>
    <x v="0"/>
    <x v="0"/>
    <x v="49"/>
    <s v=" Total_JP"/>
    <x v="42"/>
    <n v="0"/>
  </r>
  <r>
    <s v="Baseline"/>
    <s v="Base"/>
    <x v="0"/>
    <x v="0"/>
    <x v="49"/>
    <s v=" Total_JP"/>
    <x v="43"/>
    <n v="0"/>
  </r>
  <r>
    <s v="Baseline"/>
    <s v="Base"/>
    <x v="0"/>
    <x v="0"/>
    <x v="49"/>
    <s v=" Total_JP"/>
    <x v="44"/>
    <n v="0"/>
  </r>
  <r>
    <s v="Baseline"/>
    <s v="Base"/>
    <x v="0"/>
    <x v="0"/>
    <x v="49"/>
    <s v=" Total_JP"/>
    <x v="45"/>
    <n v="0"/>
  </r>
  <r>
    <s v="Baseline"/>
    <s v="Base"/>
    <x v="0"/>
    <x v="0"/>
    <x v="49"/>
    <s v=" Total_JP"/>
    <x v="46"/>
    <n v="0"/>
  </r>
  <r>
    <s v="Baseline"/>
    <s v="Base"/>
    <x v="0"/>
    <x v="0"/>
    <x v="49"/>
    <s v=" Total_JP"/>
    <x v="47"/>
    <n v="0"/>
  </r>
  <r>
    <s v="Baseline"/>
    <s v="Base"/>
    <x v="0"/>
    <x v="0"/>
    <x v="49"/>
    <s v=" Total_JP"/>
    <x v="48"/>
    <n v="0"/>
  </r>
  <r>
    <s v="Baseline"/>
    <s v="Base"/>
    <x v="0"/>
    <x v="0"/>
    <x v="49"/>
    <s v=" Total_JP"/>
    <x v="49"/>
    <n v="0"/>
  </r>
  <r>
    <s v="Baseline"/>
    <s v="Base"/>
    <x v="0"/>
    <x v="0"/>
    <x v="49"/>
    <s v=" Total_JP"/>
    <x v="50"/>
    <n v="0"/>
  </r>
  <r>
    <s v="Baseline"/>
    <s v="Base"/>
    <x v="0"/>
    <x v="0"/>
    <x v="49"/>
    <s v=" Total_JP"/>
    <x v="51"/>
    <n v="0"/>
  </r>
  <r>
    <s v="Baseline"/>
    <s v="Base"/>
    <x v="0"/>
    <x v="0"/>
    <x v="49"/>
    <s v=" Total_JP"/>
    <x v="52"/>
    <n v="0"/>
  </r>
  <r>
    <s v="Baseline"/>
    <s v="Base"/>
    <x v="0"/>
    <x v="0"/>
    <x v="49"/>
    <s v=" Total_JP"/>
    <x v="53"/>
    <n v="0"/>
  </r>
  <r>
    <s v="Baseline"/>
    <s v="Base"/>
    <x v="0"/>
    <x v="0"/>
    <x v="49"/>
    <s v=" Total_JP"/>
    <x v="54"/>
    <n v="0"/>
  </r>
  <r>
    <s v="Baseline"/>
    <s v="Base"/>
    <x v="0"/>
    <x v="0"/>
    <x v="49"/>
    <s v=" Total_JP"/>
    <x v="55"/>
    <n v="0"/>
  </r>
  <r>
    <s v="Baseline"/>
    <s v="Base"/>
    <x v="0"/>
    <x v="0"/>
    <x v="49"/>
    <s v=" Total_JP"/>
    <x v="56"/>
    <n v="0"/>
  </r>
  <r>
    <s v="Baseline"/>
    <s v="Base"/>
    <x v="0"/>
    <x v="0"/>
    <x v="49"/>
    <s v=" Total_JP"/>
    <x v="57"/>
    <n v="0"/>
  </r>
  <r>
    <s v="Baseline"/>
    <s v="Base"/>
    <x v="0"/>
    <x v="0"/>
    <x v="49"/>
    <s v=" Total_JP"/>
    <x v="58"/>
    <n v="0"/>
  </r>
  <r>
    <s v="Baseline"/>
    <s v="Base"/>
    <x v="0"/>
    <x v="0"/>
    <x v="49"/>
    <s v=" Total_JP"/>
    <x v="59"/>
    <n v="0"/>
  </r>
  <r>
    <s v="Baseline"/>
    <s v="Base"/>
    <x v="0"/>
    <x v="0"/>
    <x v="49"/>
    <s v=" Total_JP"/>
    <x v="60"/>
    <n v="0"/>
  </r>
  <r>
    <s v="Baseline"/>
    <s v="Base"/>
    <x v="0"/>
    <x v="0"/>
    <x v="49"/>
    <s v=" Total_JP"/>
    <x v="61"/>
    <n v="0"/>
  </r>
  <r>
    <s v="Baseline"/>
    <s v="Base"/>
    <x v="0"/>
    <x v="0"/>
    <x v="49"/>
    <s v=" Total_JP"/>
    <x v="62"/>
    <n v="0"/>
  </r>
  <r>
    <s v="Baseline"/>
    <s v="Base"/>
    <x v="0"/>
    <x v="0"/>
    <x v="49"/>
    <s v=" Total_JP"/>
    <x v="63"/>
    <n v="0"/>
  </r>
  <r>
    <s v="Baseline"/>
    <s v="Base"/>
    <x v="0"/>
    <x v="0"/>
    <x v="49"/>
    <s v=" Total_JP"/>
    <x v="64"/>
    <n v="0"/>
  </r>
  <r>
    <s v="Baseline"/>
    <s v="Base"/>
    <x v="0"/>
    <x v="0"/>
    <x v="49"/>
    <s v=" Total_JP"/>
    <x v="65"/>
    <n v="0"/>
  </r>
  <r>
    <s v="Baseline"/>
    <s v="Base"/>
    <x v="0"/>
    <x v="0"/>
    <x v="49"/>
    <s v=" Total_JP"/>
    <x v="66"/>
    <n v="0"/>
  </r>
  <r>
    <s v="Baseline"/>
    <s v="Base"/>
    <x v="0"/>
    <x v="0"/>
    <x v="49"/>
    <s v=" Total_JP"/>
    <x v="67"/>
    <n v="0"/>
  </r>
  <r>
    <s v="Baseline"/>
    <s v="Base"/>
    <x v="0"/>
    <x v="0"/>
    <x v="49"/>
    <s v=" Total_JP"/>
    <x v="68"/>
    <n v="0"/>
  </r>
  <r>
    <s v="Baseline"/>
    <s v="Base"/>
    <x v="0"/>
    <x v="0"/>
    <x v="49"/>
    <s v=" Total_JP"/>
    <x v="69"/>
    <n v="0"/>
  </r>
  <r>
    <s v="Baseline"/>
    <s v="Base"/>
    <x v="0"/>
    <x v="0"/>
    <x v="49"/>
    <s v=" Total_JP"/>
    <x v="70"/>
    <n v="0"/>
  </r>
  <r>
    <s v="Baseline"/>
    <s v="Base"/>
    <x v="0"/>
    <x v="0"/>
    <x v="49"/>
    <s v=" Total_JP"/>
    <x v="71"/>
    <n v="0"/>
  </r>
  <r>
    <s v="Baseline"/>
    <s v="Base"/>
    <x v="0"/>
    <x v="0"/>
    <x v="49"/>
    <s v=" Total_JP"/>
    <x v="72"/>
    <n v="0"/>
  </r>
  <r>
    <s v="Baseline"/>
    <s v="Base"/>
    <x v="0"/>
    <x v="0"/>
    <x v="49"/>
    <s v=" Total_JP"/>
    <x v="73"/>
    <n v="0"/>
  </r>
  <r>
    <s v="Baseline"/>
    <s v="Base"/>
    <x v="0"/>
    <x v="0"/>
    <x v="49"/>
    <s v=" Total_JP"/>
    <x v="74"/>
    <n v="0"/>
  </r>
  <r>
    <s v="Baseline"/>
    <s v="Base"/>
    <x v="0"/>
    <x v="0"/>
    <x v="49"/>
    <s v=" Total_JP"/>
    <x v="75"/>
    <n v="0"/>
  </r>
  <r>
    <s v="Baseline"/>
    <s v="Base"/>
    <x v="0"/>
    <x v="0"/>
    <x v="49"/>
    <s v=" Total_JP"/>
    <x v="76"/>
    <n v="0"/>
  </r>
  <r>
    <s v="Baseline"/>
    <s v="Base"/>
    <x v="0"/>
    <x v="0"/>
    <x v="49"/>
    <s v=" Total_JP"/>
    <x v="77"/>
    <n v="0"/>
  </r>
  <r>
    <s v="Baseline"/>
    <s v="Base"/>
    <x v="0"/>
    <x v="0"/>
    <x v="49"/>
    <s v=" Total_JP"/>
    <x v="78"/>
    <n v="0"/>
  </r>
  <r>
    <s v="Baseline"/>
    <s v="Base"/>
    <x v="0"/>
    <x v="0"/>
    <x v="49"/>
    <s v=" Total_JP"/>
    <x v="79"/>
    <n v="0"/>
  </r>
  <r>
    <s v="Baseline"/>
    <s v="Base"/>
    <x v="0"/>
    <x v="0"/>
    <x v="49"/>
    <s v=" Total_JP"/>
    <x v="80"/>
    <n v="0"/>
  </r>
  <r>
    <s v="Baseline"/>
    <s v="Base"/>
    <x v="0"/>
    <x v="0"/>
    <x v="49"/>
    <s v=" Total_JP"/>
    <x v="81"/>
    <n v="0"/>
  </r>
  <r>
    <s v="Baseline"/>
    <s v="Base"/>
    <x v="0"/>
    <x v="0"/>
    <x v="49"/>
    <s v=" Total_JP"/>
    <x v="82"/>
    <n v="0"/>
  </r>
  <r>
    <s v="Baseline"/>
    <s v="Base"/>
    <x v="0"/>
    <x v="0"/>
    <x v="49"/>
    <s v=" Total_JP"/>
    <x v="83"/>
    <n v="0"/>
  </r>
  <r>
    <s v="Baseline"/>
    <s v="Base"/>
    <x v="0"/>
    <x v="0"/>
    <x v="49"/>
    <s v=" Total_JP"/>
    <x v="84"/>
    <n v="0"/>
  </r>
  <r>
    <s v="Baseline"/>
    <s v="Base"/>
    <x v="0"/>
    <x v="0"/>
    <x v="49"/>
    <s v=" Total_JP"/>
    <x v="85"/>
    <n v="0"/>
  </r>
  <r>
    <s v="Baseline"/>
    <s v="Base"/>
    <x v="0"/>
    <x v="0"/>
    <x v="49"/>
    <s v=" Total_JP"/>
    <x v="86"/>
    <n v="0"/>
  </r>
  <r>
    <s v="Baseline"/>
    <s v="Base"/>
    <x v="0"/>
    <x v="0"/>
    <x v="49"/>
    <s v=" Total_JP"/>
    <x v="87"/>
    <n v="0"/>
  </r>
  <r>
    <s v="Baseline"/>
    <s v="Base"/>
    <x v="0"/>
    <x v="0"/>
    <x v="49"/>
    <s v=" Total_JP"/>
    <x v="88"/>
    <n v="0"/>
  </r>
  <r>
    <s v="Baseline"/>
    <s v="Base"/>
    <x v="0"/>
    <x v="0"/>
    <x v="49"/>
    <s v=" Total_JP"/>
    <x v="89"/>
    <n v="0"/>
  </r>
  <r>
    <s v="Baseline"/>
    <s v="Base"/>
    <x v="0"/>
    <x v="0"/>
    <x v="49"/>
    <s v=" Total_JP"/>
    <x v="90"/>
    <n v="0"/>
  </r>
  <r>
    <s v="Baseline"/>
    <s v="Base"/>
    <x v="0"/>
    <x v="0"/>
    <x v="49"/>
    <s v=" Total_JP"/>
    <x v="91"/>
    <n v="0"/>
  </r>
  <r>
    <s v="Baseline"/>
    <s v="Base"/>
    <x v="0"/>
    <x v="0"/>
    <x v="49"/>
    <s v=" Total_JP"/>
    <x v="92"/>
    <n v="0"/>
  </r>
  <r>
    <s v="Baseline"/>
    <s v="Base"/>
    <x v="0"/>
    <x v="0"/>
    <x v="49"/>
    <s v=" Total_JP"/>
    <x v="93"/>
    <n v="0"/>
  </r>
  <r>
    <s v="Baseline"/>
    <s v="Base"/>
    <x v="0"/>
    <x v="0"/>
    <x v="49"/>
    <s v=" Total_JP"/>
    <x v="94"/>
    <n v="0"/>
  </r>
  <r>
    <s v="Baseline"/>
    <s v="Base"/>
    <x v="0"/>
    <x v="0"/>
    <x v="49"/>
    <s v=" Total_JP"/>
    <x v="95"/>
    <n v="0"/>
  </r>
  <r>
    <s v="Baseline"/>
    <s v="Base"/>
    <x v="0"/>
    <x v="0"/>
    <x v="49"/>
    <s v=" Total_JP"/>
    <x v="96"/>
    <n v="0"/>
  </r>
  <r>
    <s v="Baseline"/>
    <s v="Base"/>
    <x v="0"/>
    <x v="0"/>
    <x v="49"/>
    <s v=" Total_JP"/>
    <x v="97"/>
    <n v="0"/>
  </r>
  <r>
    <s v="Baseline"/>
    <s v="Base"/>
    <x v="0"/>
    <x v="0"/>
    <x v="49"/>
    <s v=" Total_JP"/>
    <x v="98"/>
    <n v="0"/>
  </r>
  <r>
    <s v="Baseline"/>
    <s v="Base"/>
    <x v="0"/>
    <x v="0"/>
    <x v="49"/>
    <s v=" Total_JP"/>
    <x v="99"/>
    <n v="0"/>
  </r>
  <r>
    <s v="Baseline"/>
    <s v="Base"/>
    <x v="0"/>
    <x v="0"/>
    <x v="49"/>
    <s v=" Total_JP"/>
    <x v="100"/>
    <n v="0"/>
  </r>
  <r>
    <s v="Baseline"/>
    <s v="Base"/>
    <x v="0"/>
    <x v="0"/>
    <x v="49"/>
    <s v=" Total_JP"/>
    <x v="101"/>
    <n v="0"/>
  </r>
  <r>
    <s v="Baseline"/>
    <s v="Base"/>
    <x v="0"/>
    <x v="0"/>
    <x v="49"/>
    <s v=" Total_JP"/>
    <x v="102"/>
    <n v="-604002.38977909996"/>
  </r>
  <r>
    <s v="Baseline"/>
    <s v="Base"/>
    <x v="0"/>
    <x v="0"/>
    <x v="49"/>
    <s v=" Total_JP"/>
    <x v="103"/>
    <n v="0"/>
  </r>
  <r>
    <s v="Baseline"/>
    <s v="Base"/>
    <x v="0"/>
    <x v="0"/>
    <x v="49"/>
    <s v=" Total_JP"/>
    <x v="104"/>
    <n v="0"/>
  </r>
  <r>
    <s v="Baseline"/>
    <s v="Base"/>
    <x v="0"/>
    <x v="0"/>
    <x v="49"/>
    <s v=" Total_JP"/>
    <x v="105"/>
    <n v="0"/>
  </r>
  <r>
    <s v="Baseline"/>
    <s v="Base"/>
    <x v="0"/>
    <x v="0"/>
    <x v="49"/>
    <s v=" Total_JP"/>
    <x v="106"/>
    <n v="0"/>
  </r>
  <r>
    <s v="Baseline"/>
    <s v="Base"/>
    <x v="0"/>
    <x v="0"/>
    <x v="49"/>
    <s v=" Total_JP"/>
    <x v="107"/>
    <n v="0"/>
  </r>
  <r>
    <s v="Baseline"/>
    <s v="Base"/>
    <x v="0"/>
    <x v="0"/>
    <x v="49"/>
    <s v=" Total_JP"/>
    <x v="108"/>
    <n v="0"/>
  </r>
  <r>
    <s v="Baseline"/>
    <s v="Base"/>
    <x v="0"/>
    <x v="0"/>
    <x v="49"/>
    <s v=" Total_JP"/>
    <x v="109"/>
    <n v="0"/>
  </r>
  <r>
    <s v="Baseline"/>
    <s v="Base"/>
    <x v="0"/>
    <x v="0"/>
    <x v="49"/>
    <s v=" Total_JP"/>
    <x v="110"/>
    <n v="0"/>
  </r>
  <r>
    <s v="Baseline"/>
    <s v="Base"/>
    <x v="0"/>
    <x v="0"/>
    <x v="49"/>
    <s v=" Total_JP"/>
    <x v="111"/>
    <n v="0"/>
  </r>
  <r>
    <s v="Baseline"/>
    <s v="Base"/>
    <x v="0"/>
    <x v="0"/>
    <x v="49"/>
    <s v=" Total_JP"/>
    <x v="112"/>
    <n v="0"/>
  </r>
  <r>
    <s v="Baseline"/>
    <s v="Base"/>
    <x v="0"/>
    <x v="0"/>
    <x v="49"/>
    <s v=" Total_JP"/>
    <x v="113"/>
    <n v="0"/>
  </r>
  <r>
    <s v="Baseline"/>
    <s v="Base"/>
    <x v="0"/>
    <x v="0"/>
    <x v="49"/>
    <s v=" Total_JP"/>
    <x v="114"/>
    <n v="0"/>
  </r>
  <r>
    <s v="Baseline"/>
    <s v="Base"/>
    <x v="0"/>
    <x v="0"/>
    <x v="49"/>
    <s v=" Total_JP"/>
    <x v="115"/>
    <n v="0"/>
  </r>
  <r>
    <s v="Baseline"/>
    <s v="Base"/>
    <x v="0"/>
    <x v="0"/>
    <x v="49"/>
    <s v=" Total_JP"/>
    <x v="116"/>
    <n v="0"/>
  </r>
  <r>
    <s v="Baseline"/>
    <s v="Base"/>
    <x v="0"/>
    <x v="0"/>
    <x v="49"/>
    <s v=" Total_JP"/>
    <x v="117"/>
    <n v="0"/>
  </r>
  <r>
    <s v="Baseline"/>
    <s v="Base"/>
    <x v="0"/>
    <x v="0"/>
    <x v="49"/>
    <s v=" Total_JP"/>
    <x v="118"/>
    <n v="0"/>
  </r>
  <r>
    <s v="Baseline"/>
    <s v="Base"/>
    <x v="0"/>
    <x v="0"/>
    <x v="49"/>
    <s v=" Total_JP"/>
    <x v="119"/>
    <n v="0"/>
  </r>
  <r>
    <s v="Baseline"/>
    <s v="Base"/>
    <x v="0"/>
    <x v="0"/>
    <x v="49"/>
    <s v=" Total_JP"/>
    <x v="120"/>
    <n v="0"/>
  </r>
  <r>
    <s v="Baseline"/>
    <s v="Base"/>
    <x v="0"/>
    <x v="0"/>
    <x v="49"/>
    <s v=" Total_JP"/>
    <x v="121"/>
    <n v="0"/>
  </r>
  <r>
    <s v="Baseline"/>
    <s v="Base"/>
    <x v="0"/>
    <x v="0"/>
    <x v="49"/>
    <s v=" Total_JP"/>
    <x v="122"/>
    <n v="0"/>
  </r>
  <r>
    <s v="Baseline"/>
    <s v="Base"/>
    <x v="0"/>
    <x v="0"/>
    <x v="49"/>
    <s v=" Total_JP"/>
    <x v="123"/>
    <n v="0"/>
  </r>
  <r>
    <s v="Baseline"/>
    <s v="Base"/>
    <x v="0"/>
    <x v="0"/>
    <x v="49"/>
    <s v=" Total_JP"/>
    <x v="124"/>
    <n v="0"/>
  </r>
  <r>
    <s v="Baseline"/>
    <s v="Base"/>
    <x v="0"/>
    <x v="0"/>
    <x v="49"/>
    <s v=" Total_JP"/>
    <x v="125"/>
    <n v="0"/>
  </r>
  <r>
    <s v="Baseline"/>
    <s v="Base"/>
    <x v="0"/>
    <x v="0"/>
    <x v="49"/>
    <s v=" Total_JP"/>
    <x v="126"/>
    <n v="0"/>
  </r>
  <r>
    <s v="Baseline"/>
    <s v="Base"/>
    <x v="0"/>
    <x v="0"/>
    <x v="49"/>
    <s v=" Total_JP"/>
    <x v="127"/>
    <n v="0"/>
  </r>
  <r>
    <s v="Baseline"/>
    <s v="Base"/>
    <x v="0"/>
    <x v="0"/>
    <x v="49"/>
    <s v=" Total_JP"/>
    <x v="128"/>
    <n v="0"/>
  </r>
  <r>
    <s v="Baseline"/>
    <s v="Base"/>
    <x v="0"/>
    <x v="0"/>
    <x v="49"/>
    <s v=" Total_JP"/>
    <x v="129"/>
    <n v="0"/>
  </r>
  <r>
    <s v="Baseline"/>
    <s v="Base"/>
    <x v="0"/>
    <x v="0"/>
    <x v="49"/>
    <s v=" Total_JP"/>
    <x v="130"/>
    <n v="0"/>
  </r>
  <r>
    <s v="Baseline"/>
    <s v="Base"/>
    <x v="0"/>
    <x v="0"/>
    <x v="49"/>
    <s v=" Total_JP"/>
    <x v="131"/>
    <n v="0"/>
  </r>
  <r>
    <s v="Baseline"/>
    <s v="Base"/>
    <x v="0"/>
    <x v="0"/>
    <x v="49"/>
    <s v=" Total_JP"/>
    <x v="132"/>
    <n v="0"/>
  </r>
  <r>
    <s v="Baseline"/>
    <s v="Base"/>
    <x v="0"/>
    <x v="0"/>
    <x v="49"/>
    <s v=" Total_JP"/>
    <x v="133"/>
    <n v="0"/>
  </r>
  <r>
    <s v="Baseline"/>
    <s v="Base"/>
    <x v="0"/>
    <x v="0"/>
    <x v="49"/>
    <s v=" Total_JP"/>
    <x v="134"/>
    <n v="0"/>
  </r>
  <r>
    <s v="Baseline"/>
    <s v="Base"/>
    <x v="0"/>
    <x v="0"/>
    <x v="49"/>
    <s v=" Total_JP"/>
    <x v="135"/>
    <n v="0"/>
  </r>
  <r>
    <s v="Baseline"/>
    <s v="Base"/>
    <x v="0"/>
    <x v="0"/>
    <x v="49"/>
    <s v=" Total_JP"/>
    <x v="136"/>
    <n v="0"/>
  </r>
  <r>
    <s v="Baseline"/>
    <s v="Base"/>
    <x v="0"/>
    <x v="0"/>
    <x v="49"/>
    <s v=" Total_JP"/>
    <x v="137"/>
    <n v="0"/>
  </r>
  <r>
    <s v="Baseline"/>
    <s v="Base"/>
    <x v="0"/>
    <x v="0"/>
    <x v="49"/>
    <s v=" Total_JP"/>
    <x v="138"/>
    <n v="0"/>
  </r>
  <r>
    <s v="Baseline"/>
    <s v="Base"/>
    <x v="0"/>
    <x v="0"/>
    <x v="49"/>
    <s v=" Total_JP"/>
    <x v="139"/>
    <n v="0"/>
  </r>
  <r>
    <s v="Baseline"/>
    <s v="Base"/>
    <x v="0"/>
    <x v="0"/>
    <x v="49"/>
    <s v=" Total_JP"/>
    <x v="140"/>
    <n v="0"/>
  </r>
  <r>
    <s v="Baseline"/>
    <s v="Base"/>
    <x v="0"/>
    <x v="0"/>
    <x v="49"/>
    <s v=" Total_JP"/>
    <x v="141"/>
    <n v="0"/>
  </r>
  <r>
    <s v="Baseline"/>
    <s v="Base"/>
    <x v="0"/>
    <x v="0"/>
    <x v="49"/>
    <s v=" Total_JP"/>
    <x v="142"/>
    <n v="0"/>
  </r>
  <r>
    <s v="Baseline"/>
    <s v="Base"/>
    <x v="0"/>
    <x v="0"/>
    <x v="49"/>
    <s v=" Total_JP"/>
    <x v="143"/>
    <n v="0"/>
  </r>
  <r>
    <s v="Baseline"/>
    <s v="Base"/>
    <x v="0"/>
    <x v="0"/>
    <x v="49"/>
    <s v=" Total_JP"/>
    <x v="144"/>
    <n v="0"/>
  </r>
  <r>
    <s v="Baseline"/>
    <s v="Base"/>
    <x v="0"/>
    <x v="0"/>
    <x v="49"/>
    <s v=" Total_JP"/>
    <x v="145"/>
    <n v="0"/>
  </r>
  <r>
    <s v="Baseline"/>
    <s v="Base"/>
    <x v="0"/>
    <x v="0"/>
    <x v="49"/>
    <s v=" Total_JP"/>
    <x v="146"/>
    <n v="0"/>
  </r>
  <r>
    <s v="Baseline"/>
    <s v="Base"/>
    <x v="0"/>
    <x v="0"/>
    <x v="49"/>
    <s v=" Total_JP"/>
    <x v="147"/>
    <n v="0"/>
  </r>
  <r>
    <s v="Baseline"/>
    <s v="Base"/>
    <x v="0"/>
    <x v="0"/>
    <x v="49"/>
    <s v=" Total_JP"/>
    <x v="148"/>
    <n v="0"/>
  </r>
  <r>
    <s v="Baseline"/>
    <s v="Base"/>
    <x v="0"/>
    <x v="0"/>
    <x v="49"/>
    <s v=" Total_JP"/>
    <x v="149"/>
    <n v="0"/>
  </r>
  <r>
    <s v="Baseline"/>
    <s v="Base"/>
    <x v="0"/>
    <x v="0"/>
    <x v="49"/>
    <s v=" Total_JP"/>
    <x v="150"/>
    <n v="0"/>
  </r>
  <r>
    <s v="Baseline"/>
    <s v="Base"/>
    <x v="0"/>
    <x v="0"/>
    <x v="49"/>
    <s v=" Total_JP"/>
    <x v="151"/>
    <n v="0"/>
  </r>
  <r>
    <s v="Baseline"/>
    <s v="Base"/>
    <x v="0"/>
    <x v="0"/>
    <x v="49"/>
    <s v=" Total_JP"/>
    <x v="152"/>
    <n v="0"/>
  </r>
  <r>
    <s v="Baseline"/>
    <s v="Base"/>
    <x v="0"/>
    <x v="0"/>
    <x v="49"/>
    <s v=" Total_JP"/>
    <x v="153"/>
    <n v="0"/>
  </r>
  <r>
    <s v="Baseline"/>
    <s v="Base"/>
    <x v="0"/>
    <x v="0"/>
    <x v="49"/>
    <s v=" Total_JP"/>
    <x v="154"/>
    <n v="0"/>
  </r>
  <r>
    <s v="Baseline"/>
    <s v="Base"/>
    <x v="0"/>
    <x v="0"/>
    <x v="49"/>
    <s v=" Total_JP"/>
    <x v="155"/>
    <n v="0"/>
  </r>
  <r>
    <s v="Baseline"/>
    <s v="Base"/>
    <x v="0"/>
    <x v="0"/>
    <x v="50"/>
    <s v=" Total_JP"/>
    <x v="0"/>
    <n v="0"/>
  </r>
  <r>
    <s v="Baseline"/>
    <s v="Base"/>
    <x v="0"/>
    <x v="0"/>
    <x v="50"/>
    <s v=" Total_JP"/>
    <x v="1"/>
    <n v="0"/>
  </r>
  <r>
    <s v="Baseline"/>
    <s v="Base"/>
    <x v="0"/>
    <x v="0"/>
    <x v="50"/>
    <s v=" Total_JP"/>
    <x v="2"/>
    <n v="0"/>
  </r>
  <r>
    <s v="Baseline"/>
    <s v="Base"/>
    <x v="0"/>
    <x v="0"/>
    <x v="50"/>
    <s v=" Total_JP"/>
    <x v="3"/>
    <n v="0"/>
  </r>
  <r>
    <s v="Baseline"/>
    <s v="Base"/>
    <x v="0"/>
    <x v="0"/>
    <x v="50"/>
    <s v=" Total_JP"/>
    <x v="4"/>
    <n v="0"/>
  </r>
  <r>
    <s v="Baseline"/>
    <s v="Base"/>
    <x v="0"/>
    <x v="0"/>
    <x v="50"/>
    <s v=" Total_JP"/>
    <x v="5"/>
    <n v="0"/>
  </r>
  <r>
    <s v="Baseline"/>
    <s v="Base"/>
    <x v="0"/>
    <x v="0"/>
    <x v="50"/>
    <s v=" Total_JP"/>
    <x v="6"/>
    <n v="0"/>
  </r>
  <r>
    <s v="Baseline"/>
    <s v="Base"/>
    <x v="0"/>
    <x v="0"/>
    <x v="50"/>
    <s v=" Total_JP"/>
    <x v="7"/>
    <n v="0"/>
  </r>
  <r>
    <s v="Baseline"/>
    <s v="Base"/>
    <x v="0"/>
    <x v="0"/>
    <x v="50"/>
    <s v=" Total_JP"/>
    <x v="8"/>
    <n v="0"/>
  </r>
  <r>
    <s v="Baseline"/>
    <s v="Base"/>
    <x v="0"/>
    <x v="0"/>
    <x v="50"/>
    <s v=" Total_JP"/>
    <x v="9"/>
    <n v="0"/>
  </r>
  <r>
    <s v="Baseline"/>
    <s v="Base"/>
    <x v="0"/>
    <x v="0"/>
    <x v="50"/>
    <s v=" Total_JP"/>
    <x v="10"/>
    <n v="0"/>
  </r>
  <r>
    <s v="Baseline"/>
    <s v="Base"/>
    <x v="0"/>
    <x v="0"/>
    <x v="50"/>
    <s v=" Total_JP"/>
    <x v="11"/>
    <n v="0"/>
  </r>
  <r>
    <s v="Baseline"/>
    <s v="Base"/>
    <x v="0"/>
    <x v="0"/>
    <x v="50"/>
    <s v=" Total_JP"/>
    <x v="12"/>
    <n v="0"/>
  </r>
  <r>
    <s v="Baseline"/>
    <s v="Base"/>
    <x v="0"/>
    <x v="0"/>
    <x v="50"/>
    <s v=" Total_JP"/>
    <x v="13"/>
    <n v="0"/>
  </r>
  <r>
    <s v="Baseline"/>
    <s v="Base"/>
    <x v="0"/>
    <x v="0"/>
    <x v="50"/>
    <s v=" Total_JP"/>
    <x v="14"/>
    <n v="0"/>
  </r>
  <r>
    <s v="Baseline"/>
    <s v="Base"/>
    <x v="0"/>
    <x v="0"/>
    <x v="50"/>
    <s v=" Total_JP"/>
    <x v="15"/>
    <n v="0"/>
  </r>
  <r>
    <s v="Baseline"/>
    <s v="Base"/>
    <x v="0"/>
    <x v="0"/>
    <x v="50"/>
    <s v=" Total_JP"/>
    <x v="16"/>
    <n v="0"/>
  </r>
  <r>
    <s v="Baseline"/>
    <s v="Base"/>
    <x v="0"/>
    <x v="0"/>
    <x v="50"/>
    <s v=" Total_JP"/>
    <x v="17"/>
    <n v="0"/>
  </r>
  <r>
    <s v="Baseline"/>
    <s v="Base"/>
    <x v="0"/>
    <x v="0"/>
    <x v="50"/>
    <s v=" Total_JP"/>
    <x v="18"/>
    <n v="0"/>
  </r>
  <r>
    <s v="Baseline"/>
    <s v="Base"/>
    <x v="0"/>
    <x v="0"/>
    <x v="50"/>
    <s v=" Total_JP"/>
    <x v="19"/>
    <n v="0"/>
  </r>
  <r>
    <s v="Baseline"/>
    <s v="Base"/>
    <x v="0"/>
    <x v="0"/>
    <x v="50"/>
    <s v=" Total_JP"/>
    <x v="20"/>
    <n v="0"/>
  </r>
  <r>
    <s v="Baseline"/>
    <s v="Base"/>
    <x v="0"/>
    <x v="0"/>
    <x v="50"/>
    <s v=" Total_JP"/>
    <x v="21"/>
    <n v="0"/>
  </r>
  <r>
    <s v="Baseline"/>
    <s v="Base"/>
    <x v="0"/>
    <x v="0"/>
    <x v="50"/>
    <s v=" Total_JP"/>
    <x v="22"/>
    <n v="0"/>
  </r>
  <r>
    <s v="Baseline"/>
    <s v="Base"/>
    <x v="0"/>
    <x v="0"/>
    <x v="50"/>
    <s v=" Total_JP"/>
    <x v="23"/>
    <n v="0"/>
  </r>
  <r>
    <s v="Baseline"/>
    <s v="Base"/>
    <x v="0"/>
    <x v="0"/>
    <x v="50"/>
    <s v=" Total_JP"/>
    <x v="24"/>
    <n v="0"/>
  </r>
  <r>
    <s v="Baseline"/>
    <s v="Base"/>
    <x v="0"/>
    <x v="0"/>
    <x v="50"/>
    <s v=" Total_JP"/>
    <x v="25"/>
    <n v="0"/>
  </r>
  <r>
    <s v="Baseline"/>
    <s v="Base"/>
    <x v="0"/>
    <x v="0"/>
    <x v="50"/>
    <s v=" Total_JP"/>
    <x v="26"/>
    <n v="0"/>
  </r>
  <r>
    <s v="Baseline"/>
    <s v="Base"/>
    <x v="0"/>
    <x v="0"/>
    <x v="50"/>
    <s v=" Total_JP"/>
    <x v="27"/>
    <n v="0"/>
  </r>
  <r>
    <s v="Baseline"/>
    <s v="Base"/>
    <x v="0"/>
    <x v="0"/>
    <x v="50"/>
    <s v=" Total_JP"/>
    <x v="28"/>
    <n v="0"/>
  </r>
  <r>
    <s v="Baseline"/>
    <s v="Base"/>
    <x v="0"/>
    <x v="0"/>
    <x v="50"/>
    <s v=" Total_JP"/>
    <x v="29"/>
    <n v="0"/>
  </r>
  <r>
    <s v="Baseline"/>
    <s v="Base"/>
    <x v="0"/>
    <x v="0"/>
    <x v="50"/>
    <s v=" Total_JP"/>
    <x v="30"/>
    <n v="0"/>
  </r>
  <r>
    <s v="Baseline"/>
    <s v="Base"/>
    <x v="0"/>
    <x v="0"/>
    <x v="50"/>
    <s v=" Total_JP"/>
    <x v="31"/>
    <n v="0"/>
  </r>
  <r>
    <s v="Baseline"/>
    <s v="Base"/>
    <x v="0"/>
    <x v="0"/>
    <x v="50"/>
    <s v=" Total_JP"/>
    <x v="32"/>
    <n v="0"/>
  </r>
  <r>
    <s v="Baseline"/>
    <s v="Base"/>
    <x v="0"/>
    <x v="0"/>
    <x v="50"/>
    <s v=" Total_JP"/>
    <x v="33"/>
    <n v="0"/>
  </r>
  <r>
    <s v="Baseline"/>
    <s v="Base"/>
    <x v="0"/>
    <x v="0"/>
    <x v="50"/>
    <s v=" Total_JP"/>
    <x v="34"/>
    <n v="0"/>
  </r>
  <r>
    <s v="Baseline"/>
    <s v="Base"/>
    <x v="0"/>
    <x v="0"/>
    <x v="50"/>
    <s v=" Total_JP"/>
    <x v="35"/>
    <n v="0"/>
  </r>
  <r>
    <s v="Baseline"/>
    <s v="Base"/>
    <x v="0"/>
    <x v="0"/>
    <x v="50"/>
    <s v=" Total_JP"/>
    <x v="36"/>
    <n v="0"/>
  </r>
  <r>
    <s v="Baseline"/>
    <s v="Base"/>
    <x v="0"/>
    <x v="0"/>
    <x v="50"/>
    <s v=" Total_JP"/>
    <x v="37"/>
    <n v="0"/>
  </r>
  <r>
    <s v="Baseline"/>
    <s v="Base"/>
    <x v="0"/>
    <x v="0"/>
    <x v="50"/>
    <s v=" Total_JP"/>
    <x v="38"/>
    <n v="0"/>
  </r>
  <r>
    <s v="Baseline"/>
    <s v="Base"/>
    <x v="0"/>
    <x v="0"/>
    <x v="50"/>
    <s v=" Total_JP"/>
    <x v="39"/>
    <n v="0"/>
  </r>
  <r>
    <s v="Baseline"/>
    <s v="Base"/>
    <x v="0"/>
    <x v="0"/>
    <x v="50"/>
    <s v=" Total_JP"/>
    <x v="40"/>
    <n v="0"/>
  </r>
  <r>
    <s v="Baseline"/>
    <s v="Base"/>
    <x v="0"/>
    <x v="0"/>
    <x v="50"/>
    <s v=" Total_JP"/>
    <x v="41"/>
    <n v="0"/>
  </r>
  <r>
    <s v="Baseline"/>
    <s v="Base"/>
    <x v="0"/>
    <x v="0"/>
    <x v="50"/>
    <s v=" Total_JP"/>
    <x v="42"/>
    <n v="0"/>
  </r>
  <r>
    <s v="Baseline"/>
    <s v="Base"/>
    <x v="0"/>
    <x v="0"/>
    <x v="50"/>
    <s v=" Total_JP"/>
    <x v="43"/>
    <n v="0"/>
  </r>
  <r>
    <s v="Baseline"/>
    <s v="Base"/>
    <x v="0"/>
    <x v="0"/>
    <x v="50"/>
    <s v=" Total_JP"/>
    <x v="44"/>
    <n v="0"/>
  </r>
  <r>
    <s v="Baseline"/>
    <s v="Base"/>
    <x v="0"/>
    <x v="0"/>
    <x v="50"/>
    <s v=" Total_JP"/>
    <x v="45"/>
    <n v="0"/>
  </r>
  <r>
    <s v="Baseline"/>
    <s v="Base"/>
    <x v="0"/>
    <x v="0"/>
    <x v="50"/>
    <s v=" Total_JP"/>
    <x v="46"/>
    <n v="0"/>
  </r>
  <r>
    <s v="Baseline"/>
    <s v="Base"/>
    <x v="0"/>
    <x v="0"/>
    <x v="50"/>
    <s v=" Total_JP"/>
    <x v="47"/>
    <n v="0"/>
  </r>
  <r>
    <s v="Baseline"/>
    <s v="Base"/>
    <x v="0"/>
    <x v="0"/>
    <x v="50"/>
    <s v=" Total_JP"/>
    <x v="48"/>
    <n v="0"/>
  </r>
  <r>
    <s v="Baseline"/>
    <s v="Base"/>
    <x v="0"/>
    <x v="0"/>
    <x v="50"/>
    <s v=" Total_JP"/>
    <x v="49"/>
    <n v="0"/>
  </r>
  <r>
    <s v="Baseline"/>
    <s v="Base"/>
    <x v="0"/>
    <x v="0"/>
    <x v="50"/>
    <s v=" Total_JP"/>
    <x v="50"/>
    <n v="0"/>
  </r>
  <r>
    <s v="Baseline"/>
    <s v="Base"/>
    <x v="0"/>
    <x v="0"/>
    <x v="50"/>
    <s v=" Total_JP"/>
    <x v="51"/>
    <n v="0"/>
  </r>
  <r>
    <s v="Baseline"/>
    <s v="Base"/>
    <x v="0"/>
    <x v="0"/>
    <x v="50"/>
    <s v=" Total_JP"/>
    <x v="52"/>
    <n v="0"/>
  </r>
  <r>
    <s v="Baseline"/>
    <s v="Base"/>
    <x v="0"/>
    <x v="0"/>
    <x v="50"/>
    <s v=" Total_JP"/>
    <x v="53"/>
    <n v="0"/>
  </r>
  <r>
    <s v="Baseline"/>
    <s v="Base"/>
    <x v="0"/>
    <x v="0"/>
    <x v="50"/>
    <s v=" Total_JP"/>
    <x v="54"/>
    <n v="0"/>
  </r>
  <r>
    <s v="Baseline"/>
    <s v="Base"/>
    <x v="0"/>
    <x v="0"/>
    <x v="50"/>
    <s v=" Total_JP"/>
    <x v="55"/>
    <n v="0"/>
  </r>
  <r>
    <s v="Baseline"/>
    <s v="Base"/>
    <x v="0"/>
    <x v="0"/>
    <x v="50"/>
    <s v=" Total_JP"/>
    <x v="56"/>
    <n v="0"/>
  </r>
  <r>
    <s v="Baseline"/>
    <s v="Base"/>
    <x v="0"/>
    <x v="0"/>
    <x v="50"/>
    <s v=" Total_JP"/>
    <x v="57"/>
    <n v="0"/>
  </r>
  <r>
    <s v="Baseline"/>
    <s v="Base"/>
    <x v="0"/>
    <x v="0"/>
    <x v="50"/>
    <s v=" Total_JP"/>
    <x v="58"/>
    <n v="0"/>
  </r>
  <r>
    <s v="Baseline"/>
    <s v="Base"/>
    <x v="0"/>
    <x v="0"/>
    <x v="50"/>
    <s v=" Total_JP"/>
    <x v="59"/>
    <n v="0"/>
  </r>
  <r>
    <s v="Baseline"/>
    <s v="Base"/>
    <x v="0"/>
    <x v="0"/>
    <x v="50"/>
    <s v=" Total_JP"/>
    <x v="60"/>
    <n v="0"/>
  </r>
  <r>
    <s v="Baseline"/>
    <s v="Base"/>
    <x v="0"/>
    <x v="0"/>
    <x v="50"/>
    <s v=" Total_JP"/>
    <x v="61"/>
    <n v="0"/>
  </r>
  <r>
    <s v="Baseline"/>
    <s v="Base"/>
    <x v="0"/>
    <x v="0"/>
    <x v="50"/>
    <s v=" Total_JP"/>
    <x v="62"/>
    <n v="0"/>
  </r>
  <r>
    <s v="Baseline"/>
    <s v="Base"/>
    <x v="0"/>
    <x v="0"/>
    <x v="50"/>
    <s v=" Total_JP"/>
    <x v="63"/>
    <n v="0"/>
  </r>
  <r>
    <s v="Baseline"/>
    <s v="Base"/>
    <x v="0"/>
    <x v="0"/>
    <x v="50"/>
    <s v=" Total_JP"/>
    <x v="64"/>
    <n v="0"/>
  </r>
  <r>
    <s v="Baseline"/>
    <s v="Base"/>
    <x v="0"/>
    <x v="0"/>
    <x v="50"/>
    <s v=" Total_JP"/>
    <x v="65"/>
    <n v="0"/>
  </r>
  <r>
    <s v="Baseline"/>
    <s v="Base"/>
    <x v="0"/>
    <x v="0"/>
    <x v="50"/>
    <s v=" Total_JP"/>
    <x v="66"/>
    <n v="0"/>
  </r>
  <r>
    <s v="Baseline"/>
    <s v="Base"/>
    <x v="0"/>
    <x v="0"/>
    <x v="50"/>
    <s v=" Total_JP"/>
    <x v="67"/>
    <n v="0"/>
  </r>
  <r>
    <s v="Baseline"/>
    <s v="Base"/>
    <x v="0"/>
    <x v="0"/>
    <x v="50"/>
    <s v=" Total_JP"/>
    <x v="68"/>
    <n v="0"/>
  </r>
  <r>
    <s v="Baseline"/>
    <s v="Base"/>
    <x v="0"/>
    <x v="0"/>
    <x v="50"/>
    <s v=" Total_JP"/>
    <x v="69"/>
    <n v="0"/>
  </r>
  <r>
    <s v="Baseline"/>
    <s v="Base"/>
    <x v="0"/>
    <x v="0"/>
    <x v="50"/>
    <s v=" Total_JP"/>
    <x v="70"/>
    <n v="0"/>
  </r>
  <r>
    <s v="Baseline"/>
    <s v="Base"/>
    <x v="0"/>
    <x v="0"/>
    <x v="50"/>
    <s v=" Total_JP"/>
    <x v="71"/>
    <n v="0"/>
  </r>
  <r>
    <s v="Baseline"/>
    <s v="Base"/>
    <x v="0"/>
    <x v="0"/>
    <x v="50"/>
    <s v=" Total_JP"/>
    <x v="72"/>
    <n v="0"/>
  </r>
  <r>
    <s v="Baseline"/>
    <s v="Base"/>
    <x v="0"/>
    <x v="0"/>
    <x v="50"/>
    <s v=" Total_JP"/>
    <x v="73"/>
    <n v="0"/>
  </r>
  <r>
    <s v="Baseline"/>
    <s v="Base"/>
    <x v="0"/>
    <x v="0"/>
    <x v="50"/>
    <s v=" Total_JP"/>
    <x v="74"/>
    <n v="0"/>
  </r>
  <r>
    <s v="Baseline"/>
    <s v="Base"/>
    <x v="0"/>
    <x v="0"/>
    <x v="50"/>
    <s v=" Total_JP"/>
    <x v="75"/>
    <n v="0"/>
  </r>
  <r>
    <s v="Baseline"/>
    <s v="Base"/>
    <x v="0"/>
    <x v="0"/>
    <x v="50"/>
    <s v=" Total_JP"/>
    <x v="76"/>
    <n v="0"/>
  </r>
  <r>
    <s v="Baseline"/>
    <s v="Base"/>
    <x v="0"/>
    <x v="0"/>
    <x v="50"/>
    <s v=" Total_JP"/>
    <x v="77"/>
    <n v="0"/>
  </r>
  <r>
    <s v="Baseline"/>
    <s v="Base"/>
    <x v="0"/>
    <x v="0"/>
    <x v="50"/>
    <s v=" Total_JP"/>
    <x v="78"/>
    <n v="0"/>
  </r>
  <r>
    <s v="Baseline"/>
    <s v="Base"/>
    <x v="0"/>
    <x v="0"/>
    <x v="50"/>
    <s v=" Total_JP"/>
    <x v="79"/>
    <n v="0"/>
  </r>
  <r>
    <s v="Baseline"/>
    <s v="Base"/>
    <x v="0"/>
    <x v="0"/>
    <x v="50"/>
    <s v=" Total_JP"/>
    <x v="80"/>
    <n v="0"/>
  </r>
  <r>
    <s v="Baseline"/>
    <s v="Base"/>
    <x v="0"/>
    <x v="0"/>
    <x v="50"/>
    <s v=" Total_JP"/>
    <x v="81"/>
    <n v="0"/>
  </r>
  <r>
    <s v="Baseline"/>
    <s v="Base"/>
    <x v="0"/>
    <x v="0"/>
    <x v="50"/>
    <s v=" Total_JP"/>
    <x v="82"/>
    <n v="0"/>
  </r>
  <r>
    <s v="Baseline"/>
    <s v="Base"/>
    <x v="0"/>
    <x v="0"/>
    <x v="50"/>
    <s v=" Total_JP"/>
    <x v="83"/>
    <n v="0"/>
  </r>
  <r>
    <s v="Baseline"/>
    <s v="Base"/>
    <x v="0"/>
    <x v="0"/>
    <x v="50"/>
    <s v=" Total_JP"/>
    <x v="84"/>
    <n v="0"/>
  </r>
  <r>
    <s v="Baseline"/>
    <s v="Base"/>
    <x v="0"/>
    <x v="0"/>
    <x v="50"/>
    <s v=" Total_JP"/>
    <x v="85"/>
    <n v="0"/>
  </r>
  <r>
    <s v="Baseline"/>
    <s v="Base"/>
    <x v="0"/>
    <x v="0"/>
    <x v="50"/>
    <s v=" Total_JP"/>
    <x v="86"/>
    <n v="0"/>
  </r>
  <r>
    <s v="Baseline"/>
    <s v="Base"/>
    <x v="0"/>
    <x v="0"/>
    <x v="50"/>
    <s v=" Total_JP"/>
    <x v="87"/>
    <n v="0"/>
  </r>
  <r>
    <s v="Baseline"/>
    <s v="Base"/>
    <x v="0"/>
    <x v="0"/>
    <x v="50"/>
    <s v=" Total_JP"/>
    <x v="88"/>
    <n v="0"/>
  </r>
  <r>
    <s v="Baseline"/>
    <s v="Base"/>
    <x v="0"/>
    <x v="0"/>
    <x v="50"/>
    <s v=" Total_JP"/>
    <x v="89"/>
    <n v="0"/>
  </r>
  <r>
    <s v="Baseline"/>
    <s v="Base"/>
    <x v="0"/>
    <x v="0"/>
    <x v="50"/>
    <s v=" Total_JP"/>
    <x v="90"/>
    <n v="0"/>
  </r>
  <r>
    <s v="Baseline"/>
    <s v="Base"/>
    <x v="0"/>
    <x v="0"/>
    <x v="50"/>
    <s v=" Total_JP"/>
    <x v="91"/>
    <n v="0"/>
  </r>
  <r>
    <s v="Baseline"/>
    <s v="Base"/>
    <x v="0"/>
    <x v="0"/>
    <x v="50"/>
    <s v=" Total_JP"/>
    <x v="92"/>
    <n v="0"/>
  </r>
  <r>
    <s v="Baseline"/>
    <s v="Base"/>
    <x v="0"/>
    <x v="0"/>
    <x v="50"/>
    <s v=" Total_JP"/>
    <x v="93"/>
    <n v="0"/>
  </r>
  <r>
    <s v="Baseline"/>
    <s v="Base"/>
    <x v="0"/>
    <x v="0"/>
    <x v="50"/>
    <s v=" Total_JP"/>
    <x v="94"/>
    <n v="0"/>
  </r>
  <r>
    <s v="Baseline"/>
    <s v="Base"/>
    <x v="0"/>
    <x v="0"/>
    <x v="50"/>
    <s v=" Total_JP"/>
    <x v="95"/>
    <n v="0"/>
  </r>
  <r>
    <s v="Baseline"/>
    <s v="Base"/>
    <x v="0"/>
    <x v="0"/>
    <x v="50"/>
    <s v=" Total_JP"/>
    <x v="96"/>
    <n v="0"/>
  </r>
  <r>
    <s v="Baseline"/>
    <s v="Base"/>
    <x v="0"/>
    <x v="0"/>
    <x v="50"/>
    <s v=" Total_JP"/>
    <x v="97"/>
    <n v="0"/>
  </r>
  <r>
    <s v="Baseline"/>
    <s v="Base"/>
    <x v="0"/>
    <x v="0"/>
    <x v="50"/>
    <s v=" Total_JP"/>
    <x v="98"/>
    <n v="0"/>
  </r>
  <r>
    <s v="Baseline"/>
    <s v="Base"/>
    <x v="0"/>
    <x v="0"/>
    <x v="50"/>
    <s v=" Total_JP"/>
    <x v="99"/>
    <n v="0"/>
  </r>
  <r>
    <s v="Baseline"/>
    <s v="Base"/>
    <x v="0"/>
    <x v="0"/>
    <x v="50"/>
    <s v=" Total_JP"/>
    <x v="100"/>
    <n v="0"/>
  </r>
  <r>
    <s v="Baseline"/>
    <s v="Base"/>
    <x v="0"/>
    <x v="0"/>
    <x v="50"/>
    <s v=" Total_JP"/>
    <x v="101"/>
    <n v="0"/>
  </r>
  <r>
    <s v="Baseline"/>
    <s v="Base"/>
    <x v="0"/>
    <x v="0"/>
    <x v="50"/>
    <s v=" Total_JP"/>
    <x v="102"/>
    <n v="0"/>
  </r>
  <r>
    <s v="Baseline"/>
    <s v="Base"/>
    <x v="0"/>
    <x v="0"/>
    <x v="50"/>
    <s v=" Total_JP"/>
    <x v="103"/>
    <n v="0"/>
  </r>
  <r>
    <s v="Baseline"/>
    <s v="Base"/>
    <x v="0"/>
    <x v="0"/>
    <x v="50"/>
    <s v=" Total_JP"/>
    <x v="104"/>
    <n v="0"/>
  </r>
  <r>
    <s v="Baseline"/>
    <s v="Base"/>
    <x v="0"/>
    <x v="0"/>
    <x v="50"/>
    <s v=" Total_JP"/>
    <x v="105"/>
    <n v="0"/>
  </r>
  <r>
    <s v="Baseline"/>
    <s v="Base"/>
    <x v="0"/>
    <x v="0"/>
    <x v="50"/>
    <s v=" Total_JP"/>
    <x v="106"/>
    <n v="0"/>
  </r>
  <r>
    <s v="Baseline"/>
    <s v="Base"/>
    <x v="0"/>
    <x v="0"/>
    <x v="50"/>
    <s v=" Total_JP"/>
    <x v="107"/>
    <n v="0"/>
  </r>
  <r>
    <s v="Baseline"/>
    <s v="Base"/>
    <x v="0"/>
    <x v="0"/>
    <x v="50"/>
    <s v=" Total_JP"/>
    <x v="108"/>
    <n v="0"/>
  </r>
  <r>
    <s v="Baseline"/>
    <s v="Base"/>
    <x v="0"/>
    <x v="0"/>
    <x v="50"/>
    <s v=" Total_JP"/>
    <x v="109"/>
    <n v="0"/>
  </r>
  <r>
    <s v="Baseline"/>
    <s v="Base"/>
    <x v="0"/>
    <x v="0"/>
    <x v="50"/>
    <s v=" Total_JP"/>
    <x v="110"/>
    <n v="0"/>
  </r>
  <r>
    <s v="Baseline"/>
    <s v="Base"/>
    <x v="0"/>
    <x v="0"/>
    <x v="50"/>
    <s v=" Total_JP"/>
    <x v="111"/>
    <n v="0"/>
  </r>
  <r>
    <s v="Baseline"/>
    <s v="Base"/>
    <x v="0"/>
    <x v="0"/>
    <x v="50"/>
    <s v=" Total_JP"/>
    <x v="112"/>
    <n v="0"/>
  </r>
  <r>
    <s v="Baseline"/>
    <s v="Base"/>
    <x v="0"/>
    <x v="0"/>
    <x v="50"/>
    <s v=" Total_JP"/>
    <x v="113"/>
    <n v="0"/>
  </r>
  <r>
    <s v="Baseline"/>
    <s v="Base"/>
    <x v="0"/>
    <x v="0"/>
    <x v="50"/>
    <s v=" Total_JP"/>
    <x v="114"/>
    <n v="0"/>
  </r>
  <r>
    <s v="Baseline"/>
    <s v="Base"/>
    <x v="0"/>
    <x v="0"/>
    <x v="50"/>
    <s v=" Total_JP"/>
    <x v="115"/>
    <n v="0"/>
  </r>
  <r>
    <s v="Baseline"/>
    <s v="Base"/>
    <x v="0"/>
    <x v="0"/>
    <x v="50"/>
    <s v=" Total_JP"/>
    <x v="116"/>
    <n v="0"/>
  </r>
  <r>
    <s v="Baseline"/>
    <s v="Base"/>
    <x v="0"/>
    <x v="0"/>
    <x v="50"/>
    <s v=" Total_JP"/>
    <x v="117"/>
    <n v="0"/>
  </r>
  <r>
    <s v="Baseline"/>
    <s v="Base"/>
    <x v="0"/>
    <x v="0"/>
    <x v="50"/>
    <s v=" Total_JP"/>
    <x v="118"/>
    <n v="0"/>
  </r>
  <r>
    <s v="Baseline"/>
    <s v="Base"/>
    <x v="0"/>
    <x v="0"/>
    <x v="50"/>
    <s v=" Total_JP"/>
    <x v="119"/>
    <n v="0"/>
  </r>
  <r>
    <s v="Baseline"/>
    <s v="Base"/>
    <x v="0"/>
    <x v="0"/>
    <x v="50"/>
    <s v=" Total_JP"/>
    <x v="120"/>
    <n v="0"/>
  </r>
  <r>
    <s v="Baseline"/>
    <s v="Base"/>
    <x v="0"/>
    <x v="0"/>
    <x v="50"/>
    <s v=" Total_JP"/>
    <x v="121"/>
    <n v="0"/>
  </r>
  <r>
    <s v="Baseline"/>
    <s v="Base"/>
    <x v="0"/>
    <x v="0"/>
    <x v="50"/>
    <s v=" Total_JP"/>
    <x v="122"/>
    <n v="0"/>
  </r>
  <r>
    <s v="Baseline"/>
    <s v="Base"/>
    <x v="0"/>
    <x v="0"/>
    <x v="50"/>
    <s v=" Total_JP"/>
    <x v="123"/>
    <n v="0"/>
  </r>
  <r>
    <s v="Baseline"/>
    <s v="Base"/>
    <x v="0"/>
    <x v="0"/>
    <x v="50"/>
    <s v=" Total_JP"/>
    <x v="124"/>
    <n v="0"/>
  </r>
  <r>
    <s v="Baseline"/>
    <s v="Base"/>
    <x v="0"/>
    <x v="0"/>
    <x v="50"/>
    <s v=" Total_JP"/>
    <x v="125"/>
    <n v="0"/>
  </r>
  <r>
    <s v="Baseline"/>
    <s v="Base"/>
    <x v="0"/>
    <x v="0"/>
    <x v="50"/>
    <s v=" Total_JP"/>
    <x v="126"/>
    <n v="0"/>
  </r>
  <r>
    <s v="Baseline"/>
    <s v="Base"/>
    <x v="0"/>
    <x v="0"/>
    <x v="50"/>
    <s v=" Total_JP"/>
    <x v="127"/>
    <n v="0"/>
  </r>
  <r>
    <s v="Baseline"/>
    <s v="Base"/>
    <x v="0"/>
    <x v="0"/>
    <x v="50"/>
    <s v=" Total_JP"/>
    <x v="128"/>
    <n v="0"/>
  </r>
  <r>
    <s v="Baseline"/>
    <s v="Base"/>
    <x v="0"/>
    <x v="0"/>
    <x v="50"/>
    <s v=" Total_JP"/>
    <x v="129"/>
    <n v="0"/>
  </r>
  <r>
    <s v="Baseline"/>
    <s v="Base"/>
    <x v="0"/>
    <x v="0"/>
    <x v="50"/>
    <s v=" Total_JP"/>
    <x v="130"/>
    <n v="0"/>
  </r>
  <r>
    <s v="Baseline"/>
    <s v="Base"/>
    <x v="0"/>
    <x v="0"/>
    <x v="50"/>
    <s v=" Total_JP"/>
    <x v="131"/>
    <n v="0"/>
  </r>
  <r>
    <s v="Baseline"/>
    <s v="Base"/>
    <x v="0"/>
    <x v="0"/>
    <x v="50"/>
    <s v=" Total_JP"/>
    <x v="132"/>
    <n v="0"/>
  </r>
  <r>
    <s v="Baseline"/>
    <s v="Base"/>
    <x v="0"/>
    <x v="0"/>
    <x v="50"/>
    <s v=" Total_JP"/>
    <x v="133"/>
    <n v="0"/>
  </r>
  <r>
    <s v="Baseline"/>
    <s v="Base"/>
    <x v="0"/>
    <x v="0"/>
    <x v="50"/>
    <s v=" Total_JP"/>
    <x v="134"/>
    <n v="0"/>
  </r>
  <r>
    <s v="Baseline"/>
    <s v="Base"/>
    <x v="0"/>
    <x v="0"/>
    <x v="50"/>
    <s v=" Total_JP"/>
    <x v="135"/>
    <n v="0"/>
  </r>
  <r>
    <s v="Baseline"/>
    <s v="Base"/>
    <x v="0"/>
    <x v="0"/>
    <x v="50"/>
    <s v=" Total_JP"/>
    <x v="136"/>
    <n v="0"/>
  </r>
  <r>
    <s v="Baseline"/>
    <s v="Base"/>
    <x v="0"/>
    <x v="0"/>
    <x v="50"/>
    <s v=" Total_JP"/>
    <x v="137"/>
    <n v="0"/>
  </r>
  <r>
    <s v="Baseline"/>
    <s v="Base"/>
    <x v="0"/>
    <x v="0"/>
    <x v="50"/>
    <s v=" Total_JP"/>
    <x v="138"/>
    <n v="0"/>
  </r>
  <r>
    <s v="Baseline"/>
    <s v="Base"/>
    <x v="0"/>
    <x v="0"/>
    <x v="50"/>
    <s v=" Total_JP"/>
    <x v="139"/>
    <n v="0"/>
  </r>
  <r>
    <s v="Baseline"/>
    <s v="Base"/>
    <x v="0"/>
    <x v="0"/>
    <x v="50"/>
    <s v=" Total_JP"/>
    <x v="140"/>
    <n v="0"/>
  </r>
  <r>
    <s v="Baseline"/>
    <s v="Base"/>
    <x v="0"/>
    <x v="0"/>
    <x v="50"/>
    <s v=" Total_JP"/>
    <x v="141"/>
    <n v="0"/>
  </r>
  <r>
    <s v="Baseline"/>
    <s v="Base"/>
    <x v="0"/>
    <x v="0"/>
    <x v="50"/>
    <s v=" Total_JP"/>
    <x v="142"/>
    <n v="0"/>
  </r>
  <r>
    <s v="Baseline"/>
    <s v="Base"/>
    <x v="0"/>
    <x v="0"/>
    <x v="50"/>
    <s v=" Total_JP"/>
    <x v="143"/>
    <n v="0"/>
  </r>
  <r>
    <s v="Baseline"/>
    <s v="Base"/>
    <x v="0"/>
    <x v="0"/>
    <x v="50"/>
    <s v=" Total_JP"/>
    <x v="144"/>
    <n v="0"/>
  </r>
  <r>
    <s v="Baseline"/>
    <s v="Base"/>
    <x v="0"/>
    <x v="0"/>
    <x v="50"/>
    <s v=" Total_JP"/>
    <x v="145"/>
    <n v="0"/>
  </r>
  <r>
    <s v="Baseline"/>
    <s v="Base"/>
    <x v="0"/>
    <x v="0"/>
    <x v="50"/>
    <s v=" Total_JP"/>
    <x v="146"/>
    <n v="0"/>
  </r>
  <r>
    <s v="Baseline"/>
    <s v="Base"/>
    <x v="0"/>
    <x v="0"/>
    <x v="50"/>
    <s v=" Total_JP"/>
    <x v="147"/>
    <n v="0"/>
  </r>
  <r>
    <s v="Baseline"/>
    <s v="Base"/>
    <x v="0"/>
    <x v="0"/>
    <x v="50"/>
    <s v=" Total_JP"/>
    <x v="148"/>
    <n v="0"/>
  </r>
  <r>
    <s v="Baseline"/>
    <s v="Base"/>
    <x v="0"/>
    <x v="0"/>
    <x v="50"/>
    <s v=" Total_JP"/>
    <x v="149"/>
    <n v="0"/>
  </r>
  <r>
    <s v="Baseline"/>
    <s v="Base"/>
    <x v="0"/>
    <x v="0"/>
    <x v="50"/>
    <s v=" Total_JP"/>
    <x v="150"/>
    <n v="0"/>
  </r>
  <r>
    <s v="Baseline"/>
    <s v="Base"/>
    <x v="0"/>
    <x v="0"/>
    <x v="50"/>
    <s v=" Total_JP"/>
    <x v="151"/>
    <n v="0"/>
  </r>
  <r>
    <s v="Baseline"/>
    <s v="Base"/>
    <x v="0"/>
    <x v="0"/>
    <x v="50"/>
    <s v=" Total_JP"/>
    <x v="152"/>
    <n v="0"/>
  </r>
  <r>
    <s v="Baseline"/>
    <s v="Base"/>
    <x v="0"/>
    <x v="0"/>
    <x v="50"/>
    <s v=" Total_JP"/>
    <x v="153"/>
    <n v="0"/>
  </r>
  <r>
    <s v="Baseline"/>
    <s v="Base"/>
    <x v="0"/>
    <x v="0"/>
    <x v="50"/>
    <s v=" Total_JP"/>
    <x v="154"/>
    <n v="-2263759.9061560999"/>
  </r>
  <r>
    <s v="Baseline"/>
    <s v="Base"/>
    <x v="0"/>
    <x v="0"/>
    <x v="50"/>
    <s v=" Total_JP"/>
    <x v="155"/>
    <n v="-2263759.9061560999"/>
  </r>
  <r>
    <s v="Base"/>
    <s v="Baseline"/>
    <x v="0"/>
    <x v="0"/>
    <x v="51"/>
    <s v=" Total_JP"/>
    <x v="0"/>
    <n v="0"/>
  </r>
  <r>
    <s v="Base"/>
    <s v="Baseline"/>
    <x v="0"/>
    <x v="0"/>
    <x v="51"/>
    <s v=" Total_JP"/>
    <x v="1"/>
    <n v="0"/>
  </r>
  <r>
    <s v="Base"/>
    <s v="Baseline"/>
    <x v="0"/>
    <x v="0"/>
    <x v="51"/>
    <s v=" Total_JP"/>
    <x v="2"/>
    <n v="0"/>
  </r>
  <r>
    <s v="Base"/>
    <s v="Baseline"/>
    <x v="0"/>
    <x v="0"/>
    <x v="51"/>
    <s v=" Total_JP"/>
    <x v="3"/>
    <n v="0"/>
  </r>
  <r>
    <s v="Base"/>
    <s v="Baseline"/>
    <x v="0"/>
    <x v="0"/>
    <x v="51"/>
    <s v=" Total_JP"/>
    <x v="4"/>
    <n v="0"/>
  </r>
  <r>
    <s v="Base"/>
    <s v="Baseline"/>
    <x v="0"/>
    <x v="0"/>
    <x v="51"/>
    <s v=" Total_JP"/>
    <x v="5"/>
    <n v="0"/>
  </r>
  <r>
    <s v="Base"/>
    <s v="Baseline"/>
    <x v="0"/>
    <x v="0"/>
    <x v="51"/>
    <s v=" Total_JP"/>
    <x v="6"/>
    <n v="0"/>
  </r>
  <r>
    <s v="Base"/>
    <s v="Baseline"/>
    <x v="0"/>
    <x v="0"/>
    <x v="51"/>
    <s v=" Total_JP"/>
    <x v="7"/>
    <n v="0"/>
  </r>
  <r>
    <s v="Base"/>
    <s v="Baseline"/>
    <x v="0"/>
    <x v="0"/>
    <x v="51"/>
    <s v=" Total_JP"/>
    <x v="8"/>
    <n v="0"/>
  </r>
  <r>
    <s v="Base"/>
    <s v="Baseline"/>
    <x v="0"/>
    <x v="0"/>
    <x v="51"/>
    <s v=" Total_JP"/>
    <x v="9"/>
    <n v="0"/>
  </r>
  <r>
    <s v="Base"/>
    <s v="Baseline"/>
    <x v="0"/>
    <x v="0"/>
    <x v="51"/>
    <s v=" Total_JP"/>
    <x v="10"/>
    <n v="-965174.5697161"/>
  </r>
  <r>
    <s v="Base"/>
    <s v="Baseline"/>
    <x v="0"/>
    <x v="0"/>
    <x v="51"/>
    <s v=" Total_JP"/>
    <x v="11"/>
    <n v="0"/>
  </r>
  <r>
    <s v="Base"/>
    <s v="Baseline"/>
    <x v="0"/>
    <x v="0"/>
    <x v="51"/>
    <s v=" Total_JP"/>
    <x v="12"/>
    <n v="0"/>
  </r>
  <r>
    <s v="Base"/>
    <s v="Baseline"/>
    <x v="0"/>
    <x v="0"/>
    <x v="51"/>
    <s v=" Total_JP"/>
    <x v="13"/>
    <n v="0"/>
  </r>
  <r>
    <s v="Base"/>
    <s v="Baseline"/>
    <x v="0"/>
    <x v="0"/>
    <x v="51"/>
    <s v=" Total_JP"/>
    <x v="14"/>
    <n v="0"/>
  </r>
  <r>
    <s v="Base"/>
    <s v="Baseline"/>
    <x v="0"/>
    <x v="0"/>
    <x v="51"/>
    <s v=" Total_JP"/>
    <x v="15"/>
    <n v="0"/>
  </r>
  <r>
    <s v="Base"/>
    <s v="Baseline"/>
    <x v="0"/>
    <x v="0"/>
    <x v="51"/>
    <s v=" Total_JP"/>
    <x v="16"/>
    <n v="0"/>
  </r>
  <r>
    <s v="Base"/>
    <s v="Baseline"/>
    <x v="0"/>
    <x v="0"/>
    <x v="51"/>
    <s v=" Total_JP"/>
    <x v="17"/>
    <n v="0"/>
  </r>
  <r>
    <s v="Base"/>
    <s v="Baseline"/>
    <x v="0"/>
    <x v="0"/>
    <x v="51"/>
    <s v=" Total_JP"/>
    <x v="18"/>
    <n v="0"/>
  </r>
  <r>
    <s v="Base"/>
    <s v="Baseline"/>
    <x v="0"/>
    <x v="0"/>
    <x v="51"/>
    <s v=" Total_JP"/>
    <x v="19"/>
    <n v="0"/>
  </r>
  <r>
    <s v="Base"/>
    <s v="Baseline"/>
    <x v="0"/>
    <x v="0"/>
    <x v="51"/>
    <s v=" Total_JP"/>
    <x v="20"/>
    <n v="0"/>
  </r>
  <r>
    <s v="Base"/>
    <s v="Baseline"/>
    <x v="0"/>
    <x v="0"/>
    <x v="51"/>
    <s v=" Total_JP"/>
    <x v="21"/>
    <n v="0"/>
  </r>
  <r>
    <s v="Base"/>
    <s v="Baseline"/>
    <x v="0"/>
    <x v="0"/>
    <x v="51"/>
    <s v=" Total_JP"/>
    <x v="22"/>
    <n v="0"/>
  </r>
  <r>
    <s v="Base"/>
    <s v="Baseline"/>
    <x v="0"/>
    <x v="0"/>
    <x v="51"/>
    <s v=" Total_JP"/>
    <x v="23"/>
    <n v="0"/>
  </r>
  <r>
    <s v="Base"/>
    <s v="Baseline"/>
    <x v="0"/>
    <x v="0"/>
    <x v="51"/>
    <s v=" Total_JP"/>
    <x v="24"/>
    <n v="0"/>
  </r>
  <r>
    <s v="Base"/>
    <s v="Baseline"/>
    <x v="0"/>
    <x v="0"/>
    <x v="51"/>
    <s v=" Total_JP"/>
    <x v="25"/>
    <n v="0"/>
  </r>
  <r>
    <s v="Base"/>
    <s v="Baseline"/>
    <x v="0"/>
    <x v="0"/>
    <x v="51"/>
    <s v=" Total_JP"/>
    <x v="26"/>
    <n v="0"/>
  </r>
  <r>
    <s v="Base"/>
    <s v="Baseline"/>
    <x v="0"/>
    <x v="0"/>
    <x v="51"/>
    <s v=" Total_JP"/>
    <x v="27"/>
    <n v="0"/>
  </r>
  <r>
    <s v="Base"/>
    <s v="Baseline"/>
    <x v="0"/>
    <x v="0"/>
    <x v="51"/>
    <s v=" Total_JP"/>
    <x v="28"/>
    <n v="0"/>
  </r>
  <r>
    <s v="Base"/>
    <s v="Baseline"/>
    <x v="0"/>
    <x v="0"/>
    <x v="51"/>
    <s v=" Total_JP"/>
    <x v="29"/>
    <n v="0"/>
  </r>
  <r>
    <s v="Base"/>
    <s v="Baseline"/>
    <x v="0"/>
    <x v="0"/>
    <x v="51"/>
    <s v=" Total_JP"/>
    <x v="30"/>
    <n v="0"/>
  </r>
  <r>
    <s v="Base"/>
    <s v="Baseline"/>
    <x v="0"/>
    <x v="0"/>
    <x v="51"/>
    <s v=" Total_JP"/>
    <x v="31"/>
    <n v="0"/>
  </r>
  <r>
    <s v="Base"/>
    <s v="Baseline"/>
    <x v="0"/>
    <x v="0"/>
    <x v="51"/>
    <s v=" Total_JP"/>
    <x v="32"/>
    <n v="0"/>
  </r>
  <r>
    <s v="Base"/>
    <s v="Baseline"/>
    <x v="0"/>
    <x v="0"/>
    <x v="51"/>
    <s v=" Total_JP"/>
    <x v="33"/>
    <n v="0"/>
  </r>
  <r>
    <s v="Base"/>
    <s v="Baseline"/>
    <x v="0"/>
    <x v="0"/>
    <x v="51"/>
    <s v=" Total_JP"/>
    <x v="34"/>
    <n v="0"/>
  </r>
  <r>
    <s v="Base"/>
    <s v="Baseline"/>
    <x v="0"/>
    <x v="0"/>
    <x v="51"/>
    <s v=" Total_JP"/>
    <x v="35"/>
    <n v="0"/>
  </r>
  <r>
    <s v="Base"/>
    <s v="Baseline"/>
    <x v="0"/>
    <x v="0"/>
    <x v="51"/>
    <s v=" Total_JP"/>
    <x v="36"/>
    <n v="0"/>
  </r>
  <r>
    <s v="Base"/>
    <s v="Baseline"/>
    <x v="0"/>
    <x v="0"/>
    <x v="51"/>
    <s v=" Total_JP"/>
    <x v="37"/>
    <n v="0"/>
  </r>
  <r>
    <s v="Base"/>
    <s v="Baseline"/>
    <x v="0"/>
    <x v="0"/>
    <x v="51"/>
    <s v=" Total_JP"/>
    <x v="38"/>
    <n v="0"/>
  </r>
  <r>
    <s v="Base"/>
    <s v="Baseline"/>
    <x v="0"/>
    <x v="0"/>
    <x v="51"/>
    <s v=" Total_JP"/>
    <x v="39"/>
    <n v="0"/>
  </r>
  <r>
    <s v="Base"/>
    <s v="Baseline"/>
    <x v="0"/>
    <x v="0"/>
    <x v="51"/>
    <s v=" Total_JP"/>
    <x v="40"/>
    <n v="0"/>
  </r>
  <r>
    <s v="Base"/>
    <s v="Baseline"/>
    <x v="0"/>
    <x v="0"/>
    <x v="51"/>
    <s v=" Total_JP"/>
    <x v="41"/>
    <n v="0"/>
  </r>
  <r>
    <s v="Base"/>
    <s v="Baseline"/>
    <x v="0"/>
    <x v="0"/>
    <x v="51"/>
    <s v=" Total_JP"/>
    <x v="42"/>
    <n v="0"/>
  </r>
  <r>
    <s v="Base"/>
    <s v="Baseline"/>
    <x v="0"/>
    <x v="0"/>
    <x v="51"/>
    <s v=" Total_JP"/>
    <x v="43"/>
    <n v="-965174.5697161"/>
  </r>
  <r>
    <s v="Base"/>
    <s v="Baseline"/>
    <x v="0"/>
    <x v="0"/>
    <x v="51"/>
    <s v=" Total_JP"/>
    <x v="44"/>
    <n v="0"/>
  </r>
  <r>
    <s v="Base"/>
    <s v="Baseline"/>
    <x v="0"/>
    <x v="0"/>
    <x v="51"/>
    <s v=" Total_JP"/>
    <x v="45"/>
    <n v="0"/>
  </r>
  <r>
    <s v="Base"/>
    <s v="Baseline"/>
    <x v="0"/>
    <x v="0"/>
    <x v="51"/>
    <s v=" Total_JP"/>
    <x v="46"/>
    <n v="0"/>
  </r>
  <r>
    <s v="Base"/>
    <s v="Baseline"/>
    <x v="0"/>
    <x v="0"/>
    <x v="51"/>
    <s v=" Total_JP"/>
    <x v="47"/>
    <n v="0"/>
  </r>
  <r>
    <s v="Base"/>
    <s v="Baseline"/>
    <x v="0"/>
    <x v="0"/>
    <x v="51"/>
    <s v=" Total_JP"/>
    <x v="48"/>
    <n v="0"/>
  </r>
  <r>
    <s v="Base"/>
    <s v="Baseline"/>
    <x v="0"/>
    <x v="0"/>
    <x v="51"/>
    <s v=" Total_JP"/>
    <x v="49"/>
    <n v="0"/>
  </r>
  <r>
    <s v="Base"/>
    <s v="Baseline"/>
    <x v="0"/>
    <x v="0"/>
    <x v="51"/>
    <s v=" Total_JP"/>
    <x v="50"/>
    <n v="0"/>
  </r>
  <r>
    <s v="Base"/>
    <s v="Baseline"/>
    <x v="0"/>
    <x v="0"/>
    <x v="51"/>
    <s v=" Total_JP"/>
    <x v="51"/>
    <n v="0"/>
  </r>
  <r>
    <s v="Base"/>
    <s v="Baseline"/>
    <x v="0"/>
    <x v="0"/>
    <x v="51"/>
    <s v=" Total_JP"/>
    <x v="52"/>
    <n v="0"/>
  </r>
  <r>
    <s v="Base"/>
    <s v="Baseline"/>
    <x v="0"/>
    <x v="0"/>
    <x v="51"/>
    <s v=" Total_JP"/>
    <x v="53"/>
    <n v="0"/>
  </r>
  <r>
    <s v="Base"/>
    <s v="Baseline"/>
    <x v="0"/>
    <x v="0"/>
    <x v="51"/>
    <s v=" Total_JP"/>
    <x v="54"/>
    <n v="0"/>
  </r>
  <r>
    <s v="Base"/>
    <s v="Baseline"/>
    <x v="0"/>
    <x v="0"/>
    <x v="51"/>
    <s v=" Total_JP"/>
    <x v="55"/>
    <n v="0"/>
  </r>
  <r>
    <s v="Base"/>
    <s v="Baseline"/>
    <x v="0"/>
    <x v="0"/>
    <x v="51"/>
    <s v=" Total_JP"/>
    <x v="56"/>
    <n v="0"/>
  </r>
  <r>
    <s v="Base"/>
    <s v="Baseline"/>
    <x v="0"/>
    <x v="0"/>
    <x v="51"/>
    <s v=" Total_JP"/>
    <x v="57"/>
    <n v="0"/>
  </r>
  <r>
    <s v="Base"/>
    <s v="Baseline"/>
    <x v="0"/>
    <x v="0"/>
    <x v="51"/>
    <s v=" Total_JP"/>
    <x v="58"/>
    <n v="0"/>
  </r>
  <r>
    <s v="Base"/>
    <s v="Baseline"/>
    <x v="0"/>
    <x v="0"/>
    <x v="51"/>
    <s v=" Total_JP"/>
    <x v="59"/>
    <n v="0"/>
  </r>
  <r>
    <s v="Base"/>
    <s v="Baseline"/>
    <x v="0"/>
    <x v="0"/>
    <x v="51"/>
    <s v=" Total_JP"/>
    <x v="60"/>
    <n v="0"/>
  </r>
  <r>
    <s v="Base"/>
    <s v="Baseline"/>
    <x v="0"/>
    <x v="0"/>
    <x v="51"/>
    <s v=" Total_JP"/>
    <x v="61"/>
    <n v="0"/>
  </r>
  <r>
    <s v="Base"/>
    <s v="Baseline"/>
    <x v="0"/>
    <x v="0"/>
    <x v="51"/>
    <s v=" Total_JP"/>
    <x v="62"/>
    <n v="0"/>
  </r>
  <r>
    <s v="Base"/>
    <s v="Baseline"/>
    <x v="0"/>
    <x v="0"/>
    <x v="51"/>
    <s v=" Total_JP"/>
    <x v="63"/>
    <n v="0"/>
  </r>
  <r>
    <s v="Base"/>
    <s v="Baseline"/>
    <x v="0"/>
    <x v="0"/>
    <x v="51"/>
    <s v=" Total_JP"/>
    <x v="64"/>
    <n v="0"/>
  </r>
  <r>
    <s v="Base"/>
    <s v="Baseline"/>
    <x v="0"/>
    <x v="0"/>
    <x v="51"/>
    <s v=" Total_JP"/>
    <x v="65"/>
    <n v="0"/>
  </r>
  <r>
    <s v="Base"/>
    <s v="Baseline"/>
    <x v="0"/>
    <x v="0"/>
    <x v="51"/>
    <s v=" Total_JP"/>
    <x v="66"/>
    <n v="0"/>
  </r>
  <r>
    <s v="Base"/>
    <s v="Baseline"/>
    <x v="0"/>
    <x v="0"/>
    <x v="51"/>
    <s v=" Total_JP"/>
    <x v="67"/>
    <n v="0"/>
  </r>
  <r>
    <s v="Base"/>
    <s v="Baseline"/>
    <x v="0"/>
    <x v="0"/>
    <x v="51"/>
    <s v=" Total_JP"/>
    <x v="68"/>
    <n v="0"/>
  </r>
  <r>
    <s v="Base"/>
    <s v="Baseline"/>
    <x v="0"/>
    <x v="0"/>
    <x v="51"/>
    <s v=" Total_JP"/>
    <x v="69"/>
    <n v="0"/>
  </r>
  <r>
    <s v="Base"/>
    <s v="Baseline"/>
    <x v="0"/>
    <x v="0"/>
    <x v="51"/>
    <s v=" Total_JP"/>
    <x v="70"/>
    <n v="0"/>
  </r>
  <r>
    <s v="Base"/>
    <s v="Baseline"/>
    <x v="0"/>
    <x v="0"/>
    <x v="51"/>
    <s v=" Total_JP"/>
    <x v="71"/>
    <n v="0"/>
  </r>
  <r>
    <s v="Base"/>
    <s v="Baseline"/>
    <x v="0"/>
    <x v="0"/>
    <x v="51"/>
    <s v=" Total_JP"/>
    <x v="72"/>
    <n v="0"/>
  </r>
  <r>
    <s v="Base"/>
    <s v="Baseline"/>
    <x v="0"/>
    <x v="0"/>
    <x v="51"/>
    <s v=" Total_JP"/>
    <x v="73"/>
    <n v="0"/>
  </r>
  <r>
    <s v="Base"/>
    <s v="Baseline"/>
    <x v="0"/>
    <x v="0"/>
    <x v="51"/>
    <s v=" Total_JP"/>
    <x v="74"/>
    <n v="0"/>
  </r>
  <r>
    <s v="Base"/>
    <s v="Baseline"/>
    <x v="0"/>
    <x v="0"/>
    <x v="51"/>
    <s v=" Total_JP"/>
    <x v="75"/>
    <n v="0"/>
  </r>
  <r>
    <s v="Base"/>
    <s v="Baseline"/>
    <x v="0"/>
    <x v="0"/>
    <x v="51"/>
    <s v=" Total_JP"/>
    <x v="76"/>
    <n v="0"/>
  </r>
  <r>
    <s v="Base"/>
    <s v="Baseline"/>
    <x v="0"/>
    <x v="0"/>
    <x v="51"/>
    <s v=" Total_JP"/>
    <x v="77"/>
    <n v="0"/>
  </r>
  <r>
    <s v="Base"/>
    <s v="Baseline"/>
    <x v="0"/>
    <x v="0"/>
    <x v="51"/>
    <s v=" Total_JP"/>
    <x v="78"/>
    <n v="0"/>
  </r>
  <r>
    <s v="Base"/>
    <s v="Baseline"/>
    <x v="0"/>
    <x v="0"/>
    <x v="51"/>
    <s v=" Total_JP"/>
    <x v="79"/>
    <n v="0"/>
  </r>
  <r>
    <s v="Base"/>
    <s v="Baseline"/>
    <x v="0"/>
    <x v="0"/>
    <x v="51"/>
    <s v=" Total_JP"/>
    <x v="80"/>
    <n v="0"/>
  </r>
  <r>
    <s v="Base"/>
    <s v="Baseline"/>
    <x v="0"/>
    <x v="0"/>
    <x v="51"/>
    <s v=" Total_JP"/>
    <x v="81"/>
    <n v="0"/>
  </r>
  <r>
    <s v="Base"/>
    <s v="Baseline"/>
    <x v="0"/>
    <x v="0"/>
    <x v="51"/>
    <s v=" Total_JP"/>
    <x v="82"/>
    <n v="0"/>
  </r>
  <r>
    <s v="Base"/>
    <s v="Baseline"/>
    <x v="0"/>
    <x v="0"/>
    <x v="51"/>
    <s v=" Total_JP"/>
    <x v="83"/>
    <n v="0"/>
  </r>
  <r>
    <s v="Base"/>
    <s v="Baseline"/>
    <x v="0"/>
    <x v="0"/>
    <x v="51"/>
    <s v=" Total_JP"/>
    <x v="84"/>
    <n v="0"/>
  </r>
  <r>
    <s v="Base"/>
    <s v="Baseline"/>
    <x v="0"/>
    <x v="0"/>
    <x v="51"/>
    <s v=" Total_JP"/>
    <x v="85"/>
    <n v="0"/>
  </r>
  <r>
    <s v="Base"/>
    <s v="Baseline"/>
    <x v="0"/>
    <x v="0"/>
    <x v="51"/>
    <s v=" Total_JP"/>
    <x v="86"/>
    <n v="0"/>
  </r>
  <r>
    <s v="Base"/>
    <s v="Baseline"/>
    <x v="0"/>
    <x v="0"/>
    <x v="51"/>
    <s v=" Total_JP"/>
    <x v="87"/>
    <n v="0"/>
  </r>
  <r>
    <s v="Base"/>
    <s v="Baseline"/>
    <x v="0"/>
    <x v="0"/>
    <x v="51"/>
    <s v=" Total_JP"/>
    <x v="88"/>
    <n v="0"/>
  </r>
  <r>
    <s v="Base"/>
    <s v="Baseline"/>
    <x v="0"/>
    <x v="0"/>
    <x v="51"/>
    <s v=" Total_JP"/>
    <x v="89"/>
    <n v="-965174.5697161"/>
  </r>
  <r>
    <s v="Base"/>
    <s v="Baseline"/>
    <x v="0"/>
    <x v="0"/>
    <x v="51"/>
    <s v=" Total_JP"/>
    <x v="90"/>
    <n v="0"/>
  </r>
  <r>
    <s v="Base"/>
    <s v="Baseline"/>
    <x v="0"/>
    <x v="0"/>
    <x v="51"/>
    <s v=" Total_JP"/>
    <x v="91"/>
    <n v="0"/>
  </r>
  <r>
    <s v="Base"/>
    <s v="Baseline"/>
    <x v="0"/>
    <x v="0"/>
    <x v="51"/>
    <s v=" Total_JP"/>
    <x v="92"/>
    <n v="0"/>
  </r>
  <r>
    <s v="Base"/>
    <s v="Baseline"/>
    <x v="0"/>
    <x v="0"/>
    <x v="51"/>
    <s v=" Total_JP"/>
    <x v="93"/>
    <n v="0"/>
  </r>
  <r>
    <s v="Base"/>
    <s v="Baseline"/>
    <x v="0"/>
    <x v="0"/>
    <x v="51"/>
    <s v=" Total_JP"/>
    <x v="94"/>
    <n v="0"/>
  </r>
  <r>
    <s v="Base"/>
    <s v="Baseline"/>
    <x v="0"/>
    <x v="0"/>
    <x v="51"/>
    <s v=" Total_JP"/>
    <x v="95"/>
    <n v="0"/>
  </r>
  <r>
    <s v="Base"/>
    <s v="Baseline"/>
    <x v="0"/>
    <x v="0"/>
    <x v="51"/>
    <s v=" Total_JP"/>
    <x v="96"/>
    <n v="0"/>
  </r>
  <r>
    <s v="Base"/>
    <s v="Baseline"/>
    <x v="0"/>
    <x v="0"/>
    <x v="51"/>
    <s v=" Total_JP"/>
    <x v="97"/>
    <n v="0"/>
  </r>
  <r>
    <s v="Base"/>
    <s v="Baseline"/>
    <x v="0"/>
    <x v="0"/>
    <x v="51"/>
    <s v=" Total_JP"/>
    <x v="98"/>
    <n v="0"/>
  </r>
  <r>
    <s v="Base"/>
    <s v="Baseline"/>
    <x v="0"/>
    <x v="0"/>
    <x v="51"/>
    <s v=" Total_JP"/>
    <x v="99"/>
    <n v="0"/>
  </r>
  <r>
    <s v="Base"/>
    <s v="Baseline"/>
    <x v="0"/>
    <x v="0"/>
    <x v="51"/>
    <s v=" Total_JP"/>
    <x v="100"/>
    <n v="0"/>
  </r>
  <r>
    <s v="Base"/>
    <s v="Baseline"/>
    <x v="0"/>
    <x v="0"/>
    <x v="51"/>
    <s v=" Total_JP"/>
    <x v="101"/>
    <n v="0"/>
  </r>
  <r>
    <s v="Base"/>
    <s v="Baseline"/>
    <x v="0"/>
    <x v="0"/>
    <x v="51"/>
    <s v=" Total_JP"/>
    <x v="102"/>
    <n v="0"/>
  </r>
  <r>
    <s v="Base"/>
    <s v="Baseline"/>
    <x v="0"/>
    <x v="0"/>
    <x v="51"/>
    <s v=" Total_JP"/>
    <x v="103"/>
    <n v="0"/>
  </r>
  <r>
    <s v="Base"/>
    <s v="Baseline"/>
    <x v="0"/>
    <x v="0"/>
    <x v="51"/>
    <s v=" Total_JP"/>
    <x v="104"/>
    <n v="0"/>
  </r>
  <r>
    <s v="Base"/>
    <s v="Baseline"/>
    <x v="0"/>
    <x v="0"/>
    <x v="51"/>
    <s v=" Total_JP"/>
    <x v="105"/>
    <n v="0"/>
  </r>
  <r>
    <s v="Base"/>
    <s v="Baseline"/>
    <x v="0"/>
    <x v="0"/>
    <x v="51"/>
    <s v=" Total_JP"/>
    <x v="106"/>
    <n v="0"/>
  </r>
  <r>
    <s v="Base"/>
    <s v="Baseline"/>
    <x v="0"/>
    <x v="0"/>
    <x v="51"/>
    <s v=" Total_JP"/>
    <x v="107"/>
    <n v="0"/>
  </r>
  <r>
    <s v="Base"/>
    <s v="Baseline"/>
    <x v="0"/>
    <x v="0"/>
    <x v="51"/>
    <s v=" Total_JP"/>
    <x v="108"/>
    <n v="0"/>
  </r>
  <r>
    <s v="Base"/>
    <s v="Baseline"/>
    <x v="0"/>
    <x v="0"/>
    <x v="51"/>
    <s v=" Total_JP"/>
    <x v="109"/>
    <n v="0"/>
  </r>
  <r>
    <s v="Base"/>
    <s v="Baseline"/>
    <x v="0"/>
    <x v="0"/>
    <x v="51"/>
    <s v=" Total_JP"/>
    <x v="110"/>
    <n v="0"/>
  </r>
  <r>
    <s v="Base"/>
    <s v="Baseline"/>
    <x v="0"/>
    <x v="0"/>
    <x v="51"/>
    <s v=" Total_JP"/>
    <x v="111"/>
    <n v="0"/>
  </r>
  <r>
    <s v="Base"/>
    <s v="Baseline"/>
    <x v="0"/>
    <x v="0"/>
    <x v="51"/>
    <s v=" Total_JP"/>
    <x v="112"/>
    <n v="0"/>
  </r>
  <r>
    <s v="Base"/>
    <s v="Baseline"/>
    <x v="0"/>
    <x v="0"/>
    <x v="51"/>
    <s v=" Total_JP"/>
    <x v="113"/>
    <n v="0"/>
  </r>
  <r>
    <s v="Base"/>
    <s v="Baseline"/>
    <x v="0"/>
    <x v="0"/>
    <x v="51"/>
    <s v=" Total_JP"/>
    <x v="114"/>
    <n v="0"/>
  </r>
  <r>
    <s v="Base"/>
    <s v="Baseline"/>
    <x v="0"/>
    <x v="0"/>
    <x v="51"/>
    <s v=" Total_JP"/>
    <x v="115"/>
    <n v="0"/>
  </r>
  <r>
    <s v="Base"/>
    <s v="Baseline"/>
    <x v="0"/>
    <x v="0"/>
    <x v="51"/>
    <s v=" Total_JP"/>
    <x v="116"/>
    <n v="0"/>
  </r>
  <r>
    <s v="Base"/>
    <s v="Baseline"/>
    <x v="0"/>
    <x v="0"/>
    <x v="51"/>
    <s v=" Total_JP"/>
    <x v="117"/>
    <n v="0"/>
  </r>
  <r>
    <s v="Base"/>
    <s v="Baseline"/>
    <x v="0"/>
    <x v="0"/>
    <x v="51"/>
    <s v=" Total_JP"/>
    <x v="118"/>
    <n v="0"/>
  </r>
  <r>
    <s v="Base"/>
    <s v="Baseline"/>
    <x v="0"/>
    <x v="0"/>
    <x v="51"/>
    <s v=" Total_JP"/>
    <x v="119"/>
    <n v="0"/>
  </r>
  <r>
    <s v="Base"/>
    <s v="Baseline"/>
    <x v="0"/>
    <x v="0"/>
    <x v="51"/>
    <s v=" Total_JP"/>
    <x v="120"/>
    <n v="0"/>
  </r>
  <r>
    <s v="Base"/>
    <s v="Baseline"/>
    <x v="0"/>
    <x v="0"/>
    <x v="51"/>
    <s v=" Total_JP"/>
    <x v="121"/>
    <n v="-965174.5697161"/>
  </r>
  <r>
    <s v="Base"/>
    <s v="Baseline"/>
    <x v="0"/>
    <x v="0"/>
    <x v="51"/>
    <s v=" Total_JP"/>
    <x v="122"/>
    <n v="0"/>
  </r>
  <r>
    <s v="Base"/>
    <s v="Baseline"/>
    <x v="0"/>
    <x v="0"/>
    <x v="51"/>
    <s v=" Total_JP"/>
    <x v="123"/>
    <n v="0"/>
  </r>
  <r>
    <s v="Base"/>
    <s v="Baseline"/>
    <x v="0"/>
    <x v="0"/>
    <x v="51"/>
    <s v=" Total_JP"/>
    <x v="124"/>
    <n v="0"/>
  </r>
  <r>
    <s v="Base"/>
    <s v="Baseline"/>
    <x v="0"/>
    <x v="0"/>
    <x v="51"/>
    <s v=" Total_JP"/>
    <x v="125"/>
    <n v="0"/>
  </r>
  <r>
    <s v="Base"/>
    <s v="Baseline"/>
    <x v="0"/>
    <x v="0"/>
    <x v="51"/>
    <s v=" Total_JP"/>
    <x v="126"/>
    <n v="0"/>
  </r>
  <r>
    <s v="Base"/>
    <s v="Baseline"/>
    <x v="0"/>
    <x v="0"/>
    <x v="51"/>
    <s v=" Total_JP"/>
    <x v="127"/>
    <n v="0"/>
  </r>
  <r>
    <s v="Base"/>
    <s v="Baseline"/>
    <x v="0"/>
    <x v="0"/>
    <x v="51"/>
    <s v=" Total_JP"/>
    <x v="128"/>
    <n v="0"/>
  </r>
  <r>
    <s v="Base"/>
    <s v="Baseline"/>
    <x v="0"/>
    <x v="0"/>
    <x v="51"/>
    <s v=" Total_JP"/>
    <x v="129"/>
    <n v="0"/>
  </r>
  <r>
    <s v="Base"/>
    <s v="Baseline"/>
    <x v="0"/>
    <x v="0"/>
    <x v="51"/>
    <s v=" Total_JP"/>
    <x v="130"/>
    <n v="0"/>
  </r>
  <r>
    <s v="Base"/>
    <s v="Baseline"/>
    <x v="0"/>
    <x v="0"/>
    <x v="51"/>
    <s v=" Total_JP"/>
    <x v="131"/>
    <n v="0"/>
  </r>
  <r>
    <s v="Base"/>
    <s v="Baseline"/>
    <x v="0"/>
    <x v="0"/>
    <x v="51"/>
    <s v=" Total_JP"/>
    <x v="132"/>
    <n v="0"/>
  </r>
  <r>
    <s v="Base"/>
    <s v="Baseline"/>
    <x v="0"/>
    <x v="0"/>
    <x v="51"/>
    <s v=" Total_JP"/>
    <x v="133"/>
    <n v="0"/>
  </r>
  <r>
    <s v="Base"/>
    <s v="Baseline"/>
    <x v="0"/>
    <x v="0"/>
    <x v="51"/>
    <s v=" Total_JP"/>
    <x v="134"/>
    <n v="0"/>
  </r>
  <r>
    <s v="Base"/>
    <s v="Baseline"/>
    <x v="0"/>
    <x v="0"/>
    <x v="51"/>
    <s v=" Total_JP"/>
    <x v="135"/>
    <n v="0"/>
  </r>
  <r>
    <s v="Base"/>
    <s v="Baseline"/>
    <x v="0"/>
    <x v="0"/>
    <x v="51"/>
    <s v=" Total_JP"/>
    <x v="136"/>
    <n v="0"/>
  </r>
  <r>
    <s v="Base"/>
    <s v="Baseline"/>
    <x v="0"/>
    <x v="0"/>
    <x v="51"/>
    <s v=" Total_JP"/>
    <x v="137"/>
    <n v="0"/>
  </r>
  <r>
    <s v="Base"/>
    <s v="Baseline"/>
    <x v="0"/>
    <x v="0"/>
    <x v="51"/>
    <s v=" Total_JP"/>
    <x v="138"/>
    <n v="0"/>
  </r>
  <r>
    <s v="Base"/>
    <s v="Baseline"/>
    <x v="0"/>
    <x v="0"/>
    <x v="51"/>
    <s v=" Total_JP"/>
    <x v="139"/>
    <n v="0"/>
  </r>
  <r>
    <s v="Base"/>
    <s v="Baseline"/>
    <x v="0"/>
    <x v="0"/>
    <x v="51"/>
    <s v=" Total_JP"/>
    <x v="140"/>
    <n v="0"/>
  </r>
  <r>
    <s v="Base"/>
    <s v="Baseline"/>
    <x v="0"/>
    <x v="0"/>
    <x v="51"/>
    <s v=" Total_JP"/>
    <x v="141"/>
    <n v="0"/>
  </r>
  <r>
    <s v="Base"/>
    <s v="Baseline"/>
    <x v="0"/>
    <x v="0"/>
    <x v="51"/>
    <s v=" Total_JP"/>
    <x v="142"/>
    <n v="0"/>
  </r>
  <r>
    <s v="Base"/>
    <s v="Baseline"/>
    <x v="0"/>
    <x v="0"/>
    <x v="51"/>
    <s v=" Total_JP"/>
    <x v="143"/>
    <n v="0"/>
  </r>
  <r>
    <s v="Base"/>
    <s v="Baseline"/>
    <x v="0"/>
    <x v="0"/>
    <x v="51"/>
    <s v=" Total_JP"/>
    <x v="144"/>
    <n v="0"/>
  </r>
  <r>
    <s v="Base"/>
    <s v="Baseline"/>
    <x v="0"/>
    <x v="0"/>
    <x v="51"/>
    <s v=" Total_JP"/>
    <x v="145"/>
    <n v="0"/>
  </r>
  <r>
    <s v="Base"/>
    <s v="Baseline"/>
    <x v="0"/>
    <x v="0"/>
    <x v="51"/>
    <s v=" Total_JP"/>
    <x v="146"/>
    <n v="0"/>
  </r>
  <r>
    <s v="Base"/>
    <s v="Baseline"/>
    <x v="0"/>
    <x v="0"/>
    <x v="51"/>
    <s v=" Total_JP"/>
    <x v="147"/>
    <n v="0"/>
  </r>
  <r>
    <s v="Base"/>
    <s v="Baseline"/>
    <x v="0"/>
    <x v="0"/>
    <x v="51"/>
    <s v=" Total_JP"/>
    <x v="148"/>
    <n v="0"/>
  </r>
  <r>
    <s v="Base"/>
    <s v="Baseline"/>
    <x v="0"/>
    <x v="0"/>
    <x v="51"/>
    <s v=" Total_JP"/>
    <x v="149"/>
    <n v="0"/>
  </r>
  <r>
    <s v="Base"/>
    <s v="Baseline"/>
    <x v="0"/>
    <x v="0"/>
    <x v="51"/>
    <s v=" Total_JP"/>
    <x v="150"/>
    <n v="0"/>
  </r>
  <r>
    <s v="Base"/>
    <s v="Baseline"/>
    <x v="0"/>
    <x v="0"/>
    <x v="51"/>
    <s v=" Total_JP"/>
    <x v="151"/>
    <n v="0"/>
  </r>
  <r>
    <s v="Base"/>
    <s v="Baseline"/>
    <x v="0"/>
    <x v="0"/>
    <x v="51"/>
    <s v=" Total_JP"/>
    <x v="152"/>
    <n v="0"/>
  </r>
  <r>
    <s v="Base"/>
    <s v="Baseline"/>
    <x v="0"/>
    <x v="0"/>
    <x v="51"/>
    <s v=" Total_JP"/>
    <x v="153"/>
    <n v="0"/>
  </r>
  <r>
    <s v="Base"/>
    <s v="Baseline"/>
    <x v="0"/>
    <x v="0"/>
    <x v="51"/>
    <s v=" Total_JP"/>
    <x v="154"/>
    <n v="0"/>
  </r>
  <r>
    <s v="Base"/>
    <s v="Baseline"/>
    <x v="0"/>
    <x v="0"/>
    <x v="51"/>
    <s v=" Total_JP"/>
    <x v="155"/>
    <n v="0"/>
  </r>
  <r>
    <s v="Base"/>
    <s v="Baseline"/>
    <x v="0"/>
    <x v="0"/>
    <x v="52"/>
    <s v=" Total_JP"/>
    <x v="0"/>
    <n v="0"/>
  </r>
  <r>
    <s v="Base"/>
    <s v="Baseline"/>
    <x v="0"/>
    <x v="0"/>
    <x v="52"/>
    <s v=" Total_JP"/>
    <x v="1"/>
    <n v="0"/>
  </r>
  <r>
    <s v="Base"/>
    <s v="Baseline"/>
    <x v="0"/>
    <x v="0"/>
    <x v="52"/>
    <s v=" Total_JP"/>
    <x v="2"/>
    <n v="0"/>
  </r>
  <r>
    <s v="Base"/>
    <s v="Baseline"/>
    <x v="0"/>
    <x v="0"/>
    <x v="52"/>
    <s v=" Total_JP"/>
    <x v="3"/>
    <n v="0"/>
  </r>
  <r>
    <s v="Base"/>
    <s v="Baseline"/>
    <x v="0"/>
    <x v="0"/>
    <x v="52"/>
    <s v=" Total_JP"/>
    <x v="4"/>
    <n v="0"/>
  </r>
  <r>
    <s v="Base"/>
    <s v="Baseline"/>
    <x v="0"/>
    <x v="0"/>
    <x v="52"/>
    <s v=" Total_JP"/>
    <x v="5"/>
    <n v="0"/>
  </r>
  <r>
    <s v="Base"/>
    <s v="Baseline"/>
    <x v="0"/>
    <x v="0"/>
    <x v="52"/>
    <s v=" Total_JP"/>
    <x v="6"/>
    <n v="0"/>
  </r>
  <r>
    <s v="Base"/>
    <s v="Baseline"/>
    <x v="0"/>
    <x v="0"/>
    <x v="52"/>
    <s v=" Total_JP"/>
    <x v="7"/>
    <n v="0"/>
  </r>
  <r>
    <s v="Base"/>
    <s v="Baseline"/>
    <x v="0"/>
    <x v="0"/>
    <x v="52"/>
    <s v=" Total_JP"/>
    <x v="8"/>
    <n v="0"/>
  </r>
  <r>
    <s v="Base"/>
    <s v="Baseline"/>
    <x v="0"/>
    <x v="0"/>
    <x v="52"/>
    <s v=" Total_JP"/>
    <x v="9"/>
    <n v="0"/>
  </r>
  <r>
    <s v="Base"/>
    <s v="Baseline"/>
    <x v="0"/>
    <x v="0"/>
    <x v="52"/>
    <s v=" Total_JP"/>
    <x v="10"/>
    <n v="0"/>
  </r>
  <r>
    <s v="Base"/>
    <s v="Baseline"/>
    <x v="0"/>
    <x v="0"/>
    <x v="52"/>
    <s v=" Total_JP"/>
    <x v="11"/>
    <n v="0"/>
  </r>
  <r>
    <s v="Base"/>
    <s v="Baseline"/>
    <x v="0"/>
    <x v="0"/>
    <x v="52"/>
    <s v=" Total_JP"/>
    <x v="12"/>
    <n v="0"/>
  </r>
  <r>
    <s v="Base"/>
    <s v="Baseline"/>
    <x v="0"/>
    <x v="0"/>
    <x v="52"/>
    <s v=" Total_JP"/>
    <x v="13"/>
    <n v="0"/>
  </r>
  <r>
    <s v="Base"/>
    <s v="Baseline"/>
    <x v="0"/>
    <x v="0"/>
    <x v="52"/>
    <s v=" Total_JP"/>
    <x v="14"/>
    <n v="0"/>
  </r>
  <r>
    <s v="Base"/>
    <s v="Baseline"/>
    <x v="0"/>
    <x v="0"/>
    <x v="52"/>
    <s v=" Total_JP"/>
    <x v="15"/>
    <n v="0"/>
  </r>
  <r>
    <s v="Base"/>
    <s v="Baseline"/>
    <x v="0"/>
    <x v="0"/>
    <x v="52"/>
    <s v=" Total_JP"/>
    <x v="16"/>
    <n v="0"/>
  </r>
  <r>
    <s v="Base"/>
    <s v="Baseline"/>
    <x v="0"/>
    <x v="0"/>
    <x v="52"/>
    <s v=" Total_JP"/>
    <x v="17"/>
    <n v="0"/>
  </r>
  <r>
    <s v="Base"/>
    <s v="Baseline"/>
    <x v="0"/>
    <x v="0"/>
    <x v="52"/>
    <s v=" Total_JP"/>
    <x v="18"/>
    <n v="0"/>
  </r>
  <r>
    <s v="Base"/>
    <s v="Baseline"/>
    <x v="0"/>
    <x v="0"/>
    <x v="52"/>
    <s v=" Total_JP"/>
    <x v="19"/>
    <n v="0"/>
  </r>
  <r>
    <s v="Base"/>
    <s v="Baseline"/>
    <x v="0"/>
    <x v="0"/>
    <x v="52"/>
    <s v=" Total_JP"/>
    <x v="20"/>
    <n v="0"/>
  </r>
  <r>
    <s v="Base"/>
    <s v="Baseline"/>
    <x v="0"/>
    <x v="0"/>
    <x v="52"/>
    <s v=" Total_JP"/>
    <x v="21"/>
    <n v="0"/>
  </r>
  <r>
    <s v="Base"/>
    <s v="Baseline"/>
    <x v="0"/>
    <x v="0"/>
    <x v="52"/>
    <s v=" Total_JP"/>
    <x v="22"/>
    <n v="0"/>
  </r>
  <r>
    <s v="Base"/>
    <s v="Baseline"/>
    <x v="0"/>
    <x v="0"/>
    <x v="52"/>
    <s v=" Total_JP"/>
    <x v="23"/>
    <n v="0"/>
  </r>
  <r>
    <s v="Base"/>
    <s v="Baseline"/>
    <x v="0"/>
    <x v="0"/>
    <x v="52"/>
    <s v=" Total_JP"/>
    <x v="24"/>
    <n v="0"/>
  </r>
  <r>
    <s v="Base"/>
    <s v="Baseline"/>
    <x v="0"/>
    <x v="0"/>
    <x v="52"/>
    <s v=" Total_JP"/>
    <x v="25"/>
    <n v="0"/>
  </r>
  <r>
    <s v="Base"/>
    <s v="Baseline"/>
    <x v="0"/>
    <x v="0"/>
    <x v="52"/>
    <s v=" Total_JP"/>
    <x v="26"/>
    <n v="0"/>
  </r>
  <r>
    <s v="Base"/>
    <s v="Baseline"/>
    <x v="0"/>
    <x v="0"/>
    <x v="52"/>
    <s v=" Total_JP"/>
    <x v="27"/>
    <n v="0"/>
  </r>
  <r>
    <s v="Base"/>
    <s v="Baseline"/>
    <x v="0"/>
    <x v="0"/>
    <x v="52"/>
    <s v=" Total_JP"/>
    <x v="28"/>
    <n v="0"/>
  </r>
  <r>
    <s v="Base"/>
    <s v="Baseline"/>
    <x v="0"/>
    <x v="0"/>
    <x v="52"/>
    <s v=" Total_JP"/>
    <x v="29"/>
    <n v="0"/>
  </r>
  <r>
    <s v="Base"/>
    <s v="Baseline"/>
    <x v="0"/>
    <x v="0"/>
    <x v="52"/>
    <s v=" Total_JP"/>
    <x v="30"/>
    <n v="0"/>
  </r>
  <r>
    <s v="Base"/>
    <s v="Baseline"/>
    <x v="0"/>
    <x v="0"/>
    <x v="52"/>
    <s v=" Total_JP"/>
    <x v="31"/>
    <n v="0"/>
  </r>
  <r>
    <s v="Base"/>
    <s v="Baseline"/>
    <x v="0"/>
    <x v="0"/>
    <x v="52"/>
    <s v=" Total_JP"/>
    <x v="32"/>
    <n v="0"/>
  </r>
  <r>
    <s v="Base"/>
    <s v="Baseline"/>
    <x v="0"/>
    <x v="0"/>
    <x v="52"/>
    <s v=" Total_JP"/>
    <x v="33"/>
    <n v="0"/>
  </r>
  <r>
    <s v="Base"/>
    <s v="Baseline"/>
    <x v="0"/>
    <x v="0"/>
    <x v="52"/>
    <s v=" Total_JP"/>
    <x v="34"/>
    <n v="0"/>
  </r>
  <r>
    <s v="Base"/>
    <s v="Baseline"/>
    <x v="0"/>
    <x v="0"/>
    <x v="52"/>
    <s v=" Total_JP"/>
    <x v="35"/>
    <n v="0"/>
  </r>
  <r>
    <s v="Base"/>
    <s v="Baseline"/>
    <x v="0"/>
    <x v="0"/>
    <x v="52"/>
    <s v=" Total_JP"/>
    <x v="36"/>
    <n v="0"/>
  </r>
  <r>
    <s v="Base"/>
    <s v="Baseline"/>
    <x v="0"/>
    <x v="0"/>
    <x v="52"/>
    <s v=" Total_JP"/>
    <x v="37"/>
    <n v="0"/>
  </r>
  <r>
    <s v="Base"/>
    <s v="Baseline"/>
    <x v="0"/>
    <x v="0"/>
    <x v="52"/>
    <s v=" Total_JP"/>
    <x v="38"/>
    <n v="0"/>
  </r>
  <r>
    <s v="Base"/>
    <s v="Baseline"/>
    <x v="0"/>
    <x v="0"/>
    <x v="52"/>
    <s v=" Total_JP"/>
    <x v="39"/>
    <n v="0"/>
  </r>
  <r>
    <s v="Base"/>
    <s v="Baseline"/>
    <x v="0"/>
    <x v="0"/>
    <x v="52"/>
    <s v=" Total_JP"/>
    <x v="40"/>
    <n v="0"/>
  </r>
  <r>
    <s v="Base"/>
    <s v="Baseline"/>
    <x v="0"/>
    <x v="0"/>
    <x v="52"/>
    <s v=" Total_JP"/>
    <x v="41"/>
    <n v="0"/>
  </r>
  <r>
    <s v="Base"/>
    <s v="Baseline"/>
    <x v="0"/>
    <x v="0"/>
    <x v="52"/>
    <s v=" Total_JP"/>
    <x v="42"/>
    <n v="0"/>
  </r>
  <r>
    <s v="Base"/>
    <s v="Baseline"/>
    <x v="0"/>
    <x v="0"/>
    <x v="52"/>
    <s v=" Total_JP"/>
    <x v="43"/>
    <n v="0"/>
  </r>
  <r>
    <s v="Base"/>
    <s v="Baseline"/>
    <x v="0"/>
    <x v="0"/>
    <x v="52"/>
    <s v=" Total_JP"/>
    <x v="44"/>
    <n v="0"/>
  </r>
  <r>
    <s v="Base"/>
    <s v="Baseline"/>
    <x v="0"/>
    <x v="0"/>
    <x v="52"/>
    <s v=" Total_JP"/>
    <x v="45"/>
    <n v="0"/>
  </r>
  <r>
    <s v="Base"/>
    <s v="Baseline"/>
    <x v="0"/>
    <x v="0"/>
    <x v="52"/>
    <s v=" Total_JP"/>
    <x v="46"/>
    <n v="0"/>
  </r>
  <r>
    <s v="Base"/>
    <s v="Baseline"/>
    <x v="0"/>
    <x v="0"/>
    <x v="52"/>
    <s v=" Total_JP"/>
    <x v="47"/>
    <n v="0"/>
  </r>
  <r>
    <s v="Base"/>
    <s v="Baseline"/>
    <x v="0"/>
    <x v="0"/>
    <x v="52"/>
    <s v=" Total_JP"/>
    <x v="48"/>
    <n v="0"/>
  </r>
  <r>
    <s v="Base"/>
    <s v="Baseline"/>
    <x v="0"/>
    <x v="0"/>
    <x v="52"/>
    <s v=" Total_JP"/>
    <x v="49"/>
    <n v="0"/>
  </r>
  <r>
    <s v="Base"/>
    <s v="Baseline"/>
    <x v="0"/>
    <x v="0"/>
    <x v="52"/>
    <s v=" Total_JP"/>
    <x v="50"/>
    <n v="0"/>
  </r>
  <r>
    <s v="Base"/>
    <s v="Baseline"/>
    <x v="0"/>
    <x v="0"/>
    <x v="52"/>
    <s v=" Total_JP"/>
    <x v="51"/>
    <n v="0"/>
  </r>
  <r>
    <s v="Base"/>
    <s v="Baseline"/>
    <x v="0"/>
    <x v="0"/>
    <x v="52"/>
    <s v=" Total_JP"/>
    <x v="52"/>
    <n v="0"/>
  </r>
  <r>
    <s v="Base"/>
    <s v="Baseline"/>
    <x v="0"/>
    <x v="0"/>
    <x v="52"/>
    <s v=" Total_JP"/>
    <x v="53"/>
    <n v="0"/>
  </r>
  <r>
    <s v="Base"/>
    <s v="Baseline"/>
    <x v="0"/>
    <x v="0"/>
    <x v="52"/>
    <s v=" Total_JP"/>
    <x v="54"/>
    <n v="0"/>
  </r>
  <r>
    <s v="Base"/>
    <s v="Baseline"/>
    <x v="0"/>
    <x v="0"/>
    <x v="52"/>
    <s v=" Total_JP"/>
    <x v="55"/>
    <n v="0"/>
  </r>
  <r>
    <s v="Base"/>
    <s v="Baseline"/>
    <x v="0"/>
    <x v="0"/>
    <x v="52"/>
    <s v=" Total_JP"/>
    <x v="56"/>
    <n v="0"/>
  </r>
  <r>
    <s v="Base"/>
    <s v="Baseline"/>
    <x v="0"/>
    <x v="0"/>
    <x v="52"/>
    <s v=" Total_JP"/>
    <x v="57"/>
    <n v="0"/>
  </r>
  <r>
    <s v="Base"/>
    <s v="Baseline"/>
    <x v="0"/>
    <x v="0"/>
    <x v="52"/>
    <s v=" Total_JP"/>
    <x v="58"/>
    <n v="0"/>
  </r>
  <r>
    <s v="Base"/>
    <s v="Baseline"/>
    <x v="0"/>
    <x v="0"/>
    <x v="52"/>
    <s v=" Total_JP"/>
    <x v="59"/>
    <n v="0"/>
  </r>
  <r>
    <s v="Base"/>
    <s v="Baseline"/>
    <x v="0"/>
    <x v="0"/>
    <x v="52"/>
    <s v=" Total_JP"/>
    <x v="60"/>
    <n v="0"/>
  </r>
  <r>
    <s v="Base"/>
    <s v="Baseline"/>
    <x v="0"/>
    <x v="0"/>
    <x v="52"/>
    <s v=" Total_JP"/>
    <x v="61"/>
    <n v="0"/>
  </r>
  <r>
    <s v="Base"/>
    <s v="Baseline"/>
    <x v="0"/>
    <x v="0"/>
    <x v="52"/>
    <s v=" Total_JP"/>
    <x v="62"/>
    <n v="0"/>
  </r>
  <r>
    <s v="Base"/>
    <s v="Baseline"/>
    <x v="0"/>
    <x v="0"/>
    <x v="52"/>
    <s v=" Total_JP"/>
    <x v="63"/>
    <n v="0"/>
  </r>
  <r>
    <s v="Base"/>
    <s v="Baseline"/>
    <x v="0"/>
    <x v="0"/>
    <x v="52"/>
    <s v=" Total_JP"/>
    <x v="64"/>
    <n v="0"/>
  </r>
  <r>
    <s v="Base"/>
    <s v="Baseline"/>
    <x v="0"/>
    <x v="0"/>
    <x v="52"/>
    <s v=" Total_JP"/>
    <x v="65"/>
    <n v="0"/>
  </r>
  <r>
    <s v="Base"/>
    <s v="Baseline"/>
    <x v="0"/>
    <x v="0"/>
    <x v="52"/>
    <s v=" Total_JP"/>
    <x v="66"/>
    <n v="0"/>
  </r>
  <r>
    <s v="Base"/>
    <s v="Baseline"/>
    <x v="0"/>
    <x v="0"/>
    <x v="52"/>
    <s v=" Total_JP"/>
    <x v="67"/>
    <n v="0"/>
  </r>
  <r>
    <s v="Base"/>
    <s v="Baseline"/>
    <x v="0"/>
    <x v="0"/>
    <x v="52"/>
    <s v=" Total_JP"/>
    <x v="68"/>
    <n v="0"/>
  </r>
  <r>
    <s v="Base"/>
    <s v="Baseline"/>
    <x v="0"/>
    <x v="0"/>
    <x v="52"/>
    <s v=" Total_JP"/>
    <x v="69"/>
    <n v="0"/>
  </r>
  <r>
    <s v="Base"/>
    <s v="Baseline"/>
    <x v="0"/>
    <x v="0"/>
    <x v="52"/>
    <s v=" Total_JP"/>
    <x v="70"/>
    <n v="0"/>
  </r>
  <r>
    <s v="Base"/>
    <s v="Baseline"/>
    <x v="0"/>
    <x v="0"/>
    <x v="52"/>
    <s v=" Total_JP"/>
    <x v="71"/>
    <n v="0"/>
  </r>
  <r>
    <s v="Base"/>
    <s v="Baseline"/>
    <x v="0"/>
    <x v="0"/>
    <x v="52"/>
    <s v=" Total_JP"/>
    <x v="72"/>
    <n v="0"/>
  </r>
  <r>
    <s v="Base"/>
    <s v="Baseline"/>
    <x v="0"/>
    <x v="0"/>
    <x v="52"/>
    <s v=" Total_JP"/>
    <x v="73"/>
    <n v="0"/>
  </r>
  <r>
    <s v="Base"/>
    <s v="Baseline"/>
    <x v="0"/>
    <x v="0"/>
    <x v="52"/>
    <s v=" Total_JP"/>
    <x v="74"/>
    <n v="0"/>
  </r>
  <r>
    <s v="Base"/>
    <s v="Baseline"/>
    <x v="0"/>
    <x v="0"/>
    <x v="52"/>
    <s v=" Total_JP"/>
    <x v="75"/>
    <n v="0"/>
  </r>
  <r>
    <s v="Base"/>
    <s v="Baseline"/>
    <x v="0"/>
    <x v="0"/>
    <x v="52"/>
    <s v=" Total_JP"/>
    <x v="76"/>
    <n v="0"/>
  </r>
  <r>
    <s v="Base"/>
    <s v="Baseline"/>
    <x v="0"/>
    <x v="0"/>
    <x v="52"/>
    <s v=" Total_JP"/>
    <x v="77"/>
    <n v="0"/>
  </r>
  <r>
    <s v="Base"/>
    <s v="Baseline"/>
    <x v="0"/>
    <x v="0"/>
    <x v="52"/>
    <s v=" Total_JP"/>
    <x v="78"/>
    <n v="0"/>
  </r>
  <r>
    <s v="Base"/>
    <s v="Baseline"/>
    <x v="0"/>
    <x v="0"/>
    <x v="52"/>
    <s v=" Total_JP"/>
    <x v="79"/>
    <n v="0"/>
  </r>
  <r>
    <s v="Base"/>
    <s v="Baseline"/>
    <x v="0"/>
    <x v="0"/>
    <x v="52"/>
    <s v=" Total_JP"/>
    <x v="80"/>
    <n v="0"/>
  </r>
  <r>
    <s v="Base"/>
    <s v="Baseline"/>
    <x v="0"/>
    <x v="0"/>
    <x v="52"/>
    <s v=" Total_JP"/>
    <x v="81"/>
    <n v="0"/>
  </r>
  <r>
    <s v="Base"/>
    <s v="Baseline"/>
    <x v="0"/>
    <x v="0"/>
    <x v="52"/>
    <s v=" Total_JP"/>
    <x v="82"/>
    <n v="0"/>
  </r>
  <r>
    <s v="Base"/>
    <s v="Baseline"/>
    <x v="0"/>
    <x v="0"/>
    <x v="52"/>
    <s v=" Total_JP"/>
    <x v="83"/>
    <n v="0"/>
  </r>
  <r>
    <s v="Base"/>
    <s v="Baseline"/>
    <x v="0"/>
    <x v="0"/>
    <x v="52"/>
    <s v=" Total_JP"/>
    <x v="84"/>
    <n v="0"/>
  </r>
  <r>
    <s v="Base"/>
    <s v="Baseline"/>
    <x v="0"/>
    <x v="0"/>
    <x v="52"/>
    <s v=" Total_JP"/>
    <x v="85"/>
    <n v="0"/>
  </r>
  <r>
    <s v="Base"/>
    <s v="Baseline"/>
    <x v="0"/>
    <x v="0"/>
    <x v="52"/>
    <s v=" Total_JP"/>
    <x v="86"/>
    <n v="0"/>
  </r>
  <r>
    <s v="Base"/>
    <s v="Baseline"/>
    <x v="0"/>
    <x v="0"/>
    <x v="52"/>
    <s v=" Total_JP"/>
    <x v="87"/>
    <n v="0"/>
  </r>
  <r>
    <s v="Base"/>
    <s v="Baseline"/>
    <x v="0"/>
    <x v="0"/>
    <x v="52"/>
    <s v=" Total_JP"/>
    <x v="88"/>
    <n v="0"/>
  </r>
  <r>
    <s v="Base"/>
    <s v="Baseline"/>
    <x v="0"/>
    <x v="0"/>
    <x v="52"/>
    <s v=" Total_JP"/>
    <x v="89"/>
    <n v="0"/>
  </r>
  <r>
    <s v="Base"/>
    <s v="Baseline"/>
    <x v="0"/>
    <x v="0"/>
    <x v="52"/>
    <s v=" Total_JP"/>
    <x v="90"/>
    <n v="0"/>
  </r>
  <r>
    <s v="Base"/>
    <s v="Baseline"/>
    <x v="0"/>
    <x v="0"/>
    <x v="52"/>
    <s v=" Total_JP"/>
    <x v="91"/>
    <n v="0"/>
  </r>
  <r>
    <s v="Base"/>
    <s v="Baseline"/>
    <x v="0"/>
    <x v="0"/>
    <x v="52"/>
    <s v=" Total_JP"/>
    <x v="92"/>
    <n v="0"/>
  </r>
  <r>
    <s v="Base"/>
    <s v="Baseline"/>
    <x v="0"/>
    <x v="0"/>
    <x v="52"/>
    <s v=" Total_JP"/>
    <x v="93"/>
    <n v="0"/>
  </r>
  <r>
    <s v="Base"/>
    <s v="Baseline"/>
    <x v="0"/>
    <x v="0"/>
    <x v="52"/>
    <s v=" Total_JP"/>
    <x v="94"/>
    <n v="0"/>
  </r>
  <r>
    <s v="Base"/>
    <s v="Baseline"/>
    <x v="0"/>
    <x v="0"/>
    <x v="52"/>
    <s v=" Total_JP"/>
    <x v="95"/>
    <n v="0"/>
  </r>
  <r>
    <s v="Base"/>
    <s v="Baseline"/>
    <x v="0"/>
    <x v="0"/>
    <x v="52"/>
    <s v=" Total_JP"/>
    <x v="96"/>
    <n v="0"/>
  </r>
  <r>
    <s v="Base"/>
    <s v="Baseline"/>
    <x v="0"/>
    <x v="0"/>
    <x v="52"/>
    <s v=" Total_JP"/>
    <x v="97"/>
    <n v="0"/>
  </r>
  <r>
    <s v="Base"/>
    <s v="Baseline"/>
    <x v="0"/>
    <x v="0"/>
    <x v="52"/>
    <s v=" Total_JP"/>
    <x v="98"/>
    <n v="0"/>
  </r>
  <r>
    <s v="Base"/>
    <s v="Baseline"/>
    <x v="0"/>
    <x v="0"/>
    <x v="52"/>
    <s v=" Total_JP"/>
    <x v="99"/>
    <n v="0"/>
  </r>
  <r>
    <s v="Base"/>
    <s v="Baseline"/>
    <x v="0"/>
    <x v="0"/>
    <x v="52"/>
    <s v=" Total_JP"/>
    <x v="100"/>
    <n v="0"/>
  </r>
  <r>
    <s v="Base"/>
    <s v="Baseline"/>
    <x v="0"/>
    <x v="0"/>
    <x v="52"/>
    <s v=" Total_JP"/>
    <x v="101"/>
    <n v="0"/>
  </r>
  <r>
    <s v="Base"/>
    <s v="Baseline"/>
    <x v="0"/>
    <x v="0"/>
    <x v="52"/>
    <s v=" Total_JP"/>
    <x v="102"/>
    <n v="0"/>
  </r>
  <r>
    <s v="Base"/>
    <s v="Baseline"/>
    <x v="0"/>
    <x v="0"/>
    <x v="52"/>
    <s v=" Total_JP"/>
    <x v="103"/>
    <n v="0"/>
  </r>
  <r>
    <s v="Base"/>
    <s v="Baseline"/>
    <x v="0"/>
    <x v="0"/>
    <x v="52"/>
    <s v=" Total_JP"/>
    <x v="104"/>
    <n v="0"/>
  </r>
  <r>
    <s v="Base"/>
    <s v="Baseline"/>
    <x v="0"/>
    <x v="0"/>
    <x v="52"/>
    <s v=" Total_JP"/>
    <x v="105"/>
    <n v="0"/>
  </r>
  <r>
    <s v="Base"/>
    <s v="Baseline"/>
    <x v="0"/>
    <x v="0"/>
    <x v="52"/>
    <s v=" Total_JP"/>
    <x v="106"/>
    <n v="0"/>
  </r>
  <r>
    <s v="Base"/>
    <s v="Baseline"/>
    <x v="0"/>
    <x v="0"/>
    <x v="52"/>
    <s v=" Total_JP"/>
    <x v="107"/>
    <n v="0"/>
  </r>
  <r>
    <s v="Base"/>
    <s v="Baseline"/>
    <x v="0"/>
    <x v="0"/>
    <x v="52"/>
    <s v=" Total_JP"/>
    <x v="108"/>
    <n v="0"/>
  </r>
  <r>
    <s v="Base"/>
    <s v="Baseline"/>
    <x v="0"/>
    <x v="0"/>
    <x v="52"/>
    <s v=" Total_JP"/>
    <x v="109"/>
    <n v="0"/>
  </r>
  <r>
    <s v="Base"/>
    <s v="Baseline"/>
    <x v="0"/>
    <x v="0"/>
    <x v="52"/>
    <s v=" Total_JP"/>
    <x v="110"/>
    <n v="0"/>
  </r>
  <r>
    <s v="Base"/>
    <s v="Baseline"/>
    <x v="0"/>
    <x v="0"/>
    <x v="52"/>
    <s v=" Total_JP"/>
    <x v="111"/>
    <n v="0"/>
  </r>
  <r>
    <s v="Base"/>
    <s v="Baseline"/>
    <x v="0"/>
    <x v="0"/>
    <x v="52"/>
    <s v=" Total_JP"/>
    <x v="112"/>
    <n v="0"/>
  </r>
  <r>
    <s v="Base"/>
    <s v="Baseline"/>
    <x v="0"/>
    <x v="0"/>
    <x v="52"/>
    <s v=" Total_JP"/>
    <x v="113"/>
    <n v="0"/>
  </r>
  <r>
    <s v="Base"/>
    <s v="Baseline"/>
    <x v="0"/>
    <x v="0"/>
    <x v="52"/>
    <s v=" Total_JP"/>
    <x v="114"/>
    <n v="272537.03432610002"/>
  </r>
  <r>
    <s v="Base"/>
    <s v="Baseline"/>
    <x v="0"/>
    <x v="0"/>
    <x v="52"/>
    <s v=" Total_JP"/>
    <x v="115"/>
    <n v="0"/>
  </r>
  <r>
    <s v="Base"/>
    <s v="Baseline"/>
    <x v="0"/>
    <x v="0"/>
    <x v="52"/>
    <s v=" Total_JP"/>
    <x v="116"/>
    <n v="0"/>
  </r>
  <r>
    <s v="Base"/>
    <s v="Baseline"/>
    <x v="0"/>
    <x v="0"/>
    <x v="52"/>
    <s v=" Total_JP"/>
    <x v="117"/>
    <n v="0"/>
  </r>
  <r>
    <s v="Base"/>
    <s v="Baseline"/>
    <x v="0"/>
    <x v="0"/>
    <x v="52"/>
    <s v=" Total_JP"/>
    <x v="118"/>
    <n v="0"/>
  </r>
  <r>
    <s v="Base"/>
    <s v="Baseline"/>
    <x v="0"/>
    <x v="0"/>
    <x v="52"/>
    <s v=" Total_JP"/>
    <x v="119"/>
    <n v="0"/>
  </r>
  <r>
    <s v="Base"/>
    <s v="Baseline"/>
    <x v="0"/>
    <x v="0"/>
    <x v="52"/>
    <s v=" Total_JP"/>
    <x v="120"/>
    <n v="0"/>
  </r>
  <r>
    <s v="Base"/>
    <s v="Baseline"/>
    <x v="0"/>
    <x v="0"/>
    <x v="52"/>
    <s v=" Total_JP"/>
    <x v="121"/>
    <n v="0"/>
  </r>
  <r>
    <s v="Base"/>
    <s v="Baseline"/>
    <x v="0"/>
    <x v="0"/>
    <x v="52"/>
    <s v=" Total_JP"/>
    <x v="122"/>
    <n v="0"/>
  </r>
  <r>
    <s v="Base"/>
    <s v="Baseline"/>
    <x v="0"/>
    <x v="0"/>
    <x v="52"/>
    <s v=" Total_JP"/>
    <x v="123"/>
    <n v="0"/>
  </r>
  <r>
    <s v="Base"/>
    <s v="Baseline"/>
    <x v="0"/>
    <x v="0"/>
    <x v="52"/>
    <s v=" Total_JP"/>
    <x v="124"/>
    <n v="0"/>
  </r>
  <r>
    <s v="Base"/>
    <s v="Baseline"/>
    <x v="0"/>
    <x v="0"/>
    <x v="52"/>
    <s v=" Total_JP"/>
    <x v="125"/>
    <n v="0"/>
  </r>
  <r>
    <s v="Base"/>
    <s v="Baseline"/>
    <x v="0"/>
    <x v="0"/>
    <x v="52"/>
    <s v=" Total_JP"/>
    <x v="126"/>
    <n v="0"/>
  </r>
  <r>
    <s v="Base"/>
    <s v="Baseline"/>
    <x v="0"/>
    <x v="0"/>
    <x v="52"/>
    <s v=" Total_JP"/>
    <x v="127"/>
    <n v="0"/>
  </r>
  <r>
    <s v="Base"/>
    <s v="Baseline"/>
    <x v="0"/>
    <x v="0"/>
    <x v="52"/>
    <s v=" Total_JP"/>
    <x v="128"/>
    <n v="0"/>
  </r>
  <r>
    <s v="Base"/>
    <s v="Baseline"/>
    <x v="0"/>
    <x v="0"/>
    <x v="52"/>
    <s v=" Total_JP"/>
    <x v="129"/>
    <n v="0"/>
  </r>
  <r>
    <s v="Base"/>
    <s v="Baseline"/>
    <x v="0"/>
    <x v="0"/>
    <x v="52"/>
    <s v=" Total_JP"/>
    <x v="130"/>
    <n v="0"/>
  </r>
  <r>
    <s v="Base"/>
    <s v="Baseline"/>
    <x v="0"/>
    <x v="0"/>
    <x v="52"/>
    <s v=" Total_JP"/>
    <x v="131"/>
    <n v="0"/>
  </r>
  <r>
    <s v="Base"/>
    <s v="Baseline"/>
    <x v="0"/>
    <x v="0"/>
    <x v="52"/>
    <s v=" Total_JP"/>
    <x v="132"/>
    <n v="0"/>
  </r>
  <r>
    <s v="Base"/>
    <s v="Baseline"/>
    <x v="0"/>
    <x v="0"/>
    <x v="52"/>
    <s v=" Total_JP"/>
    <x v="133"/>
    <n v="0"/>
  </r>
  <r>
    <s v="Base"/>
    <s v="Baseline"/>
    <x v="0"/>
    <x v="0"/>
    <x v="52"/>
    <s v=" Total_JP"/>
    <x v="134"/>
    <n v="272537.03432610002"/>
  </r>
  <r>
    <s v="Base"/>
    <s v="Baseline"/>
    <x v="0"/>
    <x v="0"/>
    <x v="52"/>
    <s v=" Total_JP"/>
    <x v="135"/>
    <n v="0"/>
  </r>
  <r>
    <s v="Base"/>
    <s v="Baseline"/>
    <x v="0"/>
    <x v="0"/>
    <x v="52"/>
    <s v=" Total_JP"/>
    <x v="136"/>
    <n v="0"/>
  </r>
  <r>
    <s v="Base"/>
    <s v="Baseline"/>
    <x v="0"/>
    <x v="0"/>
    <x v="52"/>
    <s v=" Total_JP"/>
    <x v="137"/>
    <n v="0"/>
  </r>
  <r>
    <s v="Base"/>
    <s v="Baseline"/>
    <x v="0"/>
    <x v="0"/>
    <x v="52"/>
    <s v=" Total_JP"/>
    <x v="138"/>
    <n v="0"/>
  </r>
  <r>
    <s v="Base"/>
    <s v="Baseline"/>
    <x v="0"/>
    <x v="0"/>
    <x v="52"/>
    <s v=" Total_JP"/>
    <x v="139"/>
    <n v="0"/>
  </r>
  <r>
    <s v="Base"/>
    <s v="Baseline"/>
    <x v="0"/>
    <x v="0"/>
    <x v="52"/>
    <s v=" Total_JP"/>
    <x v="140"/>
    <n v="0"/>
  </r>
  <r>
    <s v="Base"/>
    <s v="Baseline"/>
    <x v="0"/>
    <x v="0"/>
    <x v="52"/>
    <s v=" Total_JP"/>
    <x v="141"/>
    <n v="272537.03432610002"/>
  </r>
  <r>
    <s v="Base"/>
    <s v="Baseline"/>
    <x v="0"/>
    <x v="0"/>
    <x v="52"/>
    <s v=" Total_JP"/>
    <x v="142"/>
    <n v="272537.03432610002"/>
  </r>
  <r>
    <s v="Base"/>
    <s v="Baseline"/>
    <x v="0"/>
    <x v="0"/>
    <x v="52"/>
    <s v=" Total_JP"/>
    <x v="143"/>
    <n v="0"/>
  </r>
  <r>
    <s v="Base"/>
    <s v="Baseline"/>
    <x v="0"/>
    <x v="0"/>
    <x v="52"/>
    <s v=" Total_JP"/>
    <x v="144"/>
    <n v="0"/>
  </r>
  <r>
    <s v="Base"/>
    <s v="Baseline"/>
    <x v="0"/>
    <x v="0"/>
    <x v="52"/>
    <s v=" Total_JP"/>
    <x v="145"/>
    <n v="0"/>
  </r>
  <r>
    <s v="Base"/>
    <s v="Baseline"/>
    <x v="0"/>
    <x v="0"/>
    <x v="52"/>
    <s v=" Total_JP"/>
    <x v="146"/>
    <n v="0"/>
  </r>
  <r>
    <s v="Base"/>
    <s v="Baseline"/>
    <x v="0"/>
    <x v="0"/>
    <x v="52"/>
    <s v=" Total_JP"/>
    <x v="147"/>
    <n v="272537.03432610002"/>
  </r>
  <r>
    <s v="Base"/>
    <s v="Baseline"/>
    <x v="0"/>
    <x v="0"/>
    <x v="52"/>
    <s v=" Total_JP"/>
    <x v="148"/>
    <n v="0"/>
  </r>
  <r>
    <s v="Base"/>
    <s v="Baseline"/>
    <x v="0"/>
    <x v="0"/>
    <x v="52"/>
    <s v=" Total_JP"/>
    <x v="149"/>
    <n v="0"/>
  </r>
  <r>
    <s v="Base"/>
    <s v="Baseline"/>
    <x v="0"/>
    <x v="0"/>
    <x v="52"/>
    <s v=" Total_JP"/>
    <x v="150"/>
    <n v="0"/>
  </r>
  <r>
    <s v="Base"/>
    <s v="Baseline"/>
    <x v="0"/>
    <x v="0"/>
    <x v="52"/>
    <s v=" Total_JP"/>
    <x v="151"/>
    <n v="0"/>
  </r>
  <r>
    <s v="Base"/>
    <s v="Baseline"/>
    <x v="0"/>
    <x v="0"/>
    <x v="52"/>
    <s v=" Total_JP"/>
    <x v="152"/>
    <n v="0"/>
  </r>
  <r>
    <s v="Base"/>
    <s v="Baseline"/>
    <x v="0"/>
    <x v="0"/>
    <x v="52"/>
    <s v=" Total_JP"/>
    <x v="153"/>
    <n v="0"/>
  </r>
  <r>
    <s v="Base"/>
    <s v="Baseline"/>
    <x v="0"/>
    <x v="0"/>
    <x v="52"/>
    <s v=" Total_JP"/>
    <x v="154"/>
    <n v="0"/>
  </r>
  <r>
    <s v="Base"/>
    <s v="Baseline"/>
    <x v="0"/>
    <x v="0"/>
    <x v="52"/>
    <s v=" Total_JP"/>
    <x v="155"/>
    <n v="0"/>
  </r>
  <r>
    <s v="Base"/>
    <s v="Baseline"/>
    <x v="0"/>
    <x v="0"/>
    <x v="53"/>
    <s v=" Total_JP"/>
    <x v="0"/>
    <n v="0"/>
  </r>
  <r>
    <s v="Base"/>
    <s v="Baseline"/>
    <x v="0"/>
    <x v="0"/>
    <x v="53"/>
    <s v=" Total_JP"/>
    <x v="1"/>
    <n v="0"/>
  </r>
  <r>
    <s v="Base"/>
    <s v="Baseline"/>
    <x v="0"/>
    <x v="0"/>
    <x v="53"/>
    <s v=" Total_JP"/>
    <x v="2"/>
    <n v="0"/>
  </r>
  <r>
    <s v="Base"/>
    <s v="Baseline"/>
    <x v="0"/>
    <x v="0"/>
    <x v="53"/>
    <s v=" Total_JP"/>
    <x v="3"/>
    <n v="0"/>
  </r>
  <r>
    <s v="Base"/>
    <s v="Baseline"/>
    <x v="0"/>
    <x v="0"/>
    <x v="53"/>
    <s v=" Total_JP"/>
    <x v="4"/>
    <n v="0"/>
  </r>
  <r>
    <s v="Base"/>
    <s v="Baseline"/>
    <x v="0"/>
    <x v="0"/>
    <x v="53"/>
    <s v=" Total_JP"/>
    <x v="5"/>
    <n v="0"/>
  </r>
  <r>
    <s v="Base"/>
    <s v="Baseline"/>
    <x v="0"/>
    <x v="0"/>
    <x v="53"/>
    <s v=" Total_JP"/>
    <x v="6"/>
    <n v="0"/>
  </r>
  <r>
    <s v="Base"/>
    <s v="Baseline"/>
    <x v="0"/>
    <x v="0"/>
    <x v="53"/>
    <s v=" Total_JP"/>
    <x v="7"/>
    <n v="0"/>
  </r>
  <r>
    <s v="Base"/>
    <s v="Baseline"/>
    <x v="0"/>
    <x v="0"/>
    <x v="53"/>
    <s v=" Total_JP"/>
    <x v="8"/>
    <n v="0"/>
  </r>
  <r>
    <s v="Base"/>
    <s v="Baseline"/>
    <x v="0"/>
    <x v="0"/>
    <x v="53"/>
    <s v=" Total_JP"/>
    <x v="9"/>
    <n v="0"/>
  </r>
  <r>
    <s v="Base"/>
    <s v="Baseline"/>
    <x v="0"/>
    <x v="0"/>
    <x v="53"/>
    <s v=" Total_JP"/>
    <x v="10"/>
    <n v="0"/>
  </r>
  <r>
    <s v="Base"/>
    <s v="Baseline"/>
    <x v="0"/>
    <x v="0"/>
    <x v="53"/>
    <s v=" Total_JP"/>
    <x v="11"/>
    <n v="0"/>
  </r>
  <r>
    <s v="Base"/>
    <s v="Baseline"/>
    <x v="0"/>
    <x v="0"/>
    <x v="53"/>
    <s v=" Total_JP"/>
    <x v="12"/>
    <n v="0"/>
  </r>
  <r>
    <s v="Base"/>
    <s v="Baseline"/>
    <x v="0"/>
    <x v="0"/>
    <x v="53"/>
    <s v=" Total_JP"/>
    <x v="13"/>
    <n v="0"/>
  </r>
  <r>
    <s v="Base"/>
    <s v="Baseline"/>
    <x v="0"/>
    <x v="0"/>
    <x v="53"/>
    <s v=" Total_JP"/>
    <x v="14"/>
    <n v="0"/>
  </r>
  <r>
    <s v="Base"/>
    <s v="Baseline"/>
    <x v="0"/>
    <x v="0"/>
    <x v="53"/>
    <s v=" Total_JP"/>
    <x v="15"/>
    <n v="0"/>
  </r>
  <r>
    <s v="Base"/>
    <s v="Baseline"/>
    <x v="0"/>
    <x v="0"/>
    <x v="53"/>
    <s v=" Total_JP"/>
    <x v="16"/>
    <n v="0"/>
  </r>
  <r>
    <s v="Base"/>
    <s v="Baseline"/>
    <x v="0"/>
    <x v="0"/>
    <x v="53"/>
    <s v=" Total_JP"/>
    <x v="17"/>
    <n v="872626.21225670003"/>
  </r>
  <r>
    <s v="Base"/>
    <s v="Baseline"/>
    <x v="0"/>
    <x v="0"/>
    <x v="53"/>
    <s v=" Total_JP"/>
    <x v="18"/>
    <n v="0"/>
  </r>
  <r>
    <s v="Base"/>
    <s v="Baseline"/>
    <x v="0"/>
    <x v="0"/>
    <x v="53"/>
    <s v=" Total_JP"/>
    <x v="19"/>
    <n v="0"/>
  </r>
  <r>
    <s v="Base"/>
    <s v="Baseline"/>
    <x v="0"/>
    <x v="0"/>
    <x v="53"/>
    <s v=" Total_JP"/>
    <x v="20"/>
    <n v="0"/>
  </r>
  <r>
    <s v="Base"/>
    <s v="Baseline"/>
    <x v="0"/>
    <x v="0"/>
    <x v="53"/>
    <s v=" Total_JP"/>
    <x v="21"/>
    <n v="0"/>
  </r>
  <r>
    <s v="Base"/>
    <s v="Baseline"/>
    <x v="0"/>
    <x v="0"/>
    <x v="53"/>
    <s v=" Total_JP"/>
    <x v="22"/>
    <n v="0"/>
  </r>
  <r>
    <s v="Base"/>
    <s v="Baseline"/>
    <x v="0"/>
    <x v="0"/>
    <x v="53"/>
    <s v=" Total_JP"/>
    <x v="23"/>
    <n v="0"/>
  </r>
  <r>
    <s v="Base"/>
    <s v="Baseline"/>
    <x v="0"/>
    <x v="0"/>
    <x v="53"/>
    <s v=" Total_JP"/>
    <x v="24"/>
    <n v="0"/>
  </r>
  <r>
    <s v="Base"/>
    <s v="Baseline"/>
    <x v="0"/>
    <x v="0"/>
    <x v="53"/>
    <s v=" Total_JP"/>
    <x v="25"/>
    <n v="0"/>
  </r>
  <r>
    <s v="Base"/>
    <s v="Baseline"/>
    <x v="0"/>
    <x v="0"/>
    <x v="53"/>
    <s v=" Total_JP"/>
    <x v="26"/>
    <n v="0"/>
  </r>
  <r>
    <s v="Base"/>
    <s v="Baseline"/>
    <x v="0"/>
    <x v="0"/>
    <x v="53"/>
    <s v=" Total_JP"/>
    <x v="27"/>
    <n v="0"/>
  </r>
  <r>
    <s v="Base"/>
    <s v="Baseline"/>
    <x v="0"/>
    <x v="0"/>
    <x v="53"/>
    <s v=" Total_JP"/>
    <x v="28"/>
    <n v="0"/>
  </r>
  <r>
    <s v="Base"/>
    <s v="Baseline"/>
    <x v="0"/>
    <x v="0"/>
    <x v="53"/>
    <s v=" Total_JP"/>
    <x v="29"/>
    <n v="0"/>
  </r>
  <r>
    <s v="Base"/>
    <s v="Baseline"/>
    <x v="0"/>
    <x v="0"/>
    <x v="53"/>
    <s v=" Total_JP"/>
    <x v="30"/>
    <n v="0"/>
  </r>
  <r>
    <s v="Base"/>
    <s v="Baseline"/>
    <x v="0"/>
    <x v="0"/>
    <x v="53"/>
    <s v=" Total_JP"/>
    <x v="31"/>
    <n v="872626.21225670003"/>
  </r>
  <r>
    <s v="Base"/>
    <s v="Baseline"/>
    <x v="0"/>
    <x v="0"/>
    <x v="53"/>
    <s v=" Total_JP"/>
    <x v="32"/>
    <n v="0"/>
  </r>
  <r>
    <s v="Base"/>
    <s v="Baseline"/>
    <x v="0"/>
    <x v="0"/>
    <x v="53"/>
    <s v=" Total_JP"/>
    <x v="33"/>
    <n v="0"/>
  </r>
  <r>
    <s v="Base"/>
    <s v="Baseline"/>
    <x v="0"/>
    <x v="0"/>
    <x v="53"/>
    <s v=" Total_JP"/>
    <x v="34"/>
    <n v="0"/>
  </r>
  <r>
    <s v="Base"/>
    <s v="Baseline"/>
    <x v="0"/>
    <x v="0"/>
    <x v="53"/>
    <s v=" Total_JP"/>
    <x v="35"/>
    <n v="0"/>
  </r>
  <r>
    <s v="Base"/>
    <s v="Baseline"/>
    <x v="0"/>
    <x v="0"/>
    <x v="53"/>
    <s v=" Total_JP"/>
    <x v="36"/>
    <n v="0"/>
  </r>
  <r>
    <s v="Base"/>
    <s v="Baseline"/>
    <x v="0"/>
    <x v="0"/>
    <x v="53"/>
    <s v=" Total_JP"/>
    <x v="37"/>
    <n v="872626.21225670003"/>
  </r>
  <r>
    <s v="Base"/>
    <s v="Baseline"/>
    <x v="0"/>
    <x v="0"/>
    <x v="53"/>
    <s v=" Total_JP"/>
    <x v="38"/>
    <n v="0"/>
  </r>
  <r>
    <s v="Base"/>
    <s v="Baseline"/>
    <x v="0"/>
    <x v="0"/>
    <x v="53"/>
    <s v=" Total_JP"/>
    <x v="39"/>
    <n v="0"/>
  </r>
  <r>
    <s v="Base"/>
    <s v="Baseline"/>
    <x v="0"/>
    <x v="0"/>
    <x v="53"/>
    <s v=" Total_JP"/>
    <x v="40"/>
    <n v="0"/>
  </r>
  <r>
    <s v="Base"/>
    <s v="Baseline"/>
    <x v="0"/>
    <x v="0"/>
    <x v="53"/>
    <s v=" Total_JP"/>
    <x v="41"/>
    <n v="0"/>
  </r>
  <r>
    <s v="Base"/>
    <s v="Baseline"/>
    <x v="0"/>
    <x v="0"/>
    <x v="53"/>
    <s v=" Total_JP"/>
    <x v="42"/>
    <n v="0"/>
  </r>
  <r>
    <s v="Base"/>
    <s v="Baseline"/>
    <x v="0"/>
    <x v="0"/>
    <x v="53"/>
    <s v=" Total_JP"/>
    <x v="43"/>
    <n v="0"/>
  </r>
  <r>
    <s v="Base"/>
    <s v="Baseline"/>
    <x v="0"/>
    <x v="0"/>
    <x v="53"/>
    <s v=" Total_JP"/>
    <x v="44"/>
    <n v="0"/>
  </r>
  <r>
    <s v="Base"/>
    <s v="Baseline"/>
    <x v="0"/>
    <x v="0"/>
    <x v="53"/>
    <s v=" Total_JP"/>
    <x v="45"/>
    <n v="872626.21225670003"/>
  </r>
  <r>
    <s v="Base"/>
    <s v="Baseline"/>
    <x v="0"/>
    <x v="0"/>
    <x v="53"/>
    <s v=" Total_JP"/>
    <x v="46"/>
    <n v="0"/>
  </r>
  <r>
    <s v="Base"/>
    <s v="Baseline"/>
    <x v="0"/>
    <x v="0"/>
    <x v="53"/>
    <s v=" Total_JP"/>
    <x v="47"/>
    <n v="0"/>
  </r>
  <r>
    <s v="Base"/>
    <s v="Baseline"/>
    <x v="0"/>
    <x v="0"/>
    <x v="53"/>
    <s v=" Total_JP"/>
    <x v="48"/>
    <n v="0"/>
  </r>
  <r>
    <s v="Base"/>
    <s v="Baseline"/>
    <x v="0"/>
    <x v="0"/>
    <x v="53"/>
    <s v=" Total_JP"/>
    <x v="49"/>
    <n v="0"/>
  </r>
  <r>
    <s v="Base"/>
    <s v="Baseline"/>
    <x v="0"/>
    <x v="0"/>
    <x v="53"/>
    <s v=" Total_JP"/>
    <x v="50"/>
    <n v="0"/>
  </r>
  <r>
    <s v="Base"/>
    <s v="Baseline"/>
    <x v="0"/>
    <x v="0"/>
    <x v="53"/>
    <s v=" Total_JP"/>
    <x v="51"/>
    <n v="0"/>
  </r>
  <r>
    <s v="Base"/>
    <s v="Baseline"/>
    <x v="0"/>
    <x v="0"/>
    <x v="53"/>
    <s v=" Total_JP"/>
    <x v="52"/>
    <n v="0"/>
  </r>
  <r>
    <s v="Base"/>
    <s v="Baseline"/>
    <x v="0"/>
    <x v="0"/>
    <x v="53"/>
    <s v=" Total_JP"/>
    <x v="53"/>
    <n v="872626.21225670003"/>
  </r>
  <r>
    <s v="Base"/>
    <s v="Baseline"/>
    <x v="0"/>
    <x v="0"/>
    <x v="53"/>
    <s v=" Total_JP"/>
    <x v="54"/>
    <n v="0"/>
  </r>
  <r>
    <s v="Base"/>
    <s v="Baseline"/>
    <x v="0"/>
    <x v="0"/>
    <x v="53"/>
    <s v=" Total_JP"/>
    <x v="55"/>
    <n v="0"/>
  </r>
  <r>
    <s v="Base"/>
    <s v="Baseline"/>
    <x v="0"/>
    <x v="0"/>
    <x v="53"/>
    <s v=" Total_JP"/>
    <x v="56"/>
    <n v="0"/>
  </r>
  <r>
    <s v="Base"/>
    <s v="Baseline"/>
    <x v="0"/>
    <x v="0"/>
    <x v="53"/>
    <s v=" Total_JP"/>
    <x v="57"/>
    <n v="0"/>
  </r>
  <r>
    <s v="Base"/>
    <s v="Baseline"/>
    <x v="0"/>
    <x v="0"/>
    <x v="53"/>
    <s v=" Total_JP"/>
    <x v="58"/>
    <n v="0"/>
  </r>
  <r>
    <s v="Base"/>
    <s v="Baseline"/>
    <x v="0"/>
    <x v="0"/>
    <x v="53"/>
    <s v=" Total_JP"/>
    <x v="59"/>
    <n v="0"/>
  </r>
  <r>
    <s v="Base"/>
    <s v="Baseline"/>
    <x v="0"/>
    <x v="0"/>
    <x v="53"/>
    <s v=" Total_JP"/>
    <x v="60"/>
    <n v="0"/>
  </r>
  <r>
    <s v="Base"/>
    <s v="Baseline"/>
    <x v="0"/>
    <x v="0"/>
    <x v="53"/>
    <s v=" Total_JP"/>
    <x v="61"/>
    <n v="0"/>
  </r>
  <r>
    <s v="Base"/>
    <s v="Baseline"/>
    <x v="0"/>
    <x v="0"/>
    <x v="53"/>
    <s v=" Total_JP"/>
    <x v="62"/>
    <n v="0"/>
  </r>
  <r>
    <s v="Base"/>
    <s v="Baseline"/>
    <x v="0"/>
    <x v="0"/>
    <x v="53"/>
    <s v=" Total_JP"/>
    <x v="63"/>
    <n v="0"/>
  </r>
  <r>
    <s v="Base"/>
    <s v="Baseline"/>
    <x v="0"/>
    <x v="0"/>
    <x v="53"/>
    <s v=" Total_JP"/>
    <x v="64"/>
    <n v="0"/>
  </r>
  <r>
    <s v="Base"/>
    <s v="Baseline"/>
    <x v="0"/>
    <x v="0"/>
    <x v="53"/>
    <s v=" Total_JP"/>
    <x v="65"/>
    <n v="0"/>
  </r>
  <r>
    <s v="Base"/>
    <s v="Baseline"/>
    <x v="0"/>
    <x v="0"/>
    <x v="53"/>
    <s v=" Total_JP"/>
    <x v="66"/>
    <n v="0"/>
  </r>
  <r>
    <s v="Base"/>
    <s v="Baseline"/>
    <x v="0"/>
    <x v="0"/>
    <x v="53"/>
    <s v=" Total_JP"/>
    <x v="67"/>
    <n v="0"/>
  </r>
  <r>
    <s v="Base"/>
    <s v="Baseline"/>
    <x v="0"/>
    <x v="0"/>
    <x v="53"/>
    <s v=" Total_JP"/>
    <x v="68"/>
    <n v="0"/>
  </r>
  <r>
    <s v="Base"/>
    <s v="Baseline"/>
    <x v="0"/>
    <x v="0"/>
    <x v="53"/>
    <s v=" Total_JP"/>
    <x v="69"/>
    <n v="0"/>
  </r>
  <r>
    <s v="Base"/>
    <s v="Baseline"/>
    <x v="0"/>
    <x v="0"/>
    <x v="53"/>
    <s v=" Total_JP"/>
    <x v="70"/>
    <n v="0"/>
  </r>
  <r>
    <s v="Base"/>
    <s v="Baseline"/>
    <x v="0"/>
    <x v="0"/>
    <x v="53"/>
    <s v=" Total_JP"/>
    <x v="71"/>
    <n v="0"/>
  </r>
  <r>
    <s v="Base"/>
    <s v="Baseline"/>
    <x v="0"/>
    <x v="0"/>
    <x v="53"/>
    <s v=" Total_JP"/>
    <x v="72"/>
    <n v="0"/>
  </r>
  <r>
    <s v="Base"/>
    <s v="Baseline"/>
    <x v="0"/>
    <x v="0"/>
    <x v="53"/>
    <s v=" Total_JP"/>
    <x v="73"/>
    <n v="0"/>
  </r>
  <r>
    <s v="Base"/>
    <s v="Baseline"/>
    <x v="0"/>
    <x v="0"/>
    <x v="53"/>
    <s v=" Total_JP"/>
    <x v="74"/>
    <n v="0"/>
  </r>
  <r>
    <s v="Base"/>
    <s v="Baseline"/>
    <x v="0"/>
    <x v="0"/>
    <x v="53"/>
    <s v=" Total_JP"/>
    <x v="75"/>
    <n v="0"/>
  </r>
  <r>
    <s v="Base"/>
    <s v="Baseline"/>
    <x v="0"/>
    <x v="0"/>
    <x v="53"/>
    <s v=" Total_JP"/>
    <x v="76"/>
    <n v="0"/>
  </r>
  <r>
    <s v="Base"/>
    <s v="Baseline"/>
    <x v="0"/>
    <x v="0"/>
    <x v="53"/>
    <s v=" Total_JP"/>
    <x v="77"/>
    <n v="0"/>
  </r>
  <r>
    <s v="Base"/>
    <s v="Baseline"/>
    <x v="0"/>
    <x v="0"/>
    <x v="53"/>
    <s v=" Total_JP"/>
    <x v="78"/>
    <n v="0"/>
  </r>
  <r>
    <s v="Base"/>
    <s v="Baseline"/>
    <x v="0"/>
    <x v="0"/>
    <x v="53"/>
    <s v=" Total_JP"/>
    <x v="79"/>
    <n v="0"/>
  </r>
  <r>
    <s v="Base"/>
    <s v="Baseline"/>
    <x v="0"/>
    <x v="0"/>
    <x v="53"/>
    <s v=" Total_JP"/>
    <x v="80"/>
    <n v="872626.21225670003"/>
  </r>
  <r>
    <s v="Base"/>
    <s v="Baseline"/>
    <x v="0"/>
    <x v="0"/>
    <x v="53"/>
    <s v=" Total_JP"/>
    <x v="81"/>
    <n v="0"/>
  </r>
  <r>
    <s v="Base"/>
    <s v="Baseline"/>
    <x v="0"/>
    <x v="0"/>
    <x v="53"/>
    <s v=" Total_JP"/>
    <x v="82"/>
    <n v="0"/>
  </r>
  <r>
    <s v="Base"/>
    <s v="Baseline"/>
    <x v="0"/>
    <x v="0"/>
    <x v="53"/>
    <s v=" Total_JP"/>
    <x v="83"/>
    <n v="0"/>
  </r>
  <r>
    <s v="Base"/>
    <s v="Baseline"/>
    <x v="0"/>
    <x v="0"/>
    <x v="53"/>
    <s v=" Total_JP"/>
    <x v="84"/>
    <n v="0"/>
  </r>
  <r>
    <s v="Base"/>
    <s v="Baseline"/>
    <x v="0"/>
    <x v="0"/>
    <x v="53"/>
    <s v=" Total_JP"/>
    <x v="85"/>
    <n v="0"/>
  </r>
  <r>
    <s v="Base"/>
    <s v="Baseline"/>
    <x v="0"/>
    <x v="0"/>
    <x v="53"/>
    <s v=" Total_JP"/>
    <x v="86"/>
    <n v="0"/>
  </r>
  <r>
    <s v="Base"/>
    <s v="Baseline"/>
    <x v="0"/>
    <x v="0"/>
    <x v="53"/>
    <s v=" Total_JP"/>
    <x v="87"/>
    <n v="0"/>
  </r>
  <r>
    <s v="Base"/>
    <s v="Baseline"/>
    <x v="0"/>
    <x v="0"/>
    <x v="53"/>
    <s v=" Total_JP"/>
    <x v="88"/>
    <n v="0"/>
  </r>
  <r>
    <s v="Base"/>
    <s v="Baseline"/>
    <x v="0"/>
    <x v="0"/>
    <x v="53"/>
    <s v=" Total_JP"/>
    <x v="89"/>
    <n v="0"/>
  </r>
  <r>
    <s v="Base"/>
    <s v="Baseline"/>
    <x v="0"/>
    <x v="0"/>
    <x v="53"/>
    <s v=" Total_JP"/>
    <x v="90"/>
    <n v="0"/>
  </r>
  <r>
    <s v="Base"/>
    <s v="Baseline"/>
    <x v="0"/>
    <x v="0"/>
    <x v="53"/>
    <s v=" Total_JP"/>
    <x v="91"/>
    <n v="0"/>
  </r>
  <r>
    <s v="Base"/>
    <s v="Baseline"/>
    <x v="0"/>
    <x v="0"/>
    <x v="53"/>
    <s v=" Total_JP"/>
    <x v="92"/>
    <n v="0"/>
  </r>
  <r>
    <s v="Base"/>
    <s v="Baseline"/>
    <x v="0"/>
    <x v="0"/>
    <x v="53"/>
    <s v=" Total_JP"/>
    <x v="93"/>
    <n v="0"/>
  </r>
  <r>
    <s v="Base"/>
    <s v="Baseline"/>
    <x v="0"/>
    <x v="0"/>
    <x v="53"/>
    <s v=" Total_JP"/>
    <x v="94"/>
    <n v="0"/>
  </r>
  <r>
    <s v="Base"/>
    <s v="Baseline"/>
    <x v="0"/>
    <x v="0"/>
    <x v="53"/>
    <s v=" Total_JP"/>
    <x v="95"/>
    <n v="0"/>
  </r>
  <r>
    <s v="Base"/>
    <s v="Baseline"/>
    <x v="0"/>
    <x v="0"/>
    <x v="53"/>
    <s v=" Total_JP"/>
    <x v="96"/>
    <n v="0"/>
  </r>
  <r>
    <s v="Base"/>
    <s v="Baseline"/>
    <x v="0"/>
    <x v="0"/>
    <x v="53"/>
    <s v=" Total_JP"/>
    <x v="97"/>
    <n v="0"/>
  </r>
  <r>
    <s v="Base"/>
    <s v="Baseline"/>
    <x v="0"/>
    <x v="0"/>
    <x v="53"/>
    <s v=" Total_JP"/>
    <x v="98"/>
    <n v="0"/>
  </r>
  <r>
    <s v="Base"/>
    <s v="Baseline"/>
    <x v="0"/>
    <x v="0"/>
    <x v="53"/>
    <s v=" Total_JP"/>
    <x v="99"/>
    <n v="0"/>
  </r>
  <r>
    <s v="Base"/>
    <s v="Baseline"/>
    <x v="0"/>
    <x v="0"/>
    <x v="53"/>
    <s v=" Total_JP"/>
    <x v="100"/>
    <n v="0"/>
  </r>
  <r>
    <s v="Base"/>
    <s v="Baseline"/>
    <x v="0"/>
    <x v="0"/>
    <x v="53"/>
    <s v=" Total_JP"/>
    <x v="101"/>
    <n v="0"/>
  </r>
  <r>
    <s v="Base"/>
    <s v="Baseline"/>
    <x v="0"/>
    <x v="0"/>
    <x v="53"/>
    <s v=" Total_JP"/>
    <x v="102"/>
    <n v="0"/>
  </r>
  <r>
    <s v="Base"/>
    <s v="Baseline"/>
    <x v="0"/>
    <x v="0"/>
    <x v="53"/>
    <s v=" Total_JP"/>
    <x v="103"/>
    <n v="0"/>
  </r>
  <r>
    <s v="Base"/>
    <s v="Baseline"/>
    <x v="0"/>
    <x v="0"/>
    <x v="53"/>
    <s v=" Total_JP"/>
    <x v="104"/>
    <n v="0"/>
  </r>
  <r>
    <s v="Base"/>
    <s v="Baseline"/>
    <x v="0"/>
    <x v="0"/>
    <x v="53"/>
    <s v=" Total_JP"/>
    <x v="105"/>
    <n v="0"/>
  </r>
  <r>
    <s v="Base"/>
    <s v="Baseline"/>
    <x v="0"/>
    <x v="0"/>
    <x v="53"/>
    <s v=" Total_JP"/>
    <x v="106"/>
    <n v="0"/>
  </r>
  <r>
    <s v="Base"/>
    <s v="Baseline"/>
    <x v="0"/>
    <x v="0"/>
    <x v="53"/>
    <s v=" Total_JP"/>
    <x v="107"/>
    <n v="0"/>
  </r>
  <r>
    <s v="Base"/>
    <s v="Baseline"/>
    <x v="0"/>
    <x v="0"/>
    <x v="53"/>
    <s v=" Total_JP"/>
    <x v="108"/>
    <n v="0"/>
  </r>
  <r>
    <s v="Base"/>
    <s v="Baseline"/>
    <x v="0"/>
    <x v="0"/>
    <x v="53"/>
    <s v=" Total_JP"/>
    <x v="109"/>
    <n v="0"/>
  </r>
  <r>
    <s v="Base"/>
    <s v="Baseline"/>
    <x v="0"/>
    <x v="0"/>
    <x v="53"/>
    <s v=" Total_JP"/>
    <x v="110"/>
    <n v="0"/>
  </r>
  <r>
    <s v="Base"/>
    <s v="Baseline"/>
    <x v="0"/>
    <x v="0"/>
    <x v="53"/>
    <s v=" Total_JP"/>
    <x v="111"/>
    <n v="0"/>
  </r>
  <r>
    <s v="Base"/>
    <s v="Baseline"/>
    <x v="0"/>
    <x v="0"/>
    <x v="53"/>
    <s v=" Total_JP"/>
    <x v="112"/>
    <n v="0"/>
  </r>
  <r>
    <s v="Base"/>
    <s v="Baseline"/>
    <x v="0"/>
    <x v="0"/>
    <x v="53"/>
    <s v=" Total_JP"/>
    <x v="113"/>
    <n v="0"/>
  </r>
  <r>
    <s v="Base"/>
    <s v="Baseline"/>
    <x v="0"/>
    <x v="0"/>
    <x v="53"/>
    <s v=" Total_JP"/>
    <x v="114"/>
    <n v="0"/>
  </r>
  <r>
    <s v="Base"/>
    <s v="Baseline"/>
    <x v="0"/>
    <x v="0"/>
    <x v="53"/>
    <s v=" Total_JP"/>
    <x v="115"/>
    <n v="0"/>
  </r>
  <r>
    <s v="Base"/>
    <s v="Baseline"/>
    <x v="0"/>
    <x v="0"/>
    <x v="53"/>
    <s v=" Total_JP"/>
    <x v="116"/>
    <n v="0"/>
  </r>
  <r>
    <s v="Base"/>
    <s v="Baseline"/>
    <x v="0"/>
    <x v="0"/>
    <x v="53"/>
    <s v=" Total_JP"/>
    <x v="117"/>
    <n v="0"/>
  </r>
  <r>
    <s v="Base"/>
    <s v="Baseline"/>
    <x v="0"/>
    <x v="0"/>
    <x v="53"/>
    <s v=" Total_JP"/>
    <x v="118"/>
    <n v="0"/>
  </r>
  <r>
    <s v="Base"/>
    <s v="Baseline"/>
    <x v="0"/>
    <x v="0"/>
    <x v="53"/>
    <s v=" Total_JP"/>
    <x v="119"/>
    <n v="0"/>
  </r>
  <r>
    <s v="Base"/>
    <s v="Baseline"/>
    <x v="0"/>
    <x v="0"/>
    <x v="53"/>
    <s v=" Total_JP"/>
    <x v="120"/>
    <n v="0"/>
  </r>
  <r>
    <s v="Base"/>
    <s v="Baseline"/>
    <x v="0"/>
    <x v="0"/>
    <x v="53"/>
    <s v=" Total_JP"/>
    <x v="121"/>
    <n v="0"/>
  </r>
  <r>
    <s v="Base"/>
    <s v="Baseline"/>
    <x v="0"/>
    <x v="0"/>
    <x v="53"/>
    <s v=" Total_JP"/>
    <x v="122"/>
    <n v="0"/>
  </r>
  <r>
    <s v="Base"/>
    <s v="Baseline"/>
    <x v="0"/>
    <x v="0"/>
    <x v="53"/>
    <s v=" Total_JP"/>
    <x v="123"/>
    <n v="0"/>
  </r>
  <r>
    <s v="Base"/>
    <s v="Baseline"/>
    <x v="0"/>
    <x v="0"/>
    <x v="53"/>
    <s v=" Total_JP"/>
    <x v="124"/>
    <n v="0"/>
  </r>
  <r>
    <s v="Base"/>
    <s v="Baseline"/>
    <x v="0"/>
    <x v="0"/>
    <x v="53"/>
    <s v=" Total_JP"/>
    <x v="125"/>
    <n v="0"/>
  </r>
  <r>
    <s v="Base"/>
    <s v="Baseline"/>
    <x v="0"/>
    <x v="0"/>
    <x v="53"/>
    <s v=" Total_JP"/>
    <x v="126"/>
    <n v="0"/>
  </r>
  <r>
    <s v="Base"/>
    <s v="Baseline"/>
    <x v="0"/>
    <x v="0"/>
    <x v="53"/>
    <s v=" Total_JP"/>
    <x v="127"/>
    <n v="0"/>
  </r>
  <r>
    <s v="Base"/>
    <s v="Baseline"/>
    <x v="0"/>
    <x v="0"/>
    <x v="53"/>
    <s v=" Total_JP"/>
    <x v="128"/>
    <n v="0"/>
  </r>
  <r>
    <s v="Base"/>
    <s v="Baseline"/>
    <x v="0"/>
    <x v="0"/>
    <x v="53"/>
    <s v=" Total_JP"/>
    <x v="129"/>
    <n v="0"/>
  </r>
  <r>
    <s v="Base"/>
    <s v="Baseline"/>
    <x v="0"/>
    <x v="0"/>
    <x v="53"/>
    <s v=" Total_JP"/>
    <x v="130"/>
    <n v="0"/>
  </r>
  <r>
    <s v="Base"/>
    <s v="Baseline"/>
    <x v="0"/>
    <x v="0"/>
    <x v="53"/>
    <s v=" Total_JP"/>
    <x v="131"/>
    <n v="0"/>
  </r>
  <r>
    <s v="Base"/>
    <s v="Baseline"/>
    <x v="0"/>
    <x v="0"/>
    <x v="53"/>
    <s v=" Total_JP"/>
    <x v="132"/>
    <n v="0"/>
  </r>
  <r>
    <s v="Base"/>
    <s v="Baseline"/>
    <x v="0"/>
    <x v="0"/>
    <x v="53"/>
    <s v=" Total_JP"/>
    <x v="133"/>
    <n v="0"/>
  </r>
  <r>
    <s v="Base"/>
    <s v="Baseline"/>
    <x v="0"/>
    <x v="0"/>
    <x v="53"/>
    <s v=" Total_JP"/>
    <x v="134"/>
    <n v="0"/>
  </r>
  <r>
    <s v="Base"/>
    <s v="Baseline"/>
    <x v="0"/>
    <x v="0"/>
    <x v="53"/>
    <s v=" Total_JP"/>
    <x v="135"/>
    <n v="0"/>
  </r>
  <r>
    <s v="Base"/>
    <s v="Baseline"/>
    <x v="0"/>
    <x v="0"/>
    <x v="53"/>
    <s v=" Total_JP"/>
    <x v="136"/>
    <n v="0"/>
  </r>
  <r>
    <s v="Base"/>
    <s v="Baseline"/>
    <x v="0"/>
    <x v="0"/>
    <x v="53"/>
    <s v=" Total_JP"/>
    <x v="137"/>
    <n v="0"/>
  </r>
  <r>
    <s v="Base"/>
    <s v="Baseline"/>
    <x v="0"/>
    <x v="0"/>
    <x v="53"/>
    <s v=" Total_JP"/>
    <x v="138"/>
    <n v="0"/>
  </r>
  <r>
    <s v="Base"/>
    <s v="Baseline"/>
    <x v="0"/>
    <x v="0"/>
    <x v="53"/>
    <s v=" Total_JP"/>
    <x v="139"/>
    <n v="0"/>
  </r>
  <r>
    <s v="Base"/>
    <s v="Baseline"/>
    <x v="0"/>
    <x v="0"/>
    <x v="53"/>
    <s v=" Total_JP"/>
    <x v="140"/>
    <n v="0"/>
  </r>
  <r>
    <s v="Base"/>
    <s v="Baseline"/>
    <x v="0"/>
    <x v="0"/>
    <x v="53"/>
    <s v=" Total_JP"/>
    <x v="141"/>
    <n v="0"/>
  </r>
  <r>
    <s v="Base"/>
    <s v="Baseline"/>
    <x v="0"/>
    <x v="0"/>
    <x v="53"/>
    <s v=" Total_JP"/>
    <x v="142"/>
    <n v="0"/>
  </r>
  <r>
    <s v="Base"/>
    <s v="Baseline"/>
    <x v="0"/>
    <x v="0"/>
    <x v="53"/>
    <s v=" Total_JP"/>
    <x v="143"/>
    <n v="0"/>
  </r>
  <r>
    <s v="Base"/>
    <s v="Baseline"/>
    <x v="0"/>
    <x v="0"/>
    <x v="53"/>
    <s v=" Total_JP"/>
    <x v="144"/>
    <n v="0"/>
  </r>
  <r>
    <s v="Base"/>
    <s v="Baseline"/>
    <x v="0"/>
    <x v="0"/>
    <x v="53"/>
    <s v=" Total_JP"/>
    <x v="145"/>
    <n v="0"/>
  </r>
  <r>
    <s v="Base"/>
    <s v="Baseline"/>
    <x v="0"/>
    <x v="0"/>
    <x v="53"/>
    <s v=" Total_JP"/>
    <x v="146"/>
    <n v="0"/>
  </r>
  <r>
    <s v="Base"/>
    <s v="Baseline"/>
    <x v="0"/>
    <x v="0"/>
    <x v="53"/>
    <s v=" Total_JP"/>
    <x v="147"/>
    <n v="0"/>
  </r>
  <r>
    <s v="Base"/>
    <s v="Baseline"/>
    <x v="0"/>
    <x v="0"/>
    <x v="53"/>
    <s v=" Total_JP"/>
    <x v="148"/>
    <n v="0"/>
  </r>
  <r>
    <s v="Base"/>
    <s v="Baseline"/>
    <x v="0"/>
    <x v="0"/>
    <x v="53"/>
    <s v=" Total_JP"/>
    <x v="149"/>
    <n v="0"/>
  </r>
  <r>
    <s v="Base"/>
    <s v="Baseline"/>
    <x v="0"/>
    <x v="0"/>
    <x v="53"/>
    <s v=" Total_JP"/>
    <x v="150"/>
    <n v="872626.21225670003"/>
  </r>
  <r>
    <s v="Base"/>
    <s v="Baseline"/>
    <x v="0"/>
    <x v="0"/>
    <x v="53"/>
    <s v=" Total_JP"/>
    <x v="151"/>
    <n v="0"/>
  </r>
  <r>
    <s v="Base"/>
    <s v="Baseline"/>
    <x v="0"/>
    <x v="0"/>
    <x v="53"/>
    <s v=" Total_JP"/>
    <x v="152"/>
    <n v="0"/>
  </r>
  <r>
    <s v="Base"/>
    <s v="Baseline"/>
    <x v="0"/>
    <x v="0"/>
    <x v="53"/>
    <s v=" Total_JP"/>
    <x v="153"/>
    <n v="0"/>
  </r>
  <r>
    <s v="Base"/>
    <s v="Baseline"/>
    <x v="0"/>
    <x v="0"/>
    <x v="53"/>
    <s v=" Total_JP"/>
    <x v="154"/>
    <n v="0"/>
  </r>
  <r>
    <s v="Base"/>
    <s v="Baseline"/>
    <x v="0"/>
    <x v="0"/>
    <x v="53"/>
    <s v=" Total_JP"/>
    <x v="155"/>
    <n v="0"/>
  </r>
  <r>
    <s v="Base"/>
    <s v="Baseline"/>
    <x v="0"/>
    <x v="0"/>
    <x v="54"/>
    <s v=" Total_JP"/>
    <x v="0"/>
    <n v="0"/>
  </r>
  <r>
    <s v="Base"/>
    <s v="Baseline"/>
    <x v="0"/>
    <x v="0"/>
    <x v="54"/>
    <s v=" Total_JP"/>
    <x v="1"/>
    <n v="0"/>
  </r>
  <r>
    <s v="Base"/>
    <s v="Baseline"/>
    <x v="0"/>
    <x v="0"/>
    <x v="54"/>
    <s v=" Total_JP"/>
    <x v="2"/>
    <n v="0"/>
  </r>
  <r>
    <s v="Base"/>
    <s v="Baseline"/>
    <x v="0"/>
    <x v="0"/>
    <x v="54"/>
    <s v=" Total_JP"/>
    <x v="3"/>
    <n v="0"/>
  </r>
  <r>
    <s v="Base"/>
    <s v="Baseline"/>
    <x v="0"/>
    <x v="0"/>
    <x v="54"/>
    <s v=" Total_JP"/>
    <x v="4"/>
    <n v="0"/>
  </r>
  <r>
    <s v="Base"/>
    <s v="Baseline"/>
    <x v="0"/>
    <x v="0"/>
    <x v="54"/>
    <s v=" Total_JP"/>
    <x v="5"/>
    <n v="0"/>
  </r>
  <r>
    <s v="Base"/>
    <s v="Baseline"/>
    <x v="0"/>
    <x v="0"/>
    <x v="54"/>
    <s v=" Total_JP"/>
    <x v="6"/>
    <n v="0"/>
  </r>
  <r>
    <s v="Base"/>
    <s v="Baseline"/>
    <x v="0"/>
    <x v="0"/>
    <x v="54"/>
    <s v=" Total_JP"/>
    <x v="7"/>
    <n v="0"/>
  </r>
  <r>
    <s v="Base"/>
    <s v="Baseline"/>
    <x v="0"/>
    <x v="0"/>
    <x v="54"/>
    <s v=" Total_JP"/>
    <x v="8"/>
    <n v="0"/>
  </r>
  <r>
    <s v="Base"/>
    <s v="Baseline"/>
    <x v="0"/>
    <x v="0"/>
    <x v="54"/>
    <s v=" Total_JP"/>
    <x v="9"/>
    <n v="0"/>
  </r>
  <r>
    <s v="Base"/>
    <s v="Baseline"/>
    <x v="0"/>
    <x v="0"/>
    <x v="54"/>
    <s v=" Total_JP"/>
    <x v="10"/>
    <n v="0"/>
  </r>
  <r>
    <s v="Base"/>
    <s v="Baseline"/>
    <x v="0"/>
    <x v="0"/>
    <x v="54"/>
    <s v=" Total_JP"/>
    <x v="11"/>
    <n v="0"/>
  </r>
  <r>
    <s v="Base"/>
    <s v="Baseline"/>
    <x v="0"/>
    <x v="0"/>
    <x v="54"/>
    <s v=" Total_JP"/>
    <x v="12"/>
    <n v="0"/>
  </r>
  <r>
    <s v="Base"/>
    <s v="Baseline"/>
    <x v="0"/>
    <x v="0"/>
    <x v="54"/>
    <s v=" Total_JP"/>
    <x v="13"/>
    <n v="0"/>
  </r>
  <r>
    <s v="Base"/>
    <s v="Baseline"/>
    <x v="0"/>
    <x v="0"/>
    <x v="54"/>
    <s v=" Total_JP"/>
    <x v="14"/>
    <n v="0"/>
  </r>
  <r>
    <s v="Base"/>
    <s v="Baseline"/>
    <x v="0"/>
    <x v="0"/>
    <x v="54"/>
    <s v=" Total_JP"/>
    <x v="15"/>
    <n v="0"/>
  </r>
  <r>
    <s v="Base"/>
    <s v="Baseline"/>
    <x v="0"/>
    <x v="0"/>
    <x v="54"/>
    <s v=" Total_JP"/>
    <x v="16"/>
    <n v="0"/>
  </r>
  <r>
    <s v="Base"/>
    <s v="Baseline"/>
    <x v="0"/>
    <x v="0"/>
    <x v="54"/>
    <s v=" Total_JP"/>
    <x v="17"/>
    <n v="0"/>
  </r>
  <r>
    <s v="Base"/>
    <s v="Baseline"/>
    <x v="0"/>
    <x v="0"/>
    <x v="54"/>
    <s v=" Total_JP"/>
    <x v="18"/>
    <n v="0"/>
  </r>
  <r>
    <s v="Base"/>
    <s v="Baseline"/>
    <x v="0"/>
    <x v="0"/>
    <x v="54"/>
    <s v=" Total_JP"/>
    <x v="19"/>
    <n v="0"/>
  </r>
  <r>
    <s v="Base"/>
    <s v="Baseline"/>
    <x v="0"/>
    <x v="0"/>
    <x v="54"/>
    <s v=" Total_JP"/>
    <x v="20"/>
    <n v="0"/>
  </r>
  <r>
    <s v="Base"/>
    <s v="Baseline"/>
    <x v="0"/>
    <x v="0"/>
    <x v="54"/>
    <s v=" Total_JP"/>
    <x v="21"/>
    <n v="0"/>
  </r>
  <r>
    <s v="Base"/>
    <s v="Baseline"/>
    <x v="0"/>
    <x v="0"/>
    <x v="54"/>
    <s v=" Total_JP"/>
    <x v="22"/>
    <n v="0"/>
  </r>
  <r>
    <s v="Base"/>
    <s v="Baseline"/>
    <x v="0"/>
    <x v="0"/>
    <x v="54"/>
    <s v=" Total_JP"/>
    <x v="23"/>
    <n v="0"/>
  </r>
  <r>
    <s v="Base"/>
    <s v="Baseline"/>
    <x v="0"/>
    <x v="0"/>
    <x v="54"/>
    <s v=" Total_JP"/>
    <x v="24"/>
    <n v="0"/>
  </r>
  <r>
    <s v="Base"/>
    <s v="Baseline"/>
    <x v="0"/>
    <x v="0"/>
    <x v="54"/>
    <s v=" Total_JP"/>
    <x v="25"/>
    <n v="0"/>
  </r>
  <r>
    <s v="Base"/>
    <s v="Baseline"/>
    <x v="0"/>
    <x v="0"/>
    <x v="54"/>
    <s v=" Total_JP"/>
    <x v="26"/>
    <n v="0"/>
  </r>
  <r>
    <s v="Base"/>
    <s v="Baseline"/>
    <x v="0"/>
    <x v="0"/>
    <x v="54"/>
    <s v=" Total_JP"/>
    <x v="27"/>
    <n v="0"/>
  </r>
  <r>
    <s v="Base"/>
    <s v="Baseline"/>
    <x v="0"/>
    <x v="0"/>
    <x v="54"/>
    <s v=" Total_JP"/>
    <x v="28"/>
    <n v="0"/>
  </r>
  <r>
    <s v="Base"/>
    <s v="Baseline"/>
    <x v="0"/>
    <x v="0"/>
    <x v="54"/>
    <s v=" Total_JP"/>
    <x v="29"/>
    <n v="0"/>
  </r>
  <r>
    <s v="Base"/>
    <s v="Baseline"/>
    <x v="0"/>
    <x v="0"/>
    <x v="54"/>
    <s v=" Total_JP"/>
    <x v="30"/>
    <n v="0"/>
  </r>
  <r>
    <s v="Base"/>
    <s v="Baseline"/>
    <x v="0"/>
    <x v="0"/>
    <x v="54"/>
    <s v=" Total_JP"/>
    <x v="31"/>
    <n v="0"/>
  </r>
  <r>
    <s v="Base"/>
    <s v="Baseline"/>
    <x v="0"/>
    <x v="0"/>
    <x v="54"/>
    <s v=" Total_JP"/>
    <x v="32"/>
    <n v="0"/>
  </r>
  <r>
    <s v="Base"/>
    <s v="Baseline"/>
    <x v="0"/>
    <x v="0"/>
    <x v="54"/>
    <s v=" Total_JP"/>
    <x v="33"/>
    <n v="0"/>
  </r>
  <r>
    <s v="Base"/>
    <s v="Baseline"/>
    <x v="0"/>
    <x v="0"/>
    <x v="54"/>
    <s v=" Total_JP"/>
    <x v="34"/>
    <n v="0"/>
  </r>
  <r>
    <s v="Base"/>
    <s v="Baseline"/>
    <x v="0"/>
    <x v="0"/>
    <x v="54"/>
    <s v=" Total_JP"/>
    <x v="35"/>
    <n v="0"/>
  </r>
  <r>
    <s v="Base"/>
    <s v="Baseline"/>
    <x v="0"/>
    <x v="0"/>
    <x v="54"/>
    <s v=" Total_JP"/>
    <x v="36"/>
    <n v="0"/>
  </r>
  <r>
    <s v="Base"/>
    <s v="Baseline"/>
    <x v="0"/>
    <x v="0"/>
    <x v="54"/>
    <s v=" Total_JP"/>
    <x v="37"/>
    <n v="0"/>
  </r>
  <r>
    <s v="Base"/>
    <s v="Baseline"/>
    <x v="0"/>
    <x v="0"/>
    <x v="54"/>
    <s v=" Total_JP"/>
    <x v="38"/>
    <n v="0"/>
  </r>
  <r>
    <s v="Base"/>
    <s v="Baseline"/>
    <x v="0"/>
    <x v="0"/>
    <x v="54"/>
    <s v=" Total_JP"/>
    <x v="39"/>
    <n v="0"/>
  </r>
  <r>
    <s v="Base"/>
    <s v="Baseline"/>
    <x v="0"/>
    <x v="0"/>
    <x v="54"/>
    <s v=" Total_JP"/>
    <x v="40"/>
    <n v="0"/>
  </r>
  <r>
    <s v="Base"/>
    <s v="Baseline"/>
    <x v="0"/>
    <x v="0"/>
    <x v="54"/>
    <s v=" Total_JP"/>
    <x v="41"/>
    <n v="0"/>
  </r>
  <r>
    <s v="Base"/>
    <s v="Baseline"/>
    <x v="0"/>
    <x v="0"/>
    <x v="54"/>
    <s v=" Total_JP"/>
    <x v="42"/>
    <n v="0"/>
  </r>
  <r>
    <s v="Base"/>
    <s v="Baseline"/>
    <x v="0"/>
    <x v="0"/>
    <x v="54"/>
    <s v=" Total_JP"/>
    <x v="43"/>
    <n v="0"/>
  </r>
  <r>
    <s v="Base"/>
    <s v="Baseline"/>
    <x v="0"/>
    <x v="0"/>
    <x v="54"/>
    <s v=" Total_JP"/>
    <x v="44"/>
    <n v="0"/>
  </r>
  <r>
    <s v="Base"/>
    <s v="Baseline"/>
    <x v="0"/>
    <x v="0"/>
    <x v="54"/>
    <s v=" Total_JP"/>
    <x v="45"/>
    <n v="0"/>
  </r>
  <r>
    <s v="Base"/>
    <s v="Baseline"/>
    <x v="0"/>
    <x v="0"/>
    <x v="54"/>
    <s v=" Total_JP"/>
    <x v="46"/>
    <n v="1348864.308704"/>
  </r>
  <r>
    <s v="Base"/>
    <s v="Baseline"/>
    <x v="0"/>
    <x v="0"/>
    <x v="54"/>
    <s v=" Total_JP"/>
    <x v="47"/>
    <n v="1348864.308704"/>
  </r>
  <r>
    <s v="Base"/>
    <s v="Baseline"/>
    <x v="0"/>
    <x v="0"/>
    <x v="54"/>
    <s v=" Total_JP"/>
    <x v="48"/>
    <n v="0"/>
  </r>
  <r>
    <s v="Base"/>
    <s v="Baseline"/>
    <x v="0"/>
    <x v="0"/>
    <x v="54"/>
    <s v=" Total_JP"/>
    <x v="49"/>
    <n v="0"/>
  </r>
  <r>
    <s v="Base"/>
    <s v="Baseline"/>
    <x v="0"/>
    <x v="0"/>
    <x v="54"/>
    <s v=" Total_JP"/>
    <x v="50"/>
    <n v="0"/>
  </r>
  <r>
    <s v="Base"/>
    <s v="Baseline"/>
    <x v="0"/>
    <x v="0"/>
    <x v="54"/>
    <s v=" Total_JP"/>
    <x v="51"/>
    <n v="0"/>
  </r>
  <r>
    <s v="Base"/>
    <s v="Baseline"/>
    <x v="0"/>
    <x v="0"/>
    <x v="54"/>
    <s v=" Total_JP"/>
    <x v="52"/>
    <n v="0"/>
  </r>
  <r>
    <s v="Base"/>
    <s v="Baseline"/>
    <x v="0"/>
    <x v="0"/>
    <x v="54"/>
    <s v=" Total_JP"/>
    <x v="53"/>
    <n v="0"/>
  </r>
  <r>
    <s v="Base"/>
    <s v="Baseline"/>
    <x v="0"/>
    <x v="0"/>
    <x v="54"/>
    <s v=" Total_JP"/>
    <x v="54"/>
    <n v="0"/>
  </r>
  <r>
    <s v="Base"/>
    <s v="Baseline"/>
    <x v="0"/>
    <x v="0"/>
    <x v="54"/>
    <s v=" Total_JP"/>
    <x v="55"/>
    <n v="0"/>
  </r>
  <r>
    <s v="Base"/>
    <s v="Baseline"/>
    <x v="0"/>
    <x v="0"/>
    <x v="54"/>
    <s v=" Total_JP"/>
    <x v="56"/>
    <n v="0"/>
  </r>
  <r>
    <s v="Base"/>
    <s v="Baseline"/>
    <x v="0"/>
    <x v="0"/>
    <x v="54"/>
    <s v=" Total_JP"/>
    <x v="57"/>
    <n v="0"/>
  </r>
  <r>
    <s v="Base"/>
    <s v="Baseline"/>
    <x v="0"/>
    <x v="0"/>
    <x v="54"/>
    <s v=" Total_JP"/>
    <x v="58"/>
    <n v="0"/>
  </r>
  <r>
    <s v="Base"/>
    <s v="Baseline"/>
    <x v="0"/>
    <x v="0"/>
    <x v="54"/>
    <s v=" Total_JP"/>
    <x v="59"/>
    <n v="1348864.308704"/>
  </r>
  <r>
    <s v="Base"/>
    <s v="Baseline"/>
    <x v="0"/>
    <x v="0"/>
    <x v="54"/>
    <s v=" Total_JP"/>
    <x v="60"/>
    <n v="0"/>
  </r>
  <r>
    <s v="Base"/>
    <s v="Baseline"/>
    <x v="0"/>
    <x v="0"/>
    <x v="54"/>
    <s v=" Total_JP"/>
    <x v="61"/>
    <n v="0"/>
  </r>
  <r>
    <s v="Base"/>
    <s v="Baseline"/>
    <x v="0"/>
    <x v="0"/>
    <x v="54"/>
    <s v=" Total_JP"/>
    <x v="62"/>
    <n v="0"/>
  </r>
  <r>
    <s v="Base"/>
    <s v="Baseline"/>
    <x v="0"/>
    <x v="0"/>
    <x v="54"/>
    <s v=" Total_JP"/>
    <x v="63"/>
    <n v="0"/>
  </r>
  <r>
    <s v="Base"/>
    <s v="Baseline"/>
    <x v="0"/>
    <x v="0"/>
    <x v="54"/>
    <s v=" Total_JP"/>
    <x v="64"/>
    <n v="0"/>
  </r>
  <r>
    <s v="Base"/>
    <s v="Baseline"/>
    <x v="0"/>
    <x v="0"/>
    <x v="54"/>
    <s v=" Total_JP"/>
    <x v="65"/>
    <n v="0"/>
  </r>
  <r>
    <s v="Base"/>
    <s v="Baseline"/>
    <x v="0"/>
    <x v="0"/>
    <x v="54"/>
    <s v=" Total_JP"/>
    <x v="66"/>
    <n v="0"/>
  </r>
  <r>
    <s v="Base"/>
    <s v="Baseline"/>
    <x v="0"/>
    <x v="0"/>
    <x v="54"/>
    <s v=" Total_JP"/>
    <x v="67"/>
    <n v="0"/>
  </r>
  <r>
    <s v="Base"/>
    <s v="Baseline"/>
    <x v="0"/>
    <x v="0"/>
    <x v="54"/>
    <s v=" Total_JP"/>
    <x v="68"/>
    <n v="0"/>
  </r>
  <r>
    <s v="Base"/>
    <s v="Baseline"/>
    <x v="0"/>
    <x v="0"/>
    <x v="54"/>
    <s v=" Total_JP"/>
    <x v="69"/>
    <n v="1348864.308704"/>
  </r>
  <r>
    <s v="Base"/>
    <s v="Baseline"/>
    <x v="0"/>
    <x v="0"/>
    <x v="54"/>
    <s v=" Total_JP"/>
    <x v="70"/>
    <n v="0"/>
  </r>
  <r>
    <s v="Base"/>
    <s v="Baseline"/>
    <x v="0"/>
    <x v="0"/>
    <x v="54"/>
    <s v=" Total_JP"/>
    <x v="71"/>
    <n v="0"/>
  </r>
  <r>
    <s v="Base"/>
    <s v="Baseline"/>
    <x v="0"/>
    <x v="0"/>
    <x v="54"/>
    <s v=" Total_JP"/>
    <x v="72"/>
    <n v="0"/>
  </r>
  <r>
    <s v="Base"/>
    <s v="Baseline"/>
    <x v="0"/>
    <x v="0"/>
    <x v="54"/>
    <s v=" Total_JP"/>
    <x v="73"/>
    <n v="0"/>
  </r>
  <r>
    <s v="Base"/>
    <s v="Baseline"/>
    <x v="0"/>
    <x v="0"/>
    <x v="54"/>
    <s v=" Total_JP"/>
    <x v="74"/>
    <n v="0"/>
  </r>
  <r>
    <s v="Base"/>
    <s v="Baseline"/>
    <x v="0"/>
    <x v="0"/>
    <x v="54"/>
    <s v=" Total_JP"/>
    <x v="75"/>
    <n v="0"/>
  </r>
  <r>
    <s v="Base"/>
    <s v="Baseline"/>
    <x v="0"/>
    <x v="0"/>
    <x v="54"/>
    <s v=" Total_JP"/>
    <x v="76"/>
    <n v="0"/>
  </r>
  <r>
    <s v="Base"/>
    <s v="Baseline"/>
    <x v="0"/>
    <x v="0"/>
    <x v="54"/>
    <s v=" Total_JP"/>
    <x v="77"/>
    <n v="0"/>
  </r>
  <r>
    <s v="Base"/>
    <s v="Baseline"/>
    <x v="0"/>
    <x v="0"/>
    <x v="54"/>
    <s v=" Total_JP"/>
    <x v="78"/>
    <n v="0"/>
  </r>
  <r>
    <s v="Base"/>
    <s v="Baseline"/>
    <x v="0"/>
    <x v="0"/>
    <x v="54"/>
    <s v=" Total_JP"/>
    <x v="79"/>
    <n v="0"/>
  </r>
  <r>
    <s v="Base"/>
    <s v="Baseline"/>
    <x v="0"/>
    <x v="0"/>
    <x v="54"/>
    <s v=" Total_JP"/>
    <x v="80"/>
    <n v="0"/>
  </r>
  <r>
    <s v="Base"/>
    <s v="Baseline"/>
    <x v="0"/>
    <x v="0"/>
    <x v="54"/>
    <s v=" Total_JP"/>
    <x v="81"/>
    <n v="0"/>
  </r>
  <r>
    <s v="Base"/>
    <s v="Baseline"/>
    <x v="0"/>
    <x v="0"/>
    <x v="54"/>
    <s v=" Total_JP"/>
    <x v="82"/>
    <n v="0"/>
  </r>
  <r>
    <s v="Base"/>
    <s v="Baseline"/>
    <x v="0"/>
    <x v="0"/>
    <x v="54"/>
    <s v=" Total_JP"/>
    <x v="83"/>
    <n v="0"/>
  </r>
  <r>
    <s v="Base"/>
    <s v="Baseline"/>
    <x v="0"/>
    <x v="0"/>
    <x v="54"/>
    <s v=" Total_JP"/>
    <x v="84"/>
    <n v="0"/>
  </r>
  <r>
    <s v="Base"/>
    <s v="Baseline"/>
    <x v="0"/>
    <x v="0"/>
    <x v="54"/>
    <s v=" Total_JP"/>
    <x v="85"/>
    <n v="0"/>
  </r>
  <r>
    <s v="Base"/>
    <s v="Baseline"/>
    <x v="0"/>
    <x v="0"/>
    <x v="54"/>
    <s v=" Total_JP"/>
    <x v="86"/>
    <n v="0"/>
  </r>
  <r>
    <s v="Base"/>
    <s v="Baseline"/>
    <x v="0"/>
    <x v="0"/>
    <x v="54"/>
    <s v=" Total_JP"/>
    <x v="87"/>
    <n v="0"/>
  </r>
  <r>
    <s v="Base"/>
    <s v="Baseline"/>
    <x v="0"/>
    <x v="0"/>
    <x v="54"/>
    <s v=" Total_JP"/>
    <x v="88"/>
    <n v="0"/>
  </r>
  <r>
    <s v="Base"/>
    <s v="Baseline"/>
    <x v="0"/>
    <x v="0"/>
    <x v="54"/>
    <s v=" Total_JP"/>
    <x v="89"/>
    <n v="0"/>
  </r>
  <r>
    <s v="Base"/>
    <s v="Baseline"/>
    <x v="0"/>
    <x v="0"/>
    <x v="54"/>
    <s v=" Total_JP"/>
    <x v="90"/>
    <n v="0"/>
  </r>
  <r>
    <s v="Base"/>
    <s v="Baseline"/>
    <x v="0"/>
    <x v="0"/>
    <x v="54"/>
    <s v=" Total_JP"/>
    <x v="91"/>
    <n v="0"/>
  </r>
  <r>
    <s v="Base"/>
    <s v="Baseline"/>
    <x v="0"/>
    <x v="0"/>
    <x v="54"/>
    <s v=" Total_JP"/>
    <x v="92"/>
    <n v="0"/>
  </r>
  <r>
    <s v="Base"/>
    <s v="Baseline"/>
    <x v="0"/>
    <x v="0"/>
    <x v="54"/>
    <s v=" Total_JP"/>
    <x v="93"/>
    <n v="0"/>
  </r>
  <r>
    <s v="Base"/>
    <s v="Baseline"/>
    <x v="0"/>
    <x v="0"/>
    <x v="54"/>
    <s v=" Total_JP"/>
    <x v="94"/>
    <n v="0"/>
  </r>
  <r>
    <s v="Base"/>
    <s v="Baseline"/>
    <x v="0"/>
    <x v="0"/>
    <x v="54"/>
    <s v=" Total_JP"/>
    <x v="95"/>
    <n v="0"/>
  </r>
  <r>
    <s v="Base"/>
    <s v="Baseline"/>
    <x v="0"/>
    <x v="0"/>
    <x v="54"/>
    <s v=" Total_JP"/>
    <x v="96"/>
    <n v="0"/>
  </r>
  <r>
    <s v="Base"/>
    <s v="Baseline"/>
    <x v="0"/>
    <x v="0"/>
    <x v="54"/>
    <s v=" Total_JP"/>
    <x v="97"/>
    <n v="0"/>
  </r>
  <r>
    <s v="Base"/>
    <s v="Baseline"/>
    <x v="0"/>
    <x v="0"/>
    <x v="54"/>
    <s v=" Total_JP"/>
    <x v="98"/>
    <n v="1348864.308704"/>
  </r>
  <r>
    <s v="Base"/>
    <s v="Baseline"/>
    <x v="0"/>
    <x v="0"/>
    <x v="54"/>
    <s v=" Total_JP"/>
    <x v="99"/>
    <n v="0"/>
  </r>
  <r>
    <s v="Base"/>
    <s v="Baseline"/>
    <x v="0"/>
    <x v="0"/>
    <x v="54"/>
    <s v=" Total_JP"/>
    <x v="100"/>
    <n v="0"/>
  </r>
  <r>
    <s v="Base"/>
    <s v="Baseline"/>
    <x v="0"/>
    <x v="0"/>
    <x v="54"/>
    <s v=" Total_JP"/>
    <x v="101"/>
    <n v="0"/>
  </r>
  <r>
    <s v="Base"/>
    <s v="Baseline"/>
    <x v="0"/>
    <x v="0"/>
    <x v="54"/>
    <s v=" Total_JP"/>
    <x v="102"/>
    <n v="1348864.308704"/>
  </r>
  <r>
    <s v="Base"/>
    <s v="Baseline"/>
    <x v="0"/>
    <x v="0"/>
    <x v="54"/>
    <s v=" Total_JP"/>
    <x v="103"/>
    <n v="0"/>
  </r>
  <r>
    <s v="Base"/>
    <s v="Baseline"/>
    <x v="0"/>
    <x v="0"/>
    <x v="54"/>
    <s v=" Total_JP"/>
    <x v="104"/>
    <n v="0"/>
  </r>
  <r>
    <s v="Base"/>
    <s v="Baseline"/>
    <x v="0"/>
    <x v="0"/>
    <x v="54"/>
    <s v=" Total_JP"/>
    <x v="105"/>
    <n v="0"/>
  </r>
  <r>
    <s v="Base"/>
    <s v="Baseline"/>
    <x v="0"/>
    <x v="0"/>
    <x v="54"/>
    <s v=" Total_JP"/>
    <x v="106"/>
    <n v="0"/>
  </r>
  <r>
    <s v="Base"/>
    <s v="Baseline"/>
    <x v="0"/>
    <x v="0"/>
    <x v="54"/>
    <s v=" Total_JP"/>
    <x v="107"/>
    <n v="0"/>
  </r>
  <r>
    <s v="Base"/>
    <s v="Baseline"/>
    <x v="0"/>
    <x v="0"/>
    <x v="54"/>
    <s v=" Total_JP"/>
    <x v="108"/>
    <n v="0"/>
  </r>
  <r>
    <s v="Base"/>
    <s v="Baseline"/>
    <x v="0"/>
    <x v="0"/>
    <x v="54"/>
    <s v=" Total_JP"/>
    <x v="109"/>
    <n v="0"/>
  </r>
  <r>
    <s v="Base"/>
    <s v="Baseline"/>
    <x v="0"/>
    <x v="0"/>
    <x v="54"/>
    <s v=" Total_JP"/>
    <x v="110"/>
    <n v="0"/>
  </r>
  <r>
    <s v="Base"/>
    <s v="Baseline"/>
    <x v="0"/>
    <x v="0"/>
    <x v="54"/>
    <s v=" Total_JP"/>
    <x v="111"/>
    <n v="0"/>
  </r>
  <r>
    <s v="Base"/>
    <s v="Baseline"/>
    <x v="0"/>
    <x v="0"/>
    <x v="54"/>
    <s v=" Total_JP"/>
    <x v="112"/>
    <n v="0"/>
  </r>
  <r>
    <s v="Base"/>
    <s v="Baseline"/>
    <x v="0"/>
    <x v="0"/>
    <x v="54"/>
    <s v=" Total_JP"/>
    <x v="113"/>
    <n v="0"/>
  </r>
  <r>
    <s v="Base"/>
    <s v="Baseline"/>
    <x v="0"/>
    <x v="0"/>
    <x v="54"/>
    <s v=" Total_JP"/>
    <x v="114"/>
    <n v="0"/>
  </r>
  <r>
    <s v="Base"/>
    <s v="Baseline"/>
    <x v="0"/>
    <x v="0"/>
    <x v="54"/>
    <s v=" Total_JP"/>
    <x v="115"/>
    <n v="0"/>
  </r>
  <r>
    <s v="Base"/>
    <s v="Baseline"/>
    <x v="0"/>
    <x v="0"/>
    <x v="54"/>
    <s v=" Total_JP"/>
    <x v="116"/>
    <n v="0"/>
  </r>
  <r>
    <s v="Base"/>
    <s v="Baseline"/>
    <x v="0"/>
    <x v="0"/>
    <x v="54"/>
    <s v=" Total_JP"/>
    <x v="117"/>
    <n v="0"/>
  </r>
  <r>
    <s v="Base"/>
    <s v="Baseline"/>
    <x v="0"/>
    <x v="0"/>
    <x v="54"/>
    <s v=" Total_JP"/>
    <x v="118"/>
    <n v="0"/>
  </r>
  <r>
    <s v="Base"/>
    <s v="Baseline"/>
    <x v="0"/>
    <x v="0"/>
    <x v="54"/>
    <s v=" Total_JP"/>
    <x v="119"/>
    <n v="0"/>
  </r>
  <r>
    <s v="Base"/>
    <s v="Baseline"/>
    <x v="0"/>
    <x v="0"/>
    <x v="54"/>
    <s v=" Total_JP"/>
    <x v="120"/>
    <n v="0"/>
  </r>
  <r>
    <s v="Base"/>
    <s v="Baseline"/>
    <x v="0"/>
    <x v="0"/>
    <x v="54"/>
    <s v=" Total_JP"/>
    <x v="121"/>
    <n v="0"/>
  </r>
  <r>
    <s v="Base"/>
    <s v="Baseline"/>
    <x v="0"/>
    <x v="0"/>
    <x v="54"/>
    <s v=" Total_JP"/>
    <x v="122"/>
    <n v="0"/>
  </r>
  <r>
    <s v="Base"/>
    <s v="Baseline"/>
    <x v="0"/>
    <x v="0"/>
    <x v="54"/>
    <s v=" Total_JP"/>
    <x v="123"/>
    <n v="0"/>
  </r>
  <r>
    <s v="Base"/>
    <s v="Baseline"/>
    <x v="0"/>
    <x v="0"/>
    <x v="54"/>
    <s v=" Total_JP"/>
    <x v="124"/>
    <n v="0"/>
  </r>
  <r>
    <s v="Base"/>
    <s v="Baseline"/>
    <x v="0"/>
    <x v="0"/>
    <x v="54"/>
    <s v=" Total_JP"/>
    <x v="125"/>
    <n v="0"/>
  </r>
  <r>
    <s v="Base"/>
    <s v="Baseline"/>
    <x v="0"/>
    <x v="0"/>
    <x v="54"/>
    <s v=" Total_JP"/>
    <x v="126"/>
    <n v="0"/>
  </r>
  <r>
    <s v="Base"/>
    <s v="Baseline"/>
    <x v="0"/>
    <x v="0"/>
    <x v="54"/>
    <s v=" Total_JP"/>
    <x v="127"/>
    <n v="0"/>
  </r>
  <r>
    <s v="Base"/>
    <s v="Baseline"/>
    <x v="0"/>
    <x v="0"/>
    <x v="54"/>
    <s v=" Total_JP"/>
    <x v="128"/>
    <n v="0"/>
  </r>
  <r>
    <s v="Base"/>
    <s v="Baseline"/>
    <x v="0"/>
    <x v="0"/>
    <x v="54"/>
    <s v=" Total_JP"/>
    <x v="129"/>
    <n v="0"/>
  </r>
  <r>
    <s v="Base"/>
    <s v="Baseline"/>
    <x v="0"/>
    <x v="0"/>
    <x v="54"/>
    <s v=" Total_JP"/>
    <x v="130"/>
    <n v="0"/>
  </r>
  <r>
    <s v="Base"/>
    <s v="Baseline"/>
    <x v="0"/>
    <x v="0"/>
    <x v="54"/>
    <s v=" Total_JP"/>
    <x v="131"/>
    <n v="0"/>
  </r>
  <r>
    <s v="Base"/>
    <s v="Baseline"/>
    <x v="0"/>
    <x v="0"/>
    <x v="54"/>
    <s v=" Total_JP"/>
    <x v="132"/>
    <n v="0"/>
  </r>
  <r>
    <s v="Base"/>
    <s v="Baseline"/>
    <x v="0"/>
    <x v="0"/>
    <x v="54"/>
    <s v=" Total_JP"/>
    <x v="133"/>
    <n v="0"/>
  </r>
  <r>
    <s v="Base"/>
    <s v="Baseline"/>
    <x v="0"/>
    <x v="0"/>
    <x v="54"/>
    <s v=" Total_JP"/>
    <x v="134"/>
    <n v="0"/>
  </r>
  <r>
    <s v="Base"/>
    <s v="Baseline"/>
    <x v="0"/>
    <x v="0"/>
    <x v="54"/>
    <s v=" Total_JP"/>
    <x v="135"/>
    <n v="0"/>
  </r>
  <r>
    <s v="Base"/>
    <s v="Baseline"/>
    <x v="0"/>
    <x v="0"/>
    <x v="54"/>
    <s v=" Total_JP"/>
    <x v="136"/>
    <n v="0"/>
  </r>
  <r>
    <s v="Base"/>
    <s v="Baseline"/>
    <x v="0"/>
    <x v="0"/>
    <x v="54"/>
    <s v=" Total_JP"/>
    <x v="137"/>
    <n v="0"/>
  </r>
  <r>
    <s v="Base"/>
    <s v="Baseline"/>
    <x v="0"/>
    <x v="0"/>
    <x v="54"/>
    <s v=" Total_JP"/>
    <x v="138"/>
    <n v="0"/>
  </r>
  <r>
    <s v="Base"/>
    <s v="Baseline"/>
    <x v="0"/>
    <x v="0"/>
    <x v="54"/>
    <s v=" Total_JP"/>
    <x v="139"/>
    <n v="0"/>
  </r>
  <r>
    <s v="Base"/>
    <s v="Baseline"/>
    <x v="0"/>
    <x v="0"/>
    <x v="54"/>
    <s v=" Total_JP"/>
    <x v="140"/>
    <n v="0"/>
  </r>
  <r>
    <s v="Base"/>
    <s v="Baseline"/>
    <x v="0"/>
    <x v="0"/>
    <x v="54"/>
    <s v=" Total_JP"/>
    <x v="141"/>
    <n v="0"/>
  </r>
  <r>
    <s v="Base"/>
    <s v="Baseline"/>
    <x v="0"/>
    <x v="0"/>
    <x v="54"/>
    <s v=" Total_JP"/>
    <x v="142"/>
    <n v="0"/>
  </r>
  <r>
    <s v="Base"/>
    <s v="Baseline"/>
    <x v="0"/>
    <x v="0"/>
    <x v="54"/>
    <s v=" Total_JP"/>
    <x v="143"/>
    <n v="0"/>
  </r>
  <r>
    <s v="Base"/>
    <s v="Baseline"/>
    <x v="0"/>
    <x v="0"/>
    <x v="54"/>
    <s v=" Total_JP"/>
    <x v="144"/>
    <n v="0"/>
  </r>
  <r>
    <s v="Base"/>
    <s v="Baseline"/>
    <x v="0"/>
    <x v="0"/>
    <x v="54"/>
    <s v=" Total_JP"/>
    <x v="145"/>
    <n v="0"/>
  </r>
  <r>
    <s v="Base"/>
    <s v="Baseline"/>
    <x v="0"/>
    <x v="0"/>
    <x v="54"/>
    <s v=" Total_JP"/>
    <x v="146"/>
    <n v="0"/>
  </r>
  <r>
    <s v="Base"/>
    <s v="Baseline"/>
    <x v="0"/>
    <x v="0"/>
    <x v="54"/>
    <s v=" Total_JP"/>
    <x v="147"/>
    <n v="0"/>
  </r>
  <r>
    <s v="Base"/>
    <s v="Baseline"/>
    <x v="0"/>
    <x v="0"/>
    <x v="54"/>
    <s v=" Total_JP"/>
    <x v="148"/>
    <n v="0"/>
  </r>
  <r>
    <s v="Base"/>
    <s v="Baseline"/>
    <x v="0"/>
    <x v="0"/>
    <x v="54"/>
    <s v=" Total_JP"/>
    <x v="149"/>
    <n v="0"/>
  </r>
  <r>
    <s v="Base"/>
    <s v="Baseline"/>
    <x v="0"/>
    <x v="0"/>
    <x v="54"/>
    <s v=" Total_JP"/>
    <x v="150"/>
    <n v="0"/>
  </r>
  <r>
    <s v="Base"/>
    <s v="Baseline"/>
    <x v="0"/>
    <x v="0"/>
    <x v="54"/>
    <s v=" Total_JP"/>
    <x v="151"/>
    <n v="0"/>
  </r>
  <r>
    <s v="Base"/>
    <s v="Baseline"/>
    <x v="0"/>
    <x v="0"/>
    <x v="54"/>
    <s v=" Total_JP"/>
    <x v="152"/>
    <n v="0"/>
  </r>
  <r>
    <s v="Base"/>
    <s v="Baseline"/>
    <x v="0"/>
    <x v="0"/>
    <x v="54"/>
    <s v=" Total_JP"/>
    <x v="153"/>
    <n v="0"/>
  </r>
  <r>
    <s v="Base"/>
    <s v="Baseline"/>
    <x v="0"/>
    <x v="0"/>
    <x v="54"/>
    <s v=" Total_JP"/>
    <x v="154"/>
    <n v="0"/>
  </r>
  <r>
    <s v="Base"/>
    <s v="Baseline"/>
    <x v="0"/>
    <x v="0"/>
    <x v="54"/>
    <s v=" Total_JP"/>
    <x v="155"/>
    <n v="0"/>
  </r>
  <r>
    <s v="Base"/>
    <s v="Baseline"/>
    <x v="0"/>
    <x v="0"/>
    <x v="55"/>
    <s v=" Total_JP"/>
    <x v="0"/>
    <n v="0"/>
  </r>
  <r>
    <s v="Base"/>
    <s v="Baseline"/>
    <x v="0"/>
    <x v="0"/>
    <x v="55"/>
    <s v=" Total_JP"/>
    <x v="1"/>
    <n v="0"/>
  </r>
  <r>
    <s v="Base"/>
    <s v="Baseline"/>
    <x v="0"/>
    <x v="0"/>
    <x v="55"/>
    <s v=" Total_JP"/>
    <x v="2"/>
    <n v="0"/>
  </r>
  <r>
    <s v="Base"/>
    <s v="Baseline"/>
    <x v="0"/>
    <x v="0"/>
    <x v="55"/>
    <s v=" Total_JP"/>
    <x v="3"/>
    <n v="0"/>
  </r>
  <r>
    <s v="Base"/>
    <s v="Baseline"/>
    <x v="0"/>
    <x v="0"/>
    <x v="55"/>
    <s v=" Total_JP"/>
    <x v="4"/>
    <n v="0"/>
  </r>
  <r>
    <s v="Base"/>
    <s v="Baseline"/>
    <x v="0"/>
    <x v="0"/>
    <x v="55"/>
    <s v=" Total_JP"/>
    <x v="5"/>
    <n v="0"/>
  </r>
  <r>
    <s v="Base"/>
    <s v="Baseline"/>
    <x v="0"/>
    <x v="0"/>
    <x v="55"/>
    <s v=" Total_JP"/>
    <x v="6"/>
    <n v="0"/>
  </r>
  <r>
    <s v="Base"/>
    <s v="Baseline"/>
    <x v="0"/>
    <x v="0"/>
    <x v="55"/>
    <s v=" Total_JP"/>
    <x v="7"/>
    <n v="0"/>
  </r>
  <r>
    <s v="Base"/>
    <s v="Baseline"/>
    <x v="0"/>
    <x v="0"/>
    <x v="55"/>
    <s v=" Total_JP"/>
    <x v="8"/>
    <n v="0"/>
  </r>
  <r>
    <s v="Base"/>
    <s v="Baseline"/>
    <x v="0"/>
    <x v="0"/>
    <x v="55"/>
    <s v=" Total_JP"/>
    <x v="9"/>
    <n v="0"/>
  </r>
  <r>
    <s v="Base"/>
    <s v="Baseline"/>
    <x v="0"/>
    <x v="0"/>
    <x v="55"/>
    <s v=" Total_JP"/>
    <x v="10"/>
    <n v="0"/>
  </r>
  <r>
    <s v="Base"/>
    <s v="Baseline"/>
    <x v="0"/>
    <x v="0"/>
    <x v="55"/>
    <s v=" Total_JP"/>
    <x v="11"/>
    <n v="0"/>
  </r>
  <r>
    <s v="Base"/>
    <s v="Baseline"/>
    <x v="0"/>
    <x v="0"/>
    <x v="55"/>
    <s v=" Total_JP"/>
    <x v="12"/>
    <n v="0"/>
  </r>
  <r>
    <s v="Base"/>
    <s v="Baseline"/>
    <x v="0"/>
    <x v="0"/>
    <x v="55"/>
    <s v=" Total_JP"/>
    <x v="13"/>
    <n v="0"/>
  </r>
  <r>
    <s v="Base"/>
    <s v="Baseline"/>
    <x v="0"/>
    <x v="0"/>
    <x v="55"/>
    <s v=" Total_JP"/>
    <x v="14"/>
    <n v="0"/>
  </r>
  <r>
    <s v="Base"/>
    <s v="Baseline"/>
    <x v="0"/>
    <x v="0"/>
    <x v="55"/>
    <s v=" Total_JP"/>
    <x v="15"/>
    <n v="0"/>
  </r>
  <r>
    <s v="Base"/>
    <s v="Baseline"/>
    <x v="0"/>
    <x v="0"/>
    <x v="55"/>
    <s v=" Total_JP"/>
    <x v="16"/>
    <n v="0"/>
  </r>
  <r>
    <s v="Base"/>
    <s v="Baseline"/>
    <x v="0"/>
    <x v="0"/>
    <x v="55"/>
    <s v=" Total_JP"/>
    <x v="17"/>
    <n v="0"/>
  </r>
  <r>
    <s v="Base"/>
    <s v="Baseline"/>
    <x v="0"/>
    <x v="0"/>
    <x v="55"/>
    <s v=" Total_JP"/>
    <x v="18"/>
    <n v="0"/>
  </r>
  <r>
    <s v="Base"/>
    <s v="Baseline"/>
    <x v="0"/>
    <x v="0"/>
    <x v="55"/>
    <s v=" Total_JP"/>
    <x v="19"/>
    <n v="0"/>
  </r>
  <r>
    <s v="Base"/>
    <s v="Baseline"/>
    <x v="0"/>
    <x v="0"/>
    <x v="55"/>
    <s v=" Total_JP"/>
    <x v="20"/>
    <n v="0"/>
  </r>
  <r>
    <s v="Base"/>
    <s v="Baseline"/>
    <x v="0"/>
    <x v="0"/>
    <x v="55"/>
    <s v=" Total_JP"/>
    <x v="21"/>
    <n v="0"/>
  </r>
  <r>
    <s v="Base"/>
    <s v="Baseline"/>
    <x v="0"/>
    <x v="0"/>
    <x v="55"/>
    <s v=" Total_JP"/>
    <x v="22"/>
    <n v="0"/>
  </r>
  <r>
    <s v="Base"/>
    <s v="Baseline"/>
    <x v="0"/>
    <x v="0"/>
    <x v="55"/>
    <s v=" Total_JP"/>
    <x v="23"/>
    <n v="0"/>
  </r>
  <r>
    <s v="Base"/>
    <s v="Baseline"/>
    <x v="0"/>
    <x v="0"/>
    <x v="55"/>
    <s v=" Total_JP"/>
    <x v="24"/>
    <n v="0"/>
  </r>
  <r>
    <s v="Base"/>
    <s v="Baseline"/>
    <x v="0"/>
    <x v="0"/>
    <x v="55"/>
    <s v=" Total_JP"/>
    <x v="25"/>
    <n v="0"/>
  </r>
  <r>
    <s v="Base"/>
    <s v="Baseline"/>
    <x v="0"/>
    <x v="0"/>
    <x v="55"/>
    <s v=" Total_JP"/>
    <x v="26"/>
    <n v="0"/>
  </r>
  <r>
    <s v="Base"/>
    <s v="Baseline"/>
    <x v="0"/>
    <x v="0"/>
    <x v="55"/>
    <s v=" Total_JP"/>
    <x v="27"/>
    <n v="0"/>
  </r>
  <r>
    <s v="Base"/>
    <s v="Baseline"/>
    <x v="0"/>
    <x v="0"/>
    <x v="55"/>
    <s v=" Total_JP"/>
    <x v="28"/>
    <n v="0"/>
  </r>
  <r>
    <s v="Base"/>
    <s v="Baseline"/>
    <x v="0"/>
    <x v="0"/>
    <x v="55"/>
    <s v=" Total_JP"/>
    <x v="29"/>
    <n v="0"/>
  </r>
  <r>
    <s v="Base"/>
    <s v="Baseline"/>
    <x v="0"/>
    <x v="0"/>
    <x v="55"/>
    <s v=" Total_JP"/>
    <x v="30"/>
    <n v="0"/>
  </r>
  <r>
    <s v="Base"/>
    <s v="Baseline"/>
    <x v="0"/>
    <x v="0"/>
    <x v="55"/>
    <s v=" Total_JP"/>
    <x v="31"/>
    <n v="0"/>
  </r>
  <r>
    <s v="Base"/>
    <s v="Baseline"/>
    <x v="0"/>
    <x v="0"/>
    <x v="55"/>
    <s v=" Total_JP"/>
    <x v="32"/>
    <n v="0"/>
  </r>
  <r>
    <s v="Base"/>
    <s v="Baseline"/>
    <x v="0"/>
    <x v="0"/>
    <x v="55"/>
    <s v=" Total_JP"/>
    <x v="33"/>
    <n v="0"/>
  </r>
  <r>
    <s v="Base"/>
    <s v="Baseline"/>
    <x v="0"/>
    <x v="0"/>
    <x v="55"/>
    <s v=" Total_JP"/>
    <x v="34"/>
    <n v="0"/>
  </r>
  <r>
    <s v="Base"/>
    <s v="Baseline"/>
    <x v="0"/>
    <x v="0"/>
    <x v="55"/>
    <s v=" Total_JP"/>
    <x v="35"/>
    <n v="0"/>
  </r>
  <r>
    <s v="Base"/>
    <s v="Baseline"/>
    <x v="0"/>
    <x v="0"/>
    <x v="55"/>
    <s v=" Total_JP"/>
    <x v="36"/>
    <n v="0"/>
  </r>
  <r>
    <s v="Base"/>
    <s v="Baseline"/>
    <x v="0"/>
    <x v="0"/>
    <x v="55"/>
    <s v=" Total_JP"/>
    <x v="37"/>
    <n v="0"/>
  </r>
  <r>
    <s v="Base"/>
    <s v="Baseline"/>
    <x v="0"/>
    <x v="0"/>
    <x v="55"/>
    <s v=" Total_JP"/>
    <x v="38"/>
    <n v="0"/>
  </r>
  <r>
    <s v="Base"/>
    <s v="Baseline"/>
    <x v="0"/>
    <x v="0"/>
    <x v="55"/>
    <s v=" Total_JP"/>
    <x v="39"/>
    <n v="0"/>
  </r>
  <r>
    <s v="Base"/>
    <s v="Baseline"/>
    <x v="0"/>
    <x v="0"/>
    <x v="55"/>
    <s v=" Total_JP"/>
    <x v="40"/>
    <n v="0"/>
  </r>
  <r>
    <s v="Base"/>
    <s v="Baseline"/>
    <x v="0"/>
    <x v="0"/>
    <x v="55"/>
    <s v=" Total_JP"/>
    <x v="41"/>
    <n v="0"/>
  </r>
  <r>
    <s v="Base"/>
    <s v="Baseline"/>
    <x v="0"/>
    <x v="0"/>
    <x v="55"/>
    <s v=" Total_JP"/>
    <x v="42"/>
    <n v="0"/>
  </r>
  <r>
    <s v="Base"/>
    <s v="Baseline"/>
    <x v="0"/>
    <x v="0"/>
    <x v="55"/>
    <s v=" Total_JP"/>
    <x v="43"/>
    <n v="0"/>
  </r>
  <r>
    <s v="Base"/>
    <s v="Baseline"/>
    <x v="0"/>
    <x v="0"/>
    <x v="55"/>
    <s v=" Total_JP"/>
    <x v="44"/>
    <n v="0"/>
  </r>
  <r>
    <s v="Base"/>
    <s v="Baseline"/>
    <x v="0"/>
    <x v="0"/>
    <x v="55"/>
    <s v=" Total_JP"/>
    <x v="45"/>
    <n v="0"/>
  </r>
  <r>
    <s v="Base"/>
    <s v="Baseline"/>
    <x v="0"/>
    <x v="0"/>
    <x v="55"/>
    <s v=" Total_JP"/>
    <x v="46"/>
    <n v="0"/>
  </r>
  <r>
    <s v="Base"/>
    <s v="Baseline"/>
    <x v="0"/>
    <x v="0"/>
    <x v="55"/>
    <s v=" Total_JP"/>
    <x v="47"/>
    <n v="0"/>
  </r>
  <r>
    <s v="Base"/>
    <s v="Baseline"/>
    <x v="0"/>
    <x v="0"/>
    <x v="55"/>
    <s v=" Total_JP"/>
    <x v="48"/>
    <n v="0"/>
  </r>
  <r>
    <s v="Base"/>
    <s v="Baseline"/>
    <x v="0"/>
    <x v="0"/>
    <x v="55"/>
    <s v=" Total_JP"/>
    <x v="49"/>
    <n v="0"/>
  </r>
  <r>
    <s v="Base"/>
    <s v="Baseline"/>
    <x v="0"/>
    <x v="0"/>
    <x v="55"/>
    <s v=" Total_JP"/>
    <x v="50"/>
    <n v="0"/>
  </r>
  <r>
    <s v="Base"/>
    <s v="Baseline"/>
    <x v="0"/>
    <x v="0"/>
    <x v="55"/>
    <s v=" Total_JP"/>
    <x v="51"/>
    <n v="0"/>
  </r>
  <r>
    <s v="Base"/>
    <s v="Baseline"/>
    <x v="0"/>
    <x v="0"/>
    <x v="55"/>
    <s v=" Total_JP"/>
    <x v="52"/>
    <n v="0"/>
  </r>
  <r>
    <s v="Base"/>
    <s v="Baseline"/>
    <x v="0"/>
    <x v="0"/>
    <x v="55"/>
    <s v=" Total_JP"/>
    <x v="53"/>
    <n v="0"/>
  </r>
  <r>
    <s v="Base"/>
    <s v="Baseline"/>
    <x v="0"/>
    <x v="0"/>
    <x v="55"/>
    <s v=" Total_JP"/>
    <x v="54"/>
    <n v="0"/>
  </r>
  <r>
    <s v="Base"/>
    <s v="Baseline"/>
    <x v="0"/>
    <x v="0"/>
    <x v="55"/>
    <s v=" Total_JP"/>
    <x v="55"/>
    <n v="0"/>
  </r>
  <r>
    <s v="Base"/>
    <s v="Baseline"/>
    <x v="0"/>
    <x v="0"/>
    <x v="55"/>
    <s v=" Total_JP"/>
    <x v="56"/>
    <n v="0"/>
  </r>
  <r>
    <s v="Base"/>
    <s v="Baseline"/>
    <x v="0"/>
    <x v="0"/>
    <x v="55"/>
    <s v=" Total_JP"/>
    <x v="57"/>
    <n v="0"/>
  </r>
  <r>
    <s v="Base"/>
    <s v="Baseline"/>
    <x v="0"/>
    <x v="0"/>
    <x v="55"/>
    <s v=" Total_JP"/>
    <x v="58"/>
    <n v="0"/>
  </r>
  <r>
    <s v="Base"/>
    <s v="Baseline"/>
    <x v="0"/>
    <x v="0"/>
    <x v="55"/>
    <s v=" Total_JP"/>
    <x v="59"/>
    <n v="0"/>
  </r>
  <r>
    <s v="Base"/>
    <s v="Baseline"/>
    <x v="0"/>
    <x v="0"/>
    <x v="55"/>
    <s v=" Total_JP"/>
    <x v="60"/>
    <n v="0"/>
  </r>
  <r>
    <s v="Base"/>
    <s v="Baseline"/>
    <x v="0"/>
    <x v="0"/>
    <x v="55"/>
    <s v=" Total_JP"/>
    <x v="61"/>
    <n v="0"/>
  </r>
  <r>
    <s v="Base"/>
    <s v="Baseline"/>
    <x v="0"/>
    <x v="0"/>
    <x v="55"/>
    <s v=" Total_JP"/>
    <x v="62"/>
    <n v="0"/>
  </r>
  <r>
    <s v="Base"/>
    <s v="Baseline"/>
    <x v="0"/>
    <x v="0"/>
    <x v="55"/>
    <s v=" Total_JP"/>
    <x v="63"/>
    <n v="0"/>
  </r>
  <r>
    <s v="Base"/>
    <s v="Baseline"/>
    <x v="0"/>
    <x v="0"/>
    <x v="55"/>
    <s v=" Total_JP"/>
    <x v="64"/>
    <n v="0"/>
  </r>
  <r>
    <s v="Base"/>
    <s v="Baseline"/>
    <x v="0"/>
    <x v="0"/>
    <x v="55"/>
    <s v=" Total_JP"/>
    <x v="65"/>
    <n v="0"/>
  </r>
  <r>
    <s v="Base"/>
    <s v="Baseline"/>
    <x v="0"/>
    <x v="0"/>
    <x v="55"/>
    <s v=" Total_JP"/>
    <x v="66"/>
    <n v="0"/>
  </r>
  <r>
    <s v="Base"/>
    <s v="Baseline"/>
    <x v="0"/>
    <x v="0"/>
    <x v="55"/>
    <s v=" Total_JP"/>
    <x v="67"/>
    <n v="0"/>
  </r>
  <r>
    <s v="Base"/>
    <s v="Baseline"/>
    <x v="0"/>
    <x v="0"/>
    <x v="55"/>
    <s v=" Total_JP"/>
    <x v="68"/>
    <n v="0"/>
  </r>
  <r>
    <s v="Base"/>
    <s v="Baseline"/>
    <x v="0"/>
    <x v="0"/>
    <x v="55"/>
    <s v=" Total_JP"/>
    <x v="69"/>
    <n v="0"/>
  </r>
  <r>
    <s v="Base"/>
    <s v="Baseline"/>
    <x v="0"/>
    <x v="0"/>
    <x v="55"/>
    <s v=" Total_JP"/>
    <x v="70"/>
    <n v="0"/>
  </r>
  <r>
    <s v="Base"/>
    <s v="Baseline"/>
    <x v="0"/>
    <x v="0"/>
    <x v="55"/>
    <s v=" Total_JP"/>
    <x v="71"/>
    <n v="0"/>
  </r>
  <r>
    <s v="Base"/>
    <s v="Baseline"/>
    <x v="0"/>
    <x v="0"/>
    <x v="55"/>
    <s v=" Total_JP"/>
    <x v="72"/>
    <n v="0"/>
  </r>
  <r>
    <s v="Base"/>
    <s v="Baseline"/>
    <x v="0"/>
    <x v="0"/>
    <x v="55"/>
    <s v=" Total_JP"/>
    <x v="73"/>
    <n v="0"/>
  </r>
  <r>
    <s v="Base"/>
    <s v="Baseline"/>
    <x v="0"/>
    <x v="0"/>
    <x v="55"/>
    <s v=" Total_JP"/>
    <x v="74"/>
    <n v="0"/>
  </r>
  <r>
    <s v="Base"/>
    <s v="Baseline"/>
    <x v="0"/>
    <x v="0"/>
    <x v="55"/>
    <s v=" Total_JP"/>
    <x v="75"/>
    <n v="0"/>
  </r>
  <r>
    <s v="Base"/>
    <s v="Baseline"/>
    <x v="0"/>
    <x v="0"/>
    <x v="55"/>
    <s v=" Total_JP"/>
    <x v="76"/>
    <n v="0"/>
  </r>
  <r>
    <s v="Base"/>
    <s v="Baseline"/>
    <x v="0"/>
    <x v="0"/>
    <x v="55"/>
    <s v=" Total_JP"/>
    <x v="77"/>
    <n v="0"/>
  </r>
  <r>
    <s v="Base"/>
    <s v="Baseline"/>
    <x v="0"/>
    <x v="0"/>
    <x v="55"/>
    <s v=" Total_JP"/>
    <x v="78"/>
    <n v="0"/>
  </r>
  <r>
    <s v="Base"/>
    <s v="Baseline"/>
    <x v="0"/>
    <x v="0"/>
    <x v="55"/>
    <s v=" Total_JP"/>
    <x v="79"/>
    <n v="0"/>
  </r>
  <r>
    <s v="Base"/>
    <s v="Baseline"/>
    <x v="0"/>
    <x v="0"/>
    <x v="55"/>
    <s v=" Total_JP"/>
    <x v="80"/>
    <n v="0"/>
  </r>
  <r>
    <s v="Base"/>
    <s v="Baseline"/>
    <x v="0"/>
    <x v="0"/>
    <x v="55"/>
    <s v=" Total_JP"/>
    <x v="81"/>
    <n v="0"/>
  </r>
  <r>
    <s v="Base"/>
    <s v="Baseline"/>
    <x v="0"/>
    <x v="0"/>
    <x v="55"/>
    <s v=" Total_JP"/>
    <x v="82"/>
    <n v="0"/>
  </r>
  <r>
    <s v="Base"/>
    <s v="Baseline"/>
    <x v="0"/>
    <x v="0"/>
    <x v="55"/>
    <s v=" Total_JP"/>
    <x v="83"/>
    <n v="0"/>
  </r>
  <r>
    <s v="Base"/>
    <s v="Baseline"/>
    <x v="0"/>
    <x v="0"/>
    <x v="55"/>
    <s v=" Total_JP"/>
    <x v="84"/>
    <n v="0"/>
  </r>
  <r>
    <s v="Base"/>
    <s v="Baseline"/>
    <x v="0"/>
    <x v="0"/>
    <x v="55"/>
    <s v=" Total_JP"/>
    <x v="85"/>
    <n v="0"/>
  </r>
  <r>
    <s v="Base"/>
    <s v="Baseline"/>
    <x v="0"/>
    <x v="0"/>
    <x v="55"/>
    <s v=" Total_JP"/>
    <x v="86"/>
    <n v="0"/>
  </r>
  <r>
    <s v="Base"/>
    <s v="Baseline"/>
    <x v="0"/>
    <x v="0"/>
    <x v="55"/>
    <s v=" Total_JP"/>
    <x v="87"/>
    <n v="0"/>
  </r>
  <r>
    <s v="Base"/>
    <s v="Baseline"/>
    <x v="0"/>
    <x v="0"/>
    <x v="55"/>
    <s v=" Total_JP"/>
    <x v="88"/>
    <n v="0"/>
  </r>
  <r>
    <s v="Base"/>
    <s v="Baseline"/>
    <x v="0"/>
    <x v="0"/>
    <x v="55"/>
    <s v=" Total_JP"/>
    <x v="89"/>
    <n v="0"/>
  </r>
  <r>
    <s v="Base"/>
    <s v="Baseline"/>
    <x v="0"/>
    <x v="0"/>
    <x v="55"/>
    <s v=" Total_JP"/>
    <x v="90"/>
    <n v="0"/>
  </r>
  <r>
    <s v="Base"/>
    <s v="Baseline"/>
    <x v="0"/>
    <x v="0"/>
    <x v="55"/>
    <s v=" Total_JP"/>
    <x v="91"/>
    <n v="0"/>
  </r>
  <r>
    <s v="Base"/>
    <s v="Baseline"/>
    <x v="0"/>
    <x v="0"/>
    <x v="55"/>
    <s v=" Total_JP"/>
    <x v="92"/>
    <n v="0"/>
  </r>
  <r>
    <s v="Base"/>
    <s v="Baseline"/>
    <x v="0"/>
    <x v="0"/>
    <x v="55"/>
    <s v=" Total_JP"/>
    <x v="93"/>
    <n v="0"/>
  </r>
  <r>
    <s v="Base"/>
    <s v="Baseline"/>
    <x v="0"/>
    <x v="0"/>
    <x v="55"/>
    <s v=" Total_JP"/>
    <x v="94"/>
    <n v="0"/>
  </r>
  <r>
    <s v="Base"/>
    <s v="Baseline"/>
    <x v="0"/>
    <x v="0"/>
    <x v="55"/>
    <s v=" Total_JP"/>
    <x v="95"/>
    <n v="2394554.6039237999"/>
  </r>
  <r>
    <s v="Base"/>
    <s v="Baseline"/>
    <x v="0"/>
    <x v="0"/>
    <x v="55"/>
    <s v=" Total_JP"/>
    <x v="96"/>
    <n v="0"/>
  </r>
  <r>
    <s v="Base"/>
    <s v="Baseline"/>
    <x v="0"/>
    <x v="0"/>
    <x v="55"/>
    <s v=" Total_JP"/>
    <x v="97"/>
    <n v="0"/>
  </r>
  <r>
    <s v="Base"/>
    <s v="Baseline"/>
    <x v="0"/>
    <x v="0"/>
    <x v="55"/>
    <s v=" Total_JP"/>
    <x v="98"/>
    <n v="0"/>
  </r>
  <r>
    <s v="Base"/>
    <s v="Baseline"/>
    <x v="0"/>
    <x v="0"/>
    <x v="55"/>
    <s v=" Total_JP"/>
    <x v="99"/>
    <n v="0"/>
  </r>
  <r>
    <s v="Base"/>
    <s v="Baseline"/>
    <x v="0"/>
    <x v="0"/>
    <x v="55"/>
    <s v=" Total_JP"/>
    <x v="100"/>
    <n v="0"/>
  </r>
  <r>
    <s v="Base"/>
    <s v="Baseline"/>
    <x v="0"/>
    <x v="0"/>
    <x v="55"/>
    <s v=" Total_JP"/>
    <x v="101"/>
    <n v="0"/>
  </r>
  <r>
    <s v="Base"/>
    <s v="Baseline"/>
    <x v="0"/>
    <x v="0"/>
    <x v="55"/>
    <s v=" Total_JP"/>
    <x v="102"/>
    <n v="0"/>
  </r>
  <r>
    <s v="Base"/>
    <s v="Baseline"/>
    <x v="0"/>
    <x v="0"/>
    <x v="55"/>
    <s v=" Total_JP"/>
    <x v="103"/>
    <n v="0"/>
  </r>
  <r>
    <s v="Base"/>
    <s v="Baseline"/>
    <x v="0"/>
    <x v="0"/>
    <x v="55"/>
    <s v=" Total_JP"/>
    <x v="104"/>
    <n v="0"/>
  </r>
  <r>
    <s v="Base"/>
    <s v="Baseline"/>
    <x v="0"/>
    <x v="0"/>
    <x v="55"/>
    <s v=" Total_JP"/>
    <x v="105"/>
    <n v="0"/>
  </r>
  <r>
    <s v="Base"/>
    <s v="Baseline"/>
    <x v="0"/>
    <x v="0"/>
    <x v="55"/>
    <s v=" Total_JP"/>
    <x v="106"/>
    <n v="0"/>
  </r>
  <r>
    <s v="Base"/>
    <s v="Baseline"/>
    <x v="0"/>
    <x v="0"/>
    <x v="55"/>
    <s v=" Total_JP"/>
    <x v="107"/>
    <n v="0"/>
  </r>
  <r>
    <s v="Base"/>
    <s v="Baseline"/>
    <x v="0"/>
    <x v="0"/>
    <x v="55"/>
    <s v=" Total_JP"/>
    <x v="108"/>
    <n v="0"/>
  </r>
  <r>
    <s v="Base"/>
    <s v="Baseline"/>
    <x v="0"/>
    <x v="0"/>
    <x v="55"/>
    <s v=" Total_JP"/>
    <x v="109"/>
    <n v="0"/>
  </r>
  <r>
    <s v="Base"/>
    <s v="Baseline"/>
    <x v="0"/>
    <x v="0"/>
    <x v="55"/>
    <s v=" Total_JP"/>
    <x v="110"/>
    <n v="0"/>
  </r>
  <r>
    <s v="Base"/>
    <s v="Baseline"/>
    <x v="0"/>
    <x v="0"/>
    <x v="55"/>
    <s v=" Total_JP"/>
    <x v="111"/>
    <n v="0"/>
  </r>
  <r>
    <s v="Base"/>
    <s v="Baseline"/>
    <x v="0"/>
    <x v="0"/>
    <x v="55"/>
    <s v=" Total_JP"/>
    <x v="112"/>
    <n v="0"/>
  </r>
  <r>
    <s v="Base"/>
    <s v="Baseline"/>
    <x v="0"/>
    <x v="0"/>
    <x v="55"/>
    <s v=" Total_JP"/>
    <x v="113"/>
    <n v="0"/>
  </r>
  <r>
    <s v="Base"/>
    <s v="Baseline"/>
    <x v="0"/>
    <x v="0"/>
    <x v="55"/>
    <s v=" Total_JP"/>
    <x v="114"/>
    <n v="0"/>
  </r>
  <r>
    <s v="Base"/>
    <s v="Baseline"/>
    <x v="0"/>
    <x v="0"/>
    <x v="55"/>
    <s v=" Total_JP"/>
    <x v="115"/>
    <n v="0"/>
  </r>
  <r>
    <s v="Base"/>
    <s v="Baseline"/>
    <x v="0"/>
    <x v="0"/>
    <x v="55"/>
    <s v=" Total_JP"/>
    <x v="116"/>
    <n v="0"/>
  </r>
  <r>
    <s v="Base"/>
    <s v="Baseline"/>
    <x v="0"/>
    <x v="0"/>
    <x v="55"/>
    <s v=" Total_JP"/>
    <x v="117"/>
    <n v="0"/>
  </r>
  <r>
    <s v="Base"/>
    <s v="Baseline"/>
    <x v="0"/>
    <x v="0"/>
    <x v="55"/>
    <s v=" Total_JP"/>
    <x v="118"/>
    <n v="0"/>
  </r>
  <r>
    <s v="Base"/>
    <s v="Baseline"/>
    <x v="0"/>
    <x v="0"/>
    <x v="55"/>
    <s v=" Total_JP"/>
    <x v="119"/>
    <n v="0"/>
  </r>
  <r>
    <s v="Base"/>
    <s v="Baseline"/>
    <x v="0"/>
    <x v="0"/>
    <x v="55"/>
    <s v=" Total_JP"/>
    <x v="120"/>
    <n v="0"/>
  </r>
  <r>
    <s v="Base"/>
    <s v="Baseline"/>
    <x v="0"/>
    <x v="0"/>
    <x v="55"/>
    <s v=" Total_JP"/>
    <x v="121"/>
    <n v="0"/>
  </r>
  <r>
    <s v="Base"/>
    <s v="Baseline"/>
    <x v="0"/>
    <x v="0"/>
    <x v="55"/>
    <s v=" Total_JP"/>
    <x v="122"/>
    <n v="0"/>
  </r>
  <r>
    <s v="Base"/>
    <s v="Baseline"/>
    <x v="0"/>
    <x v="0"/>
    <x v="55"/>
    <s v=" Total_JP"/>
    <x v="123"/>
    <n v="0"/>
  </r>
  <r>
    <s v="Base"/>
    <s v="Baseline"/>
    <x v="0"/>
    <x v="0"/>
    <x v="55"/>
    <s v=" Total_JP"/>
    <x v="124"/>
    <n v="0"/>
  </r>
  <r>
    <s v="Base"/>
    <s v="Baseline"/>
    <x v="0"/>
    <x v="0"/>
    <x v="55"/>
    <s v=" Total_JP"/>
    <x v="125"/>
    <n v="0"/>
  </r>
  <r>
    <s v="Base"/>
    <s v="Baseline"/>
    <x v="0"/>
    <x v="0"/>
    <x v="55"/>
    <s v=" Total_JP"/>
    <x v="126"/>
    <n v="0"/>
  </r>
  <r>
    <s v="Base"/>
    <s v="Baseline"/>
    <x v="0"/>
    <x v="0"/>
    <x v="55"/>
    <s v=" Total_JP"/>
    <x v="127"/>
    <n v="0"/>
  </r>
  <r>
    <s v="Base"/>
    <s v="Baseline"/>
    <x v="0"/>
    <x v="0"/>
    <x v="55"/>
    <s v=" Total_JP"/>
    <x v="128"/>
    <n v="0"/>
  </r>
  <r>
    <s v="Base"/>
    <s v="Baseline"/>
    <x v="0"/>
    <x v="0"/>
    <x v="55"/>
    <s v=" Total_JP"/>
    <x v="129"/>
    <n v="0"/>
  </r>
  <r>
    <s v="Base"/>
    <s v="Baseline"/>
    <x v="0"/>
    <x v="0"/>
    <x v="55"/>
    <s v=" Total_JP"/>
    <x v="130"/>
    <n v="0"/>
  </r>
  <r>
    <s v="Base"/>
    <s v="Baseline"/>
    <x v="0"/>
    <x v="0"/>
    <x v="55"/>
    <s v=" Total_JP"/>
    <x v="131"/>
    <n v="0"/>
  </r>
  <r>
    <s v="Base"/>
    <s v="Baseline"/>
    <x v="0"/>
    <x v="0"/>
    <x v="55"/>
    <s v=" Total_JP"/>
    <x v="132"/>
    <n v="0"/>
  </r>
  <r>
    <s v="Base"/>
    <s v="Baseline"/>
    <x v="0"/>
    <x v="0"/>
    <x v="55"/>
    <s v=" Total_JP"/>
    <x v="133"/>
    <n v="0"/>
  </r>
  <r>
    <s v="Base"/>
    <s v="Baseline"/>
    <x v="0"/>
    <x v="0"/>
    <x v="55"/>
    <s v=" Total_JP"/>
    <x v="134"/>
    <n v="0"/>
  </r>
  <r>
    <s v="Base"/>
    <s v="Baseline"/>
    <x v="0"/>
    <x v="0"/>
    <x v="55"/>
    <s v=" Total_JP"/>
    <x v="135"/>
    <n v="0"/>
  </r>
  <r>
    <s v="Base"/>
    <s v="Baseline"/>
    <x v="0"/>
    <x v="0"/>
    <x v="55"/>
    <s v=" Total_JP"/>
    <x v="136"/>
    <n v="0"/>
  </r>
  <r>
    <s v="Base"/>
    <s v="Baseline"/>
    <x v="0"/>
    <x v="0"/>
    <x v="55"/>
    <s v=" Total_JP"/>
    <x v="137"/>
    <n v="0"/>
  </r>
  <r>
    <s v="Base"/>
    <s v="Baseline"/>
    <x v="0"/>
    <x v="0"/>
    <x v="55"/>
    <s v=" Total_JP"/>
    <x v="138"/>
    <n v="0"/>
  </r>
  <r>
    <s v="Base"/>
    <s v="Baseline"/>
    <x v="0"/>
    <x v="0"/>
    <x v="55"/>
    <s v=" Total_JP"/>
    <x v="139"/>
    <n v="0"/>
  </r>
  <r>
    <s v="Base"/>
    <s v="Baseline"/>
    <x v="0"/>
    <x v="0"/>
    <x v="55"/>
    <s v=" Total_JP"/>
    <x v="140"/>
    <n v="0"/>
  </r>
  <r>
    <s v="Base"/>
    <s v="Baseline"/>
    <x v="0"/>
    <x v="0"/>
    <x v="55"/>
    <s v=" Total_JP"/>
    <x v="141"/>
    <n v="0"/>
  </r>
  <r>
    <s v="Base"/>
    <s v="Baseline"/>
    <x v="0"/>
    <x v="0"/>
    <x v="55"/>
    <s v=" Total_JP"/>
    <x v="142"/>
    <n v="0"/>
  </r>
  <r>
    <s v="Base"/>
    <s v="Baseline"/>
    <x v="0"/>
    <x v="0"/>
    <x v="55"/>
    <s v=" Total_JP"/>
    <x v="143"/>
    <n v="0"/>
  </r>
  <r>
    <s v="Base"/>
    <s v="Baseline"/>
    <x v="0"/>
    <x v="0"/>
    <x v="55"/>
    <s v=" Total_JP"/>
    <x v="144"/>
    <n v="0"/>
  </r>
  <r>
    <s v="Base"/>
    <s v="Baseline"/>
    <x v="0"/>
    <x v="0"/>
    <x v="55"/>
    <s v=" Total_JP"/>
    <x v="145"/>
    <n v="0"/>
  </r>
  <r>
    <s v="Base"/>
    <s v="Baseline"/>
    <x v="0"/>
    <x v="0"/>
    <x v="55"/>
    <s v=" Total_JP"/>
    <x v="146"/>
    <n v="0"/>
  </r>
  <r>
    <s v="Base"/>
    <s v="Baseline"/>
    <x v="0"/>
    <x v="0"/>
    <x v="55"/>
    <s v=" Total_JP"/>
    <x v="147"/>
    <n v="0"/>
  </r>
  <r>
    <s v="Base"/>
    <s v="Baseline"/>
    <x v="0"/>
    <x v="0"/>
    <x v="55"/>
    <s v=" Total_JP"/>
    <x v="148"/>
    <n v="0"/>
  </r>
  <r>
    <s v="Base"/>
    <s v="Baseline"/>
    <x v="0"/>
    <x v="0"/>
    <x v="55"/>
    <s v=" Total_JP"/>
    <x v="149"/>
    <n v="0"/>
  </r>
  <r>
    <s v="Base"/>
    <s v="Baseline"/>
    <x v="0"/>
    <x v="0"/>
    <x v="55"/>
    <s v=" Total_JP"/>
    <x v="150"/>
    <n v="0"/>
  </r>
  <r>
    <s v="Base"/>
    <s v="Baseline"/>
    <x v="0"/>
    <x v="0"/>
    <x v="55"/>
    <s v=" Total_JP"/>
    <x v="151"/>
    <n v="0"/>
  </r>
  <r>
    <s v="Base"/>
    <s v="Baseline"/>
    <x v="0"/>
    <x v="0"/>
    <x v="55"/>
    <s v=" Total_JP"/>
    <x v="152"/>
    <n v="0"/>
  </r>
  <r>
    <s v="Base"/>
    <s v="Baseline"/>
    <x v="0"/>
    <x v="0"/>
    <x v="55"/>
    <s v=" Total_JP"/>
    <x v="153"/>
    <n v="0"/>
  </r>
  <r>
    <s v="Base"/>
    <s v="Baseline"/>
    <x v="0"/>
    <x v="0"/>
    <x v="55"/>
    <s v=" Total_JP"/>
    <x v="154"/>
    <n v="0"/>
  </r>
  <r>
    <s v="Base"/>
    <s v="Baseline"/>
    <x v="0"/>
    <x v="0"/>
    <x v="55"/>
    <s v=" Total_JP"/>
    <x v="155"/>
    <n v="0"/>
  </r>
  <r>
    <s v="Base"/>
    <s v="Baseline"/>
    <x v="0"/>
    <x v="0"/>
    <x v="56"/>
    <s v=" Total_JP"/>
    <x v="0"/>
    <n v="0"/>
  </r>
  <r>
    <s v="Base"/>
    <s v="Baseline"/>
    <x v="0"/>
    <x v="0"/>
    <x v="56"/>
    <s v=" Total_JP"/>
    <x v="1"/>
    <n v="0"/>
  </r>
  <r>
    <s v="Base"/>
    <s v="Baseline"/>
    <x v="0"/>
    <x v="0"/>
    <x v="56"/>
    <s v=" Total_JP"/>
    <x v="2"/>
    <n v="0"/>
  </r>
  <r>
    <s v="Base"/>
    <s v="Baseline"/>
    <x v="0"/>
    <x v="0"/>
    <x v="56"/>
    <s v=" Total_JP"/>
    <x v="3"/>
    <n v="0"/>
  </r>
  <r>
    <s v="Base"/>
    <s v="Baseline"/>
    <x v="0"/>
    <x v="0"/>
    <x v="56"/>
    <s v=" Total_JP"/>
    <x v="4"/>
    <n v="0"/>
  </r>
  <r>
    <s v="Base"/>
    <s v="Baseline"/>
    <x v="0"/>
    <x v="0"/>
    <x v="56"/>
    <s v=" Total_JP"/>
    <x v="5"/>
    <n v="0"/>
  </r>
  <r>
    <s v="Base"/>
    <s v="Baseline"/>
    <x v="0"/>
    <x v="0"/>
    <x v="56"/>
    <s v=" Total_JP"/>
    <x v="6"/>
    <n v="0"/>
  </r>
  <r>
    <s v="Base"/>
    <s v="Baseline"/>
    <x v="0"/>
    <x v="0"/>
    <x v="56"/>
    <s v=" Total_JP"/>
    <x v="7"/>
    <n v="0"/>
  </r>
  <r>
    <s v="Base"/>
    <s v="Baseline"/>
    <x v="0"/>
    <x v="0"/>
    <x v="56"/>
    <s v=" Total_JP"/>
    <x v="8"/>
    <n v="0"/>
  </r>
  <r>
    <s v="Base"/>
    <s v="Baseline"/>
    <x v="0"/>
    <x v="0"/>
    <x v="56"/>
    <s v=" Total_JP"/>
    <x v="9"/>
    <n v="0"/>
  </r>
  <r>
    <s v="Base"/>
    <s v="Baseline"/>
    <x v="0"/>
    <x v="0"/>
    <x v="56"/>
    <s v=" Total_JP"/>
    <x v="10"/>
    <n v="0"/>
  </r>
  <r>
    <s v="Base"/>
    <s v="Baseline"/>
    <x v="0"/>
    <x v="0"/>
    <x v="56"/>
    <s v=" Total_JP"/>
    <x v="11"/>
    <n v="0"/>
  </r>
  <r>
    <s v="Base"/>
    <s v="Baseline"/>
    <x v="0"/>
    <x v="0"/>
    <x v="56"/>
    <s v=" Total_JP"/>
    <x v="12"/>
    <n v="0"/>
  </r>
  <r>
    <s v="Base"/>
    <s v="Baseline"/>
    <x v="0"/>
    <x v="0"/>
    <x v="56"/>
    <s v=" Total_JP"/>
    <x v="13"/>
    <n v="0"/>
  </r>
  <r>
    <s v="Base"/>
    <s v="Baseline"/>
    <x v="0"/>
    <x v="0"/>
    <x v="56"/>
    <s v=" Total_JP"/>
    <x v="14"/>
    <n v="0"/>
  </r>
  <r>
    <s v="Base"/>
    <s v="Baseline"/>
    <x v="0"/>
    <x v="0"/>
    <x v="56"/>
    <s v=" Total_JP"/>
    <x v="15"/>
    <n v="0"/>
  </r>
  <r>
    <s v="Base"/>
    <s v="Baseline"/>
    <x v="0"/>
    <x v="0"/>
    <x v="56"/>
    <s v=" Total_JP"/>
    <x v="16"/>
    <n v="0"/>
  </r>
  <r>
    <s v="Base"/>
    <s v="Baseline"/>
    <x v="0"/>
    <x v="0"/>
    <x v="56"/>
    <s v=" Total_JP"/>
    <x v="17"/>
    <n v="0"/>
  </r>
  <r>
    <s v="Base"/>
    <s v="Baseline"/>
    <x v="0"/>
    <x v="0"/>
    <x v="56"/>
    <s v=" Total_JP"/>
    <x v="18"/>
    <n v="0"/>
  </r>
  <r>
    <s v="Base"/>
    <s v="Baseline"/>
    <x v="0"/>
    <x v="0"/>
    <x v="56"/>
    <s v=" Total_JP"/>
    <x v="19"/>
    <n v="0"/>
  </r>
  <r>
    <s v="Base"/>
    <s v="Baseline"/>
    <x v="0"/>
    <x v="0"/>
    <x v="56"/>
    <s v=" Total_JP"/>
    <x v="20"/>
    <n v="0"/>
  </r>
  <r>
    <s v="Base"/>
    <s v="Baseline"/>
    <x v="0"/>
    <x v="0"/>
    <x v="56"/>
    <s v=" Total_JP"/>
    <x v="21"/>
    <n v="0"/>
  </r>
  <r>
    <s v="Base"/>
    <s v="Baseline"/>
    <x v="0"/>
    <x v="0"/>
    <x v="56"/>
    <s v=" Total_JP"/>
    <x v="22"/>
    <n v="0"/>
  </r>
  <r>
    <s v="Base"/>
    <s v="Baseline"/>
    <x v="0"/>
    <x v="0"/>
    <x v="56"/>
    <s v=" Total_JP"/>
    <x v="23"/>
    <n v="0"/>
  </r>
  <r>
    <s v="Base"/>
    <s v="Baseline"/>
    <x v="0"/>
    <x v="0"/>
    <x v="56"/>
    <s v=" Total_JP"/>
    <x v="24"/>
    <n v="0"/>
  </r>
  <r>
    <s v="Base"/>
    <s v="Baseline"/>
    <x v="0"/>
    <x v="0"/>
    <x v="56"/>
    <s v=" Total_JP"/>
    <x v="25"/>
    <n v="0"/>
  </r>
  <r>
    <s v="Base"/>
    <s v="Baseline"/>
    <x v="0"/>
    <x v="0"/>
    <x v="56"/>
    <s v=" Total_JP"/>
    <x v="26"/>
    <n v="0"/>
  </r>
  <r>
    <s v="Base"/>
    <s v="Baseline"/>
    <x v="0"/>
    <x v="0"/>
    <x v="56"/>
    <s v=" Total_JP"/>
    <x v="27"/>
    <n v="0"/>
  </r>
  <r>
    <s v="Base"/>
    <s v="Baseline"/>
    <x v="0"/>
    <x v="0"/>
    <x v="56"/>
    <s v=" Total_JP"/>
    <x v="28"/>
    <n v="0"/>
  </r>
  <r>
    <s v="Base"/>
    <s v="Baseline"/>
    <x v="0"/>
    <x v="0"/>
    <x v="56"/>
    <s v=" Total_JP"/>
    <x v="29"/>
    <n v="0"/>
  </r>
  <r>
    <s v="Base"/>
    <s v="Baseline"/>
    <x v="0"/>
    <x v="0"/>
    <x v="56"/>
    <s v=" Total_JP"/>
    <x v="30"/>
    <n v="0"/>
  </r>
  <r>
    <s v="Base"/>
    <s v="Baseline"/>
    <x v="0"/>
    <x v="0"/>
    <x v="56"/>
    <s v=" Total_JP"/>
    <x v="31"/>
    <n v="0"/>
  </r>
  <r>
    <s v="Base"/>
    <s v="Baseline"/>
    <x v="0"/>
    <x v="0"/>
    <x v="56"/>
    <s v=" Total_JP"/>
    <x v="32"/>
    <n v="0"/>
  </r>
  <r>
    <s v="Base"/>
    <s v="Baseline"/>
    <x v="0"/>
    <x v="0"/>
    <x v="56"/>
    <s v=" Total_JP"/>
    <x v="33"/>
    <n v="0"/>
  </r>
  <r>
    <s v="Base"/>
    <s v="Baseline"/>
    <x v="0"/>
    <x v="0"/>
    <x v="56"/>
    <s v=" Total_JP"/>
    <x v="34"/>
    <n v="0"/>
  </r>
  <r>
    <s v="Base"/>
    <s v="Baseline"/>
    <x v="0"/>
    <x v="0"/>
    <x v="56"/>
    <s v=" Total_JP"/>
    <x v="35"/>
    <n v="0"/>
  </r>
  <r>
    <s v="Base"/>
    <s v="Baseline"/>
    <x v="0"/>
    <x v="0"/>
    <x v="56"/>
    <s v=" Total_JP"/>
    <x v="36"/>
    <n v="0"/>
  </r>
  <r>
    <s v="Base"/>
    <s v="Baseline"/>
    <x v="0"/>
    <x v="0"/>
    <x v="56"/>
    <s v=" Total_JP"/>
    <x v="37"/>
    <n v="0"/>
  </r>
  <r>
    <s v="Base"/>
    <s v="Baseline"/>
    <x v="0"/>
    <x v="0"/>
    <x v="56"/>
    <s v=" Total_JP"/>
    <x v="38"/>
    <n v="0"/>
  </r>
  <r>
    <s v="Base"/>
    <s v="Baseline"/>
    <x v="0"/>
    <x v="0"/>
    <x v="56"/>
    <s v=" Total_JP"/>
    <x v="39"/>
    <n v="0"/>
  </r>
  <r>
    <s v="Base"/>
    <s v="Baseline"/>
    <x v="0"/>
    <x v="0"/>
    <x v="56"/>
    <s v=" Total_JP"/>
    <x v="40"/>
    <n v="0"/>
  </r>
  <r>
    <s v="Base"/>
    <s v="Baseline"/>
    <x v="0"/>
    <x v="0"/>
    <x v="56"/>
    <s v=" Total_JP"/>
    <x v="41"/>
    <n v="0"/>
  </r>
  <r>
    <s v="Base"/>
    <s v="Baseline"/>
    <x v="0"/>
    <x v="0"/>
    <x v="56"/>
    <s v=" Total_JP"/>
    <x v="42"/>
    <n v="0"/>
  </r>
  <r>
    <s v="Base"/>
    <s v="Baseline"/>
    <x v="0"/>
    <x v="0"/>
    <x v="56"/>
    <s v=" Total_JP"/>
    <x v="43"/>
    <n v="0"/>
  </r>
  <r>
    <s v="Base"/>
    <s v="Baseline"/>
    <x v="0"/>
    <x v="0"/>
    <x v="56"/>
    <s v=" Total_JP"/>
    <x v="44"/>
    <n v="0"/>
  </r>
  <r>
    <s v="Base"/>
    <s v="Baseline"/>
    <x v="0"/>
    <x v="0"/>
    <x v="56"/>
    <s v=" Total_JP"/>
    <x v="45"/>
    <n v="0"/>
  </r>
  <r>
    <s v="Base"/>
    <s v="Baseline"/>
    <x v="0"/>
    <x v="0"/>
    <x v="56"/>
    <s v=" Total_JP"/>
    <x v="46"/>
    <n v="0"/>
  </r>
  <r>
    <s v="Base"/>
    <s v="Baseline"/>
    <x v="0"/>
    <x v="0"/>
    <x v="56"/>
    <s v=" Total_JP"/>
    <x v="47"/>
    <n v="0"/>
  </r>
  <r>
    <s v="Base"/>
    <s v="Baseline"/>
    <x v="0"/>
    <x v="0"/>
    <x v="56"/>
    <s v=" Total_JP"/>
    <x v="48"/>
    <n v="0"/>
  </r>
  <r>
    <s v="Base"/>
    <s v="Baseline"/>
    <x v="0"/>
    <x v="0"/>
    <x v="56"/>
    <s v=" Total_JP"/>
    <x v="49"/>
    <n v="0"/>
  </r>
  <r>
    <s v="Base"/>
    <s v="Baseline"/>
    <x v="0"/>
    <x v="0"/>
    <x v="56"/>
    <s v=" Total_JP"/>
    <x v="50"/>
    <n v="2799826.6959270998"/>
  </r>
  <r>
    <s v="Base"/>
    <s v="Baseline"/>
    <x v="0"/>
    <x v="0"/>
    <x v="56"/>
    <s v=" Total_JP"/>
    <x v="51"/>
    <n v="0"/>
  </r>
  <r>
    <s v="Base"/>
    <s v="Baseline"/>
    <x v="0"/>
    <x v="0"/>
    <x v="56"/>
    <s v=" Total_JP"/>
    <x v="52"/>
    <n v="0"/>
  </r>
  <r>
    <s v="Base"/>
    <s v="Baseline"/>
    <x v="0"/>
    <x v="0"/>
    <x v="56"/>
    <s v=" Total_JP"/>
    <x v="53"/>
    <n v="0"/>
  </r>
  <r>
    <s v="Base"/>
    <s v="Baseline"/>
    <x v="0"/>
    <x v="0"/>
    <x v="56"/>
    <s v=" Total_JP"/>
    <x v="54"/>
    <n v="0"/>
  </r>
  <r>
    <s v="Base"/>
    <s v="Baseline"/>
    <x v="0"/>
    <x v="0"/>
    <x v="56"/>
    <s v=" Total_JP"/>
    <x v="55"/>
    <n v="0"/>
  </r>
  <r>
    <s v="Base"/>
    <s v="Baseline"/>
    <x v="0"/>
    <x v="0"/>
    <x v="56"/>
    <s v=" Total_JP"/>
    <x v="56"/>
    <n v="0"/>
  </r>
  <r>
    <s v="Base"/>
    <s v="Baseline"/>
    <x v="0"/>
    <x v="0"/>
    <x v="56"/>
    <s v=" Total_JP"/>
    <x v="57"/>
    <n v="2799826.6959270998"/>
  </r>
  <r>
    <s v="Base"/>
    <s v="Baseline"/>
    <x v="0"/>
    <x v="0"/>
    <x v="56"/>
    <s v=" Total_JP"/>
    <x v="58"/>
    <n v="0"/>
  </r>
  <r>
    <s v="Base"/>
    <s v="Baseline"/>
    <x v="0"/>
    <x v="0"/>
    <x v="56"/>
    <s v=" Total_JP"/>
    <x v="59"/>
    <n v="0"/>
  </r>
  <r>
    <s v="Base"/>
    <s v="Baseline"/>
    <x v="0"/>
    <x v="0"/>
    <x v="56"/>
    <s v=" Total_JP"/>
    <x v="60"/>
    <n v="0"/>
  </r>
  <r>
    <s v="Base"/>
    <s v="Baseline"/>
    <x v="0"/>
    <x v="0"/>
    <x v="56"/>
    <s v=" Total_JP"/>
    <x v="61"/>
    <n v="0"/>
  </r>
  <r>
    <s v="Base"/>
    <s v="Baseline"/>
    <x v="0"/>
    <x v="0"/>
    <x v="56"/>
    <s v=" Total_JP"/>
    <x v="62"/>
    <n v="0"/>
  </r>
  <r>
    <s v="Base"/>
    <s v="Baseline"/>
    <x v="0"/>
    <x v="0"/>
    <x v="56"/>
    <s v=" Total_JP"/>
    <x v="63"/>
    <n v="0"/>
  </r>
  <r>
    <s v="Base"/>
    <s v="Baseline"/>
    <x v="0"/>
    <x v="0"/>
    <x v="56"/>
    <s v=" Total_JP"/>
    <x v="64"/>
    <n v="0"/>
  </r>
  <r>
    <s v="Base"/>
    <s v="Baseline"/>
    <x v="0"/>
    <x v="0"/>
    <x v="56"/>
    <s v=" Total_JP"/>
    <x v="65"/>
    <n v="0"/>
  </r>
  <r>
    <s v="Base"/>
    <s v="Baseline"/>
    <x v="0"/>
    <x v="0"/>
    <x v="56"/>
    <s v=" Total_JP"/>
    <x v="66"/>
    <n v="0"/>
  </r>
  <r>
    <s v="Base"/>
    <s v="Baseline"/>
    <x v="0"/>
    <x v="0"/>
    <x v="56"/>
    <s v=" Total_JP"/>
    <x v="67"/>
    <n v="0"/>
  </r>
  <r>
    <s v="Base"/>
    <s v="Baseline"/>
    <x v="0"/>
    <x v="0"/>
    <x v="56"/>
    <s v=" Total_JP"/>
    <x v="68"/>
    <n v="0"/>
  </r>
  <r>
    <s v="Base"/>
    <s v="Baseline"/>
    <x v="0"/>
    <x v="0"/>
    <x v="56"/>
    <s v=" Total_JP"/>
    <x v="69"/>
    <n v="0"/>
  </r>
  <r>
    <s v="Base"/>
    <s v="Baseline"/>
    <x v="0"/>
    <x v="0"/>
    <x v="56"/>
    <s v=" Total_JP"/>
    <x v="70"/>
    <n v="0"/>
  </r>
  <r>
    <s v="Base"/>
    <s v="Baseline"/>
    <x v="0"/>
    <x v="0"/>
    <x v="56"/>
    <s v=" Total_JP"/>
    <x v="71"/>
    <n v="0"/>
  </r>
  <r>
    <s v="Base"/>
    <s v="Baseline"/>
    <x v="0"/>
    <x v="0"/>
    <x v="56"/>
    <s v=" Total_JP"/>
    <x v="72"/>
    <n v="0"/>
  </r>
  <r>
    <s v="Base"/>
    <s v="Baseline"/>
    <x v="0"/>
    <x v="0"/>
    <x v="56"/>
    <s v=" Total_JP"/>
    <x v="73"/>
    <n v="0"/>
  </r>
  <r>
    <s v="Base"/>
    <s v="Baseline"/>
    <x v="0"/>
    <x v="0"/>
    <x v="56"/>
    <s v=" Total_JP"/>
    <x v="74"/>
    <n v="0"/>
  </r>
  <r>
    <s v="Base"/>
    <s v="Baseline"/>
    <x v="0"/>
    <x v="0"/>
    <x v="56"/>
    <s v=" Total_JP"/>
    <x v="75"/>
    <n v="0"/>
  </r>
  <r>
    <s v="Base"/>
    <s v="Baseline"/>
    <x v="0"/>
    <x v="0"/>
    <x v="56"/>
    <s v=" Total_JP"/>
    <x v="76"/>
    <n v="0"/>
  </r>
  <r>
    <s v="Base"/>
    <s v="Baseline"/>
    <x v="0"/>
    <x v="0"/>
    <x v="56"/>
    <s v=" Total_JP"/>
    <x v="77"/>
    <n v="0"/>
  </r>
  <r>
    <s v="Base"/>
    <s v="Baseline"/>
    <x v="0"/>
    <x v="0"/>
    <x v="56"/>
    <s v=" Total_JP"/>
    <x v="78"/>
    <n v="0"/>
  </r>
  <r>
    <s v="Base"/>
    <s v="Baseline"/>
    <x v="0"/>
    <x v="0"/>
    <x v="56"/>
    <s v=" Total_JP"/>
    <x v="79"/>
    <n v="0"/>
  </r>
  <r>
    <s v="Base"/>
    <s v="Baseline"/>
    <x v="0"/>
    <x v="0"/>
    <x v="56"/>
    <s v=" Total_JP"/>
    <x v="80"/>
    <n v="0"/>
  </r>
  <r>
    <s v="Base"/>
    <s v="Baseline"/>
    <x v="0"/>
    <x v="0"/>
    <x v="56"/>
    <s v=" Total_JP"/>
    <x v="81"/>
    <n v="0"/>
  </r>
  <r>
    <s v="Base"/>
    <s v="Baseline"/>
    <x v="0"/>
    <x v="0"/>
    <x v="56"/>
    <s v=" Total_JP"/>
    <x v="82"/>
    <n v="0"/>
  </r>
  <r>
    <s v="Base"/>
    <s v="Baseline"/>
    <x v="0"/>
    <x v="0"/>
    <x v="56"/>
    <s v=" Total_JP"/>
    <x v="83"/>
    <n v="0"/>
  </r>
  <r>
    <s v="Base"/>
    <s v="Baseline"/>
    <x v="0"/>
    <x v="0"/>
    <x v="56"/>
    <s v=" Total_JP"/>
    <x v="84"/>
    <n v="0"/>
  </r>
  <r>
    <s v="Base"/>
    <s v="Baseline"/>
    <x v="0"/>
    <x v="0"/>
    <x v="56"/>
    <s v=" Total_JP"/>
    <x v="85"/>
    <n v="0"/>
  </r>
  <r>
    <s v="Base"/>
    <s v="Baseline"/>
    <x v="0"/>
    <x v="0"/>
    <x v="56"/>
    <s v=" Total_JP"/>
    <x v="86"/>
    <n v="0"/>
  </r>
  <r>
    <s v="Base"/>
    <s v="Baseline"/>
    <x v="0"/>
    <x v="0"/>
    <x v="56"/>
    <s v=" Total_JP"/>
    <x v="87"/>
    <n v="0"/>
  </r>
  <r>
    <s v="Base"/>
    <s v="Baseline"/>
    <x v="0"/>
    <x v="0"/>
    <x v="56"/>
    <s v=" Total_JP"/>
    <x v="88"/>
    <n v="0"/>
  </r>
  <r>
    <s v="Base"/>
    <s v="Baseline"/>
    <x v="0"/>
    <x v="0"/>
    <x v="56"/>
    <s v=" Total_JP"/>
    <x v="89"/>
    <n v="0"/>
  </r>
  <r>
    <s v="Base"/>
    <s v="Baseline"/>
    <x v="0"/>
    <x v="0"/>
    <x v="56"/>
    <s v=" Total_JP"/>
    <x v="90"/>
    <n v="0"/>
  </r>
  <r>
    <s v="Base"/>
    <s v="Baseline"/>
    <x v="0"/>
    <x v="0"/>
    <x v="56"/>
    <s v=" Total_JP"/>
    <x v="91"/>
    <n v="0"/>
  </r>
  <r>
    <s v="Base"/>
    <s v="Baseline"/>
    <x v="0"/>
    <x v="0"/>
    <x v="56"/>
    <s v=" Total_JP"/>
    <x v="92"/>
    <n v="0"/>
  </r>
  <r>
    <s v="Base"/>
    <s v="Baseline"/>
    <x v="0"/>
    <x v="0"/>
    <x v="56"/>
    <s v=" Total_JP"/>
    <x v="93"/>
    <n v="0"/>
  </r>
  <r>
    <s v="Base"/>
    <s v="Baseline"/>
    <x v="0"/>
    <x v="0"/>
    <x v="56"/>
    <s v=" Total_JP"/>
    <x v="94"/>
    <n v="0"/>
  </r>
  <r>
    <s v="Base"/>
    <s v="Baseline"/>
    <x v="0"/>
    <x v="0"/>
    <x v="56"/>
    <s v=" Total_JP"/>
    <x v="95"/>
    <n v="0"/>
  </r>
  <r>
    <s v="Base"/>
    <s v="Baseline"/>
    <x v="0"/>
    <x v="0"/>
    <x v="56"/>
    <s v=" Total_JP"/>
    <x v="96"/>
    <n v="0"/>
  </r>
  <r>
    <s v="Base"/>
    <s v="Baseline"/>
    <x v="0"/>
    <x v="0"/>
    <x v="56"/>
    <s v=" Total_JP"/>
    <x v="97"/>
    <n v="0"/>
  </r>
  <r>
    <s v="Base"/>
    <s v="Baseline"/>
    <x v="0"/>
    <x v="0"/>
    <x v="56"/>
    <s v=" Total_JP"/>
    <x v="98"/>
    <n v="0"/>
  </r>
  <r>
    <s v="Base"/>
    <s v="Baseline"/>
    <x v="0"/>
    <x v="0"/>
    <x v="56"/>
    <s v=" Total_JP"/>
    <x v="99"/>
    <n v="0"/>
  </r>
  <r>
    <s v="Base"/>
    <s v="Baseline"/>
    <x v="0"/>
    <x v="0"/>
    <x v="56"/>
    <s v=" Total_JP"/>
    <x v="100"/>
    <n v="0"/>
  </r>
  <r>
    <s v="Base"/>
    <s v="Baseline"/>
    <x v="0"/>
    <x v="0"/>
    <x v="56"/>
    <s v=" Total_JP"/>
    <x v="101"/>
    <n v="0"/>
  </r>
  <r>
    <s v="Base"/>
    <s v="Baseline"/>
    <x v="0"/>
    <x v="0"/>
    <x v="56"/>
    <s v=" Total_JP"/>
    <x v="102"/>
    <n v="0"/>
  </r>
  <r>
    <s v="Base"/>
    <s v="Baseline"/>
    <x v="0"/>
    <x v="0"/>
    <x v="56"/>
    <s v=" Total_JP"/>
    <x v="103"/>
    <n v="0"/>
  </r>
  <r>
    <s v="Base"/>
    <s v="Baseline"/>
    <x v="0"/>
    <x v="0"/>
    <x v="56"/>
    <s v=" Total_JP"/>
    <x v="104"/>
    <n v="0"/>
  </r>
  <r>
    <s v="Base"/>
    <s v="Baseline"/>
    <x v="0"/>
    <x v="0"/>
    <x v="56"/>
    <s v=" Total_JP"/>
    <x v="105"/>
    <n v="0"/>
  </r>
  <r>
    <s v="Base"/>
    <s v="Baseline"/>
    <x v="0"/>
    <x v="0"/>
    <x v="56"/>
    <s v=" Total_JP"/>
    <x v="106"/>
    <n v="0"/>
  </r>
  <r>
    <s v="Base"/>
    <s v="Baseline"/>
    <x v="0"/>
    <x v="0"/>
    <x v="56"/>
    <s v=" Total_JP"/>
    <x v="107"/>
    <n v="0"/>
  </r>
  <r>
    <s v="Base"/>
    <s v="Baseline"/>
    <x v="0"/>
    <x v="0"/>
    <x v="56"/>
    <s v=" Total_JP"/>
    <x v="108"/>
    <n v="0"/>
  </r>
  <r>
    <s v="Base"/>
    <s v="Baseline"/>
    <x v="0"/>
    <x v="0"/>
    <x v="56"/>
    <s v=" Total_JP"/>
    <x v="109"/>
    <n v="0"/>
  </r>
  <r>
    <s v="Base"/>
    <s v="Baseline"/>
    <x v="0"/>
    <x v="0"/>
    <x v="56"/>
    <s v=" Total_JP"/>
    <x v="110"/>
    <n v="0"/>
  </r>
  <r>
    <s v="Base"/>
    <s v="Baseline"/>
    <x v="0"/>
    <x v="0"/>
    <x v="56"/>
    <s v=" Total_JP"/>
    <x v="111"/>
    <n v="0"/>
  </r>
  <r>
    <s v="Base"/>
    <s v="Baseline"/>
    <x v="0"/>
    <x v="0"/>
    <x v="56"/>
    <s v=" Total_JP"/>
    <x v="112"/>
    <n v="0"/>
  </r>
  <r>
    <s v="Base"/>
    <s v="Baseline"/>
    <x v="0"/>
    <x v="0"/>
    <x v="56"/>
    <s v=" Total_JP"/>
    <x v="113"/>
    <n v="0"/>
  </r>
  <r>
    <s v="Base"/>
    <s v="Baseline"/>
    <x v="0"/>
    <x v="0"/>
    <x v="56"/>
    <s v=" Total_JP"/>
    <x v="114"/>
    <n v="0"/>
  </r>
  <r>
    <s v="Base"/>
    <s v="Baseline"/>
    <x v="0"/>
    <x v="0"/>
    <x v="56"/>
    <s v=" Total_JP"/>
    <x v="115"/>
    <n v="0"/>
  </r>
  <r>
    <s v="Base"/>
    <s v="Baseline"/>
    <x v="0"/>
    <x v="0"/>
    <x v="56"/>
    <s v=" Total_JP"/>
    <x v="116"/>
    <n v="0"/>
  </r>
  <r>
    <s v="Base"/>
    <s v="Baseline"/>
    <x v="0"/>
    <x v="0"/>
    <x v="56"/>
    <s v=" Total_JP"/>
    <x v="117"/>
    <n v="0"/>
  </r>
  <r>
    <s v="Base"/>
    <s v="Baseline"/>
    <x v="0"/>
    <x v="0"/>
    <x v="56"/>
    <s v=" Total_JP"/>
    <x v="118"/>
    <n v="0"/>
  </r>
  <r>
    <s v="Base"/>
    <s v="Baseline"/>
    <x v="0"/>
    <x v="0"/>
    <x v="56"/>
    <s v=" Total_JP"/>
    <x v="119"/>
    <n v="0"/>
  </r>
  <r>
    <s v="Base"/>
    <s v="Baseline"/>
    <x v="0"/>
    <x v="0"/>
    <x v="56"/>
    <s v=" Total_JP"/>
    <x v="120"/>
    <n v="0"/>
  </r>
  <r>
    <s v="Base"/>
    <s v="Baseline"/>
    <x v="0"/>
    <x v="0"/>
    <x v="56"/>
    <s v=" Total_JP"/>
    <x v="121"/>
    <n v="0"/>
  </r>
  <r>
    <s v="Base"/>
    <s v="Baseline"/>
    <x v="0"/>
    <x v="0"/>
    <x v="56"/>
    <s v=" Total_JP"/>
    <x v="122"/>
    <n v="0"/>
  </r>
  <r>
    <s v="Base"/>
    <s v="Baseline"/>
    <x v="0"/>
    <x v="0"/>
    <x v="56"/>
    <s v=" Total_JP"/>
    <x v="123"/>
    <n v="0"/>
  </r>
  <r>
    <s v="Base"/>
    <s v="Baseline"/>
    <x v="0"/>
    <x v="0"/>
    <x v="56"/>
    <s v=" Total_JP"/>
    <x v="124"/>
    <n v="0"/>
  </r>
  <r>
    <s v="Base"/>
    <s v="Baseline"/>
    <x v="0"/>
    <x v="0"/>
    <x v="56"/>
    <s v=" Total_JP"/>
    <x v="125"/>
    <n v="0"/>
  </r>
  <r>
    <s v="Base"/>
    <s v="Baseline"/>
    <x v="0"/>
    <x v="0"/>
    <x v="56"/>
    <s v=" Total_JP"/>
    <x v="126"/>
    <n v="0"/>
  </r>
  <r>
    <s v="Base"/>
    <s v="Baseline"/>
    <x v="0"/>
    <x v="0"/>
    <x v="56"/>
    <s v=" Total_JP"/>
    <x v="127"/>
    <n v="0"/>
  </r>
  <r>
    <s v="Base"/>
    <s v="Baseline"/>
    <x v="0"/>
    <x v="0"/>
    <x v="56"/>
    <s v=" Total_JP"/>
    <x v="128"/>
    <n v="0"/>
  </r>
  <r>
    <s v="Base"/>
    <s v="Baseline"/>
    <x v="0"/>
    <x v="0"/>
    <x v="56"/>
    <s v=" Total_JP"/>
    <x v="129"/>
    <n v="0"/>
  </r>
  <r>
    <s v="Base"/>
    <s v="Baseline"/>
    <x v="0"/>
    <x v="0"/>
    <x v="56"/>
    <s v=" Total_JP"/>
    <x v="130"/>
    <n v="0"/>
  </r>
  <r>
    <s v="Base"/>
    <s v="Baseline"/>
    <x v="0"/>
    <x v="0"/>
    <x v="56"/>
    <s v=" Total_JP"/>
    <x v="131"/>
    <n v="0"/>
  </r>
  <r>
    <s v="Base"/>
    <s v="Baseline"/>
    <x v="0"/>
    <x v="0"/>
    <x v="56"/>
    <s v=" Total_JP"/>
    <x v="132"/>
    <n v="0"/>
  </r>
  <r>
    <s v="Base"/>
    <s v="Baseline"/>
    <x v="0"/>
    <x v="0"/>
    <x v="56"/>
    <s v=" Total_JP"/>
    <x v="133"/>
    <n v="0"/>
  </r>
  <r>
    <s v="Base"/>
    <s v="Baseline"/>
    <x v="0"/>
    <x v="0"/>
    <x v="56"/>
    <s v=" Total_JP"/>
    <x v="134"/>
    <n v="0"/>
  </r>
  <r>
    <s v="Base"/>
    <s v="Baseline"/>
    <x v="0"/>
    <x v="0"/>
    <x v="56"/>
    <s v=" Total_JP"/>
    <x v="135"/>
    <n v="0"/>
  </r>
  <r>
    <s v="Base"/>
    <s v="Baseline"/>
    <x v="0"/>
    <x v="0"/>
    <x v="56"/>
    <s v=" Total_JP"/>
    <x v="136"/>
    <n v="0"/>
  </r>
  <r>
    <s v="Base"/>
    <s v="Baseline"/>
    <x v="0"/>
    <x v="0"/>
    <x v="56"/>
    <s v=" Total_JP"/>
    <x v="137"/>
    <n v="0"/>
  </r>
  <r>
    <s v="Base"/>
    <s v="Baseline"/>
    <x v="0"/>
    <x v="0"/>
    <x v="56"/>
    <s v=" Total_JP"/>
    <x v="138"/>
    <n v="0"/>
  </r>
  <r>
    <s v="Base"/>
    <s v="Baseline"/>
    <x v="0"/>
    <x v="0"/>
    <x v="56"/>
    <s v=" Total_JP"/>
    <x v="139"/>
    <n v="0"/>
  </r>
  <r>
    <s v="Base"/>
    <s v="Baseline"/>
    <x v="0"/>
    <x v="0"/>
    <x v="56"/>
    <s v=" Total_JP"/>
    <x v="140"/>
    <n v="0"/>
  </r>
  <r>
    <s v="Base"/>
    <s v="Baseline"/>
    <x v="0"/>
    <x v="0"/>
    <x v="56"/>
    <s v=" Total_JP"/>
    <x v="141"/>
    <n v="0"/>
  </r>
  <r>
    <s v="Base"/>
    <s v="Baseline"/>
    <x v="0"/>
    <x v="0"/>
    <x v="56"/>
    <s v=" Total_JP"/>
    <x v="142"/>
    <n v="0"/>
  </r>
  <r>
    <s v="Base"/>
    <s v="Baseline"/>
    <x v="0"/>
    <x v="0"/>
    <x v="56"/>
    <s v=" Total_JP"/>
    <x v="143"/>
    <n v="0"/>
  </r>
  <r>
    <s v="Base"/>
    <s v="Baseline"/>
    <x v="0"/>
    <x v="0"/>
    <x v="56"/>
    <s v=" Total_JP"/>
    <x v="144"/>
    <n v="0"/>
  </r>
  <r>
    <s v="Base"/>
    <s v="Baseline"/>
    <x v="0"/>
    <x v="0"/>
    <x v="56"/>
    <s v=" Total_JP"/>
    <x v="145"/>
    <n v="0"/>
  </r>
  <r>
    <s v="Base"/>
    <s v="Baseline"/>
    <x v="0"/>
    <x v="0"/>
    <x v="56"/>
    <s v=" Total_JP"/>
    <x v="146"/>
    <n v="0"/>
  </r>
  <r>
    <s v="Base"/>
    <s v="Baseline"/>
    <x v="0"/>
    <x v="0"/>
    <x v="56"/>
    <s v=" Total_JP"/>
    <x v="147"/>
    <n v="0"/>
  </r>
  <r>
    <s v="Base"/>
    <s v="Baseline"/>
    <x v="0"/>
    <x v="0"/>
    <x v="56"/>
    <s v=" Total_JP"/>
    <x v="148"/>
    <n v="0"/>
  </r>
  <r>
    <s v="Base"/>
    <s v="Baseline"/>
    <x v="0"/>
    <x v="0"/>
    <x v="56"/>
    <s v=" Total_JP"/>
    <x v="149"/>
    <n v="0"/>
  </r>
  <r>
    <s v="Base"/>
    <s v="Baseline"/>
    <x v="0"/>
    <x v="0"/>
    <x v="56"/>
    <s v=" Total_JP"/>
    <x v="150"/>
    <n v="0"/>
  </r>
  <r>
    <s v="Base"/>
    <s v="Baseline"/>
    <x v="0"/>
    <x v="0"/>
    <x v="56"/>
    <s v=" Total_JP"/>
    <x v="151"/>
    <n v="0"/>
  </r>
  <r>
    <s v="Base"/>
    <s v="Baseline"/>
    <x v="0"/>
    <x v="0"/>
    <x v="56"/>
    <s v=" Total_JP"/>
    <x v="152"/>
    <n v="0"/>
  </r>
  <r>
    <s v="Base"/>
    <s v="Baseline"/>
    <x v="0"/>
    <x v="0"/>
    <x v="56"/>
    <s v=" Total_JP"/>
    <x v="153"/>
    <n v="0"/>
  </r>
  <r>
    <s v="Base"/>
    <s v="Baseline"/>
    <x v="0"/>
    <x v="0"/>
    <x v="56"/>
    <s v=" Total_JP"/>
    <x v="154"/>
    <n v="0"/>
  </r>
  <r>
    <s v="Base"/>
    <s v="Baseline"/>
    <x v="0"/>
    <x v="0"/>
    <x v="56"/>
    <s v=" Total_JP"/>
    <x v="155"/>
    <n v="0"/>
  </r>
  <r>
    <s v="Base"/>
    <s v="Baseline"/>
    <x v="0"/>
    <x v="0"/>
    <x v="57"/>
    <s v=" Total_JP"/>
    <x v="0"/>
    <n v="0"/>
  </r>
  <r>
    <s v="Base"/>
    <s v="Baseline"/>
    <x v="0"/>
    <x v="0"/>
    <x v="57"/>
    <s v=" Total_JP"/>
    <x v="1"/>
    <n v="0"/>
  </r>
  <r>
    <s v="Base"/>
    <s v="Baseline"/>
    <x v="0"/>
    <x v="0"/>
    <x v="57"/>
    <s v=" Total_JP"/>
    <x v="2"/>
    <n v="0"/>
  </r>
  <r>
    <s v="Base"/>
    <s v="Baseline"/>
    <x v="0"/>
    <x v="0"/>
    <x v="57"/>
    <s v=" Total_JP"/>
    <x v="3"/>
    <n v="0"/>
  </r>
  <r>
    <s v="Base"/>
    <s v="Baseline"/>
    <x v="0"/>
    <x v="0"/>
    <x v="57"/>
    <s v=" Total_JP"/>
    <x v="4"/>
    <n v="0"/>
  </r>
  <r>
    <s v="Base"/>
    <s v="Baseline"/>
    <x v="0"/>
    <x v="0"/>
    <x v="57"/>
    <s v=" Total_JP"/>
    <x v="5"/>
    <n v="0"/>
  </r>
  <r>
    <s v="Base"/>
    <s v="Baseline"/>
    <x v="0"/>
    <x v="0"/>
    <x v="57"/>
    <s v=" Total_JP"/>
    <x v="6"/>
    <n v="0"/>
  </r>
  <r>
    <s v="Base"/>
    <s v="Baseline"/>
    <x v="0"/>
    <x v="0"/>
    <x v="57"/>
    <s v=" Total_JP"/>
    <x v="7"/>
    <n v="0"/>
  </r>
  <r>
    <s v="Base"/>
    <s v="Baseline"/>
    <x v="0"/>
    <x v="0"/>
    <x v="57"/>
    <s v=" Total_JP"/>
    <x v="8"/>
    <n v="0"/>
  </r>
  <r>
    <s v="Base"/>
    <s v="Baseline"/>
    <x v="0"/>
    <x v="0"/>
    <x v="57"/>
    <s v=" Total_JP"/>
    <x v="9"/>
    <n v="0"/>
  </r>
  <r>
    <s v="Base"/>
    <s v="Baseline"/>
    <x v="0"/>
    <x v="0"/>
    <x v="57"/>
    <s v=" Total_JP"/>
    <x v="10"/>
    <n v="0"/>
  </r>
  <r>
    <s v="Base"/>
    <s v="Baseline"/>
    <x v="0"/>
    <x v="0"/>
    <x v="57"/>
    <s v=" Total_JP"/>
    <x v="11"/>
    <n v="0"/>
  </r>
  <r>
    <s v="Base"/>
    <s v="Baseline"/>
    <x v="0"/>
    <x v="0"/>
    <x v="57"/>
    <s v=" Total_JP"/>
    <x v="12"/>
    <n v="0"/>
  </r>
  <r>
    <s v="Base"/>
    <s v="Baseline"/>
    <x v="0"/>
    <x v="0"/>
    <x v="57"/>
    <s v=" Total_JP"/>
    <x v="13"/>
    <n v="0"/>
  </r>
  <r>
    <s v="Base"/>
    <s v="Baseline"/>
    <x v="0"/>
    <x v="0"/>
    <x v="57"/>
    <s v=" Total_JP"/>
    <x v="14"/>
    <n v="0"/>
  </r>
  <r>
    <s v="Base"/>
    <s v="Baseline"/>
    <x v="0"/>
    <x v="0"/>
    <x v="57"/>
    <s v=" Total_JP"/>
    <x v="15"/>
    <n v="0"/>
  </r>
  <r>
    <s v="Base"/>
    <s v="Baseline"/>
    <x v="0"/>
    <x v="0"/>
    <x v="57"/>
    <s v=" Total_JP"/>
    <x v="16"/>
    <n v="0"/>
  </r>
  <r>
    <s v="Base"/>
    <s v="Baseline"/>
    <x v="0"/>
    <x v="0"/>
    <x v="57"/>
    <s v=" Total_JP"/>
    <x v="17"/>
    <n v="0"/>
  </r>
  <r>
    <s v="Base"/>
    <s v="Baseline"/>
    <x v="0"/>
    <x v="0"/>
    <x v="57"/>
    <s v=" Total_JP"/>
    <x v="18"/>
    <n v="0"/>
  </r>
  <r>
    <s v="Base"/>
    <s v="Baseline"/>
    <x v="0"/>
    <x v="0"/>
    <x v="57"/>
    <s v=" Total_JP"/>
    <x v="19"/>
    <n v="0"/>
  </r>
  <r>
    <s v="Base"/>
    <s v="Baseline"/>
    <x v="0"/>
    <x v="0"/>
    <x v="57"/>
    <s v=" Total_JP"/>
    <x v="20"/>
    <n v="0"/>
  </r>
  <r>
    <s v="Base"/>
    <s v="Baseline"/>
    <x v="0"/>
    <x v="0"/>
    <x v="57"/>
    <s v=" Total_JP"/>
    <x v="21"/>
    <n v="0"/>
  </r>
  <r>
    <s v="Base"/>
    <s v="Baseline"/>
    <x v="0"/>
    <x v="0"/>
    <x v="57"/>
    <s v=" Total_JP"/>
    <x v="22"/>
    <n v="0"/>
  </r>
  <r>
    <s v="Base"/>
    <s v="Baseline"/>
    <x v="0"/>
    <x v="0"/>
    <x v="57"/>
    <s v=" Total_JP"/>
    <x v="23"/>
    <n v="0"/>
  </r>
  <r>
    <s v="Base"/>
    <s v="Baseline"/>
    <x v="0"/>
    <x v="0"/>
    <x v="57"/>
    <s v=" Total_JP"/>
    <x v="24"/>
    <n v="0"/>
  </r>
  <r>
    <s v="Base"/>
    <s v="Baseline"/>
    <x v="0"/>
    <x v="0"/>
    <x v="57"/>
    <s v=" Total_JP"/>
    <x v="25"/>
    <n v="0"/>
  </r>
  <r>
    <s v="Base"/>
    <s v="Baseline"/>
    <x v="0"/>
    <x v="0"/>
    <x v="57"/>
    <s v=" Total_JP"/>
    <x v="26"/>
    <n v="0"/>
  </r>
  <r>
    <s v="Base"/>
    <s v="Baseline"/>
    <x v="0"/>
    <x v="0"/>
    <x v="57"/>
    <s v=" Total_JP"/>
    <x v="27"/>
    <n v="0"/>
  </r>
  <r>
    <s v="Base"/>
    <s v="Baseline"/>
    <x v="0"/>
    <x v="0"/>
    <x v="57"/>
    <s v=" Total_JP"/>
    <x v="28"/>
    <n v="0"/>
  </r>
  <r>
    <s v="Base"/>
    <s v="Baseline"/>
    <x v="0"/>
    <x v="0"/>
    <x v="57"/>
    <s v=" Total_JP"/>
    <x v="29"/>
    <n v="0"/>
  </r>
  <r>
    <s v="Base"/>
    <s v="Baseline"/>
    <x v="0"/>
    <x v="0"/>
    <x v="57"/>
    <s v=" Total_JP"/>
    <x v="30"/>
    <n v="0"/>
  </r>
  <r>
    <s v="Base"/>
    <s v="Baseline"/>
    <x v="0"/>
    <x v="0"/>
    <x v="57"/>
    <s v=" Total_JP"/>
    <x v="31"/>
    <n v="0"/>
  </r>
  <r>
    <s v="Base"/>
    <s v="Baseline"/>
    <x v="0"/>
    <x v="0"/>
    <x v="57"/>
    <s v=" Total_JP"/>
    <x v="32"/>
    <n v="0"/>
  </r>
  <r>
    <s v="Base"/>
    <s v="Baseline"/>
    <x v="0"/>
    <x v="0"/>
    <x v="57"/>
    <s v=" Total_JP"/>
    <x v="33"/>
    <n v="0"/>
  </r>
  <r>
    <s v="Base"/>
    <s v="Baseline"/>
    <x v="0"/>
    <x v="0"/>
    <x v="57"/>
    <s v=" Total_JP"/>
    <x v="34"/>
    <n v="0"/>
  </r>
  <r>
    <s v="Base"/>
    <s v="Baseline"/>
    <x v="0"/>
    <x v="0"/>
    <x v="57"/>
    <s v=" Total_JP"/>
    <x v="35"/>
    <n v="0"/>
  </r>
  <r>
    <s v="Base"/>
    <s v="Baseline"/>
    <x v="0"/>
    <x v="0"/>
    <x v="57"/>
    <s v=" Total_JP"/>
    <x v="36"/>
    <n v="0"/>
  </r>
  <r>
    <s v="Base"/>
    <s v="Baseline"/>
    <x v="0"/>
    <x v="0"/>
    <x v="57"/>
    <s v=" Total_JP"/>
    <x v="37"/>
    <n v="0"/>
  </r>
  <r>
    <s v="Base"/>
    <s v="Baseline"/>
    <x v="0"/>
    <x v="0"/>
    <x v="57"/>
    <s v=" Total_JP"/>
    <x v="38"/>
    <n v="0"/>
  </r>
  <r>
    <s v="Base"/>
    <s v="Baseline"/>
    <x v="0"/>
    <x v="0"/>
    <x v="57"/>
    <s v=" Total_JP"/>
    <x v="39"/>
    <n v="0"/>
  </r>
  <r>
    <s v="Base"/>
    <s v="Baseline"/>
    <x v="0"/>
    <x v="0"/>
    <x v="57"/>
    <s v=" Total_JP"/>
    <x v="40"/>
    <n v="0"/>
  </r>
  <r>
    <s v="Base"/>
    <s v="Baseline"/>
    <x v="0"/>
    <x v="0"/>
    <x v="57"/>
    <s v=" Total_JP"/>
    <x v="41"/>
    <n v="0"/>
  </r>
  <r>
    <s v="Base"/>
    <s v="Baseline"/>
    <x v="0"/>
    <x v="0"/>
    <x v="57"/>
    <s v=" Total_JP"/>
    <x v="42"/>
    <n v="0"/>
  </r>
  <r>
    <s v="Base"/>
    <s v="Baseline"/>
    <x v="0"/>
    <x v="0"/>
    <x v="57"/>
    <s v=" Total_JP"/>
    <x v="43"/>
    <n v="0"/>
  </r>
  <r>
    <s v="Base"/>
    <s v="Baseline"/>
    <x v="0"/>
    <x v="0"/>
    <x v="57"/>
    <s v=" Total_JP"/>
    <x v="44"/>
    <n v="0"/>
  </r>
  <r>
    <s v="Base"/>
    <s v="Baseline"/>
    <x v="0"/>
    <x v="0"/>
    <x v="57"/>
    <s v=" Total_JP"/>
    <x v="45"/>
    <n v="0"/>
  </r>
  <r>
    <s v="Base"/>
    <s v="Baseline"/>
    <x v="0"/>
    <x v="0"/>
    <x v="57"/>
    <s v=" Total_JP"/>
    <x v="46"/>
    <n v="0"/>
  </r>
  <r>
    <s v="Base"/>
    <s v="Baseline"/>
    <x v="0"/>
    <x v="0"/>
    <x v="57"/>
    <s v=" Total_JP"/>
    <x v="47"/>
    <n v="0"/>
  </r>
  <r>
    <s v="Base"/>
    <s v="Baseline"/>
    <x v="0"/>
    <x v="0"/>
    <x v="57"/>
    <s v=" Total_JP"/>
    <x v="48"/>
    <n v="0"/>
  </r>
  <r>
    <s v="Base"/>
    <s v="Baseline"/>
    <x v="0"/>
    <x v="0"/>
    <x v="57"/>
    <s v=" Total_JP"/>
    <x v="49"/>
    <n v="0"/>
  </r>
  <r>
    <s v="Base"/>
    <s v="Baseline"/>
    <x v="0"/>
    <x v="0"/>
    <x v="57"/>
    <s v=" Total_JP"/>
    <x v="50"/>
    <n v="148980.7520674"/>
  </r>
  <r>
    <s v="Base"/>
    <s v="Baseline"/>
    <x v="0"/>
    <x v="0"/>
    <x v="57"/>
    <s v=" Total_JP"/>
    <x v="51"/>
    <n v="0"/>
  </r>
  <r>
    <s v="Base"/>
    <s v="Baseline"/>
    <x v="0"/>
    <x v="0"/>
    <x v="57"/>
    <s v=" Total_JP"/>
    <x v="52"/>
    <n v="0"/>
  </r>
  <r>
    <s v="Base"/>
    <s v="Baseline"/>
    <x v="0"/>
    <x v="0"/>
    <x v="57"/>
    <s v=" Total_JP"/>
    <x v="53"/>
    <n v="0"/>
  </r>
  <r>
    <s v="Base"/>
    <s v="Baseline"/>
    <x v="0"/>
    <x v="0"/>
    <x v="57"/>
    <s v=" Total_JP"/>
    <x v="54"/>
    <n v="0"/>
  </r>
  <r>
    <s v="Base"/>
    <s v="Baseline"/>
    <x v="0"/>
    <x v="0"/>
    <x v="57"/>
    <s v=" Total_JP"/>
    <x v="55"/>
    <n v="0"/>
  </r>
  <r>
    <s v="Base"/>
    <s v="Baseline"/>
    <x v="0"/>
    <x v="0"/>
    <x v="57"/>
    <s v=" Total_JP"/>
    <x v="56"/>
    <n v="0"/>
  </r>
  <r>
    <s v="Base"/>
    <s v="Baseline"/>
    <x v="0"/>
    <x v="0"/>
    <x v="57"/>
    <s v=" Total_JP"/>
    <x v="57"/>
    <n v="0"/>
  </r>
  <r>
    <s v="Base"/>
    <s v="Baseline"/>
    <x v="0"/>
    <x v="0"/>
    <x v="57"/>
    <s v=" Total_JP"/>
    <x v="58"/>
    <n v="0"/>
  </r>
  <r>
    <s v="Base"/>
    <s v="Baseline"/>
    <x v="0"/>
    <x v="0"/>
    <x v="57"/>
    <s v=" Total_JP"/>
    <x v="59"/>
    <n v="0"/>
  </r>
  <r>
    <s v="Base"/>
    <s v="Baseline"/>
    <x v="0"/>
    <x v="0"/>
    <x v="57"/>
    <s v=" Total_JP"/>
    <x v="60"/>
    <n v="0"/>
  </r>
  <r>
    <s v="Base"/>
    <s v="Baseline"/>
    <x v="0"/>
    <x v="0"/>
    <x v="57"/>
    <s v=" Total_JP"/>
    <x v="61"/>
    <n v="0"/>
  </r>
  <r>
    <s v="Base"/>
    <s v="Baseline"/>
    <x v="0"/>
    <x v="0"/>
    <x v="57"/>
    <s v=" Total_JP"/>
    <x v="62"/>
    <n v="0"/>
  </r>
  <r>
    <s v="Base"/>
    <s v="Baseline"/>
    <x v="0"/>
    <x v="0"/>
    <x v="57"/>
    <s v=" Total_JP"/>
    <x v="63"/>
    <n v="0"/>
  </r>
  <r>
    <s v="Base"/>
    <s v="Baseline"/>
    <x v="0"/>
    <x v="0"/>
    <x v="57"/>
    <s v=" Total_JP"/>
    <x v="64"/>
    <n v="0"/>
  </r>
  <r>
    <s v="Base"/>
    <s v="Baseline"/>
    <x v="0"/>
    <x v="0"/>
    <x v="57"/>
    <s v=" Total_JP"/>
    <x v="65"/>
    <n v="0"/>
  </r>
  <r>
    <s v="Base"/>
    <s v="Baseline"/>
    <x v="0"/>
    <x v="0"/>
    <x v="57"/>
    <s v=" Total_JP"/>
    <x v="66"/>
    <n v="0"/>
  </r>
  <r>
    <s v="Base"/>
    <s v="Baseline"/>
    <x v="0"/>
    <x v="0"/>
    <x v="57"/>
    <s v=" Total_JP"/>
    <x v="67"/>
    <n v="0"/>
  </r>
  <r>
    <s v="Base"/>
    <s v="Baseline"/>
    <x v="0"/>
    <x v="0"/>
    <x v="57"/>
    <s v=" Total_JP"/>
    <x v="68"/>
    <n v="0"/>
  </r>
  <r>
    <s v="Base"/>
    <s v="Baseline"/>
    <x v="0"/>
    <x v="0"/>
    <x v="57"/>
    <s v=" Total_JP"/>
    <x v="69"/>
    <n v="0"/>
  </r>
  <r>
    <s v="Base"/>
    <s v="Baseline"/>
    <x v="0"/>
    <x v="0"/>
    <x v="57"/>
    <s v=" Total_JP"/>
    <x v="70"/>
    <n v="0"/>
  </r>
  <r>
    <s v="Base"/>
    <s v="Baseline"/>
    <x v="0"/>
    <x v="0"/>
    <x v="57"/>
    <s v=" Total_JP"/>
    <x v="71"/>
    <n v="0"/>
  </r>
  <r>
    <s v="Base"/>
    <s v="Baseline"/>
    <x v="0"/>
    <x v="0"/>
    <x v="57"/>
    <s v=" Total_JP"/>
    <x v="72"/>
    <n v="0"/>
  </r>
  <r>
    <s v="Base"/>
    <s v="Baseline"/>
    <x v="0"/>
    <x v="0"/>
    <x v="57"/>
    <s v=" Total_JP"/>
    <x v="73"/>
    <n v="0"/>
  </r>
  <r>
    <s v="Base"/>
    <s v="Baseline"/>
    <x v="0"/>
    <x v="0"/>
    <x v="57"/>
    <s v=" Total_JP"/>
    <x v="74"/>
    <n v="0"/>
  </r>
  <r>
    <s v="Base"/>
    <s v="Baseline"/>
    <x v="0"/>
    <x v="0"/>
    <x v="57"/>
    <s v=" Total_JP"/>
    <x v="75"/>
    <n v="0"/>
  </r>
  <r>
    <s v="Base"/>
    <s v="Baseline"/>
    <x v="0"/>
    <x v="0"/>
    <x v="57"/>
    <s v=" Total_JP"/>
    <x v="76"/>
    <n v="0"/>
  </r>
  <r>
    <s v="Base"/>
    <s v="Baseline"/>
    <x v="0"/>
    <x v="0"/>
    <x v="57"/>
    <s v=" Total_JP"/>
    <x v="77"/>
    <n v="0"/>
  </r>
  <r>
    <s v="Base"/>
    <s v="Baseline"/>
    <x v="0"/>
    <x v="0"/>
    <x v="57"/>
    <s v=" Total_JP"/>
    <x v="78"/>
    <n v="0"/>
  </r>
  <r>
    <s v="Base"/>
    <s v="Baseline"/>
    <x v="0"/>
    <x v="0"/>
    <x v="57"/>
    <s v=" Total_JP"/>
    <x v="79"/>
    <n v="0"/>
  </r>
  <r>
    <s v="Base"/>
    <s v="Baseline"/>
    <x v="0"/>
    <x v="0"/>
    <x v="57"/>
    <s v=" Total_JP"/>
    <x v="80"/>
    <n v="0"/>
  </r>
  <r>
    <s v="Base"/>
    <s v="Baseline"/>
    <x v="0"/>
    <x v="0"/>
    <x v="57"/>
    <s v=" Total_JP"/>
    <x v="81"/>
    <n v="0"/>
  </r>
  <r>
    <s v="Base"/>
    <s v="Baseline"/>
    <x v="0"/>
    <x v="0"/>
    <x v="57"/>
    <s v=" Total_JP"/>
    <x v="82"/>
    <n v="0"/>
  </r>
  <r>
    <s v="Base"/>
    <s v="Baseline"/>
    <x v="0"/>
    <x v="0"/>
    <x v="57"/>
    <s v=" Total_JP"/>
    <x v="83"/>
    <n v="0"/>
  </r>
  <r>
    <s v="Base"/>
    <s v="Baseline"/>
    <x v="0"/>
    <x v="0"/>
    <x v="57"/>
    <s v=" Total_JP"/>
    <x v="84"/>
    <n v="0"/>
  </r>
  <r>
    <s v="Base"/>
    <s v="Baseline"/>
    <x v="0"/>
    <x v="0"/>
    <x v="57"/>
    <s v=" Total_JP"/>
    <x v="85"/>
    <n v="0"/>
  </r>
  <r>
    <s v="Base"/>
    <s v="Baseline"/>
    <x v="0"/>
    <x v="0"/>
    <x v="57"/>
    <s v=" Total_JP"/>
    <x v="86"/>
    <n v="0"/>
  </r>
  <r>
    <s v="Base"/>
    <s v="Baseline"/>
    <x v="0"/>
    <x v="0"/>
    <x v="57"/>
    <s v=" Total_JP"/>
    <x v="87"/>
    <n v="0"/>
  </r>
  <r>
    <s v="Base"/>
    <s v="Baseline"/>
    <x v="0"/>
    <x v="0"/>
    <x v="57"/>
    <s v=" Total_JP"/>
    <x v="88"/>
    <n v="0"/>
  </r>
  <r>
    <s v="Base"/>
    <s v="Baseline"/>
    <x v="0"/>
    <x v="0"/>
    <x v="57"/>
    <s v=" Total_JP"/>
    <x v="89"/>
    <n v="0"/>
  </r>
  <r>
    <s v="Base"/>
    <s v="Baseline"/>
    <x v="0"/>
    <x v="0"/>
    <x v="57"/>
    <s v=" Total_JP"/>
    <x v="90"/>
    <n v="0"/>
  </r>
  <r>
    <s v="Base"/>
    <s v="Baseline"/>
    <x v="0"/>
    <x v="0"/>
    <x v="57"/>
    <s v=" Total_JP"/>
    <x v="91"/>
    <n v="0"/>
  </r>
  <r>
    <s v="Base"/>
    <s v="Baseline"/>
    <x v="0"/>
    <x v="0"/>
    <x v="57"/>
    <s v=" Total_JP"/>
    <x v="92"/>
    <n v="0"/>
  </r>
  <r>
    <s v="Base"/>
    <s v="Baseline"/>
    <x v="0"/>
    <x v="0"/>
    <x v="57"/>
    <s v=" Total_JP"/>
    <x v="93"/>
    <n v="0"/>
  </r>
  <r>
    <s v="Base"/>
    <s v="Baseline"/>
    <x v="0"/>
    <x v="0"/>
    <x v="57"/>
    <s v=" Total_JP"/>
    <x v="94"/>
    <n v="0"/>
  </r>
  <r>
    <s v="Base"/>
    <s v="Baseline"/>
    <x v="0"/>
    <x v="0"/>
    <x v="57"/>
    <s v=" Total_JP"/>
    <x v="95"/>
    <n v="0"/>
  </r>
  <r>
    <s v="Base"/>
    <s v="Baseline"/>
    <x v="0"/>
    <x v="0"/>
    <x v="57"/>
    <s v=" Total_JP"/>
    <x v="96"/>
    <n v="0"/>
  </r>
  <r>
    <s v="Base"/>
    <s v="Baseline"/>
    <x v="0"/>
    <x v="0"/>
    <x v="57"/>
    <s v=" Total_JP"/>
    <x v="97"/>
    <n v="0"/>
  </r>
  <r>
    <s v="Base"/>
    <s v="Baseline"/>
    <x v="0"/>
    <x v="0"/>
    <x v="57"/>
    <s v=" Total_JP"/>
    <x v="98"/>
    <n v="0"/>
  </r>
  <r>
    <s v="Base"/>
    <s v="Baseline"/>
    <x v="0"/>
    <x v="0"/>
    <x v="57"/>
    <s v=" Total_JP"/>
    <x v="99"/>
    <n v="0"/>
  </r>
  <r>
    <s v="Base"/>
    <s v="Baseline"/>
    <x v="0"/>
    <x v="0"/>
    <x v="57"/>
    <s v=" Total_JP"/>
    <x v="100"/>
    <n v="0"/>
  </r>
  <r>
    <s v="Base"/>
    <s v="Baseline"/>
    <x v="0"/>
    <x v="0"/>
    <x v="57"/>
    <s v=" Total_JP"/>
    <x v="101"/>
    <n v="0"/>
  </r>
  <r>
    <s v="Base"/>
    <s v="Baseline"/>
    <x v="0"/>
    <x v="0"/>
    <x v="57"/>
    <s v=" Total_JP"/>
    <x v="102"/>
    <n v="0"/>
  </r>
  <r>
    <s v="Base"/>
    <s v="Baseline"/>
    <x v="0"/>
    <x v="0"/>
    <x v="57"/>
    <s v=" Total_JP"/>
    <x v="103"/>
    <n v="0"/>
  </r>
  <r>
    <s v="Base"/>
    <s v="Baseline"/>
    <x v="0"/>
    <x v="0"/>
    <x v="57"/>
    <s v=" Total_JP"/>
    <x v="104"/>
    <n v="0"/>
  </r>
  <r>
    <s v="Base"/>
    <s v="Baseline"/>
    <x v="0"/>
    <x v="0"/>
    <x v="57"/>
    <s v=" Total_JP"/>
    <x v="105"/>
    <n v="0"/>
  </r>
  <r>
    <s v="Base"/>
    <s v="Baseline"/>
    <x v="0"/>
    <x v="0"/>
    <x v="57"/>
    <s v=" Total_JP"/>
    <x v="106"/>
    <n v="0"/>
  </r>
  <r>
    <s v="Base"/>
    <s v="Baseline"/>
    <x v="0"/>
    <x v="0"/>
    <x v="57"/>
    <s v=" Total_JP"/>
    <x v="107"/>
    <n v="0"/>
  </r>
  <r>
    <s v="Base"/>
    <s v="Baseline"/>
    <x v="0"/>
    <x v="0"/>
    <x v="57"/>
    <s v=" Total_JP"/>
    <x v="108"/>
    <n v="0"/>
  </r>
  <r>
    <s v="Base"/>
    <s v="Baseline"/>
    <x v="0"/>
    <x v="0"/>
    <x v="57"/>
    <s v=" Total_JP"/>
    <x v="109"/>
    <n v="0"/>
  </r>
  <r>
    <s v="Base"/>
    <s v="Baseline"/>
    <x v="0"/>
    <x v="0"/>
    <x v="57"/>
    <s v=" Total_JP"/>
    <x v="110"/>
    <n v="0"/>
  </r>
  <r>
    <s v="Base"/>
    <s v="Baseline"/>
    <x v="0"/>
    <x v="0"/>
    <x v="57"/>
    <s v=" Total_JP"/>
    <x v="111"/>
    <n v="0"/>
  </r>
  <r>
    <s v="Base"/>
    <s v="Baseline"/>
    <x v="0"/>
    <x v="0"/>
    <x v="57"/>
    <s v=" Total_JP"/>
    <x v="112"/>
    <n v="0"/>
  </r>
  <r>
    <s v="Base"/>
    <s v="Baseline"/>
    <x v="0"/>
    <x v="0"/>
    <x v="57"/>
    <s v=" Total_JP"/>
    <x v="113"/>
    <n v="0"/>
  </r>
  <r>
    <s v="Base"/>
    <s v="Baseline"/>
    <x v="0"/>
    <x v="0"/>
    <x v="57"/>
    <s v=" Total_JP"/>
    <x v="114"/>
    <n v="0"/>
  </r>
  <r>
    <s v="Base"/>
    <s v="Baseline"/>
    <x v="0"/>
    <x v="0"/>
    <x v="57"/>
    <s v=" Total_JP"/>
    <x v="115"/>
    <n v="0"/>
  </r>
  <r>
    <s v="Base"/>
    <s v="Baseline"/>
    <x v="0"/>
    <x v="0"/>
    <x v="57"/>
    <s v=" Total_JP"/>
    <x v="116"/>
    <n v="0"/>
  </r>
  <r>
    <s v="Base"/>
    <s v="Baseline"/>
    <x v="0"/>
    <x v="0"/>
    <x v="57"/>
    <s v=" Total_JP"/>
    <x v="117"/>
    <n v="0"/>
  </r>
  <r>
    <s v="Base"/>
    <s v="Baseline"/>
    <x v="0"/>
    <x v="0"/>
    <x v="57"/>
    <s v=" Total_JP"/>
    <x v="118"/>
    <n v="0"/>
  </r>
  <r>
    <s v="Base"/>
    <s v="Baseline"/>
    <x v="0"/>
    <x v="0"/>
    <x v="57"/>
    <s v=" Total_JP"/>
    <x v="119"/>
    <n v="0"/>
  </r>
  <r>
    <s v="Base"/>
    <s v="Baseline"/>
    <x v="0"/>
    <x v="0"/>
    <x v="57"/>
    <s v=" Total_JP"/>
    <x v="120"/>
    <n v="0"/>
  </r>
  <r>
    <s v="Base"/>
    <s v="Baseline"/>
    <x v="0"/>
    <x v="0"/>
    <x v="57"/>
    <s v=" Total_JP"/>
    <x v="121"/>
    <n v="0"/>
  </r>
  <r>
    <s v="Base"/>
    <s v="Baseline"/>
    <x v="0"/>
    <x v="0"/>
    <x v="57"/>
    <s v=" Total_JP"/>
    <x v="122"/>
    <n v="0"/>
  </r>
  <r>
    <s v="Base"/>
    <s v="Baseline"/>
    <x v="0"/>
    <x v="0"/>
    <x v="57"/>
    <s v=" Total_JP"/>
    <x v="123"/>
    <n v="0"/>
  </r>
  <r>
    <s v="Base"/>
    <s v="Baseline"/>
    <x v="0"/>
    <x v="0"/>
    <x v="57"/>
    <s v=" Total_JP"/>
    <x v="124"/>
    <n v="0"/>
  </r>
  <r>
    <s v="Base"/>
    <s v="Baseline"/>
    <x v="0"/>
    <x v="0"/>
    <x v="57"/>
    <s v=" Total_JP"/>
    <x v="125"/>
    <n v="0"/>
  </r>
  <r>
    <s v="Base"/>
    <s v="Baseline"/>
    <x v="0"/>
    <x v="0"/>
    <x v="57"/>
    <s v=" Total_JP"/>
    <x v="126"/>
    <n v="0"/>
  </r>
  <r>
    <s v="Base"/>
    <s v="Baseline"/>
    <x v="0"/>
    <x v="0"/>
    <x v="57"/>
    <s v=" Total_JP"/>
    <x v="127"/>
    <n v="0"/>
  </r>
  <r>
    <s v="Base"/>
    <s v="Baseline"/>
    <x v="0"/>
    <x v="0"/>
    <x v="57"/>
    <s v=" Total_JP"/>
    <x v="128"/>
    <n v="0"/>
  </r>
  <r>
    <s v="Base"/>
    <s v="Baseline"/>
    <x v="0"/>
    <x v="0"/>
    <x v="57"/>
    <s v=" Total_JP"/>
    <x v="129"/>
    <n v="0"/>
  </r>
  <r>
    <s v="Base"/>
    <s v="Baseline"/>
    <x v="0"/>
    <x v="0"/>
    <x v="57"/>
    <s v=" Total_JP"/>
    <x v="130"/>
    <n v="0"/>
  </r>
  <r>
    <s v="Base"/>
    <s v="Baseline"/>
    <x v="0"/>
    <x v="0"/>
    <x v="57"/>
    <s v=" Total_JP"/>
    <x v="131"/>
    <n v="0"/>
  </r>
  <r>
    <s v="Base"/>
    <s v="Baseline"/>
    <x v="0"/>
    <x v="0"/>
    <x v="57"/>
    <s v=" Total_JP"/>
    <x v="132"/>
    <n v="0"/>
  </r>
  <r>
    <s v="Base"/>
    <s v="Baseline"/>
    <x v="0"/>
    <x v="0"/>
    <x v="57"/>
    <s v=" Total_JP"/>
    <x v="133"/>
    <n v="0"/>
  </r>
  <r>
    <s v="Base"/>
    <s v="Baseline"/>
    <x v="0"/>
    <x v="0"/>
    <x v="57"/>
    <s v=" Total_JP"/>
    <x v="134"/>
    <n v="0"/>
  </r>
  <r>
    <s v="Base"/>
    <s v="Baseline"/>
    <x v="0"/>
    <x v="0"/>
    <x v="57"/>
    <s v=" Total_JP"/>
    <x v="135"/>
    <n v="0"/>
  </r>
  <r>
    <s v="Base"/>
    <s v="Baseline"/>
    <x v="0"/>
    <x v="0"/>
    <x v="57"/>
    <s v=" Total_JP"/>
    <x v="136"/>
    <n v="0"/>
  </r>
  <r>
    <s v="Base"/>
    <s v="Baseline"/>
    <x v="0"/>
    <x v="0"/>
    <x v="57"/>
    <s v=" Total_JP"/>
    <x v="137"/>
    <n v="0"/>
  </r>
  <r>
    <s v="Base"/>
    <s v="Baseline"/>
    <x v="0"/>
    <x v="0"/>
    <x v="57"/>
    <s v=" Total_JP"/>
    <x v="138"/>
    <n v="0"/>
  </r>
  <r>
    <s v="Base"/>
    <s v="Baseline"/>
    <x v="0"/>
    <x v="0"/>
    <x v="57"/>
    <s v=" Total_JP"/>
    <x v="139"/>
    <n v="0"/>
  </r>
  <r>
    <s v="Base"/>
    <s v="Baseline"/>
    <x v="0"/>
    <x v="0"/>
    <x v="57"/>
    <s v=" Total_JP"/>
    <x v="140"/>
    <n v="0"/>
  </r>
  <r>
    <s v="Base"/>
    <s v="Baseline"/>
    <x v="0"/>
    <x v="0"/>
    <x v="57"/>
    <s v=" Total_JP"/>
    <x v="141"/>
    <n v="0"/>
  </r>
  <r>
    <s v="Base"/>
    <s v="Baseline"/>
    <x v="0"/>
    <x v="0"/>
    <x v="57"/>
    <s v=" Total_JP"/>
    <x v="142"/>
    <n v="0"/>
  </r>
  <r>
    <s v="Base"/>
    <s v="Baseline"/>
    <x v="0"/>
    <x v="0"/>
    <x v="57"/>
    <s v=" Total_JP"/>
    <x v="143"/>
    <n v="0"/>
  </r>
  <r>
    <s v="Base"/>
    <s v="Baseline"/>
    <x v="0"/>
    <x v="0"/>
    <x v="57"/>
    <s v=" Total_JP"/>
    <x v="144"/>
    <n v="0"/>
  </r>
  <r>
    <s v="Base"/>
    <s v="Baseline"/>
    <x v="0"/>
    <x v="0"/>
    <x v="57"/>
    <s v=" Total_JP"/>
    <x v="145"/>
    <n v="0"/>
  </r>
  <r>
    <s v="Base"/>
    <s v="Baseline"/>
    <x v="0"/>
    <x v="0"/>
    <x v="57"/>
    <s v=" Total_JP"/>
    <x v="146"/>
    <n v="0"/>
  </r>
  <r>
    <s v="Base"/>
    <s v="Baseline"/>
    <x v="0"/>
    <x v="0"/>
    <x v="57"/>
    <s v=" Total_JP"/>
    <x v="147"/>
    <n v="0"/>
  </r>
  <r>
    <s v="Base"/>
    <s v="Baseline"/>
    <x v="0"/>
    <x v="0"/>
    <x v="57"/>
    <s v=" Total_JP"/>
    <x v="148"/>
    <n v="0"/>
  </r>
  <r>
    <s v="Base"/>
    <s v="Baseline"/>
    <x v="0"/>
    <x v="0"/>
    <x v="57"/>
    <s v=" Total_JP"/>
    <x v="149"/>
    <n v="0"/>
  </r>
  <r>
    <s v="Base"/>
    <s v="Baseline"/>
    <x v="0"/>
    <x v="0"/>
    <x v="57"/>
    <s v=" Total_JP"/>
    <x v="150"/>
    <n v="0"/>
  </r>
  <r>
    <s v="Base"/>
    <s v="Baseline"/>
    <x v="0"/>
    <x v="0"/>
    <x v="57"/>
    <s v=" Total_JP"/>
    <x v="151"/>
    <n v="0"/>
  </r>
  <r>
    <s v="Base"/>
    <s v="Baseline"/>
    <x v="0"/>
    <x v="0"/>
    <x v="57"/>
    <s v=" Total_JP"/>
    <x v="152"/>
    <n v="0"/>
  </r>
  <r>
    <s v="Base"/>
    <s v="Baseline"/>
    <x v="0"/>
    <x v="0"/>
    <x v="57"/>
    <s v=" Total_JP"/>
    <x v="153"/>
    <n v="0"/>
  </r>
  <r>
    <s v="Base"/>
    <s v="Baseline"/>
    <x v="0"/>
    <x v="0"/>
    <x v="57"/>
    <s v=" Total_JP"/>
    <x v="154"/>
    <n v="0"/>
  </r>
  <r>
    <s v="Base"/>
    <s v="Baseline"/>
    <x v="0"/>
    <x v="0"/>
    <x v="57"/>
    <s v=" Total_JP"/>
    <x v="155"/>
    <n v="0"/>
  </r>
  <r>
    <s v="Base"/>
    <s v="Baseline"/>
    <x v="0"/>
    <x v="0"/>
    <x v="58"/>
    <s v=" Total_JP"/>
    <x v="0"/>
    <n v="0"/>
  </r>
  <r>
    <s v="Base"/>
    <s v="Baseline"/>
    <x v="0"/>
    <x v="0"/>
    <x v="58"/>
    <s v=" Total_JP"/>
    <x v="1"/>
    <n v="0"/>
  </r>
  <r>
    <s v="Base"/>
    <s v="Baseline"/>
    <x v="0"/>
    <x v="0"/>
    <x v="58"/>
    <s v=" Total_JP"/>
    <x v="2"/>
    <n v="0"/>
  </r>
  <r>
    <s v="Base"/>
    <s v="Baseline"/>
    <x v="0"/>
    <x v="0"/>
    <x v="58"/>
    <s v=" Total_JP"/>
    <x v="3"/>
    <n v="0"/>
  </r>
  <r>
    <s v="Base"/>
    <s v="Baseline"/>
    <x v="0"/>
    <x v="0"/>
    <x v="58"/>
    <s v=" Total_JP"/>
    <x v="4"/>
    <n v="0"/>
  </r>
  <r>
    <s v="Base"/>
    <s v="Baseline"/>
    <x v="0"/>
    <x v="0"/>
    <x v="58"/>
    <s v=" Total_JP"/>
    <x v="5"/>
    <n v="0"/>
  </r>
  <r>
    <s v="Base"/>
    <s v="Baseline"/>
    <x v="0"/>
    <x v="0"/>
    <x v="58"/>
    <s v=" Total_JP"/>
    <x v="6"/>
    <n v="0"/>
  </r>
  <r>
    <s v="Base"/>
    <s v="Baseline"/>
    <x v="0"/>
    <x v="0"/>
    <x v="58"/>
    <s v=" Total_JP"/>
    <x v="7"/>
    <n v="0"/>
  </r>
  <r>
    <s v="Base"/>
    <s v="Baseline"/>
    <x v="0"/>
    <x v="0"/>
    <x v="58"/>
    <s v=" Total_JP"/>
    <x v="8"/>
    <n v="0"/>
  </r>
  <r>
    <s v="Base"/>
    <s v="Baseline"/>
    <x v="0"/>
    <x v="0"/>
    <x v="58"/>
    <s v=" Total_JP"/>
    <x v="9"/>
    <n v="0"/>
  </r>
  <r>
    <s v="Base"/>
    <s v="Baseline"/>
    <x v="0"/>
    <x v="0"/>
    <x v="58"/>
    <s v=" Total_JP"/>
    <x v="10"/>
    <n v="0"/>
  </r>
  <r>
    <s v="Base"/>
    <s v="Baseline"/>
    <x v="0"/>
    <x v="0"/>
    <x v="58"/>
    <s v=" Total_JP"/>
    <x v="11"/>
    <n v="0"/>
  </r>
  <r>
    <s v="Base"/>
    <s v="Baseline"/>
    <x v="0"/>
    <x v="0"/>
    <x v="58"/>
    <s v=" Total_JP"/>
    <x v="12"/>
    <n v="0"/>
  </r>
  <r>
    <s v="Base"/>
    <s v="Baseline"/>
    <x v="0"/>
    <x v="0"/>
    <x v="58"/>
    <s v=" Total_JP"/>
    <x v="13"/>
    <n v="0"/>
  </r>
  <r>
    <s v="Base"/>
    <s v="Baseline"/>
    <x v="0"/>
    <x v="0"/>
    <x v="58"/>
    <s v=" Total_JP"/>
    <x v="14"/>
    <n v="0"/>
  </r>
  <r>
    <s v="Base"/>
    <s v="Baseline"/>
    <x v="0"/>
    <x v="0"/>
    <x v="58"/>
    <s v=" Total_JP"/>
    <x v="15"/>
    <n v="0"/>
  </r>
  <r>
    <s v="Base"/>
    <s v="Baseline"/>
    <x v="0"/>
    <x v="0"/>
    <x v="58"/>
    <s v=" Total_JP"/>
    <x v="16"/>
    <n v="0"/>
  </r>
  <r>
    <s v="Base"/>
    <s v="Baseline"/>
    <x v="0"/>
    <x v="0"/>
    <x v="58"/>
    <s v=" Total_JP"/>
    <x v="17"/>
    <n v="0"/>
  </r>
  <r>
    <s v="Base"/>
    <s v="Baseline"/>
    <x v="0"/>
    <x v="0"/>
    <x v="58"/>
    <s v=" Total_JP"/>
    <x v="18"/>
    <n v="0"/>
  </r>
  <r>
    <s v="Base"/>
    <s v="Baseline"/>
    <x v="0"/>
    <x v="0"/>
    <x v="58"/>
    <s v=" Total_JP"/>
    <x v="19"/>
    <n v="0"/>
  </r>
  <r>
    <s v="Base"/>
    <s v="Baseline"/>
    <x v="0"/>
    <x v="0"/>
    <x v="58"/>
    <s v=" Total_JP"/>
    <x v="20"/>
    <n v="0"/>
  </r>
  <r>
    <s v="Base"/>
    <s v="Baseline"/>
    <x v="0"/>
    <x v="0"/>
    <x v="58"/>
    <s v=" Total_JP"/>
    <x v="21"/>
    <n v="0"/>
  </r>
  <r>
    <s v="Base"/>
    <s v="Baseline"/>
    <x v="0"/>
    <x v="0"/>
    <x v="58"/>
    <s v=" Total_JP"/>
    <x v="22"/>
    <n v="0"/>
  </r>
  <r>
    <s v="Base"/>
    <s v="Baseline"/>
    <x v="0"/>
    <x v="0"/>
    <x v="58"/>
    <s v=" Total_JP"/>
    <x v="23"/>
    <n v="0"/>
  </r>
  <r>
    <s v="Base"/>
    <s v="Baseline"/>
    <x v="0"/>
    <x v="0"/>
    <x v="58"/>
    <s v=" Total_JP"/>
    <x v="24"/>
    <n v="0"/>
  </r>
  <r>
    <s v="Base"/>
    <s v="Baseline"/>
    <x v="0"/>
    <x v="0"/>
    <x v="58"/>
    <s v=" Total_JP"/>
    <x v="25"/>
    <n v="-801950.79336430004"/>
  </r>
  <r>
    <s v="Base"/>
    <s v="Baseline"/>
    <x v="0"/>
    <x v="0"/>
    <x v="58"/>
    <s v=" Total_JP"/>
    <x v="26"/>
    <n v="0"/>
  </r>
  <r>
    <s v="Base"/>
    <s v="Baseline"/>
    <x v="0"/>
    <x v="0"/>
    <x v="58"/>
    <s v=" Total_JP"/>
    <x v="27"/>
    <n v="0"/>
  </r>
  <r>
    <s v="Base"/>
    <s v="Baseline"/>
    <x v="0"/>
    <x v="0"/>
    <x v="58"/>
    <s v=" Total_JP"/>
    <x v="28"/>
    <n v="0"/>
  </r>
  <r>
    <s v="Base"/>
    <s v="Baseline"/>
    <x v="0"/>
    <x v="0"/>
    <x v="58"/>
    <s v=" Total_JP"/>
    <x v="29"/>
    <n v="0"/>
  </r>
  <r>
    <s v="Base"/>
    <s v="Baseline"/>
    <x v="0"/>
    <x v="0"/>
    <x v="58"/>
    <s v=" Total_JP"/>
    <x v="30"/>
    <n v="0"/>
  </r>
  <r>
    <s v="Base"/>
    <s v="Baseline"/>
    <x v="0"/>
    <x v="0"/>
    <x v="58"/>
    <s v=" Total_JP"/>
    <x v="31"/>
    <n v="0"/>
  </r>
  <r>
    <s v="Base"/>
    <s v="Baseline"/>
    <x v="0"/>
    <x v="0"/>
    <x v="58"/>
    <s v=" Total_JP"/>
    <x v="32"/>
    <n v="0"/>
  </r>
  <r>
    <s v="Base"/>
    <s v="Baseline"/>
    <x v="0"/>
    <x v="0"/>
    <x v="58"/>
    <s v=" Total_JP"/>
    <x v="33"/>
    <n v="0"/>
  </r>
  <r>
    <s v="Base"/>
    <s v="Baseline"/>
    <x v="0"/>
    <x v="0"/>
    <x v="58"/>
    <s v=" Total_JP"/>
    <x v="34"/>
    <n v="0"/>
  </r>
  <r>
    <s v="Base"/>
    <s v="Baseline"/>
    <x v="0"/>
    <x v="0"/>
    <x v="58"/>
    <s v=" Total_JP"/>
    <x v="35"/>
    <n v="0"/>
  </r>
  <r>
    <s v="Base"/>
    <s v="Baseline"/>
    <x v="0"/>
    <x v="0"/>
    <x v="58"/>
    <s v=" Total_JP"/>
    <x v="36"/>
    <n v="0"/>
  </r>
  <r>
    <s v="Base"/>
    <s v="Baseline"/>
    <x v="0"/>
    <x v="0"/>
    <x v="58"/>
    <s v=" Total_JP"/>
    <x v="37"/>
    <n v="0"/>
  </r>
  <r>
    <s v="Base"/>
    <s v="Baseline"/>
    <x v="0"/>
    <x v="0"/>
    <x v="58"/>
    <s v=" Total_JP"/>
    <x v="38"/>
    <n v="0"/>
  </r>
  <r>
    <s v="Base"/>
    <s v="Baseline"/>
    <x v="0"/>
    <x v="0"/>
    <x v="58"/>
    <s v=" Total_JP"/>
    <x v="39"/>
    <n v="0"/>
  </r>
  <r>
    <s v="Base"/>
    <s v="Baseline"/>
    <x v="0"/>
    <x v="0"/>
    <x v="58"/>
    <s v=" Total_JP"/>
    <x v="40"/>
    <n v="0"/>
  </r>
  <r>
    <s v="Base"/>
    <s v="Baseline"/>
    <x v="0"/>
    <x v="0"/>
    <x v="58"/>
    <s v=" Total_JP"/>
    <x v="41"/>
    <n v="0"/>
  </r>
  <r>
    <s v="Base"/>
    <s v="Baseline"/>
    <x v="0"/>
    <x v="0"/>
    <x v="58"/>
    <s v=" Total_JP"/>
    <x v="42"/>
    <n v="0"/>
  </r>
  <r>
    <s v="Base"/>
    <s v="Baseline"/>
    <x v="0"/>
    <x v="0"/>
    <x v="58"/>
    <s v=" Total_JP"/>
    <x v="43"/>
    <n v="0"/>
  </r>
  <r>
    <s v="Base"/>
    <s v="Baseline"/>
    <x v="0"/>
    <x v="0"/>
    <x v="58"/>
    <s v=" Total_JP"/>
    <x v="44"/>
    <n v="0"/>
  </r>
  <r>
    <s v="Base"/>
    <s v="Baseline"/>
    <x v="0"/>
    <x v="0"/>
    <x v="58"/>
    <s v=" Total_JP"/>
    <x v="45"/>
    <n v="0"/>
  </r>
  <r>
    <s v="Base"/>
    <s v="Baseline"/>
    <x v="0"/>
    <x v="0"/>
    <x v="58"/>
    <s v=" Total_JP"/>
    <x v="46"/>
    <n v="0"/>
  </r>
  <r>
    <s v="Base"/>
    <s v="Baseline"/>
    <x v="0"/>
    <x v="0"/>
    <x v="58"/>
    <s v=" Total_JP"/>
    <x v="47"/>
    <n v="0"/>
  </r>
  <r>
    <s v="Base"/>
    <s v="Baseline"/>
    <x v="0"/>
    <x v="0"/>
    <x v="58"/>
    <s v=" Total_JP"/>
    <x v="48"/>
    <n v="0"/>
  </r>
  <r>
    <s v="Base"/>
    <s v="Baseline"/>
    <x v="0"/>
    <x v="0"/>
    <x v="58"/>
    <s v=" Total_JP"/>
    <x v="49"/>
    <n v="0"/>
  </r>
  <r>
    <s v="Base"/>
    <s v="Baseline"/>
    <x v="0"/>
    <x v="0"/>
    <x v="58"/>
    <s v=" Total_JP"/>
    <x v="50"/>
    <n v="0"/>
  </r>
  <r>
    <s v="Base"/>
    <s v="Baseline"/>
    <x v="0"/>
    <x v="0"/>
    <x v="58"/>
    <s v=" Total_JP"/>
    <x v="51"/>
    <n v="0"/>
  </r>
  <r>
    <s v="Base"/>
    <s v="Baseline"/>
    <x v="0"/>
    <x v="0"/>
    <x v="58"/>
    <s v=" Total_JP"/>
    <x v="52"/>
    <n v="0"/>
  </r>
  <r>
    <s v="Base"/>
    <s v="Baseline"/>
    <x v="0"/>
    <x v="0"/>
    <x v="58"/>
    <s v=" Total_JP"/>
    <x v="53"/>
    <n v="0"/>
  </r>
  <r>
    <s v="Base"/>
    <s v="Baseline"/>
    <x v="0"/>
    <x v="0"/>
    <x v="58"/>
    <s v=" Total_JP"/>
    <x v="54"/>
    <n v="0"/>
  </r>
  <r>
    <s v="Base"/>
    <s v="Baseline"/>
    <x v="0"/>
    <x v="0"/>
    <x v="58"/>
    <s v=" Total_JP"/>
    <x v="55"/>
    <n v="0"/>
  </r>
  <r>
    <s v="Base"/>
    <s v="Baseline"/>
    <x v="0"/>
    <x v="0"/>
    <x v="58"/>
    <s v=" Total_JP"/>
    <x v="56"/>
    <n v="0"/>
  </r>
  <r>
    <s v="Base"/>
    <s v="Baseline"/>
    <x v="0"/>
    <x v="0"/>
    <x v="58"/>
    <s v=" Total_JP"/>
    <x v="57"/>
    <n v="0"/>
  </r>
  <r>
    <s v="Base"/>
    <s v="Baseline"/>
    <x v="0"/>
    <x v="0"/>
    <x v="58"/>
    <s v=" Total_JP"/>
    <x v="58"/>
    <n v="0"/>
  </r>
  <r>
    <s v="Base"/>
    <s v="Baseline"/>
    <x v="0"/>
    <x v="0"/>
    <x v="58"/>
    <s v=" Total_JP"/>
    <x v="59"/>
    <n v="0"/>
  </r>
  <r>
    <s v="Base"/>
    <s v="Baseline"/>
    <x v="0"/>
    <x v="0"/>
    <x v="58"/>
    <s v=" Total_JP"/>
    <x v="60"/>
    <n v="0"/>
  </r>
  <r>
    <s v="Base"/>
    <s v="Baseline"/>
    <x v="0"/>
    <x v="0"/>
    <x v="58"/>
    <s v=" Total_JP"/>
    <x v="61"/>
    <n v="0"/>
  </r>
  <r>
    <s v="Base"/>
    <s v="Baseline"/>
    <x v="0"/>
    <x v="0"/>
    <x v="58"/>
    <s v=" Total_JP"/>
    <x v="62"/>
    <n v="0"/>
  </r>
  <r>
    <s v="Base"/>
    <s v="Baseline"/>
    <x v="0"/>
    <x v="0"/>
    <x v="58"/>
    <s v=" Total_JP"/>
    <x v="63"/>
    <n v="0"/>
  </r>
  <r>
    <s v="Base"/>
    <s v="Baseline"/>
    <x v="0"/>
    <x v="0"/>
    <x v="58"/>
    <s v=" Total_JP"/>
    <x v="64"/>
    <n v="0"/>
  </r>
  <r>
    <s v="Base"/>
    <s v="Baseline"/>
    <x v="0"/>
    <x v="0"/>
    <x v="58"/>
    <s v=" Total_JP"/>
    <x v="65"/>
    <n v="0"/>
  </r>
  <r>
    <s v="Base"/>
    <s v="Baseline"/>
    <x v="0"/>
    <x v="0"/>
    <x v="58"/>
    <s v=" Total_JP"/>
    <x v="66"/>
    <n v="0"/>
  </r>
  <r>
    <s v="Base"/>
    <s v="Baseline"/>
    <x v="0"/>
    <x v="0"/>
    <x v="58"/>
    <s v=" Total_JP"/>
    <x v="67"/>
    <n v="0"/>
  </r>
  <r>
    <s v="Base"/>
    <s v="Baseline"/>
    <x v="0"/>
    <x v="0"/>
    <x v="58"/>
    <s v=" Total_JP"/>
    <x v="68"/>
    <n v="0"/>
  </r>
  <r>
    <s v="Base"/>
    <s v="Baseline"/>
    <x v="0"/>
    <x v="0"/>
    <x v="58"/>
    <s v=" Total_JP"/>
    <x v="69"/>
    <n v="0"/>
  </r>
  <r>
    <s v="Base"/>
    <s v="Baseline"/>
    <x v="0"/>
    <x v="0"/>
    <x v="58"/>
    <s v=" Total_JP"/>
    <x v="70"/>
    <n v="0"/>
  </r>
  <r>
    <s v="Base"/>
    <s v="Baseline"/>
    <x v="0"/>
    <x v="0"/>
    <x v="58"/>
    <s v=" Total_JP"/>
    <x v="71"/>
    <n v="0"/>
  </r>
  <r>
    <s v="Base"/>
    <s v="Baseline"/>
    <x v="0"/>
    <x v="0"/>
    <x v="58"/>
    <s v=" Total_JP"/>
    <x v="72"/>
    <n v="0"/>
  </r>
  <r>
    <s v="Base"/>
    <s v="Baseline"/>
    <x v="0"/>
    <x v="0"/>
    <x v="58"/>
    <s v=" Total_JP"/>
    <x v="73"/>
    <n v="0"/>
  </r>
  <r>
    <s v="Base"/>
    <s v="Baseline"/>
    <x v="0"/>
    <x v="0"/>
    <x v="58"/>
    <s v=" Total_JP"/>
    <x v="74"/>
    <n v="0"/>
  </r>
  <r>
    <s v="Base"/>
    <s v="Baseline"/>
    <x v="0"/>
    <x v="0"/>
    <x v="58"/>
    <s v=" Total_JP"/>
    <x v="75"/>
    <n v="0"/>
  </r>
  <r>
    <s v="Base"/>
    <s v="Baseline"/>
    <x v="0"/>
    <x v="0"/>
    <x v="58"/>
    <s v=" Total_JP"/>
    <x v="76"/>
    <n v="0"/>
  </r>
  <r>
    <s v="Base"/>
    <s v="Baseline"/>
    <x v="0"/>
    <x v="0"/>
    <x v="58"/>
    <s v=" Total_JP"/>
    <x v="77"/>
    <n v="0"/>
  </r>
  <r>
    <s v="Base"/>
    <s v="Baseline"/>
    <x v="0"/>
    <x v="0"/>
    <x v="58"/>
    <s v=" Total_JP"/>
    <x v="78"/>
    <n v="0"/>
  </r>
  <r>
    <s v="Base"/>
    <s v="Baseline"/>
    <x v="0"/>
    <x v="0"/>
    <x v="58"/>
    <s v=" Total_JP"/>
    <x v="79"/>
    <n v="0"/>
  </r>
  <r>
    <s v="Base"/>
    <s v="Baseline"/>
    <x v="0"/>
    <x v="0"/>
    <x v="58"/>
    <s v=" Total_JP"/>
    <x v="80"/>
    <n v="0"/>
  </r>
  <r>
    <s v="Base"/>
    <s v="Baseline"/>
    <x v="0"/>
    <x v="0"/>
    <x v="58"/>
    <s v=" Total_JP"/>
    <x v="81"/>
    <n v="0"/>
  </r>
  <r>
    <s v="Base"/>
    <s v="Baseline"/>
    <x v="0"/>
    <x v="0"/>
    <x v="58"/>
    <s v=" Total_JP"/>
    <x v="82"/>
    <n v="0"/>
  </r>
  <r>
    <s v="Base"/>
    <s v="Baseline"/>
    <x v="0"/>
    <x v="0"/>
    <x v="58"/>
    <s v=" Total_JP"/>
    <x v="83"/>
    <n v="0"/>
  </r>
  <r>
    <s v="Base"/>
    <s v="Baseline"/>
    <x v="0"/>
    <x v="0"/>
    <x v="58"/>
    <s v=" Total_JP"/>
    <x v="84"/>
    <n v="0"/>
  </r>
  <r>
    <s v="Base"/>
    <s v="Baseline"/>
    <x v="0"/>
    <x v="0"/>
    <x v="58"/>
    <s v=" Total_JP"/>
    <x v="85"/>
    <n v="0"/>
  </r>
  <r>
    <s v="Base"/>
    <s v="Baseline"/>
    <x v="0"/>
    <x v="0"/>
    <x v="58"/>
    <s v=" Total_JP"/>
    <x v="86"/>
    <n v="0"/>
  </r>
  <r>
    <s v="Base"/>
    <s v="Baseline"/>
    <x v="0"/>
    <x v="0"/>
    <x v="58"/>
    <s v=" Total_JP"/>
    <x v="87"/>
    <n v="0"/>
  </r>
  <r>
    <s v="Base"/>
    <s v="Baseline"/>
    <x v="0"/>
    <x v="0"/>
    <x v="58"/>
    <s v=" Total_JP"/>
    <x v="88"/>
    <n v="0"/>
  </r>
  <r>
    <s v="Base"/>
    <s v="Baseline"/>
    <x v="0"/>
    <x v="0"/>
    <x v="58"/>
    <s v=" Total_JP"/>
    <x v="89"/>
    <n v="0"/>
  </r>
  <r>
    <s v="Base"/>
    <s v="Baseline"/>
    <x v="0"/>
    <x v="0"/>
    <x v="58"/>
    <s v=" Total_JP"/>
    <x v="90"/>
    <n v="0"/>
  </r>
  <r>
    <s v="Base"/>
    <s v="Baseline"/>
    <x v="0"/>
    <x v="0"/>
    <x v="58"/>
    <s v=" Total_JP"/>
    <x v="91"/>
    <n v="0"/>
  </r>
  <r>
    <s v="Base"/>
    <s v="Baseline"/>
    <x v="0"/>
    <x v="0"/>
    <x v="58"/>
    <s v=" Total_JP"/>
    <x v="92"/>
    <n v="0"/>
  </r>
  <r>
    <s v="Base"/>
    <s v="Baseline"/>
    <x v="0"/>
    <x v="0"/>
    <x v="58"/>
    <s v=" Total_JP"/>
    <x v="93"/>
    <n v="0"/>
  </r>
  <r>
    <s v="Base"/>
    <s v="Baseline"/>
    <x v="0"/>
    <x v="0"/>
    <x v="58"/>
    <s v=" Total_JP"/>
    <x v="94"/>
    <n v="0"/>
  </r>
  <r>
    <s v="Base"/>
    <s v="Baseline"/>
    <x v="0"/>
    <x v="0"/>
    <x v="58"/>
    <s v=" Total_JP"/>
    <x v="95"/>
    <n v="0"/>
  </r>
  <r>
    <s v="Base"/>
    <s v="Baseline"/>
    <x v="0"/>
    <x v="0"/>
    <x v="58"/>
    <s v=" Total_JP"/>
    <x v="96"/>
    <n v="0"/>
  </r>
  <r>
    <s v="Base"/>
    <s v="Baseline"/>
    <x v="0"/>
    <x v="0"/>
    <x v="58"/>
    <s v=" Total_JP"/>
    <x v="97"/>
    <n v="0"/>
  </r>
  <r>
    <s v="Base"/>
    <s v="Baseline"/>
    <x v="0"/>
    <x v="0"/>
    <x v="58"/>
    <s v=" Total_JP"/>
    <x v="98"/>
    <n v="0"/>
  </r>
  <r>
    <s v="Base"/>
    <s v="Baseline"/>
    <x v="0"/>
    <x v="0"/>
    <x v="58"/>
    <s v=" Total_JP"/>
    <x v="99"/>
    <n v="0"/>
  </r>
  <r>
    <s v="Base"/>
    <s v="Baseline"/>
    <x v="0"/>
    <x v="0"/>
    <x v="58"/>
    <s v=" Total_JP"/>
    <x v="100"/>
    <n v="0"/>
  </r>
  <r>
    <s v="Base"/>
    <s v="Baseline"/>
    <x v="0"/>
    <x v="0"/>
    <x v="58"/>
    <s v=" Total_JP"/>
    <x v="101"/>
    <n v="0"/>
  </r>
  <r>
    <s v="Base"/>
    <s v="Baseline"/>
    <x v="0"/>
    <x v="0"/>
    <x v="58"/>
    <s v=" Total_JP"/>
    <x v="102"/>
    <n v="0"/>
  </r>
  <r>
    <s v="Base"/>
    <s v="Baseline"/>
    <x v="0"/>
    <x v="0"/>
    <x v="58"/>
    <s v=" Total_JP"/>
    <x v="103"/>
    <n v="0"/>
  </r>
  <r>
    <s v="Base"/>
    <s v="Baseline"/>
    <x v="0"/>
    <x v="0"/>
    <x v="58"/>
    <s v=" Total_JP"/>
    <x v="104"/>
    <n v="0"/>
  </r>
  <r>
    <s v="Base"/>
    <s v="Baseline"/>
    <x v="0"/>
    <x v="0"/>
    <x v="58"/>
    <s v=" Total_JP"/>
    <x v="105"/>
    <n v="0"/>
  </r>
  <r>
    <s v="Base"/>
    <s v="Baseline"/>
    <x v="0"/>
    <x v="0"/>
    <x v="58"/>
    <s v=" Total_JP"/>
    <x v="106"/>
    <n v="0"/>
  </r>
  <r>
    <s v="Base"/>
    <s v="Baseline"/>
    <x v="0"/>
    <x v="0"/>
    <x v="58"/>
    <s v=" Total_JP"/>
    <x v="107"/>
    <n v="0"/>
  </r>
  <r>
    <s v="Base"/>
    <s v="Baseline"/>
    <x v="0"/>
    <x v="0"/>
    <x v="58"/>
    <s v=" Total_JP"/>
    <x v="108"/>
    <n v="0"/>
  </r>
  <r>
    <s v="Base"/>
    <s v="Baseline"/>
    <x v="0"/>
    <x v="0"/>
    <x v="58"/>
    <s v=" Total_JP"/>
    <x v="109"/>
    <n v="0"/>
  </r>
  <r>
    <s v="Base"/>
    <s v="Baseline"/>
    <x v="0"/>
    <x v="0"/>
    <x v="58"/>
    <s v=" Total_JP"/>
    <x v="110"/>
    <n v="0"/>
  </r>
  <r>
    <s v="Base"/>
    <s v="Baseline"/>
    <x v="0"/>
    <x v="0"/>
    <x v="58"/>
    <s v=" Total_JP"/>
    <x v="111"/>
    <n v="0"/>
  </r>
  <r>
    <s v="Base"/>
    <s v="Baseline"/>
    <x v="0"/>
    <x v="0"/>
    <x v="58"/>
    <s v=" Total_JP"/>
    <x v="112"/>
    <n v="0"/>
  </r>
  <r>
    <s v="Base"/>
    <s v="Baseline"/>
    <x v="0"/>
    <x v="0"/>
    <x v="58"/>
    <s v=" Total_JP"/>
    <x v="113"/>
    <n v="0"/>
  </r>
  <r>
    <s v="Base"/>
    <s v="Baseline"/>
    <x v="0"/>
    <x v="0"/>
    <x v="58"/>
    <s v=" Total_JP"/>
    <x v="114"/>
    <n v="0"/>
  </r>
  <r>
    <s v="Base"/>
    <s v="Baseline"/>
    <x v="0"/>
    <x v="0"/>
    <x v="58"/>
    <s v=" Total_JP"/>
    <x v="115"/>
    <n v="0"/>
  </r>
  <r>
    <s v="Base"/>
    <s v="Baseline"/>
    <x v="0"/>
    <x v="0"/>
    <x v="58"/>
    <s v=" Total_JP"/>
    <x v="116"/>
    <n v="0"/>
  </r>
  <r>
    <s v="Base"/>
    <s v="Baseline"/>
    <x v="0"/>
    <x v="0"/>
    <x v="58"/>
    <s v=" Total_JP"/>
    <x v="117"/>
    <n v="0"/>
  </r>
  <r>
    <s v="Base"/>
    <s v="Baseline"/>
    <x v="0"/>
    <x v="0"/>
    <x v="58"/>
    <s v=" Total_JP"/>
    <x v="118"/>
    <n v="0"/>
  </r>
  <r>
    <s v="Base"/>
    <s v="Baseline"/>
    <x v="0"/>
    <x v="0"/>
    <x v="58"/>
    <s v=" Total_JP"/>
    <x v="119"/>
    <n v="0"/>
  </r>
  <r>
    <s v="Base"/>
    <s v="Baseline"/>
    <x v="0"/>
    <x v="0"/>
    <x v="58"/>
    <s v=" Total_JP"/>
    <x v="120"/>
    <n v="0"/>
  </r>
  <r>
    <s v="Base"/>
    <s v="Baseline"/>
    <x v="0"/>
    <x v="0"/>
    <x v="58"/>
    <s v=" Total_JP"/>
    <x v="121"/>
    <n v="0"/>
  </r>
  <r>
    <s v="Base"/>
    <s v="Baseline"/>
    <x v="0"/>
    <x v="0"/>
    <x v="58"/>
    <s v=" Total_JP"/>
    <x v="122"/>
    <n v="0"/>
  </r>
  <r>
    <s v="Base"/>
    <s v="Baseline"/>
    <x v="0"/>
    <x v="0"/>
    <x v="58"/>
    <s v=" Total_JP"/>
    <x v="123"/>
    <n v="0"/>
  </r>
  <r>
    <s v="Base"/>
    <s v="Baseline"/>
    <x v="0"/>
    <x v="0"/>
    <x v="58"/>
    <s v=" Total_JP"/>
    <x v="124"/>
    <n v="0"/>
  </r>
  <r>
    <s v="Base"/>
    <s v="Baseline"/>
    <x v="0"/>
    <x v="0"/>
    <x v="58"/>
    <s v=" Total_JP"/>
    <x v="125"/>
    <n v="0"/>
  </r>
  <r>
    <s v="Base"/>
    <s v="Baseline"/>
    <x v="0"/>
    <x v="0"/>
    <x v="58"/>
    <s v=" Total_JP"/>
    <x v="126"/>
    <n v="0"/>
  </r>
  <r>
    <s v="Base"/>
    <s v="Baseline"/>
    <x v="0"/>
    <x v="0"/>
    <x v="58"/>
    <s v=" Total_JP"/>
    <x v="127"/>
    <n v="0"/>
  </r>
  <r>
    <s v="Base"/>
    <s v="Baseline"/>
    <x v="0"/>
    <x v="0"/>
    <x v="58"/>
    <s v=" Total_JP"/>
    <x v="128"/>
    <n v="0"/>
  </r>
  <r>
    <s v="Base"/>
    <s v="Baseline"/>
    <x v="0"/>
    <x v="0"/>
    <x v="58"/>
    <s v=" Total_JP"/>
    <x v="129"/>
    <n v="0"/>
  </r>
  <r>
    <s v="Base"/>
    <s v="Baseline"/>
    <x v="0"/>
    <x v="0"/>
    <x v="58"/>
    <s v=" Total_JP"/>
    <x v="130"/>
    <n v="0"/>
  </r>
  <r>
    <s v="Base"/>
    <s v="Baseline"/>
    <x v="0"/>
    <x v="0"/>
    <x v="58"/>
    <s v=" Total_JP"/>
    <x v="131"/>
    <n v="0"/>
  </r>
  <r>
    <s v="Base"/>
    <s v="Baseline"/>
    <x v="0"/>
    <x v="0"/>
    <x v="58"/>
    <s v=" Total_JP"/>
    <x v="132"/>
    <n v="0"/>
  </r>
  <r>
    <s v="Base"/>
    <s v="Baseline"/>
    <x v="0"/>
    <x v="0"/>
    <x v="58"/>
    <s v=" Total_JP"/>
    <x v="133"/>
    <n v="0"/>
  </r>
  <r>
    <s v="Base"/>
    <s v="Baseline"/>
    <x v="0"/>
    <x v="0"/>
    <x v="58"/>
    <s v=" Total_JP"/>
    <x v="134"/>
    <n v="0"/>
  </r>
  <r>
    <s v="Base"/>
    <s v="Baseline"/>
    <x v="0"/>
    <x v="0"/>
    <x v="58"/>
    <s v=" Total_JP"/>
    <x v="135"/>
    <n v="0"/>
  </r>
  <r>
    <s v="Base"/>
    <s v="Baseline"/>
    <x v="0"/>
    <x v="0"/>
    <x v="58"/>
    <s v=" Total_JP"/>
    <x v="136"/>
    <n v="0"/>
  </r>
  <r>
    <s v="Base"/>
    <s v="Baseline"/>
    <x v="0"/>
    <x v="0"/>
    <x v="58"/>
    <s v=" Total_JP"/>
    <x v="137"/>
    <n v="0"/>
  </r>
  <r>
    <s v="Base"/>
    <s v="Baseline"/>
    <x v="0"/>
    <x v="0"/>
    <x v="58"/>
    <s v=" Total_JP"/>
    <x v="138"/>
    <n v="0"/>
  </r>
  <r>
    <s v="Base"/>
    <s v="Baseline"/>
    <x v="0"/>
    <x v="0"/>
    <x v="58"/>
    <s v=" Total_JP"/>
    <x v="139"/>
    <n v="0"/>
  </r>
  <r>
    <s v="Base"/>
    <s v="Baseline"/>
    <x v="0"/>
    <x v="0"/>
    <x v="58"/>
    <s v=" Total_JP"/>
    <x v="140"/>
    <n v="0"/>
  </r>
  <r>
    <s v="Base"/>
    <s v="Baseline"/>
    <x v="0"/>
    <x v="0"/>
    <x v="58"/>
    <s v=" Total_JP"/>
    <x v="141"/>
    <n v="0"/>
  </r>
  <r>
    <s v="Base"/>
    <s v="Baseline"/>
    <x v="0"/>
    <x v="0"/>
    <x v="58"/>
    <s v=" Total_JP"/>
    <x v="142"/>
    <n v="0"/>
  </r>
  <r>
    <s v="Base"/>
    <s v="Baseline"/>
    <x v="0"/>
    <x v="0"/>
    <x v="58"/>
    <s v=" Total_JP"/>
    <x v="143"/>
    <n v="0"/>
  </r>
  <r>
    <s v="Base"/>
    <s v="Baseline"/>
    <x v="0"/>
    <x v="0"/>
    <x v="58"/>
    <s v=" Total_JP"/>
    <x v="144"/>
    <n v="0"/>
  </r>
  <r>
    <s v="Base"/>
    <s v="Baseline"/>
    <x v="0"/>
    <x v="0"/>
    <x v="58"/>
    <s v=" Total_JP"/>
    <x v="145"/>
    <n v="-801950.79336430004"/>
  </r>
  <r>
    <s v="Base"/>
    <s v="Baseline"/>
    <x v="0"/>
    <x v="0"/>
    <x v="58"/>
    <s v=" Total_JP"/>
    <x v="146"/>
    <n v="0"/>
  </r>
  <r>
    <s v="Base"/>
    <s v="Baseline"/>
    <x v="0"/>
    <x v="0"/>
    <x v="58"/>
    <s v=" Total_JP"/>
    <x v="147"/>
    <n v="0"/>
  </r>
  <r>
    <s v="Base"/>
    <s v="Baseline"/>
    <x v="0"/>
    <x v="0"/>
    <x v="58"/>
    <s v=" Total_JP"/>
    <x v="148"/>
    <n v="-801950.79336430004"/>
  </r>
  <r>
    <s v="Base"/>
    <s v="Baseline"/>
    <x v="0"/>
    <x v="0"/>
    <x v="58"/>
    <s v=" Total_JP"/>
    <x v="149"/>
    <n v="0"/>
  </r>
  <r>
    <s v="Base"/>
    <s v="Baseline"/>
    <x v="0"/>
    <x v="0"/>
    <x v="58"/>
    <s v=" Total_JP"/>
    <x v="150"/>
    <n v="0"/>
  </r>
  <r>
    <s v="Base"/>
    <s v="Baseline"/>
    <x v="0"/>
    <x v="0"/>
    <x v="58"/>
    <s v=" Total_JP"/>
    <x v="151"/>
    <n v="0"/>
  </r>
  <r>
    <s v="Base"/>
    <s v="Baseline"/>
    <x v="0"/>
    <x v="0"/>
    <x v="58"/>
    <s v=" Total_JP"/>
    <x v="152"/>
    <n v="0"/>
  </r>
  <r>
    <s v="Base"/>
    <s v="Baseline"/>
    <x v="0"/>
    <x v="0"/>
    <x v="58"/>
    <s v=" Total_JP"/>
    <x v="153"/>
    <n v="0"/>
  </r>
  <r>
    <s v="Base"/>
    <s v="Baseline"/>
    <x v="0"/>
    <x v="0"/>
    <x v="58"/>
    <s v=" Total_JP"/>
    <x v="154"/>
    <n v="0"/>
  </r>
  <r>
    <s v="Base"/>
    <s v="Baseline"/>
    <x v="0"/>
    <x v="0"/>
    <x v="58"/>
    <s v=" Total_JP"/>
    <x v="155"/>
    <n v="0"/>
  </r>
  <r>
    <s v="Base"/>
    <s v="Baseline"/>
    <x v="0"/>
    <x v="0"/>
    <x v="59"/>
    <s v=" Total_JP"/>
    <x v="0"/>
    <n v="0"/>
  </r>
  <r>
    <s v="Base"/>
    <s v="Baseline"/>
    <x v="0"/>
    <x v="0"/>
    <x v="59"/>
    <s v=" Total_JP"/>
    <x v="1"/>
    <n v="0"/>
  </r>
  <r>
    <s v="Base"/>
    <s v="Baseline"/>
    <x v="0"/>
    <x v="0"/>
    <x v="59"/>
    <s v=" Total_JP"/>
    <x v="2"/>
    <n v="0"/>
  </r>
  <r>
    <s v="Base"/>
    <s v="Baseline"/>
    <x v="0"/>
    <x v="0"/>
    <x v="59"/>
    <s v=" Total_JP"/>
    <x v="3"/>
    <n v="0"/>
  </r>
  <r>
    <s v="Base"/>
    <s v="Baseline"/>
    <x v="0"/>
    <x v="0"/>
    <x v="59"/>
    <s v=" Total_JP"/>
    <x v="4"/>
    <n v="0"/>
  </r>
  <r>
    <s v="Base"/>
    <s v="Baseline"/>
    <x v="0"/>
    <x v="0"/>
    <x v="59"/>
    <s v=" Total_JP"/>
    <x v="5"/>
    <n v="0"/>
  </r>
  <r>
    <s v="Base"/>
    <s v="Baseline"/>
    <x v="0"/>
    <x v="0"/>
    <x v="59"/>
    <s v=" Total_JP"/>
    <x v="6"/>
    <n v="0"/>
  </r>
  <r>
    <s v="Base"/>
    <s v="Baseline"/>
    <x v="0"/>
    <x v="0"/>
    <x v="59"/>
    <s v=" Total_JP"/>
    <x v="7"/>
    <n v="0"/>
  </r>
  <r>
    <s v="Base"/>
    <s v="Baseline"/>
    <x v="0"/>
    <x v="0"/>
    <x v="59"/>
    <s v=" Total_JP"/>
    <x v="8"/>
    <n v="0"/>
  </r>
  <r>
    <s v="Base"/>
    <s v="Baseline"/>
    <x v="0"/>
    <x v="0"/>
    <x v="59"/>
    <s v=" Total_JP"/>
    <x v="9"/>
    <n v="0"/>
  </r>
  <r>
    <s v="Base"/>
    <s v="Baseline"/>
    <x v="0"/>
    <x v="0"/>
    <x v="59"/>
    <s v=" Total_JP"/>
    <x v="10"/>
    <n v="0"/>
  </r>
  <r>
    <s v="Base"/>
    <s v="Baseline"/>
    <x v="0"/>
    <x v="0"/>
    <x v="59"/>
    <s v=" Total_JP"/>
    <x v="11"/>
    <n v="0"/>
  </r>
  <r>
    <s v="Base"/>
    <s v="Baseline"/>
    <x v="0"/>
    <x v="0"/>
    <x v="59"/>
    <s v=" Total_JP"/>
    <x v="12"/>
    <n v="0"/>
  </r>
  <r>
    <s v="Base"/>
    <s v="Baseline"/>
    <x v="0"/>
    <x v="0"/>
    <x v="59"/>
    <s v=" Total_JP"/>
    <x v="13"/>
    <n v="0"/>
  </r>
  <r>
    <s v="Base"/>
    <s v="Baseline"/>
    <x v="0"/>
    <x v="0"/>
    <x v="59"/>
    <s v=" Total_JP"/>
    <x v="14"/>
    <n v="0"/>
  </r>
  <r>
    <s v="Base"/>
    <s v="Baseline"/>
    <x v="0"/>
    <x v="0"/>
    <x v="59"/>
    <s v=" Total_JP"/>
    <x v="15"/>
    <n v="0"/>
  </r>
  <r>
    <s v="Base"/>
    <s v="Baseline"/>
    <x v="0"/>
    <x v="0"/>
    <x v="59"/>
    <s v=" Total_JP"/>
    <x v="16"/>
    <n v="0"/>
  </r>
  <r>
    <s v="Base"/>
    <s v="Baseline"/>
    <x v="0"/>
    <x v="0"/>
    <x v="59"/>
    <s v=" Total_JP"/>
    <x v="17"/>
    <n v="0"/>
  </r>
  <r>
    <s v="Base"/>
    <s v="Baseline"/>
    <x v="0"/>
    <x v="0"/>
    <x v="59"/>
    <s v=" Total_JP"/>
    <x v="18"/>
    <n v="0"/>
  </r>
  <r>
    <s v="Base"/>
    <s v="Baseline"/>
    <x v="0"/>
    <x v="0"/>
    <x v="59"/>
    <s v=" Total_JP"/>
    <x v="19"/>
    <n v="0"/>
  </r>
  <r>
    <s v="Base"/>
    <s v="Baseline"/>
    <x v="0"/>
    <x v="0"/>
    <x v="59"/>
    <s v=" Total_JP"/>
    <x v="20"/>
    <n v="0"/>
  </r>
  <r>
    <s v="Base"/>
    <s v="Baseline"/>
    <x v="0"/>
    <x v="0"/>
    <x v="59"/>
    <s v=" Total_JP"/>
    <x v="21"/>
    <n v="0"/>
  </r>
  <r>
    <s v="Base"/>
    <s v="Baseline"/>
    <x v="0"/>
    <x v="0"/>
    <x v="59"/>
    <s v=" Total_JP"/>
    <x v="22"/>
    <n v="0"/>
  </r>
  <r>
    <s v="Base"/>
    <s v="Baseline"/>
    <x v="0"/>
    <x v="0"/>
    <x v="59"/>
    <s v=" Total_JP"/>
    <x v="23"/>
    <n v="0"/>
  </r>
  <r>
    <s v="Base"/>
    <s v="Baseline"/>
    <x v="0"/>
    <x v="0"/>
    <x v="59"/>
    <s v=" Total_JP"/>
    <x v="24"/>
    <n v="0"/>
  </r>
  <r>
    <s v="Base"/>
    <s v="Baseline"/>
    <x v="0"/>
    <x v="0"/>
    <x v="59"/>
    <s v=" Total_JP"/>
    <x v="25"/>
    <n v="0"/>
  </r>
  <r>
    <s v="Base"/>
    <s v="Baseline"/>
    <x v="0"/>
    <x v="0"/>
    <x v="59"/>
    <s v=" Total_JP"/>
    <x v="26"/>
    <n v="0"/>
  </r>
  <r>
    <s v="Base"/>
    <s v="Baseline"/>
    <x v="0"/>
    <x v="0"/>
    <x v="59"/>
    <s v=" Total_JP"/>
    <x v="27"/>
    <n v="0"/>
  </r>
  <r>
    <s v="Base"/>
    <s v="Baseline"/>
    <x v="0"/>
    <x v="0"/>
    <x v="59"/>
    <s v=" Total_JP"/>
    <x v="28"/>
    <n v="0"/>
  </r>
  <r>
    <s v="Base"/>
    <s v="Baseline"/>
    <x v="0"/>
    <x v="0"/>
    <x v="59"/>
    <s v=" Total_JP"/>
    <x v="29"/>
    <n v="0"/>
  </r>
  <r>
    <s v="Base"/>
    <s v="Baseline"/>
    <x v="0"/>
    <x v="0"/>
    <x v="59"/>
    <s v=" Total_JP"/>
    <x v="30"/>
    <n v="0"/>
  </r>
  <r>
    <s v="Base"/>
    <s v="Baseline"/>
    <x v="0"/>
    <x v="0"/>
    <x v="59"/>
    <s v=" Total_JP"/>
    <x v="31"/>
    <n v="0"/>
  </r>
  <r>
    <s v="Base"/>
    <s v="Baseline"/>
    <x v="0"/>
    <x v="0"/>
    <x v="59"/>
    <s v=" Total_JP"/>
    <x v="32"/>
    <n v="0"/>
  </r>
  <r>
    <s v="Base"/>
    <s v="Baseline"/>
    <x v="0"/>
    <x v="0"/>
    <x v="59"/>
    <s v=" Total_JP"/>
    <x v="33"/>
    <n v="0"/>
  </r>
  <r>
    <s v="Base"/>
    <s v="Baseline"/>
    <x v="0"/>
    <x v="0"/>
    <x v="59"/>
    <s v=" Total_JP"/>
    <x v="34"/>
    <n v="89117.787425100003"/>
  </r>
  <r>
    <s v="Base"/>
    <s v="Baseline"/>
    <x v="0"/>
    <x v="0"/>
    <x v="59"/>
    <s v=" Total_JP"/>
    <x v="35"/>
    <n v="0"/>
  </r>
  <r>
    <s v="Base"/>
    <s v="Baseline"/>
    <x v="0"/>
    <x v="0"/>
    <x v="59"/>
    <s v=" Total_JP"/>
    <x v="36"/>
    <n v="0"/>
  </r>
  <r>
    <s v="Base"/>
    <s v="Baseline"/>
    <x v="0"/>
    <x v="0"/>
    <x v="59"/>
    <s v=" Total_JP"/>
    <x v="37"/>
    <n v="0"/>
  </r>
  <r>
    <s v="Base"/>
    <s v="Baseline"/>
    <x v="0"/>
    <x v="0"/>
    <x v="59"/>
    <s v=" Total_JP"/>
    <x v="38"/>
    <n v="0"/>
  </r>
  <r>
    <s v="Base"/>
    <s v="Baseline"/>
    <x v="0"/>
    <x v="0"/>
    <x v="59"/>
    <s v=" Total_JP"/>
    <x v="39"/>
    <n v="0"/>
  </r>
  <r>
    <s v="Base"/>
    <s v="Baseline"/>
    <x v="0"/>
    <x v="0"/>
    <x v="59"/>
    <s v=" Total_JP"/>
    <x v="40"/>
    <n v="0"/>
  </r>
  <r>
    <s v="Base"/>
    <s v="Baseline"/>
    <x v="0"/>
    <x v="0"/>
    <x v="59"/>
    <s v=" Total_JP"/>
    <x v="41"/>
    <n v="0"/>
  </r>
  <r>
    <s v="Base"/>
    <s v="Baseline"/>
    <x v="0"/>
    <x v="0"/>
    <x v="59"/>
    <s v=" Total_JP"/>
    <x v="42"/>
    <n v="0"/>
  </r>
  <r>
    <s v="Base"/>
    <s v="Baseline"/>
    <x v="0"/>
    <x v="0"/>
    <x v="59"/>
    <s v=" Total_JP"/>
    <x v="43"/>
    <n v="0"/>
  </r>
  <r>
    <s v="Base"/>
    <s v="Baseline"/>
    <x v="0"/>
    <x v="0"/>
    <x v="59"/>
    <s v=" Total_JP"/>
    <x v="44"/>
    <n v="0"/>
  </r>
  <r>
    <s v="Base"/>
    <s v="Baseline"/>
    <x v="0"/>
    <x v="0"/>
    <x v="59"/>
    <s v=" Total_JP"/>
    <x v="45"/>
    <n v="0"/>
  </r>
  <r>
    <s v="Base"/>
    <s v="Baseline"/>
    <x v="0"/>
    <x v="0"/>
    <x v="59"/>
    <s v=" Total_JP"/>
    <x v="46"/>
    <n v="0"/>
  </r>
  <r>
    <s v="Base"/>
    <s v="Baseline"/>
    <x v="0"/>
    <x v="0"/>
    <x v="59"/>
    <s v=" Total_JP"/>
    <x v="47"/>
    <n v="0"/>
  </r>
  <r>
    <s v="Base"/>
    <s v="Baseline"/>
    <x v="0"/>
    <x v="0"/>
    <x v="59"/>
    <s v=" Total_JP"/>
    <x v="48"/>
    <n v="0"/>
  </r>
  <r>
    <s v="Base"/>
    <s v="Baseline"/>
    <x v="0"/>
    <x v="0"/>
    <x v="59"/>
    <s v=" Total_JP"/>
    <x v="49"/>
    <n v="0"/>
  </r>
  <r>
    <s v="Base"/>
    <s v="Baseline"/>
    <x v="0"/>
    <x v="0"/>
    <x v="59"/>
    <s v=" Total_JP"/>
    <x v="50"/>
    <n v="0"/>
  </r>
  <r>
    <s v="Base"/>
    <s v="Baseline"/>
    <x v="0"/>
    <x v="0"/>
    <x v="59"/>
    <s v=" Total_JP"/>
    <x v="51"/>
    <n v="0"/>
  </r>
  <r>
    <s v="Base"/>
    <s v="Baseline"/>
    <x v="0"/>
    <x v="0"/>
    <x v="59"/>
    <s v=" Total_JP"/>
    <x v="52"/>
    <n v="0"/>
  </r>
  <r>
    <s v="Base"/>
    <s v="Baseline"/>
    <x v="0"/>
    <x v="0"/>
    <x v="59"/>
    <s v=" Total_JP"/>
    <x v="53"/>
    <n v="0"/>
  </r>
  <r>
    <s v="Base"/>
    <s v="Baseline"/>
    <x v="0"/>
    <x v="0"/>
    <x v="59"/>
    <s v=" Total_JP"/>
    <x v="54"/>
    <n v="0"/>
  </r>
  <r>
    <s v="Base"/>
    <s v="Baseline"/>
    <x v="0"/>
    <x v="0"/>
    <x v="59"/>
    <s v=" Total_JP"/>
    <x v="55"/>
    <n v="0"/>
  </r>
  <r>
    <s v="Base"/>
    <s v="Baseline"/>
    <x v="0"/>
    <x v="0"/>
    <x v="59"/>
    <s v=" Total_JP"/>
    <x v="56"/>
    <n v="0"/>
  </r>
  <r>
    <s v="Base"/>
    <s v="Baseline"/>
    <x v="0"/>
    <x v="0"/>
    <x v="59"/>
    <s v=" Total_JP"/>
    <x v="57"/>
    <n v="0"/>
  </r>
  <r>
    <s v="Base"/>
    <s v="Baseline"/>
    <x v="0"/>
    <x v="0"/>
    <x v="59"/>
    <s v=" Total_JP"/>
    <x v="58"/>
    <n v="0"/>
  </r>
  <r>
    <s v="Base"/>
    <s v="Baseline"/>
    <x v="0"/>
    <x v="0"/>
    <x v="59"/>
    <s v=" Total_JP"/>
    <x v="59"/>
    <n v="0"/>
  </r>
  <r>
    <s v="Base"/>
    <s v="Baseline"/>
    <x v="0"/>
    <x v="0"/>
    <x v="59"/>
    <s v=" Total_JP"/>
    <x v="60"/>
    <n v="0"/>
  </r>
  <r>
    <s v="Base"/>
    <s v="Baseline"/>
    <x v="0"/>
    <x v="0"/>
    <x v="59"/>
    <s v=" Total_JP"/>
    <x v="61"/>
    <n v="0"/>
  </r>
  <r>
    <s v="Base"/>
    <s v="Baseline"/>
    <x v="0"/>
    <x v="0"/>
    <x v="59"/>
    <s v=" Total_JP"/>
    <x v="62"/>
    <n v="0"/>
  </r>
  <r>
    <s v="Base"/>
    <s v="Baseline"/>
    <x v="0"/>
    <x v="0"/>
    <x v="59"/>
    <s v=" Total_JP"/>
    <x v="63"/>
    <n v="0"/>
  </r>
  <r>
    <s v="Base"/>
    <s v="Baseline"/>
    <x v="0"/>
    <x v="0"/>
    <x v="59"/>
    <s v=" Total_JP"/>
    <x v="64"/>
    <n v="0"/>
  </r>
  <r>
    <s v="Base"/>
    <s v="Baseline"/>
    <x v="0"/>
    <x v="0"/>
    <x v="59"/>
    <s v=" Total_JP"/>
    <x v="65"/>
    <n v="0"/>
  </r>
  <r>
    <s v="Base"/>
    <s v="Baseline"/>
    <x v="0"/>
    <x v="0"/>
    <x v="59"/>
    <s v=" Total_JP"/>
    <x v="66"/>
    <n v="0"/>
  </r>
  <r>
    <s v="Base"/>
    <s v="Baseline"/>
    <x v="0"/>
    <x v="0"/>
    <x v="59"/>
    <s v=" Total_JP"/>
    <x v="67"/>
    <n v="0"/>
  </r>
  <r>
    <s v="Base"/>
    <s v="Baseline"/>
    <x v="0"/>
    <x v="0"/>
    <x v="59"/>
    <s v=" Total_JP"/>
    <x v="68"/>
    <n v="0"/>
  </r>
  <r>
    <s v="Base"/>
    <s v="Baseline"/>
    <x v="0"/>
    <x v="0"/>
    <x v="59"/>
    <s v=" Total_JP"/>
    <x v="69"/>
    <n v="0"/>
  </r>
  <r>
    <s v="Base"/>
    <s v="Baseline"/>
    <x v="0"/>
    <x v="0"/>
    <x v="59"/>
    <s v=" Total_JP"/>
    <x v="70"/>
    <n v="0"/>
  </r>
  <r>
    <s v="Base"/>
    <s v="Baseline"/>
    <x v="0"/>
    <x v="0"/>
    <x v="59"/>
    <s v=" Total_JP"/>
    <x v="71"/>
    <n v="0"/>
  </r>
  <r>
    <s v="Base"/>
    <s v="Baseline"/>
    <x v="0"/>
    <x v="0"/>
    <x v="59"/>
    <s v=" Total_JP"/>
    <x v="72"/>
    <n v="0"/>
  </r>
  <r>
    <s v="Base"/>
    <s v="Baseline"/>
    <x v="0"/>
    <x v="0"/>
    <x v="59"/>
    <s v=" Total_JP"/>
    <x v="73"/>
    <n v="0"/>
  </r>
  <r>
    <s v="Base"/>
    <s v="Baseline"/>
    <x v="0"/>
    <x v="0"/>
    <x v="59"/>
    <s v=" Total_JP"/>
    <x v="74"/>
    <n v="0"/>
  </r>
  <r>
    <s v="Base"/>
    <s v="Baseline"/>
    <x v="0"/>
    <x v="0"/>
    <x v="59"/>
    <s v=" Total_JP"/>
    <x v="75"/>
    <n v="0"/>
  </r>
  <r>
    <s v="Base"/>
    <s v="Baseline"/>
    <x v="0"/>
    <x v="0"/>
    <x v="59"/>
    <s v=" Total_JP"/>
    <x v="76"/>
    <n v="0"/>
  </r>
  <r>
    <s v="Base"/>
    <s v="Baseline"/>
    <x v="0"/>
    <x v="0"/>
    <x v="59"/>
    <s v=" Total_JP"/>
    <x v="77"/>
    <n v="0"/>
  </r>
  <r>
    <s v="Base"/>
    <s v="Baseline"/>
    <x v="0"/>
    <x v="0"/>
    <x v="59"/>
    <s v=" Total_JP"/>
    <x v="78"/>
    <n v="0"/>
  </r>
  <r>
    <s v="Base"/>
    <s v="Baseline"/>
    <x v="0"/>
    <x v="0"/>
    <x v="59"/>
    <s v=" Total_JP"/>
    <x v="79"/>
    <n v="0"/>
  </r>
  <r>
    <s v="Base"/>
    <s v="Baseline"/>
    <x v="0"/>
    <x v="0"/>
    <x v="59"/>
    <s v=" Total_JP"/>
    <x v="80"/>
    <n v="0"/>
  </r>
  <r>
    <s v="Base"/>
    <s v="Baseline"/>
    <x v="0"/>
    <x v="0"/>
    <x v="59"/>
    <s v=" Total_JP"/>
    <x v="81"/>
    <n v="0"/>
  </r>
  <r>
    <s v="Base"/>
    <s v="Baseline"/>
    <x v="0"/>
    <x v="0"/>
    <x v="59"/>
    <s v=" Total_JP"/>
    <x v="82"/>
    <n v="0"/>
  </r>
  <r>
    <s v="Base"/>
    <s v="Baseline"/>
    <x v="0"/>
    <x v="0"/>
    <x v="59"/>
    <s v=" Total_JP"/>
    <x v="83"/>
    <n v="0"/>
  </r>
  <r>
    <s v="Base"/>
    <s v="Baseline"/>
    <x v="0"/>
    <x v="0"/>
    <x v="59"/>
    <s v=" Total_JP"/>
    <x v="84"/>
    <n v="0"/>
  </r>
  <r>
    <s v="Base"/>
    <s v="Baseline"/>
    <x v="0"/>
    <x v="0"/>
    <x v="59"/>
    <s v=" Total_JP"/>
    <x v="85"/>
    <n v="0"/>
  </r>
  <r>
    <s v="Base"/>
    <s v="Baseline"/>
    <x v="0"/>
    <x v="0"/>
    <x v="59"/>
    <s v=" Total_JP"/>
    <x v="86"/>
    <n v="0"/>
  </r>
  <r>
    <s v="Base"/>
    <s v="Baseline"/>
    <x v="0"/>
    <x v="0"/>
    <x v="59"/>
    <s v=" Total_JP"/>
    <x v="87"/>
    <n v="89117.787425100003"/>
  </r>
  <r>
    <s v="Base"/>
    <s v="Baseline"/>
    <x v="0"/>
    <x v="0"/>
    <x v="59"/>
    <s v=" Total_JP"/>
    <x v="88"/>
    <n v="0"/>
  </r>
  <r>
    <s v="Base"/>
    <s v="Baseline"/>
    <x v="0"/>
    <x v="0"/>
    <x v="59"/>
    <s v=" Total_JP"/>
    <x v="89"/>
    <n v="0"/>
  </r>
  <r>
    <s v="Base"/>
    <s v="Baseline"/>
    <x v="0"/>
    <x v="0"/>
    <x v="59"/>
    <s v=" Total_JP"/>
    <x v="90"/>
    <n v="0"/>
  </r>
  <r>
    <s v="Base"/>
    <s v="Baseline"/>
    <x v="0"/>
    <x v="0"/>
    <x v="59"/>
    <s v=" Total_JP"/>
    <x v="91"/>
    <n v="0"/>
  </r>
  <r>
    <s v="Base"/>
    <s v="Baseline"/>
    <x v="0"/>
    <x v="0"/>
    <x v="59"/>
    <s v=" Total_JP"/>
    <x v="92"/>
    <n v="0"/>
  </r>
  <r>
    <s v="Base"/>
    <s v="Baseline"/>
    <x v="0"/>
    <x v="0"/>
    <x v="59"/>
    <s v=" Total_JP"/>
    <x v="93"/>
    <n v="89117.787425100003"/>
  </r>
  <r>
    <s v="Base"/>
    <s v="Baseline"/>
    <x v="0"/>
    <x v="0"/>
    <x v="59"/>
    <s v=" Total_JP"/>
    <x v="94"/>
    <n v="0"/>
  </r>
  <r>
    <s v="Base"/>
    <s v="Baseline"/>
    <x v="0"/>
    <x v="0"/>
    <x v="59"/>
    <s v=" Total_JP"/>
    <x v="95"/>
    <n v="0"/>
  </r>
  <r>
    <s v="Base"/>
    <s v="Baseline"/>
    <x v="0"/>
    <x v="0"/>
    <x v="59"/>
    <s v=" Total_JP"/>
    <x v="96"/>
    <n v="0"/>
  </r>
  <r>
    <s v="Base"/>
    <s v="Baseline"/>
    <x v="0"/>
    <x v="0"/>
    <x v="59"/>
    <s v=" Total_JP"/>
    <x v="97"/>
    <n v="0"/>
  </r>
  <r>
    <s v="Base"/>
    <s v="Baseline"/>
    <x v="0"/>
    <x v="0"/>
    <x v="59"/>
    <s v=" Total_JP"/>
    <x v="98"/>
    <n v="0"/>
  </r>
  <r>
    <s v="Base"/>
    <s v="Baseline"/>
    <x v="0"/>
    <x v="0"/>
    <x v="59"/>
    <s v=" Total_JP"/>
    <x v="99"/>
    <n v="0"/>
  </r>
  <r>
    <s v="Base"/>
    <s v="Baseline"/>
    <x v="0"/>
    <x v="0"/>
    <x v="59"/>
    <s v=" Total_JP"/>
    <x v="100"/>
    <n v="0"/>
  </r>
  <r>
    <s v="Base"/>
    <s v="Baseline"/>
    <x v="0"/>
    <x v="0"/>
    <x v="59"/>
    <s v=" Total_JP"/>
    <x v="101"/>
    <n v="0"/>
  </r>
  <r>
    <s v="Base"/>
    <s v="Baseline"/>
    <x v="0"/>
    <x v="0"/>
    <x v="59"/>
    <s v=" Total_JP"/>
    <x v="102"/>
    <n v="0"/>
  </r>
  <r>
    <s v="Base"/>
    <s v="Baseline"/>
    <x v="0"/>
    <x v="0"/>
    <x v="59"/>
    <s v=" Total_JP"/>
    <x v="103"/>
    <n v="0"/>
  </r>
  <r>
    <s v="Base"/>
    <s v="Baseline"/>
    <x v="0"/>
    <x v="0"/>
    <x v="59"/>
    <s v=" Total_JP"/>
    <x v="104"/>
    <n v="0"/>
  </r>
  <r>
    <s v="Base"/>
    <s v="Baseline"/>
    <x v="0"/>
    <x v="0"/>
    <x v="59"/>
    <s v=" Total_JP"/>
    <x v="105"/>
    <n v="0"/>
  </r>
  <r>
    <s v="Base"/>
    <s v="Baseline"/>
    <x v="0"/>
    <x v="0"/>
    <x v="59"/>
    <s v=" Total_JP"/>
    <x v="106"/>
    <n v="0"/>
  </r>
  <r>
    <s v="Base"/>
    <s v="Baseline"/>
    <x v="0"/>
    <x v="0"/>
    <x v="59"/>
    <s v=" Total_JP"/>
    <x v="107"/>
    <n v="0"/>
  </r>
  <r>
    <s v="Base"/>
    <s v="Baseline"/>
    <x v="0"/>
    <x v="0"/>
    <x v="59"/>
    <s v=" Total_JP"/>
    <x v="108"/>
    <n v="0"/>
  </r>
  <r>
    <s v="Base"/>
    <s v="Baseline"/>
    <x v="0"/>
    <x v="0"/>
    <x v="59"/>
    <s v=" Total_JP"/>
    <x v="109"/>
    <n v="0"/>
  </r>
  <r>
    <s v="Base"/>
    <s v="Baseline"/>
    <x v="0"/>
    <x v="0"/>
    <x v="59"/>
    <s v=" Total_JP"/>
    <x v="110"/>
    <n v="0"/>
  </r>
  <r>
    <s v="Base"/>
    <s v="Baseline"/>
    <x v="0"/>
    <x v="0"/>
    <x v="59"/>
    <s v=" Total_JP"/>
    <x v="111"/>
    <n v="0"/>
  </r>
  <r>
    <s v="Base"/>
    <s v="Baseline"/>
    <x v="0"/>
    <x v="0"/>
    <x v="59"/>
    <s v=" Total_JP"/>
    <x v="112"/>
    <n v="0"/>
  </r>
  <r>
    <s v="Base"/>
    <s v="Baseline"/>
    <x v="0"/>
    <x v="0"/>
    <x v="59"/>
    <s v=" Total_JP"/>
    <x v="113"/>
    <n v="0"/>
  </r>
  <r>
    <s v="Base"/>
    <s v="Baseline"/>
    <x v="0"/>
    <x v="0"/>
    <x v="59"/>
    <s v=" Total_JP"/>
    <x v="114"/>
    <n v="0"/>
  </r>
  <r>
    <s v="Base"/>
    <s v="Baseline"/>
    <x v="0"/>
    <x v="0"/>
    <x v="59"/>
    <s v=" Total_JP"/>
    <x v="115"/>
    <n v="0"/>
  </r>
  <r>
    <s v="Base"/>
    <s v="Baseline"/>
    <x v="0"/>
    <x v="0"/>
    <x v="59"/>
    <s v=" Total_JP"/>
    <x v="116"/>
    <n v="0"/>
  </r>
  <r>
    <s v="Base"/>
    <s v="Baseline"/>
    <x v="0"/>
    <x v="0"/>
    <x v="59"/>
    <s v=" Total_JP"/>
    <x v="117"/>
    <n v="0"/>
  </r>
  <r>
    <s v="Base"/>
    <s v="Baseline"/>
    <x v="0"/>
    <x v="0"/>
    <x v="59"/>
    <s v=" Total_JP"/>
    <x v="118"/>
    <n v="0"/>
  </r>
  <r>
    <s v="Base"/>
    <s v="Baseline"/>
    <x v="0"/>
    <x v="0"/>
    <x v="59"/>
    <s v=" Total_JP"/>
    <x v="119"/>
    <n v="0"/>
  </r>
  <r>
    <s v="Base"/>
    <s v="Baseline"/>
    <x v="0"/>
    <x v="0"/>
    <x v="59"/>
    <s v=" Total_JP"/>
    <x v="120"/>
    <n v="0"/>
  </r>
  <r>
    <s v="Base"/>
    <s v="Baseline"/>
    <x v="0"/>
    <x v="0"/>
    <x v="59"/>
    <s v=" Total_JP"/>
    <x v="121"/>
    <n v="0"/>
  </r>
  <r>
    <s v="Base"/>
    <s v="Baseline"/>
    <x v="0"/>
    <x v="0"/>
    <x v="59"/>
    <s v=" Total_JP"/>
    <x v="122"/>
    <n v="0"/>
  </r>
  <r>
    <s v="Base"/>
    <s v="Baseline"/>
    <x v="0"/>
    <x v="0"/>
    <x v="59"/>
    <s v=" Total_JP"/>
    <x v="123"/>
    <n v="0"/>
  </r>
  <r>
    <s v="Base"/>
    <s v="Baseline"/>
    <x v="0"/>
    <x v="0"/>
    <x v="59"/>
    <s v=" Total_JP"/>
    <x v="124"/>
    <n v="0"/>
  </r>
  <r>
    <s v="Base"/>
    <s v="Baseline"/>
    <x v="0"/>
    <x v="0"/>
    <x v="59"/>
    <s v=" Total_JP"/>
    <x v="125"/>
    <n v="0"/>
  </r>
  <r>
    <s v="Base"/>
    <s v="Baseline"/>
    <x v="0"/>
    <x v="0"/>
    <x v="59"/>
    <s v=" Total_JP"/>
    <x v="126"/>
    <n v="0"/>
  </r>
  <r>
    <s v="Base"/>
    <s v="Baseline"/>
    <x v="0"/>
    <x v="0"/>
    <x v="59"/>
    <s v=" Total_JP"/>
    <x v="127"/>
    <n v="0"/>
  </r>
  <r>
    <s v="Base"/>
    <s v="Baseline"/>
    <x v="0"/>
    <x v="0"/>
    <x v="59"/>
    <s v=" Total_JP"/>
    <x v="128"/>
    <n v="0"/>
  </r>
  <r>
    <s v="Base"/>
    <s v="Baseline"/>
    <x v="0"/>
    <x v="0"/>
    <x v="59"/>
    <s v=" Total_JP"/>
    <x v="129"/>
    <n v="0"/>
  </r>
  <r>
    <s v="Base"/>
    <s v="Baseline"/>
    <x v="0"/>
    <x v="0"/>
    <x v="59"/>
    <s v=" Total_JP"/>
    <x v="130"/>
    <n v="0"/>
  </r>
  <r>
    <s v="Base"/>
    <s v="Baseline"/>
    <x v="0"/>
    <x v="0"/>
    <x v="59"/>
    <s v=" Total_JP"/>
    <x v="131"/>
    <n v="0"/>
  </r>
  <r>
    <s v="Base"/>
    <s v="Baseline"/>
    <x v="0"/>
    <x v="0"/>
    <x v="59"/>
    <s v=" Total_JP"/>
    <x v="132"/>
    <n v="0"/>
  </r>
  <r>
    <s v="Base"/>
    <s v="Baseline"/>
    <x v="0"/>
    <x v="0"/>
    <x v="59"/>
    <s v=" Total_JP"/>
    <x v="133"/>
    <n v="0"/>
  </r>
  <r>
    <s v="Base"/>
    <s v="Baseline"/>
    <x v="0"/>
    <x v="0"/>
    <x v="59"/>
    <s v=" Total_JP"/>
    <x v="134"/>
    <n v="0"/>
  </r>
  <r>
    <s v="Base"/>
    <s v="Baseline"/>
    <x v="0"/>
    <x v="0"/>
    <x v="59"/>
    <s v=" Total_JP"/>
    <x v="135"/>
    <n v="0"/>
  </r>
  <r>
    <s v="Base"/>
    <s v="Baseline"/>
    <x v="0"/>
    <x v="0"/>
    <x v="59"/>
    <s v=" Total_JP"/>
    <x v="136"/>
    <n v="0"/>
  </r>
  <r>
    <s v="Base"/>
    <s v="Baseline"/>
    <x v="0"/>
    <x v="0"/>
    <x v="59"/>
    <s v=" Total_JP"/>
    <x v="137"/>
    <n v="0"/>
  </r>
  <r>
    <s v="Base"/>
    <s v="Baseline"/>
    <x v="0"/>
    <x v="0"/>
    <x v="59"/>
    <s v=" Total_JP"/>
    <x v="138"/>
    <n v="0"/>
  </r>
  <r>
    <s v="Base"/>
    <s v="Baseline"/>
    <x v="0"/>
    <x v="0"/>
    <x v="59"/>
    <s v=" Total_JP"/>
    <x v="139"/>
    <n v="89117.787425100003"/>
  </r>
  <r>
    <s v="Base"/>
    <s v="Baseline"/>
    <x v="0"/>
    <x v="0"/>
    <x v="59"/>
    <s v=" Total_JP"/>
    <x v="140"/>
    <n v="0"/>
  </r>
  <r>
    <s v="Base"/>
    <s v="Baseline"/>
    <x v="0"/>
    <x v="0"/>
    <x v="59"/>
    <s v=" Total_JP"/>
    <x v="141"/>
    <n v="0"/>
  </r>
  <r>
    <s v="Base"/>
    <s v="Baseline"/>
    <x v="0"/>
    <x v="0"/>
    <x v="59"/>
    <s v=" Total_JP"/>
    <x v="142"/>
    <n v="0"/>
  </r>
  <r>
    <s v="Base"/>
    <s v="Baseline"/>
    <x v="0"/>
    <x v="0"/>
    <x v="59"/>
    <s v=" Total_JP"/>
    <x v="143"/>
    <n v="0"/>
  </r>
  <r>
    <s v="Base"/>
    <s v="Baseline"/>
    <x v="0"/>
    <x v="0"/>
    <x v="59"/>
    <s v=" Total_JP"/>
    <x v="144"/>
    <n v="0"/>
  </r>
  <r>
    <s v="Base"/>
    <s v="Baseline"/>
    <x v="0"/>
    <x v="0"/>
    <x v="59"/>
    <s v=" Total_JP"/>
    <x v="145"/>
    <n v="0"/>
  </r>
  <r>
    <s v="Base"/>
    <s v="Baseline"/>
    <x v="0"/>
    <x v="0"/>
    <x v="59"/>
    <s v=" Total_JP"/>
    <x v="146"/>
    <n v="0"/>
  </r>
  <r>
    <s v="Base"/>
    <s v="Baseline"/>
    <x v="0"/>
    <x v="0"/>
    <x v="59"/>
    <s v=" Total_JP"/>
    <x v="147"/>
    <n v="0"/>
  </r>
  <r>
    <s v="Base"/>
    <s v="Baseline"/>
    <x v="0"/>
    <x v="0"/>
    <x v="59"/>
    <s v=" Total_JP"/>
    <x v="148"/>
    <n v="0"/>
  </r>
  <r>
    <s v="Base"/>
    <s v="Baseline"/>
    <x v="0"/>
    <x v="0"/>
    <x v="59"/>
    <s v=" Total_JP"/>
    <x v="149"/>
    <n v="0"/>
  </r>
  <r>
    <s v="Base"/>
    <s v="Baseline"/>
    <x v="0"/>
    <x v="0"/>
    <x v="59"/>
    <s v=" Total_JP"/>
    <x v="150"/>
    <n v="0"/>
  </r>
  <r>
    <s v="Base"/>
    <s v="Baseline"/>
    <x v="0"/>
    <x v="0"/>
    <x v="59"/>
    <s v=" Total_JP"/>
    <x v="151"/>
    <n v="0"/>
  </r>
  <r>
    <s v="Base"/>
    <s v="Baseline"/>
    <x v="0"/>
    <x v="0"/>
    <x v="59"/>
    <s v=" Total_JP"/>
    <x v="152"/>
    <n v="0"/>
  </r>
  <r>
    <s v="Base"/>
    <s v="Baseline"/>
    <x v="0"/>
    <x v="0"/>
    <x v="59"/>
    <s v=" Total_JP"/>
    <x v="153"/>
    <n v="0"/>
  </r>
  <r>
    <s v="Base"/>
    <s v="Baseline"/>
    <x v="0"/>
    <x v="0"/>
    <x v="59"/>
    <s v=" Total_JP"/>
    <x v="154"/>
    <n v="0"/>
  </r>
  <r>
    <s v="Base"/>
    <s v="Baseline"/>
    <x v="0"/>
    <x v="0"/>
    <x v="59"/>
    <s v=" Total_JP"/>
    <x v="155"/>
    <n v="0"/>
  </r>
  <r>
    <s v="Base"/>
    <s v="Baseline"/>
    <x v="0"/>
    <x v="0"/>
    <x v="60"/>
    <s v=" Total_JP"/>
    <x v="0"/>
    <n v="0"/>
  </r>
  <r>
    <s v="Base"/>
    <s v="Baseline"/>
    <x v="0"/>
    <x v="0"/>
    <x v="60"/>
    <s v=" Total_JP"/>
    <x v="1"/>
    <n v="0"/>
  </r>
  <r>
    <s v="Base"/>
    <s v="Baseline"/>
    <x v="0"/>
    <x v="0"/>
    <x v="60"/>
    <s v=" Total_JP"/>
    <x v="2"/>
    <n v="0"/>
  </r>
  <r>
    <s v="Base"/>
    <s v="Baseline"/>
    <x v="0"/>
    <x v="0"/>
    <x v="60"/>
    <s v=" Total_JP"/>
    <x v="3"/>
    <n v="0"/>
  </r>
  <r>
    <s v="Base"/>
    <s v="Baseline"/>
    <x v="0"/>
    <x v="0"/>
    <x v="60"/>
    <s v=" Total_JP"/>
    <x v="4"/>
    <n v="0"/>
  </r>
  <r>
    <s v="Base"/>
    <s v="Baseline"/>
    <x v="0"/>
    <x v="0"/>
    <x v="60"/>
    <s v=" Total_JP"/>
    <x v="5"/>
    <n v="0"/>
  </r>
  <r>
    <s v="Base"/>
    <s v="Baseline"/>
    <x v="0"/>
    <x v="0"/>
    <x v="60"/>
    <s v=" Total_JP"/>
    <x v="6"/>
    <n v="0"/>
  </r>
  <r>
    <s v="Base"/>
    <s v="Baseline"/>
    <x v="0"/>
    <x v="0"/>
    <x v="60"/>
    <s v=" Total_JP"/>
    <x v="7"/>
    <n v="0"/>
  </r>
  <r>
    <s v="Base"/>
    <s v="Baseline"/>
    <x v="0"/>
    <x v="0"/>
    <x v="60"/>
    <s v=" Total_JP"/>
    <x v="8"/>
    <n v="0"/>
  </r>
  <r>
    <s v="Base"/>
    <s v="Baseline"/>
    <x v="0"/>
    <x v="0"/>
    <x v="60"/>
    <s v=" Total_JP"/>
    <x v="9"/>
    <n v="0"/>
  </r>
  <r>
    <s v="Base"/>
    <s v="Baseline"/>
    <x v="0"/>
    <x v="0"/>
    <x v="60"/>
    <s v=" Total_JP"/>
    <x v="10"/>
    <n v="0"/>
  </r>
  <r>
    <s v="Base"/>
    <s v="Baseline"/>
    <x v="0"/>
    <x v="0"/>
    <x v="60"/>
    <s v=" Total_JP"/>
    <x v="11"/>
    <n v="0"/>
  </r>
  <r>
    <s v="Base"/>
    <s v="Baseline"/>
    <x v="0"/>
    <x v="0"/>
    <x v="60"/>
    <s v=" Total_JP"/>
    <x v="12"/>
    <n v="0"/>
  </r>
  <r>
    <s v="Base"/>
    <s v="Baseline"/>
    <x v="0"/>
    <x v="0"/>
    <x v="60"/>
    <s v=" Total_JP"/>
    <x v="13"/>
    <n v="0"/>
  </r>
  <r>
    <s v="Base"/>
    <s v="Baseline"/>
    <x v="0"/>
    <x v="0"/>
    <x v="60"/>
    <s v=" Total_JP"/>
    <x v="14"/>
    <n v="-878405.35518920003"/>
  </r>
  <r>
    <s v="Base"/>
    <s v="Baseline"/>
    <x v="0"/>
    <x v="0"/>
    <x v="60"/>
    <s v=" Total_JP"/>
    <x v="15"/>
    <n v="0"/>
  </r>
  <r>
    <s v="Base"/>
    <s v="Baseline"/>
    <x v="0"/>
    <x v="0"/>
    <x v="60"/>
    <s v=" Total_JP"/>
    <x v="16"/>
    <n v="0"/>
  </r>
  <r>
    <s v="Base"/>
    <s v="Baseline"/>
    <x v="0"/>
    <x v="0"/>
    <x v="60"/>
    <s v=" Total_JP"/>
    <x v="17"/>
    <n v="0"/>
  </r>
  <r>
    <s v="Base"/>
    <s v="Baseline"/>
    <x v="0"/>
    <x v="0"/>
    <x v="60"/>
    <s v=" Total_JP"/>
    <x v="18"/>
    <n v="0"/>
  </r>
  <r>
    <s v="Base"/>
    <s v="Baseline"/>
    <x v="0"/>
    <x v="0"/>
    <x v="60"/>
    <s v=" Total_JP"/>
    <x v="19"/>
    <n v="0"/>
  </r>
  <r>
    <s v="Base"/>
    <s v="Baseline"/>
    <x v="0"/>
    <x v="0"/>
    <x v="60"/>
    <s v=" Total_JP"/>
    <x v="20"/>
    <n v="0"/>
  </r>
  <r>
    <s v="Base"/>
    <s v="Baseline"/>
    <x v="0"/>
    <x v="0"/>
    <x v="60"/>
    <s v=" Total_JP"/>
    <x v="21"/>
    <n v="0"/>
  </r>
  <r>
    <s v="Base"/>
    <s v="Baseline"/>
    <x v="0"/>
    <x v="0"/>
    <x v="60"/>
    <s v=" Total_JP"/>
    <x v="22"/>
    <n v="0"/>
  </r>
  <r>
    <s v="Base"/>
    <s v="Baseline"/>
    <x v="0"/>
    <x v="0"/>
    <x v="60"/>
    <s v=" Total_JP"/>
    <x v="23"/>
    <n v="0"/>
  </r>
  <r>
    <s v="Base"/>
    <s v="Baseline"/>
    <x v="0"/>
    <x v="0"/>
    <x v="60"/>
    <s v=" Total_JP"/>
    <x v="24"/>
    <n v="0"/>
  </r>
  <r>
    <s v="Base"/>
    <s v="Baseline"/>
    <x v="0"/>
    <x v="0"/>
    <x v="60"/>
    <s v=" Total_JP"/>
    <x v="25"/>
    <n v="0"/>
  </r>
  <r>
    <s v="Base"/>
    <s v="Baseline"/>
    <x v="0"/>
    <x v="0"/>
    <x v="60"/>
    <s v=" Total_JP"/>
    <x v="26"/>
    <n v="0"/>
  </r>
  <r>
    <s v="Base"/>
    <s v="Baseline"/>
    <x v="0"/>
    <x v="0"/>
    <x v="60"/>
    <s v=" Total_JP"/>
    <x v="27"/>
    <n v="0"/>
  </r>
  <r>
    <s v="Base"/>
    <s v="Baseline"/>
    <x v="0"/>
    <x v="0"/>
    <x v="60"/>
    <s v=" Total_JP"/>
    <x v="28"/>
    <n v="0"/>
  </r>
  <r>
    <s v="Base"/>
    <s v="Baseline"/>
    <x v="0"/>
    <x v="0"/>
    <x v="60"/>
    <s v=" Total_JP"/>
    <x v="29"/>
    <n v="0"/>
  </r>
  <r>
    <s v="Base"/>
    <s v="Baseline"/>
    <x v="0"/>
    <x v="0"/>
    <x v="60"/>
    <s v=" Total_JP"/>
    <x v="30"/>
    <n v="0"/>
  </r>
  <r>
    <s v="Base"/>
    <s v="Baseline"/>
    <x v="0"/>
    <x v="0"/>
    <x v="60"/>
    <s v=" Total_JP"/>
    <x v="31"/>
    <n v="0"/>
  </r>
  <r>
    <s v="Base"/>
    <s v="Baseline"/>
    <x v="0"/>
    <x v="0"/>
    <x v="60"/>
    <s v=" Total_JP"/>
    <x v="32"/>
    <n v="0"/>
  </r>
  <r>
    <s v="Base"/>
    <s v="Baseline"/>
    <x v="0"/>
    <x v="0"/>
    <x v="60"/>
    <s v=" Total_JP"/>
    <x v="33"/>
    <n v="0"/>
  </r>
  <r>
    <s v="Base"/>
    <s v="Baseline"/>
    <x v="0"/>
    <x v="0"/>
    <x v="60"/>
    <s v=" Total_JP"/>
    <x v="34"/>
    <n v="0"/>
  </r>
  <r>
    <s v="Base"/>
    <s v="Baseline"/>
    <x v="0"/>
    <x v="0"/>
    <x v="60"/>
    <s v=" Total_JP"/>
    <x v="35"/>
    <n v="0"/>
  </r>
  <r>
    <s v="Base"/>
    <s v="Baseline"/>
    <x v="0"/>
    <x v="0"/>
    <x v="60"/>
    <s v=" Total_JP"/>
    <x v="36"/>
    <n v="0"/>
  </r>
  <r>
    <s v="Base"/>
    <s v="Baseline"/>
    <x v="0"/>
    <x v="0"/>
    <x v="60"/>
    <s v=" Total_JP"/>
    <x v="37"/>
    <n v="0"/>
  </r>
  <r>
    <s v="Base"/>
    <s v="Baseline"/>
    <x v="0"/>
    <x v="0"/>
    <x v="60"/>
    <s v=" Total_JP"/>
    <x v="38"/>
    <n v="0"/>
  </r>
  <r>
    <s v="Base"/>
    <s v="Baseline"/>
    <x v="0"/>
    <x v="0"/>
    <x v="60"/>
    <s v=" Total_JP"/>
    <x v="39"/>
    <n v="0"/>
  </r>
  <r>
    <s v="Base"/>
    <s v="Baseline"/>
    <x v="0"/>
    <x v="0"/>
    <x v="60"/>
    <s v=" Total_JP"/>
    <x v="40"/>
    <n v="0"/>
  </r>
  <r>
    <s v="Base"/>
    <s v="Baseline"/>
    <x v="0"/>
    <x v="0"/>
    <x v="60"/>
    <s v=" Total_JP"/>
    <x v="41"/>
    <n v="0"/>
  </r>
  <r>
    <s v="Base"/>
    <s v="Baseline"/>
    <x v="0"/>
    <x v="0"/>
    <x v="60"/>
    <s v=" Total_JP"/>
    <x v="42"/>
    <n v="0"/>
  </r>
  <r>
    <s v="Base"/>
    <s v="Baseline"/>
    <x v="0"/>
    <x v="0"/>
    <x v="60"/>
    <s v=" Total_JP"/>
    <x v="43"/>
    <n v="0"/>
  </r>
  <r>
    <s v="Base"/>
    <s v="Baseline"/>
    <x v="0"/>
    <x v="0"/>
    <x v="60"/>
    <s v=" Total_JP"/>
    <x v="44"/>
    <n v="0"/>
  </r>
  <r>
    <s v="Base"/>
    <s v="Baseline"/>
    <x v="0"/>
    <x v="0"/>
    <x v="60"/>
    <s v=" Total_JP"/>
    <x v="45"/>
    <n v="0"/>
  </r>
  <r>
    <s v="Base"/>
    <s v="Baseline"/>
    <x v="0"/>
    <x v="0"/>
    <x v="60"/>
    <s v=" Total_JP"/>
    <x v="46"/>
    <n v="0"/>
  </r>
  <r>
    <s v="Base"/>
    <s v="Baseline"/>
    <x v="0"/>
    <x v="0"/>
    <x v="60"/>
    <s v=" Total_JP"/>
    <x v="47"/>
    <n v="0"/>
  </r>
  <r>
    <s v="Base"/>
    <s v="Baseline"/>
    <x v="0"/>
    <x v="0"/>
    <x v="60"/>
    <s v=" Total_JP"/>
    <x v="48"/>
    <n v="0"/>
  </r>
  <r>
    <s v="Base"/>
    <s v="Baseline"/>
    <x v="0"/>
    <x v="0"/>
    <x v="60"/>
    <s v=" Total_JP"/>
    <x v="49"/>
    <n v="0"/>
  </r>
  <r>
    <s v="Base"/>
    <s v="Baseline"/>
    <x v="0"/>
    <x v="0"/>
    <x v="60"/>
    <s v=" Total_JP"/>
    <x v="50"/>
    <n v="0"/>
  </r>
  <r>
    <s v="Base"/>
    <s v="Baseline"/>
    <x v="0"/>
    <x v="0"/>
    <x v="60"/>
    <s v=" Total_JP"/>
    <x v="51"/>
    <n v="0"/>
  </r>
  <r>
    <s v="Base"/>
    <s v="Baseline"/>
    <x v="0"/>
    <x v="0"/>
    <x v="60"/>
    <s v=" Total_JP"/>
    <x v="52"/>
    <n v="0"/>
  </r>
  <r>
    <s v="Base"/>
    <s v="Baseline"/>
    <x v="0"/>
    <x v="0"/>
    <x v="60"/>
    <s v=" Total_JP"/>
    <x v="53"/>
    <n v="0"/>
  </r>
  <r>
    <s v="Base"/>
    <s v="Baseline"/>
    <x v="0"/>
    <x v="0"/>
    <x v="60"/>
    <s v=" Total_JP"/>
    <x v="54"/>
    <n v="0"/>
  </r>
  <r>
    <s v="Base"/>
    <s v="Baseline"/>
    <x v="0"/>
    <x v="0"/>
    <x v="60"/>
    <s v=" Total_JP"/>
    <x v="55"/>
    <n v="0"/>
  </r>
  <r>
    <s v="Base"/>
    <s v="Baseline"/>
    <x v="0"/>
    <x v="0"/>
    <x v="60"/>
    <s v=" Total_JP"/>
    <x v="56"/>
    <n v="0"/>
  </r>
  <r>
    <s v="Base"/>
    <s v="Baseline"/>
    <x v="0"/>
    <x v="0"/>
    <x v="60"/>
    <s v=" Total_JP"/>
    <x v="57"/>
    <n v="0"/>
  </r>
  <r>
    <s v="Base"/>
    <s v="Baseline"/>
    <x v="0"/>
    <x v="0"/>
    <x v="60"/>
    <s v=" Total_JP"/>
    <x v="58"/>
    <n v="0"/>
  </r>
  <r>
    <s v="Base"/>
    <s v="Baseline"/>
    <x v="0"/>
    <x v="0"/>
    <x v="60"/>
    <s v=" Total_JP"/>
    <x v="59"/>
    <n v="0"/>
  </r>
  <r>
    <s v="Base"/>
    <s v="Baseline"/>
    <x v="0"/>
    <x v="0"/>
    <x v="60"/>
    <s v=" Total_JP"/>
    <x v="60"/>
    <n v="0"/>
  </r>
  <r>
    <s v="Base"/>
    <s v="Baseline"/>
    <x v="0"/>
    <x v="0"/>
    <x v="60"/>
    <s v=" Total_JP"/>
    <x v="61"/>
    <n v="0"/>
  </r>
  <r>
    <s v="Base"/>
    <s v="Baseline"/>
    <x v="0"/>
    <x v="0"/>
    <x v="60"/>
    <s v=" Total_JP"/>
    <x v="62"/>
    <n v="0"/>
  </r>
  <r>
    <s v="Base"/>
    <s v="Baseline"/>
    <x v="0"/>
    <x v="0"/>
    <x v="60"/>
    <s v=" Total_JP"/>
    <x v="63"/>
    <n v="0"/>
  </r>
  <r>
    <s v="Base"/>
    <s v="Baseline"/>
    <x v="0"/>
    <x v="0"/>
    <x v="60"/>
    <s v=" Total_JP"/>
    <x v="64"/>
    <n v="0"/>
  </r>
  <r>
    <s v="Base"/>
    <s v="Baseline"/>
    <x v="0"/>
    <x v="0"/>
    <x v="60"/>
    <s v=" Total_JP"/>
    <x v="65"/>
    <n v="0"/>
  </r>
  <r>
    <s v="Base"/>
    <s v="Baseline"/>
    <x v="0"/>
    <x v="0"/>
    <x v="60"/>
    <s v=" Total_JP"/>
    <x v="66"/>
    <n v="0"/>
  </r>
  <r>
    <s v="Base"/>
    <s v="Baseline"/>
    <x v="0"/>
    <x v="0"/>
    <x v="60"/>
    <s v=" Total_JP"/>
    <x v="67"/>
    <n v="0"/>
  </r>
  <r>
    <s v="Base"/>
    <s v="Baseline"/>
    <x v="0"/>
    <x v="0"/>
    <x v="60"/>
    <s v=" Total_JP"/>
    <x v="68"/>
    <n v="0"/>
  </r>
  <r>
    <s v="Base"/>
    <s v="Baseline"/>
    <x v="0"/>
    <x v="0"/>
    <x v="60"/>
    <s v=" Total_JP"/>
    <x v="69"/>
    <n v="0"/>
  </r>
  <r>
    <s v="Base"/>
    <s v="Baseline"/>
    <x v="0"/>
    <x v="0"/>
    <x v="60"/>
    <s v=" Total_JP"/>
    <x v="70"/>
    <n v="0"/>
  </r>
  <r>
    <s v="Base"/>
    <s v="Baseline"/>
    <x v="0"/>
    <x v="0"/>
    <x v="60"/>
    <s v=" Total_JP"/>
    <x v="71"/>
    <n v="0"/>
  </r>
  <r>
    <s v="Base"/>
    <s v="Baseline"/>
    <x v="0"/>
    <x v="0"/>
    <x v="60"/>
    <s v=" Total_JP"/>
    <x v="72"/>
    <n v="0"/>
  </r>
  <r>
    <s v="Base"/>
    <s v="Baseline"/>
    <x v="0"/>
    <x v="0"/>
    <x v="60"/>
    <s v=" Total_JP"/>
    <x v="73"/>
    <n v="0"/>
  </r>
  <r>
    <s v="Base"/>
    <s v="Baseline"/>
    <x v="0"/>
    <x v="0"/>
    <x v="60"/>
    <s v=" Total_JP"/>
    <x v="74"/>
    <n v="0"/>
  </r>
  <r>
    <s v="Base"/>
    <s v="Baseline"/>
    <x v="0"/>
    <x v="0"/>
    <x v="60"/>
    <s v=" Total_JP"/>
    <x v="75"/>
    <n v="0"/>
  </r>
  <r>
    <s v="Base"/>
    <s v="Baseline"/>
    <x v="0"/>
    <x v="0"/>
    <x v="60"/>
    <s v=" Total_JP"/>
    <x v="76"/>
    <n v="0"/>
  </r>
  <r>
    <s v="Base"/>
    <s v="Baseline"/>
    <x v="0"/>
    <x v="0"/>
    <x v="60"/>
    <s v=" Total_JP"/>
    <x v="77"/>
    <n v="0"/>
  </r>
  <r>
    <s v="Base"/>
    <s v="Baseline"/>
    <x v="0"/>
    <x v="0"/>
    <x v="60"/>
    <s v=" Total_JP"/>
    <x v="78"/>
    <n v="0"/>
  </r>
  <r>
    <s v="Base"/>
    <s v="Baseline"/>
    <x v="0"/>
    <x v="0"/>
    <x v="60"/>
    <s v=" Total_JP"/>
    <x v="79"/>
    <n v="0"/>
  </r>
  <r>
    <s v="Base"/>
    <s v="Baseline"/>
    <x v="0"/>
    <x v="0"/>
    <x v="60"/>
    <s v=" Total_JP"/>
    <x v="80"/>
    <n v="0"/>
  </r>
  <r>
    <s v="Base"/>
    <s v="Baseline"/>
    <x v="0"/>
    <x v="0"/>
    <x v="60"/>
    <s v=" Total_JP"/>
    <x v="81"/>
    <n v="0"/>
  </r>
  <r>
    <s v="Base"/>
    <s v="Baseline"/>
    <x v="0"/>
    <x v="0"/>
    <x v="60"/>
    <s v=" Total_JP"/>
    <x v="82"/>
    <n v="0"/>
  </r>
  <r>
    <s v="Base"/>
    <s v="Baseline"/>
    <x v="0"/>
    <x v="0"/>
    <x v="60"/>
    <s v=" Total_JP"/>
    <x v="83"/>
    <n v="0"/>
  </r>
  <r>
    <s v="Base"/>
    <s v="Baseline"/>
    <x v="0"/>
    <x v="0"/>
    <x v="60"/>
    <s v=" Total_JP"/>
    <x v="84"/>
    <n v="0"/>
  </r>
  <r>
    <s v="Base"/>
    <s v="Baseline"/>
    <x v="0"/>
    <x v="0"/>
    <x v="60"/>
    <s v=" Total_JP"/>
    <x v="85"/>
    <n v="0"/>
  </r>
  <r>
    <s v="Base"/>
    <s v="Baseline"/>
    <x v="0"/>
    <x v="0"/>
    <x v="60"/>
    <s v=" Total_JP"/>
    <x v="86"/>
    <n v="0"/>
  </r>
  <r>
    <s v="Base"/>
    <s v="Baseline"/>
    <x v="0"/>
    <x v="0"/>
    <x v="60"/>
    <s v=" Total_JP"/>
    <x v="87"/>
    <n v="0"/>
  </r>
  <r>
    <s v="Base"/>
    <s v="Baseline"/>
    <x v="0"/>
    <x v="0"/>
    <x v="60"/>
    <s v=" Total_JP"/>
    <x v="88"/>
    <n v="0"/>
  </r>
  <r>
    <s v="Base"/>
    <s v="Baseline"/>
    <x v="0"/>
    <x v="0"/>
    <x v="60"/>
    <s v=" Total_JP"/>
    <x v="89"/>
    <n v="0"/>
  </r>
  <r>
    <s v="Base"/>
    <s v="Baseline"/>
    <x v="0"/>
    <x v="0"/>
    <x v="60"/>
    <s v=" Total_JP"/>
    <x v="90"/>
    <n v="0"/>
  </r>
  <r>
    <s v="Base"/>
    <s v="Baseline"/>
    <x v="0"/>
    <x v="0"/>
    <x v="60"/>
    <s v=" Total_JP"/>
    <x v="91"/>
    <n v="0"/>
  </r>
  <r>
    <s v="Base"/>
    <s v="Baseline"/>
    <x v="0"/>
    <x v="0"/>
    <x v="60"/>
    <s v=" Total_JP"/>
    <x v="92"/>
    <n v="0"/>
  </r>
  <r>
    <s v="Base"/>
    <s v="Baseline"/>
    <x v="0"/>
    <x v="0"/>
    <x v="60"/>
    <s v=" Total_JP"/>
    <x v="93"/>
    <n v="0"/>
  </r>
  <r>
    <s v="Base"/>
    <s v="Baseline"/>
    <x v="0"/>
    <x v="0"/>
    <x v="60"/>
    <s v=" Total_JP"/>
    <x v="94"/>
    <n v="0"/>
  </r>
  <r>
    <s v="Base"/>
    <s v="Baseline"/>
    <x v="0"/>
    <x v="0"/>
    <x v="60"/>
    <s v=" Total_JP"/>
    <x v="95"/>
    <n v="0"/>
  </r>
  <r>
    <s v="Base"/>
    <s v="Baseline"/>
    <x v="0"/>
    <x v="0"/>
    <x v="60"/>
    <s v=" Total_JP"/>
    <x v="96"/>
    <n v="0"/>
  </r>
  <r>
    <s v="Base"/>
    <s v="Baseline"/>
    <x v="0"/>
    <x v="0"/>
    <x v="60"/>
    <s v=" Total_JP"/>
    <x v="97"/>
    <n v="0"/>
  </r>
  <r>
    <s v="Base"/>
    <s v="Baseline"/>
    <x v="0"/>
    <x v="0"/>
    <x v="60"/>
    <s v=" Total_JP"/>
    <x v="98"/>
    <n v="0"/>
  </r>
  <r>
    <s v="Base"/>
    <s v="Baseline"/>
    <x v="0"/>
    <x v="0"/>
    <x v="60"/>
    <s v=" Total_JP"/>
    <x v="99"/>
    <n v="0"/>
  </r>
  <r>
    <s v="Base"/>
    <s v="Baseline"/>
    <x v="0"/>
    <x v="0"/>
    <x v="60"/>
    <s v=" Total_JP"/>
    <x v="100"/>
    <n v="0"/>
  </r>
  <r>
    <s v="Base"/>
    <s v="Baseline"/>
    <x v="0"/>
    <x v="0"/>
    <x v="60"/>
    <s v=" Total_JP"/>
    <x v="101"/>
    <n v="0"/>
  </r>
  <r>
    <s v="Base"/>
    <s v="Baseline"/>
    <x v="0"/>
    <x v="0"/>
    <x v="60"/>
    <s v=" Total_JP"/>
    <x v="102"/>
    <n v="0"/>
  </r>
  <r>
    <s v="Base"/>
    <s v="Baseline"/>
    <x v="0"/>
    <x v="0"/>
    <x v="60"/>
    <s v=" Total_JP"/>
    <x v="103"/>
    <n v="0"/>
  </r>
  <r>
    <s v="Base"/>
    <s v="Baseline"/>
    <x v="0"/>
    <x v="0"/>
    <x v="60"/>
    <s v=" Total_JP"/>
    <x v="104"/>
    <n v="0"/>
  </r>
  <r>
    <s v="Base"/>
    <s v="Baseline"/>
    <x v="0"/>
    <x v="0"/>
    <x v="60"/>
    <s v=" Total_JP"/>
    <x v="105"/>
    <n v="0"/>
  </r>
  <r>
    <s v="Base"/>
    <s v="Baseline"/>
    <x v="0"/>
    <x v="0"/>
    <x v="60"/>
    <s v=" Total_JP"/>
    <x v="106"/>
    <n v="0"/>
  </r>
  <r>
    <s v="Base"/>
    <s v="Baseline"/>
    <x v="0"/>
    <x v="0"/>
    <x v="60"/>
    <s v=" Total_JP"/>
    <x v="107"/>
    <n v="0"/>
  </r>
  <r>
    <s v="Base"/>
    <s v="Baseline"/>
    <x v="0"/>
    <x v="0"/>
    <x v="60"/>
    <s v=" Total_JP"/>
    <x v="108"/>
    <n v="0"/>
  </r>
  <r>
    <s v="Base"/>
    <s v="Baseline"/>
    <x v="0"/>
    <x v="0"/>
    <x v="60"/>
    <s v=" Total_JP"/>
    <x v="109"/>
    <n v="0"/>
  </r>
  <r>
    <s v="Base"/>
    <s v="Baseline"/>
    <x v="0"/>
    <x v="0"/>
    <x v="60"/>
    <s v=" Total_JP"/>
    <x v="110"/>
    <n v="0"/>
  </r>
  <r>
    <s v="Base"/>
    <s v="Baseline"/>
    <x v="0"/>
    <x v="0"/>
    <x v="60"/>
    <s v=" Total_JP"/>
    <x v="111"/>
    <n v="0"/>
  </r>
  <r>
    <s v="Base"/>
    <s v="Baseline"/>
    <x v="0"/>
    <x v="0"/>
    <x v="60"/>
    <s v=" Total_JP"/>
    <x v="112"/>
    <n v="0"/>
  </r>
  <r>
    <s v="Base"/>
    <s v="Baseline"/>
    <x v="0"/>
    <x v="0"/>
    <x v="60"/>
    <s v=" Total_JP"/>
    <x v="113"/>
    <n v="0"/>
  </r>
  <r>
    <s v="Base"/>
    <s v="Baseline"/>
    <x v="0"/>
    <x v="0"/>
    <x v="60"/>
    <s v=" Total_JP"/>
    <x v="114"/>
    <n v="0"/>
  </r>
  <r>
    <s v="Base"/>
    <s v="Baseline"/>
    <x v="0"/>
    <x v="0"/>
    <x v="60"/>
    <s v=" Total_JP"/>
    <x v="115"/>
    <n v="0"/>
  </r>
  <r>
    <s v="Base"/>
    <s v="Baseline"/>
    <x v="0"/>
    <x v="0"/>
    <x v="60"/>
    <s v=" Total_JP"/>
    <x v="116"/>
    <n v="0"/>
  </r>
  <r>
    <s v="Base"/>
    <s v="Baseline"/>
    <x v="0"/>
    <x v="0"/>
    <x v="60"/>
    <s v=" Total_JP"/>
    <x v="117"/>
    <n v="0"/>
  </r>
  <r>
    <s v="Base"/>
    <s v="Baseline"/>
    <x v="0"/>
    <x v="0"/>
    <x v="60"/>
    <s v=" Total_JP"/>
    <x v="118"/>
    <n v="0"/>
  </r>
  <r>
    <s v="Base"/>
    <s v="Baseline"/>
    <x v="0"/>
    <x v="0"/>
    <x v="60"/>
    <s v=" Total_JP"/>
    <x v="119"/>
    <n v="0"/>
  </r>
  <r>
    <s v="Base"/>
    <s v="Baseline"/>
    <x v="0"/>
    <x v="0"/>
    <x v="60"/>
    <s v=" Total_JP"/>
    <x v="120"/>
    <n v="0"/>
  </r>
  <r>
    <s v="Base"/>
    <s v="Baseline"/>
    <x v="0"/>
    <x v="0"/>
    <x v="60"/>
    <s v=" Total_JP"/>
    <x v="121"/>
    <n v="0"/>
  </r>
  <r>
    <s v="Base"/>
    <s v="Baseline"/>
    <x v="0"/>
    <x v="0"/>
    <x v="60"/>
    <s v=" Total_JP"/>
    <x v="122"/>
    <n v="0"/>
  </r>
  <r>
    <s v="Base"/>
    <s v="Baseline"/>
    <x v="0"/>
    <x v="0"/>
    <x v="60"/>
    <s v=" Total_JP"/>
    <x v="123"/>
    <n v="0"/>
  </r>
  <r>
    <s v="Base"/>
    <s v="Baseline"/>
    <x v="0"/>
    <x v="0"/>
    <x v="60"/>
    <s v=" Total_JP"/>
    <x v="124"/>
    <n v="0"/>
  </r>
  <r>
    <s v="Base"/>
    <s v="Baseline"/>
    <x v="0"/>
    <x v="0"/>
    <x v="60"/>
    <s v=" Total_JP"/>
    <x v="125"/>
    <n v="0"/>
  </r>
  <r>
    <s v="Base"/>
    <s v="Baseline"/>
    <x v="0"/>
    <x v="0"/>
    <x v="60"/>
    <s v=" Total_JP"/>
    <x v="126"/>
    <n v="0"/>
  </r>
  <r>
    <s v="Base"/>
    <s v="Baseline"/>
    <x v="0"/>
    <x v="0"/>
    <x v="60"/>
    <s v=" Total_JP"/>
    <x v="127"/>
    <n v="0"/>
  </r>
  <r>
    <s v="Base"/>
    <s v="Baseline"/>
    <x v="0"/>
    <x v="0"/>
    <x v="60"/>
    <s v=" Total_JP"/>
    <x v="128"/>
    <n v="0"/>
  </r>
  <r>
    <s v="Base"/>
    <s v="Baseline"/>
    <x v="0"/>
    <x v="0"/>
    <x v="60"/>
    <s v=" Total_JP"/>
    <x v="129"/>
    <n v="0"/>
  </r>
  <r>
    <s v="Base"/>
    <s v="Baseline"/>
    <x v="0"/>
    <x v="0"/>
    <x v="60"/>
    <s v=" Total_JP"/>
    <x v="130"/>
    <n v="0"/>
  </r>
  <r>
    <s v="Base"/>
    <s v="Baseline"/>
    <x v="0"/>
    <x v="0"/>
    <x v="60"/>
    <s v=" Total_JP"/>
    <x v="131"/>
    <n v="0"/>
  </r>
  <r>
    <s v="Base"/>
    <s v="Baseline"/>
    <x v="0"/>
    <x v="0"/>
    <x v="60"/>
    <s v=" Total_JP"/>
    <x v="132"/>
    <n v="0"/>
  </r>
  <r>
    <s v="Base"/>
    <s v="Baseline"/>
    <x v="0"/>
    <x v="0"/>
    <x v="60"/>
    <s v=" Total_JP"/>
    <x v="133"/>
    <n v="0"/>
  </r>
  <r>
    <s v="Base"/>
    <s v="Baseline"/>
    <x v="0"/>
    <x v="0"/>
    <x v="60"/>
    <s v=" Total_JP"/>
    <x v="134"/>
    <n v="0"/>
  </r>
  <r>
    <s v="Base"/>
    <s v="Baseline"/>
    <x v="0"/>
    <x v="0"/>
    <x v="60"/>
    <s v=" Total_JP"/>
    <x v="135"/>
    <n v="0"/>
  </r>
  <r>
    <s v="Base"/>
    <s v="Baseline"/>
    <x v="0"/>
    <x v="0"/>
    <x v="60"/>
    <s v=" Total_JP"/>
    <x v="136"/>
    <n v="0"/>
  </r>
  <r>
    <s v="Base"/>
    <s v="Baseline"/>
    <x v="0"/>
    <x v="0"/>
    <x v="60"/>
    <s v=" Total_JP"/>
    <x v="137"/>
    <n v="0"/>
  </r>
  <r>
    <s v="Base"/>
    <s v="Baseline"/>
    <x v="0"/>
    <x v="0"/>
    <x v="60"/>
    <s v=" Total_JP"/>
    <x v="138"/>
    <n v="0"/>
  </r>
  <r>
    <s v="Base"/>
    <s v="Baseline"/>
    <x v="0"/>
    <x v="0"/>
    <x v="60"/>
    <s v=" Total_JP"/>
    <x v="139"/>
    <n v="0"/>
  </r>
  <r>
    <s v="Base"/>
    <s v="Baseline"/>
    <x v="0"/>
    <x v="0"/>
    <x v="60"/>
    <s v=" Total_JP"/>
    <x v="140"/>
    <n v="0"/>
  </r>
  <r>
    <s v="Base"/>
    <s v="Baseline"/>
    <x v="0"/>
    <x v="0"/>
    <x v="60"/>
    <s v=" Total_JP"/>
    <x v="141"/>
    <n v="0"/>
  </r>
  <r>
    <s v="Base"/>
    <s v="Baseline"/>
    <x v="0"/>
    <x v="0"/>
    <x v="60"/>
    <s v=" Total_JP"/>
    <x v="142"/>
    <n v="0"/>
  </r>
  <r>
    <s v="Base"/>
    <s v="Baseline"/>
    <x v="0"/>
    <x v="0"/>
    <x v="60"/>
    <s v=" Total_JP"/>
    <x v="143"/>
    <n v="0"/>
  </r>
  <r>
    <s v="Base"/>
    <s v="Baseline"/>
    <x v="0"/>
    <x v="0"/>
    <x v="60"/>
    <s v=" Total_JP"/>
    <x v="144"/>
    <n v="0"/>
  </r>
  <r>
    <s v="Base"/>
    <s v="Baseline"/>
    <x v="0"/>
    <x v="0"/>
    <x v="60"/>
    <s v=" Total_JP"/>
    <x v="145"/>
    <n v="0"/>
  </r>
  <r>
    <s v="Base"/>
    <s v="Baseline"/>
    <x v="0"/>
    <x v="0"/>
    <x v="60"/>
    <s v=" Total_JP"/>
    <x v="146"/>
    <n v="0"/>
  </r>
  <r>
    <s v="Base"/>
    <s v="Baseline"/>
    <x v="0"/>
    <x v="0"/>
    <x v="60"/>
    <s v=" Total_JP"/>
    <x v="147"/>
    <n v="0"/>
  </r>
  <r>
    <s v="Base"/>
    <s v="Baseline"/>
    <x v="0"/>
    <x v="0"/>
    <x v="60"/>
    <s v=" Total_JP"/>
    <x v="148"/>
    <n v="0"/>
  </r>
  <r>
    <s v="Base"/>
    <s v="Baseline"/>
    <x v="0"/>
    <x v="0"/>
    <x v="60"/>
    <s v=" Total_JP"/>
    <x v="149"/>
    <n v="0"/>
  </r>
  <r>
    <s v="Base"/>
    <s v="Baseline"/>
    <x v="0"/>
    <x v="0"/>
    <x v="60"/>
    <s v=" Total_JP"/>
    <x v="150"/>
    <n v="0"/>
  </r>
  <r>
    <s v="Base"/>
    <s v="Baseline"/>
    <x v="0"/>
    <x v="0"/>
    <x v="60"/>
    <s v=" Total_JP"/>
    <x v="151"/>
    <n v="0"/>
  </r>
  <r>
    <s v="Base"/>
    <s v="Baseline"/>
    <x v="0"/>
    <x v="0"/>
    <x v="60"/>
    <s v=" Total_JP"/>
    <x v="152"/>
    <n v="0"/>
  </r>
  <r>
    <s v="Base"/>
    <s v="Baseline"/>
    <x v="0"/>
    <x v="0"/>
    <x v="60"/>
    <s v=" Total_JP"/>
    <x v="153"/>
    <n v="0"/>
  </r>
  <r>
    <s v="Base"/>
    <s v="Baseline"/>
    <x v="0"/>
    <x v="0"/>
    <x v="60"/>
    <s v=" Total_JP"/>
    <x v="154"/>
    <n v="0"/>
  </r>
  <r>
    <s v="Base"/>
    <s v="Baseline"/>
    <x v="0"/>
    <x v="0"/>
    <x v="60"/>
    <s v=" Total_JP"/>
    <x v="155"/>
    <n v="0"/>
  </r>
  <r>
    <s v="Base"/>
    <s v="Baseline"/>
    <x v="0"/>
    <x v="0"/>
    <x v="61"/>
    <s v=" Total_JP"/>
    <x v="0"/>
    <n v="0"/>
  </r>
  <r>
    <s v="Base"/>
    <s v="Baseline"/>
    <x v="0"/>
    <x v="0"/>
    <x v="61"/>
    <s v=" Total_JP"/>
    <x v="1"/>
    <n v="0"/>
  </r>
  <r>
    <s v="Base"/>
    <s v="Baseline"/>
    <x v="0"/>
    <x v="0"/>
    <x v="61"/>
    <s v=" Total_JP"/>
    <x v="2"/>
    <n v="0"/>
  </r>
  <r>
    <s v="Base"/>
    <s v="Baseline"/>
    <x v="0"/>
    <x v="0"/>
    <x v="61"/>
    <s v=" Total_JP"/>
    <x v="3"/>
    <n v="0"/>
  </r>
  <r>
    <s v="Base"/>
    <s v="Baseline"/>
    <x v="0"/>
    <x v="0"/>
    <x v="61"/>
    <s v=" Total_JP"/>
    <x v="4"/>
    <n v="0"/>
  </r>
  <r>
    <s v="Base"/>
    <s v="Baseline"/>
    <x v="0"/>
    <x v="0"/>
    <x v="61"/>
    <s v=" Total_JP"/>
    <x v="5"/>
    <n v="0"/>
  </r>
  <r>
    <s v="Base"/>
    <s v="Baseline"/>
    <x v="0"/>
    <x v="0"/>
    <x v="61"/>
    <s v=" Total_JP"/>
    <x v="6"/>
    <n v="0"/>
  </r>
  <r>
    <s v="Base"/>
    <s v="Baseline"/>
    <x v="0"/>
    <x v="0"/>
    <x v="61"/>
    <s v=" Total_JP"/>
    <x v="7"/>
    <n v="0"/>
  </r>
  <r>
    <s v="Base"/>
    <s v="Baseline"/>
    <x v="0"/>
    <x v="0"/>
    <x v="61"/>
    <s v=" Total_JP"/>
    <x v="8"/>
    <n v="0"/>
  </r>
  <r>
    <s v="Base"/>
    <s v="Baseline"/>
    <x v="0"/>
    <x v="0"/>
    <x v="61"/>
    <s v=" Total_JP"/>
    <x v="9"/>
    <n v="0"/>
  </r>
  <r>
    <s v="Base"/>
    <s v="Baseline"/>
    <x v="0"/>
    <x v="0"/>
    <x v="61"/>
    <s v=" Total_JP"/>
    <x v="10"/>
    <n v="0"/>
  </r>
  <r>
    <s v="Base"/>
    <s v="Baseline"/>
    <x v="0"/>
    <x v="0"/>
    <x v="61"/>
    <s v=" Total_JP"/>
    <x v="11"/>
    <n v="0"/>
  </r>
  <r>
    <s v="Base"/>
    <s v="Baseline"/>
    <x v="0"/>
    <x v="0"/>
    <x v="61"/>
    <s v=" Total_JP"/>
    <x v="12"/>
    <n v="0"/>
  </r>
  <r>
    <s v="Base"/>
    <s v="Baseline"/>
    <x v="0"/>
    <x v="0"/>
    <x v="61"/>
    <s v=" Total_JP"/>
    <x v="13"/>
    <n v="0"/>
  </r>
  <r>
    <s v="Base"/>
    <s v="Baseline"/>
    <x v="0"/>
    <x v="0"/>
    <x v="61"/>
    <s v=" Total_JP"/>
    <x v="14"/>
    <n v="0"/>
  </r>
  <r>
    <s v="Base"/>
    <s v="Baseline"/>
    <x v="0"/>
    <x v="0"/>
    <x v="61"/>
    <s v=" Total_JP"/>
    <x v="15"/>
    <n v="0"/>
  </r>
  <r>
    <s v="Base"/>
    <s v="Baseline"/>
    <x v="0"/>
    <x v="0"/>
    <x v="61"/>
    <s v=" Total_JP"/>
    <x v="16"/>
    <n v="0"/>
  </r>
  <r>
    <s v="Base"/>
    <s v="Baseline"/>
    <x v="0"/>
    <x v="0"/>
    <x v="61"/>
    <s v=" Total_JP"/>
    <x v="17"/>
    <n v="0"/>
  </r>
  <r>
    <s v="Base"/>
    <s v="Baseline"/>
    <x v="0"/>
    <x v="0"/>
    <x v="61"/>
    <s v=" Total_JP"/>
    <x v="18"/>
    <n v="0"/>
  </r>
  <r>
    <s v="Base"/>
    <s v="Baseline"/>
    <x v="0"/>
    <x v="0"/>
    <x v="61"/>
    <s v=" Total_JP"/>
    <x v="19"/>
    <n v="0"/>
  </r>
  <r>
    <s v="Base"/>
    <s v="Baseline"/>
    <x v="0"/>
    <x v="0"/>
    <x v="61"/>
    <s v=" Total_JP"/>
    <x v="20"/>
    <n v="0"/>
  </r>
  <r>
    <s v="Base"/>
    <s v="Baseline"/>
    <x v="0"/>
    <x v="0"/>
    <x v="61"/>
    <s v=" Total_JP"/>
    <x v="21"/>
    <n v="0"/>
  </r>
  <r>
    <s v="Base"/>
    <s v="Baseline"/>
    <x v="0"/>
    <x v="0"/>
    <x v="61"/>
    <s v=" Total_JP"/>
    <x v="22"/>
    <n v="0"/>
  </r>
  <r>
    <s v="Base"/>
    <s v="Baseline"/>
    <x v="0"/>
    <x v="0"/>
    <x v="61"/>
    <s v=" Total_JP"/>
    <x v="23"/>
    <n v="0"/>
  </r>
  <r>
    <s v="Base"/>
    <s v="Baseline"/>
    <x v="0"/>
    <x v="0"/>
    <x v="61"/>
    <s v=" Total_JP"/>
    <x v="24"/>
    <n v="0"/>
  </r>
  <r>
    <s v="Base"/>
    <s v="Baseline"/>
    <x v="0"/>
    <x v="0"/>
    <x v="61"/>
    <s v=" Total_JP"/>
    <x v="25"/>
    <n v="435052.56133300002"/>
  </r>
  <r>
    <s v="Base"/>
    <s v="Baseline"/>
    <x v="0"/>
    <x v="0"/>
    <x v="61"/>
    <s v=" Total_JP"/>
    <x v="26"/>
    <n v="0"/>
  </r>
  <r>
    <s v="Base"/>
    <s v="Baseline"/>
    <x v="0"/>
    <x v="0"/>
    <x v="61"/>
    <s v=" Total_JP"/>
    <x v="27"/>
    <n v="0"/>
  </r>
  <r>
    <s v="Base"/>
    <s v="Baseline"/>
    <x v="0"/>
    <x v="0"/>
    <x v="61"/>
    <s v=" Total_JP"/>
    <x v="28"/>
    <n v="0"/>
  </r>
  <r>
    <s v="Base"/>
    <s v="Baseline"/>
    <x v="0"/>
    <x v="0"/>
    <x v="61"/>
    <s v=" Total_JP"/>
    <x v="29"/>
    <n v="0"/>
  </r>
  <r>
    <s v="Base"/>
    <s v="Baseline"/>
    <x v="0"/>
    <x v="0"/>
    <x v="61"/>
    <s v=" Total_JP"/>
    <x v="30"/>
    <n v="0"/>
  </r>
  <r>
    <s v="Base"/>
    <s v="Baseline"/>
    <x v="0"/>
    <x v="0"/>
    <x v="61"/>
    <s v=" Total_JP"/>
    <x v="31"/>
    <n v="0"/>
  </r>
  <r>
    <s v="Base"/>
    <s v="Baseline"/>
    <x v="0"/>
    <x v="0"/>
    <x v="61"/>
    <s v=" Total_JP"/>
    <x v="32"/>
    <n v="0"/>
  </r>
  <r>
    <s v="Base"/>
    <s v="Baseline"/>
    <x v="0"/>
    <x v="0"/>
    <x v="61"/>
    <s v=" Total_JP"/>
    <x v="33"/>
    <n v="0"/>
  </r>
  <r>
    <s v="Base"/>
    <s v="Baseline"/>
    <x v="0"/>
    <x v="0"/>
    <x v="61"/>
    <s v=" Total_JP"/>
    <x v="34"/>
    <n v="0"/>
  </r>
  <r>
    <s v="Base"/>
    <s v="Baseline"/>
    <x v="0"/>
    <x v="0"/>
    <x v="61"/>
    <s v=" Total_JP"/>
    <x v="35"/>
    <n v="0"/>
  </r>
  <r>
    <s v="Base"/>
    <s v="Baseline"/>
    <x v="0"/>
    <x v="0"/>
    <x v="61"/>
    <s v=" Total_JP"/>
    <x v="36"/>
    <n v="0"/>
  </r>
  <r>
    <s v="Base"/>
    <s v="Baseline"/>
    <x v="0"/>
    <x v="0"/>
    <x v="61"/>
    <s v=" Total_JP"/>
    <x v="37"/>
    <n v="0"/>
  </r>
  <r>
    <s v="Base"/>
    <s v="Baseline"/>
    <x v="0"/>
    <x v="0"/>
    <x v="61"/>
    <s v=" Total_JP"/>
    <x v="38"/>
    <n v="0"/>
  </r>
  <r>
    <s v="Base"/>
    <s v="Baseline"/>
    <x v="0"/>
    <x v="0"/>
    <x v="61"/>
    <s v=" Total_JP"/>
    <x v="39"/>
    <n v="0"/>
  </r>
  <r>
    <s v="Base"/>
    <s v="Baseline"/>
    <x v="0"/>
    <x v="0"/>
    <x v="61"/>
    <s v=" Total_JP"/>
    <x v="40"/>
    <n v="0"/>
  </r>
  <r>
    <s v="Base"/>
    <s v="Baseline"/>
    <x v="0"/>
    <x v="0"/>
    <x v="61"/>
    <s v=" Total_JP"/>
    <x v="41"/>
    <n v="0"/>
  </r>
  <r>
    <s v="Base"/>
    <s v="Baseline"/>
    <x v="0"/>
    <x v="0"/>
    <x v="61"/>
    <s v=" Total_JP"/>
    <x v="42"/>
    <n v="0"/>
  </r>
  <r>
    <s v="Base"/>
    <s v="Baseline"/>
    <x v="0"/>
    <x v="0"/>
    <x v="61"/>
    <s v=" Total_JP"/>
    <x v="43"/>
    <n v="0"/>
  </r>
  <r>
    <s v="Base"/>
    <s v="Baseline"/>
    <x v="0"/>
    <x v="0"/>
    <x v="61"/>
    <s v=" Total_JP"/>
    <x v="44"/>
    <n v="0"/>
  </r>
  <r>
    <s v="Base"/>
    <s v="Baseline"/>
    <x v="0"/>
    <x v="0"/>
    <x v="61"/>
    <s v=" Total_JP"/>
    <x v="45"/>
    <n v="0"/>
  </r>
  <r>
    <s v="Base"/>
    <s v="Baseline"/>
    <x v="0"/>
    <x v="0"/>
    <x v="61"/>
    <s v=" Total_JP"/>
    <x v="46"/>
    <n v="0"/>
  </r>
  <r>
    <s v="Base"/>
    <s v="Baseline"/>
    <x v="0"/>
    <x v="0"/>
    <x v="61"/>
    <s v=" Total_JP"/>
    <x v="47"/>
    <n v="0"/>
  </r>
  <r>
    <s v="Base"/>
    <s v="Baseline"/>
    <x v="0"/>
    <x v="0"/>
    <x v="61"/>
    <s v=" Total_JP"/>
    <x v="48"/>
    <n v="0"/>
  </r>
  <r>
    <s v="Base"/>
    <s v="Baseline"/>
    <x v="0"/>
    <x v="0"/>
    <x v="61"/>
    <s v=" Total_JP"/>
    <x v="49"/>
    <n v="0"/>
  </r>
  <r>
    <s v="Base"/>
    <s v="Baseline"/>
    <x v="0"/>
    <x v="0"/>
    <x v="61"/>
    <s v=" Total_JP"/>
    <x v="50"/>
    <n v="0"/>
  </r>
  <r>
    <s v="Base"/>
    <s v="Baseline"/>
    <x v="0"/>
    <x v="0"/>
    <x v="61"/>
    <s v=" Total_JP"/>
    <x v="51"/>
    <n v="0"/>
  </r>
  <r>
    <s v="Base"/>
    <s v="Baseline"/>
    <x v="0"/>
    <x v="0"/>
    <x v="61"/>
    <s v=" Total_JP"/>
    <x v="52"/>
    <n v="0"/>
  </r>
  <r>
    <s v="Base"/>
    <s v="Baseline"/>
    <x v="0"/>
    <x v="0"/>
    <x v="61"/>
    <s v=" Total_JP"/>
    <x v="53"/>
    <n v="0"/>
  </r>
  <r>
    <s v="Base"/>
    <s v="Baseline"/>
    <x v="0"/>
    <x v="0"/>
    <x v="61"/>
    <s v=" Total_JP"/>
    <x v="54"/>
    <n v="0"/>
  </r>
  <r>
    <s v="Base"/>
    <s v="Baseline"/>
    <x v="0"/>
    <x v="0"/>
    <x v="61"/>
    <s v=" Total_JP"/>
    <x v="55"/>
    <n v="435052.56133300002"/>
  </r>
  <r>
    <s v="Base"/>
    <s v="Baseline"/>
    <x v="0"/>
    <x v="0"/>
    <x v="61"/>
    <s v=" Total_JP"/>
    <x v="56"/>
    <n v="0"/>
  </r>
  <r>
    <s v="Base"/>
    <s v="Baseline"/>
    <x v="0"/>
    <x v="0"/>
    <x v="61"/>
    <s v=" Total_JP"/>
    <x v="57"/>
    <n v="0"/>
  </r>
  <r>
    <s v="Base"/>
    <s v="Baseline"/>
    <x v="0"/>
    <x v="0"/>
    <x v="61"/>
    <s v=" Total_JP"/>
    <x v="58"/>
    <n v="0"/>
  </r>
  <r>
    <s v="Base"/>
    <s v="Baseline"/>
    <x v="0"/>
    <x v="0"/>
    <x v="61"/>
    <s v=" Total_JP"/>
    <x v="59"/>
    <n v="0"/>
  </r>
  <r>
    <s v="Base"/>
    <s v="Baseline"/>
    <x v="0"/>
    <x v="0"/>
    <x v="61"/>
    <s v=" Total_JP"/>
    <x v="60"/>
    <n v="435052.56133300002"/>
  </r>
  <r>
    <s v="Base"/>
    <s v="Baseline"/>
    <x v="0"/>
    <x v="0"/>
    <x v="61"/>
    <s v=" Total_JP"/>
    <x v="61"/>
    <n v="0"/>
  </r>
  <r>
    <s v="Base"/>
    <s v="Baseline"/>
    <x v="0"/>
    <x v="0"/>
    <x v="61"/>
    <s v=" Total_JP"/>
    <x v="62"/>
    <n v="0"/>
  </r>
  <r>
    <s v="Base"/>
    <s v="Baseline"/>
    <x v="0"/>
    <x v="0"/>
    <x v="61"/>
    <s v=" Total_JP"/>
    <x v="63"/>
    <n v="0"/>
  </r>
  <r>
    <s v="Base"/>
    <s v="Baseline"/>
    <x v="0"/>
    <x v="0"/>
    <x v="61"/>
    <s v=" Total_JP"/>
    <x v="64"/>
    <n v="0"/>
  </r>
  <r>
    <s v="Base"/>
    <s v="Baseline"/>
    <x v="0"/>
    <x v="0"/>
    <x v="61"/>
    <s v=" Total_JP"/>
    <x v="65"/>
    <n v="0"/>
  </r>
  <r>
    <s v="Base"/>
    <s v="Baseline"/>
    <x v="0"/>
    <x v="0"/>
    <x v="61"/>
    <s v=" Total_JP"/>
    <x v="66"/>
    <n v="0"/>
  </r>
  <r>
    <s v="Base"/>
    <s v="Baseline"/>
    <x v="0"/>
    <x v="0"/>
    <x v="61"/>
    <s v=" Total_JP"/>
    <x v="67"/>
    <n v="0"/>
  </r>
  <r>
    <s v="Base"/>
    <s v="Baseline"/>
    <x v="0"/>
    <x v="0"/>
    <x v="61"/>
    <s v=" Total_JP"/>
    <x v="68"/>
    <n v="0"/>
  </r>
  <r>
    <s v="Base"/>
    <s v="Baseline"/>
    <x v="0"/>
    <x v="0"/>
    <x v="61"/>
    <s v=" Total_JP"/>
    <x v="69"/>
    <n v="0"/>
  </r>
  <r>
    <s v="Base"/>
    <s v="Baseline"/>
    <x v="0"/>
    <x v="0"/>
    <x v="61"/>
    <s v=" Total_JP"/>
    <x v="70"/>
    <n v="0"/>
  </r>
  <r>
    <s v="Base"/>
    <s v="Baseline"/>
    <x v="0"/>
    <x v="0"/>
    <x v="61"/>
    <s v=" Total_JP"/>
    <x v="71"/>
    <n v="0"/>
  </r>
  <r>
    <s v="Base"/>
    <s v="Baseline"/>
    <x v="0"/>
    <x v="0"/>
    <x v="61"/>
    <s v=" Total_JP"/>
    <x v="72"/>
    <n v="0"/>
  </r>
  <r>
    <s v="Base"/>
    <s v="Baseline"/>
    <x v="0"/>
    <x v="0"/>
    <x v="61"/>
    <s v=" Total_JP"/>
    <x v="73"/>
    <n v="0"/>
  </r>
  <r>
    <s v="Base"/>
    <s v="Baseline"/>
    <x v="0"/>
    <x v="0"/>
    <x v="61"/>
    <s v=" Total_JP"/>
    <x v="74"/>
    <n v="0"/>
  </r>
  <r>
    <s v="Base"/>
    <s v="Baseline"/>
    <x v="0"/>
    <x v="0"/>
    <x v="61"/>
    <s v=" Total_JP"/>
    <x v="75"/>
    <n v="0"/>
  </r>
  <r>
    <s v="Base"/>
    <s v="Baseline"/>
    <x v="0"/>
    <x v="0"/>
    <x v="61"/>
    <s v=" Total_JP"/>
    <x v="76"/>
    <n v="0"/>
  </r>
  <r>
    <s v="Base"/>
    <s v="Baseline"/>
    <x v="0"/>
    <x v="0"/>
    <x v="61"/>
    <s v=" Total_JP"/>
    <x v="77"/>
    <n v="0"/>
  </r>
  <r>
    <s v="Base"/>
    <s v="Baseline"/>
    <x v="0"/>
    <x v="0"/>
    <x v="61"/>
    <s v=" Total_JP"/>
    <x v="78"/>
    <n v="435052.56133300002"/>
  </r>
  <r>
    <s v="Base"/>
    <s v="Baseline"/>
    <x v="0"/>
    <x v="0"/>
    <x v="61"/>
    <s v=" Total_JP"/>
    <x v="79"/>
    <n v="0"/>
  </r>
  <r>
    <s v="Base"/>
    <s v="Baseline"/>
    <x v="0"/>
    <x v="0"/>
    <x v="61"/>
    <s v=" Total_JP"/>
    <x v="80"/>
    <n v="0"/>
  </r>
  <r>
    <s v="Base"/>
    <s v="Baseline"/>
    <x v="0"/>
    <x v="0"/>
    <x v="61"/>
    <s v=" Total_JP"/>
    <x v="81"/>
    <n v="0"/>
  </r>
  <r>
    <s v="Base"/>
    <s v="Baseline"/>
    <x v="0"/>
    <x v="0"/>
    <x v="61"/>
    <s v=" Total_JP"/>
    <x v="82"/>
    <n v="0"/>
  </r>
  <r>
    <s v="Base"/>
    <s v="Baseline"/>
    <x v="0"/>
    <x v="0"/>
    <x v="61"/>
    <s v=" Total_JP"/>
    <x v="83"/>
    <n v="0"/>
  </r>
  <r>
    <s v="Base"/>
    <s v="Baseline"/>
    <x v="0"/>
    <x v="0"/>
    <x v="61"/>
    <s v=" Total_JP"/>
    <x v="84"/>
    <n v="0"/>
  </r>
  <r>
    <s v="Base"/>
    <s v="Baseline"/>
    <x v="0"/>
    <x v="0"/>
    <x v="61"/>
    <s v=" Total_JP"/>
    <x v="85"/>
    <n v="0"/>
  </r>
  <r>
    <s v="Base"/>
    <s v="Baseline"/>
    <x v="0"/>
    <x v="0"/>
    <x v="61"/>
    <s v=" Total_JP"/>
    <x v="86"/>
    <n v="0"/>
  </r>
  <r>
    <s v="Base"/>
    <s v="Baseline"/>
    <x v="0"/>
    <x v="0"/>
    <x v="61"/>
    <s v=" Total_JP"/>
    <x v="87"/>
    <n v="0"/>
  </r>
  <r>
    <s v="Base"/>
    <s v="Baseline"/>
    <x v="0"/>
    <x v="0"/>
    <x v="61"/>
    <s v=" Total_JP"/>
    <x v="88"/>
    <n v="0"/>
  </r>
  <r>
    <s v="Base"/>
    <s v="Baseline"/>
    <x v="0"/>
    <x v="0"/>
    <x v="61"/>
    <s v=" Total_JP"/>
    <x v="89"/>
    <n v="0"/>
  </r>
  <r>
    <s v="Base"/>
    <s v="Baseline"/>
    <x v="0"/>
    <x v="0"/>
    <x v="61"/>
    <s v=" Total_JP"/>
    <x v="90"/>
    <n v="435052.56133300002"/>
  </r>
  <r>
    <s v="Base"/>
    <s v="Baseline"/>
    <x v="0"/>
    <x v="0"/>
    <x v="61"/>
    <s v=" Total_JP"/>
    <x v="91"/>
    <n v="0"/>
  </r>
  <r>
    <s v="Base"/>
    <s v="Baseline"/>
    <x v="0"/>
    <x v="0"/>
    <x v="61"/>
    <s v=" Total_JP"/>
    <x v="92"/>
    <n v="0"/>
  </r>
  <r>
    <s v="Base"/>
    <s v="Baseline"/>
    <x v="0"/>
    <x v="0"/>
    <x v="61"/>
    <s v=" Total_JP"/>
    <x v="93"/>
    <n v="0"/>
  </r>
  <r>
    <s v="Base"/>
    <s v="Baseline"/>
    <x v="0"/>
    <x v="0"/>
    <x v="61"/>
    <s v=" Total_JP"/>
    <x v="94"/>
    <n v="0"/>
  </r>
  <r>
    <s v="Base"/>
    <s v="Baseline"/>
    <x v="0"/>
    <x v="0"/>
    <x v="61"/>
    <s v=" Total_JP"/>
    <x v="95"/>
    <n v="0"/>
  </r>
  <r>
    <s v="Base"/>
    <s v="Baseline"/>
    <x v="0"/>
    <x v="0"/>
    <x v="61"/>
    <s v=" Total_JP"/>
    <x v="96"/>
    <n v="0"/>
  </r>
  <r>
    <s v="Base"/>
    <s v="Baseline"/>
    <x v="0"/>
    <x v="0"/>
    <x v="61"/>
    <s v=" Total_JP"/>
    <x v="97"/>
    <n v="0"/>
  </r>
  <r>
    <s v="Base"/>
    <s v="Baseline"/>
    <x v="0"/>
    <x v="0"/>
    <x v="61"/>
    <s v=" Total_JP"/>
    <x v="98"/>
    <n v="0"/>
  </r>
  <r>
    <s v="Base"/>
    <s v="Baseline"/>
    <x v="0"/>
    <x v="0"/>
    <x v="61"/>
    <s v=" Total_JP"/>
    <x v="99"/>
    <n v="0"/>
  </r>
  <r>
    <s v="Base"/>
    <s v="Baseline"/>
    <x v="0"/>
    <x v="0"/>
    <x v="61"/>
    <s v=" Total_JP"/>
    <x v="100"/>
    <n v="0"/>
  </r>
  <r>
    <s v="Base"/>
    <s v="Baseline"/>
    <x v="0"/>
    <x v="0"/>
    <x v="61"/>
    <s v=" Total_JP"/>
    <x v="101"/>
    <n v="0"/>
  </r>
  <r>
    <s v="Base"/>
    <s v="Baseline"/>
    <x v="0"/>
    <x v="0"/>
    <x v="61"/>
    <s v=" Total_JP"/>
    <x v="102"/>
    <n v="0"/>
  </r>
  <r>
    <s v="Base"/>
    <s v="Baseline"/>
    <x v="0"/>
    <x v="0"/>
    <x v="61"/>
    <s v=" Total_JP"/>
    <x v="103"/>
    <n v="0"/>
  </r>
  <r>
    <s v="Base"/>
    <s v="Baseline"/>
    <x v="0"/>
    <x v="0"/>
    <x v="61"/>
    <s v=" Total_JP"/>
    <x v="104"/>
    <n v="0"/>
  </r>
  <r>
    <s v="Base"/>
    <s v="Baseline"/>
    <x v="0"/>
    <x v="0"/>
    <x v="61"/>
    <s v=" Total_JP"/>
    <x v="105"/>
    <n v="0"/>
  </r>
  <r>
    <s v="Base"/>
    <s v="Baseline"/>
    <x v="0"/>
    <x v="0"/>
    <x v="61"/>
    <s v=" Total_JP"/>
    <x v="106"/>
    <n v="0"/>
  </r>
  <r>
    <s v="Base"/>
    <s v="Baseline"/>
    <x v="0"/>
    <x v="0"/>
    <x v="61"/>
    <s v=" Total_JP"/>
    <x v="107"/>
    <n v="0"/>
  </r>
  <r>
    <s v="Base"/>
    <s v="Baseline"/>
    <x v="0"/>
    <x v="0"/>
    <x v="61"/>
    <s v=" Total_JP"/>
    <x v="108"/>
    <n v="0"/>
  </r>
  <r>
    <s v="Base"/>
    <s v="Baseline"/>
    <x v="0"/>
    <x v="0"/>
    <x v="61"/>
    <s v=" Total_JP"/>
    <x v="109"/>
    <n v="0"/>
  </r>
  <r>
    <s v="Base"/>
    <s v="Baseline"/>
    <x v="0"/>
    <x v="0"/>
    <x v="61"/>
    <s v=" Total_JP"/>
    <x v="110"/>
    <n v="0"/>
  </r>
  <r>
    <s v="Base"/>
    <s v="Baseline"/>
    <x v="0"/>
    <x v="0"/>
    <x v="61"/>
    <s v=" Total_JP"/>
    <x v="111"/>
    <n v="0"/>
  </r>
  <r>
    <s v="Base"/>
    <s v="Baseline"/>
    <x v="0"/>
    <x v="0"/>
    <x v="61"/>
    <s v=" Total_JP"/>
    <x v="112"/>
    <n v="435052.56133300002"/>
  </r>
  <r>
    <s v="Base"/>
    <s v="Baseline"/>
    <x v="0"/>
    <x v="0"/>
    <x v="61"/>
    <s v=" Total_JP"/>
    <x v="113"/>
    <n v="0"/>
  </r>
  <r>
    <s v="Base"/>
    <s v="Baseline"/>
    <x v="0"/>
    <x v="0"/>
    <x v="61"/>
    <s v=" Total_JP"/>
    <x v="114"/>
    <n v="0"/>
  </r>
  <r>
    <s v="Base"/>
    <s v="Baseline"/>
    <x v="0"/>
    <x v="0"/>
    <x v="61"/>
    <s v=" Total_JP"/>
    <x v="115"/>
    <n v="0"/>
  </r>
  <r>
    <s v="Base"/>
    <s v="Baseline"/>
    <x v="0"/>
    <x v="0"/>
    <x v="61"/>
    <s v=" Total_JP"/>
    <x v="116"/>
    <n v="0"/>
  </r>
  <r>
    <s v="Base"/>
    <s v="Baseline"/>
    <x v="0"/>
    <x v="0"/>
    <x v="61"/>
    <s v=" Total_JP"/>
    <x v="117"/>
    <n v="0"/>
  </r>
  <r>
    <s v="Base"/>
    <s v="Baseline"/>
    <x v="0"/>
    <x v="0"/>
    <x v="61"/>
    <s v=" Total_JP"/>
    <x v="118"/>
    <n v="0"/>
  </r>
  <r>
    <s v="Base"/>
    <s v="Baseline"/>
    <x v="0"/>
    <x v="0"/>
    <x v="61"/>
    <s v=" Total_JP"/>
    <x v="119"/>
    <n v="0"/>
  </r>
  <r>
    <s v="Base"/>
    <s v="Baseline"/>
    <x v="0"/>
    <x v="0"/>
    <x v="61"/>
    <s v=" Total_JP"/>
    <x v="120"/>
    <n v="0"/>
  </r>
  <r>
    <s v="Base"/>
    <s v="Baseline"/>
    <x v="0"/>
    <x v="0"/>
    <x v="61"/>
    <s v=" Total_JP"/>
    <x v="121"/>
    <n v="0"/>
  </r>
  <r>
    <s v="Base"/>
    <s v="Baseline"/>
    <x v="0"/>
    <x v="0"/>
    <x v="61"/>
    <s v=" Total_JP"/>
    <x v="122"/>
    <n v="0"/>
  </r>
  <r>
    <s v="Base"/>
    <s v="Baseline"/>
    <x v="0"/>
    <x v="0"/>
    <x v="61"/>
    <s v=" Total_JP"/>
    <x v="123"/>
    <n v="0"/>
  </r>
  <r>
    <s v="Base"/>
    <s v="Baseline"/>
    <x v="0"/>
    <x v="0"/>
    <x v="61"/>
    <s v=" Total_JP"/>
    <x v="124"/>
    <n v="0"/>
  </r>
  <r>
    <s v="Base"/>
    <s v="Baseline"/>
    <x v="0"/>
    <x v="0"/>
    <x v="61"/>
    <s v=" Total_JP"/>
    <x v="125"/>
    <n v="0"/>
  </r>
  <r>
    <s v="Base"/>
    <s v="Baseline"/>
    <x v="0"/>
    <x v="0"/>
    <x v="61"/>
    <s v=" Total_JP"/>
    <x v="126"/>
    <n v="0"/>
  </r>
  <r>
    <s v="Base"/>
    <s v="Baseline"/>
    <x v="0"/>
    <x v="0"/>
    <x v="61"/>
    <s v=" Total_JP"/>
    <x v="127"/>
    <n v="0"/>
  </r>
  <r>
    <s v="Base"/>
    <s v="Baseline"/>
    <x v="0"/>
    <x v="0"/>
    <x v="61"/>
    <s v=" Total_JP"/>
    <x v="128"/>
    <n v="0"/>
  </r>
  <r>
    <s v="Base"/>
    <s v="Baseline"/>
    <x v="0"/>
    <x v="0"/>
    <x v="61"/>
    <s v=" Total_JP"/>
    <x v="129"/>
    <n v="0"/>
  </r>
  <r>
    <s v="Base"/>
    <s v="Baseline"/>
    <x v="0"/>
    <x v="0"/>
    <x v="61"/>
    <s v=" Total_JP"/>
    <x v="130"/>
    <n v="0"/>
  </r>
  <r>
    <s v="Base"/>
    <s v="Baseline"/>
    <x v="0"/>
    <x v="0"/>
    <x v="61"/>
    <s v=" Total_JP"/>
    <x v="131"/>
    <n v="0"/>
  </r>
  <r>
    <s v="Base"/>
    <s v="Baseline"/>
    <x v="0"/>
    <x v="0"/>
    <x v="61"/>
    <s v=" Total_JP"/>
    <x v="132"/>
    <n v="0"/>
  </r>
  <r>
    <s v="Base"/>
    <s v="Baseline"/>
    <x v="0"/>
    <x v="0"/>
    <x v="61"/>
    <s v=" Total_JP"/>
    <x v="133"/>
    <n v="0"/>
  </r>
  <r>
    <s v="Base"/>
    <s v="Baseline"/>
    <x v="0"/>
    <x v="0"/>
    <x v="61"/>
    <s v=" Total_JP"/>
    <x v="134"/>
    <n v="0"/>
  </r>
  <r>
    <s v="Base"/>
    <s v="Baseline"/>
    <x v="0"/>
    <x v="0"/>
    <x v="61"/>
    <s v=" Total_JP"/>
    <x v="135"/>
    <n v="0"/>
  </r>
  <r>
    <s v="Base"/>
    <s v="Baseline"/>
    <x v="0"/>
    <x v="0"/>
    <x v="61"/>
    <s v=" Total_JP"/>
    <x v="136"/>
    <n v="0"/>
  </r>
  <r>
    <s v="Base"/>
    <s v="Baseline"/>
    <x v="0"/>
    <x v="0"/>
    <x v="61"/>
    <s v=" Total_JP"/>
    <x v="137"/>
    <n v="0"/>
  </r>
  <r>
    <s v="Base"/>
    <s v="Baseline"/>
    <x v="0"/>
    <x v="0"/>
    <x v="61"/>
    <s v=" Total_JP"/>
    <x v="138"/>
    <n v="0"/>
  </r>
  <r>
    <s v="Base"/>
    <s v="Baseline"/>
    <x v="0"/>
    <x v="0"/>
    <x v="61"/>
    <s v=" Total_JP"/>
    <x v="139"/>
    <n v="0"/>
  </r>
  <r>
    <s v="Base"/>
    <s v="Baseline"/>
    <x v="0"/>
    <x v="0"/>
    <x v="61"/>
    <s v=" Total_JP"/>
    <x v="140"/>
    <n v="0"/>
  </r>
  <r>
    <s v="Base"/>
    <s v="Baseline"/>
    <x v="0"/>
    <x v="0"/>
    <x v="61"/>
    <s v=" Total_JP"/>
    <x v="141"/>
    <n v="0"/>
  </r>
  <r>
    <s v="Base"/>
    <s v="Baseline"/>
    <x v="0"/>
    <x v="0"/>
    <x v="61"/>
    <s v=" Total_JP"/>
    <x v="142"/>
    <n v="0"/>
  </r>
  <r>
    <s v="Base"/>
    <s v="Baseline"/>
    <x v="0"/>
    <x v="0"/>
    <x v="61"/>
    <s v=" Total_JP"/>
    <x v="143"/>
    <n v="0"/>
  </r>
  <r>
    <s v="Base"/>
    <s v="Baseline"/>
    <x v="0"/>
    <x v="0"/>
    <x v="61"/>
    <s v=" Total_JP"/>
    <x v="144"/>
    <n v="0"/>
  </r>
  <r>
    <s v="Base"/>
    <s v="Baseline"/>
    <x v="0"/>
    <x v="0"/>
    <x v="61"/>
    <s v=" Total_JP"/>
    <x v="145"/>
    <n v="0"/>
  </r>
  <r>
    <s v="Base"/>
    <s v="Baseline"/>
    <x v="0"/>
    <x v="0"/>
    <x v="61"/>
    <s v=" Total_JP"/>
    <x v="146"/>
    <n v="0"/>
  </r>
  <r>
    <s v="Base"/>
    <s v="Baseline"/>
    <x v="0"/>
    <x v="0"/>
    <x v="61"/>
    <s v=" Total_JP"/>
    <x v="147"/>
    <n v="0"/>
  </r>
  <r>
    <s v="Base"/>
    <s v="Baseline"/>
    <x v="0"/>
    <x v="0"/>
    <x v="61"/>
    <s v=" Total_JP"/>
    <x v="148"/>
    <n v="0"/>
  </r>
  <r>
    <s v="Base"/>
    <s v="Baseline"/>
    <x v="0"/>
    <x v="0"/>
    <x v="61"/>
    <s v=" Total_JP"/>
    <x v="149"/>
    <n v="0"/>
  </r>
  <r>
    <s v="Base"/>
    <s v="Baseline"/>
    <x v="0"/>
    <x v="0"/>
    <x v="61"/>
    <s v=" Total_JP"/>
    <x v="150"/>
    <n v="0"/>
  </r>
  <r>
    <s v="Base"/>
    <s v="Baseline"/>
    <x v="0"/>
    <x v="0"/>
    <x v="61"/>
    <s v=" Total_JP"/>
    <x v="151"/>
    <n v="0"/>
  </r>
  <r>
    <s v="Base"/>
    <s v="Baseline"/>
    <x v="0"/>
    <x v="0"/>
    <x v="61"/>
    <s v=" Total_JP"/>
    <x v="152"/>
    <n v="0"/>
  </r>
  <r>
    <s v="Base"/>
    <s v="Baseline"/>
    <x v="0"/>
    <x v="0"/>
    <x v="61"/>
    <s v=" Total_JP"/>
    <x v="153"/>
    <n v="0"/>
  </r>
  <r>
    <s v="Base"/>
    <s v="Baseline"/>
    <x v="0"/>
    <x v="0"/>
    <x v="61"/>
    <s v=" Total_JP"/>
    <x v="154"/>
    <n v="0"/>
  </r>
  <r>
    <s v="Base"/>
    <s v="Baseline"/>
    <x v="0"/>
    <x v="0"/>
    <x v="61"/>
    <s v=" Total_JP"/>
    <x v="155"/>
    <n v="0"/>
  </r>
  <r>
    <s v="Base"/>
    <s v="Baseline"/>
    <x v="0"/>
    <x v="0"/>
    <x v="62"/>
    <s v=" Total_JP"/>
    <x v="0"/>
    <n v="0"/>
  </r>
  <r>
    <s v="Base"/>
    <s v="Baseline"/>
    <x v="0"/>
    <x v="0"/>
    <x v="62"/>
    <s v=" Total_JP"/>
    <x v="1"/>
    <n v="0"/>
  </r>
  <r>
    <s v="Base"/>
    <s v="Baseline"/>
    <x v="0"/>
    <x v="0"/>
    <x v="62"/>
    <s v=" Total_JP"/>
    <x v="2"/>
    <n v="0"/>
  </r>
  <r>
    <s v="Base"/>
    <s v="Baseline"/>
    <x v="0"/>
    <x v="0"/>
    <x v="62"/>
    <s v=" Total_JP"/>
    <x v="3"/>
    <n v="1130142.5089636"/>
  </r>
  <r>
    <s v="Base"/>
    <s v="Baseline"/>
    <x v="0"/>
    <x v="0"/>
    <x v="62"/>
    <s v=" Total_JP"/>
    <x v="4"/>
    <n v="0"/>
  </r>
  <r>
    <s v="Base"/>
    <s v="Baseline"/>
    <x v="0"/>
    <x v="0"/>
    <x v="62"/>
    <s v=" Total_JP"/>
    <x v="5"/>
    <n v="0"/>
  </r>
  <r>
    <s v="Base"/>
    <s v="Baseline"/>
    <x v="0"/>
    <x v="0"/>
    <x v="62"/>
    <s v=" Total_JP"/>
    <x v="6"/>
    <n v="0"/>
  </r>
  <r>
    <s v="Base"/>
    <s v="Baseline"/>
    <x v="0"/>
    <x v="0"/>
    <x v="62"/>
    <s v=" Total_JP"/>
    <x v="7"/>
    <n v="0"/>
  </r>
  <r>
    <s v="Base"/>
    <s v="Baseline"/>
    <x v="0"/>
    <x v="0"/>
    <x v="62"/>
    <s v=" Total_JP"/>
    <x v="8"/>
    <n v="1130142.5089636"/>
  </r>
  <r>
    <s v="Base"/>
    <s v="Baseline"/>
    <x v="0"/>
    <x v="0"/>
    <x v="62"/>
    <s v=" Total_JP"/>
    <x v="9"/>
    <n v="0"/>
  </r>
  <r>
    <s v="Base"/>
    <s v="Baseline"/>
    <x v="0"/>
    <x v="0"/>
    <x v="62"/>
    <s v=" Total_JP"/>
    <x v="10"/>
    <n v="0"/>
  </r>
  <r>
    <s v="Base"/>
    <s v="Baseline"/>
    <x v="0"/>
    <x v="0"/>
    <x v="62"/>
    <s v=" Total_JP"/>
    <x v="11"/>
    <n v="0"/>
  </r>
  <r>
    <s v="Base"/>
    <s v="Baseline"/>
    <x v="0"/>
    <x v="0"/>
    <x v="62"/>
    <s v=" Total_JP"/>
    <x v="12"/>
    <n v="0"/>
  </r>
  <r>
    <s v="Base"/>
    <s v="Baseline"/>
    <x v="0"/>
    <x v="0"/>
    <x v="62"/>
    <s v=" Total_JP"/>
    <x v="13"/>
    <n v="0"/>
  </r>
  <r>
    <s v="Base"/>
    <s v="Baseline"/>
    <x v="0"/>
    <x v="0"/>
    <x v="62"/>
    <s v=" Total_JP"/>
    <x v="14"/>
    <n v="0"/>
  </r>
  <r>
    <s v="Base"/>
    <s v="Baseline"/>
    <x v="0"/>
    <x v="0"/>
    <x v="62"/>
    <s v=" Total_JP"/>
    <x v="15"/>
    <n v="0"/>
  </r>
  <r>
    <s v="Base"/>
    <s v="Baseline"/>
    <x v="0"/>
    <x v="0"/>
    <x v="62"/>
    <s v=" Total_JP"/>
    <x v="16"/>
    <n v="0"/>
  </r>
  <r>
    <s v="Base"/>
    <s v="Baseline"/>
    <x v="0"/>
    <x v="0"/>
    <x v="62"/>
    <s v=" Total_JP"/>
    <x v="17"/>
    <n v="0"/>
  </r>
  <r>
    <s v="Base"/>
    <s v="Baseline"/>
    <x v="0"/>
    <x v="0"/>
    <x v="62"/>
    <s v=" Total_JP"/>
    <x v="18"/>
    <n v="0"/>
  </r>
  <r>
    <s v="Base"/>
    <s v="Baseline"/>
    <x v="0"/>
    <x v="0"/>
    <x v="62"/>
    <s v=" Total_JP"/>
    <x v="19"/>
    <n v="0"/>
  </r>
  <r>
    <s v="Base"/>
    <s v="Baseline"/>
    <x v="0"/>
    <x v="0"/>
    <x v="62"/>
    <s v=" Total_JP"/>
    <x v="20"/>
    <n v="0"/>
  </r>
  <r>
    <s v="Base"/>
    <s v="Baseline"/>
    <x v="0"/>
    <x v="0"/>
    <x v="62"/>
    <s v=" Total_JP"/>
    <x v="21"/>
    <n v="0"/>
  </r>
  <r>
    <s v="Base"/>
    <s v="Baseline"/>
    <x v="0"/>
    <x v="0"/>
    <x v="62"/>
    <s v=" Total_JP"/>
    <x v="22"/>
    <n v="0"/>
  </r>
  <r>
    <s v="Base"/>
    <s v="Baseline"/>
    <x v="0"/>
    <x v="0"/>
    <x v="62"/>
    <s v=" Total_JP"/>
    <x v="23"/>
    <n v="0"/>
  </r>
  <r>
    <s v="Base"/>
    <s v="Baseline"/>
    <x v="0"/>
    <x v="0"/>
    <x v="62"/>
    <s v=" Total_JP"/>
    <x v="24"/>
    <n v="0"/>
  </r>
  <r>
    <s v="Base"/>
    <s v="Baseline"/>
    <x v="0"/>
    <x v="0"/>
    <x v="62"/>
    <s v=" Total_JP"/>
    <x v="25"/>
    <n v="0"/>
  </r>
  <r>
    <s v="Base"/>
    <s v="Baseline"/>
    <x v="0"/>
    <x v="0"/>
    <x v="62"/>
    <s v=" Total_JP"/>
    <x v="26"/>
    <n v="0"/>
  </r>
  <r>
    <s v="Base"/>
    <s v="Baseline"/>
    <x v="0"/>
    <x v="0"/>
    <x v="62"/>
    <s v=" Total_JP"/>
    <x v="27"/>
    <n v="0"/>
  </r>
  <r>
    <s v="Base"/>
    <s v="Baseline"/>
    <x v="0"/>
    <x v="0"/>
    <x v="62"/>
    <s v=" Total_JP"/>
    <x v="28"/>
    <n v="0"/>
  </r>
  <r>
    <s v="Base"/>
    <s v="Baseline"/>
    <x v="0"/>
    <x v="0"/>
    <x v="62"/>
    <s v=" Total_JP"/>
    <x v="29"/>
    <n v="0"/>
  </r>
  <r>
    <s v="Base"/>
    <s v="Baseline"/>
    <x v="0"/>
    <x v="0"/>
    <x v="62"/>
    <s v=" Total_JP"/>
    <x v="30"/>
    <n v="0"/>
  </r>
  <r>
    <s v="Base"/>
    <s v="Baseline"/>
    <x v="0"/>
    <x v="0"/>
    <x v="62"/>
    <s v=" Total_JP"/>
    <x v="31"/>
    <n v="0"/>
  </r>
  <r>
    <s v="Base"/>
    <s v="Baseline"/>
    <x v="0"/>
    <x v="0"/>
    <x v="62"/>
    <s v=" Total_JP"/>
    <x v="32"/>
    <n v="0"/>
  </r>
  <r>
    <s v="Base"/>
    <s v="Baseline"/>
    <x v="0"/>
    <x v="0"/>
    <x v="62"/>
    <s v=" Total_JP"/>
    <x v="33"/>
    <n v="0"/>
  </r>
  <r>
    <s v="Base"/>
    <s v="Baseline"/>
    <x v="0"/>
    <x v="0"/>
    <x v="62"/>
    <s v=" Total_JP"/>
    <x v="34"/>
    <n v="0"/>
  </r>
  <r>
    <s v="Base"/>
    <s v="Baseline"/>
    <x v="0"/>
    <x v="0"/>
    <x v="62"/>
    <s v=" Total_JP"/>
    <x v="35"/>
    <n v="0"/>
  </r>
  <r>
    <s v="Base"/>
    <s v="Baseline"/>
    <x v="0"/>
    <x v="0"/>
    <x v="62"/>
    <s v=" Total_JP"/>
    <x v="36"/>
    <n v="0"/>
  </r>
  <r>
    <s v="Base"/>
    <s v="Baseline"/>
    <x v="0"/>
    <x v="0"/>
    <x v="62"/>
    <s v=" Total_JP"/>
    <x v="37"/>
    <n v="0"/>
  </r>
  <r>
    <s v="Base"/>
    <s v="Baseline"/>
    <x v="0"/>
    <x v="0"/>
    <x v="62"/>
    <s v=" Total_JP"/>
    <x v="38"/>
    <n v="1130142.5089636"/>
  </r>
  <r>
    <s v="Base"/>
    <s v="Baseline"/>
    <x v="0"/>
    <x v="0"/>
    <x v="62"/>
    <s v=" Total_JP"/>
    <x v="39"/>
    <n v="0"/>
  </r>
  <r>
    <s v="Base"/>
    <s v="Baseline"/>
    <x v="0"/>
    <x v="0"/>
    <x v="62"/>
    <s v=" Total_JP"/>
    <x v="40"/>
    <n v="0"/>
  </r>
  <r>
    <s v="Base"/>
    <s v="Baseline"/>
    <x v="0"/>
    <x v="0"/>
    <x v="62"/>
    <s v=" Total_JP"/>
    <x v="41"/>
    <n v="0"/>
  </r>
  <r>
    <s v="Base"/>
    <s v="Baseline"/>
    <x v="0"/>
    <x v="0"/>
    <x v="62"/>
    <s v=" Total_JP"/>
    <x v="42"/>
    <n v="0"/>
  </r>
  <r>
    <s v="Base"/>
    <s v="Baseline"/>
    <x v="0"/>
    <x v="0"/>
    <x v="62"/>
    <s v=" Total_JP"/>
    <x v="43"/>
    <n v="0"/>
  </r>
  <r>
    <s v="Base"/>
    <s v="Baseline"/>
    <x v="0"/>
    <x v="0"/>
    <x v="62"/>
    <s v=" Total_JP"/>
    <x v="44"/>
    <n v="0"/>
  </r>
  <r>
    <s v="Base"/>
    <s v="Baseline"/>
    <x v="0"/>
    <x v="0"/>
    <x v="62"/>
    <s v=" Total_JP"/>
    <x v="45"/>
    <n v="0"/>
  </r>
  <r>
    <s v="Base"/>
    <s v="Baseline"/>
    <x v="0"/>
    <x v="0"/>
    <x v="62"/>
    <s v=" Total_JP"/>
    <x v="46"/>
    <n v="0"/>
  </r>
  <r>
    <s v="Base"/>
    <s v="Baseline"/>
    <x v="0"/>
    <x v="0"/>
    <x v="62"/>
    <s v=" Total_JP"/>
    <x v="47"/>
    <n v="0"/>
  </r>
  <r>
    <s v="Base"/>
    <s v="Baseline"/>
    <x v="0"/>
    <x v="0"/>
    <x v="62"/>
    <s v=" Total_JP"/>
    <x v="48"/>
    <n v="0"/>
  </r>
  <r>
    <s v="Base"/>
    <s v="Baseline"/>
    <x v="0"/>
    <x v="0"/>
    <x v="62"/>
    <s v=" Total_JP"/>
    <x v="49"/>
    <n v="0"/>
  </r>
  <r>
    <s v="Base"/>
    <s v="Baseline"/>
    <x v="0"/>
    <x v="0"/>
    <x v="62"/>
    <s v=" Total_JP"/>
    <x v="50"/>
    <n v="0"/>
  </r>
  <r>
    <s v="Base"/>
    <s v="Baseline"/>
    <x v="0"/>
    <x v="0"/>
    <x v="62"/>
    <s v=" Total_JP"/>
    <x v="51"/>
    <n v="0"/>
  </r>
  <r>
    <s v="Base"/>
    <s v="Baseline"/>
    <x v="0"/>
    <x v="0"/>
    <x v="62"/>
    <s v=" Total_JP"/>
    <x v="52"/>
    <n v="0"/>
  </r>
  <r>
    <s v="Base"/>
    <s v="Baseline"/>
    <x v="0"/>
    <x v="0"/>
    <x v="62"/>
    <s v=" Total_JP"/>
    <x v="53"/>
    <n v="0"/>
  </r>
  <r>
    <s v="Base"/>
    <s v="Baseline"/>
    <x v="0"/>
    <x v="0"/>
    <x v="62"/>
    <s v=" Total_JP"/>
    <x v="54"/>
    <n v="0"/>
  </r>
  <r>
    <s v="Base"/>
    <s v="Baseline"/>
    <x v="0"/>
    <x v="0"/>
    <x v="62"/>
    <s v=" Total_JP"/>
    <x v="55"/>
    <n v="0"/>
  </r>
  <r>
    <s v="Base"/>
    <s v="Baseline"/>
    <x v="0"/>
    <x v="0"/>
    <x v="62"/>
    <s v=" Total_JP"/>
    <x v="56"/>
    <n v="0"/>
  </r>
  <r>
    <s v="Base"/>
    <s v="Baseline"/>
    <x v="0"/>
    <x v="0"/>
    <x v="62"/>
    <s v=" Total_JP"/>
    <x v="57"/>
    <n v="0"/>
  </r>
  <r>
    <s v="Base"/>
    <s v="Baseline"/>
    <x v="0"/>
    <x v="0"/>
    <x v="62"/>
    <s v=" Total_JP"/>
    <x v="58"/>
    <n v="0"/>
  </r>
  <r>
    <s v="Base"/>
    <s v="Baseline"/>
    <x v="0"/>
    <x v="0"/>
    <x v="62"/>
    <s v=" Total_JP"/>
    <x v="59"/>
    <n v="0"/>
  </r>
  <r>
    <s v="Base"/>
    <s v="Baseline"/>
    <x v="0"/>
    <x v="0"/>
    <x v="62"/>
    <s v=" Total_JP"/>
    <x v="60"/>
    <n v="0"/>
  </r>
  <r>
    <s v="Base"/>
    <s v="Baseline"/>
    <x v="0"/>
    <x v="0"/>
    <x v="62"/>
    <s v=" Total_JP"/>
    <x v="61"/>
    <n v="0"/>
  </r>
  <r>
    <s v="Base"/>
    <s v="Baseline"/>
    <x v="0"/>
    <x v="0"/>
    <x v="62"/>
    <s v=" Total_JP"/>
    <x v="62"/>
    <n v="0"/>
  </r>
  <r>
    <s v="Base"/>
    <s v="Baseline"/>
    <x v="0"/>
    <x v="0"/>
    <x v="62"/>
    <s v=" Total_JP"/>
    <x v="63"/>
    <n v="0"/>
  </r>
  <r>
    <s v="Base"/>
    <s v="Baseline"/>
    <x v="0"/>
    <x v="0"/>
    <x v="62"/>
    <s v=" Total_JP"/>
    <x v="64"/>
    <n v="0"/>
  </r>
  <r>
    <s v="Base"/>
    <s v="Baseline"/>
    <x v="0"/>
    <x v="0"/>
    <x v="62"/>
    <s v=" Total_JP"/>
    <x v="65"/>
    <n v="0"/>
  </r>
  <r>
    <s v="Base"/>
    <s v="Baseline"/>
    <x v="0"/>
    <x v="0"/>
    <x v="62"/>
    <s v=" Total_JP"/>
    <x v="66"/>
    <n v="0"/>
  </r>
  <r>
    <s v="Base"/>
    <s v="Baseline"/>
    <x v="0"/>
    <x v="0"/>
    <x v="62"/>
    <s v=" Total_JP"/>
    <x v="67"/>
    <n v="0"/>
  </r>
  <r>
    <s v="Base"/>
    <s v="Baseline"/>
    <x v="0"/>
    <x v="0"/>
    <x v="62"/>
    <s v=" Total_JP"/>
    <x v="68"/>
    <n v="0"/>
  </r>
  <r>
    <s v="Base"/>
    <s v="Baseline"/>
    <x v="0"/>
    <x v="0"/>
    <x v="62"/>
    <s v=" Total_JP"/>
    <x v="69"/>
    <n v="0"/>
  </r>
  <r>
    <s v="Base"/>
    <s v="Baseline"/>
    <x v="0"/>
    <x v="0"/>
    <x v="62"/>
    <s v=" Total_JP"/>
    <x v="70"/>
    <n v="0"/>
  </r>
  <r>
    <s v="Base"/>
    <s v="Baseline"/>
    <x v="0"/>
    <x v="0"/>
    <x v="62"/>
    <s v=" Total_JP"/>
    <x v="71"/>
    <n v="0"/>
  </r>
  <r>
    <s v="Base"/>
    <s v="Baseline"/>
    <x v="0"/>
    <x v="0"/>
    <x v="62"/>
    <s v=" Total_JP"/>
    <x v="72"/>
    <n v="0"/>
  </r>
  <r>
    <s v="Base"/>
    <s v="Baseline"/>
    <x v="0"/>
    <x v="0"/>
    <x v="62"/>
    <s v=" Total_JP"/>
    <x v="73"/>
    <n v="0"/>
  </r>
  <r>
    <s v="Base"/>
    <s v="Baseline"/>
    <x v="0"/>
    <x v="0"/>
    <x v="62"/>
    <s v=" Total_JP"/>
    <x v="74"/>
    <n v="0"/>
  </r>
  <r>
    <s v="Base"/>
    <s v="Baseline"/>
    <x v="0"/>
    <x v="0"/>
    <x v="62"/>
    <s v=" Total_JP"/>
    <x v="75"/>
    <n v="0"/>
  </r>
  <r>
    <s v="Base"/>
    <s v="Baseline"/>
    <x v="0"/>
    <x v="0"/>
    <x v="62"/>
    <s v=" Total_JP"/>
    <x v="76"/>
    <n v="0"/>
  </r>
  <r>
    <s v="Base"/>
    <s v="Baseline"/>
    <x v="0"/>
    <x v="0"/>
    <x v="62"/>
    <s v=" Total_JP"/>
    <x v="77"/>
    <n v="0"/>
  </r>
  <r>
    <s v="Base"/>
    <s v="Baseline"/>
    <x v="0"/>
    <x v="0"/>
    <x v="62"/>
    <s v=" Total_JP"/>
    <x v="78"/>
    <n v="0"/>
  </r>
  <r>
    <s v="Base"/>
    <s v="Baseline"/>
    <x v="0"/>
    <x v="0"/>
    <x v="62"/>
    <s v=" Total_JP"/>
    <x v="79"/>
    <n v="0"/>
  </r>
  <r>
    <s v="Base"/>
    <s v="Baseline"/>
    <x v="0"/>
    <x v="0"/>
    <x v="62"/>
    <s v=" Total_JP"/>
    <x v="80"/>
    <n v="0"/>
  </r>
  <r>
    <s v="Base"/>
    <s v="Baseline"/>
    <x v="0"/>
    <x v="0"/>
    <x v="62"/>
    <s v=" Total_JP"/>
    <x v="81"/>
    <n v="0"/>
  </r>
  <r>
    <s v="Base"/>
    <s v="Baseline"/>
    <x v="0"/>
    <x v="0"/>
    <x v="62"/>
    <s v=" Total_JP"/>
    <x v="82"/>
    <n v="0"/>
  </r>
  <r>
    <s v="Base"/>
    <s v="Baseline"/>
    <x v="0"/>
    <x v="0"/>
    <x v="62"/>
    <s v=" Total_JP"/>
    <x v="83"/>
    <n v="0"/>
  </r>
  <r>
    <s v="Base"/>
    <s v="Baseline"/>
    <x v="0"/>
    <x v="0"/>
    <x v="62"/>
    <s v=" Total_JP"/>
    <x v="84"/>
    <n v="0"/>
  </r>
  <r>
    <s v="Base"/>
    <s v="Baseline"/>
    <x v="0"/>
    <x v="0"/>
    <x v="62"/>
    <s v=" Total_JP"/>
    <x v="85"/>
    <n v="0"/>
  </r>
  <r>
    <s v="Base"/>
    <s v="Baseline"/>
    <x v="0"/>
    <x v="0"/>
    <x v="62"/>
    <s v=" Total_JP"/>
    <x v="86"/>
    <n v="0"/>
  </r>
  <r>
    <s v="Base"/>
    <s v="Baseline"/>
    <x v="0"/>
    <x v="0"/>
    <x v="62"/>
    <s v=" Total_JP"/>
    <x v="87"/>
    <n v="0"/>
  </r>
  <r>
    <s v="Base"/>
    <s v="Baseline"/>
    <x v="0"/>
    <x v="0"/>
    <x v="62"/>
    <s v=" Total_JP"/>
    <x v="88"/>
    <n v="0"/>
  </r>
  <r>
    <s v="Base"/>
    <s v="Baseline"/>
    <x v="0"/>
    <x v="0"/>
    <x v="62"/>
    <s v=" Total_JP"/>
    <x v="89"/>
    <n v="0"/>
  </r>
  <r>
    <s v="Base"/>
    <s v="Baseline"/>
    <x v="0"/>
    <x v="0"/>
    <x v="62"/>
    <s v=" Total_JP"/>
    <x v="90"/>
    <n v="0"/>
  </r>
  <r>
    <s v="Base"/>
    <s v="Baseline"/>
    <x v="0"/>
    <x v="0"/>
    <x v="62"/>
    <s v=" Total_JP"/>
    <x v="91"/>
    <n v="0"/>
  </r>
  <r>
    <s v="Base"/>
    <s v="Baseline"/>
    <x v="0"/>
    <x v="0"/>
    <x v="62"/>
    <s v=" Total_JP"/>
    <x v="92"/>
    <n v="0"/>
  </r>
  <r>
    <s v="Base"/>
    <s v="Baseline"/>
    <x v="0"/>
    <x v="0"/>
    <x v="62"/>
    <s v=" Total_JP"/>
    <x v="93"/>
    <n v="0"/>
  </r>
  <r>
    <s v="Base"/>
    <s v="Baseline"/>
    <x v="0"/>
    <x v="0"/>
    <x v="62"/>
    <s v=" Total_JP"/>
    <x v="94"/>
    <n v="0"/>
  </r>
  <r>
    <s v="Base"/>
    <s v="Baseline"/>
    <x v="0"/>
    <x v="0"/>
    <x v="62"/>
    <s v=" Total_JP"/>
    <x v="95"/>
    <n v="0"/>
  </r>
  <r>
    <s v="Base"/>
    <s v="Baseline"/>
    <x v="0"/>
    <x v="0"/>
    <x v="62"/>
    <s v=" Total_JP"/>
    <x v="96"/>
    <n v="0"/>
  </r>
  <r>
    <s v="Base"/>
    <s v="Baseline"/>
    <x v="0"/>
    <x v="0"/>
    <x v="62"/>
    <s v=" Total_JP"/>
    <x v="97"/>
    <n v="0"/>
  </r>
  <r>
    <s v="Base"/>
    <s v="Baseline"/>
    <x v="0"/>
    <x v="0"/>
    <x v="62"/>
    <s v=" Total_JP"/>
    <x v="98"/>
    <n v="0"/>
  </r>
  <r>
    <s v="Base"/>
    <s v="Baseline"/>
    <x v="0"/>
    <x v="0"/>
    <x v="62"/>
    <s v=" Total_JP"/>
    <x v="99"/>
    <n v="0"/>
  </r>
  <r>
    <s v="Base"/>
    <s v="Baseline"/>
    <x v="0"/>
    <x v="0"/>
    <x v="62"/>
    <s v=" Total_JP"/>
    <x v="100"/>
    <n v="0"/>
  </r>
  <r>
    <s v="Base"/>
    <s v="Baseline"/>
    <x v="0"/>
    <x v="0"/>
    <x v="62"/>
    <s v=" Total_JP"/>
    <x v="101"/>
    <n v="0"/>
  </r>
  <r>
    <s v="Base"/>
    <s v="Baseline"/>
    <x v="0"/>
    <x v="0"/>
    <x v="62"/>
    <s v=" Total_JP"/>
    <x v="102"/>
    <n v="0"/>
  </r>
  <r>
    <s v="Base"/>
    <s v="Baseline"/>
    <x v="0"/>
    <x v="0"/>
    <x v="62"/>
    <s v=" Total_JP"/>
    <x v="103"/>
    <n v="0"/>
  </r>
  <r>
    <s v="Base"/>
    <s v="Baseline"/>
    <x v="0"/>
    <x v="0"/>
    <x v="62"/>
    <s v=" Total_JP"/>
    <x v="104"/>
    <n v="0"/>
  </r>
  <r>
    <s v="Base"/>
    <s v="Baseline"/>
    <x v="0"/>
    <x v="0"/>
    <x v="62"/>
    <s v=" Total_JP"/>
    <x v="105"/>
    <n v="0"/>
  </r>
  <r>
    <s v="Base"/>
    <s v="Baseline"/>
    <x v="0"/>
    <x v="0"/>
    <x v="62"/>
    <s v=" Total_JP"/>
    <x v="106"/>
    <n v="0"/>
  </r>
  <r>
    <s v="Base"/>
    <s v="Baseline"/>
    <x v="0"/>
    <x v="0"/>
    <x v="62"/>
    <s v=" Total_JP"/>
    <x v="107"/>
    <n v="0"/>
  </r>
  <r>
    <s v="Base"/>
    <s v="Baseline"/>
    <x v="0"/>
    <x v="0"/>
    <x v="62"/>
    <s v=" Total_JP"/>
    <x v="108"/>
    <n v="0"/>
  </r>
  <r>
    <s v="Base"/>
    <s v="Baseline"/>
    <x v="0"/>
    <x v="0"/>
    <x v="62"/>
    <s v=" Total_JP"/>
    <x v="109"/>
    <n v="0"/>
  </r>
  <r>
    <s v="Base"/>
    <s v="Baseline"/>
    <x v="0"/>
    <x v="0"/>
    <x v="62"/>
    <s v=" Total_JP"/>
    <x v="110"/>
    <n v="0"/>
  </r>
  <r>
    <s v="Base"/>
    <s v="Baseline"/>
    <x v="0"/>
    <x v="0"/>
    <x v="62"/>
    <s v=" Total_JP"/>
    <x v="111"/>
    <n v="0"/>
  </r>
  <r>
    <s v="Base"/>
    <s v="Baseline"/>
    <x v="0"/>
    <x v="0"/>
    <x v="62"/>
    <s v=" Total_JP"/>
    <x v="112"/>
    <n v="0"/>
  </r>
  <r>
    <s v="Base"/>
    <s v="Baseline"/>
    <x v="0"/>
    <x v="0"/>
    <x v="62"/>
    <s v=" Total_JP"/>
    <x v="113"/>
    <n v="0"/>
  </r>
  <r>
    <s v="Base"/>
    <s v="Baseline"/>
    <x v="0"/>
    <x v="0"/>
    <x v="62"/>
    <s v=" Total_JP"/>
    <x v="114"/>
    <n v="0"/>
  </r>
  <r>
    <s v="Base"/>
    <s v="Baseline"/>
    <x v="0"/>
    <x v="0"/>
    <x v="62"/>
    <s v=" Total_JP"/>
    <x v="115"/>
    <n v="0"/>
  </r>
  <r>
    <s v="Base"/>
    <s v="Baseline"/>
    <x v="0"/>
    <x v="0"/>
    <x v="62"/>
    <s v=" Total_JP"/>
    <x v="116"/>
    <n v="0"/>
  </r>
  <r>
    <s v="Base"/>
    <s v="Baseline"/>
    <x v="0"/>
    <x v="0"/>
    <x v="62"/>
    <s v=" Total_JP"/>
    <x v="117"/>
    <n v="1130142.5089636"/>
  </r>
  <r>
    <s v="Base"/>
    <s v="Baseline"/>
    <x v="0"/>
    <x v="0"/>
    <x v="62"/>
    <s v=" Total_JP"/>
    <x v="118"/>
    <n v="1130142.5089636"/>
  </r>
  <r>
    <s v="Base"/>
    <s v="Baseline"/>
    <x v="0"/>
    <x v="0"/>
    <x v="62"/>
    <s v=" Total_JP"/>
    <x v="119"/>
    <n v="0"/>
  </r>
  <r>
    <s v="Base"/>
    <s v="Baseline"/>
    <x v="0"/>
    <x v="0"/>
    <x v="62"/>
    <s v=" Total_JP"/>
    <x v="120"/>
    <n v="0"/>
  </r>
  <r>
    <s v="Base"/>
    <s v="Baseline"/>
    <x v="0"/>
    <x v="0"/>
    <x v="62"/>
    <s v=" Total_JP"/>
    <x v="121"/>
    <n v="0"/>
  </r>
  <r>
    <s v="Base"/>
    <s v="Baseline"/>
    <x v="0"/>
    <x v="0"/>
    <x v="62"/>
    <s v=" Total_JP"/>
    <x v="122"/>
    <n v="0"/>
  </r>
  <r>
    <s v="Base"/>
    <s v="Baseline"/>
    <x v="0"/>
    <x v="0"/>
    <x v="62"/>
    <s v=" Total_JP"/>
    <x v="123"/>
    <n v="0"/>
  </r>
  <r>
    <s v="Base"/>
    <s v="Baseline"/>
    <x v="0"/>
    <x v="0"/>
    <x v="62"/>
    <s v=" Total_JP"/>
    <x v="124"/>
    <n v="0"/>
  </r>
  <r>
    <s v="Base"/>
    <s v="Baseline"/>
    <x v="0"/>
    <x v="0"/>
    <x v="62"/>
    <s v=" Total_JP"/>
    <x v="125"/>
    <n v="0"/>
  </r>
  <r>
    <s v="Base"/>
    <s v="Baseline"/>
    <x v="0"/>
    <x v="0"/>
    <x v="62"/>
    <s v=" Total_JP"/>
    <x v="126"/>
    <n v="0"/>
  </r>
  <r>
    <s v="Base"/>
    <s v="Baseline"/>
    <x v="0"/>
    <x v="0"/>
    <x v="62"/>
    <s v=" Total_JP"/>
    <x v="127"/>
    <n v="0"/>
  </r>
  <r>
    <s v="Base"/>
    <s v="Baseline"/>
    <x v="0"/>
    <x v="0"/>
    <x v="62"/>
    <s v=" Total_JP"/>
    <x v="128"/>
    <n v="0"/>
  </r>
  <r>
    <s v="Base"/>
    <s v="Baseline"/>
    <x v="0"/>
    <x v="0"/>
    <x v="62"/>
    <s v=" Total_JP"/>
    <x v="129"/>
    <n v="0"/>
  </r>
  <r>
    <s v="Base"/>
    <s v="Baseline"/>
    <x v="0"/>
    <x v="0"/>
    <x v="62"/>
    <s v=" Total_JP"/>
    <x v="130"/>
    <n v="0"/>
  </r>
  <r>
    <s v="Base"/>
    <s v="Baseline"/>
    <x v="0"/>
    <x v="0"/>
    <x v="62"/>
    <s v=" Total_JP"/>
    <x v="131"/>
    <n v="0"/>
  </r>
  <r>
    <s v="Base"/>
    <s v="Baseline"/>
    <x v="0"/>
    <x v="0"/>
    <x v="62"/>
    <s v=" Total_JP"/>
    <x v="132"/>
    <n v="0"/>
  </r>
  <r>
    <s v="Base"/>
    <s v="Baseline"/>
    <x v="0"/>
    <x v="0"/>
    <x v="62"/>
    <s v=" Total_JP"/>
    <x v="133"/>
    <n v="0"/>
  </r>
  <r>
    <s v="Base"/>
    <s v="Baseline"/>
    <x v="0"/>
    <x v="0"/>
    <x v="62"/>
    <s v=" Total_JP"/>
    <x v="134"/>
    <n v="0"/>
  </r>
  <r>
    <s v="Base"/>
    <s v="Baseline"/>
    <x v="0"/>
    <x v="0"/>
    <x v="62"/>
    <s v=" Total_JP"/>
    <x v="135"/>
    <n v="0"/>
  </r>
  <r>
    <s v="Base"/>
    <s v="Baseline"/>
    <x v="0"/>
    <x v="0"/>
    <x v="62"/>
    <s v=" Total_JP"/>
    <x v="136"/>
    <n v="0"/>
  </r>
  <r>
    <s v="Base"/>
    <s v="Baseline"/>
    <x v="0"/>
    <x v="0"/>
    <x v="62"/>
    <s v=" Total_JP"/>
    <x v="137"/>
    <n v="0"/>
  </r>
  <r>
    <s v="Base"/>
    <s v="Baseline"/>
    <x v="0"/>
    <x v="0"/>
    <x v="62"/>
    <s v=" Total_JP"/>
    <x v="138"/>
    <n v="0"/>
  </r>
  <r>
    <s v="Base"/>
    <s v="Baseline"/>
    <x v="0"/>
    <x v="0"/>
    <x v="62"/>
    <s v=" Total_JP"/>
    <x v="139"/>
    <n v="0"/>
  </r>
  <r>
    <s v="Base"/>
    <s v="Baseline"/>
    <x v="0"/>
    <x v="0"/>
    <x v="62"/>
    <s v=" Total_JP"/>
    <x v="140"/>
    <n v="0"/>
  </r>
  <r>
    <s v="Base"/>
    <s v="Baseline"/>
    <x v="0"/>
    <x v="0"/>
    <x v="62"/>
    <s v=" Total_JP"/>
    <x v="141"/>
    <n v="0"/>
  </r>
  <r>
    <s v="Base"/>
    <s v="Baseline"/>
    <x v="0"/>
    <x v="0"/>
    <x v="62"/>
    <s v=" Total_JP"/>
    <x v="142"/>
    <n v="0"/>
  </r>
  <r>
    <s v="Base"/>
    <s v="Baseline"/>
    <x v="0"/>
    <x v="0"/>
    <x v="62"/>
    <s v=" Total_JP"/>
    <x v="143"/>
    <n v="0"/>
  </r>
  <r>
    <s v="Base"/>
    <s v="Baseline"/>
    <x v="0"/>
    <x v="0"/>
    <x v="62"/>
    <s v=" Total_JP"/>
    <x v="144"/>
    <n v="0"/>
  </r>
  <r>
    <s v="Base"/>
    <s v="Baseline"/>
    <x v="0"/>
    <x v="0"/>
    <x v="62"/>
    <s v=" Total_JP"/>
    <x v="145"/>
    <n v="0"/>
  </r>
  <r>
    <s v="Base"/>
    <s v="Baseline"/>
    <x v="0"/>
    <x v="0"/>
    <x v="62"/>
    <s v=" Total_JP"/>
    <x v="146"/>
    <n v="0"/>
  </r>
  <r>
    <s v="Base"/>
    <s v="Baseline"/>
    <x v="0"/>
    <x v="0"/>
    <x v="62"/>
    <s v=" Total_JP"/>
    <x v="147"/>
    <n v="0"/>
  </r>
  <r>
    <s v="Base"/>
    <s v="Baseline"/>
    <x v="0"/>
    <x v="0"/>
    <x v="62"/>
    <s v=" Total_JP"/>
    <x v="148"/>
    <n v="0"/>
  </r>
  <r>
    <s v="Base"/>
    <s v="Baseline"/>
    <x v="0"/>
    <x v="0"/>
    <x v="62"/>
    <s v=" Total_JP"/>
    <x v="149"/>
    <n v="0"/>
  </r>
  <r>
    <s v="Base"/>
    <s v="Baseline"/>
    <x v="0"/>
    <x v="0"/>
    <x v="62"/>
    <s v=" Total_JP"/>
    <x v="150"/>
    <n v="0"/>
  </r>
  <r>
    <s v="Base"/>
    <s v="Baseline"/>
    <x v="0"/>
    <x v="0"/>
    <x v="62"/>
    <s v=" Total_JP"/>
    <x v="151"/>
    <n v="0"/>
  </r>
  <r>
    <s v="Base"/>
    <s v="Baseline"/>
    <x v="0"/>
    <x v="0"/>
    <x v="62"/>
    <s v=" Total_JP"/>
    <x v="152"/>
    <n v="0"/>
  </r>
  <r>
    <s v="Base"/>
    <s v="Baseline"/>
    <x v="0"/>
    <x v="0"/>
    <x v="62"/>
    <s v=" Total_JP"/>
    <x v="153"/>
    <n v="0"/>
  </r>
  <r>
    <s v="Base"/>
    <s v="Baseline"/>
    <x v="0"/>
    <x v="0"/>
    <x v="62"/>
    <s v=" Total_JP"/>
    <x v="154"/>
    <n v="0"/>
  </r>
  <r>
    <s v="Base"/>
    <s v="Baseline"/>
    <x v="0"/>
    <x v="0"/>
    <x v="62"/>
    <s v=" Total_JP"/>
    <x v="155"/>
    <n v="0"/>
  </r>
  <r>
    <s v="Base"/>
    <s v="Baseline"/>
    <x v="0"/>
    <x v="0"/>
    <x v="63"/>
    <s v=" Total_JP"/>
    <x v="0"/>
    <n v="0"/>
  </r>
  <r>
    <s v="Base"/>
    <s v="Baseline"/>
    <x v="0"/>
    <x v="0"/>
    <x v="63"/>
    <s v=" Total_JP"/>
    <x v="1"/>
    <n v="0"/>
  </r>
  <r>
    <s v="Base"/>
    <s v="Baseline"/>
    <x v="0"/>
    <x v="0"/>
    <x v="63"/>
    <s v=" Total_JP"/>
    <x v="2"/>
    <n v="0"/>
  </r>
  <r>
    <s v="Base"/>
    <s v="Baseline"/>
    <x v="0"/>
    <x v="0"/>
    <x v="63"/>
    <s v=" Total_JP"/>
    <x v="3"/>
    <n v="0"/>
  </r>
  <r>
    <s v="Base"/>
    <s v="Baseline"/>
    <x v="0"/>
    <x v="0"/>
    <x v="63"/>
    <s v=" Total_JP"/>
    <x v="4"/>
    <n v="0"/>
  </r>
  <r>
    <s v="Base"/>
    <s v="Baseline"/>
    <x v="0"/>
    <x v="0"/>
    <x v="63"/>
    <s v=" Total_JP"/>
    <x v="5"/>
    <n v="0"/>
  </r>
  <r>
    <s v="Base"/>
    <s v="Baseline"/>
    <x v="0"/>
    <x v="0"/>
    <x v="63"/>
    <s v=" Total_JP"/>
    <x v="6"/>
    <n v="0"/>
  </r>
  <r>
    <s v="Base"/>
    <s v="Baseline"/>
    <x v="0"/>
    <x v="0"/>
    <x v="63"/>
    <s v=" Total_JP"/>
    <x v="7"/>
    <n v="0"/>
  </r>
  <r>
    <s v="Base"/>
    <s v="Baseline"/>
    <x v="0"/>
    <x v="0"/>
    <x v="63"/>
    <s v=" Total_JP"/>
    <x v="8"/>
    <n v="0"/>
  </r>
  <r>
    <s v="Base"/>
    <s v="Baseline"/>
    <x v="0"/>
    <x v="0"/>
    <x v="63"/>
    <s v=" Total_JP"/>
    <x v="9"/>
    <n v="0"/>
  </r>
  <r>
    <s v="Base"/>
    <s v="Baseline"/>
    <x v="0"/>
    <x v="0"/>
    <x v="63"/>
    <s v=" Total_JP"/>
    <x v="10"/>
    <n v="0"/>
  </r>
  <r>
    <s v="Base"/>
    <s v="Baseline"/>
    <x v="0"/>
    <x v="0"/>
    <x v="63"/>
    <s v=" Total_JP"/>
    <x v="11"/>
    <n v="0"/>
  </r>
  <r>
    <s v="Base"/>
    <s v="Baseline"/>
    <x v="0"/>
    <x v="0"/>
    <x v="63"/>
    <s v=" Total_JP"/>
    <x v="12"/>
    <n v="0"/>
  </r>
  <r>
    <s v="Base"/>
    <s v="Baseline"/>
    <x v="0"/>
    <x v="0"/>
    <x v="63"/>
    <s v=" Total_JP"/>
    <x v="13"/>
    <n v="0"/>
  </r>
  <r>
    <s v="Base"/>
    <s v="Baseline"/>
    <x v="0"/>
    <x v="0"/>
    <x v="63"/>
    <s v=" Total_JP"/>
    <x v="14"/>
    <n v="0"/>
  </r>
  <r>
    <s v="Base"/>
    <s v="Baseline"/>
    <x v="0"/>
    <x v="0"/>
    <x v="63"/>
    <s v=" Total_JP"/>
    <x v="15"/>
    <n v="0"/>
  </r>
  <r>
    <s v="Base"/>
    <s v="Baseline"/>
    <x v="0"/>
    <x v="0"/>
    <x v="63"/>
    <s v=" Total_JP"/>
    <x v="16"/>
    <n v="0"/>
  </r>
  <r>
    <s v="Base"/>
    <s v="Baseline"/>
    <x v="0"/>
    <x v="0"/>
    <x v="63"/>
    <s v=" Total_JP"/>
    <x v="17"/>
    <n v="0"/>
  </r>
  <r>
    <s v="Base"/>
    <s v="Baseline"/>
    <x v="0"/>
    <x v="0"/>
    <x v="63"/>
    <s v=" Total_JP"/>
    <x v="18"/>
    <n v="0"/>
  </r>
  <r>
    <s v="Base"/>
    <s v="Baseline"/>
    <x v="0"/>
    <x v="0"/>
    <x v="63"/>
    <s v=" Total_JP"/>
    <x v="19"/>
    <n v="0"/>
  </r>
  <r>
    <s v="Base"/>
    <s v="Baseline"/>
    <x v="0"/>
    <x v="0"/>
    <x v="63"/>
    <s v=" Total_JP"/>
    <x v="20"/>
    <n v="0"/>
  </r>
  <r>
    <s v="Base"/>
    <s v="Baseline"/>
    <x v="0"/>
    <x v="0"/>
    <x v="63"/>
    <s v=" Total_JP"/>
    <x v="21"/>
    <n v="0"/>
  </r>
  <r>
    <s v="Base"/>
    <s v="Baseline"/>
    <x v="0"/>
    <x v="0"/>
    <x v="63"/>
    <s v=" Total_JP"/>
    <x v="22"/>
    <n v="0"/>
  </r>
  <r>
    <s v="Base"/>
    <s v="Baseline"/>
    <x v="0"/>
    <x v="0"/>
    <x v="63"/>
    <s v=" Total_JP"/>
    <x v="23"/>
    <n v="0"/>
  </r>
  <r>
    <s v="Base"/>
    <s v="Baseline"/>
    <x v="0"/>
    <x v="0"/>
    <x v="63"/>
    <s v=" Total_JP"/>
    <x v="24"/>
    <n v="0"/>
  </r>
  <r>
    <s v="Base"/>
    <s v="Baseline"/>
    <x v="0"/>
    <x v="0"/>
    <x v="63"/>
    <s v=" Total_JP"/>
    <x v="25"/>
    <n v="0"/>
  </r>
  <r>
    <s v="Base"/>
    <s v="Baseline"/>
    <x v="0"/>
    <x v="0"/>
    <x v="63"/>
    <s v=" Total_JP"/>
    <x v="26"/>
    <n v="0"/>
  </r>
  <r>
    <s v="Base"/>
    <s v="Baseline"/>
    <x v="0"/>
    <x v="0"/>
    <x v="63"/>
    <s v=" Total_JP"/>
    <x v="27"/>
    <n v="0"/>
  </r>
  <r>
    <s v="Base"/>
    <s v="Baseline"/>
    <x v="0"/>
    <x v="0"/>
    <x v="63"/>
    <s v=" Total_JP"/>
    <x v="28"/>
    <n v="0"/>
  </r>
  <r>
    <s v="Base"/>
    <s v="Baseline"/>
    <x v="0"/>
    <x v="0"/>
    <x v="63"/>
    <s v=" Total_JP"/>
    <x v="29"/>
    <n v="0"/>
  </r>
  <r>
    <s v="Base"/>
    <s v="Baseline"/>
    <x v="0"/>
    <x v="0"/>
    <x v="63"/>
    <s v=" Total_JP"/>
    <x v="30"/>
    <n v="0"/>
  </r>
  <r>
    <s v="Base"/>
    <s v="Baseline"/>
    <x v="0"/>
    <x v="0"/>
    <x v="63"/>
    <s v=" Total_JP"/>
    <x v="31"/>
    <n v="0"/>
  </r>
  <r>
    <s v="Base"/>
    <s v="Baseline"/>
    <x v="0"/>
    <x v="0"/>
    <x v="63"/>
    <s v=" Total_JP"/>
    <x v="32"/>
    <n v="0"/>
  </r>
  <r>
    <s v="Base"/>
    <s v="Baseline"/>
    <x v="0"/>
    <x v="0"/>
    <x v="63"/>
    <s v=" Total_JP"/>
    <x v="33"/>
    <n v="0"/>
  </r>
  <r>
    <s v="Base"/>
    <s v="Baseline"/>
    <x v="0"/>
    <x v="0"/>
    <x v="63"/>
    <s v=" Total_JP"/>
    <x v="34"/>
    <n v="0"/>
  </r>
  <r>
    <s v="Base"/>
    <s v="Baseline"/>
    <x v="0"/>
    <x v="0"/>
    <x v="63"/>
    <s v=" Total_JP"/>
    <x v="35"/>
    <n v="0"/>
  </r>
  <r>
    <s v="Base"/>
    <s v="Baseline"/>
    <x v="0"/>
    <x v="0"/>
    <x v="63"/>
    <s v=" Total_JP"/>
    <x v="36"/>
    <n v="0"/>
  </r>
  <r>
    <s v="Base"/>
    <s v="Baseline"/>
    <x v="0"/>
    <x v="0"/>
    <x v="63"/>
    <s v=" Total_JP"/>
    <x v="37"/>
    <n v="0"/>
  </r>
  <r>
    <s v="Base"/>
    <s v="Baseline"/>
    <x v="0"/>
    <x v="0"/>
    <x v="63"/>
    <s v=" Total_JP"/>
    <x v="38"/>
    <n v="0"/>
  </r>
  <r>
    <s v="Base"/>
    <s v="Baseline"/>
    <x v="0"/>
    <x v="0"/>
    <x v="63"/>
    <s v=" Total_JP"/>
    <x v="39"/>
    <n v="0"/>
  </r>
  <r>
    <s v="Base"/>
    <s v="Baseline"/>
    <x v="0"/>
    <x v="0"/>
    <x v="63"/>
    <s v=" Total_JP"/>
    <x v="40"/>
    <n v="0"/>
  </r>
  <r>
    <s v="Base"/>
    <s v="Baseline"/>
    <x v="0"/>
    <x v="0"/>
    <x v="63"/>
    <s v=" Total_JP"/>
    <x v="41"/>
    <n v="0"/>
  </r>
  <r>
    <s v="Base"/>
    <s v="Baseline"/>
    <x v="0"/>
    <x v="0"/>
    <x v="63"/>
    <s v=" Total_JP"/>
    <x v="42"/>
    <n v="0"/>
  </r>
  <r>
    <s v="Base"/>
    <s v="Baseline"/>
    <x v="0"/>
    <x v="0"/>
    <x v="63"/>
    <s v=" Total_JP"/>
    <x v="43"/>
    <n v="0"/>
  </r>
  <r>
    <s v="Base"/>
    <s v="Baseline"/>
    <x v="0"/>
    <x v="0"/>
    <x v="63"/>
    <s v=" Total_JP"/>
    <x v="44"/>
    <n v="0"/>
  </r>
  <r>
    <s v="Base"/>
    <s v="Baseline"/>
    <x v="0"/>
    <x v="0"/>
    <x v="63"/>
    <s v=" Total_JP"/>
    <x v="45"/>
    <n v="0"/>
  </r>
  <r>
    <s v="Base"/>
    <s v="Baseline"/>
    <x v="0"/>
    <x v="0"/>
    <x v="63"/>
    <s v=" Total_JP"/>
    <x v="46"/>
    <n v="0"/>
  </r>
  <r>
    <s v="Base"/>
    <s v="Baseline"/>
    <x v="0"/>
    <x v="0"/>
    <x v="63"/>
    <s v=" Total_JP"/>
    <x v="47"/>
    <n v="0"/>
  </r>
  <r>
    <s v="Base"/>
    <s v="Baseline"/>
    <x v="0"/>
    <x v="0"/>
    <x v="63"/>
    <s v=" Total_JP"/>
    <x v="48"/>
    <n v="0"/>
  </r>
  <r>
    <s v="Base"/>
    <s v="Baseline"/>
    <x v="0"/>
    <x v="0"/>
    <x v="63"/>
    <s v=" Total_JP"/>
    <x v="49"/>
    <n v="0"/>
  </r>
  <r>
    <s v="Base"/>
    <s v="Baseline"/>
    <x v="0"/>
    <x v="0"/>
    <x v="63"/>
    <s v=" Total_JP"/>
    <x v="50"/>
    <n v="0"/>
  </r>
  <r>
    <s v="Base"/>
    <s v="Baseline"/>
    <x v="0"/>
    <x v="0"/>
    <x v="63"/>
    <s v=" Total_JP"/>
    <x v="51"/>
    <n v="0"/>
  </r>
  <r>
    <s v="Base"/>
    <s v="Baseline"/>
    <x v="0"/>
    <x v="0"/>
    <x v="63"/>
    <s v=" Total_JP"/>
    <x v="52"/>
    <n v="0"/>
  </r>
  <r>
    <s v="Base"/>
    <s v="Baseline"/>
    <x v="0"/>
    <x v="0"/>
    <x v="63"/>
    <s v=" Total_JP"/>
    <x v="53"/>
    <n v="0"/>
  </r>
  <r>
    <s v="Base"/>
    <s v="Baseline"/>
    <x v="0"/>
    <x v="0"/>
    <x v="63"/>
    <s v=" Total_JP"/>
    <x v="54"/>
    <n v="0"/>
  </r>
  <r>
    <s v="Base"/>
    <s v="Baseline"/>
    <x v="0"/>
    <x v="0"/>
    <x v="63"/>
    <s v=" Total_JP"/>
    <x v="55"/>
    <n v="0"/>
  </r>
  <r>
    <s v="Base"/>
    <s v="Baseline"/>
    <x v="0"/>
    <x v="0"/>
    <x v="63"/>
    <s v=" Total_JP"/>
    <x v="56"/>
    <n v="0"/>
  </r>
  <r>
    <s v="Base"/>
    <s v="Baseline"/>
    <x v="0"/>
    <x v="0"/>
    <x v="63"/>
    <s v=" Total_JP"/>
    <x v="57"/>
    <n v="0"/>
  </r>
  <r>
    <s v="Base"/>
    <s v="Baseline"/>
    <x v="0"/>
    <x v="0"/>
    <x v="63"/>
    <s v=" Total_JP"/>
    <x v="58"/>
    <n v="0"/>
  </r>
  <r>
    <s v="Base"/>
    <s v="Baseline"/>
    <x v="0"/>
    <x v="0"/>
    <x v="63"/>
    <s v=" Total_JP"/>
    <x v="59"/>
    <n v="0"/>
  </r>
  <r>
    <s v="Base"/>
    <s v="Baseline"/>
    <x v="0"/>
    <x v="0"/>
    <x v="63"/>
    <s v=" Total_JP"/>
    <x v="60"/>
    <n v="0"/>
  </r>
  <r>
    <s v="Base"/>
    <s v="Baseline"/>
    <x v="0"/>
    <x v="0"/>
    <x v="63"/>
    <s v=" Total_JP"/>
    <x v="61"/>
    <n v="0"/>
  </r>
  <r>
    <s v="Base"/>
    <s v="Baseline"/>
    <x v="0"/>
    <x v="0"/>
    <x v="63"/>
    <s v=" Total_JP"/>
    <x v="62"/>
    <n v="0"/>
  </r>
  <r>
    <s v="Base"/>
    <s v="Baseline"/>
    <x v="0"/>
    <x v="0"/>
    <x v="63"/>
    <s v=" Total_JP"/>
    <x v="63"/>
    <n v="0"/>
  </r>
  <r>
    <s v="Base"/>
    <s v="Baseline"/>
    <x v="0"/>
    <x v="0"/>
    <x v="63"/>
    <s v=" Total_JP"/>
    <x v="64"/>
    <n v="0"/>
  </r>
  <r>
    <s v="Base"/>
    <s v="Baseline"/>
    <x v="0"/>
    <x v="0"/>
    <x v="63"/>
    <s v=" Total_JP"/>
    <x v="65"/>
    <n v="0"/>
  </r>
  <r>
    <s v="Base"/>
    <s v="Baseline"/>
    <x v="0"/>
    <x v="0"/>
    <x v="63"/>
    <s v=" Total_JP"/>
    <x v="66"/>
    <n v="2332276.7738116002"/>
  </r>
  <r>
    <s v="Base"/>
    <s v="Baseline"/>
    <x v="0"/>
    <x v="0"/>
    <x v="63"/>
    <s v=" Total_JP"/>
    <x v="67"/>
    <n v="0"/>
  </r>
  <r>
    <s v="Base"/>
    <s v="Baseline"/>
    <x v="0"/>
    <x v="0"/>
    <x v="63"/>
    <s v=" Total_JP"/>
    <x v="68"/>
    <n v="0"/>
  </r>
  <r>
    <s v="Base"/>
    <s v="Baseline"/>
    <x v="0"/>
    <x v="0"/>
    <x v="63"/>
    <s v=" Total_JP"/>
    <x v="69"/>
    <n v="0"/>
  </r>
  <r>
    <s v="Base"/>
    <s v="Baseline"/>
    <x v="0"/>
    <x v="0"/>
    <x v="63"/>
    <s v=" Total_JP"/>
    <x v="70"/>
    <n v="0"/>
  </r>
  <r>
    <s v="Base"/>
    <s v="Baseline"/>
    <x v="0"/>
    <x v="0"/>
    <x v="63"/>
    <s v=" Total_JP"/>
    <x v="71"/>
    <n v="0"/>
  </r>
  <r>
    <s v="Base"/>
    <s v="Baseline"/>
    <x v="0"/>
    <x v="0"/>
    <x v="63"/>
    <s v=" Total_JP"/>
    <x v="72"/>
    <n v="0"/>
  </r>
  <r>
    <s v="Base"/>
    <s v="Baseline"/>
    <x v="0"/>
    <x v="0"/>
    <x v="63"/>
    <s v=" Total_JP"/>
    <x v="73"/>
    <n v="0"/>
  </r>
  <r>
    <s v="Base"/>
    <s v="Baseline"/>
    <x v="0"/>
    <x v="0"/>
    <x v="63"/>
    <s v=" Total_JP"/>
    <x v="74"/>
    <n v="0"/>
  </r>
  <r>
    <s v="Base"/>
    <s v="Baseline"/>
    <x v="0"/>
    <x v="0"/>
    <x v="63"/>
    <s v=" Total_JP"/>
    <x v="75"/>
    <n v="0"/>
  </r>
  <r>
    <s v="Base"/>
    <s v="Baseline"/>
    <x v="0"/>
    <x v="0"/>
    <x v="63"/>
    <s v=" Total_JP"/>
    <x v="76"/>
    <n v="0"/>
  </r>
  <r>
    <s v="Base"/>
    <s v="Baseline"/>
    <x v="0"/>
    <x v="0"/>
    <x v="63"/>
    <s v=" Total_JP"/>
    <x v="77"/>
    <n v="0"/>
  </r>
  <r>
    <s v="Base"/>
    <s v="Baseline"/>
    <x v="0"/>
    <x v="0"/>
    <x v="63"/>
    <s v=" Total_JP"/>
    <x v="78"/>
    <n v="0"/>
  </r>
  <r>
    <s v="Base"/>
    <s v="Baseline"/>
    <x v="0"/>
    <x v="0"/>
    <x v="63"/>
    <s v=" Total_JP"/>
    <x v="79"/>
    <n v="0"/>
  </r>
  <r>
    <s v="Base"/>
    <s v="Baseline"/>
    <x v="0"/>
    <x v="0"/>
    <x v="63"/>
    <s v=" Total_JP"/>
    <x v="80"/>
    <n v="0"/>
  </r>
  <r>
    <s v="Base"/>
    <s v="Baseline"/>
    <x v="0"/>
    <x v="0"/>
    <x v="63"/>
    <s v=" Total_JP"/>
    <x v="81"/>
    <n v="0"/>
  </r>
  <r>
    <s v="Base"/>
    <s v="Baseline"/>
    <x v="0"/>
    <x v="0"/>
    <x v="63"/>
    <s v=" Total_JP"/>
    <x v="82"/>
    <n v="0"/>
  </r>
  <r>
    <s v="Base"/>
    <s v="Baseline"/>
    <x v="0"/>
    <x v="0"/>
    <x v="63"/>
    <s v=" Total_JP"/>
    <x v="83"/>
    <n v="0"/>
  </r>
  <r>
    <s v="Base"/>
    <s v="Baseline"/>
    <x v="0"/>
    <x v="0"/>
    <x v="63"/>
    <s v=" Total_JP"/>
    <x v="84"/>
    <n v="0"/>
  </r>
  <r>
    <s v="Base"/>
    <s v="Baseline"/>
    <x v="0"/>
    <x v="0"/>
    <x v="63"/>
    <s v=" Total_JP"/>
    <x v="85"/>
    <n v="0"/>
  </r>
  <r>
    <s v="Base"/>
    <s v="Baseline"/>
    <x v="0"/>
    <x v="0"/>
    <x v="63"/>
    <s v=" Total_JP"/>
    <x v="86"/>
    <n v="0"/>
  </r>
  <r>
    <s v="Base"/>
    <s v="Baseline"/>
    <x v="0"/>
    <x v="0"/>
    <x v="63"/>
    <s v=" Total_JP"/>
    <x v="87"/>
    <n v="0"/>
  </r>
  <r>
    <s v="Base"/>
    <s v="Baseline"/>
    <x v="0"/>
    <x v="0"/>
    <x v="63"/>
    <s v=" Total_JP"/>
    <x v="88"/>
    <n v="0"/>
  </r>
  <r>
    <s v="Base"/>
    <s v="Baseline"/>
    <x v="0"/>
    <x v="0"/>
    <x v="63"/>
    <s v=" Total_JP"/>
    <x v="89"/>
    <n v="0"/>
  </r>
  <r>
    <s v="Base"/>
    <s v="Baseline"/>
    <x v="0"/>
    <x v="0"/>
    <x v="63"/>
    <s v=" Total_JP"/>
    <x v="90"/>
    <n v="0"/>
  </r>
  <r>
    <s v="Base"/>
    <s v="Baseline"/>
    <x v="0"/>
    <x v="0"/>
    <x v="63"/>
    <s v=" Total_JP"/>
    <x v="91"/>
    <n v="0"/>
  </r>
  <r>
    <s v="Base"/>
    <s v="Baseline"/>
    <x v="0"/>
    <x v="0"/>
    <x v="63"/>
    <s v=" Total_JP"/>
    <x v="92"/>
    <n v="0"/>
  </r>
  <r>
    <s v="Base"/>
    <s v="Baseline"/>
    <x v="0"/>
    <x v="0"/>
    <x v="63"/>
    <s v=" Total_JP"/>
    <x v="93"/>
    <n v="0"/>
  </r>
  <r>
    <s v="Base"/>
    <s v="Baseline"/>
    <x v="0"/>
    <x v="0"/>
    <x v="63"/>
    <s v=" Total_JP"/>
    <x v="94"/>
    <n v="0"/>
  </r>
  <r>
    <s v="Base"/>
    <s v="Baseline"/>
    <x v="0"/>
    <x v="0"/>
    <x v="63"/>
    <s v=" Total_JP"/>
    <x v="95"/>
    <n v="0"/>
  </r>
  <r>
    <s v="Base"/>
    <s v="Baseline"/>
    <x v="0"/>
    <x v="0"/>
    <x v="63"/>
    <s v=" Total_JP"/>
    <x v="96"/>
    <n v="0"/>
  </r>
  <r>
    <s v="Base"/>
    <s v="Baseline"/>
    <x v="0"/>
    <x v="0"/>
    <x v="63"/>
    <s v=" Total_JP"/>
    <x v="97"/>
    <n v="0"/>
  </r>
  <r>
    <s v="Base"/>
    <s v="Baseline"/>
    <x v="0"/>
    <x v="0"/>
    <x v="63"/>
    <s v=" Total_JP"/>
    <x v="98"/>
    <n v="0"/>
  </r>
  <r>
    <s v="Base"/>
    <s v="Baseline"/>
    <x v="0"/>
    <x v="0"/>
    <x v="63"/>
    <s v=" Total_JP"/>
    <x v="99"/>
    <n v="0"/>
  </r>
  <r>
    <s v="Base"/>
    <s v="Baseline"/>
    <x v="0"/>
    <x v="0"/>
    <x v="63"/>
    <s v=" Total_JP"/>
    <x v="100"/>
    <n v="0"/>
  </r>
  <r>
    <s v="Base"/>
    <s v="Baseline"/>
    <x v="0"/>
    <x v="0"/>
    <x v="63"/>
    <s v=" Total_JP"/>
    <x v="101"/>
    <n v="0"/>
  </r>
  <r>
    <s v="Base"/>
    <s v="Baseline"/>
    <x v="0"/>
    <x v="0"/>
    <x v="63"/>
    <s v=" Total_JP"/>
    <x v="102"/>
    <n v="0"/>
  </r>
  <r>
    <s v="Base"/>
    <s v="Baseline"/>
    <x v="0"/>
    <x v="0"/>
    <x v="63"/>
    <s v=" Total_JP"/>
    <x v="103"/>
    <n v="0"/>
  </r>
  <r>
    <s v="Base"/>
    <s v="Baseline"/>
    <x v="0"/>
    <x v="0"/>
    <x v="63"/>
    <s v=" Total_JP"/>
    <x v="104"/>
    <n v="0"/>
  </r>
  <r>
    <s v="Base"/>
    <s v="Baseline"/>
    <x v="0"/>
    <x v="0"/>
    <x v="63"/>
    <s v=" Total_JP"/>
    <x v="105"/>
    <n v="0"/>
  </r>
  <r>
    <s v="Base"/>
    <s v="Baseline"/>
    <x v="0"/>
    <x v="0"/>
    <x v="63"/>
    <s v=" Total_JP"/>
    <x v="106"/>
    <n v="0"/>
  </r>
  <r>
    <s v="Base"/>
    <s v="Baseline"/>
    <x v="0"/>
    <x v="0"/>
    <x v="63"/>
    <s v=" Total_JP"/>
    <x v="107"/>
    <n v="2332276.7738116002"/>
  </r>
  <r>
    <s v="Base"/>
    <s v="Baseline"/>
    <x v="0"/>
    <x v="0"/>
    <x v="63"/>
    <s v=" Total_JP"/>
    <x v="108"/>
    <n v="0"/>
  </r>
  <r>
    <s v="Base"/>
    <s v="Baseline"/>
    <x v="0"/>
    <x v="0"/>
    <x v="63"/>
    <s v=" Total_JP"/>
    <x v="109"/>
    <n v="0"/>
  </r>
  <r>
    <s v="Base"/>
    <s v="Baseline"/>
    <x v="0"/>
    <x v="0"/>
    <x v="63"/>
    <s v=" Total_JP"/>
    <x v="110"/>
    <n v="0"/>
  </r>
  <r>
    <s v="Base"/>
    <s v="Baseline"/>
    <x v="0"/>
    <x v="0"/>
    <x v="63"/>
    <s v=" Total_JP"/>
    <x v="111"/>
    <n v="0"/>
  </r>
  <r>
    <s v="Base"/>
    <s v="Baseline"/>
    <x v="0"/>
    <x v="0"/>
    <x v="63"/>
    <s v=" Total_JP"/>
    <x v="112"/>
    <n v="0"/>
  </r>
  <r>
    <s v="Base"/>
    <s v="Baseline"/>
    <x v="0"/>
    <x v="0"/>
    <x v="63"/>
    <s v=" Total_JP"/>
    <x v="113"/>
    <n v="0"/>
  </r>
  <r>
    <s v="Base"/>
    <s v="Baseline"/>
    <x v="0"/>
    <x v="0"/>
    <x v="63"/>
    <s v=" Total_JP"/>
    <x v="114"/>
    <n v="0"/>
  </r>
  <r>
    <s v="Base"/>
    <s v="Baseline"/>
    <x v="0"/>
    <x v="0"/>
    <x v="63"/>
    <s v=" Total_JP"/>
    <x v="115"/>
    <n v="0"/>
  </r>
  <r>
    <s v="Base"/>
    <s v="Baseline"/>
    <x v="0"/>
    <x v="0"/>
    <x v="63"/>
    <s v=" Total_JP"/>
    <x v="116"/>
    <n v="0"/>
  </r>
  <r>
    <s v="Base"/>
    <s v="Baseline"/>
    <x v="0"/>
    <x v="0"/>
    <x v="63"/>
    <s v=" Total_JP"/>
    <x v="117"/>
    <n v="0"/>
  </r>
  <r>
    <s v="Base"/>
    <s v="Baseline"/>
    <x v="0"/>
    <x v="0"/>
    <x v="63"/>
    <s v=" Total_JP"/>
    <x v="118"/>
    <n v="0"/>
  </r>
  <r>
    <s v="Base"/>
    <s v="Baseline"/>
    <x v="0"/>
    <x v="0"/>
    <x v="63"/>
    <s v=" Total_JP"/>
    <x v="119"/>
    <n v="0"/>
  </r>
  <r>
    <s v="Base"/>
    <s v="Baseline"/>
    <x v="0"/>
    <x v="0"/>
    <x v="63"/>
    <s v=" Total_JP"/>
    <x v="120"/>
    <n v="0"/>
  </r>
  <r>
    <s v="Base"/>
    <s v="Baseline"/>
    <x v="0"/>
    <x v="0"/>
    <x v="63"/>
    <s v=" Total_JP"/>
    <x v="121"/>
    <n v="0"/>
  </r>
  <r>
    <s v="Base"/>
    <s v="Baseline"/>
    <x v="0"/>
    <x v="0"/>
    <x v="63"/>
    <s v=" Total_JP"/>
    <x v="122"/>
    <n v="0"/>
  </r>
  <r>
    <s v="Base"/>
    <s v="Baseline"/>
    <x v="0"/>
    <x v="0"/>
    <x v="63"/>
    <s v=" Total_JP"/>
    <x v="123"/>
    <n v="0"/>
  </r>
  <r>
    <s v="Base"/>
    <s v="Baseline"/>
    <x v="0"/>
    <x v="0"/>
    <x v="63"/>
    <s v=" Total_JP"/>
    <x v="124"/>
    <n v="0"/>
  </r>
  <r>
    <s v="Base"/>
    <s v="Baseline"/>
    <x v="0"/>
    <x v="0"/>
    <x v="63"/>
    <s v=" Total_JP"/>
    <x v="125"/>
    <n v="0"/>
  </r>
  <r>
    <s v="Base"/>
    <s v="Baseline"/>
    <x v="0"/>
    <x v="0"/>
    <x v="63"/>
    <s v=" Total_JP"/>
    <x v="126"/>
    <n v="0"/>
  </r>
  <r>
    <s v="Base"/>
    <s v="Baseline"/>
    <x v="0"/>
    <x v="0"/>
    <x v="63"/>
    <s v=" Total_JP"/>
    <x v="127"/>
    <n v="0"/>
  </r>
  <r>
    <s v="Base"/>
    <s v="Baseline"/>
    <x v="0"/>
    <x v="0"/>
    <x v="63"/>
    <s v=" Total_JP"/>
    <x v="128"/>
    <n v="0"/>
  </r>
  <r>
    <s v="Base"/>
    <s v="Baseline"/>
    <x v="0"/>
    <x v="0"/>
    <x v="63"/>
    <s v=" Total_JP"/>
    <x v="129"/>
    <n v="0"/>
  </r>
  <r>
    <s v="Base"/>
    <s v="Baseline"/>
    <x v="0"/>
    <x v="0"/>
    <x v="63"/>
    <s v=" Total_JP"/>
    <x v="130"/>
    <n v="0"/>
  </r>
  <r>
    <s v="Base"/>
    <s v="Baseline"/>
    <x v="0"/>
    <x v="0"/>
    <x v="63"/>
    <s v=" Total_JP"/>
    <x v="131"/>
    <n v="0"/>
  </r>
  <r>
    <s v="Base"/>
    <s v="Baseline"/>
    <x v="0"/>
    <x v="0"/>
    <x v="63"/>
    <s v=" Total_JP"/>
    <x v="132"/>
    <n v="0"/>
  </r>
  <r>
    <s v="Base"/>
    <s v="Baseline"/>
    <x v="0"/>
    <x v="0"/>
    <x v="63"/>
    <s v=" Total_JP"/>
    <x v="133"/>
    <n v="0"/>
  </r>
  <r>
    <s v="Base"/>
    <s v="Baseline"/>
    <x v="0"/>
    <x v="0"/>
    <x v="63"/>
    <s v=" Total_JP"/>
    <x v="134"/>
    <n v="0"/>
  </r>
  <r>
    <s v="Base"/>
    <s v="Baseline"/>
    <x v="0"/>
    <x v="0"/>
    <x v="63"/>
    <s v=" Total_JP"/>
    <x v="135"/>
    <n v="0"/>
  </r>
  <r>
    <s v="Base"/>
    <s v="Baseline"/>
    <x v="0"/>
    <x v="0"/>
    <x v="63"/>
    <s v=" Total_JP"/>
    <x v="136"/>
    <n v="0"/>
  </r>
  <r>
    <s v="Base"/>
    <s v="Baseline"/>
    <x v="0"/>
    <x v="0"/>
    <x v="63"/>
    <s v=" Total_JP"/>
    <x v="137"/>
    <n v="0"/>
  </r>
  <r>
    <s v="Base"/>
    <s v="Baseline"/>
    <x v="0"/>
    <x v="0"/>
    <x v="63"/>
    <s v=" Total_JP"/>
    <x v="138"/>
    <n v="0"/>
  </r>
  <r>
    <s v="Base"/>
    <s v="Baseline"/>
    <x v="0"/>
    <x v="0"/>
    <x v="63"/>
    <s v=" Total_JP"/>
    <x v="139"/>
    <n v="0"/>
  </r>
  <r>
    <s v="Base"/>
    <s v="Baseline"/>
    <x v="0"/>
    <x v="0"/>
    <x v="63"/>
    <s v=" Total_JP"/>
    <x v="140"/>
    <n v="0"/>
  </r>
  <r>
    <s v="Base"/>
    <s v="Baseline"/>
    <x v="0"/>
    <x v="0"/>
    <x v="63"/>
    <s v=" Total_JP"/>
    <x v="141"/>
    <n v="0"/>
  </r>
  <r>
    <s v="Base"/>
    <s v="Baseline"/>
    <x v="0"/>
    <x v="0"/>
    <x v="63"/>
    <s v=" Total_JP"/>
    <x v="142"/>
    <n v="0"/>
  </r>
  <r>
    <s v="Base"/>
    <s v="Baseline"/>
    <x v="0"/>
    <x v="0"/>
    <x v="63"/>
    <s v=" Total_JP"/>
    <x v="143"/>
    <n v="0"/>
  </r>
  <r>
    <s v="Base"/>
    <s v="Baseline"/>
    <x v="0"/>
    <x v="0"/>
    <x v="63"/>
    <s v=" Total_JP"/>
    <x v="144"/>
    <n v="0"/>
  </r>
  <r>
    <s v="Base"/>
    <s v="Baseline"/>
    <x v="0"/>
    <x v="0"/>
    <x v="63"/>
    <s v=" Total_JP"/>
    <x v="145"/>
    <n v="0"/>
  </r>
  <r>
    <s v="Base"/>
    <s v="Baseline"/>
    <x v="0"/>
    <x v="0"/>
    <x v="63"/>
    <s v=" Total_JP"/>
    <x v="146"/>
    <n v="0"/>
  </r>
  <r>
    <s v="Base"/>
    <s v="Baseline"/>
    <x v="0"/>
    <x v="0"/>
    <x v="63"/>
    <s v=" Total_JP"/>
    <x v="147"/>
    <n v="0"/>
  </r>
  <r>
    <s v="Base"/>
    <s v="Baseline"/>
    <x v="0"/>
    <x v="0"/>
    <x v="63"/>
    <s v=" Total_JP"/>
    <x v="148"/>
    <n v="0"/>
  </r>
  <r>
    <s v="Base"/>
    <s v="Baseline"/>
    <x v="0"/>
    <x v="0"/>
    <x v="63"/>
    <s v=" Total_JP"/>
    <x v="149"/>
    <n v="0"/>
  </r>
  <r>
    <s v="Base"/>
    <s v="Baseline"/>
    <x v="0"/>
    <x v="0"/>
    <x v="63"/>
    <s v=" Total_JP"/>
    <x v="150"/>
    <n v="0"/>
  </r>
  <r>
    <s v="Base"/>
    <s v="Baseline"/>
    <x v="0"/>
    <x v="0"/>
    <x v="63"/>
    <s v=" Total_JP"/>
    <x v="151"/>
    <n v="0"/>
  </r>
  <r>
    <s v="Base"/>
    <s v="Baseline"/>
    <x v="0"/>
    <x v="0"/>
    <x v="63"/>
    <s v=" Total_JP"/>
    <x v="152"/>
    <n v="0"/>
  </r>
  <r>
    <s v="Base"/>
    <s v="Baseline"/>
    <x v="0"/>
    <x v="0"/>
    <x v="63"/>
    <s v=" Total_JP"/>
    <x v="153"/>
    <n v="0"/>
  </r>
  <r>
    <s v="Base"/>
    <s v="Baseline"/>
    <x v="0"/>
    <x v="0"/>
    <x v="63"/>
    <s v=" Total_JP"/>
    <x v="154"/>
    <n v="0"/>
  </r>
  <r>
    <s v="Base"/>
    <s v="Baseline"/>
    <x v="0"/>
    <x v="0"/>
    <x v="63"/>
    <s v=" Total_JP"/>
    <x v="155"/>
    <n v="0"/>
  </r>
  <r>
    <s v="Base"/>
    <s v="Baseline"/>
    <x v="0"/>
    <x v="0"/>
    <x v="64"/>
    <s v=" Total_JP"/>
    <x v="0"/>
    <n v="0"/>
  </r>
  <r>
    <s v="Base"/>
    <s v="Baseline"/>
    <x v="0"/>
    <x v="0"/>
    <x v="64"/>
    <s v=" Total_JP"/>
    <x v="1"/>
    <n v="0"/>
  </r>
  <r>
    <s v="Base"/>
    <s v="Baseline"/>
    <x v="0"/>
    <x v="0"/>
    <x v="64"/>
    <s v=" Total_JP"/>
    <x v="2"/>
    <n v="0"/>
  </r>
  <r>
    <s v="Base"/>
    <s v="Baseline"/>
    <x v="0"/>
    <x v="0"/>
    <x v="64"/>
    <s v=" Total_JP"/>
    <x v="3"/>
    <n v="0"/>
  </r>
  <r>
    <s v="Base"/>
    <s v="Baseline"/>
    <x v="0"/>
    <x v="0"/>
    <x v="64"/>
    <s v=" Total_JP"/>
    <x v="4"/>
    <n v="0"/>
  </r>
  <r>
    <s v="Base"/>
    <s v="Baseline"/>
    <x v="0"/>
    <x v="0"/>
    <x v="64"/>
    <s v=" Total_JP"/>
    <x v="5"/>
    <n v="0"/>
  </r>
  <r>
    <s v="Base"/>
    <s v="Baseline"/>
    <x v="0"/>
    <x v="0"/>
    <x v="64"/>
    <s v=" Total_JP"/>
    <x v="6"/>
    <n v="0"/>
  </r>
  <r>
    <s v="Base"/>
    <s v="Baseline"/>
    <x v="0"/>
    <x v="0"/>
    <x v="64"/>
    <s v=" Total_JP"/>
    <x v="7"/>
    <n v="2643700.4913439001"/>
  </r>
  <r>
    <s v="Base"/>
    <s v="Baseline"/>
    <x v="0"/>
    <x v="0"/>
    <x v="64"/>
    <s v=" Total_JP"/>
    <x v="8"/>
    <n v="0"/>
  </r>
  <r>
    <s v="Base"/>
    <s v="Baseline"/>
    <x v="0"/>
    <x v="0"/>
    <x v="64"/>
    <s v=" Total_JP"/>
    <x v="9"/>
    <n v="0"/>
  </r>
  <r>
    <s v="Base"/>
    <s v="Baseline"/>
    <x v="0"/>
    <x v="0"/>
    <x v="64"/>
    <s v=" Total_JP"/>
    <x v="10"/>
    <n v="0"/>
  </r>
  <r>
    <s v="Base"/>
    <s v="Baseline"/>
    <x v="0"/>
    <x v="0"/>
    <x v="64"/>
    <s v=" Total_JP"/>
    <x v="11"/>
    <n v="0"/>
  </r>
  <r>
    <s v="Base"/>
    <s v="Baseline"/>
    <x v="0"/>
    <x v="0"/>
    <x v="64"/>
    <s v=" Total_JP"/>
    <x v="12"/>
    <n v="0"/>
  </r>
  <r>
    <s v="Base"/>
    <s v="Baseline"/>
    <x v="0"/>
    <x v="0"/>
    <x v="64"/>
    <s v=" Total_JP"/>
    <x v="13"/>
    <n v="0"/>
  </r>
  <r>
    <s v="Base"/>
    <s v="Baseline"/>
    <x v="0"/>
    <x v="0"/>
    <x v="64"/>
    <s v=" Total_JP"/>
    <x v="14"/>
    <n v="0"/>
  </r>
  <r>
    <s v="Base"/>
    <s v="Baseline"/>
    <x v="0"/>
    <x v="0"/>
    <x v="64"/>
    <s v=" Total_JP"/>
    <x v="15"/>
    <n v="0"/>
  </r>
  <r>
    <s v="Base"/>
    <s v="Baseline"/>
    <x v="0"/>
    <x v="0"/>
    <x v="64"/>
    <s v=" Total_JP"/>
    <x v="16"/>
    <n v="0"/>
  </r>
  <r>
    <s v="Base"/>
    <s v="Baseline"/>
    <x v="0"/>
    <x v="0"/>
    <x v="64"/>
    <s v=" Total_JP"/>
    <x v="17"/>
    <n v="0"/>
  </r>
  <r>
    <s v="Base"/>
    <s v="Baseline"/>
    <x v="0"/>
    <x v="0"/>
    <x v="64"/>
    <s v=" Total_JP"/>
    <x v="18"/>
    <n v="0"/>
  </r>
  <r>
    <s v="Base"/>
    <s v="Baseline"/>
    <x v="0"/>
    <x v="0"/>
    <x v="64"/>
    <s v=" Total_JP"/>
    <x v="19"/>
    <n v="0"/>
  </r>
  <r>
    <s v="Base"/>
    <s v="Baseline"/>
    <x v="0"/>
    <x v="0"/>
    <x v="64"/>
    <s v=" Total_JP"/>
    <x v="20"/>
    <n v="0"/>
  </r>
  <r>
    <s v="Base"/>
    <s v="Baseline"/>
    <x v="0"/>
    <x v="0"/>
    <x v="64"/>
    <s v=" Total_JP"/>
    <x v="21"/>
    <n v="0"/>
  </r>
  <r>
    <s v="Base"/>
    <s v="Baseline"/>
    <x v="0"/>
    <x v="0"/>
    <x v="64"/>
    <s v=" Total_JP"/>
    <x v="22"/>
    <n v="0"/>
  </r>
  <r>
    <s v="Base"/>
    <s v="Baseline"/>
    <x v="0"/>
    <x v="0"/>
    <x v="64"/>
    <s v=" Total_JP"/>
    <x v="23"/>
    <n v="0"/>
  </r>
  <r>
    <s v="Base"/>
    <s v="Baseline"/>
    <x v="0"/>
    <x v="0"/>
    <x v="64"/>
    <s v=" Total_JP"/>
    <x v="24"/>
    <n v="0"/>
  </r>
  <r>
    <s v="Base"/>
    <s v="Baseline"/>
    <x v="0"/>
    <x v="0"/>
    <x v="64"/>
    <s v=" Total_JP"/>
    <x v="25"/>
    <n v="0"/>
  </r>
  <r>
    <s v="Base"/>
    <s v="Baseline"/>
    <x v="0"/>
    <x v="0"/>
    <x v="64"/>
    <s v=" Total_JP"/>
    <x v="26"/>
    <n v="0"/>
  </r>
  <r>
    <s v="Base"/>
    <s v="Baseline"/>
    <x v="0"/>
    <x v="0"/>
    <x v="64"/>
    <s v=" Total_JP"/>
    <x v="27"/>
    <n v="0"/>
  </r>
  <r>
    <s v="Base"/>
    <s v="Baseline"/>
    <x v="0"/>
    <x v="0"/>
    <x v="64"/>
    <s v=" Total_JP"/>
    <x v="28"/>
    <n v="0"/>
  </r>
  <r>
    <s v="Base"/>
    <s v="Baseline"/>
    <x v="0"/>
    <x v="0"/>
    <x v="64"/>
    <s v=" Total_JP"/>
    <x v="29"/>
    <n v="0"/>
  </r>
  <r>
    <s v="Base"/>
    <s v="Baseline"/>
    <x v="0"/>
    <x v="0"/>
    <x v="64"/>
    <s v=" Total_JP"/>
    <x v="30"/>
    <n v="0"/>
  </r>
  <r>
    <s v="Base"/>
    <s v="Baseline"/>
    <x v="0"/>
    <x v="0"/>
    <x v="64"/>
    <s v=" Total_JP"/>
    <x v="31"/>
    <n v="0"/>
  </r>
  <r>
    <s v="Base"/>
    <s v="Baseline"/>
    <x v="0"/>
    <x v="0"/>
    <x v="64"/>
    <s v=" Total_JP"/>
    <x v="32"/>
    <n v="0"/>
  </r>
  <r>
    <s v="Base"/>
    <s v="Baseline"/>
    <x v="0"/>
    <x v="0"/>
    <x v="64"/>
    <s v=" Total_JP"/>
    <x v="33"/>
    <n v="0"/>
  </r>
  <r>
    <s v="Base"/>
    <s v="Baseline"/>
    <x v="0"/>
    <x v="0"/>
    <x v="64"/>
    <s v=" Total_JP"/>
    <x v="34"/>
    <n v="0"/>
  </r>
  <r>
    <s v="Base"/>
    <s v="Baseline"/>
    <x v="0"/>
    <x v="0"/>
    <x v="64"/>
    <s v=" Total_JP"/>
    <x v="35"/>
    <n v="0"/>
  </r>
  <r>
    <s v="Base"/>
    <s v="Baseline"/>
    <x v="0"/>
    <x v="0"/>
    <x v="64"/>
    <s v=" Total_JP"/>
    <x v="36"/>
    <n v="0"/>
  </r>
  <r>
    <s v="Base"/>
    <s v="Baseline"/>
    <x v="0"/>
    <x v="0"/>
    <x v="64"/>
    <s v=" Total_JP"/>
    <x v="37"/>
    <n v="0"/>
  </r>
  <r>
    <s v="Base"/>
    <s v="Baseline"/>
    <x v="0"/>
    <x v="0"/>
    <x v="64"/>
    <s v=" Total_JP"/>
    <x v="38"/>
    <n v="0"/>
  </r>
  <r>
    <s v="Base"/>
    <s v="Baseline"/>
    <x v="0"/>
    <x v="0"/>
    <x v="64"/>
    <s v=" Total_JP"/>
    <x v="39"/>
    <n v="0"/>
  </r>
  <r>
    <s v="Base"/>
    <s v="Baseline"/>
    <x v="0"/>
    <x v="0"/>
    <x v="64"/>
    <s v=" Total_JP"/>
    <x v="40"/>
    <n v="0"/>
  </r>
  <r>
    <s v="Base"/>
    <s v="Baseline"/>
    <x v="0"/>
    <x v="0"/>
    <x v="64"/>
    <s v=" Total_JP"/>
    <x v="41"/>
    <n v="0"/>
  </r>
  <r>
    <s v="Base"/>
    <s v="Baseline"/>
    <x v="0"/>
    <x v="0"/>
    <x v="64"/>
    <s v=" Total_JP"/>
    <x v="42"/>
    <n v="0"/>
  </r>
  <r>
    <s v="Base"/>
    <s v="Baseline"/>
    <x v="0"/>
    <x v="0"/>
    <x v="64"/>
    <s v=" Total_JP"/>
    <x v="43"/>
    <n v="0"/>
  </r>
  <r>
    <s v="Base"/>
    <s v="Baseline"/>
    <x v="0"/>
    <x v="0"/>
    <x v="64"/>
    <s v=" Total_JP"/>
    <x v="44"/>
    <n v="0"/>
  </r>
  <r>
    <s v="Base"/>
    <s v="Baseline"/>
    <x v="0"/>
    <x v="0"/>
    <x v="64"/>
    <s v=" Total_JP"/>
    <x v="45"/>
    <n v="0"/>
  </r>
  <r>
    <s v="Base"/>
    <s v="Baseline"/>
    <x v="0"/>
    <x v="0"/>
    <x v="64"/>
    <s v=" Total_JP"/>
    <x v="46"/>
    <n v="0"/>
  </r>
  <r>
    <s v="Base"/>
    <s v="Baseline"/>
    <x v="0"/>
    <x v="0"/>
    <x v="64"/>
    <s v=" Total_JP"/>
    <x v="47"/>
    <n v="0"/>
  </r>
  <r>
    <s v="Base"/>
    <s v="Baseline"/>
    <x v="0"/>
    <x v="0"/>
    <x v="64"/>
    <s v=" Total_JP"/>
    <x v="48"/>
    <n v="2643700.4913439001"/>
  </r>
  <r>
    <s v="Base"/>
    <s v="Baseline"/>
    <x v="0"/>
    <x v="0"/>
    <x v="64"/>
    <s v=" Total_JP"/>
    <x v="49"/>
    <n v="0"/>
  </r>
  <r>
    <s v="Base"/>
    <s v="Baseline"/>
    <x v="0"/>
    <x v="0"/>
    <x v="64"/>
    <s v=" Total_JP"/>
    <x v="50"/>
    <n v="0"/>
  </r>
  <r>
    <s v="Base"/>
    <s v="Baseline"/>
    <x v="0"/>
    <x v="0"/>
    <x v="64"/>
    <s v=" Total_JP"/>
    <x v="51"/>
    <n v="0"/>
  </r>
  <r>
    <s v="Base"/>
    <s v="Baseline"/>
    <x v="0"/>
    <x v="0"/>
    <x v="64"/>
    <s v=" Total_JP"/>
    <x v="52"/>
    <n v="0"/>
  </r>
  <r>
    <s v="Base"/>
    <s v="Baseline"/>
    <x v="0"/>
    <x v="0"/>
    <x v="64"/>
    <s v=" Total_JP"/>
    <x v="53"/>
    <n v="0"/>
  </r>
  <r>
    <s v="Base"/>
    <s v="Baseline"/>
    <x v="0"/>
    <x v="0"/>
    <x v="64"/>
    <s v=" Total_JP"/>
    <x v="54"/>
    <n v="0"/>
  </r>
  <r>
    <s v="Base"/>
    <s v="Baseline"/>
    <x v="0"/>
    <x v="0"/>
    <x v="64"/>
    <s v=" Total_JP"/>
    <x v="55"/>
    <n v="0"/>
  </r>
  <r>
    <s v="Base"/>
    <s v="Baseline"/>
    <x v="0"/>
    <x v="0"/>
    <x v="64"/>
    <s v=" Total_JP"/>
    <x v="56"/>
    <n v="0"/>
  </r>
  <r>
    <s v="Base"/>
    <s v="Baseline"/>
    <x v="0"/>
    <x v="0"/>
    <x v="64"/>
    <s v=" Total_JP"/>
    <x v="57"/>
    <n v="0"/>
  </r>
  <r>
    <s v="Base"/>
    <s v="Baseline"/>
    <x v="0"/>
    <x v="0"/>
    <x v="64"/>
    <s v=" Total_JP"/>
    <x v="58"/>
    <n v="0"/>
  </r>
  <r>
    <s v="Base"/>
    <s v="Baseline"/>
    <x v="0"/>
    <x v="0"/>
    <x v="64"/>
    <s v=" Total_JP"/>
    <x v="59"/>
    <n v="0"/>
  </r>
  <r>
    <s v="Base"/>
    <s v="Baseline"/>
    <x v="0"/>
    <x v="0"/>
    <x v="64"/>
    <s v=" Total_JP"/>
    <x v="60"/>
    <n v="0"/>
  </r>
  <r>
    <s v="Base"/>
    <s v="Baseline"/>
    <x v="0"/>
    <x v="0"/>
    <x v="64"/>
    <s v=" Total_JP"/>
    <x v="61"/>
    <n v="0"/>
  </r>
  <r>
    <s v="Base"/>
    <s v="Baseline"/>
    <x v="0"/>
    <x v="0"/>
    <x v="64"/>
    <s v=" Total_JP"/>
    <x v="62"/>
    <n v="0"/>
  </r>
  <r>
    <s v="Base"/>
    <s v="Baseline"/>
    <x v="0"/>
    <x v="0"/>
    <x v="64"/>
    <s v=" Total_JP"/>
    <x v="63"/>
    <n v="0"/>
  </r>
  <r>
    <s v="Base"/>
    <s v="Baseline"/>
    <x v="0"/>
    <x v="0"/>
    <x v="64"/>
    <s v=" Total_JP"/>
    <x v="64"/>
    <n v="0"/>
  </r>
  <r>
    <s v="Base"/>
    <s v="Baseline"/>
    <x v="0"/>
    <x v="0"/>
    <x v="64"/>
    <s v=" Total_JP"/>
    <x v="65"/>
    <n v="0"/>
  </r>
  <r>
    <s v="Base"/>
    <s v="Baseline"/>
    <x v="0"/>
    <x v="0"/>
    <x v="64"/>
    <s v=" Total_JP"/>
    <x v="66"/>
    <n v="0"/>
  </r>
  <r>
    <s v="Base"/>
    <s v="Baseline"/>
    <x v="0"/>
    <x v="0"/>
    <x v="64"/>
    <s v=" Total_JP"/>
    <x v="67"/>
    <n v="0"/>
  </r>
  <r>
    <s v="Base"/>
    <s v="Baseline"/>
    <x v="0"/>
    <x v="0"/>
    <x v="64"/>
    <s v=" Total_JP"/>
    <x v="68"/>
    <n v="0"/>
  </r>
  <r>
    <s v="Base"/>
    <s v="Baseline"/>
    <x v="0"/>
    <x v="0"/>
    <x v="64"/>
    <s v=" Total_JP"/>
    <x v="69"/>
    <n v="0"/>
  </r>
  <r>
    <s v="Base"/>
    <s v="Baseline"/>
    <x v="0"/>
    <x v="0"/>
    <x v="64"/>
    <s v=" Total_JP"/>
    <x v="70"/>
    <n v="0"/>
  </r>
  <r>
    <s v="Base"/>
    <s v="Baseline"/>
    <x v="0"/>
    <x v="0"/>
    <x v="64"/>
    <s v=" Total_JP"/>
    <x v="71"/>
    <n v="0"/>
  </r>
  <r>
    <s v="Base"/>
    <s v="Baseline"/>
    <x v="0"/>
    <x v="0"/>
    <x v="64"/>
    <s v=" Total_JP"/>
    <x v="72"/>
    <n v="0"/>
  </r>
  <r>
    <s v="Base"/>
    <s v="Baseline"/>
    <x v="0"/>
    <x v="0"/>
    <x v="64"/>
    <s v=" Total_JP"/>
    <x v="73"/>
    <n v="0"/>
  </r>
  <r>
    <s v="Base"/>
    <s v="Baseline"/>
    <x v="0"/>
    <x v="0"/>
    <x v="64"/>
    <s v=" Total_JP"/>
    <x v="74"/>
    <n v="0"/>
  </r>
  <r>
    <s v="Base"/>
    <s v="Baseline"/>
    <x v="0"/>
    <x v="0"/>
    <x v="64"/>
    <s v=" Total_JP"/>
    <x v="75"/>
    <n v="0"/>
  </r>
  <r>
    <s v="Base"/>
    <s v="Baseline"/>
    <x v="0"/>
    <x v="0"/>
    <x v="64"/>
    <s v=" Total_JP"/>
    <x v="76"/>
    <n v="0"/>
  </r>
  <r>
    <s v="Base"/>
    <s v="Baseline"/>
    <x v="0"/>
    <x v="0"/>
    <x v="64"/>
    <s v=" Total_JP"/>
    <x v="77"/>
    <n v="0"/>
  </r>
  <r>
    <s v="Base"/>
    <s v="Baseline"/>
    <x v="0"/>
    <x v="0"/>
    <x v="64"/>
    <s v=" Total_JP"/>
    <x v="78"/>
    <n v="0"/>
  </r>
  <r>
    <s v="Base"/>
    <s v="Baseline"/>
    <x v="0"/>
    <x v="0"/>
    <x v="64"/>
    <s v=" Total_JP"/>
    <x v="79"/>
    <n v="0"/>
  </r>
  <r>
    <s v="Base"/>
    <s v="Baseline"/>
    <x v="0"/>
    <x v="0"/>
    <x v="64"/>
    <s v=" Total_JP"/>
    <x v="80"/>
    <n v="0"/>
  </r>
  <r>
    <s v="Base"/>
    <s v="Baseline"/>
    <x v="0"/>
    <x v="0"/>
    <x v="64"/>
    <s v=" Total_JP"/>
    <x v="81"/>
    <n v="0"/>
  </r>
  <r>
    <s v="Base"/>
    <s v="Baseline"/>
    <x v="0"/>
    <x v="0"/>
    <x v="64"/>
    <s v=" Total_JP"/>
    <x v="82"/>
    <n v="0"/>
  </r>
  <r>
    <s v="Base"/>
    <s v="Baseline"/>
    <x v="0"/>
    <x v="0"/>
    <x v="64"/>
    <s v=" Total_JP"/>
    <x v="83"/>
    <n v="0"/>
  </r>
  <r>
    <s v="Base"/>
    <s v="Baseline"/>
    <x v="0"/>
    <x v="0"/>
    <x v="64"/>
    <s v=" Total_JP"/>
    <x v="84"/>
    <n v="0"/>
  </r>
  <r>
    <s v="Base"/>
    <s v="Baseline"/>
    <x v="0"/>
    <x v="0"/>
    <x v="64"/>
    <s v=" Total_JP"/>
    <x v="85"/>
    <n v="0"/>
  </r>
  <r>
    <s v="Base"/>
    <s v="Baseline"/>
    <x v="0"/>
    <x v="0"/>
    <x v="64"/>
    <s v=" Total_JP"/>
    <x v="86"/>
    <n v="0"/>
  </r>
  <r>
    <s v="Base"/>
    <s v="Baseline"/>
    <x v="0"/>
    <x v="0"/>
    <x v="64"/>
    <s v=" Total_JP"/>
    <x v="87"/>
    <n v="0"/>
  </r>
  <r>
    <s v="Base"/>
    <s v="Baseline"/>
    <x v="0"/>
    <x v="0"/>
    <x v="64"/>
    <s v=" Total_JP"/>
    <x v="88"/>
    <n v="0"/>
  </r>
  <r>
    <s v="Base"/>
    <s v="Baseline"/>
    <x v="0"/>
    <x v="0"/>
    <x v="64"/>
    <s v=" Total_JP"/>
    <x v="89"/>
    <n v="0"/>
  </r>
  <r>
    <s v="Base"/>
    <s v="Baseline"/>
    <x v="0"/>
    <x v="0"/>
    <x v="64"/>
    <s v=" Total_JP"/>
    <x v="90"/>
    <n v="0"/>
  </r>
  <r>
    <s v="Base"/>
    <s v="Baseline"/>
    <x v="0"/>
    <x v="0"/>
    <x v="64"/>
    <s v=" Total_JP"/>
    <x v="91"/>
    <n v="0"/>
  </r>
  <r>
    <s v="Base"/>
    <s v="Baseline"/>
    <x v="0"/>
    <x v="0"/>
    <x v="64"/>
    <s v=" Total_JP"/>
    <x v="92"/>
    <n v="0"/>
  </r>
  <r>
    <s v="Base"/>
    <s v="Baseline"/>
    <x v="0"/>
    <x v="0"/>
    <x v="64"/>
    <s v=" Total_JP"/>
    <x v="93"/>
    <n v="0"/>
  </r>
  <r>
    <s v="Base"/>
    <s v="Baseline"/>
    <x v="0"/>
    <x v="0"/>
    <x v="64"/>
    <s v=" Total_JP"/>
    <x v="94"/>
    <n v="0"/>
  </r>
  <r>
    <s v="Base"/>
    <s v="Baseline"/>
    <x v="0"/>
    <x v="0"/>
    <x v="64"/>
    <s v=" Total_JP"/>
    <x v="95"/>
    <n v="0"/>
  </r>
  <r>
    <s v="Base"/>
    <s v="Baseline"/>
    <x v="0"/>
    <x v="0"/>
    <x v="64"/>
    <s v=" Total_JP"/>
    <x v="96"/>
    <n v="0"/>
  </r>
  <r>
    <s v="Base"/>
    <s v="Baseline"/>
    <x v="0"/>
    <x v="0"/>
    <x v="64"/>
    <s v=" Total_JP"/>
    <x v="97"/>
    <n v="0"/>
  </r>
  <r>
    <s v="Base"/>
    <s v="Baseline"/>
    <x v="0"/>
    <x v="0"/>
    <x v="64"/>
    <s v=" Total_JP"/>
    <x v="98"/>
    <n v="0"/>
  </r>
  <r>
    <s v="Base"/>
    <s v="Baseline"/>
    <x v="0"/>
    <x v="0"/>
    <x v="64"/>
    <s v=" Total_JP"/>
    <x v="99"/>
    <n v="0"/>
  </r>
  <r>
    <s v="Base"/>
    <s v="Baseline"/>
    <x v="0"/>
    <x v="0"/>
    <x v="64"/>
    <s v=" Total_JP"/>
    <x v="100"/>
    <n v="0"/>
  </r>
  <r>
    <s v="Base"/>
    <s v="Baseline"/>
    <x v="0"/>
    <x v="0"/>
    <x v="64"/>
    <s v=" Total_JP"/>
    <x v="101"/>
    <n v="0"/>
  </r>
  <r>
    <s v="Base"/>
    <s v="Baseline"/>
    <x v="0"/>
    <x v="0"/>
    <x v="64"/>
    <s v=" Total_JP"/>
    <x v="102"/>
    <n v="0"/>
  </r>
  <r>
    <s v="Base"/>
    <s v="Baseline"/>
    <x v="0"/>
    <x v="0"/>
    <x v="64"/>
    <s v=" Total_JP"/>
    <x v="103"/>
    <n v="0"/>
  </r>
  <r>
    <s v="Base"/>
    <s v="Baseline"/>
    <x v="0"/>
    <x v="0"/>
    <x v="64"/>
    <s v=" Total_JP"/>
    <x v="104"/>
    <n v="0"/>
  </r>
  <r>
    <s v="Base"/>
    <s v="Baseline"/>
    <x v="0"/>
    <x v="0"/>
    <x v="64"/>
    <s v=" Total_JP"/>
    <x v="105"/>
    <n v="0"/>
  </r>
  <r>
    <s v="Base"/>
    <s v="Baseline"/>
    <x v="0"/>
    <x v="0"/>
    <x v="64"/>
    <s v=" Total_JP"/>
    <x v="106"/>
    <n v="0"/>
  </r>
  <r>
    <s v="Base"/>
    <s v="Baseline"/>
    <x v="0"/>
    <x v="0"/>
    <x v="64"/>
    <s v=" Total_JP"/>
    <x v="107"/>
    <n v="0"/>
  </r>
  <r>
    <s v="Base"/>
    <s v="Baseline"/>
    <x v="0"/>
    <x v="0"/>
    <x v="64"/>
    <s v=" Total_JP"/>
    <x v="108"/>
    <n v="0"/>
  </r>
  <r>
    <s v="Base"/>
    <s v="Baseline"/>
    <x v="0"/>
    <x v="0"/>
    <x v="64"/>
    <s v=" Total_JP"/>
    <x v="109"/>
    <n v="0"/>
  </r>
  <r>
    <s v="Base"/>
    <s v="Baseline"/>
    <x v="0"/>
    <x v="0"/>
    <x v="64"/>
    <s v=" Total_JP"/>
    <x v="110"/>
    <n v="0"/>
  </r>
  <r>
    <s v="Base"/>
    <s v="Baseline"/>
    <x v="0"/>
    <x v="0"/>
    <x v="64"/>
    <s v=" Total_JP"/>
    <x v="111"/>
    <n v="0"/>
  </r>
  <r>
    <s v="Base"/>
    <s v="Baseline"/>
    <x v="0"/>
    <x v="0"/>
    <x v="64"/>
    <s v=" Total_JP"/>
    <x v="112"/>
    <n v="0"/>
  </r>
  <r>
    <s v="Base"/>
    <s v="Baseline"/>
    <x v="0"/>
    <x v="0"/>
    <x v="64"/>
    <s v=" Total_JP"/>
    <x v="113"/>
    <n v="0"/>
  </r>
  <r>
    <s v="Base"/>
    <s v="Baseline"/>
    <x v="0"/>
    <x v="0"/>
    <x v="64"/>
    <s v=" Total_JP"/>
    <x v="114"/>
    <n v="0"/>
  </r>
  <r>
    <s v="Base"/>
    <s v="Baseline"/>
    <x v="0"/>
    <x v="0"/>
    <x v="64"/>
    <s v=" Total_JP"/>
    <x v="115"/>
    <n v="0"/>
  </r>
  <r>
    <s v="Base"/>
    <s v="Baseline"/>
    <x v="0"/>
    <x v="0"/>
    <x v="64"/>
    <s v=" Total_JP"/>
    <x v="116"/>
    <n v="0"/>
  </r>
  <r>
    <s v="Base"/>
    <s v="Baseline"/>
    <x v="0"/>
    <x v="0"/>
    <x v="64"/>
    <s v=" Total_JP"/>
    <x v="117"/>
    <n v="0"/>
  </r>
  <r>
    <s v="Base"/>
    <s v="Baseline"/>
    <x v="0"/>
    <x v="0"/>
    <x v="64"/>
    <s v=" Total_JP"/>
    <x v="118"/>
    <n v="0"/>
  </r>
  <r>
    <s v="Base"/>
    <s v="Baseline"/>
    <x v="0"/>
    <x v="0"/>
    <x v="64"/>
    <s v=" Total_JP"/>
    <x v="119"/>
    <n v="0"/>
  </r>
  <r>
    <s v="Base"/>
    <s v="Baseline"/>
    <x v="0"/>
    <x v="0"/>
    <x v="64"/>
    <s v=" Total_JP"/>
    <x v="120"/>
    <n v="0"/>
  </r>
  <r>
    <s v="Base"/>
    <s v="Baseline"/>
    <x v="0"/>
    <x v="0"/>
    <x v="64"/>
    <s v=" Total_JP"/>
    <x v="121"/>
    <n v="0"/>
  </r>
  <r>
    <s v="Base"/>
    <s v="Baseline"/>
    <x v="0"/>
    <x v="0"/>
    <x v="64"/>
    <s v=" Total_JP"/>
    <x v="122"/>
    <n v="0"/>
  </r>
  <r>
    <s v="Base"/>
    <s v="Baseline"/>
    <x v="0"/>
    <x v="0"/>
    <x v="64"/>
    <s v=" Total_JP"/>
    <x v="123"/>
    <n v="0"/>
  </r>
  <r>
    <s v="Base"/>
    <s v="Baseline"/>
    <x v="0"/>
    <x v="0"/>
    <x v="64"/>
    <s v=" Total_JP"/>
    <x v="124"/>
    <n v="0"/>
  </r>
  <r>
    <s v="Base"/>
    <s v="Baseline"/>
    <x v="0"/>
    <x v="0"/>
    <x v="64"/>
    <s v=" Total_JP"/>
    <x v="125"/>
    <n v="0"/>
  </r>
  <r>
    <s v="Base"/>
    <s v="Baseline"/>
    <x v="0"/>
    <x v="0"/>
    <x v="64"/>
    <s v=" Total_JP"/>
    <x v="126"/>
    <n v="0"/>
  </r>
  <r>
    <s v="Base"/>
    <s v="Baseline"/>
    <x v="0"/>
    <x v="0"/>
    <x v="64"/>
    <s v=" Total_JP"/>
    <x v="127"/>
    <n v="0"/>
  </r>
  <r>
    <s v="Base"/>
    <s v="Baseline"/>
    <x v="0"/>
    <x v="0"/>
    <x v="64"/>
    <s v=" Total_JP"/>
    <x v="128"/>
    <n v="0"/>
  </r>
  <r>
    <s v="Base"/>
    <s v="Baseline"/>
    <x v="0"/>
    <x v="0"/>
    <x v="64"/>
    <s v=" Total_JP"/>
    <x v="129"/>
    <n v="0"/>
  </r>
  <r>
    <s v="Base"/>
    <s v="Baseline"/>
    <x v="0"/>
    <x v="0"/>
    <x v="64"/>
    <s v=" Total_JP"/>
    <x v="130"/>
    <n v="0"/>
  </r>
  <r>
    <s v="Base"/>
    <s v="Baseline"/>
    <x v="0"/>
    <x v="0"/>
    <x v="64"/>
    <s v=" Total_JP"/>
    <x v="131"/>
    <n v="0"/>
  </r>
  <r>
    <s v="Base"/>
    <s v="Baseline"/>
    <x v="0"/>
    <x v="0"/>
    <x v="64"/>
    <s v=" Total_JP"/>
    <x v="132"/>
    <n v="0"/>
  </r>
  <r>
    <s v="Base"/>
    <s v="Baseline"/>
    <x v="0"/>
    <x v="0"/>
    <x v="64"/>
    <s v=" Total_JP"/>
    <x v="133"/>
    <n v="0"/>
  </r>
  <r>
    <s v="Base"/>
    <s v="Baseline"/>
    <x v="0"/>
    <x v="0"/>
    <x v="64"/>
    <s v=" Total_JP"/>
    <x v="134"/>
    <n v="0"/>
  </r>
  <r>
    <s v="Base"/>
    <s v="Baseline"/>
    <x v="0"/>
    <x v="0"/>
    <x v="64"/>
    <s v=" Total_JP"/>
    <x v="135"/>
    <n v="0"/>
  </r>
  <r>
    <s v="Base"/>
    <s v="Baseline"/>
    <x v="0"/>
    <x v="0"/>
    <x v="64"/>
    <s v=" Total_JP"/>
    <x v="136"/>
    <n v="0"/>
  </r>
  <r>
    <s v="Base"/>
    <s v="Baseline"/>
    <x v="0"/>
    <x v="0"/>
    <x v="64"/>
    <s v=" Total_JP"/>
    <x v="137"/>
    <n v="0"/>
  </r>
  <r>
    <s v="Base"/>
    <s v="Baseline"/>
    <x v="0"/>
    <x v="0"/>
    <x v="64"/>
    <s v=" Total_JP"/>
    <x v="138"/>
    <n v="0"/>
  </r>
  <r>
    <s v="Base"/>
    <s v="Baseline"/>
    <x v="0"/>
    <x v="0"/>
    <x v="64"/>
    <s v=" Total_JP"/>
    <x v="139"/>
    <n v="0"/>
  </r>
  <r>
    <s v="Base"/>
    <s v="Baseline"/>
    <x v="0"/>
    <x v="0"/>
    <x v="64"/>
    <s v=" Total_JP"/>
    <x v="140"/>
    <n v="0"/>
  </r>
  <r>
    <s v="Base"/>
    <s v="Baseline"/>
    <x v="0"/>
    <x v="0"/>
    <x v="64"/>
    <s v=" Total_JP"/>
    <x v="141"/>
    <n v="0"/>
  </r>
  <r>
    <s v="Base"/>
    <s v="Baseline"/>
    <x v="0"/>
    <x v="0"/>
    <x v="64"/>
    <s v=" Total_JP"/>
    <x v="142"/>
    <n v="0"/>
  </r>
  <r>
    <s v="Base"/>
    <s v="Baseline"/>
    <x v="0"/>
    <x v="0"/>
    <x v="64"/>
    <s v=" Total_JP"/>
    <x v="143"/>
    <n v="0"/>
  </r>
  <r>
    <s v="Base"/>
    <s v="Baseline"/>
    <x v="0"/>
    <x v="0"/>
    <x v="64"/>
    <s v=" Total_JP"/>
    <x v="144"/>
    <n v="0"/>
  </r>
  <r>
    <s v="Base"/>
    <s v="Baseline"/>
    <x v="0"/>
    <x v="0"/>
    <x v="64"/>
    <s v=" Total_JP"/>
    <x v="145"/>
    <n v="0"/>
  </r>
  <r>
    <s v="Base"/>
    <s v="Baseline"/>
    <x v="0"/>
    <x v="0"/>
    <x v="64"/>
    <s v=" Total_JP"/>
    <x v="146"/>
    <n v="0"/>
  </r>
  <r>
    <s v="Base"/>
    <s v="Baseline"/>
    <x v="0"/>
    <x v="0"/>
    <x v="64"/>
    <s v=" Total_JP"/>
    <x v="147"/>
    <n v="0"/>
  </r>
  <r>
    <s v="Base"/>
    <s v="Baseline"/>
    <x v="0"/>
    <x v="0"/>
    <x v="64"/>
    <s v=" Total_JP"/>
    <x v="148"/>
    <n v="0"/>
  </r>
  <r>
    <s v="Base"/>
    <s v="Baseline"/>
    <x v="0"/>
    <x v="0"/>
    <x v="64"/>
    <s v=" Total_JP"/>
    <x v="149"/>
    <n v="0"/>
  </r>
  <r>
    <s v="Base"/>
    <s v="Baseline"/>
    <x v="0"/>
    <x v="0"/>
    <x v="64"/>
    <s v=" Total_JP"/>
    <x v="150"/>
    <n v="0"/>
  </r>
  <r>
    <s v="Base"/>
    <s v="Baseline"/>
    <x v="0"/>
    <x v="0"/>
    <x v="64"/>
    <s v=" Total_JP"/>
    <x v="151"/>
    <n v="0"/>
  </r>
  <r>
    <s v="Base"/>
    <s v="Baseline"/>
    <x v="0"/>
    <x v="0"/>
    <x v="64"/>
    <s v=" Total_JP"/>
    <x v="152"/>
    <n v="0"/>
  </r>
  <r>
    <s v="Base"/>
    <s v="Baseline"/>
    <x v="0"/>
    <x v="0"/>
    <x v="64"/>
    <s v=" Total_JP"/>
    <x v="153"/>
    <n v="0"/>
  </r>
  <r>
    <s v="Base"/>
    <s v="Baseline"/>
    <x v="0"/>
    <x v="0"/>
    <x v="64"/>
    <s v=" Total_JP"/>
    <x v="154"/>
    <n v="0"/>
  </r>
  <r>
    <s v="Base"/>
    <s v="Baseline"/>
    <x v="0"/>
    <x v="0"/>
    <x v="64"/>
    <s v=" Total_JP"/>
    <x v="155"/>
    <n v="0"/>
  </r>
  <r>
    <s v="Incremental"/>
    <s v="NonMedia"/>
    <x v="0"/>
    <x v="0"/>
    <x v="65"/>
    <s v=" Total_JP"/>
    <x v="0"/>
    <n v="0"/>
  </r>
  <r>
    <s v="Incremental"/>
    <s v="NonMedia"/>
    <x v="0"/>
    <x v="0"/>
    <x v="65"/>
    <s v=" Total_JP"/>
    <x v="1"/>
    <n v="491058.98809910001"/>
  </r>
  <r>
    <s v="Incremental"/>
    <s v="NonMedia"/>
    <x v="0"/>
    <x v="0"/>
    <x v="65"/>
    <s v=" Total_JP"/>
    <x v="2"/>
    <n v="491058.98809910001"/>
  </r>
  <r>
    <s v="Incremental"/>
    <s v="NonMedia"/>
    <x v="0"/>
    <x v="0"/>
    <x v="65"/>
    <s v=" Total_JP"/>
    <x v="3"/>
    <n v="508877.83082430001"/>
  </r>
  <r>
    <s v="Incremental"/>
    <s v="NonMedia"/>
    <x v="0"/>
    <x v="0"/>
    <x v="65"/>
    <s v=" Total_JP"/>
    <x v="4"/>
    <n v="491058.98809910001"/>
  </r>
  <r>
    <s v="Incremental"/>
    <s v="NonMedia"/>
    <x v="0"/>
    <x v="0"/>
    <x v="65"/>
    <s v=" Total_JP"/>
    <x v="5"/>
    <n v="471540.65425810002"/>
  </r>
  <r>
    <s v="Incremental"/>
    <s v="NonMedia"/>
    <x v="0"/>
    <x v="0"/>
    <x v="65"/>
    <s v=" Total_JP"/>
    <x v="6"/>
    <n v="508877.83082430001"/>
  </r>
  <r>
    <s v="Incremental"/>
    <s v="NonMedia"/>
    <x v="0"/>
    <x v="0"/>
    <x v="65"/>
    <s v=" Total_JP"/>
    <x v="7"/>
    <n v="471540.65425810002"/>
  </r>
  <r>
    <s v="Incremental"/>
    <s v="NonMedia"/>
    <x v="0"/>
    <x v="0"/>
    <x v="65"/>
    <s v=" Total_JP"/>
    <x v="8"/>
    <n v="471540.65425810002"/>
  </r>
  <r>
    <s v="Incremental"/>
    <s v="NonMedia"/>
    <x v="0"/>
    <x v="0"/>
    <x v="65"/>
    <s v=" Total_JP"/>
    <x v="9"/>
    <n v="471540.65425810002"/>
  </r>
  <r>
    <s v="Incremental"/>
    <s v="NonMedia"/>
    <x v="0"/>
    <x v="0"/>
    <x v="65"/>
    <s v=" Total_JP"/>
    <x v="10"/>
    <n v="508877.83082430001"/>
  </r>
  <r>
    <s v="Incremental"/>
    <s v="NonMedia"/>
    <x v="0"/>
    <x v="0"/>
    <x v="65"/>
    <s v=" Total_JP"/>
    <x v="11"/>
    <n v="491058.98809910001"/>
  </r>
  <r>
    <s v="Incremental"/>
    <s v="NonMedia"/>
    <x v="0"/>
    <x v="0"/>
    <x v="65"/>
    <s v=" Total_JP"/>
    <x v="12"/>
    <n v="491058.98809910001"/>
  </r>
  <r>
    <s v="Incremental"/>
    <s v="NonMedia"/>
    <x v="0"/>
    <x v="0"/>
    <x v="65"/>
    <s v=" Total_JP"/>
    <x v="13"/>
    <n v="491058.98809910001"/>
  </r>
  <r>
    <s v="Incremental"/>
    <s v="NonMedia"/>
    <x v="0"/>
    <x v="0"/>
    <x v="65"/>
    <s v=" Total_JP"/>
    <x v="14"/>
    <n v="471540.65425810002"/>
  </r>
  <r>
    <s v="Incremental"/>
    <s v="NonMedia"/>
    <x v="0"/>
    <x v="0"/>
    <x v="65"/>
    <s v=" Total_JP"/>
    <x v="15"/>
    <n v="508877.83082430001"/>
  </r>
  <r>
    <s v="Incremental"/>
    <s v="NonMedia"/>
    <x v="0"/>
    <x v="0"/>
    <x v="65"/>
    <s v=" Total_JP"/>
    <x v="16"/>
    <n v="471540.65425810002"/>
  </r>
  <r>
    <s v="Incremental"/>
    <s v="NonMedia"/>
    <x v="0"/>
    <x v="0"/>
    <x v="65"/>
    <s v=" Total_JP"/>
    <x v="17"/>
    <n v="449964.13722189999"/>
  </r>
  <r>
    <s v="Incremental"/>
    <s v="NonMedia"/>
    <x v="0"/>
    <x v="0"/>
    <x v="65"/>
    <s v=" Total_JP"/>
    <x v="18"/>
    <n v="508877.83082430001"/>
  </r>
  <r>
    <s v="Incremental"/>
    <s v="NonMedia"/>
    <x v="0"/>
    <x v="0"/>
    <x v="65"/>
    <s v=" Total_JP"/>
    <x v="19"/>
    <n v="471540.65425810002"/>
  </r>
  <r>
    <s v="Incremental"/>
    <s v="NonMedia"/>
    <x v="0"/>
    <x v="0"/>
    <x v="65"/>
    <s v=" Total_JP"/>
    <x v="20"/>
    <n v="449964.13722189999"/>
  </r>
  <r>
    <s v="Incremental"/>
    <s v="NonMedia"/>
    <x v="0"/>
    <x v="0"/>
    <x v="65"/>
    <s v=" Total_JP"/>
    <x v="21"/>
    <n v="491058.98809910001"/>
  </r>
  <r>
    <s v="Incremental"/>
    <s v="NonMedia"/>
    <x v="0"/>
    <x v="0"/>
    <x v="65"/>
    <s v=" Total_JP"/>
    <x v="22"/>
    <n v="491058.98809910001"/>
  </r>
  <r>
    <s v="Incremental"/>
    <s v="NonMedia"/>
    <x v="0"/>
    <x v="0"/>
    <x v="65"/>
    <s v=" Total_JP"/>
    <x v="23"/>
    <n v="471540.65425810002"/>
  </r>
  <r>
    <s v="Incremental"/>
    <s v="NonMedia"/>
    <x v="0"/>
    <x v="0"/>
    <x v="65"/>
    <s v=" Total_JP"/>
    <x v="24"/>
    <n v="508877.83082430001"/>
  </r>
  <r>
    <s v="Incremental"/>
    <s v="NonMedia"/>
    <x v="0"/>
    <x v="0"/>
    <x v="65"/>
    <s v=" Total_JP"/>
    <x v="25"/>
    <n v="508877.83082430001"/>
  </r>
  <r>
    <s v="Incremental"/>
    <s v="NonMedia"/>
    <x v="0"/>
    <x v="0"/>
    <x v="65"/>
    <s v=" Total_JP"/>
    <x v="26"/>
    <n v="491058.98809910001"/>
  </r>
  <r>
    <s v="Incremental"/>
    <s v="NonMedia"/>
    <x v="0"/>
    <x v="0"/>
    <x v="65"/>
    <s v=" Total_JP"/>
    <x v="27"/>
    <n v="471540.65425810002"/>
  </r>
  <r>
    <s v="Incremental"/>
    <s v="NonMedia"/>
    <x v="0"/>
    <x v="0"/>
    <x v="65"/>
    <s v=" Total_JP"/>
    <x v="28"/>
    <n v="471540.65425810002"/>
  </r>
  <r>
    <s v="Incremental"/>
    <s v="NonMedia"/>
    <x v="0"/>
    <x v="0"/>
    <x v="65"/>
    <s v=" Total_JP"/>
    <x v="29"/>
    <n v="471540.65425810002"/>
  </r>
  <r>
    <s v="Incremental"/>
    <s v="NonMedia"/>
    <x v="0"/>
    <x v="0"/>
    <x v="65"/>
    <s v=" Total_JP"/>
    <x v="30"/>
    <n v="508877.83082430001"/>
  </r>
  <r>
    <s v="Incremental"/>
    <s v="NonMedia"/>
    <x v="0"/>
    <x v="0"/>
    <x v="65"/>
    <s v=" Total_JP"/>
    <x v="31"/>
    <n v="525269.57715320005"/>
  </r>
  <r>
    <s v="Incremental"/>
    <s v="NonMedia"/>
    <x v="0"/>
    <x v="0"/>
    <x v="65"/>
    <s v=" Total_JP"/>
    <x v="32"/>
    <n v="525269.57715320005"/>
  </r>
  <r>
    <s v="Incremental"/>
    <s v="NonMedia"/>
    <x v="0"/>
    <x v="0"/>
    <x v="65"/>
    <s v=" Total_JP"/>
    <x v="33"/>
    <n v="525269.57715320005"/>
  </r>
  <r>
    <s v="Incremental"/>
    <s v="NonMedia"/>
    <x v="0"/>
    <x v="0"/>
    <x v="65"/>
    <s v=" Total_JP"/>
    <x v="34"/>
    <n v="525269.57715320005"/>
  </r>
  <r>
    <s v="Incremental"/>
    <s v="NonMedia"/>
    <x v="0"/>
    <x v="0"/>
    <x v="65"/>
    <s v=" Total_JP"/>
    <x v="35"/>
    <n v="525269.57715320005"/>
  </r>
  <r>
    <s v="Incremental"/>
    <s v="NonMedia"/>
    <x v="0"/>
    <x v="0"/>
    <x v="65"/>
    <s v=" Total_JP"/>
    <x v="36"/>
    <n v="540445.96380719997"/>
  </r>
  <r>
    <s v="Incremental"/>
    <s v="NonMedia"/>
    <x v="0"/>
    <x v="0"/>
    <x v="65"/>
    <s v=" Total_JP"/>
    <x v="37"/>
    <n v="540445.96380719997"/>
  </r>
  <r>
    <s v="Incremental"/>
    <s v="NonMedia"/>
    <x v="0"/>
    <x v="0"/>
    <x v="65"/>
    <s v=" Total_JP"/>
    <x v="38"/>
    <n v="540445.96380719997"/>
  </r>
  <r>
    <s v="Incremental"/>
    <s v="NonMedia"/>
    <x v="0"/>
    <x v="0"/>
    <x v="65"/>
    <s v=" Total_JP"/>
    <x v="39"/>
    <n v="525269.57715320005"/>
  </r>
  <r>
    <s v="Incremental"/>
    <s v="NonMedia"/>
    <x v="0"/>
    <x v="0"/>
    <x v="65"/>
    <s v=" Total_JP"/>
    <x v="40"/>
    <n v="554574.8417623"/>
  </r>
  <r>
    <s v="Incremental"/>
    <s v="NonMedia"/>
    <x v="0"/>
    <x v="0"/>
    <x v="65"/>
    <s v=" Total_JP"/>
    <x v="41"/>
    <n v="525269.57715320005"/>
  </r>
  <r>
    <s v="Incremental"/>
    <s v="NonMedia"/>
    <x v="0"/>
    <x v="0"/>
    <x v="65"/>
    <s v=" Total_JP"/>
    <x v="42"/>
    <n v="525269.57715320005"/>
  </r>
  <r>
    <s v="Incremental"/>
    <s v="NonMedia"/>
    <x v="0"/>
    <x v="0"/>
    <x v="65"/>
    <s v=" Total_JP"/>
    <x v="43"/>
    <n v="540445.96380719997"/>
  </r>
  <r>
    <s v="Incremental"/>
    <s v="NonMedia"/>
    <x v="0"/>
    <x v="0"/>
    <x v="65"/>
    <s v=" Total_JP"/>
    <x v="44"/>
    <n v="554574.8417623"/>
  </r>
  <r>
    <s v="Incremental"/>
    <s v="NonMedia"/>
    <x v="0"/>
    <x v="0"/>
    <x v="65"/>
    <s v=" Total_JP"/>
    <x v="45"/>
    <n v="540445.96380719997"/>
  </r>
  <r>
    <s v="Incremental"/>
    <s v="NonMedia"/>
    <x v="0"/>
    <x v="0"/>
    <x v="65"/>
    <s v=" Total_JP"/>
    <x v="46"/>
    <n v="525269.57715320005"/>
  </r>
  <r>
    <s v="Incremental"/>
    <s v="NonMedia"/>
    <x v="0"/>
    <x v="0"/>
    <x v="65"/>
    <s v=" Total_JP"/>
    <x v="47"/>
    <n v="540445.96380719997"/>
  </r>
  <r>
    <s v="Incremental"/>
    <s v="NonMedia"/>
    <x v="0"/>
    <x v="0"/>
    <x v="65"/>
    <s v=" Total_JP"/>
    <x v="48"/>
    <n v="554574.8417623"/>
  </r>
  <r>
    <s v="Incremental"/>
    <s v="NonMedia"/>
    <x v="0"/>
    <x v="0"/>
    <x v="65"/>
    <s v=" Total_JP"/>
    <x v="49"/>
    <n v="540445.96380719997"/>
  </r>
  <r>
    <s v="Incremental"/>
    <s v="NonMedia"/>
    <x v="0"/>
    <x v="0"/>
    <x v="65"/>
    <s v=" Total_JP"/>
    <x v="50"/>
    <n v="525269.57715320005"/>
  </r>
  <r>
    <s v="Incremental"/>
    <s v="NonMedia"/>
    <x v="0"/>
    <x v="0"/>
    <x v="65"/>
    <s v=" Total_JP"/>
    <x v="51"/>
    <n v="540445.96380719997"/>
  </r>
  <r>
    <s v="Incremental"/>
    <s v="NonMedia"/>
    <x v="0"/>
    <x v="0"/>
    <x v="65"/>
    <s v=" Total_JP"/>
    <x v="52"/>
    <n v="508877.83082430001"/>
  </r>
  <r>
    <s v="Incremental"/>
    <s v="NonMedia"/>
    <x v="0"/>
    <x v="0"/>
    <x v="65"/>
    <s v=" Total_JP"/>
    <x v="53"/>
    <n v="525269.57715320005"/>
  </r>
  <r>
    <s v="Incremental"/>
    <s v="NonMedia"/>
    <x v="0"/>
    <x v="0"/>
    <x v="65"/>
    <s v=" Total_JP"/>
    <x v="54"/>
    <n v="525269.57715320005"/>
  </r>
  <r>
    <s v="Incremental"/>
    <s v="NonMedia"/>
    <x v="0"/>
    <x v="0"/>
    <x v="65"/>
    <s v=" Total_JP"/>
    <x v="55"/>
    <n v="508877.83082430001"/>
  </r>
  <r>
    <s v="Incremental"/>
    <s v="NonMedia"/>
    <x v="0"/>
    <x v="0"/>
    <x v="65"/>
    <s v=" Total_JP"/>
    <x v="56"/>
    <n v="508877.83082430001"/>
  </r>
  <r>
    <s v="Incremental"/>
    <s v="NonMedia"/>
    <x v="0"/>
    <x v="0"/>
    <x v="65"/>
    <s v=" Total_JP"/>
    <x v="57"/>
    <n v="540445.96380719997"/>
  </r>
  <r>
    <s v="Incremental"/>
    <s v="NonMedia"/>
    <x v="0"/>
    <x v="0"/>
    <x v="65"/>
    <s v=" Total_JP"/>
    <x v="58"/>
    <n v="525269.57715320005"/>
  </r>
  <r>
    <s v="Incremental"/>
    <s v="NonMedia"/>
    <x v="0"/>
    <x v="0"/>
    <x v="65"/>
    <s v=" Total_JP"/>
    <x v="59"/>
    <n v="525269.57715320005"/>
  </r>
  <r>
    <s v="Incremental"/>
    <s v="NonMedia"/>
    <x v="0"/>
    <x v="0"/>
    <x v="65"/>
    <s v=" Total_JP"/>
    <x v="60"/>
    <n v="540445.96380719997"/>
  </r>
  <r>
    <s v="Incremental"/>
    <s v="NonMedia"/>
    <x v="0"/>
    <x v="0"/>
    <x v="65"/>
    <s v=" Total_JP"/>
    <x v="61"/>
    <n v="525269.57715320005"/>
  </r>
  <r>
    <s v="Incremental"/>
    <s v="NonMedia"/>
    <x v="0"/>
    <x v="0"/>
    <x v="65"/>
    <s v=" Total_JP"/>
    <x v="62"/>
    <n v="525269.57715320005"/>
  </r>
  <r>
    <s v="Incremental"/>
    <s v="NonMedia"/>
    <x v="0"/>
    <x v="0"/>
    <x v="65"/>
    <s v=" Total_JP"/>
    <x v="63"/>
    <n v="525269.57715320005"/>
  </r>
  <r>
    <s v="Incremental"/>
    <s v="NonMedia"/>
    <x v="0"/>
    <x v="0"/>
    <x v="65"/>
    <s v=" Total_JP"/>
    <x v="64"/>
    <n v="508877.83082430001"/>
  </r>
  <r>
    <s v="Incremental"/>
    <s v="NonMedia"/>
    <x v="0"/>
    <x v="0"/>
    <x v="65"/>
    <s v=" Total_JP"/>
    <x v="65"/>
    <n v="508877.83082430001"/>
  </r>
  <r>
    <s v="Incremental"/>
    <s v="NonMedia"/>
    <x v="0"/>
    <x v="0"/>
    <x v="65"/>
    <s v=" Total_JP"/>
    <x v="66"/>
    <n v="525269.57715320005"/>
  </r>
  <r>
    <s v="Incremental"/>
    <s v="NonMedia"/>
    <x v="0"/>
    <x v="0"/>
    <x v="65"/>
    <s v=" Total_JP"/>
    <x v="67"/>
    <n v="540445.96380719997"/>
  </r>
  <r>
    <s v="Incremental"/>
    <s v="NonMedia"/>
    <x v="0"/>
    <x v="0"/>
    <x v="65"/>
    <s v=" Total_JP"/>
    <x v="68"/>
    <n v="525269.57715320005"/>
  </r>
  <r>
    <s v="Incremental"/>
    <s v="NonMedia"/>
    <x v="0"/>
    <x v="0"/>
    <x v="65"/>
    <s v=" Total_JP"/>
    <x v="69"/>
    <n v="554574.8417623"/>
  </r>
  <r>
    <s v="Incremental"/>
    <s v="NonMedia"/>
    <x v="0"/>
    <x v="0"/>
    <x v="65"/>
    <s v=" Total_JP"/>
    <x v="70"/>
    <n v="525269.57715320005"/>
  </r>
  <r>
    <s v="Incremental"/>
    <s v="NonMedia"/>
    <x v="0"/>
    <x v="0"/>
    <x v="65"/>
    <s v=" Total_JP"/>
    <x v="71"/>
    <n v="525269.57715320005"/>
  </r>
  <r>
    <s v="Incremental"/>
    <s v="NonMedia"/>
    <x v="0"/>
    <x v="0"/>
    <x v="65"/>
    <s v=" Total_JP"/>
    <x v="72"/>
    <n v="525269.57715320005"/>
  </r>
  <r>
    <s v="Incremental"/>
    <s v="NonMedia"/>
    <x v="0"/>
    <x v="0"/>
    <x v="65"/>
    <s v=" Total_JP"/>
    <x v="73"/>
    <n v="540445.96380719997"/>
  </r>
  <r>
    <s v="Incremental"/>
    <s v="NonMedia"/>
    <x v="0"/>
    <x v="0"/>
    <x v="65"/>
    <s v=" Total_JP"/>
    <x v="74"/>
    <n v="525269.57715320005"/>
  </r>
  <r>
    <s v="Incremental"/>
    <s v="NonMedia"/>
    <x v="0"/>
    <x v="0"/>
    <x v="65"/>
    <s v=" Total_JP"/>
    <x v="75"/>
    <n v="540445.96380719997"/>
  </r>
  <r>
    <s v="Incremental"/>
    <s v="NonMedia"/>
    <x v="0"/>
    <x v="0"/>
    <x v="65"/>
    <s v=" Total_JP"/>
    <x v="76"/>
    <n v="525269.57715320005"/>
  </r>
  <r>
    <s v="Incremental"/>
    <s v="NonMedia"/>
    <x v="0"/>
    <x v="0"/>
    <x v="65"/>
    <s v=" Total_JP"/>
    <x v="77"/>
    <n v="525269.57715320005"/>
  </r>
  <r>
    <s v="Incremental"/>
    <s v="NonMedia"/>
    <x v="0"/>
    <x v="0"/>
    <x v="65"/>
    <s v=" Total_JP"/>
    <x v="78"/>
    <n v="554574.8417623"/>
  </r>
  <r>
    <s v="Incremental"/>
    <s v="NonMedia"/>
    <x v="0"/>
    <x v="0"/>
    <x v="65"/>
    <s v=" Total_JP"/>
    <x v="79"/>
    <n v="525269.57715320005"/>
  </r>
  <r>
    <s v="Incremental"/>
    <s v="NonMedia"/>
    <x v="0"/>
    <x v="0"/>
    <x v="65"/>
    <s v=" Total_JP"/>
    <x v="80"/>
    <n v="508877.83082430001"/>
  </r>
  <r>
    <s v="Incremental"/>
    <s v="NonMedia"/>
    <x v="0"/>
    <x v="0"/>
    <x v="65"/>
    <s v=" Total_JP"/>
    <x v="81"/>
    <n v="508877.83082430001"/>
  </r>
  <r>
    <s v="Incremental"/>
    <s v="NonMedia"/>
    <x v="0"/>
    <x v="0"/>
    <x v="65"/>
    <s v=" Total_JP"/>
    <x v="82"/>
    <n v="525269.57715320005"/>
  </r>
  <r>
    <s v="Incremental"/>
    <s v="NonMedia"/>
    <x v="0"/>
    <x v="0"/>
    <x v="65"/>
    <s v=" Total_JP"/>
    <x v="83"/>
    <n v="525269.57715320005"/>
  </r>
  <r>
    <s v="Incremental"/>
    <s v="NonMedia"/>
    <x v="0"/>
    <x v="0"/>
    <x v="65"/>
    <s v=" Total_JP"/>
    <x v="84"/>
    <n v="525269.57715320005"/>
  </r>
  <r>
    <s v="Incremental"/>
    <s v="NonMedia"/>
    <x v="0"/>
    <x v="0"/>
    <x v="65"/>
    <s v=" Total_JP"/>
    <x v="85"/>
    <n v="491058.98809910001"/>
  </r>
  <r>
    <s v="Incremental"/>
    <s v="NonMedia"/>
    <x v="0"/>
    <x v="0"/>
    <x v="65"/>
    <s v=" Total_JP"/>
    <x v="86"/>
    <n v="525269.57715320005"/>
  </r>
  <r>
    <s v="Incremental"/>
    <s v="NonMedia"/>
    <x v="0"/>
    <x v="0"/>
    <x v="65"/>
    <s v=" Total_JP"/>
    <x v="87"/>
    <n v="508877.83082430001"/>
  </r>
  <r>
    <s v="Incremental"/>
    <s v="NonMedia"/>
    <x v="0"/>
    <x v="0"/>
    <x v="65"/>
    <s v=" Total_JP"/>
    <x v="88"/>
    <n v="540445.96380719997"/>
  </r>
  <r>
    <s v="Incremental"/>
    <s v="NonMedia"/>
    <x v="0"/>
    <x v="0"/>
    <x v="65"/>
    <s v=" Total_JP"/>
    <x v="89"/>
    <n v="491058.98809910001"/>
  </r>
  <r>
    <s v="Incremental"/>
    <s v="NonMedia"/>
    <x v="0"/>
    <x v="0"/>
    <x v="65"/>
    <s v=" Total_JP"/>
    <x v="90"/>
    <n v="525269.57715320005"/>
  </r>
  <r>
    <s v="Incremental"/>
    <s v="NonMedia"/>
    <x v="0"/>
    <x v="0"/>
    <x v="65"/>
    <s v=" Total_JP"/>
    <x v="91"/>
    <n v="491058.98809910001"/>
  </r>
  <r>
    <s v="Incremental"/>
    <s v="NonMedia"/>
    <x v="0"/>
    <x v="0"/>
    <x v="65"/>
    <s v=" Total_JP"/>
    <x v="92"/>
    <n v="525269.57715320005"/>
  </r>
  <r>
    <s v="Incremental"/>
    <s v="NonMedia"/>
    <x v="0"/>
    <x v="0"/>
    <x v="65"/>
    <s v=" Total_JP"/>
    <x v="93"/>
    <n v="508877.83082430001"/>
  </r>
  <r>
    <s v="Incremental"/>
    <s v="NonMedia"/>
    <x v="0"/>
    <x v="0"/>
    <x v="65"/>
    <s v=" Total_JP"/>
    <x v="94"/>
    <n v="508877.83082430001"/>
  </r>
  <r>
    <s v="Incremental"/>
    <s v="NonMedia"/>
    <x v="0"/>
    <x v="0"/>
    <x v="65"/>
    <s v=" Total_JP"/>
    <x v="95"/>
    <n v="508877.83082430001"/>
  </r>
  <r>
    <s v="Incremental"/>
    <s v="NonMedia"/>
    <x v="0"/>
    <x v="0"/>
    <x v="65"/>
    <s v=" Total_JP"/>
    <x v="96"/>
    <n v="525269.57715320005"/>
  </r>
  <r>
    <s v="Incremental"/>
    <s v="NonMedia"/>
    <x v="0"/>
    <x v="0"/>
    <x v="65"/>
    <s v=" Total_JP"/>
    <x v="97"/>
    <n v="540445.96380719997"/>
  </r>
  <r>
    <s v="Incremental"/>
    <s v="NonMedia"/>
    <x v="0"/>
    <x v="0"/>
    <x v="65"/>
    <s v=" Total_JP"/>
    <x v="98"/>
    <n v="525269.57715320005"/>
  </r>
  <r>
    <s v="Incremental"/>
    <s v="NonMedia"/>
    <x v="0"/>
    <x v="0"/>
    <x v="65"/>
    <s v=" Total_JP"/>
    <x v="99"/>
    <n v="508877.83082430001"/>
  </r>
  <r>
    <s v="Incremental"/>
    <s v="NonMedia"/>
    <x v="0"/>
    <x v="0"/>
    <x v="65"/>
    <s v=" Total_JP"/>
    <x v="100"/>
    <n v="508877.83082430001"/>
  </r>
  <r>
    <s v="Incremental"/>
    <s v="NonMedia"/>
    <x v="0"/>
    <x v="0"/>
    <x v="65"/>
    <s v=" Total_JP"/>
    <x v="101"/>
    <n v="508877.83082430001"/>
  </r>
  <r>
    <s v="Incremental"/>
    <s v="NonMedia"/>
    <x v="0"/>
    <x v="0"/>
    <x v="65"/>
    <s v=" Total_JP"/>
    <x v="102"/>
    <n v="508877.83082430001"/>
  </r>
  <r>
    <s v="Incremental"/>
    <s v="NonMedia"/>
    <x v="0"/>
    <x v="0"/>
    <x v="65"/>
    <s v=" Total_JP"/>
    <x v="103"/>
    <n v="491058.98809910001"/>
  </r>
  <r>
    <s v="Incremental"/>
    <s v="NonMedia"/>
    <x v="0"/>
    <x v="0"/>
    <x v="65"/>
    <s v=" Total_JP"/>
    <x v="104"/>
    <n v="491058.98809910001"/>
  </r>
  <r>
    <s v="Incremental"/>
    <s v="NonMedia"/>
    <x v="0"/>
    <x v="0"/>
    <x v="65"/>
    <s v=" Total_JP"/>
    <x v="105"/>
    <n v="525269.57715320005"/>
  </r>
  <r>
    <s v="Incremental"/>
    <s v="NonMedia"/>
    <x v="0"/>
    <x v="0"/>
    <x v="65"/>
    <s v=" Total_JP"/>
    <x v="106"/>
    <n v="525269.57715320005"/>
  </r>
  <r>
    <s v="Incremental"/>
    <s v="NonMedia"/>
    <x v="0"/>
    <x v="0"/>
    <x v="65"/>
    <s v=" Total_JP"/>
    <x v="107"/>
    <n v="508877.83082430001"/>
  </r>
  <r>
    <s v="Incremental"/>
    <s v="NonMedia"/>
    <x v="0"/>
    <x v="0"/>
    <x v="65"/>
    <s v=" Total_JP"/>
    <x v="108"/>
    <n v="525269.57715320005"/>
  </r>
  <r>
    <s v="Incremental"/>
    <s v="NonMedia"/>
    <x v="0"/>
    <x v="0"/>
    <x v="65"/>
    <s v=" Total_JP"/>
    <x v="109"/>
    <n v="471540.65425810002"/>
  </r>
  <r>
    <s v="Incremental"/>
    <s v="NonMedia"/>
    <x v="0"/>
    <x v="0"/>
    <x v="65"/>
    <s v=" Total_JP"/>
    <x v="110"/>
    <n v="508877.83082430001"/>
  </r>
  <r>
    <s v="Incremental"/>
    <s v="NonMedia"/>
    <x v="0"/>
    <x v="0"/>
    <x v="65"/>
    <s v=" Total_JP"/>
    <x v="111"/>
    <n v="508877.83082430001"/>
  </r>
  <r>
    <s v="Incremental"/>
    <s v="NonMedia"/>
    <x v="0"/>
    <x v="0"/>
    <x v="65"/>
    <s v=" Total_JP"/>
    <x v="112"/>
    <n v="554574.8417623"/>
  </r>
  <r>
    <s v="Incremental"/>
    <s v="NonMedia"/>
    <x v="0"/>
    <x v="0"/>
    <x v="65"/>
    <s v=" Total_JP"/>
    <x v="113"/>
    <n v="525269.57715320005"/>
  </r>
  <r>
    <s v="Incremental"/>
    <s v="NonMedia"/>
    <x v="0"/>
    <x v="0"/>
    <x v="65"/>
    <s v=" Total_JP"/>
    <x v="114"/>
    <n v="525269.57715320005"/>
  </r>
  <r>
    <s v="Incremental"/>
    <s v="NonMedia"/>
    <x v="0"/>
    <x v="0"/>
    <x v="65"/>
    <s v=" Total_JP"/>
    <x v="115"/>
    <n v="540445.96380719997"/>
  </r>
  <r>
    <s v="Incremental"/>
    <s v="NonMedia"/>
    <x v="0"/>
    <x v="0"/>
    <x v="65"/>
    <s v=" Total_JP"/>
    <x v="116"/>
    <n v="525269.57715320005"/>
  </r>
  <r>
    <s v="Incremental"/>
    <s v="NonMedia"/>
    <x v="0"/>
    <x v="0"/>
    <x v="65"/>
    <s v=" Total_JP"/>
    <x v="117"/>
    <n v="525269.57715320005"/>
  </r>
  <r>
    <s v="Incremental"/>
    <s v="NonMedia"/>
    <x v="0"/>
    <x v="0"/>
    <x v="65"/>
    <s v=" Total_JP"/>
    <x v="118"/>
    <n v="525269.57715320005"/>
  </r>
  <r>
    <s v="Incremental"/>
    <s v="NonMedia"/>
    <x v="0"/>
    <x v="0"/>
    <x v="65"/>
    <s v=" Total_JP"/>
    <x v="119"/>
    <n v="508877.83082430001"/>
  </r>
  <r>
    <s v="Incremental"/>
    <s v="NonMedia"/>
    <x v="0"/>
    <x v="0"/>
    <x v="65"/>
    <s v=" Total_JP"/>
    <x v="120"/>
    <n v="525269.57715320005"/>
  </r>
  <r>
    <s v="Incremental"/>
    <s v="NonMedia"/>
    <x v="0"/>
    <x v="0"/>
    <x v="65"/>
    <s v=" Total_JP"/>
    <x v="121"/>
    <n v="540445.96380719997"/>
  </r>
  <r>
    <s v="Incremental"/>
    <s v="NonMedia"/>
    <x v="0"/>
    <x v="0"/>
    <x v="65"/>
    <s v=" Total_JP"/>
    <x v="122"/>
    <n v="508877.83082430001"/>
  </r>
  <r>
    <s v="Incremental"/>
    <s v="NonMedia"/>
    <x v="0"/>
    <x v="0"/>
    <x v="65"/>
    <s v=" Total_JP"/>
    <x v="123"/>
    <n v="525269.57715320005"/>
  </r>
  <r>
    <s v="Incremental"/>
    <s v="NonMedia"/>
    <x v="0"/>
    <x v="0"/>
    <x v="65"/>
    <s v=" Total_JP"/>
    <x v="124"/>
    <n v="525269.57715320005"/>
  </r>
  <r>
    <s v="Incremental"/>
    <s v="NonMedia"/>
    <x v="0"/>
    <x v="0"/>
    <x v="65"/>
    <s v=" Total_JP"/>
    <x v="125"/>
    <n v="491058.98809910001"/>
  </r>
  <r>
    <s v="Incremental"/>
    <s v="NonMedia"/>
    <x v="0"/>
    <x v="0"/>
    <x v="65"/>
    <s v=" Total_JP"/>
    <x v="126"/>
    <n v="540445.96380719997"/>
  </r>
  <r>
    <s v="Incremental"/>
    <s v="NonMedia"/>
    <x v="0"/>
    <x v="0"/>
    <x v="65"/>
    <s v=" Total_JP"/>
    <x v="127"/>
    <n v="508877.83082430001"/>
  </r>
  <r>
    <s v="Incremental"/>
    <s v="NonMedia"/>
    <x v="0"/>
    <x v="0"/>
    <x v="65"/>
    <s v=" Total_JP"/>
    <x v="128"/>
    <n v="508877.83082430001"/>
  </r>
  <r>
    <s v="Incremental"/>
    <s v="NonMedia"/>
    <x v="0"/>
    <x v="0"/>
    <x v="65"/>
    <s v=" Total_JP"/>
    <x v="129"/>
    <n v="491058.98809910001"/>
  </r>
  <r>
    <s v="Incremental"/>
    <s v="NonMedia"/>
    <x v="0"/>
    <x v="0"/>
    <x v="65"/>
    <s v=" Total_JP"/>
    <x v="130"/>
    <n v="508877.83082430001"/>
  </r>
  <r>
    <s v="Incremental"/>
    <s v="NonMedia"/>
    <x v="0"/>
    <x v="0"/>
    <x v="65"/>
    <s v=" Total_JP"/>
    <x v="131"/>
    <n v="471540.65425810002"/>
  </r>
  <r>
    <s v="Incremental"/>
    <s v="NonMedia"/>
    <x v="0"/>
    <x v="0"/>
    <x v="65"/>
    <s v=" Total_JP"/>
    <x v="132"/>
    <n v="508877.83082430001"/>
  </r>
  <r>
    <s v="Incremental"/>
    <s v="NonMedia"/>
    <x v="0"/>
    <x v="0"/>
    <x v="65"/>
    <s v=" Total_JP"/>
    <x v="133"/>
    <n v="471540.65425810002"/>
  </r>
  <r>
    <s v="Incremental"/>
    <s v="NonMedia"/>
    <x v="0"/>
    <x v="0"/>
    <x v="65"/>
    <s v=" Total_JP"/>
    <x v="134"/>
    <n v="508877.83082430001"/>
  </r>
  <r>
    <s v="Incremental"/>
    <s v="NonMedia"/>
    <x v="0"/>
    <x v="0"/>
    <x v="65"/>
    <s v=" Total_JP"/>
    <x v="135"/>
    <n v="508877.83082430001"/>
  </r>
  <r>
    <s v="Incremental"/>
    <s v="NonMedia"/>
    <x v="0"/>
    <x v="0"/>
    <x v="65"/>
    <s v=" Total_JP"/>
    <x v="136"/>
    <n v="508877.83082430001"/>
  </r>
  <r>
    <s v="Incremental"/>
    <s v="NonMedia"/>
    <x v="0"/>
    <x v="0"/>
    <x v="65"/>
    <s v=" Total_JP"/>
    <x v="137"/>
    <n v="491058.98809910001"/>
  </r>
  <r>
    <s v="Incremental"/>
    <s v="NonMedia"/>
    <x v="0"/>
    <x v="0"/>
    <x v="65"/>
    <s v=" Total_JP"/>
    <x v="138"/>
    <n v="491058.98809910001"/>
  </r>
  <r>
    <s v="Incremental"/>
    <s v="NonMedia"/>
    <x v="0"/>
    <x v="0"/>
    <x v="65"/>
    <s v=" Total_JP"/>
    <x v="139"/>
    <n v="508877.83082430001"/>
  </r>
  <r>
    <s v="Incremental"/>
    <s v="NonMedia"/>
    <x v="0"/>
    <x v="0"/>
    <x v="65"/>
    <s v=" Total_JP"/>
    <x v="140"/>
    <n v="508877.83082430001"/>
  </r>
  <r>
    <s v="Incremental"/>
    <s v="NonMedia"/>
    <x v="0"/>
    <x v="0"/>
    <x v="65"/>
    <s v=" Total_JP"/>
    <x v="141"/>
    <n v="491058.98809910001"/>
  </r>
  <r>
    <s v="Incremental"/>
    <s v="NonMedia"/>
    <x v="0"/>
    <x v="0"/>
    <x v="65"/>
    <s v=" Total_JP"/>
    <x v="142"/>
    <n v="508877.83082430001"/>
  </r>
  <r>
    <s v="Incremental"/>
    <s v="NonMedia"/>
    <x v="0"/>
    <x v="0"/>
    <x v="65"/>
    <s v=" Total_JP"/>
    <x v="143"/>
    <n v="508877.83082430001"/>
  </r>
  <r>
    <s v="Incremental"/>
    <s v="NonMedia"/>
    <x v="0"/>
    <x v="0"/>
    <x v="65"/>
    <s v=" Total_JP"/>
    <x v="144"/>
    <n v="525269.57715320005"/>
  </r>
  <r>
    <s v="Incremental"/>
    <s v="NonMedia"/>
    <x v="0"/>
    <x v="0"/>
    <x v="65"/>
    <s v=" Total_JP"/>
    <x v="145"/>
    <n v="525269.57715320005"/>
  </r>
  <r>
    <s v="Incremental"/>
    <s v="NonMedia"/>
    <x v="0"/>
    <x v="0"/>
    <x v="65"/>
    <s v=" Total_JP"/>
    <x v="146"/>
    <n v="508877.83082430001"/>
  </r>
  <r>
    <s v="Incremental"/>
    <s v="NonMedia"/>
    <x v="0"/>
    <x v="0"/>
    <x v="65"/>
    <s v=" Total_JP"/>
    <x v="147"/>
    <n v="508877.83082430001"/>
  </r>
  <r>
    <s v="Incremental"/>
    <s v="NonMedia"/>
    <x v="0"/>
    <x v="0"/>
    <x v="65"/>
    <s v=" Total_JP"/>
    <x v="148"/>
    <n v="540445.96380719997"/>
  </r>
  <r>
    <s v="Incremental"/>
    <s v="NonMedia"/>
    <x v="0"/>
    <x v="0"/>
    <x v="65"/>
    <s v=" Total_JP"/>
    <x v="149"/>
    <n v="508877.83082430001"/>
  </r>
  <r>
    <s v="Incremental"/>
    <s v="NonMedia"/>
    <x v="0"/>
    <x v="0"/>
    <x v="65"/>
    <s v=" Total_JP"/>
    <x v="150"/>
    <n v="508877.83082430001"/>
  </r>
  <r>
    <s v="Incremental"/>
    <s v="NonMedia"/>
    <x v="0"/>
    <x v="0"/>
    <x v="65"/>
    <s v=" Total_JP"/>
    <x v="151"/>
    <n v="525269.57715320005"/>
  </r>
  <r>
    <s v="Incremental"/>
    <s v="NonMedia"/>
    <x v="0"/>
    <x v="0"/>
    <x v="65"/>
    <s v=" Total_JP"/>
    <x v="152"/>
    <n v="508877.83082430001"/>
  </r>
  <r>
    <s v="Incremental"/>
    <s v="NonMedia"/>
    <x v="0"/>
    <x v="0"/>
    <x v="65"/>
    <s v=" Total_JP"/>
    <x v="153"/>
    <n v="540445.96380719997"/>
  </r>
  <r>
    <s v="Incremental"/>
    <s v="NonMedia"/>
    <x v="0"/>
    <x v="0"/>
    <x v="65"/>
    <s v=" Total_JP"/>
    <x v="154"/>
    <n v="567791.52442679997"/>
  </r>
  <r>
    <s v="Incremental"/>
    <s v="NonMedia"/>
    <x v="0"/>
    <x v="0"/>
    <x v="65"/>
    <s v=" Total_JP"/>
    <x v="155"/>
    <n v="525269.57715320005"/>
  </r>
  <r>
    <s v="Baseline"/>
    <s v="Base"/>
    <x v="0"/>
    <x v="0"/>
    <x v="66"/>
    <s v=" Total_JP"/>
    <x v="0"/>
    <n v="2898440.4824595"/>
  </r>
  <r>
    <s v="Baseline"/>
    <s v="Base"/>
    <x v="0"/>
    <x v="0"/>
    <x v="66"/>
    <s v=" Total_JP"/>
    <x v="1"/>
    <n v="2487390.7052500001"/>
  </r>
  <r>
    <s v="Baseline"/>
    <s v="Base"/>
    <x v="0"/>
    <x v="0"/>
    <x v="66"/>
    <s v=" Total_JP"/>
    <x v="2"/>
    <n v="1609922.3175526999"/>
  </r>
  <r>
    <s v="Baseline"/>
    <s v="Base"/>
    <x v="0"/>
    <x v="0"/>
    <x v="66"/>
    <s v=" Total_JP"/>
    <x v="3"/>
    <n v="3036641.4991378002"/>
  </r>
  <r>
    <s v="Baseline"/>
    <s v="Base"/>
    <x v="0"/>
    <x v="0"/>
    <x v="66"/>
    <s v=" Total_JP"/>
    <x v="4"/>
    <n v="1925431.0629032"/>
  </r>
  <r>
    <s v="Baseline"/>
    <s v="Base"/>
    <x v="0"/>
    <x v="0"/>
    <x v="66"/>
    <s v=" Total_JP"/>
    <x v="5"/>
    <n v="2946994.9740995001"/>
  </r>
  <r>
    <s v="Baseline"/>
    <s v="Base"/>
    <x v="0"/>
    <x v="0"/>
    <x v="66"/>
    <s v=" Total_JP"/>
    <x v="6"/>
    <n v="2423973.2047567"/>
  </r>
  <r>
    <s v="Baseline"/>
    <s v="Base"/>
    <x v="0"/>
    <x v="0"/>
    <x v="66"/>
    <s v=" Total_JP"/>
    <x v="7"/>
    <n v="3268556.2595652998"/>
  </r>
  <r>
    <s v="Baseline"/>
    <s v="Base"/>
    <x v="0"/>
    <x v="0"/>
    <x v="66"/>
    <s v=" Total_JP"/>
    <x v="8"/>
    <n v="2578766.3666651002"/>
  </r>
  <r>
    <s v="Baseline"/>
    <s v="Base"/>
    <x v="0"/>
    <x v="0"/>
    <x v="66"/>
    <s v=" Total_JP"/>
    <x v="9"/>
    <n v="1952849.3892941"/>
  </r>
  <r>
    <s v="Baseline"/>
    <s v="Base"/>
    <x v="0"/>
    <x v="0"/>
    <x v="66"/>
    <s v=" Total_JP"/>
    <x v="10"/>
    <n v="1847916.6323339001"/>
  </r>
  <r>
    <s v="Baseline"/>
    <s v="Base"/>
    <x v="0"/>
    <x v="0"/>
    <x v="66"/>
    <s v=" Total_JP"/>
    <x v="11"/>
    <n v="3130816.2858893001"/>
  </r>
  <r>
    <s v="Baseline"/>
    <s v="Base"/>
    <x v="0"/>
    <x v="0"/>
    <x v="66"/>
    <s v=" Total_JP"/>
    <x v="12"/>
    <n v="2727901.8465763"/>
  </r>
  <r>
    <s v="Baseline"/>
    <s v="Base"/>
    <x v="0"/>
    <x v="0"/>
    <x v="66"/>
    <s v=" Total_JP"/>
    <x v="13"/>
    <n v="2487607.4945132998"/>
  </r>
  <r>
    <s v="Baseline"/>
    <s v="Base"/>
    <x v="0"/>
    <x v="0"/>
    <x v="66"/>
    <s v=" Total_JP"/>
    <x v="14"/>
    <n v="3002677.3976619998"/>
  </r>
  <r>
    <s v="Baseline"/>
    <s v="Base"/>
    <x v="0"/>
    <x v="0"/>
    <x v="66"/>
    <s v=" Total_JP"/>
    <x v="15"/>
    <n v="2532130.1110708001"/>
  </r>
  <r>
    <s v="Baseline"/>
    <s v="Base"/>
    <x v="0"/>
    <x v="0"/>
    <x v="66"/>
    <s v=" Total_JP"/>
    <x v="16"/>
    <n v="1844037.3876986001"/>
  </r>
  <r>
    <s v="Baseline"/>
    <s v="Base"/>
    <x v="0"/>
    <x v="0"/>
    <x v="66"/>
    <s v=" Total_JP"/>
    <x v="17"/>
    <n v="2359254.5184466001"/>
  </r>
  <r>
    <s v="Baseline"/>
    <s v="Base"/>
    <x v="0"/>
    <x v="0"/>
    <x v="66"/>
    <s v=" Total_JP"/>
    <x v="18"/>
    <n v="2128775.5647904999"/>
  </r>
  <r>
    <s v="Baseline"/>
    <s v="Base"/>
    <x v="0"/>
    <x v="0"/>
    <x v="66"/>
    <s v=" Total_JP"/>
    <x v="19"/>
    <n v="1879998.7418672999"/>
  </r>
  <r>
    <s v="Baseline"/>
    <s v="Base"/>
    <x v="0"/>
    <x v="0"/>
    <x v="66"/>
    <s v=" Total_JP"/>
    <x v="20"/>
    <n v="2476941.5978338001"/>
  </r>
  <r>
    <s v="Baseline"/>
    <s v="Base"/>
    <x v="0"/>
    <x v="0"/>
    <x v="66"/>
    <s v=" Total_JP"/>
    <x v="21"/>
    <n v="2621458.7685705"/>
  </r>
  <r>
    <s v="Baseline"/>
    <s v="Base"/>
    <x v="0"/>
    <x v="0"/>
    <x v="66"/>
    <s v=" Total_JP"/>
    <x v="22"/>
    <n v="1696575.8900939999"/>
  </r>
  <r>
    <s v="Baseline"/>
    <s v="Base"/>
    <x v="0"/>
    <x v="0"/>
    <x v="66"/>
    <s v=" Total_JP"/>
    <x v="23"/>
    <n v="1595555.4702113001"/>
  </r>
  <r>
    <s v="Baseline"/>
    <s v="Base"/>
    <x v="0"/>
    <x v="0"/>
    <x v="66"/>
    <s v=" Total_JP"/>
    <x v="24"/>
    <n v="2074353.5805683001"/>
  </r>
  <r>
    <s v="Baseline"/>
    <s v="Base"/>
    <x v="0"/>
    <x v="0"/>
    <x v="66"/>
    <s v=" Total_JP"/>
    <x v="25"/>
    <n v="1759094.2666857"/>
  </r>
  <r>
    <s v="Baseline"/>
    <s v="Base"/>
    <x v="0"/>
    <x v="0"/>
    <x v="66"/>
    <s v=" Total_JP"/>
    <x v="26"/>
    <n v="2080864.2371433"/>
  </r>
  <r>
    <s v="Baseline"/>
    <s v="Base"/>
    <x v="0"/>
    <x v="0"/>
    <x v="66"/>
    <s v=" Total_JP"/>
    <x v="27"/>
    <n v="1038497.5614237"/>
  </r>
  <r>
    <s v="Baseline"/>
    <s v="Base"/>
    <x v="0"/>
    <x v="0"/>
    <x v="66"/>
    <s v=" Total_JP"/>
    <x v="28"/>
    <n v="2223455.9680375"/>
  </r>
  <r>
    <s v="Baseline"/>
    <s v="Base"/>
    <x v="0"/>
    <x v="0"/>
    <x v="66"/>
    <s v=" Total_JP"/>
    <x v="29"/>
    <n v="1430891.0804699"/>
  </r>
  <r>
    <s v="Baseline"/>
    <s v="Base"/>
    <x v="0"/>
    <x v="0"/>
    <x v="66"/>
    <s v=" Total_JP"/>
    <x v="30"/>
    <n v="1418152.7414673001"/>
  </r>
  <r>
    <s v="Baseline"/>
    <s v="Base"/>
    <x v="0"/>
    <x v="0"/>
    <x v="66"/>
    <s v=" Total_JP"/>
    <x v="31"/>
    <n v="1652245.7499851"/>
  </r>
  <r>
    <s v="Baseline"/>
    <s v="Base"/>
    <x v="0"/>
    <x v="0"/>
    <x v="66"/>
    <s v=" Total_JP"/>
    <x v="32"/>
    <n v="2027256.9573278001"/>
  </r>
  <r>
    <s v="Baseline"/>
    <s v="Base"/>
    <x v="0"/>
    <x v="0"/>
    <x v="66"/>
    <s v=" Total_JP"/>
    <x v="33"/>
    <n v="1602076.4822444001"/>
  </r>
  <r>
    <s v="Baseline"/>
    <s v="Base"/>
    <x v="0"/>
    <x v="0"/>
    <x v="66"/>
    <s v=" Total_JP"/>
    <x v="34"/>
    <n v="1638838.3583446001"/>
  </r>
  <r>
    <s v="Baseline"/>
    <s v="Base"/>
    <x v="0"/>
    <x v="0"/>
    <x v="66"/>
    <s v=" Total_JP"/>
    <x v="35"/>
    <n v="2276741.5532972999"/>
  </r>
  <r>
    <s v="Baseline"/>
    <s v="Base"/>
    <x v="0"/>
    <x v="0"/>
    <x v="66"/>
    <s v=" Total_JP"/>
    <x v="36"/>
    <n v="1418249.9927256"/>
  </r>
  <r>
    <s v="Baseline"/>
    <s v="Base"/>
    <x v="0"/>
    <x v="0"/>
    <x v="66"/>
    <s v=" Total_JP"/>
    <x v="37"/>
    <n v="2008345.6397303001"/>
  </r>
  <r>
    <s v="Baseline"/>
    <s v="Base"/>
    <x v="0"/>
    <x v="0"/>
    <x v="66"/>
    <s v=" Total_JP"/>
    <x v="38"/>
    <n v="2646887.7214213"/>
  </r>
  <r>
    <s v="Baseline"/>
    <s v="Base"/>
    <x v="0"/>
    <x v="0"/>
    <x v="66"/>
    <s v=" Total_JP"/>
    <x v="39"/>
    <n v="1614106.8230820999"/>
  </r>
  <r>
    <s v="Baseline"/>
    <s v="Base"/>
    <x v="0"/>
    <x v="0"/>
    <x v="66"/>
    <s v=" Total_JP"/>
    <x v="40"/>
    <n v="1952114.3768907001"/>
  </r>
  <r>
    <s v="Baseline"/>
    <s v="Base"/>
    <x v="0"/>
    <x v="0"/>
    <x v="66"/>
    <s v=" Total_JP"/>
    <x v="41"/>
    <n v="2629730.0781336999"/>
  </r>
  <r>
    <s v="Baseline"/>
    <s v="Base"/>
    <x v="0"/>
    <x v="0"/>
    <x v="66"/>
    <s v=" Total_JP"/>
    <x v="42"/>
    <n v="2283272.6956696999"/>
  </r>
  <r>
    <s v="Baseline"/>
    <s v="Base"/>
    <x v="0"/>
    <x v="0"/>
    <x v="66"/>
    <s v=" Total_JP"/>
    <x v="43"/>
    <n v="2319452.4149322002"/>
  </r>
  <r>
    <s v="Baseline"/>
    <s v="Base"/>
    <x v="0"/>
    <x v="0"/>
    <x v="66"/>
    <s v=" Total_JP"/>
    <x v="44"/>
    <n v="2339486.1741356002"/>
  </r>
  <r>
    <s v="Baseline"/>
    <s v="Base"/>
    <x v="0"/>
    <x v="0"/>
    <x v="66"/>
    <s v=" Total_JP"/>
    <x v="45"/>
    <n v="1964184.7888487"/>
  </r>
  <r>
    <s v="Baseline"/>
    <s v="Base"/>
    <x v="0"/>
    <x v="0"/>
    <x v="66"/>
    <s v=" Total_JP"/>
    <x v="46"/>
    <n v="2849795.9433582001"/>
  </r>
  <r>
    <s v="Baseline"/>
    <s v="Base"/>
    <x v="0"/>
    <x v="0"/>
    <x v="66"/>
    <s v=" Total_JP"/>
    <x v="47"/>
    <n v="2674485.2422602"/>
  </r>
  <r>
    <s v="Baseline"/>
    <s v="Base"/>
    <x v="0"/>
    <x v="0"/>
    <x v="66"/>
    <s v=" Total_JP"/>
    <x v="48"/>
    <n v="2804066.4656997998"/>
  </r>
  <r>
    <s v="Baseline"/>
    <s v="Base"/>
    <x v="0"/>
    <x v="0"/>
    <x v="66"/>
    <s v=" Total_JP"/>
    <x v="49"/>
    <n v="3306808.1960323998"/>
  </r>
  <r>
    <s v="Baseline"/>
    <s v="Base"/>
    <x v="0"/>
    <x v="0"/>
    <x v="66"/>
    <s v=" Total_JP"/>
    <x v="50"/>
    <n v="3406270.5697150002"/>
  </r>
  <r>
    <s v="Baseline"/>
    <s v="Base"/>
    <x v="0"/>
    <x v="0"/>
    <x v="66"/>
    <s v=" Total_JP"/>
    <x v="51"/>
    <n v="2414298.9557453999"/>
  </r>
  <r>
    <s v="Baseline"/>
    <s v="Base"/>
    <x v="0"/>
    <x v="0"/>
    <x v="66"/>
    <s v=" Total_JP"/>
    <x v="52"/>
    <n v="2898440.4824595"/>
  </r>
  <r>
    <s v="Baseline"/>
    <s v="Base"/>
    <x v="0"/>
    <x v="0"/>
    <x v="66"/>
    <s v=" Total_JP"/>
    <x v="53"/>
    <n v="2487390.7052500001"/>
  </r>
  <r>
    <s v="Baseline"/>
    <s v="Base"/>
    <x v="0"/>
    <x v="0"/>
    <x v="66"/>
    <s v=" Total_JP"/>
    <x v="54"/>
    <n v="1609922.3175526999"/>
  </r>
  <r>
    <s v="Baseline"/>
    <s v="Base"/>
    <x v="0"/>
    <x v="0"/>
    <x v="66"/>
    <s v=" Total_JP"/>
    <x v="55"/>
    <n v="3036641.4991378002"/>
  </r>
  <r>
    <s v="Baseline"/>
    <s v="Base"/>
    <x v="0"/>
    <x v="0"/>
    <x v="66"/>
    <s v=" Total_JP"/>
    <x v="56"/>
    <n v="1925431.0629032"/>
  </r>
  <r>
    <s v="Baseline"/>
    <s v="Base"/>
    <x v="0"/>
    <x v="0"/>
    <x v="66"/>
    <s v=" Total_JP"/>
    <x v="57"/>
    <n v="2946994.9740995001"/>
  </r>
  <r>
    <s v="Baseline"/>
    <s v="Base"/>
    <x v="0"/>
    <x v="0"/>
    <x v="66"/>
    <s v=" Total_JP"/>
    <x v="58"/>
    <n v="2423973.2047567"/>
  </r>
  <r>
    <s v="Baseline"/>
    <s v="Base"/>
    <x v="0"/>
    <x v="0"/>
    <x v="66"/>
    <s v=" Total_JP"/>
    <x v="59"/>
    <n v="3268556.2595652998"/>
  </r>
  <r>
    <s v="Baseline"/>
    <s v="Base"/>
    <x v="0"/>
    <x v="0"/>
    <x v="66"/>
    <s v=" Total_JP"/>
    <x v="60"/>
    <n v="2578766.3666651002"/>
  </r>
  <r>
    <s v="Baseline"/>
    <s v="Base"/>
    <x v="0"/>
    <x v="0"/>
    <x v="66"/>
    <s v=" Total_JP"/>
    <x v="61"/>
    <n v="1952849.3892941"/>
  </r>
  <r>
    <s v="Baseline"/>
    <s v="Base"/>
    <x v="0"/>
    <x v="0"/>
    <x v="66"/>
    <s v=" Total_JP"/>
    <x v="62"/>
    <n v="1847916.6323339001"/>
  </r>
  <r>
    <s v="Baseline"/>
    <s v="Base"/>
    <x v="0"/>
    <x v="0"/>
    <x v="66"/>
    <s v=" Total_JP"/>
    <x v="63"/>
    <n v="3130816.2858893001"/>
  </r>
  <r>
    <s v="Baseline"/>
    <s v="Base"/>
    <x v="0"/>
    <x v="0"/>
    <x v="66"/>
    <s v=" Total_JP"/>
    <x v="64"/>
    <n v="2727901.8465763"/>
  </r>
  <r>
    <s v="Baseline"/>
    <s v="Base"/>
    <x v="0"/>
    <x v="0"/>
    <x v="66"/>
    <s v=" Total_JP"/>
    <x v="65"/>
    <n v="2487607.4945132998"/>
  </r>
  <r>
    <s v="Baseline"/>
    <s v="Base"/>
    <x v="0"/>
    <x v="0"/>
    <x v="66"/>
    <s v=" Total_JP"/>
    <x v="66"/>
    <n v="3002677.3976619998"/>
  </r>
  <r>
    <s v="Baseline"/>
    <s v="Base"/>
    <x v="0"/>
    <x v="0"/>
    <x v="66"/>
    <s v=" Total_JP"/>
    <x v="67"/>
    <n v="2532130.1110708001"/>
  </r>
  <r>
    <s v="Baseline"/>
    <s v="Base"/>
    <x v="0"/>
    <x v="0"/>
    <x v="66"/>
    <s v=" Total_JP"/>
    <x v="68"/>
    <n v="1844037.3876986001"/>
  </r>
  <r>
    <s v="Baseline"/>
    <s v="Base"/>
    <x v="0"/>
    <x v="0"/>
    <x v="66"/>
    <s v=" Total_JP"/>
    <x v="69"/>
    <n v="2359254.5184466001"/>
  </r>
  <r>
    <s v="Baseline"/>
    <s v="Base"/>
    <x v="0"/>
    <x v="0"/>
    <x v="66"/>
    <s v=" Total_JP"/>
    <x v="70"/>
    <n v="2128775.5647904999"/>
  </r>
  <r>
    <s v="Baseline"/>
    <s v="Base"/>
    <x v="0"/>
    <x v="0"/>
    <x v="66"/>
    <s v=" Total_JP"/>
    <x v="71"/>
    <n v="1879998.7418672999"/>
  </r>
  <r>
    <s v="Baseline"/>
    <s v="Base"/>
    <x v="0"/>
    <x v="0"/>
    <x v="66"/>
    <s v=" Total_JP"/>
    <x v="72"/>
    <n v="2476941.5978338001"/>
  </r>
  <r>
    <s v="Baseline"/>
    <s v="Base"/>
    <x v="0"/>
    <x v="0"/>
    <x v="66"/>
    <s v=" Total_JP"/>
    <x v="73"/>
    <n v="2621458.7685705"/>
  </r>
  <r>
    <s v="Baseline"/>
    <s v="Base"/>
    <x v="0"/>
    <x v="0"/>
    <x v="66"/>
    <s v=" Total_JP"/>
    <x v="74"/>
    <n v="1696575.8900939999"/>
  </r>
  <r>
    <s v="Baseline"/>
    <s v="Base"/>
    <x v="0"/>
    <x v="0"/>
    <x v="66"/>
    <s v=" Total_JP"/>
    <x v="75"/>
    <n v="1595555.4702113001"/>
  </r>
  <r>
    <s v="Baseline"/>
    <s v="Base"/>
    <x v="0"/>
    <x v="0"/>
    <x v="66"/>
    <s v=" Total_JP"/>
    <x v="76"/>
    <n v="2074353.5805683001"/>
  </r>
  <r>
    <s v="Baseline"/>
    <s v="Base"/>
    <x v="0"/>
    <x v="0"/>
    <x v="66"/>
    <s v=" Total_JP"/>
    <x v="77"/>
    <n v="1759094.2666857"/>
  </r>
  <r>
    <s v="Baseline"/>
    <s v="Base"/>
    <x v="0"/>
    <x v="0"/>
    <x v="66"/>
    <s v=" Total_JP"/>
    <x v="78"/>
    <n v="2080864.2371433"/>
  </r>
  <r>
    <s v="Baseline"/>
    <s v="Base"/>
    <x v="0"/>
    <x v="0"/>
    <x v="66"/>
    <s v=" Total_JP"/>
    <x v="79"/>
    <n v="1038497.5614237"/>
  </r>
  <r>
    <s v="Baseline"/>
    <s v="Base"/>
    <x v="0"/>
    <x v="0"/>
    <x v="66"/>
    <s v=" Total_JP"/>
    <x v="80"/>
    <n v="2223455.9680375"/>
  </r>
  <r>
    <s v="Baseline"/>
    <s v="Base"/>
    <x v="0"/>
    <x v="0"/>
    <x v="66"/>
    <s v=" Total_JP"/>
    <x v="81"/>
    <n v="1430891.0804699"/>
  </r>
  <r>
    <s v="Baseline"/>
    <s v="Base"/>
    <x v="0"/>
    <x v="0"/>
    <x v="66"/>
    <s v=" Total_JP"/>
    <x v="82"/>
    <n v="1418152.7414673001"/>
  </r>
  <r>
    <s v="Baseline"/>
    <s v="Base"/>
    <x v="0"/>
    <x v="0"/>
    <x v="66"/>
    <s v=" Total_JP"/>
    <x v="83"/>
    <n v="1652245.7499851"/>
  </r>
  <r>
    <s v="Baseline"/>
    <s v="Base"/>
    <x v="0"/>
    <x v="0"/>
    <x v="66"/>
    <s v=" Total_JP"/>
    <x v="84"/>
    <n v="2027256.9573278001"/>
  </r>
  <r>
    <s v="Baseline"/>
    <s v="Base"/>
    <x v="0"/>
    <x v="0"/>
    <x v="66"/>
    <s v=" Total_JP"/>
    <x v="85"/>
    <n v="1602076.4822444001"/>
  </r>
  <r>
    <s v="Baseline"/>
    <s v="Base"/>
    <x v="0"/>
    <x v="0"/>
    <x v="66"/>
    <s v=" Total_JP"/>
    <x v="86"/>
    <n v="1638838.3583446001"/>
  </r>
  <r>
    <s v="Baseline"/>
    <s v="Base"/>
    <x v="0"/>
    <x v="0"/>
    <x v="66"/>
    <s v=" Total_JP"/>
    <x v="87"/>
    <n v="2276741.5532972999"/>
  </r>
  <r>
    <s v="Baseline"/>
    <s v="Base"/>
    <x v="0"/>
    <x v="0"/>
    <x v="66"/>
    <s v=" Total_JP"/>
    <x v="88"/>
    <n v="1418249.9927256"/>
  </r>
  <r>
    <s v="Baseline"/>
    <s v="Base"/>
    <x v="0"/>
    <x v="0"/>
    <x v="66"/>
    <s v=" Total_JP"/>
    <x v="89"/>
    <n v="2008345.6397303001"/>
  </r>
  <r>
    <s v="Baseline"/>
    <s v="Base"/>
    <x v="0"/>
    <x v="0"/>
    <x v="66"/>
    <s v=" Total_JP"/>
    <x v="90"/>
    <n v="2646887.7214213"/>
  </r>
  <r>
    <s v="Baseline"/>
    <s v="Base"/>
    <x v="0"/>
    <x v="0"/>
    <x v="66"/>
    <s v=" Total_JP"/>
    <x v="91"/>
    <n v="1614106.8230820999"/>
  </r>
  <r>
    <s v="Baseline"/>
    <s v="Base"/>
    <x v="0"/>
    <x v="0"/>
    <x v="66"/>
    <s v=" Total_JP"/>
    <x v="92"/>
    <n v="1952114.3768907001"/>
  </r>
  <r>
    <s v="Baseline"/>
    <s v="Base"/>
    <x v="0"/>
    <x v="0"/>
    <x v="66"/>
    <s v=" Total_JP"/>
    <x v="93"/>
    <n v="2629730.0781336999"/>
  </r>
  <r>
    <s v="Baseline"/>
    <s v="Base"/>
    <x v="0"/>
    <x v="0"/>
    <x v="66"/>
    <s v=" Total_JP"/>
    <x v="94"/>
    <n v="2283272.6956696999"/>
  </r>
  <r>
    <s v="Baseline"/>
    <s v="Base"/>
    <x v="0"/>
    <x v="0"/>
    <x v="66"/>
    <s v=" Total_JP"/>
    <x v="95"/>
    <n v="2319452.4149322002"/>
  </r>
  <r>
    <s v="Baseline"/>
    <s v="Base"/>
    <x v="0"/>
    <x v="0"/>
    <x v="66"/>
    <s v=" Total_JP"/>
    <x v="96"/>
    <n v="2339486.1741356002"/>
  </r>
  <r>
    <s v="Baseline"/>
    <s v="Base"/>
    <x v="0"/>
    <x v="0"/>
    <x v="66"/>
    <s v=" Total_JP"/>
    <x v="97"/>
    <n v="1964184.7888487"/>
  </r>
  <r>
    <s v="Baseline"/>
    <s v="Base"/>
    <x v="0"/>
    <x v="0"/>
    <x v="66"/>
    <s v=" Total_JP"/>
    <x v="98"/>
    <n v="2849795.9433582001"/>
  </r>
  <r>
    <s v="Baseline"/>
    <s v="Base"/>
    <x v="0"/>
    <x v="0"/>
    <x v="66"/>
    <s v=" Total_JP"/>
    <x v="99"/>
    <n v="2674485.2422602"/>
  </r>
  <r>
    <s v="Baseline"/>
    <s v="Base"/>
    <x v="0"/>
    <x v="0"/>
    <x v="66"/>
    <s v=" Total_JP"/>
    <x v="100"/>
    <n v="2804066.4656997998"/>
  </r>
  <r>
    <s v="Baseline"/>
    <s v="Base"/>
    <x v="0"/>
    <x v="0"/>
    <x v="66"/>
    <s v=" Total_JP"/>
    <x v="101"/>
    <n v="3306808.1960323998"/>
  </r>
  <r>
    <s v="Baseline"/>
    <s v="Base"/>
    <x v="0"/>
    <x v="0"/>
    <x v="66"/>
    <s v=" Total_JP"/>
    <x v="102"/>
    <n v="3406270.5697150002"/>
  </r>
  <r>
    <s v="Baseline"/>
    <s v="Base"/>
    <x v="0"/>
    <x v="0"/>
    <x v="66"/>
    <s v=" Total_JP"/>
    <x v="103"/>
    <n v="2414298.9557453999"/>
  </r>
  <r>
    <s v="Baseline"/>
    <s v="Base"/>
    <x v="0"/>
    <x v="0"/>
    <x v="66"/>
    <s v=" Total_JP"/>
    <x v="104"/>
    <n v="2898440.4824595"/>
  </r>
  <r>
    <s v="Baseline"/>
    <s v="Base"/>
    <x v="0"/>
    <x v="0"/>
    <x v="66"/>
    <s v=" Total_JP"/>
    <x v="105"/>
    <n v="2487390.7052500001"/>
  </r>
  <r>
    <s v="Baseline"/>
    <s v="Base"/>
    <x v="0"/>
    <x v="0"/>
    <x v="66"/>
    <s v=" Total_JP"/>
    <x v="106"/>
    <n v="1609922.3175526999"/>
  </r>
  <r>
    <s v="Baseline"/>
    <s v="Base"/>
    <x v="0"/>
    <x v="0"/>
    <x v="66"/>
    <s v=" Total_JP"/>
    <x v="107"/>
    <n v="3036641.4991378002"/>
  </r>
  <r>
    <s v="Baseline"/>
    <s v="Base"/>
    <x v="0"/>
    <x v="0"/>
    <x v="66"/>
    <s v=" Total_JP"/>
    <x v="108"/>
    <n v="1925431.0629032"/>
  </r>
  <r>
    <s v="Baseline"/>
    <s v="Base"/>
    <x v="0"/>
    <x v="0"/>
    <x v="66"/>
    <s v=" Total_JP"/>
    <x v="109"/>
    <n v="2946994.9740995001"/>
  </r>
  <r>
    <s v="Baseline"/>
    <s v="Base"/>
    <x v="0"/>
    <x v="0"/>
    <x v="66"/>
    <s v=" Total_JP"/>
    <x v="110"/>
    <n v="2423973.2047567"/>
  </r>
  <r>
    <s v="Baseline"/>
    <s v="Base"/>
    <x v="0"/>
    <x v="0"/>
    <x v="66"/>
    <s v=" Total_JP"/>
    <x v="111"/>
    <n v="3268556.2595652998"/>
  </r>
  <r>
    <s v="Baseline"/>
    <s v="Base"/>
    <x v="0"/>
    <x v="0"/>
    <x v="66"/>
    <s v=" Total_JP"/>
    <x v="112"/>
    <n v="2578766.3666651002"/>
  </r>
  <r>
    <s v="Baseline"/>
    <s v="Base"/>
    <x v="0"/>
    <x v="0"/>
    <x v="66"/>
    <s v=" Total_JP"/>
    <x v="113"/>
    <n v="1952849.3892941"/>
  </r>
  <r>
    <s v="Baseline"/>
    <s v="Base"/>
    <x v="0"/>
    <x v="0"/>
    <x v="66"/>
    <s v=" Total_JP"/>
    <x v="114"/>
    <n v="1847916.6323339001"/>
  </r>
  <r>
    <s v="Baseline"/>
    <s v="Base"/>
    <x v="0"/>
    <x v="0"/>
    <x v="66"/>
    <s v=" Total_JP"/>
    <x v="115"/>
    <n v="3130816.2858893001"/>
  </r>
  <r>
    <s v="Baseline"/>
    <s v="Base"/>
    <x v="0"/>
    <x v="0"/>
    <x v="66"/>
    <s v=" Total_JP"/>
    <x v="116"/>
    <n v="2727901.8465763"/>
  </r>
  <r>
    <s v="Baseline"/>
    <s v="Base"/>
    <x v="0"/>
    <x v="0"/>
    <x v="66"/>
    <s v=" Total_JP"/>
    <x v="117"/>
    <n v="2487607.4945132998"/>
  </r>
  <r>
    <s v="Baseline"/>
    <s v="Base"/>
    <x v="0"/>
    <x v="0"/>
    <x v="66"/>
    <s v=" Total_JP"/>
    <x v="118"/>
    <n v="3002677.3976619998"/>
  </r>
  <r>
    <s v="Baseline"/>
    <s v="Base"/>
    <x v="0"/>
    <x v="0"/>
    <x v="66"/>
    <s v=" Total_JP"/>
    <x v="119"/>
    <n v="2532130.1110708001"/>
  </r>
  <r>
    <s v="Baseline"/>
    <s v="Base"/>
    <x v="0"/>
    <x v="0"/>
    <x v="66"/>
    <s v=" Total_JP"/>
    <x v="120"/>
    <n v="1844037.3876986001"/>
  </r>
  <r>
    <s v="Baseline"/>
    <s v="Base"/>
    <x v="0"/>
    <x v="0"/>
    <x v="66"/>
    <s v=" Total_JP"/>
    <x v="121"/>
    <n v="2359254.5184466001"/>
  </r>
  <r>
    <s v="Baseline"/>
    <s v="Base"/>
    <x v="0"/>
    <x v="0"/>
    <x v="66"/>
    <s v=" Total_JP"/>
    <x v="122"/>
    <n v="2128775.5647904999"/>
  </r>
  <r>
    <s v="Baseline"/>
    <s v="Base"/>
    <x v="0"/>
    <x v="0"/>
    <x v="66"/>
    <s v=" Total_JP"/>
    <x v="123"/>
    <n v="1879998.7418672999"/>
  </r>
  <r>
    <s v="Baseline"/>
    <s v="Base"/>
    <x v="0"/>
    <x v="0"/>
    <x v="66"/>
    <s v=" Total_JP"/>
    <x v="124"/>
    <n v="2476941.5978338001"/>
  </r>
  <r>
    <s v="Baseline"/>
    <s v="Base"/>
    <x v="0"/>
    <x v="0"/>
    <x v="66"/>
    <s v=" Total_JP"/>
    <x v="125"/>
    <n v="2621458.7685705"/>
  </r>
  <r>
    <s v="Baseline"/>
    <s v="Base"/>
    <x v="0"/>
    <x v="0"/>
    <x v="66"/>
    <s v=" Total_JP"/>
    <x v="126"/>
    <n v="1696575.8900939999"/>
  </r>
  <r>
    <s v="Baseline"/>
    <s v="Base"/>
    <x v="0"/>
    <x v="0"/>
    <x v="66"/>
    <s v=" Total_JP"/>
    <x v="127"/>
    <n v="1595555.4702113001"/>
  </r>
  <r>
    <s v="Baseline"/>
    <s v="Base"/>
    <x v="0"/>
    <x v="0"/>
    <x v="66"/>
    <s v=" Total_JP"/>
    <x v="128"/>
    <n v="2074353.5805683001"/>
  </r>
  <r>
    <s v="Baseline"/>
    <s v="Base"/>
    <x v="0"/>
    <x v="0"/>
    <x v="66"/>
    <s v=" Total_JP"/>
    <x v="129"/>
    <n v="1759094.2666857"/>
  </r>
  <r>
    <s v="Baseline"/>
    <s v="Base"/>
    <x v="0"/>
    <x v="0"/>
    <x v="66"/>
    <s v=" Total_JP"/>
    <x v="130"/>
    <n v="2080864.2371433"/>
  </r>
  <r>
    <s v="Baseline"/>
    <s v="Base"/>
    <x v="0"/>
    <x v="0"/>
    <x v="66"/>
    <s v=" Total_JP"/>
    <x v="131"/>
    <n v="1038497.5614237"/>
  </r>
  <r>
    <s v="Baseline"/>
    <s v="Base"/>
    <x v="0"/>
    <x v="0"/>
    <x v="66"/>
    <s v=" Total_JP"/>
    <x v="132"/>
    <n v="2223455.9680375"/>
  </r>
  <r>
    <s v="Baseline"/>
    <s v="Base"/>
    <x v="0"/>
    <x v="0"/>
    <x v="66"/>
    <s v=" Total_JP"/>
    <x v="133"/>
    <n v="1430891.0804699"/>
  </r>
  <r>
    <s v="Baseline"/>
    <s v="Base"/>
    <x v="0"/>
    <x v="0"/>
    <x v="66"/>
    <s v=" Total_JP"/>
    <x v="134"/>
    <n v="1418152.7414673001"/>
  </r>
  <r>
    <s v="Baseline"/>
    <s v="Base"/>
    <x v="0"/>
    <x v="0"/>
    <x v="66"/>
    <s v=" Total_JP"/>
    <x v="135"/>
    <n v="1652245.7499851"/>
  </r>
  <r>
    <s v="Baseline"/>
    <s v="Base"/>
    <x v="0"/>
    <x v="0"/>
    <x v="66"/>
    <s v=" Total_JP"/>
    <x v="136"/>
    <n v="2027256.9573278001"/>
  </r>
  <r>
    <s v="Baseline"/>
    <s v="Base"/>
    <x v="0"/>
    <x v="0"/>
    <x v="66"/>
    <s v=" Total_JP"/>
    <x v="137"/>
    <n v="1602076.4822444001"/>
  </r>
  <r>
    <s v="Baseline"/>
    <s v="Base"/>
    <x v="0"/>
    <x v="0"/>
    <x v="66"/>
    <s v=" Total_JP"/>
    <x v="138"/>
    <n v="1638838.3583446001"/>
  </r>
  <r>
    <s v="Baseline"/>
    <s v="Base"/>
    <x v="0"/>
    <x v="0"/>
    <x v="66"/>
    <s v=" Total_JP"/>
    <x v="139"/>
    <n v="2276741.5532972999"/>
  </r>
  <r>
    <s v="Baseline"/>
    <s v="Base"/>
    <x v="0"/>
    <x v="0"/>
    <x v="66"/>
    <s v=" Total_JP"/>
    <x v="140"/>
    <n v="1418249.9927256"/>
  </r>
  <r>
    <s v="Baseline"/>
    <s v="Base"/>
    <x v="0"/>
    <x v="0"/>
    <x v="66"/>
    <s v=" Total_JP"/>
    <x v="141"/>
    <n v="2008345.6397303001"/>
  </r>
  <r>
    <s v="Baseline"/>
    <s v="Base"/>
    <x v="0"/>
    <x v="0"/>
    <x v="66"/>
    <s v=" Total_JP"/>
    <x v="142"/>
    <n v="2646887.7214213"/>
  </r>
  <r>
    <s v="Baseline"/>
    <s v="Base"/>
    <x v="0"/>
    <x v="0"/>
    <x v="66"/>
    <s v=" Total_JP"/>
    <x v="143"/>
    <n v="1614106.8230820999"/>
  </r>
  <r>
    <s v="Baseline"/>
    <s v="Base"/>
    <x v="0"/>
    <x v="0"/>
    <x v="66"/>
    <s v=" Total_JP"/>
    <x v="144"/>
    <n v="1952114.3768907001"/>
  </r>
  <r>
    <s v="Baseline"/>
    <s v="Base"/>
    <x v="0"/>
    <x v="0"/>
    <x v="66"/>
    <s v=" Total_JP"/>
    <x v="145"/>
    <n v="2629730.0781336999"/>
  </r>
  <r>
    <s v="Baseline"/>
    <s v="Base"/>
    <x v="0"/>
    <x v="0"/>
    <x v="66"/>
    <s v=" Total_JP"/>
    <x v="146"/>
    <n v="2283272.6956696999"/>
  </r>
  <r>
    <s v="Baseline"/>
    <s v="Base"/>
    <x v="0"/>
    <x v="0"/>
    <x v="66"/>
    <s v=" Total_JP"/>
    <x v="147"/>
    <n v="2319452.4149322002"/>
  </r>
  <r>
    <s v="Baseline"/>
    <s v="Base"/>
    <x v="0"/>
    <x v="0"/>
    <x v="66"/>
    <s v=" Total_JP"/>
    <x v="148"/>
    <n v="2339486.1741356002"/>
  </r>
  <r>
    <s v="Baseline"/>
    <s v="Base"/>
    <x v="0"/>
    <x v="0"/>
    <x v="66"/>
    <s v=" Total_JP"/>
    <x v="149"/>
    <n v="1964184.7888487"/>
  </r>
  <r>
    <s v="Baseline"/>
    <s v="Base"/>
    <x v="0"/>
    <x v="0"/>
    <x v="66"/>
    <s v=" Total_JP"/>
    <x v="150"/>
    <n v="2849795.9433582001"/>
  </r>
  <r>
    <s v="Baseline"/>
    <s v="Base"/>
    <x v="0"/>
    <x v="0"/>
    <x v="66"/>
    <s v=" Total_JP"/>
    <x v="151"/>
    <n v="2674485.2422602"/>
  </r>
  <r>
    <s v="Baseline"/>
    <s v="Base"/>
    <x v="0"/>
    <x v="0"/>
    <x v="66"/>
    <s v=" Total_JP"/>
    <x v="152"/>
    <n v="2804066.4656997998"/>
  </r>
  <r>
    <s v="Baseline"/>
    <s v="Base"/>
    <x v="0"/>
    <x v="0"/>
    <x v="66"/>
    <s v=" Total_JP"/>
    <x v="153"/>
    <n v="3306808.1960323998"/>
  </r>
  <r>
    <s v="Baseline"/>
    <s v="Base"/>
    <x v="0"/>
    <x v="0"/>
    <x v="66"/>
    <s v=" Total_JP"/>
    <x v="154"/>
    <n v="3406270.5697150002"/>
  </r>
  <r>
    <s v="Baseline"/>
    <s v="Base"/>
    <x v="0"/>
    <x v="0"/>
    <x v="66"/>
    <s v=" Total_JP"/>
    <x v="155"/>
    <n v="2414298.9557453999"/>
  </r>
  <r>
    <s v="Baseline"/>
    <s v="Base"/>
    <x v="0"/>
    <x v="0"/>
    <x v="67"/>
    <s v=" Total_JP"/>
    <x v="0"/>
    <n v="-3283.3100003"/>
  </r>
  <r>
    <s v="Baseline"/>
    <s v="Base"/>
    <x v="0"/>
    <x v="0"/>
    <x v="67"/>
    <s v=" Total_JP"/>
    <x v="1"/>
    <n v="-3939.9720004000001"/>
  </r>
  <r>
    <s v="Baseline"/>
    <s v="Base"/>
    <x v="0"/>
    <x v="0"/>
    <x v="67"/>
    <s v=" Total_JP"/>
    <x v="2"/>
    <n v="-3939.9720004000001"/>
  </r>
  <r>
    <s v="Baseline"/>
    <s v="Base"/>
    <x v="0"/>
    <x v="0"/>
    <x v="67"/>
    <s v=" Total_JP"/>
    <x v="3"/>
    <n v="-3939.9720004000001"/>
  </r>
  <r>
    <s v="Baseline"/>
    <s v="Base"/>
    <x v="0"/>
    <x v="0"/>
    <x v="67"/>
    <s v=" Total_JP"/>
    <x v="4"/>
    <n v="-4596.6340004000003"/>
  </r>
  <r>
    <s v="Baseline"/>
    <s v="Base"/>
    <x v="0"/>
    <x v="0"/>
    <x v="67"/>
    <s v=" Total_JP"/>
    <x v="5"/>
    <n v="-3283.3100003"/>
  </r>
  <r>
    <s v="Baseline"/>
    <s v="Base"/>
    <x v="0"/>
    <x v="0"/>
    <x v="67"/>
    <s v=" Total_JP"/>
    <x v="6"/>
    <n v="-5909.9580004999998"/>
  </r>
  <r>
    <s v="Baseline"/>
    <s v="Base"/>
    <x v="0"/>
    <x v="0"/>
    <x v="67"/>
    <s v=" Total_JP"/>
    <x v="7"/>
    <n v="-5909.9580004999998"/>
  </r>
  <r>
    <s v="Baseline"/>
    <s v="Base"/>
    <x v="0"/>
    <x v="0"/>
    <x v="67"/>
    <s v=" Total_JP"/>
    <x v="8"/>
    <n v="-5909.9580004999998"/>
  </r>
  <r>
    <s v="Baseline"/>
    <s v="Base"/>
    <x v="0"/>
    <x v="0"/>
    <x v="67"/>
    <s v=" Total_JP"/>
    <x v="9"/>
    <n v="-6566.6200005999999"/>
  </r>
  <r>
    <s v="Baseline"/>
    <s v="Base"/>
    <x v="0"/>
    <x v="0"/>
    <x v="67"/>
    <s v=" Total_JP"/>
    <x v="10"/>
    <n v="-7879.9440007000003"/>
  </r>
  <r>
    <s v="Baseline"/>
    <s v="Base"/>
    <x v="0"/>
    <x v="0"/>
    <x v="67"/>
    <s v=" Total_JP"/>
    <x v="11"/>
    <n v="-7223.2820007"/>
  </r>
  <r>
    <s v="Baseline"/>
    <s v="Base"/>
    <x v="0"/>
    <x v="0"/>
    <x v="67"/>
    <s v=" Total_JP"/>
    <x v="12"/>
    <n v="-7879.9440007000003"/>
  </r>
  <r>
    <s v="Baseline"/>
    <s v="Base"/>
    <x v="0"/>
    <x v="0"/>
    <x v="67"/>
    <s v=" Total_JP"/>
    <x v="13"/>
    <n v="-6566.6200005999999"/>
  </r>
  <r>
    <s v="Baseline"/>
    <s v="Base"/>
    <x v="0"/>
    <x v="0"/>
    <x v="67"/>
    <s v=" Total_JP"/>
    <x v="14"/>
    <n v="-10506.592001000001"/>
  </r>
  <r>
    <s v="Baseline"/>
    <s v="Base"/>
    <x v="0"/>
    <x v="0"/>
    <x v="67"/>
    <s v=" Total_JP"/>
    <x v="15"/>
    <n v="-10506.592001000001"/>
  </r>
  <r>
    <s v="Baseline"/>
    <s v="Base"/>
    <x v="0"/>
    <x v="0"/>
    <x v="67"/>
    <s v=" Total_JP"/>
    <x v="16"/>
    <n v="-11163.254000999999"/>
  </r>
  <r>
    <s v="Baseline"/>
    <s v="Base"/>
    <x v="0"/>
    <x v="0"/>
    <x v="67"/>
    <s v=" Total_JP"/>
    <x v="17"/>
    <n v="-11819.9160011"/>
  </r>
  <r>
    <s v="Baseline"/>
    <s v="Base"/>
    <x v="0"/>
    <x v="0"/>
    <x v="67"/>
    <s v=" Total_JP"/>
    <x v="18"/>
    <n v="-12476.5780012"/>
  </r>
  <r>
    <s v="Baseline"/>
    <s v="Base"/>
    <x v="0"/>
    <x v="0"/>
    <x v="67"/>
    <s v=" Total_JP"/>
    <x v="19"/>
    <n v="-14446.564001299999"/>
  </r>
  <r>
    <s v="Baseline"/>
    <s v="Base"/>
    <x v="0"/>
    <x v="0"/>
    <x v="67"/>
    <s v=" Total_JP"/>
    <x v="20"/>
    <n v="-14446.564001299999"/>
  </r>
  <r>
    <s v="Baseline"/>
    <s v="Base"/>
    <x v="0"/>
    <x v="0"/>
    <x v="67"/>
    <s v=" Total_JP"/>
    <x v="21"/>
    <n v="-14446.564001299999"/>
  </r>
  <r>
    <s v="Baseline"/>
    <s v="Base"/>
    <x v="0"/>
    <x v="0"/>
    <x v="67"/>
    <s v=" Total_JP"/>
    <x v="22"/>
    <n v="-12476.5780012"/>
  </r>
  <r>
    <s v="Baseline"/>
    <s v="Base"/>
    <x v="0"/>
    <x v="0"/>
    <x v="67"/>
    <s v=" Total_JP"/>
    <x v="23"/>
    <n v="-15103.2260014"/>
  </r>
  <r>
    <s v="Baseline"/>
    <s v="Base"/>
    <x v="0"/>
    <x v="0"/>
    <x v="67"/>
    <s v=" Total_JP"/>
    <x v="24"/>
    <n v="-15103.2260014"/>
  </r>
  <r>
    <s v="Baseline"/>
    <s v="Base"/>
    <x v="0"/>
    <x v="0"/>
    <x v="67"/>
    <s v=" Total_JP"/>
    <x v="25"/>
    <n v="-14446.564001299999"/>
  </r>
  <r>
    <s v="Baseline"/>
    <s v="Base"/>
    <x v="0"/>
    <x v="0"/>
    <x v="67"/>
    <s v=" Total_JP"/>
    <x v="26"/>
    <n v="-13789.902001300001"/>
  </r>
  <r>
    <s v="Baseline"/>
    <s v="Base"/>
    <x v="0"/>
    <x v="0"/>
    <x v="67"/>
    <s v=" Total_JP"/>
    <x v="27"/>
    <n v="-15759.8880015"/>
  </r>
  <r>
    <s v="Baseline"/>
    <s v="Base"/>
    <x v="0"/>
    <x v="0"/>
    <x v="67"/>
    <s v=" Total_JP"/>
    <x v="28"/>
    <n v="-17729.874001600001"/>
  </r>
  <r>
    <s v="Baseline"/>
    <s v="Base"/>
    <x v="0"/>
    <x v="0"/>
    <x v="67"/>
    <s v=" Total_JP"/>
    <x v="29"/>
    <n v="-19699.8600018"/>
  </r>
  <r>
    <s v="Baseline"/>
    <s v="Base"/>
    <x v="0"/>
    <x v="0"/>
    <x v="67"/>
    <s v=" Total_JP"/>
    <x v="30"/>
    <n v="-19699.8600018"/>
  </r>
  <r>
    <s v="Baseline"/>
    <s v="Base"/>
    <x v="0"/>
    <x v="0"/>
    <x v="67"/>
    <s v=" Total_JP"/>
    <x v="31"/>
    <n v="-19043.198001799999"/>
  </r>
  <r>
    <s v="Baseline"/>
    <s v="Base"/>
    <x v="0"/>
    <x v="0"/>
    <x v="67"/>
    <s v=" Total_JP"/>
    <x v="32"/>
    <n v="-17729.874001600001"/>
  </r>
  <r>
    <s v="Baseline"/>
    <s v="Base"/>
    <x v="0"/>
    <x v="0"/>
    <x v="67"/>
    <s v=" Total_JP"/>
    <x v="33"/>
    <n v="-17729.874001600001"/>
  </r>
  <r>
    <s v="Baseline"/>
    <s v="Base"/>
    <x v="0"/>
    <x v="0"/>
    <x v="67"/>
    <s v=" Total_JP"/>
    <x v="34"/>
    <n v="-17729.874001600001"/>
  </r>
  <r>
    <s v="Baseline"/>
    <s v="Base"/>
    <x v="0"/>
    <x v="0"/>
    <x v="67"/>
    <s v=" Total_JP"/>
    <x v="35"/>
    <n v="-17073.212001600001"/>
  </r>
  <r>
    <s v="Baseline"/>
    <s v="Base"/>
    <x v="0"/>
    <x v="0"/>
    <x v="67"/>
    <s v=" Total_JP"/>
    <x v="36"/>
    <n v="-15103.2260014"/>
  </r>
  <r>
    <s v="Baseline"/>
    <s v="Base"/>
    <x v="0"/>
    <x v="0"/>
    <x v="67"/>
    <s v=" Total_JP"/>
    <x v="37"/>
    <n v="-15759.8880015"/>
  </r>
  <r>
    <s v="Baseline"/>
    <s v="Base"/>
    <x v="0"/>
    <x v="0"/>
    <x v="67"/>
    <s v=" Total_JP"/>
    <x v="38"/>
    <n v="-15759.8880015"/>
  </r>
  <r>
    <s v="Baseline"/>
    <s v="Base"/>
    <x v="0"/>
    <x v="0"/>
    <x v="67"/>
    <s v=" Total_JP"/>
    <x v="39"/>
    <n v="-13789.902001300001"/>
  </r>
  <r>
    <s v="Baseline"/>
    <s v="Base"/>
    <x v="0"/>
    <x v="0"/>
    <x v="67"/>
    <s v=" Total_JP"/>
    <x v="40"/>
    <n v="-11163.254000999999"/>
  </r>
  <r>
    <s v="Baseline"/>
    <s v="Base"/>
    <x v="0"/>
    <x v="0"/>
    <x v="67"/>
    <s v=" Total_JP"/>
    <x v="41"/>
    <n v="-11163.254000999999"/>
  </r>
  <r>
    <s v="Baseline"/>
    <s v="Base"/>
    <x v="0"/>
    <x v="0"/>
    <x v="67"/>
    <s v=" Total_JP"/>
    <x v="42"/>
    <n v="-10506.592001000001"/>
  </r>
  <r>
    <s v="Baseline"/>
    <s v="Base"/>
    <x v="0"/>
    <x v="0"/>
    <x v="67"/>
    <s v=" Total_JP"/>
    <x v="43"/>
    <n v="-9193.2680008000007"/>
  </r>
  <r>
    <s v="Baseline"/>
    <s v="Base"/>
    <x v="0"/>
    <x v="0"/>
    <x v="67"/>
    <s v=" Total_JP"/>
    <x v="44"/>
    <n v="-9193.2680008000007"/>
  </r>
  <r>
    <s v="Baseline"/>
    <s v="Base"/>
    <x v="0"/>
    <x v="0"/>
    <x v="67"/>
    <s v=" Total_JP"/>
    <x v="45"/>
    <n v="-8536.6060008000004"/>
  </r>
  <r>
    <s v="Baseline"/>
    <s v="Base"/>
    <x v="0"/>
    <x v="0"/>
    <x v="67"/>
    <s v=" Total_JP"/>
    <x v="46"/>
    <n v="-5909.9580004999998"/>
  </r>
  <r>
    <s v="Baseline"/>
    <s v="Base"/>
    <x v="0"/>
    <x v="0"/>
    <x v="67"/>
    <s v=" Total_JP"/>
    <x v="47"/>
    <n v="-5909.9580004999998"/>
  </r>
  <r>
    <s v="Baseline"/>
    <s v="Base"/>
    <x v="0"/>
    <x v="0"/>
    <x v="67"/>
    <s v=" Total_JP"/>
    <x v="48"/>
    <n v="-5909.9580004999998"/>
  </r>
  <r>
    <s v="Baseline"/>
    <s v="Base"/>
    <x v="0"/>
    <x v="0"/>
    <x v="67"/>
    <s v=" Total_JP"/>
    <x v="49"/>
    <n v="-5909.9580004999998"/>
  </r>
  <r>
    <s v="Baseline"/>
    <s v="Base"/>
    <x v="0"/>
    <x v="0"/>
    <x v="67"/>
    <s v=" Total_JP"/>
    <x v="50"/>
    <n v="-4596.6340004000003"/>
  </r>
  <r>
    <s v="Baseline"/>
    <s v="Base"/>
    <x v="0"/>
    <x v="0"/>
    <x v="67"/>
    <s v=" Total_JP"/>
    <x v="51"/>
    <n v="-3939.9720004000001"/>
  </r>
  <r>
    <s v="Baseline"/>
    <s v="Base"/>
    <x v="0"/>
    <x v="0"/>
    <x v="67"/>
    <s v=" Total_JP"/>
    <x v="52"/>
    <n v="-4596.6340004000003"/>
  </r>
  <r>
    <s v="Baseline"/>
    <s v="Base"/>
    <x v="0"/>
    <x v="0"/>
    <x v="67"/>
    <s v=" Total_JP"/>
    <x v="53"/>
    <n v="-4596.6340004000003"/>
  </r>
  <r>
    <s v="Baseline"/>
    <s v="Base"/>
    <x v="0"/>
    <x v="0"/>
    <x v="67"/>
    <s v=" Total_JP"/>
    <x v="54"/>
    <n v="-4596.6340004000003"/>
  </r>
  <r>
    <s v="Baseline"/>
    <s v="Base"/>
    <x v="0"/>
    <x v="0"/>
    <x v="67"/>
    <s v=" Total_JP"/>
    <x v="55"/>
    <n v="-5253.2960005000004"/>
  </r>
  <r>
    <s v="Baseline"/>
    <s v="Base"/>
    <x v="0"/>
    <x v="0"/>
    <x v="67"/>
    <s v=" Total_JP"/>
    <x v="56"/>
    <n v="-3939.9720004000001"/>
  </r>
  <r>
    <s v="Baseline"/>
    <s v="Base"/>
    <x v="0"/>
    <x v="0"/>
    <x v="67"/>
    <s v=" Total_JP"/>
    <x v="57"/>
    <n v="-5909.9580004999998"/>
  </r>
  <r>
    <s v="Baseline"/>
    <s v="Base"/>
    <x v="0"/>
    <x v="0"/>
    <x v="67"/>
    <s v=" Total_JP"/>
    <x v="58"/>
    <n v="-6566.6200005999999"/>
  </r>
  <r>
    <s v="Baseline"/>
    <s v="Base"/>
    <x v="0"/>
    <x v="0"/>
    <x v="67"/>
    <s v=" Total_JP"/>
    <x v="59"/>
    <n v="-5909.9580004999998"/>
  </r>
  <r>
    <s v="Baseline"/>
    <s v="Base"/>
    <x v="0"/>
    <x v="0"/>
    <x v="67"/>
    <s v=" Total_JP"/>
    <x v="60"/>
    <n v="-5909.9580004999998"/>
  </r>
  <r>
    <s v="Baseline"/>
    <s v="Base"/>
    <x v="0"/>
    <x v="0"/>
    <x v="67"/>
    <s v=" Total_JP"/>
    <x v="61"/>
    <n v="-7223.2820007"/>
  </r>
  <r>
    <s v="Baseline"/>
    <s v="Base"/>
    <x v="0"/>
    <x v="0"/>
    <x v="67"/>
    <s v=" Total_JP"/>
    <x v="62"/>
    <n v="-7879.9440007000003"/>
  </r>
  <r>
    <s v="Baseline"/>
    <s v="Base"/>
    <x v="0"/>
    <x v="0"/>
    <x v="67"/>
    <s v=" Total_JP"/>
    <x v="63"/>
    <n v="-7223.2820007"/>
  </r>
  <r>
    <s v="Baseline"/>
    <s v="Base"/>
    <x v="0"/>
    <x v="0"/>
    <x v="67"/>
    <s v=" Total_JP"/>
    <x v="64"/>
    <n v="-7879.9440007000003"/>
  </r>
  <r>
    <s v="Baseline"/>
    <s v="Base"/>
    <x v="0"/>
    <x v="0"/>
    <x v="67"/>
    <s v=" Total_JP"/>
    <x v="65"/>
    <n v="-7879.9440007000003"/>
  </r>
  <r>
    <s v="Baseline"/>
    <s v="Base"/>
    <x v="0"/>
    <x v="0"/>
    <x v="67"/>
    <s v=" Total_JP"/>
    <x v="66"/>
    <n v="-7879.9440007000003"/>
  </r>
  <r>
    <s v="Baseline"/>
    <s v="Base"/>
    <x v="0"/>
    <x v="0"/>
    <x v="67"/>
    <s v=" Total_JP"/>
    <x v="67"/>
    <n v="-8536.6060008000004"/>
  </r>
  <r>
    <s v="Baseline"/>
    <s v="Base"/>
    <x v="0"/>
    <x v="0"/>
    <x v="67"/>
    <s v=" Total_JP"/>
    <x v="68"/>
    <n v="-11163.254000999999"/>
  </r>
  <r>
    <s v="Baseline"/>
    <s v="Base"/>
    <x v="0"/>
    <x v="0"/>
    <x v="67"/>
    <s v=" Total_JP"/>
    <x v="69"/>
    <n v="-11819.9160011"/>
  </r>
  <r>
    <s v="Baseline"/>
    <s v="Base"/>
    <x v="0"/>
    <x v="0"/>
    <x v="67"/>
    <s v=" Total_JP"/>
    <x v="70"/>
    <n v="-13789.902001300001"/>
  </r>
  <r>
    <s v="Baseline"/>
    <s v="Base"/>
    <x v="0"/>
    <x v="0"/>
    <x v="67"/>
    <s v=" Total_JP"/>
    <x v="71"/>
    <n v="-11163.254000999999"/>
  </r>
  <r>
    <s v="Baseline"/>
    <s v="Base"/>
    <x v="0"/>
    <x v="0"/>
    <x v="67"/>
    <s v=" Total_JP"/>
    <x v="72"/>
    <n v="-13789.902001300001"/>
  </r>
  <r>
    <s v="Baseline"/>
    <s v="Base"/>
    <x v="0"/>
    <x v="0"/>
    <x v="67"/>
    <s v=" Total_JP"/>
    <x v="73"/>
    <n v="-15103.2260014"/>
  </r>
  <r>
    <s v="Baseline"/>
    <s v="Base"/>
    <x v="0"/>
    <x v="0"/>
    <x v="67"/>
    <s v=" Total_JP"/>
    <x v="74"/>
    <n v="-15759.8880015"/>
  </r>
  <r>
    <s v="Baseline"/>
    <s v="Base"/>
    <x v="0"/>
    <x v="0"/>
    <x v="67"/>
    <s v=" Total_JP"/>
    <x v="75"/>
    <n v="-15103.2260014"/>
  </r>
  <r>
    <s v="Baseline"/>
    <s v="Base"/>
    <x v="0"/>
    <x v="0"/>
    <x v="67"/>
    <s v=" Total_JP"/>
    <x v="76"/>
    <n v="-14446.564001299999"/>
  </r>
  <r>
    <s v="Baseline"/>
    <s v="Base"/>
    <x v="0"/>
    <x v="0"/>
    <x v="67"/>
    <s v=" Total_JP"/>
    <x v="77"/>
    <n v="-16416.5500015"/>
  </r>
  <r>
    <s v="Baseline"/>
    <s v="Base"/>
    <x v="0"/>
    <x v="0"/>
    <x v="67"/>
    <s v=" Total_JP"/>
    <x v="78"/>
    <n v="-17073.212001600001"/>
  </r>
  <r>
    <s v="Baseline"/>
    <s v="Base"/>
    <x v="0"/>
    <x v="0"/>
    <x v="67"/>
    <s v=" Total_JP"/>
    <x v="79"/>
    <n v="-13789.902001300001"/>
  </r>
  <r>
    <s v="Baseline"/>
    <s v="Base"/>
    <x v="0"/>
    <x v="0"/>
    <x v="67"/>
    <s v=" Total_JP"/>
    <x v="80"/>
    <n v="-16416.5500015"/>
  </r>
  <r>
    <s v="Baseline"/>
    <s v="Base"/>
    <x v="0"/>
    <x v="0"/>
    <x v="67"/>
    <s v=" Total_JP"/>
    <x v="81"/>
    <n v="-16416.5500015"/>
  </r>
  <r>
    <s v="Baseline"/>
    <s v="Base"/>
    <x v="0"/>
    <x v="0"/>
    <x v="67"/>
    <s v=" Total_JP"/>
    <x v="82"/>
    <n v="-18386.536001699998"/>
  </r>
  <r>
    <s v="Baseline"/>
    <s v="Base"/>
    <x v="0"/>
    <x v="0"/>
    <x v="67"/>
    <s v=" Total_JP"/>
    <x v="83"/>
    <n v="-19699.8600018"/>
  </r>
  <r>
    <s v="Baseline"/>
    <s v="Base"/>
    <x v="0"/>
    <x v="0"/>
    <x v="67"/>
    <s v=" Total_JP"/>
    <x v="84"/>
    <n v="-19043.198001799999"/>
  </r>
  <r>
    <s v="Baseline"/>
    <s v="Base"/>
    <x v="0"/>
    <x v="0"/>
    <x v="67"/>
    <s v=" Total_JP"/>
    <x v="85"/>
    <n v="-19043.198001799999"/>
  </r>
  <r>
    <s v="Baseline"/>
    <s v="Base"/>
    <x v="0"/>
    <x v="0"/>
    <x v="67"/>
    <s v=" Total_JP"/>
    <x v="86"/>
    <n v="-17729.874001600001"/>
  </r>
  <r>
    <s v="Baseline"/>
    <s v="Base"/>
    <x v="0"/>
    <x v="0"/>
    <x v="67"/>
    <s v=" Total_JP"/>
    <x v="87"/>
    <n v="-17729.874001600001"/>
  </r>
  <r>
    <s v="Baseline"/>
    <s v="Base"/>
    <x v="0"/>
    <x v="0"/>
    <x v="67"/>
    <s v=" Total_JP"/>
    <x v="88"/>
    <n v="-16416.5500015"/>
  </r>
  <r>
    <s v="Baseline"/>
    <s v="Base"/>
    <x v="0"/>
    <x v="0"/>
    <x v="67"/>
    <s v=" Total_JP"/>
    <x v="89"/>
    <n v="-13133.2400012"/>
  </r>
  <r>
    <s v="Baseline"/>
    <s v="Base"/>
    <x v="0"/>
    <x v="0"/>
    <x v="67"/>
    <s v=" Total_JP"/>
    <x v="90"/>
    <n v="-13789.902001300001"/>
  </r>
  <r>
    <s v="Baseline"/>
    <s v="Base"/>
    <x v="0"/>
    <x v="0"/>
    <x v="67"/>
    <s v=" Total_JP"/>
    <x v="91"/>
    <n v="-11819.9160011"/>
  </r>
  <r>
    <s v="Baseline"/>
    <s v="Base"/>
    <x v="0"/>
    <x v="0"/>
    <x v="67"/>
    <s v=" Total_JP"/>
    <x v="92"/>
    <n v="-11819.9160011"/>
  </r>
  <r>
    <s v="Baseline"/>
    <s v="Base"/>
    <x v="0"/>
    <x v="0"/>
    <x v="67"/>
    <s v=" Total_JP"/>
    <x v="93"/>
    <n v="-10506.592001000001"/>
  </r>
  <r>
    <s v="Baseline"/>
    <s v="Base"/>
    <x v="0"/>
    <x v="0"/>
    <x v="67"/>
    <s v=" Total_JP"/>
    <x v="94"/>
    <n v="-10506.592001000001"/>
  </r>
  <r>
    <s v="Baseline"/>
    <s v="Base"/>
    <x v="0"/>
    <x v="0"/>
    <x v="67"/>
    <s v=" Total_JP"/>
    <x v="95"/>
    <n v="-9849.9300008999999"/>
  </r>
  <r>
    <s v="Baseline"/>
    <s v="Base"/>
    <x v="0"/>
    <x v="0"/>
    <x v="67"/>
    <s v=" Total_JP"/>
    <x v="96"/>
    <n v="-8536.6060008000004"/>
  </r>
  <r>
    <s v="Baseline"/>
    <s v="Base"/>
    <x v="0"/>
    <x v="0"/>
    <x v="67"/>
    <s v=" Total_JP"/>
    <x v="97"/>
    <n v="-11163.254000999999"/>
  </r>
  <r>
    <s v="Baseline"/>
    <s v="Base"/>
    <x v="0"/>
    <x v="0"/>
    <x v="67"/>
    <s v=" Total_JP"/>
    <x v="98"/>
    <n v="-7879.9440007000003"/>
  </r>
  <r>
    <s v="Baseline"/>
    <s v="Base"/>
    <x v="0"/>
    <x v="0"/>
    <x v="67"/>
    <s v=" Total_JP"/>
    <x v="99"/>
    <n v="-5909.9580004999998"/>
  </r>
  <r>
    <s v="Baseline"/>
    <s v="Base"/>
    <x v="0"/>
    <x v="0"/>
    <x v="67"/>
    <s v=" Total_JP"/>
    <x v="100"/>
    <n v="-6566.6200005999999"/>
  </r>
  <r>
    <s v="Baseline"/>
    <s v="Base"/>
    <x v="0"/>
    <x v="0"/>
    <x v="67"/>
    <s v=" Total_JP"/>
    <x v="101"/>
    <n v="-3939.9720004000001"/>
  </r>
  <r>
    <s v="Baseline"/>
    <s v="Base"/>
    <x v="0"/>
    <x v="0"/>
    <x v="67"/>
    <s v=" Total_JP"/>
    <x v="102"/>
    <n v="-4596.6340004000003"/>
  </r>
  <r>
    <s v="Baseline"/>
    <s v="Base"/>
    <x v="0"/>
    <x v="0"/>
    <x v="67"/>
    <s v=" Total_JP"/>
    <x v="103"/>
    <n v="-3939.9720004000001"/>
  </r>
  <r>
    <s v="Baseline"/>
    <s v="Base"/>
    <x v="0"/>
    <x v="0"/>
    <x v="67"/>
    <s v=" Total_JP"/>
    <x v="104"/>
    <n v="-2626.6480001999998"/>
  </r>
  <r>
    <s v="Baseline"/>
    <s v="Base"/>
    <x v="0"/>
    <x v="0"/>
    <x v="67"/>
    <s v=" Total_JP"/>
    <x v="105"/>
    <n v="-3939.9720004000001"/>
  </r>
  <r>
    <s v="Baseline"/>
    <s v="Base"/>
    <x v="0"/>
    <x v="0"/>
    <x v="67"/>
    <s v=" Total_JP"/>
    <x v="106"/>
    <n v="-3283.3100003"/>
  </r>
  <r>
    <s v="Baseline"/>
    <s v="Base"/>
    <x v="0"/>
    <x v="0"/>
    <x v="67"/>
    <s v=" Total_JP"/>
    <x v="107"/>
    <n v="-3939.9720004000001"/>
  </r>
  <r>
    <s v="Baseline"/>
    <s v="Base"/>
    <x v="0"/>
    <x v="0"/>
    <x v="67"/>
    <s v=" Total_JP"/>
    <x v="108"/>
    <n v="-5253.2960005000004"/>
  </r>
  <r>
    <s v="Baseline"/>
    <s v="Base"/>
    <x v="0"/>
    <x v="0"/>
    <x v="67"/>
    <s v=" Total_JP"/>
    <x v="109"/>
    <n v="-5253.2960005000004"/>
  </r>
  <r>
    <s v="Baseline"/>
    <s v="Base"/>
    <x v="0"/>
    <x v="0"/>
    <x v="67"/>
    <s v=" Total_JP"/>
    <x v="110"/>
    <n v="-5909.9580004999998"/>
  </r>
  <r>
    <s v="Baseline"/>
    <s v="Base"/>
    <x v="0"/>
    <x v="0"/>
    <x v="67"/>
    <s v=" Total_JP"/>
    <x v="111"/>
    <n v="-5909.9580004999998"/>
  </r>
  <r>
    <s v="Baseline"/>
    <s v="Base"/>
    <x v="0"/>
    <x v="0"/>
    <x v="67"/>
    <s v=" Total_JP"/>
    <x v="112"/>
    <n v="-7223.2820007"/>
  </r>
  <r>
    <s v="Baseline"/>
    <s v="Base"/>
    <x v="0"/>
    <x v="0"/>
    <x v="67"/>
    <s v=" Total_JP"/>
    <x v="113"/>
    <n v="-7223.2820007"/>
  </r>
  <r>
    <s v="Baseline"/>
    <s v="Base"/>
    <x v="0"/>
    <x v="0"/>
    <x v="67"/>
    <s v=" Total_JP"/>
    <x v="114"/>
    <n v="-9193.2680008000007"/>
  </r>
  <r>
    <s v="Baseline"/>
    <s v="Base"/>
    <x v="0"/>
    <x v="0"/>
    <x v="67"/>
    <s v=" Total_JP"/>
    <x v="115"/>
    <n v="-9193.2680008000007"/>
  </r>
  <r>
    <s v="Baseline"/>
    <s v="Base"/>
    <x v="0"/>
    <x v="0"/>
    <x v="67"/>
    <s v=" Total_JP"/>
    <x v="116"/>
    <n v="-11163.254000999999"/>
  </r>
  <r>
    <s v="Baseline"/>
    <s v="Base"/>
    <x v="0"/>
    <x v="0"/>
    <x v="67"/>
    <s v=" Total_JP"/>
    <x v="117"/>
    <n v="-7879.9440007000003"/>
  </r>
  <r>
    <s v="Baseline"/>
    <s v="Base"/>
    <x v="0"/>
    <x v="0"/>
    <x v="67"/>
    <s v=" Total_JP"/>
    <x v="118"/>
    <n v="-9849.9300008999999"/>
  </r>
  <r>
    <s v="Baseline"/>
    <s v="Base"/>
    <x v="0"/>
    <x v="0"/>
    <x v="67"/>
    <s v=" Total_JP"/>
    <x v="119"/>
    <n v="-11163.254000999999"/>
  </r>
  <r>
    <s v="Baseline"/>
    <s v="Base"/>
    <x v="0"/>
    <x v="0"/>
    <x v="67"/>
    <s v=" Total_JP"/>
    <x v="120"/>
    <n v="-11163.254000999999"/>
  </r>
  <r>
    <s v="Baseline"/>
    <s v="Base"/>
    <x v="0"/>
    <x v="0"/>
    <x v="67"/>
    <s v=" Total_JP"/>
    <x v="121"/>
    <n v="-12476.5780012"/>
  </r>
  <r>
    <s v="Baseline"/>
    <s v="Base"/>
    <x v="0"/>
    <x v="0"/>
    <x v="67"/>
    <s v=" Total_JP"/>
    <x v="122"/>
    <n v="-12476.5780012"/>
  </r>
  <r>
    <s v="Baseline"/>
    <s v="Base"/>
    <x v="0"/>
    <x v="0"/>
    <x v="67"/>
    <s v=" Total_JP"/>
    <x v="123"/>
    <n v="-13133.2400012"/>
  </r>
  <r>
    <s v="Baseline"/>
    <s v="Base"/>
    <x v="0"/>
    <x v="0"/>
    <x v="67"/>
    <s v=" Total_JP"/>
    <x v="124"/>
    <n v="-13789.902001300001"/>
  </r>
  <r>
    <s v="Baseline"/>
    <s v="Base"/>
    <x v="0"/>
    <x v="0"/>
    <x v="67"/>
    <s v=" Total_JP"/>
    <x v="125"/>
    <n v="-13789.902001300001"/>
  </r>
  <r>
    <s v="Baseline"/>
    <s v="Base"/>
    <x v="0"/>
    <x v="0"/>
    <x v="67"/>
    <s v=" Total_JP"/>
    <x v="126"/>
    <n v="-15759.8880015"/>
  </r>
  <r>
    <s v="Baseline"/>
    <s v="Base"/>
    <x v="0"/>
    <x v="0"/>
    <x v="67"/>
    <s v=" Total_JP"/>
    <x v="127"/>
    <n v="-14446.564001299999"/>
  </r>
  <r>
    <s v="Baseline"/>
    <s v="Base"/>
    <x v="0"/>
    <x v="0"/>
    <x v="67"/>
    <s v=" Total_JP"/>
    <x v="128"/>
    <n v="-15103.2260014"/>
  </r>
  <r>
    <s v="Baseline"/>
    <s v="Base"/>
    <x v="0"/>
    <x v="0"/>
    <x v="67"/>
    <s v=" Total_JP"/>
    <x v="129"/>
    <n v="-14446.564001299999"/>
  </r>
  <r>
    <s v="Baseline"/>
    <s v="Base"/>
    <x v="0"/>
    <x v="0"/>
    <x v="67"/>
    <s v=" Total_JP"/>
    <x v="130"/>
    <n v="-16416.5500015"/>
  </r>
  <r>
    <s v="Baseline"/>
    <s v="Base"/>
    <x v="0"/>
    <x v="0"/>
    <x v="67"/>
    <s v=" Total_JP"/>
    <x v="131"/>
    <n v="-17729.874001600001"/>
  </r>
  <r>
    <s v="Baseline"/>
    <s v="Base"/>
    <x v="0"/>
    <x v="0"/>
    <x v="67"/>
    <s v=" Total_JP"/>
    <x v="132"/>
    <n v="-19043.198001799999"/>
  </r>
  <r>
    <s v="Baseline"/>
    <s v="Base"/>
    <x v="0"/>
    <x v="0"/>
    <x v="67"/>
    <s v=" Total_JP"/>
    <x v="133"/>
    <n v="-17729.874001600001"/>
  </r>
  <r>
    <s v="Baseline"/>
    <s v="Base"/>
    <x v="0"/>
    <x v="0"/>
    <x v="67"/>
    <s v=" Total_JP"/>
    <x v="134"/>
    <n v="-18386.536001699998"/>
  </r>
  <r>
    <s v="Baseline"/>
    <s v="Base"/>
    <x v="0"/>
    <x v="0"/>
    <x v="67"/>
    <s v=" Total_JP"/>
    <x v="135"/>
    <n v="-16416.5500015"/>
  </r>
  <r>
    <s v="Baseline"/>
    <s v="Base"/>
    <x v="0"/>
    <x v="0"/>
    <x v="67"/>
    <s v=" Total_JP"/>
    <x v="136"/>
    <n v="-17073.212001600001"/>
  </r>
  <r>
    <s v="Baseline"/>
    <s v="Base"/>
    <x v="0"/>
    <x v="0"/>
    <x v="67"/>
    <s v=" Total_JP"/>
    <x v="137"/>
    <n v="-19043.198001799999"/>
  </r>
  <r>
    <s v="Baseline"/>
    <s v="Base"/>
    <x v="0"/>
    <x v="0"/>
    <x v="67"/>
    <s v=" Total_JP"/>
    <x v="138"/>
    <n v="-15103.2260014"/>
  </r>
  <r>
    <s v="Baseline"/>
    <s v="Base"/>
    <x v="0"/>
    <x v="0"/>
    <x v="67"/>
    <s v=" Total_JP"/>
    <x v="139"/>
    <n v="-14446.564001299999"/>
  </r>
  <r>
    <s v="Baseline"/>
    <s v="Base"/>
    <x v="0"/>
    <x v="0"/>
    <x v="67"/>
    <s v=" Total_JP"/>
    <x v="140"/>
    <n v="-15103.2260014"/>
  </r>
  <r>
    <s v="Baseline"/>
    <s v="Base"/>
    <x v="0"/>
    <x v="0"/>
    <x v="67"/>
    <s v=" Total_JP"/>
    <x v="141"/>
    <n v="-15103.2260014"/>
  </r>
  <r>
    <s v="Baseline"/>
    <s v="Base"/>
    <x v="0"/>
    <x v="0"/>
    <x v="67"/>
    <s v=" Total_JP"/>
    <x v="142"/>
    <n v="-13789.902001300001"/>
  </r>
  <r>
    <s v="Baseline"/>
    <s v="Base"/>
    <x v="0"/>
    <x v="0"/>
    <x v="67"/>
    <s v=" Total_JP"/>
    <x v="143"/>
    <n v="-15103.2260014"/>
  </r>
  <r>
    <s v="Baseline"/>
    <s v="Base"/>
    <x v="0"/>
    <x v="0"/>
    <x v="67"/>
    <s v=" Total_JP"/>
    <x v="144"/>
    <n v="-13133.2400012"/>
  </r>
  <r>
    <s v="Baseline"/>
    <s v="Base"/>
    <x v="0"/>
    <x v="0"/>
    <x v="67"/>
    <s v=" Total_JP"/>
    <x v="145"/>
    <n v="-9193.2680008000007"/>
  </r>
  <r>
    <s v="Baseline"/>
    <s v="Base"/>
    <x v="0"/>
    <x v="0"/>
    <x v="67"/>
    <s v=" Total_JP"/>
    <x v="146"/>
    <n v="-9849.9300008999999"/>
  </r>
  <r>
    <s v="Baseline"/>
    <s v="Base"/>
    <x v="0"/>
    <x v="0"/>
    <x v="67"/>
    <s v=" Total_JP"/>
    <x v="147"/>
    <n v="-10506.592001000001"/>
  </r>
  <r>
    <s v="Baseline"/>
    <s v="Base"/>
    <x v="0"/>
    <x v="0"/>
    <x v="67"/>
    <s v=" Total_JP"/>
    <x v="148"/>
    <n v="-9849.9300008999999"/>
  </r>
  <r>
    <s v="Baseline"/>
    <s v="Base"/>
    <x v="0"/>
    <x v="0"/>
    <x v="67"/>
    <s v=" Total_JP"/>
    <x v="149"/>
    <n v="-8536.6060008000004"/>
  </r>
  <r>
    <s v="Baseline"/>
    <s v="Base"/>
    <x v="0"/>
    <x v="0"/>
    <x v="67"/>
    <s v=" Total_JP"/>
    <x v="150"/>
    <n v="-7223.2820007"/>
  </r>
  <r>
    <s v="Baseline"/>
    <s v="Base"/>
    <x v="0"/>
    <x v="0"/>
    <x v="67"/>
    <s v=" Total_JP"/>
    <x v="151"/>
    <n v="-6566.6200005999999"/>
  </r>
  <r>
    <s v="Baseline"/>
    <s v="Base"/>
    <x v="0"/>
    <x v="0"/>
    <x v="67"/>
    <s v=" Total_JP"/>
    <x v="152"/>
    <n v="-6566.6200005999999"/>
  </r>
  <r>
    <s v="Baseline"/>
    <s v="Base"/>
    <x v="0"/>
    <x v="0"/>
    <x v="67"/>
    <s v=" Total_JP"/>
    <x v="153"/>
    <n v="-4596.6340004000003"/>
  </r>
  <r>
    <s v="Baseline"/>
    <s v="Base"/>
    <x v="0"/>
    <x v="0"/>
    <x v="67"/>
    <s v=" Total_JP"/>
    <x v="154"/>
    <n v="-4596.6340004000003"/>
  </r>
  <r>
    <s v="Baseline"/>
    <s v="Base"/>
    <x v="0"/>
    <x v="0"/>
    <x v="67"/>
    <s v=" Total_JP"/>
    <x v="155"/>
    <n v="-2626.6480001999998"/>
  </r>
  <r>
    <s v="Media"/>
    <s v="Incremental"/>
    <x v="0"/>
    <x v="0"/>
    <x v="68"/>
    <s v=" Total_JP"/>
    <x v="0"/>
    <n v="0"/>
  </r>
  <r>
    <s v="Media"/>
    <s v="Incremental"/>
    <x v="0"/>
    <x v="0"/>
    <x v="68"/>
    <s v=" Total_JP"/>
    <x v="1"/>
    <n v="0"/>
  </r>
  <r>
    <s v="Media"/>
    <s v="Incremental"/>
    <x v="0"/>
    <x v="0"/>
    <x v="68"/>
    <s v=" Total_JP"/>
    <x v="2"/>
    <n v="0"/>
  </r>
  <r>
    <s v="Media"/>
    <s v="Incremental"/>
    <x v="0"/>
    <x v="0"/>
    <x v="68"/>
    <s v=" Total_JP"/>
    <x v="3"/>
    <n v="0"/>
  </r>
  <r>
    <s v="Media"/>
    <s v="Incremental"/>
    <x v="0"/>
    <x v="0"/>
    <x v="68"/>
    <s v=" Total_JP"/>
    <x v="4"/>
    <n v="0"/>
  </r>
  <r>
    <s v="Media"/>
    <s v="Incremental"/>
    <x v="0"/>
    <x v="0"/>
    <x v="68"/>
    <s v=" Total_JP"/>
    <x v="5"/>
    <n v="0"/>
  </r>
  <r>
    <s v="Media"/>
    <s v="Incremental"/>
    <x v="0"/>
    <x v="0"/>
    <x v="68"/>
    <s v=" Total_JP"/>
    <x v="6"/>
    <n v="0"/>
  </r>
  <r>
    <s v="Media"/>
    <s v="Incremental"/>
    <x v="0"/>
    <x v="0"/>
    <x v="68"/>
    <s v=" Total_JP"/>
    <x v="7"/>
    <n v="0"/>
  </r>
  <r>
    <s v="Media"/>
    <s v="Incremental"/>
    <x v="0"/>
    <x v="0"/>
    <x v="68"/>
    <s v=" Total_JP"/>
    <x v="8"/>
    <n v="0"/>
  </r>
  <r>
    <s v="Media"/>
    <s v="Incremental"/>
    <x v="0"/>
    <x v="0"/>
    <x v="68"/>
    <s v=" Total_JP"/>
    <x v="9"/>
    <n v="0"/>
  </r>
  <r>
    <s v="Media"/>
    <s v="Incremental"/>
    <x v="0"/>
    <x v="0"/>
    <x v="68"/>
    <s v=" Total_JP"/>
    <x v="10"/>
    <n v="0"/>
  </r>
  <r>
    <s v="Media"/>
    <s v="Incremental"/>
    <x v="0"/>
    <x v="0"/>
    <x v="68"/>
    <s v=" Total_JP"/>
    <x v="11"/>
    <n v="0"/>
  </r>
  <r>
    <s v="Media"/>
    <s v="Incremental"/>
    <x v="0"/>
    <x v="0"/>
    <x v="68"/>
    <s v=" Total_JP"/>
    <x v="12"/>
    <n v="0"/>
  </r>
  <r>
    <s v="Media"/>
    <s v="Incremental"/>
    <x v="0"/>
    <x v="0"/>
    <x v="68"/>
    <s v=" Total_JP"/>
    <x v="13"/>
    <n v="0"/>
  </r>
  <r>
    <s v="Media"/>
    <s v="Incremental"/>
    <x v="0"/>
    <x v="0"/>
    <x v="68"/>
    <s v=" Total_JP"/>
    <x v="14"/>
    <n v="0"/>
  </r>
  <r>
    <s v="Media"/>
    <s v="Incremental"/>
    <x v="0"/>
    <x v="0"/>
    <x v="68"/>
    <s v=" Total_JP"/>
    <x v="15"/>
    <n v="0"/>
  </r>
  <r>
    <s v="Media"/>
    <s v="Incremental"/>
    <x v="0"/>
    <x v="0"/>
    <x v="68"/>
    <s v=" Total_JP"/>
    <x v="16"/>
    <n v="0"/>
  </r>
  <r>
    <s v="Media"/>
    <s v="Incremental"/>
    <x v="0"/>
    <x v="0"/>
    <x v="68"/>
    <s v=" Total_JP"/>
    <x v="17"/>
    <n v="0"/>
  </r>
  <r>
    <s v="Media"/>
    <s v="Incremental"/>
    <x v="0"/>
    <x v="0"/>
    <x v="68"/>
    <s v=" Total_JP"/>
    <x v="18"/>
    <n v="0"/>
  </r>
  <r>
    <s v="Media"/>
    <s v="Incremental"/>
    <x v="0"/>
    <x v="0"/>
    <x v="68"/>
    <s v=" Total_JP"/>
    <x v="19"/>
    <n v="0"/>
  </r>
  <r>
    <s v="Media"/>
    <s v="Incremental"/>
    <x v="0"/>
    <x v="0"/>
    <x v="68"/>
    <s v=" Total_JP"/>
    <x v="20"/>
    <n v="0"/>
  </r>
  <r>
    <s v="Media"/>
    <s v="Incremental"/>
    <x v="0"/>
    <x v="0"/>
    <x v="68"/>
    <s v=" Total_JP"/>
    <x v="21"/>
    <n v="0"/>
  </r>
  <r>
    <s v="Media"/>
    <s v="Incremental"/>
    <x v="0"/>
    <x v="0"/>
    <x v="68"/>
    <s v=" Total_JP"/>
    <x v="22"/>
    <n v="0"/>
  </r>
  <r>
    <s v="Media"/>
    <s v="Incremental"/>
    <x v="0"/>
    <x v="0"/>
    <x v="68"/>
    <s v=" Total_JP"/>
    <x v="23"/>
    <n v="0"/>
  </r>
  <r>
    <s v="Media"/>
    <s v="Incremental"/>
    <x v="0"/>
    <x v="0"/>
    <x v="68"/>
    <s v=" Total_JP"/>
    <x v="24"/>
    <n v="0"/>
  </r>
  <r>
    <s v="Media"/>
    <s v="Incremental"/>
    <x v="0"/>
    <x v="0"/>
    <x v="68"/>
    <s v=" Total_JP"/>
    <x v="25"/>
    <n v="0"/>
  </r>
  <r>
    <s v="Media"/>
    <s v="Incremental"/>
    <x v="0"/>
    <x v="0"/>
    <x v="68"/>
    <s v=" Total_JP"/>
    <x v="26"/>
    <n v="0"/>
  </r>
  <r>
    <s v="Media"/>
    <s v="Incremental"/>
    <x v="0"/>
    <x v="0"/>
    <x v="68"/>
    <s v=" Total_JP"/>
    <x v="27"/>
    <n v="0"/>
  </r>
  <r>
    <s v="Media"/>
    <s v="Incremental"/>
    <x v="0"/>
    <x v="0"/>
    <x v="68"/>
    <s v=" Total_JP"/>
    <x v="28"/>
    <n v="0"/>
  </r>
  <r>
    <s v="Media"/>
    <s v="Incremental"/>
    <x v="0"/>
    <x v="0"/>
    <x v="68"/>
    <s v=" Total_JP"/>
    <x v="29"/>
    <n v="0"/>
  </r>
  <r>
    <s v="Media"/>
    <s v="Incremental"/>
    <x v="0"/>
    <x v="0"/>
    <x v="68"/>
    <s v=" Total_JP"/>
    <x v="30"/>
    <n v="0"/>
  </r>
  <r>
    <s v="Media"/>
    <s v="Incremental"/>
    <x v="0"/>
    <x v="0"/>
    <x v="68"/>
    <s v=" Total_JP"/>
    <x v="31"/>
    <n v="0"/>
  </r>
  <r>
    <s v="Media"/>
    <s v="Incremental"/>
    <x v="0"/>
    <x v="0"/>
    <x v="68"/>
    <s v=" Total_JP"/>
    <x v="32"/>
    <n v="0"/>
  </r>
  <r>
    <s v="Media"/>
    <s v="Incremental"/>
    <x v="0"/>
    <x v="0"/>
    <x v="68"/>
    <s v=" Total_JP"/>
    <x v="33"/>
    <n v="0"/>
  </r>
  <r>
    <s v="Media"/>
    <s v="Incremental"/>
    <x v="0"/>
    <x v="0"/>
    <x v="68"/>
    <s v=" Total_JP"/>
    <x v="34"/>
    <n v="0"/>
  </r>
  <r>
    <s v="Media"/>
    <s v="Incremental"/>
    <x v="0"/>
    <x v="0"/>
    <x v="68"/>
    <s v=" Total_JP"/>
    <x v="35"/>
    <n v="0"/>
  </r>
  <r>
    <s v="Media"/>
    <s v="Incremental"/>
    <x v="0"/>
    <x v="0"/>
    <x v="68"/>
    <s v=" Total_JP"/>
    <x v="36"/>
    <n v="0"/>
  </r>
  <r>
    <s v="Media"/>
    <s v="Incremental"/>
    <x v="0"/>
    <x v="0"/>
    <x v="68"/>
    <s v=" Total_JP"/>
    <x v="37"/>
    <n v="0"/>
  </r>
  <r>
    <s v="Media"/>
    <s v="Incremental"/>
    <x v="0"/>
    <x v="0"/>
    <x v="68"/>
    <s v=" Total_JP"/>
    <x v="38"/>
    <n v="0"/>
  </r>
  <r>
    <s v="Media"/>
    <s v="Incremental"/>
    <x v="0"/>
    <x v="0"/>
    <x v="68"/>
    <s v=" Total_JP"/>
    <x v="39"/>
    <n v="0"/>
  </r>
  <r>
    <s v="Media"/>
    <s v="Incremental"/>
    <x v="0"/>
    <x v="0"/>
    <x v="68"/>
    <s v=" Total_JP"/>
    <x v="40"/>
    <n v="0"/>
  </r>
  <r>
    <s v="Media"/>
    <s v="Incremental"/>
    <x v="0"/>
    <x v="0"/>
    <x v="68"/>
    <s v=" Total_JP"/>
    <x v="41"/>
    <n v="0"/>
  </r>
  <r>
    <s v="Media"/>
    <s v="Incremental"/>
    <x v="0"/>
    <x v="0"/>
    <x v="68"/>
    <s v=" Total_JP"/>
    <x v="42"/>
    <n v="0"/>
  </r>
  <r>
    <s v="Media"/>
    <s v="Incremental"/>
    <x v="0"/>
    <x v="0"/>
    <x v="68"/>
    <s v=" Total_JP"/>
    <x v="43"/>
    <n v="0"/>
  </r>
  <r>
    <s v="Media"/>
    <s v="Incremental"/>
    <x v="0"/>
    <x v="0"/>
    <x v="68"/>
    <s v=" Total_JP"/>
    <x v="44"/>
    <n v="0"/>
  </r>
  <r>
    <s v="Media"/>
    <s v="Incremental"/>
    <x v="0"/>
    <x v="0"/>
    <x v="68"/>
    <s v=" Total_JP"/>
    <x v="45"/>
    <n v="0"/>
  </r>
  <r>
    <s v="Media"/>
    <s v="Incremental"/>
    <x v="0"/>
    <x v="0"/>
    <x v="68"/>
    <s v=" Total_JP"/>
    <x v="46"/>
    <n v="0"/>
  </r>
  <r>
    <s v="Media"/>
    <s v="Incremental"/>
    <x v="0"/>
    <x v="0"/>
    <x v="68"/>
    <s v=" Total_JP"/>
    <x v="47"/>
    <n v="0"/>
  </r>
  <r>
    <s v="Media"/>
    <s v="Incremental"/>
    <x v="0"/>
    <x v="0"/>
    <x v="68"/>
    <s v=" Total_JP"/>
    <x v="48"/>
    <n v="0"/>
  </r>
  <r>
    <s v="Media"/>
    <s v="Incremental"/>
    <x v="0"/>
    <x v="0"/>
    <x v="68"/>
    <s v=" Total_JP"/>
    <x v="49"/>
    <n v="0"/>
  </r>
  <r>
    <s v="Media"/>
    <s v="Incremental"/>
    <x v="0"/>
    <x v="0"/>
    <x v="68"/>
    <s v=" Total_JP"/>
    <x v="50"/>
    <n v="0"/>
  </r>
  <r>
    <s v="Media"/>
    <s v="Incremental"/>
    <x v="0"/>
    <x v="0"/>
    <x v="68"/>
    <s v=" Total_JP"/>
    <x v="51"/>
    <n v="0"/>
  </r>
  <r>
    <s v="Media"/>
    <s v="Incremental"/>
    <x v="0"/>
    <x v="0"/>
    <x v="68"/>
    <s v=" Total_JP"/>
    <x v="52"/>
    <n v="0"/>
  </r>
  <r>
    <s v="Media"/>
    <s v="Incremental"/>
    <x v="0"/>
    <x v="0"/>
    <x v="68"/>
    <s v=" Total_JP"/>
    <x v="53"/>
    <n v="0"/>
  </r>
  <r>
    <s v="Media"/>
    <s v="Incremental"/>
    <x v="0"/>
    <x v="0"/>
    <x v="68"/>
    <s v=" Total_JP"/>
    <x v="54"/>
    <n v="0"/>
  </r>
  <r>
    <s v="Media"/>
    <s v="Incremental"/>
    <x v="0"/>
    <x v="0"/>
    <x v="68"/>
    <s v=" Total_JP"/>
    <x v="55"/>
    <n v="0"/>
  </r>
  <r>
    <s v="Media"/>
    <s v="Incremental"/>
    <x v="0"/>
    <x v="0"/>
    <x v="68"/>
    <s v=" Total_JP"/>
    <x v="56"/>
    <n v="0"/>
  </r>
  <r>
    <s v="Media"/>
    <s v="Incremental"/>
    <x v="0"/>
    <x v="0"/>
    <x v="68"/>
    <s v=" Total_JP"/>
    <x v="57"/>
    <n v="0"/>
  </r>
  <r>
    <s v="Media"/>
    <s v="Incremental"/>
    <x v="0"/>
    <x v="0"/>
    <x v="68"/>
    <s v=" Total_JP"/>
    <x v="58"/>
    <n v="0"/>
  </r>
  <r>
    <s v="Media"/>
    <s v="Incremental"/>
    <x v="0"/>
    <x v="0"/>
    <x v="68"/>
    <s v=" Total_JP"/>
    <x v="59"/>
    <n v="0"/>
  </r>
  <r>
    <s v="Media"/>
    <s v="Incremental"/>
    <x v="0"/>
    <x v="0"/>
    <x v="68"/>
    <s v=" Total_JP"/>
    <x v="60"/>
    <n v="0"/>
  </r>
  <r>
    <s v="Media"/>
    <s v="Incremental"/>
    <x v="0"/>
    <x v="0"/>
    <x v="68"/>
    <s v=" Total_JP"/>
    <x v="61"/>
    <n v="0"/>
  </r>
  <r>
    <s v="Media"/>
    <s v="Incremental"/>
    <x v="0"/>
    <x v="0"/>
    <x v="68"/>
    <s v=" Total_JP"/>
    <x v="62"/>
    <n v="0"/>
  </r>
  <r>
    <s v="Media"/>
    <s v="Incremental"/>
    <x v="0"/>
    <x v="0"/>
    <x v="68"/>
    <s v=" Total_JP"/>
    <x v="63"/>
    <n v="0"/>
  </r>
  <r>
    <s v="Media"/>
    <s v="Incremental"/>
    <x v="0"/>
    <x v="0"/>
    <x v="68"/>
    <s v=" Total_JP"/>
    <x v="64"/>
    <n v="0"/>
  </r>
  <r>
    <s v="Media"/>
    <s v="Incremental"/>
    <x v="0"/>
    <x v="0"/>
    <x v="68"/>
    <s v=" Total_JP"/>
    <x v="65"/>
    <n v="0"/>
  </r>
  <r>
    <s v="Media"/>
    <s v="Incremental"/>
    <x v="0"/>
    <x v="0"/>
    <x v="68"/>
    <s v=" Total_JP"/>
    <x v="66"/>
    <n v="0"/>
  </r>
  <r>
    <s v="Media"/>
    <s v="Incremental"/>
    <x v="0"/>
    <x v="0"/>
    <x v="68"/>
    <s v=" Total_JP"/>
    <x v="67"/>
    <n v="0"/>
  </r>
  <r>
    <s v="Media"/>
    <s v="Incremental"/>
    <x v="0"/>
    <x v="0"/>
    <x v="68"/>
    <s v=" Total_JP"/>
    <x v="68"/>
    <n v="0"/>
  </r>
  <r>
    <s v="Media"/>
    <s v="Incremental"/>
    <x v="0"/>
    <x v="0"/>
    <x v="68"/>
    <s v=" Total_JP"/>
    <x v="69"/>
    <n v="0"/>
  </r>
  <r>
    <s v="Media"/>
    <s v="Incremental"/>
    <x v="0"/>
    <x v="0"/>
    <x v="68"/>
    <s v=" Total_JP"/>
    <x v="70"/>
    <n v="0"/>
  </r>
  <r>
    <s v="Media"/>
    <s v="Incremental"/>
    <x v="0"/>
    <x v="0"/>
    <x v="68"/>
    <s v=" Total_JP"/>
    <x v="71"/>
    <n v="0"/>
  </r>
  <r>
    <s v="Media"/>
    <s v="Incremental"/>
    <x v="0"/>
    <x v="0"/>
    <x v="68"/>
    <s v=" Total_JP"/>
    <x v="72"/>
    <n v="0"/>
  </r>
  <r>
    <s v="Media"/>
    <s v="Incremental"/>
    <x v="0"/>
    <x v="0"/>
    <x v="68"/>
    <s v=" Total_JP"/>
    <x v="73"/>
    <n v="0"/>
  </r>
  <r>
    <s v="Media"/>
    <s v="Incremental"/>
    <x v="0"/>
    <x v="0"/>
    <x v="68"/>
    <s v=" Total_JP"/>
    <x v="74"/>
    <n v="0"/>
  </r>
  <r>
    <s v="Media"/>
    <s v="Incremental"/>
    <x v="0"/>
    <x v="0"/>
    <x v="68"/>
    <s v=" Total_JP"/>
    <x v="75"/>
    <n v="0"/>
  </r>
  <r>
    <s v="Media"/>
    <s v="Incremental"/>
    <x v="0"/>
    <x v="0"/>
    <x v="68"/>
    <s v=" Total_JP"/>
    <x v="76"/>
    <n v="0"/>
  </r>
  <r>
    <s v="Media"/>
    <s v="Incremental"/>
    <x v="0"/>
    <x v="0"/>
    <x v="68"/>
    <s v=" Total_JP"/>
    <x v="77"/>
    <n v="0"/>
  </r>
  <r>
    <s v="Media"/>
    <s v="Incremental"/>
    <x v="0"/>
    <x v="0"/>
    <x v="68"/>
    <s v=" Total_JP"/>
    <x v="78"/>
    <n v="0"/>
  </r>
  <r>
    <s v="Media"/>
    <s v="Incremental"/>
    <x v="0"/>
    <x v="0"/>
    <x v="68"/>
    <s v=" Total_JP"/>
    <x v="79"/>
    <n v="0"/>
  </r>
  <r>
    <s v="Media"/>
    <s v="Incremental"/>
    <x v="0"/>
    <x v="0"/>
    <x v="68"/>
    <s v=" Total_JP"/>
    <x v="80"/>
    <n v="0"/>
  </r>
  <r>
    <s v="Media"/>
    <s v="Incremental"/>
    <x v="0"/>
    <x v="0"/>
    <x v="68"/>
    <s v=" Total_JP"/>
    <x v="81"/>
    <n v="0"/>
  </r>
  <r>
    <s v="Media"/>
    <s v="Incremental"/>
    <x v="0"/>
    <x v="0"/>
    <x v="68"/>
    <s v=" Total_JP"/>
    <x v="82"/>
    <n v="0"/>
  </r>
  <r>
    <s v="Media"/>
    <s v="Incremental"/>
    <x v="0"/>
    <x v="0"/>
    <x v="68"/>
    <s v=" Total_JP"/>
    <x v="83"/>
    <n v="0"/>
  </r>
  <r>
    <s v="Media"/>
    <s v="Incremental"/>
    <x v="0"/>
    <x v="0"/>
    <x v="68"/>
    <s v=" Total_JP"/>
    <x v="84"/>
    <n v="0"/>
  </r>
  <r>
    <s v="Media"/>
    <s v="Incremental"/>
    <x v="0"/>
    <x v="0"/>
    <x v="68"/>
    <s v=" Total_JP"/>
    <x v="85"/>
    <n v="0"/>
  </r>
  <r>
    <s v="Media"/>
    <s v="Incremental"/>
    <x v="0"/>
    <x v="0"/>
    <x v="68"/>
    <s v=" Total_JP"/>
    <x v="86"/>
    <n v="0"/>
  </r>
  <r>
    <s v="Media"/>
    <s v="Incremental"/>
    <x v="0"/>
    <x v="0"/>
    <x v="68"/>
    <s v=" Total_JP"/>
    <x v="87"/>
    <n v="0"/>
  </r>
  <r>
    <s v="Media"/>
    <s v="Incremental"/>
    <x v="0"/>
    <x v="0"/>
    <x v="68"/>
    <s v=" Total_JP"/>
    <x v="88"/>
    <n v="0"/>
  </r>
  <r>
    <s v="Media"/>
    <s v="Incremental"/>
    <x v="0"/>
    <x v="0"/>
    <x v="68"/>
    <s v=" Total_JP"/>
    <x v="89"/>
    <n v="0"/>
  </r>
  <r>
    <s v="Media"/>
    <s v="Incremental"/>
    <x v="0"/>
    <x v="0"/>
    <x v="68"/>
    <s v=" Total_JP"/>
    <x v="90"/>
    <n v="0"/>
  </r>
  <r>
    <s v="Media"/>
    <s v="Incremental"/>
    <x v="0"/>
    <x v="0"/>
    <x v="68"/>
    <s v=" Total_JP"/>
    <x v="91"/>
    <n v="0"/>
  </r>
  <r>
    <s v="Media"/>
    <s v="Incremental"/>
    <x v="0"/>
    <x v="0"/>
    <x v="68"/>
    <s v=" Total_JP"/>
    <x v="92"/>
    <n v="0"/>
  </r>
  <r>
    <s v="Media"/>
    <s v="Incremental"/>
    <x v="0"/>
    <x v="0"/>
    <x v="68"/>
    <s v=" Total_JP"/>
    <x v="93"/>
    <n v="0"/>
  </r>
  <r>
    <s v="Media"/>
    <s v="Incremental"/>
    <x v="0"/>
    <x v="0"/>
    <x v="68"/>
    <s v=" Total_JP"/>
    <x v="94"/>
    <n v="0"/>
  </r>
  <r>
    <s v="Media"/>
    <s v="Incremental"/>
    <x v="0"/>
    <x v="0"/>
    <x v="68"/>
    <s v=" Total_JP"/>
    <x v="95"/>
    <n v="0"/>
  </r>
  <r>
    <s v="Media"/>
    <s v="Incremental"/>
    <x v="0"/>
    <x v="0"/>
    <x v="68"/>
    <s v=" Total_JP"/>
    <x v="96"/>
    <n v="0"/>
  </r>
  <r>
    <s v="Media"/>
    <s v="Incremental"/>
    <x v="0"/>
    <x v="0"/>
    <x v="68"/>
    <s v=" Total_JP"/>
    <x v="97"/>
    <n v="0"/>
  </r>
  <r>
    <s v="Media"/>
    <s v="Incremental"/>
    <x v="0"/>
    <x v="0"/>
    <x v="68"/>
    <s v=" Total_JP"/>
    <x v="98"/>
    <n v="0"/>
  </r>
  <r>
    <s v="Media"/>
    <s v="Incremental"/>
    <x v="0"/>
    <x v="0"/>
    <x v="68"/>
    <s v=" Total_JP"/>
    <x v="99"/>
    <n v="0"/>
  </r>
  <r>
    <s v="Media"/>
    <s v="Incremental"/>
    <x v="0"/>
    <x v="0"/>
    <x v="68"/>
    <s v=" Total_JP"/>
    <x v="100"/>
    <n v="0"/>
  </r>
  <r>
    <s v="Media"/>
    <s v="Incremental"/>
    <x v="0"/>
    <x v="0"/>
    <x v="68"/>
    <s v=" Total_JP"/>
    <x v="101"/>
    <n v="0"/>
  </r>
  <r>
    <s v="Media"/>
    <s v="Incremental"/>
    <x v="0"/>
    <x v="0"/>
    <x v="68"/>
    <s v=" Total_JP"/>
    <x v="102"/>
    <n v="0"/>
  </r>
  <r>
    <s v="Media"/>
    <s v="Incremental"/>
    <x v="0"/>
    <x v="0"/>
    <x v="68"/>
    <s v=" Total_JP"/>
    <x v="103"/>
    <n v="0"/>
  </r>
  <r>
    <s v="Media"/>
    <s v="Incremental"/>
    <x v="0"/>
    <x v="0"/>
    <x v="68"/>
    <s v=" Total_JP"/>
    <x v="104"/>
    <n v="0"/>
  </r>
  <r>
    <s v="Media"/>
    <s v="Incremental"/>
    <x v="0"/>
    <x v="0"/>
    <x v="68"/>
    <s v=" Total_JP"/>
    <x v="105"/>
    <n v="0"/>
  </r>
  <r>
    <s v="Media"/>
    <s v="Incremental"/>
    <x v="0"/>
    <x v="0"/>
    <x v="68"/>
    <s v=" Total_JP"/>
    <x v="106"/>
    <n v="0"/>
  </r>
  <r>
    <s v="Media"/>
    <s v="Incremental"/>
    <x v="0"/>
    <x v="0"/>
    <x v="68"/>
    <s v=" Total_JP"/>
    <x v="107"/>
    <n v="0"/>
  </r>
  <r>
    <s v="Media"/>
    <s v="Incremental"/>
    <x v="0"/>
    <x v="0"/>
    <x v="68"/>
    <s v=" Total_JP"/>
    <x v="108"/>
    <n v="0"/>
  </r>
  <r>
    <s v="Media"/>
    <s v="Incremental"/>
    <x v="0"/>
    <x v="0"/>
    <x v="68"/>
    <s v=" Total_JP"/>
    <x v="109"/>
    <n v="0"/>
  </r>
  <r>
    <s v="Media"/>
    <s v="Incremental"/>
    <x v="0"/>
    <x v="0"/>
    <x v="68"/>
    <s v=" Total_JP"/>
    <x v="110"/>
    <n v="0"/>
  </r>
  <r>
    <s v="Media"/>
    <s v="Incremental"/>
    <x v="0"/>
    <x v="0"/>
    <x v="68"/>
    <s v=" Total_JP"/>
    <x v="111"/>
    <n v="0"/>
  </r>
  <r>
    <s v="Media"/>
    <s v="Incremental"/>
    <x v="0"/>
    <x v="0"/>
    <x v="68"/>
    <s v=" Total_JP"/>
    <x v="112"/>
    <n v="0"/>
  </r>
  <r>
    <s v="Media"/>
    <s v="Incremental"/>
    <x v="0"/>
    <x v="0"/>
    <x v="68"/>
    <s v=" Total_JP"/>
    <x v="113"/>
    <n v="0"/>
  </r>
  <r>
    <s v="Media"/>
    <s v="Incremental"/>
    <x v="0"/>
    <x v="0"/>
    <x v="68"/>
    <s v=" Total_JP"/>
    <x v="114"/>
    <n v="0"/>
  </r>
  <r>
    <s v="Media"/>
    <s v="Incremental"/>
    <x v="0"/>
    <x v="0"/>
    <x v="68"/>
    <s v=" Total_JP"/>
    <x v="115"/>
    <n v="0"/>
  </r>
  <r>
    <s v="Media"/>
    <s v="Incremental"/>
    <x v="0"/>
    <x v="0"/>
    <x v="68"/>
    <s v=" Total_JP"/>
    <x v="116"/>
    <n v="0"/>
  </r>
  <r>
    <s v="Media"/>
    <s v="Incremental"/>
    <x v="0"/>
    <x v="0"/>
    <x v="68"/>
    <s v=" Total_JP"/>
    <x v="117"/>
    <n v="0"/>
  </r>
  <r>
    <s v="Media"/>
    <s v="Incremental"/>
    <x v="0"/>
    <x v="0"/>
    <x v="68"/>
    <s v=" Total_JP"/>
    <x v="118"/>
    <n v="0"/>
  </r>
  <r>
    <s v="Media"/>
    <s v="Incremental"/>
    <x v="0"/>
    <x v="0"/>
    <x v="68"/>
    <s v=" Total_JP"/>
    <x v="119"/>
    <n v="0"/>
  </r>
  <r>
    <s v="Media"/>
    <s v="Incremental"/>
    <x v="0"/>
    <x v="0"/>
    <x v="68"/>
    <s v=" Total_JP"/>
    <x v="120"/>
    <n v="0"/>
  </r>
  <r>
    <s v="Media"/>
    <s v="Incremental"/>
    <x v="0"/>
    <x v="0"/>
    <x v="68"/>
    <s v=" Total_JP"/>
    <x v="121"/>
    <n v="0"/>
  </r>
  <r>
    <s v="Media"/>
    <s v="Incremental"/>
    <x v="0"/>
    <x v="0"/>
    <x v="68"/>
    <s v=" Total_JP"/>
    <x v="122"/>
    <n v="0"/>
  </r>
  <r>
    <s v="Media"/>
    <s v="Incremental"/>
    <x v="0"/>
    <x v="0"/>
    <x v="68"/>
    <s v=" Total_JP"/>
    <x v="123"/>
    <n v="0"/>
  </r>
  <r>
    <s v="Media"/>
    <s v="Incremental"/>
    <x v="0"/>
    <x v="0"/>
    <x v="68"/>
    <s v=" Total_JP"/>
    <x v="124"/>
    <n v="0"/>
  </r>
  <r>
    <s v="Media"/>
    <s v="Incremental"/>
    <x v="0"/>
    <x v="0"/>
    <x v="68"/>
    <s v=" Total_JP"/>
    <x v="125"/>
    <n v="0"/>
  </r>
  <r>
    <s v="Media"/>
    <s v="Incremental"/>
    <x v="0"/>
    <x v="0"/>
    <x v="68"/>
    <s v=" Total_JP"/>
    <x v="126"/>
    <n v="0"/>
  </r>
  <r>
    <s v="Media"/>
    <s v="Incremental"/>
    <x v="0"/>
    <x v="0"/>
    <x v="68"/>
    <s v=" Total_JP"/>
    <x v="127"/>
    <n v="0"/>
  </r>
  <r>
    <s v="Media"/>
    <s v="Incremental"/>
    <x v="0"/>
    <x v="0"/>
    <x v="68"/>
    <s v=" Total_JP"/>
    <x v="128"/>
    <n v="0"/>
  </r>
  <r>
    <s v="Media"/>
    <s v="Incremental"/>
    <x v="0"/>
    <x v="0"/>
    <x v="68"/>
    <s v=" Total_JP"/>
    <x v="129"/>
    <n v="0"/>
  </r>
  <r>
    <s v="Media"/>
    <s v="Incremental"/>
    <x v="0"/>
    <x v="0"/>
    <x v="68"/>
    <s v=" Total_JP"/>
    <x v="130"/>
    <n v="0"/>
  </r>
  <r>
    <s v="Media"/>
    <s v="Incremental"/>
    <x v="0"/>
    <x v="0"/>
    <x v="68"/>
    <s v=" Total_JP"/>
    <x v="131"/>
    <n v="0"/>
  </r>
  <r>
    <s v="Media"/>
    <s v="Incremental"/>
    <x v="0"/>
    <x v="0"/>
    <x v="68"/>
    <s v=" Total_JP"/>
    <x v="132"/>
    <n v="0"/>
  </r>
  <r>
    <s v="Media"/>
    <s v="Incremental"/>
    <x v="0"/>
    <x v="0"/>
    <x v="68"/>
    <s v=" Total_JP"/>
    <x v="133"/>
    <n v="0"/>
  </r>
  <r>
    <s v="Media"/>
    <s v="Incremental"/>
    <x v="0"/>
    <x v="0"/>
    <x v="68"/>
    <s v=" Total_JP"/>
    <x v="134"/>
    <n v="0"/>
  </r>
  <r>
    <s v="Media"/>
    <s v="Incremental"/>
    <x v="0"/>
    <x v="0"/>
    <x v="68"/>
    <s v=" Total_JP"/>
    <x v="135"/>
    <n v="0"/>
  </r>
  <r>
    <s v="Media"/>
    <s v="Incremental"/>
    <x v="0"/>
    <x v="0"/>
    <x v="68"/>
    <s v=" Total_JP"/>
    <x v="136"/>
    <n v="0"/>
  </r>
  <r>
    <s v="Media"/>
    <s v="Incremental"/>
    <x v="0"/>
    <x v="0"/>
    <x v="68"/>
    <s v=" Total_JP"/>
    <x v="137"/>
    <n v="0"/>
  </r>
  <r>
    <s v="Media"/>
    <s v="Incremental"/>
    <x v="0"/>
    <x v="0"/>
    <x v="68"/>
    <s v=" Total_JP"/>
    <x v="138"/>
    <n v="0"/>
  </r>
  <r>
    <s v="Media"/>
    <s v="Incremental"/>
    <x v="0"/>
    <x v="0"/>
    <x v="68"/>
    <s v=" Total_JP"/>
    <x v="139"/>
    <n v="0"/>
  </r>
  <r>
    <s v="Media"/>
    <s v="Incremental"/>
    <x v="0"/>
    <x v="0"/>
    <x v="68"/>
    <s v=" Total_JP"/>
    <x v="140"/>
    <n v="0"/>
  </r>
  <r>
    <s v="Media"/>
    <s v="Incremental"/>
    <x v="0"/>
    <x v="0"/>
    <x v="68"/>
    <s v=" Total_JP"/>
    <x v="141"/>
    <n v="0"/>
  </r>
  <r>
    <s v="Media"/>
    <s v="Incremental"/>
    <x v="0"/>
    <x v="0"/>
    <x v="68"/>
    <s v=" Total_JP"/>
    <x v="142"/>
    <n v="0"/>
  </r>
  <r>
    <s v="Media"/>
    <s v="Incremental"/>
    <x v="0"/>
    <x v="0"/>
    <x v="68"/>
    <s v=" Total_JP"/>
    <x v="143"/>
    <n v="0"/>
  </r>
  <r>
    <s v="Media"/>
    <s v="Incremental"/>
    <x v="0"/>
    <x v="0"/>
    <x v="68"/>
    <s v=" Total_JP"/>
    <x v="144"/>
    <n v="0"/>
  </r>
  <r>
    <s v="Media"/>
    <s v="Incremental"/>
    <x v="0"/>
    <x v="0"/>
    <x v="68"/>
    <s v=" Total_JP"/>
    <x v="145"/>
    <n v="0"/>
  </r>
  <r>
    <s v="Media"/>
    <s v="Incremental"/>
    <x v="0"/>
    <x v="0"/>
    <x v="68"/>
    <s v=" Total_JP"/>
    <x v="146"/>
    <n v="0"/>
  </r>
  <r>
    <s v="Media"/>
    <s v="Incremental"/>
    <x v="0"/>
    <x v="0"/>
    <x v="68"/>
    <s v=" Total_JP"/>
    <x v="147"/>
    <n v="0"/>
  </r>
  <r>
    <s v="Media"/>
    <s v="Incremental"/>
    <x v="0"/>
    <x v="0"/>
    <x v="68"/>
    <s v=" Total_JP"/>
    <x v="148"/>
    <n v="0"/>
  </r>
  <r>
    <s v="Media"/>
    <s v="Incremental"/>
    <x v="0"/>
    <x v="0"/>
    <x v="68"/>
    <s v=" Total_JP"/>
    <x v="149"/>
    <n v="0"/>
  </r>
  <r>
    <s v="Media"/>
    <s v="Incremental"/>
    <x v="0"/>
    <x v="0"/>
    <x v="68"/>
    <s v=" Total_JP"/>
    <x v="150"/>
    <n v="113.0056333"/>
  </r>
  <r>
    <s v="Media"/>
    <s v="Incremental"/>
    <x v="0"/>
    <x v="0"/>
    <x v="68"/>
    <s v=" Total_JP"/>
    <x v="151"/>
    <n v="308.79776609999999"/>
  </r>
  <r>
    <s v="Media"/>
    <s v="Incremental"/>
    <x v="0"/>
    <x v="0"/>
    <x v="68"/>
    <s v=" Total_JP"/>
    <x v="152"/>
    <n v="514.91145449999999"/>
  </r>
  <r>
    <s v="Media"/>
    <s v="Incremental"/>
    <x v="0"/>
    <x v="0"/>
    <x v="68"/>
    <s v=" Total_JP"/>
    <x v="153"/>
    <n v="729.69498580000004"/>
  </r>
  <r>
    <s v="Media"/>
    <s v="Incremental"/>
    <x v="0"/>
    <x v="0"/>
    <x v="68"/>
    <s v=" Total_JP"/>
    <x v="154"/>
    <n v="628.37007080000001"/>
  </r>
  <r>
    <s v="Media"/>
    <s v="Incremental"/>
    <x v="0"/>
    <x v="0"/>
    <x v="68"/>
    <s v=" Total_JP"/>
    <x v="155"/>
    <n v="418.81705929999998"/>
  </r>
  <r>
    <s v="Media"/>
    <s v="Incremental"/>
    <x v="0"/>
    <x v="0"/>
    <x v="69"/>
    <s v=" Total_JP"/>
    <x v="0"/>
    <n v="0"/>
  </r>
  <r>
    <s v="Media"/>
    <s v="Incremental"/>
    <x v="0"/>
    <x v="0"/>
    <x v="69"/>
    <s v=" Total_JP"/>
    <x v="1"/>
    <n v="0"/>
  </r>
  <r>
    <s v="Media"/>
    <s v="Incremental"/>
    <x v="0"/>
    <x v="0"/>
    <x v="69"/>
    <s v=" Total_JP"/>
    <x v="2"/>
    <n v="0"/>
  </r>
  <r>
    <s v="Media"/>
    <s v="Incremental"/>
    <x v="0"/>
    <x v="0"/>
    <x v="69"/>
    <s v=" Total_JP"/>
    <x v="3"/>
    <n v="0"/>
  </r>
  <r>
    <s v="Media"/>
    <s v="Incremental"/>
    <x v="0"/>
    <x v="0"/>
    <x v="69"/>
    <s v=" Total_JP"/>
    <x v="4"/>
    <n v="0"/>
  </r>
  <r>
    <s v="Media"/>
    <s v="Incremental"/>
    <x v="0"/>
    <x v="0"/>
    <x v="69"/>
    <s v=" Total_JP"/>
    <x v="5"/>
    <n v="0"/>
  </r>
  <r>
    <s v="Media"/>
    <s v="Incremental"/>
    <x v="0"/>
    <x v="0"/>
    <x v="69"/>
    <s v=" Total_JP"/>
    <x v="6"/>
    <n v="0"/>
  </r>
  <r>
    <s v="Media"/>
    <s v="Incremental"/>
    <x v="0"/>
    <x v="0"/>
    <x v="69"/>
    <s v=" Total_JP"/>
    <x v="7"/>
    <n v="0"/>
  </r>
  <r>
    <s v="Media"/>
    <s v="Incremental"/>
    <x v="0"/>
    <x v="0"/>
    <x v="69"/>
    <s v=" Total_JP"/>
    <x v="8"/>
    <n v="0"/>
  </r>
  <r>
    <s v="Media"/>
    <s v="Incremental"/>
    <x v="0"/>
    <x v="0"/>
    <x v="69"/>
    <s v=" Total_JP"/>
    <x v="9"/>
    <n v="0"/>
  </r>
  <r>
    <s v="Media"/>
    <s v="Incremental"/>
    <x v="0"/>
    <x v="0"/>
    <x v="69"/>
    <s v=" Total_JP"/>
    <x v="10"/>
    <n v="0"/>
  </r>
  <r>
    <s v="Media"/>
    <s v="Incremental"/>
    <x v="0"/>
    <x v="0"/>
    <x v="69"/>
    <s v=" Total_JP"/>
    <x v="11"/>
    <n v="0"/>
  </r>
  <r>
    <s v="Media"/>
    <s v="Incremental"/>
    <x v="0"/>
    <x v="0"/>
    <x v="69"/>
    <s v=" Total_JP"/>
    <x v="12"/>
    <n v="0"/>
  </r>
  <r>
    <s v="Media"/>
    <s v="Incremental"/>
    <x v="0"/>
    <x v="0"/>
    <x v="69"/>
    <s v=" Total_JP"/>
    <x v="13"/>
    <n v="0"/>
  </r>
  <r>
    <s v="Media"/>
    <s v="Incremental"/>
    <x v="0"/>
    <x v="0"/>
    <x v="69"/>
    <s v=" Total_JP"/>
    <x v="14"/>
    <n v="0"/>
  </r>
  <r>
    <s v="Media"/>
    <s v="Incremental"/>
    <x v="0"/>
    <x v="0"/>
    <x v="69"/>
    <s v=" Total_JP"/>
    <x v="15"/>
    <n v="0"/>
  </r>
  <r>
    <s v="Media"/>
    <s v="Incremental"/>
    <x v="0"/>
    <x v="0"/>
    <x v="69"/>
    <s v=" Total_JP"/>
    <x v="16"/>
    <n v="0"/>
  </r>
  <r>
    <s v="Media"/>
    <s v="Incremental"/>
    <x v="0"/>
    <x v="0"/>
    <x v="69"/>
    <s v=" Total_JP"/>
    <x v="17"/>
    <n v="0"/>
  </r>
  <r>
    <s v="Media"/>
    <s v="Incremental"/>
    <x v="0"/>
    <x v="0"/>
    <x v="69"/>
    <s v=" Total_JP"/>
    <x v="18"/>
    <n v="0"/>
  </r>
  <r>
    <s v="Media"/>
    <s v="Incremental"/>
    <x v="0"/>
    <x v="0"/>
    <x v="69"/>
    <s v=" Total_JP"/>
    <x v="19"/>
    <n v="0"/>
  </r>
  <r>
    <s v="Media"/>
    <s v="Incremental"/>
    <x v="0"/>
    <x v="0"/>
    <x v="69"/>
    <s v=" Total_JP"/>
    <x v="20"/>
    <n v="0"/>
  </r>
  <r>
    <s v="Media"/>
    <s v="Incremental"/>
    <x v="0"/>
    <x v="0"/>
    <x v="69"/>
    <s v=" Total_JP"/>
    <x v="21"/>
    <n v="0"/>
  </r>
  <r>
    <s v="Media"/>
    <s v="Incremental"/>
    <x v="0"/>
    <x v="0"/>
    <x v="69"/>
    <s v=" Total_JP"/>
    <x v="22"/>
    <n v="0"/>
  </r>
  <r>
    <s v="Media"/>
    <s v="Incremental"/>
    <x v="0"/>
    <x v="0"/>
    <x v="69"/>
    <s v=" Total_JP"/>
    <x v="23"/>
    <n v="0"/>
  </r>
  <r>
    <s v="Media"/>
    <s v="Incremental"/>
    <x v="0"/>
    <x v="0"/>
    <x v="69"/>
    <s v=" Total_JP"/>
    <x v="24"/>
    <n v="0"/>
  </r>
  <r>
    <s v="Media"/>
    <s v="Incremental"/>
    <x v="0"/>
    <x v="0"/>
    <x v="69"/>
    <s v=" Total_JP"/>
    <x v="25"/>
    <n v="0"/>
  </r>
  <r>
    <s v="Media"/>
    <s v="Incremental"/>
    <x v="0"/>
    <x v="0"/>
    <x v="69"/>
    <s v=" Total_JP"/>
    <x v="26"/>
    <n v="0"/>
  </r>
  <r>
    <s v="Media"/>
    <s v="Incremental"/>
    <x v="0"/>
    <x v="0"/>
    <x v="69"/>
    <s v=" Total_JP"/>
    <x v="27"/>
    <n v="0"/>
  </r>
  <r>
    <s v="Media"/>
    <s v="Incremental"/>
    <x v="0"/>
    <x v="0"/>
    <x v="69"/>
    <s v=" Total_JP"/>
    <x v="28"/>
    <n v="0"/>
  </r>
  <r>
    <s v="Media"/>
    <s v="Incremental"/>
    <x v="0"/>
    <x v="0"/>
    <x v="69"/>
    <s v=" Total_JP"/>
    <x v="29"/>
    <n v="0"/>
  </r>
  <r>
    <s v="Media"/>
    <s v="Incremental"/>
    <x v="0"/>
    <x v="0"/>
    <x v="69"/>
    <s v=" Total_JP"/>
    <x v="30"/>
    <n v="0"/>
  </r>
  <r>
    <s v="Media"/>
    <s v="Incremental"/>
    <x v="0"/>
    <x v="0"/>
    <x v="69"/>
    <s v=" Total_JP"/>
    <x v="31"/>
    <n v="0"/>
  </r>
  <r>
    <s v="Media"/>
    <s v="Incremental"/>
    <x v="0"/>
    <x v="0"/>
    <x v="69"/>
    <s v=" Total_JP"/>
    <x v="32"/>
    <n v="0"/>
  </r>
  <r>
    <s v="Media"/>
    <s v="Incremental"/>
    <x v="0"/>
    <x v="0"/>
    <x v="69"/>
    <s v=" Total_JP"/>
    <x v="33"/>
    <n v="0"/>
  </r>
  <r>
    <s v="Media"/>
    <s v="Incremental"/>
    <x v="0"/>
    <x v="0"/>
    <x v="69"/>
    <s v=" Total_JP"/>
    <x v="34"/>
    <n v="0"/>
  </r>
  <r>
    <s v="Media"/>
    <s v="Incremental"/>
    <x v="0"/>
    <x v="0"/>
    <x v="69"/>
    <s v=" Total_JP"/>
    <x v="35"/>
    <n v="0"/>
  </r>
  <r>
    <s v="Media"/>
    <s v="Incremental"/>
    <x v="0"/>
    <x v="0"/>
    <x v="69"/>
    <s v=" Total_JP"/>
    <x v="36"/>
    <n v="0"/>
  </r>
  <r>
    <s v="Media"/>
    <s v="Incremental"/>
    <x v="0"/>
    <x v="0"/>
    <x v="69"/>
    <s v=" Total_JP"/>
    <x v="37"/>
    <n v="0"/>
  </r>
  <r>
    <s v="Media"/>
    <s v="Incremental"/>
    <x v="0"/>
    <x v="0"/>
    <x v="69"/>
    <s v=" Total_JP"/>
    <x v="38"/>
    <n v="0"/>
  </r>
  <r>
    <s v="Media"/>
    <s v="Incremental"/>
    <x v="0"/>
    <x v="0"/>
    <x v="69"/>
    <s v=" Total_JP"/>
    <x v="39"/>
    <n v="0"/>
  </r>
  <r>
    <s v="Media"/>
    <s v="Incremental"/>
    <x v="0"/>
    <x v="0"/>
    <x v="69"/>
    <s v=" Total_JP"/>
    <x v="40"/>
    <n v="0"/>
  </r>
  <r>
    <s v="Media"/>
    <s v="Incremental"/>
    <x v="0"/>
    <x v="0"/>
    <x v="69"/>
    <s v=" Total_JP"/>
    <x v="41"/>
    <n v="0"/>
  </r>
  <r>
    <s v="Media"/>
    <s v="Incremental"/>
    <x v="0"/>
    <x v="0"/>
    <x v="69"/>
    <s v=" Total_JP"/>
    <x v="42"/>
    <n v="0"/>
  </r>
  <r>
    <s v="Media"/>
    <s v="Incremental"/>
    <x v="0"/>
    <x v="0"/>
    <x v="69"/>
    <s v=" Total_JP"/>
    <x v="43"/>
    <n v="0"/>
  </r>
  <r>
    <s v="Media"/>
    <s v="Incremental"/>
    <x v="0"/>
    <x v="0"/>
    <x v="69"/>
    <s v=" Total_JP"/>
    <x v="44"/>
    <n v="0"/>
  </r>
  <r>
    <s v="Media"/>
    <s v="Incremental"/>
    <x v="0"/>
    <x v="0"/>
    <x v="69"/>
    <s v=" Total_JP"/>
    <x v="45"/>
    <n v="0"/>
  </r>
  <r>
    <s v="Media"/>
    <s v="Incremental"/>
    <x v="0"/>
    <x v="0"/>
    <x v="69"/>
    <s v=" Total_JP"/>
    <x v="46"/>
    <n v="0"/>
  </r>
  <r>
    <s v="Media"/>
    <s v="Incremental"/>
    <x v="0"/>
    <x v="0"/>
    <x v="69"/>
    <s v=" Total_JP"/>
    <x v="47"/>
    <n v="0"/>
  </r>
  <r>
    <s v="Media"/>
    <s v="Incremental"/>
    <x v="0"/>
    <x v="0"/>
    <x v="69"/>
    <s v=" Total_JP"/>
    <x v="48"/>
    <n v="0"/>
  </r>
  <r>
    <s v="Media"/>
    <s v="Incremental"/>
    <x v="0"/>
    <x v="0"/>
    <x v="69"/>
    <s v=" Total_JP"/>
    <x v="49"/>
    <n v="0"/>
  </r>
  <r>
    <s v="Media"/>
    <s v="Incremental"/>
    <x v="0"/>
    <x v="0"/>
    <x v="69"/>
    <s v=" Total_JP"/>
    <x v="50"/>
    <n v="0"/>
  </r>
  <r>
    <s v="Media"/>
    <s v="Incremental"/>
    <x v="0"/>
    <x v="0"/>
    <x v="69"/>
    <s v=" Total_JP"/>
    <x v="51"/>
    <n v="0"/>
  </r>
  <r>
    <s v="Media"/>
    <s v="Incremental"/>
    <x v="0"/>
    <x v="0"/>
    <x v="69"/>
    <s v=" Total_JP"/>
    <x v="52"/>
    <n v="0"/>
  </r>
  <r>
    <s v="Media"/>
    <s v="Incremental"/>
    <x v="0"/>
    <x v="0"/>
    <x v="69"/>
    <s v=" Total_JP"/>
    <x v="53"/>
    <n v="0"/>
  </r>
  <r>
    <s v="Media"/>
    <s v="Incremental"/>
    <x v="0"/>
    <x v="0"/>
    <x v="69"/>
    <s v=" Total_JP"/>
    <x v="54"/>
    <n v="0"/>
  </r>
  <r>
    <s v="Media"/>
    <s v="Incremental"/>
    <x v="0"/>
    <x v="0"/>
    <x v="69"/>
    <s v=" Total_JP"/>
    <x v="55"/>
    <n v="0"/>
  </r>
  <r>
    <s v="Media"/>
    <s v="Incremental"/>
    <x v="0"/>
    <x v="0"/>
    <x v="69"/>
    <s v=" Total_JP"/>
    <x v="56"/>
    <n v="0"/>
  </r>
  <r>
    <s v="Media"/>
    <s v="Incremental"/>
    <x v="0"/>
    <x v="0"/>
    <x v="69"/>
    <s v=" Total_JP"/>
    <x v="57"/>
    <n v="0"/>
  </r>
  <r>
    <s v="Media"/>
    <s v="Incremental"/>
    <x v="0"/>
    <x v="0"/>
    <x v="69"/>
    <s v=" Total_JP"/>
    <x v="58"/>
    <n v="0"/>
  </r>
  <r>
    <s v="Media"/>
    <s v="Incremental"/>
    <x v="0"/>
    <x v="0"/>
    <x v="69"/>
    <s v=" Total_JP"/>
    <x v="59"/>
    <n v="0"/>
  </r>
  <r>
    <s v="Media"/>
    <s v="Incremental"/>
    <x v="0"/>
    <x v="0"/>
    <x v="69"/>
    <s v=" Total_JP"/>
    <x v="60"/>
    <n v="0"/>
  </r>
  <r>
    <s v="Media"/>
    <s v="Incremental"/>
    <x v="0"/>
    <x v="0"/>
    <x v="69"/>
    <s v=" Total_JP"/>
    <x v="61"/>
    <n v="0"/>
  </r>
  <r>
    <s v="Media"/>
    <s v="Incremental"/>
    <x v="0"/>
    <x v="0"/>
    <x v="69"/>
    <s v=" Total_JP"/>
    <x v="62"/>
    <n v="0"/>
  </r>
  <r>
    <s v="Media"/>
    <s v="Incremental"/>
    <x v="0"/>
    <x v="0"/>
    <x v="69"/>
    <s v=" Total_JP"/>
    <x v="63"/>
    <n v="0"/>
  </r>
  <r>
    <s v="Media"/>
    <s v="Incremental"/>
    <x v="0"/>
    <x v="0"/>
    <x v="69"/>
    <s v=" Total_JP"/>
    <x v="64"/>
    <n v="0"/>
  </r>
  <r>
    <s v="Media"/>
    <s v="Incremental"/>
    <x v="0"/>
    <x v="0"/>
    <x v="69"/>
    <s v=" Total_JP"/>
    <x v="65"/>
    <n v="0"/>
  </r>
  <r>
    <s v="Media"/>
    <s v="Incremental"/>
    <x v="0"/>
    <x v="0"/>
    <x v="69"/>
    <s v=" Total_JP"/>
    <x v="66"/>
    <n v="0"/>
  </r>
  <r>
    <s v="Media"/>
    <s v="Incremental"/>
    <x v="0"/>
    <x v="0"/>
    <x v="69"/>
    <s v=" Total_JP"/>
    <x v="67"/>
    <n v="0"/>
  </r>
  <r>
    <s v="Media"/>
    <s v="Incremental"/>
    <x v="0"/>
    <x v="0"/>
    <x v="69"/>
    <s v=" Total_JP"/>
    <x v="68"/>
    <n v="0"/>
  </r>
  <r>
    <s v="Media"/>
    <s v="Incremental"/>
    <x v="0"/>
    <x v="0"/>
    <x v="69"/>
    <s v=" Total_JP"/>
    <x v="69"/>
    <n v="0"/>
  </r>
  <r>
    <s v="Media"/>
    <s v="Incremental"/>
    <x v="0"/>
    <x v="0"/>
    <x v="69"/>
    <s v=" Total_JP"/>
    <x v="70"/>
    <n v="0"/>
  </r>
  <r>
    <s v="Media"/>
    <s v="Incremental"/>
    <x v="0"/>
    <x v="0"/>
    <x v="69"/>
    <s v=" Total_JP"/>
    <x v="71"/>
    <n v="0"/>
  </r>
  <r>
    <s v="Media"/>
    <s v="Incremental"/>
    <x v="0"/>
    <x v="0"/>
    <x v="69"/>
    <s v=" Total_JP"/>
    <x v="72"/>
    <n v="0"/>
  </r>
  <r>
    <s v="Media"/>
    <s v="Incremental"/>
    <x v="0"/>
    <x v="0"/>
    <x v="69"/>
    <s v=" Total_JP"/>
    <x v="73"/>
    <n v="0"/>
  </r>
  <r>
    <s v="Media"/>
    <s v="Incremental"/>
    <x v="0"/>
    <x v="0"/>
    <x v="69"/>
    <s v=" Total_JP"/>
    <x v="74"/>
    <n v="0"/>
  </r>
  <r>
    <s v="Media"/>
    <s v="Incremental"/>
    <x v="0"/>
    <x v="0"/>
    <x v="69"/>
    <s v=" Total_JP"/>
    <x v="75"/>
    <n v="0"/>
  </r>
  <r>
    <s v="Media"/>
    <s v="Incremental"/>
    <x v="0"/>
    <x v="0"/>
    <x v="69"/>
    <s v=" Total_JP"/>
    <x v="76"/>
    <n v="0"/>
  </r>
  <r>
    <s v="Media"/>
    <s v="Incremental"/>
    <x v="0"/>
    <x v="0"/>
    <x v="69"/>
    <s v=" Total_JP"/>
    <x v="77"/>
    <n v="0"/>
  </r>
  <r>
    <s v="Media"/>
    <s v="Incremental"/>
    <x v="0"/>
    <x v="0"/>
    <x v="69"/>
    <s v=" Total_JP"/>
    <x v="78"/>
    <n v="0"/>
  </r>
  <r>
    <s v="Media"/>
    <s v="Incremental"/>
    <x v="0"/>
    <x v="0"/>
    <x v="69"/>
    <s v=" Total_JP"/>
    <x v="79"/>
    <n v="0"/>
  </r>
  <r>
    <s v="Media"/>
    <s v="Incremental"/>
    <x v="0"/>
    <x v="0"/>
    <x v="69"/>
    <s v=" Total_JP"/>
    <x v="80"/>
    <n v="0"/>
  </r>
  <r>
    <s v="Media"/>
    <s v="Incremental"/>
    <x v="0"/>
    <x v="0"/>
    <x v="69"/>
    <s v=" Total_JP"/>
    <x v="81"/>
    <n v="0"/>
  </r>
  <r>
    <s v="Media"/>
    <s v="Incremental"/>
    <x v="0"/>
    <x v="0"/>
    <x v="69"/>
    <s v=" Total_JP"/>
    <x v="82"/>
    <n v="0"/>
  </r>
  <r>
    <s v="Media"/>
    <s v="Incremental"/>
    <x v="0"/>
    <x v="0"/>
    <x v="69"/>
    <s v=" Total_JP"/>
    <x v="83"/>
    <n v="0"/>
  </r>
  <r>
    <s v="Media"/>
    <s v="Incremental"/>
    <x v="0"/>
    <x v="0"/>
    <x v="69"/>
    <s v=" Total_JP"/>
    <x v="84"/>
    <n v="0"/>
  </r>
  <r>
    <s v="Media"/>
    <s v="Incremental"/>
    <x v="0"/>
    <x v="0"/>
    <x v="69"/>
    <s v=" Total_JP"/>
    <x v="85"/>
    <n v="0"/>
  </r>
  <r>
    <s v="Media"/>
    <s v="Incremental"/>
    <x v="0"/>
    <x v="0"/>
    <x v="69"/>
    <s v=" Total_JP"/>
    <x v="86"/>
    <n v="0"/>
  </r>
  <r>
    <s v="Media"/>
    <s v="Incremental"/>
    <x v="0"/>
    <x v="0"/>
    <x v="69"/>
    <s v=" Total_JP"/>
    <x v="87"/>
    <n v="0"/>
  </r>
  <r>
    <s v="Media"/>
    <s v="Incremental"/>
    <x v="0"/>
    <x v="0"/>
    <x v="69"/>
    <s v=" Total_JP"/>
    <x v="88"/>
    <n v="0"/>
  </r>
  <r>
    <s v="Media"/>
    <s v="Incremental"/>
    <x v="0"/>
    <x v="0"/>
    <x v="69"/>
    <s v=" Total_JP"/>
    <x v="89"/>
    <n v="0"/>
  </r>
  <r>
    <s v="Media"/>
    <s v="Incremental"/>
    <x v="0"/>
    <x v="0"/>
    <x v="69"/>
    <s v=" Total_JP"/>
    <x v="90"/>
    <n v="0"/>
  </r>
  <r>
    <s v="Media"/>
    <s v="Incremental"/>
    <x v="0"/>
    <x v="0"/>
    <x v="69"/>
    <s v=" Total_JP"/>
    <x v="91"/>
    <n v="0"/>
  </r>
  <r>
    <s v="Media"/>
    <s v="Incremental"/>
    <x v="0"/>
    <x v="0"/>
    <x v="69"/>
    <s v=" Total_JP"/>
    <x v="92"/>
    <n v="0"/>
  </r>
  <r>
    <s v="Media"/>
    <s v="Incremental"/>
    <x v="0"/>
    <x v="0"/>
    <x v="69"/>
    <s v=" Total_JP"/>
    <x v="93"/>
    <n v="0"/>
  </r>
  <r>
    <s v="Media"/>
    <s v="Incremental"/>
    <x v="0"/>
    <x v="0"/>
    <x v="69"/>
    <s v=" Total_JP"/>
    <x v="94"/>
    <n v="0"/>
  </r>
  <r>
    <s v="Media"/>
    <s v="Incremental"/>
    <x v="0"/>
    <x v="0"/>
    <x v="69"/>
    <s v=" Total_JP"/>
    <x v="95"/>
    <n v="0"/>
  </r>
  <r>
    <s v="Media"/>
    <s v="Incremental"/>
    <x v="0"/>
    <x v="0"/>
    <x v="69"/>
    <s v=" Total_JP"/>
    <x v="96"/>
    <n v="0"/>
  </r>
  <r>
    <s v="Media"/>
    <s v="Incremental"/>
    <x v="0"/>
    <x v="0"/>
    <x v="69"/>
    <s v=" Total_JP"/>
    <x v="97"/>
    <n v="0"/>
  </r>
  <r>
    <s v="Media"/>
    <s v="Incremental"/>
    <x v="0"/>
    <x v="0"/>
    <x v="69"/>
    <s v=" Total_JP"/>
    <x v="98"/>
    <n v="0"/>
  </r>
  <r>
    <s v="Media"/>
    <s v="Incremental"/>
    <x v="0"/>
    <x v="0"/>
    <x v="69"/>
    <s v=" Total_JP"/>
    <x v="99"/>
    <n v="0"/>
  </r>
  <r>
    <s v="Media"/>
    <s v="Incremental"/>
    <x v="0"/>
    <x v="0"/>
    <x v="69"/>
    <s v=" Total_JP"/>
    <x v="100"/>
    <n v="0"/>
  </r>
  <r>
    <s v="Media"/>
    <s v="Incremental"/>
    <x v="0"/>
    <x v="0"/>
    <x v="69"/>
    <s v=" Total_JP"/>
    <x v="101"/>
    <n v="0"/>
  </r>
  <r>
    <s v="Media"/>
    <s v="Incremental"/>
    <x v="0"/>
    <x v="0"/>
    <x v="69"/>
    <s v=" Total_JP"/>
    <x v="102"/>
    <n v="0"/>
  </r>
  <r>
    <s v="Media"/>
    <s v="Incremental"/>
    <x v="0"/>
    <x v="0"/>
    <x v="69"/>
    <s v=" Total_JP"/>
    <x v="103"/>
    <n v="0"/>
  </r>
  <r>
    <s v="Media"/>
    <s v="Incremental"/>
    <x v="0"/>
    <x v="0"/>
    <x v="69"/>
    <s v=" Total_JP"/>
    <x v="104"/>
    <n v="0"/>
  </r>
  <r>
    <s v="Media"/>
    <s v="Incremental"/>
    <x v="0"/>
    <x v="0"/>
    <x v="69"/>
    <s v=" Total_JP"/>
    <x v="105"/>
    <n v="0"/>
  </r>
  <r>
    <s v="Media"/>
    <s v="Incremental"/>
    <x v="0"/>
    <x v="0"/>
    <x v="69"/>
    <s v=" Total_JP"/>
    <x v="106"/>
    <n v="0"/>
  </r>
  <r>
    <s v="Media"/>
    <s v="Incremental"/>
    <x v="0"/>
    <x v="0"/>
    <x v="69"/>
    <s v=" Total_JP"/>
    <x v="107"/>
    <n v="0"/>
  </r>
  <r>
    <s v="Media"/>
    <s v="Incremental"/>
    <x v="0"/>
    <x v="0"/>
    <x v="69"/>
    <s v=" Total_JP"/>
    <x v="108"/>
    <n v="0"/>
  </r>
  <r>
    <s v="Media"/>
    <s v="Incremental"/>
    <x v="0"/>
    <x v="0"/>
    <x v="69"/>
    <s v=" Total_JP"/>
    <x v="109"/>
    <n v="0"/>
  </r>
  <r>
    <s v="Media"/>
    <s v="Incremental"/>
    <x v="0"/>
    <x v="0"/>
    <x v="69"/>
    <s v=" Total_JP"/>
    <x v="110"/>
    <n v="0"/>
  </r>
  <r>
    <s v="Media"/>
    <s v="Incremental"/>
    <x v="0"/>
    <x v="0"/>
    <x v="69"/>
    <s v=" Total_JP"/>
    <x v="111"/>
    <n v="0"/>
  </r>
  <r>
    <s v="Media"/>
    <s v="Incremental"/>
    <x v="0"/>
    <x v="0"/>
    <x v="69"/>
    <s v=" Total_JP"/>
    <x v="112"/>
    <n v="0"/>
  </r>
  <r>
    <s v="Media"/>
    <s v="Incremental"/>
    <x v="0"/>
    <x v="0"/>
    <x v="69"/>
    <s v=" Total_JP"/>
    <x v="113"/>
    <n v="0"/>
  </r>
  <r>
    <s v="Media"/>
    <s v="Incremental"/>
    <x v="0"/>
    <x v="0"/>
    <x v="69"/>
    <s v=" Total_JP"/>
    <x v="114"/>
    <n v="0"/>
  </r>
  <r>
    <s v="Media"/>
    <s v="Incremental"/>
    <x v="0"/>
    <x v="0"/>
    <x v="69"/>
    <s v=" Total_JP"/>
    <x v="115"/>
    <n v="0"/>
  </r>
  <r>
    <s v="Media"/>
    <s v="Incremental"/>
    <x v="0"/>
    <x v="0"/>
    <x v="69"/>
    <s v=" Total_JP"/>
    <x v="116"/>
    <n v="0"/>
  </r>
  <r>
    <s v="Media"/>
    <s v="Incremental"/>
    <x v="0"/>
    <x v="0"/>
    <x v="69"/>
    <s v=" Total_JP"/>
    <x v="117"/>
    <n v="0"/>
  </r>
  <r>
    <s v="Media"/>
    <s v="Incremental"/>
    <x v="0"/>
    <x v="0"/>
    <x v="69"/>
    <s v=" Total_JP"/>
    <x v="118"/>
    <n v="0"/>
  </r>
  <r>
    <s v="Media"/>
    <s v="Incremental"/>
    <x v="0"/>
    <x v="0"/>
    <x v="69"/>
    <s v=" Total_JP"/>
    <x v="119"/>
    <n v="0"/>
  </r>
  <r>
    <s v="Media"/>
    <s v="Incremental"/>
    <x v="0"/>
    <x v="0"/>
    <x v="69"/>
    <s v=" Total_JP"/>
    <x v="120"/>
    <n v="0"/>
  </r>
  <r>
    <s v="Media"/>
    <s v="Incremental"/>
    <x v="0"/>
    <x v="0"/>
    <x v="69"/>
    <s v=" Total_JP"/>
    <x v="121"/>
    <n v="0"/>
  </r>
  <r>
    <s v="Media"/>
    <s v="Incremental"/>
    <x v="0"/>
    <x v="0"/>
    <x v="69"/>
    <s v=" Total_JP"/>
    <x v="122"/>
    <n v="0"/>
  </r>
  <r>
    <s v="Media"/>
    <s v="Incremental"/>
    <x v="0"/>
    <x v="0"/>
    <x v="69"/>
    <s v=" Total_JP"/>
    <x v="123"/>
    <n v="0"/>
  </r>
  <r>
    <s v="Media"/>
    <s v="Incremental"/>
    <x v="0"/>
    <x v="0"/>
    <x v="69"/>
    <s v=" Total_JP"/>
    <x v="124"/>
    <n v="0"/>
  </r>
  <r>
    <s v="Media"/>
    <s v="Incremental"/>
    <x v="0"/>
    <x v="0"/>
    <x v="69"/>
    <s v=" Total_JP"/>
    <x v="125"/>
    <n v="0"/>
  </r>
  <r>
    <s v="Media"/>
    <s v="Incremental"/>
    <x v="0"/>
    <x v="0"/>
    <x v="69"/>
    <s v=" Total_JP"/>
    <x v="126"/>
    <n v="0"/>
  </r>
  <r>
    <s v="Media"/>
    <s v="Incremental"/>
    <x v="0"/>
    <x v="0"/>
    <x v="69"/>
    <s v=" Total_JP"/>
    <x v="127"/>
    <n v="0"/>
  </r>
  <r>
    <s v="Media"/>
    <s v="Incremental"/>
    <x v="0"/>
    <x v="0"/>
    <x v="69"/>
    <s v=" Total_JP"/>
    <x v="128"/>
    <n v="0"/>
  </r>
  <r>
    <s v="Media"/>
    <s v="Incremental"/>
    <x v="0"/>
    <x v="0"/>
    <x v="69"/>
    <s v=" Total_JP"/>
    <x v="129"/>
    <n v="0"/>
  </r>
  <r>
    <s v="Media"/>
    <s v="Incremental"/>
    <x v="0"/>
    <x v="0"/>
    <x v="69"/>
    <s v=" Total_JP"/>
    <x v="130"/>
    <n v="0"/>
  </r>
  <r>
    <s v="Media"/>
    <s v="Incremental"/>
    <x v="0"/>
    <x v="0"/>
    <x v="69"/>
    <s v=" Total_JP"/>
    <x v="131"/>
    <n v="0"/>
  </r>
  <r>
    <s v="Media"/>
    <s v="Incremental"/>
    <x v="0"/>
    <x v="0"/>
    <x v="69"/>
    <s v=" Total_JP"/>
    <x v="132"/>
    <n v="0"/>
  </r>
  <r>
    <s v="Media"/>
    <s v="Incremental"/>
    <x v="0"/>
    <x v="0"/>
    <x v="69"/>
    <s v=" Total_JP"/>
    <x v="133"/>
    <n v="0"/>
  </r>
  <r>
    <s v="Media"/>
    <s v="Incremental"/>
    <x v="0"/>
    <x v="0"/>
    <x v="69"/>
    <s v=" Total_JP"/>
    <x v="134"/>
    <n v="0"/>
  </r>
  <r>
    <s v="Media"/>
    <s v="Incremental"/>
    <x v="0"/>
    <x v="0"/>
    <x v="69"/>
    <s v=" Total_JP"/>
    <x v="135"/>
    <n v="0"/>
  </r>
  <r>
    <s v="Media"/>
    <s v="Incremental"/>
    <x v="0"/>
    <x v="0"/>
    <x v="69"/>
    <s v=" Total_JP"/>
    <x v="136"/>
    <n v="0"/>
  </r>
  <r>
    <s v="Media"/>
    <s v="Incremental"/>
    <x v="0"/>
    <x v="0"/>
    <x v="69"/>
    <s v=" Total_JP"/>
    <x v="137"/>
    <n v="0"/>
  </r>
  <r>
    <s v="Media"/>
    <s v="Incremental"/>
    <x v="0"/>
    <x v="0"/>
    <x v="69"/>
    <s v=" Total_JP"/>
    <x v="138"/>
    <n v="0"/>
  </r>
  <r>
    <s v="Media"/>
    <s v="Incremental"/>
    <x v="0"/>
    <x v="0"/>
    <x v="69"/>
    <s v=" Total_JP"/>
    <x v="139"/>
    <n v="0"/>
  </r>
  <r>
    <s v="Media"/>
    <s v="Incremental"/>
    <x v="0"/>
    <x v="0"/>
    <x v="69"/>
    <s v=" Total_JP"/>
    <x v="140"/>
    <n v="0"/>
  </r>
  <r>
    <s v="Media"/>
    <s v="Incremental"/>
    <x v="0"/>
    <x v="0"/>
    <x v="69"/>
    <s v=" Total_JP"/>
    <x v="141"/>
    <n v="0"/>
  </r>
  <r>
    <s v="Media"/>
    <s v="Incremental"/>
    <x v="0"/>
    <x v="0"/>
    <x v="69"/>
    <s v=" Total_JP"/>
    <x v="142"/>
    <n v="0"/>
  </r>
  <r>
    <s v="Media"/>
    <s v="Incremental"/>
    <x v="0"/>
    <x v="0"/>
    <x v="69"/>
    <s v=" Total_JP"/>
    <x v="143"/>
    <n v="0"/>
  </r>
  <r>
    <s v="Media"/>
    <s v="Incremental"/>
    <x v="0"/>
    <x v="0"/>
    <x v="69"/>
    <s v=" Total_JP"/>
    <x v="144"/>
    <n v="0"/>
  </r>
  <r>
    <s v="Media"/>
    <s v="Incremental"/>
    <x v="0"/>
    <x v="0"/>
    <x v="69"/>
    <s v=" Total_JP"/>
    <x v="145"/>
    <n v="0"/>
  </r>
  <r>
    <s v="Media"/>
    <s v="Incremental"/>
    <x v="0"/>
    <x v="0"/>
    <x v="69"/>
    <s v=" Total_JP"/>
    <x v="146"/>
    <n v="0"/>
  </r>
  <r>
    <s v="Media"/>
    <s v="Incremental"/>
    <x v="0"/>
    <x v="0"/>
    <x v="69"/>
    <s v=" Total_JP"/>
    <x v="147"/>
    <n v="0"/>
  </r>
  <r>
    <s v="Media"/>
    <s v="Incremental"/>
    <x v="0"/>
    <x v="0"/>
    <x v="69"/>
    <s v=" Total_JP"/>
    <x v="148"/>
    <n v="0"/>
  </r>
  <r>
    <s v="Media"/>
    <s v="Incremental"/>
    <x v="0"/>
    <x v="0"/>
    <x v="69"/>
    <s v=" Total_JP"/>
    <x v="149"/>
    <n v="0"/>
  </r>
  <r>
    <s v="Media"/>
    <s v="Incremental"/>
    <x v="0"/>
    <x v="0"/>
    <x v="69"/>
    <s v=" Total_JP"/>
    <x v="150"/>
    <n v="0"/>
  </r>
  <r>
    <s v="Media"/>
    <s v="Incremental"/>
    <x v="0"/>
    <x v="0"/>
    <x v="69"/>
    <s v=" Total_JP"/>
    <x v="151"/>
    <n v="0"/>
  </r>
  <r>
    <s v="Media"/>
    <s v="Incremental"/>
    <x v="0"/>
    <x v="0"/>
    <x v="69"/>
    <s v=" Total_JP"/>
    <x v="152"/>
    <n v="0"/>
  </r>
  <r>
    <s v="Media"/>
    <s v="Incremental"/>
    <x v="0"/>
    <x v="0"/>
    <x v="69"/>
    <s v=" Total_JP"/>
    <x v="153"/>
    <n v="218316.3592113"/>
  </r>
  <r>
    <s v="Media"/>
    <s v="Incremental"/>
    <x v="0"/>
    <x v="0"/>
    <x v="69"/>
    <s v=" Total_JP"/>
    <x v="154"/>
    <n v="736941.41636419995"/>
  </r>
  <r>
    <s v="Media"/>
    <s v="Incremental"/>
    <x v="0"/>
    <x v="0"/>
    <x v="69"/>
    <s v=" Total_JP"/>
    <x v="155"/>
    <n v="1593939.7924299"/>
  </r>
  <r>
    <s v="Incremental"/>
    <s v="NonMedia"/>
    <x v="0"/>
    <x v="0"/>
    <x v="70"/>
    <s v=" Total_JP"/>
    <x v="0"/>
    <n v="1399.2832000999999"/>
  </r>
  <r>
    <s v="Incremental"/>
    <s v="NonMedia"/>
    <x v="0"/>
    <x v="0"/>
    <x v="70"/>
    <s v=" Total_JP"/>
    <x v="1"/>
    <n v="1512.2688000999999"/>
  </r>
  <r>
    <s v="Incremental"/>
    <s v="NonMedia"/>
    <x v="0"/>
    <x v="0"/>
    <x v="70"/>
    <s v=" Total_JP"/>
    <x v="2"/>
    <n v="1749.1040002"/>
  </r>
  <r>
    <s v="Incremental"/>
    <s v="NonMedia"/>
    <x v="0"/>
    <x v="0"/>
    <x v="70"/>
    <s v=" Total_JP"/>
    <x v="3"/>
    <n v="1481.8496001000001"/>
  </r>
  <r>
    <s v="Incremental"/>
    <s v="NonMedia"/>
    <x v="0"/>
    <x v="0"/>
    <x v="70"/>
    <s v=" Total_JP"/>
    <x v="4"/>
    <n v="2403.1168001999999"/>
  </r>
  <r>
    <s v="Incremental"/>
    <s v="NonMedia"/>
    <x v="0"/>
    <x v="0"/>
    <x v="70"/>
    <s v=" Total_JP"/>
    <x v="5"/>
    <n v="3843.6832003999998"/>
  </r>
  <r>
    <s v="Incremental"/>
    <s v="NonMedia"/>
    <x v="0"/>
    <x v="0"/>
    <x v="70"/>
    <s v=" Total_JP"/>
    <x v="6"/>
    <n v="1996.8032002"/>
  </r>
  <r>
    <s v="Incremental"/>
    <s v="NonMedia"/>
    <x v="0"/>
    <x v="0"/>
    <x v="70"/>
    <s v=" Total_JP"/>
    <x v="7"/>
    <n v="70605.136006500004"/>
  </r>
  <r>
    <s v="Incremental"/>
    <s v="NonMedia"/>
    <x v="0"/>
    <x v="0"/>
    <x v="70"/>
    <s v=" Total_JP"/>
    <x v="8"/>
    <n v="57333.673605299999"/>
  </r>
  <r>
    <s v="Incremental"/>
    <s v="NonMedia"/>
    <x v="0"/>
    <x v="0"/>
    <x v="70"/>
    <s v=" Total_JP"/>
    <x v="9"/>
    <n v="3624.2304002999999"/>
  </r>
  <r>
    <s v="Incremental"/>
    <s v="NonMedia"/>
    <x v="0"/>
    <x v="0"/>
    <x v="70"/>
    <s v=" Total_JP"/>
    <x v="10"/>
    <n v="1812.1152001999999"/>
  </r>
  <r>
    <s v="Incremental"/>
    <s v="NonMedia"/>
    <x v="0"/>
    <x v="0"/>
    <x v="70"/>
    <s v=" Total_JP"/>
    <x v="11"/>
    <n v="1568.7616000999999"/>
  </r>
  <r>
    <s v="Incremental"/>
    <s v="NonMedia"/>
    <x v="0"/>
    <x v="0"/>
    <x v="70"/>
    <s v=" Total_JP"/>
    <x v="12"/>
    <n v="2596.4960001999998"/>
  </r>
  <r>
    <s v="Incremental"/>
    <s v="NonMedia"/>
    <x v="0"/>
    <x v="0"/>
    <x v="70"/>
    <s v=" Total_JP"/>
    <x v="13"/>
    <n v="1705.6480002000001"/>
  </r>
  <r>
    <s v="Incremental"/>
    <s v="NonMedia"/>
    <x v="0"/>
    <x v="0"/>
    <x v="70"/>
    <s v=" Total_JP"/>
    <x v="14"/>
    <n v="2442.2272002"/>
  </r>
  <r>
    <s v="Incremental"/>
    <s v="NonMedia"/>
    <x v="0"/>
    <x v="0"/>
    <x v="70"/>
    <s v=" Total_JP"/>
    <x v="15"/>
    <n v="1938.1376002"/>
  </r>
  <r>
    <s v="Incremental"/>
    <s v="NonMedia"/>
    <x v="0"/>
    <x v="0"/>
    <x v="70"/>
    <s v=" Total_JP"/>
    <x v="16"/>
    <n v="1625.2544002"/>
  </r>
  <r>
    <s v="Incremental"/>
    <s v="NonMedia"/>
    <x v="0"/>
    <x v="0"/>
    <x v="70"/>
    <s v=" Total_JP"/>
    <x v="17"/>
    <n v="17273.7600016"/>
  </r>
  <r>
    <s v="Incremental"/>
    <s v="NonMedia"/>
    <x v="0"/>
    <x v="0"/>
    <x v="70"/>
    <s v=" Total_JP"/>
    <x v="18"/>
    <n v="4247.8240003999999"/>
  </r>
  <r>
    <s v="Incremental"/>
    <s v="NonMedia"/>
    <x v="0"/>
    <x v="0"/>
    <x v="70"/>
    <s v=" Total_JP"/>
    <x v="19"/>
    <n v="3065.8208003"/>
  </r>
  <r>
    <s v="Incremental"/>
    <s v="NonMedia"/>
    <x v="0"/>
    <x v="0"/>
    <x v="70"/>
    <s v=" Total_JP"/>
    <x v="20"/>
    <n v="2509.5840002"/>
  </r>
  <r>
    <s v="Incremental"/>
    <s v="NonMedia"/>
    <x v="0"/>
    <x v="0"/>
    <x v="70"/>
    <s v=" Total_JP"/>
    <x v="21"/>
    <n v="1703.4752002"/>
  </r>
  <r>
    <s v="Incremental"/>
    <s v="NonMedia"/>
    <x v="0"/>
    <x v="0"/>
    <x v="70"/>
    <s v=" Total_JP"/>
    <x v="22"/>
    <n v="1314.5440000999999"/>
  </r>
  <r>
    <s v="Incremental"/>
    <s v="NonMedia"/>
    <x v="0"/>
    <x v="0"/>
    <x v="70"/>
    <s v=" Total_JP"/>
    <x v="23"/>
    <n v="1118.9920001"/>
  </r>
  <r>
    <s v="Incremental"/>
    <s v="NonMedia"/>
    <x v="0"/>
    <x v="0"/>
    <x v="70"/>
    <s v=" Total_JP"/>
    <x v="24"/>
    <n v="1166.7936001"/>
  </r>
  <r>
    <s v="Incremental"/>
    <s v="NonMedia"/>
    <x v="0"/>
    <x v="0"/>
    <x v="70"/>
    <s v=" Total_JP"/>
    <x v="25"/>
    <n v="7570.0352007000001"/>
  </r>
  <r>
    <s v="Incremental"/>
    <s v="NonMedia"/>
    <x v="0"/>
    <x v="0"/>
    <x v="70"/>
    <s v=" Total_JP"/>
    <x v="26"/>
    <n v="3276.5824002999998"/>
  </r>
  <r>
    <s v="Incremental"/>
    <s v="NonMedia"/>
    <x v="0"/>
    <x v="0"/>
    <x v="70"/>
    <s v=" Total_JP"/>
    <x v="27"/>
    <n v="5573.2320005000001"/>
  </r>
  <r>
    <s v="Incremental"/>
    <s v="NonMedia"/>
    <x v="0"/>
    <x v="0"/>
    <x v="70"/>
    <s v=" Total_JP"/>
    <x v="28"/>
    <n v="3576.4288003000001"/>
  </r>
  <r>
    <s v="Incremental"/>
    <s v="NonMedia"/>
    <x v="0"/>
    <x v="0"/>
    <x v="70"/>
    <s v=" Total_JP"/>
    <x v="29"/>
    <n v="3265.7184003000002"/>
  </r>
  <r>
    <s v="Incremental"/>
    <s v="NonMedia"/>
    <x v="0"/>
    <x v="0"/>
    <x v="70"/>
    <s v=" Total_JP"/>
    <x v="30"/>
    <n v="4558.5344003999999"/>
  </r>
  <r>
    <s v="Incremental"/>
    <s v="NonMedia"/>
    <x v="0"/>
    <x v="0"/>
    <x v="70"/>
    <s v=" Total_JP"/>
    <x v="31"/>
    <n v="4113.1104003999999"/>
  </r>
  <r>
    <s v="Incremental"/>
    <s v="NonMedia"/>
    <x v="0"/>
    <x v="0"/>
    <x v="70"/>
    <s v=" Total_JP"/>
    <x v="32"/>
    <n v="3741.5616003"/>
  </r>
  <r>
    <s v="Incremental"/>
    <s v="NonMedia"/>
    <x v="0"/>
    <x v="0"/>
    <x v="70"/>
    <s v=" Total_JP"/>
    <x v="33"/>
    <n v="4799.7152004"/>
  </r>
  <r>
    <s v="Incremental"/>
    <s v="NonMedia"/>
    <x v="0"/>
    <x v="0"/>
    <x v="70"/>
    <s v=" Total_JP"/>
    <x v="34"/>
    <n v="1129.8560001000001"/>
  </r>
  <r>
    <s v="Incremental"/>
    <s v="NonMedia"/>
    <x v="0"/>
    <x v="0"/>
    <x v="70"/>
    <s v=" Total_JP"/>
    <x v="35"/>
    <n v="962.55040010000005"/>
  </r>
  <r>
    <s v="Incremental"/>
    <s v="NonMedia"/>
    <x v="0"/>
    <x v="0"/>
    <x v="70"/>
    <s v=" Total_JP"/>
    <x v="36"/>
    <n v="46374.070404300001"/>
  </r>
  <r>
    <s v="Incremental"/>
    <s v="NonMedia"/>
    <x v="0"/>
    <x v="0"/>
    <x v="70"/>
    <s v=" Total_JP"/>
    <x v="37"/>
    <n v="22975.187202100002"/>
  </r>
  <r>
    <s v="Incremental"/>
    <s v="NonMedia"/>
    <x v="0"/>
    <x v="0"/>
    <x v="70"/>
    <s v=" Total_JP"/>
    <x v="38"/>
    <n v="1575.2800001000001"/>
  </r>
  <r>
    <s v="Incremental"/>
    <s v="NonMedia"/>
    <x v="0"/>
    <x v="0"/>
    <x v="70"/>
    <s v=" Total_JP"/>
    <x v="39"/>
    <n v="1390.5920001"/>
  </r>
  <r>
    <s v="Incremental"/>
    <s v="NonMedia"/>
    <x v="0"/>
    <x v="0"/>
    <x v="70"/>
    <s v=" Total_JP"/>
    <x v="40"/>
    <n v="1034.2528001000001"/>
  </r>
  <r>
    <s v="Incremental"/>
    <s v="NonMedia"/>
    <x v="0"/>
    <x v="0"/>
    <x v="70"/>
    <s v=" Total_JP"/>
    <x v="41"/>
    <n v="995.14240010000003"/>
  </r>
  <r>
    <s v="Incremental"/>
    <s v="NonMedia"/>
    <x v="0"/>
    <x v="0"/>
    <x v="70"/>
    <s v=" Total_JP"/>
    <x v="42"/>
    <n v="856.0832001"/>
  </r>
  <r>
    <s v="Incremental"/>
    <s v="NonMedia"/>
    <x v="0"/>
    <x v="0"/>
    <x v="70"/>
    <s v=" Total_JP"/>
    <x v="43"/>
    <n v="1310.1984001000001"/>
  </r>
  <r>
    <s v="Incremental"/>
    <s v="NonMedia"/>
    <x v="0"/>
    <x v="0"/>
    <x v="70"/>
    <s v=" Total_JP"/>
    <x v="44"/>
    <n v="1583.9712001"/>
  </r>
  <r>
    <s v="Incremental"/>
    <s v="NonMedia"/>
    <x v="0"/>
    <x v="0"/>
    <x v="70"/>
    <s v=" Total_JP"/>
    <x v="45"/>
    <n v="1047.2896000999999"/>
  </r>
  <r>
    <s v="Incremental"/>
    <s v="NonMedia"/>
    <x v="0"/>
    <x v="0"/>
    <x v="70"/>
    <s v=" Total_JP"/>
    <x v="46"/>
    <n v="1253.7056001000001"/>
  </r>
  <r>
    <s v="Incremental"/>
    <s v="NonMedia"/>
    <x v="0"/>
    <x v="0"/>
    <x v="70"/>
    <s v=" Total_JP"/>
    <x v="47"/>
    <n v="1429.7024001"/>
  </r>
  <r>
    <s v="Incremental"/>
    <s v="NonMedia"/>
    <x v="0"/>
    <x v="0"/>
    <x v="70"/>
    <s v=" Total_JP"/>
    <x v="48"/>
    <n v="1499.2320001000001"/>
  </r>
  <r>
    <s v="Incremental"/>
    <s v="NonMedia"/>
    <x v="0"/>
    <x v="0"/>
    <x v="70"/>
    <s v=" Total_JP"/>
    <x v="49"/>
    <n v="1221.1136001"/>
  </r>
  <r>
    <s v="Incremental"/>
    <s v="NonMedia"/>
    <x v="0"/>
    <x v="0"/>
    <x v="70"/>
    <s v=" Total_JP"/>
    <x v="50"/>
    <n v="1103.7824000999999"/>
  </r>
  <r>
    <s v="Incremental"/>
    <s v="NonMedia"/>
    <x v="0"/>
    <x v="0"/>
    <x v="70"/>
    <s v=" Total_JP"/>
    <x v="51"/>
    <n v="964.72320009999999"/>
  </r>
  <r>
    <s v="Incremental"/>
    <s v="NonMedia"/>
    <x v="0"/>
    <x v="0"/>
    <x v="70"/>
    <s v=" Total_JP"/>
    <x v="52"/>
    <n v="1305.8528001"/>
  </r>
  <r>
    <s v="Incremental"/>
    <s v="NonMedia"/>
    <x v="0"/>
    <x v="0"/>
    <x v="70"/>
    <s v=" Total_JP"/>
    <x v="53"/>
    <n v="997.31520009999997"/>
  </r>
  <r>
    <s v="Incremental"/>
    <s v="NonMedia"/>
    <x v="0"/>
    <x v="0"/>
    <x v="70"/>
    <s v=" Total_JP"/>
    <x v="54"/>
    <n v="1045.1168001000001"/>
  </r>
  <r>
    <s v="Incremental"/>
    <s v="NonMedia"/>
    <x v="0"/>
    <x v="0"/>
    <x v="70"/>
    <s v=" Total_JP"/>
    <x v="55"/>
    <n v="1288.4704001"/>
  </r>
  <r>
    <s v="Incremental"/>
    <s v="NonMedia"/>
    <x v="0"/>
    <x v="0"/>
    <x v="70"/>
    <s v=" Total_JP"/>
    <x v="56"/>
    <n v="1405.8016001000001"/>
  </r>
  <r>
    <s v="Incremental"/>
    <s v="NonMedia"/>
    <x v="0"/>
    <x v="0"/>
    <x v="70"/>
    <s v=" Total_JP"/>
    <x v="57"/>
    <n v="1416.6656000999999"/>
  </r>
  <r>
    <s v="Incremental"/>
    <s v="NonMedia"/>
    <x v="0"/>
    <x v="0"/>
    <x v="70"/>
    <s v=" Total_JP"/>
    <x v="58"/>
    <n v="1205.9040001000001"/>
  </r>
  <r>
    <s v="Incremental"/>
    <s v="NonMedia"/>
    <x v="0"/>
    <x v="0"/>
    <x v="70"/>
    <s v=" Total_JP"/>
    <x v="59"/>
    <n v="13755.9968013"/>
  </r>
  <r>
    <s v="Incremental"/>
    <s v="NonMedia"/>
    <x v="0"/>
    <x v="0"/>
    <x v="70"/>
    <s v=" Total_JP"/>
    <x v="60"/>
    <n v="33926.099203099999"/>
  </r>
  <r>
    <s v="Incremental"/>
    <s v="NonMedia"/>
    <x v="0"/>
    <x v="0"/>
    <x v="70"/>
    <s v=" Total_JP"/>
    <x v="61"/>
    <n v="1662.1920001999999"/>
  </r>
  <r>
    <s v="Incremental"/>
    <s v="NonMedia"/>
    <x v="0"/>
    <x v="0"/>
    <x v="70"/>
    <s v=" Total_JP"/>
    <x v="62"/>
    <n v="2055.4688001999998"/>
  </r>
  <r>
    <s v="Incremental"/>
    <s v="NonMedia"/>
    <x v="0"/>
    <x v="0"/>
    <x v="70"/>
    <s v=" Total_JP"/>
    <x v="63"/>
    <n v="1927.2736001999999"/>
  </r>
  <r>
    <s v="Incremental"/>
    <s v="NonMedia"/>
    <x v="0"/>
    <x v="0"/>
    <x v="70"/>
    <s v=" Total_JP"/>
    <x v="64"/>
    <n v="1675.2288002"/>
  </r>
  <r>
    <s v="Incremental"/>
    <s v="NonMedia"/>
    <x v="0"/>
    <x v="0"/>
    <x v="70"/>
    <s v=" Total_JP"/>
    <x v="65"/>
    <n v="2587.8048002"/>
  </r>
  <r>
    <s v="Incremental"/>
    <s v="NonMedia"/>
    <x v="0"/>
    <x v="0"/>
    <x v="70"/>
    <s v=" Total_JP"/>
    <x v="66"/>
    <n v="3094.0672003"/>
  </r>
  <r>
    <s v="Incremental"/>
    <s v="NonMedia"/>
    <x v="0"/>
    <x v="0"/>
    <x v="70"/>
    <s v=" Total_JP"/>
    <x v="67"/>
    <n v="2707.3088002999998"/>
  </r>
  <r>
    <s v="Incremental"/>
    <s v="NonMedia"/>
    <x v="0"/>
    <x v="0"/>
    <x v="70"/>
    <s v=" Total_JP"/>
    <x v="68"/>
    <n v="34089.059203099998"/>
  </r>
  <r>
    <s v="Incremental"/>
    <s v="NonMedia"/>
    <x v="0"/>
    <x v="0"/>
    <x v="70"/>
    <s v=" Total_JP"/>
    <x v="69"/>
    <n v="11959.0912011"/>
  </r>
  <r>
    <s v="Incremental"/>
    <s v="NonMedia"/>
    <x v="0"/>
    <x v="0"/>
    <x v="70"/>
    <s v=" Total_JP"/>
    <x v="70"/>
    <n v="5914.3616005000003"/>
  </r>
  <r>
    <s v="Incremental"/>
    <s v="NonMedia"/>
    <x v="0"/>
    <x v="0"/>
    <x v="70"/>
    <s v=" Total_JP"/>
    <x v="71"/>
    <n v="4069.6544004000002"/>
  </r>
  <r>
    <s v="Incremental"/>
    <s v="NonMedia"/>
    <x v="0"/>
    <x v="0"/>
    <x v="70"/>
    <s v=" Total_JP"/>
    <x v="72"/>
    <n v="7211.5232007000004"/>
  </r>
  <r>
    <s v="Incremental"/>
    <s v="NonMedia"/>
    <x v="0"/>
    <x v="0"/>
    <x v="70"/>
    <s v=" Total_JP"/>
    <x v="73"/>
    <n v="3450.4064002999999"/>
  </r>
  <r>
    <s v="Incremental"/>
    <s v="NonMedia"/>
    <x v="0"/>
    <x v="0"/>
    <x v="70"/>
    <s v=" Total_JP"/>
    <x v="74"/>
    <n v="3204.8800003000001"/>
  </r>
  <r>
    <s v="Incremental"/>
    <s v="NonMedia"/>
    <x v="0"/>
    <x v="0"/>
    <x v="70"/>
    <s v=" Total_JP"/>
    <x v="75"/>
    <n v="3463.4432003000002"/>
  </r>
  <r>
    <s v="Incremental"/>
    <s v="NonMedia"/>
    <x v="0"/>
    <x v="0"/>
    <x v="70"/>
    <s v=" Total_JP"/>
    <x v="76"/>
    <n v="4163.0848003999999"/>
  </r>
  <r>
    <s v="Incremental"/>
    <s v="NonMedia"/>
    <x v="0"/>
    <x v="0"/>
    <x v="70"/>
    <s v=" Total_JP"/>
    <x v="77"/>
    <n v="2557.3856002000002"/>
  </r>
  <r>
    <s v="Incremental"/>
    <s v="NonMedia"/>
    <x v="0"/>
    <x v="0"/>
    <x v="70"/>
    <s v=" Total_JP"/>
    <x v="78"/>
    <n v="1518.7872001000001"/>
  </r>
  <r>
    <s v="Incremental"/>
    <s v="NonMedia"/>
    <x v="0"/>
    <x v="0"/>
    <x v="70"/>
    <s v=" Total_JP"/>
    <x v="79"/>
    <n v="1566.5888001000001"/>
  </r>
  <r>
    <s v="Incremental"/>
    <s v="NonMedia"/>
    <x v="0"/>
    <x v="0"/>
    <x v="70"/>
    <s v=" Total_JP"/>
    <x v="80"/>
    <n v="1523.1328000999999"/>
  </r>
  <r>
    <s v="Incremental"/>
    <s v="NonMedia"/>
    <x v="0"/>
    <x v="0"/>
    <x v="70"/>
    <s v=" Total_JP"/>
    <x v="81"/>
    <n v="1342.7904000999999"/>
  </r>
  <r>
    <s v="Incremental"/>
    <s v="NonMedia"/>
    <x v="0"/>
    <x v="0"/>
    <x v="70"/>
    <s v=" Total_JP"/>
    <x v="82"/>
    <n v="1547.0336001000001"/>
  </r>
  <r>
    <s v="Incremental"/>
    <s v="NonMedia"/>
    <x v="0"/>
    <x v="0"/>
    <x v="70"/>
    <s v=" Total_JP"/>
    <x v="83"/>
    <n v="1405.8016001000001"/>
  </r>
  <r>
    <s v="Incremental"/>
    <s v="NonMedia"/>
    <x v="0"/>
    <x v="0"/>
    <x v="70"/>
    <s v=" Total_JP"/>
    <x v="84"/>
    <n v="1479.6768001"/>
  </r>
  <r>
    <s v="Incremental"/>
    <s v="NonMedia"/>
    <x v="0"/>
    <x v="0"/>
    <x v="70"/>
    <s v=" Total_JP"/>
    <x v="85"/>
    <n v="1484.0224000999999"/>
  </r>
  <r>
    <s v="Incremental"/>
    <s v="NonMedia"/>
    <x v="0"/>
    <x v="0"/>
    <x v="70"/>
    <s v=" Total_JP"/>
    <x v="86"/>
    <n v="1688.2656002000001"/>
  </r>
  <r>
    <s v="Incremental"/>
    <s v="NonMedia"/>
    <x v="0"/>
    <x v="0"/>
    <x v="70"/>
    <s v=" Total_JP"/>
    <x v="87"/>
    <n v="1527.4784001"/>
  </r>
  <r>
    <s v="Incremental"/>
    <s v="NonMedia"/>
    <x v="0"/>
    <x v="0"/>
    <x v="70"/>
    <s v=" Total_JP"/>
    <x v="88"/>
    <n v="1494.8864000999999"/>
  </r>
  <r>
    <s v="Incremental"/>
    <s v="NonMedia"/>
    <x v="0"/>
    <x v="0"/>
    <x v="70"/>
    <s v=" Total_JP"/>
    <x v="89"/>
    <n v="1892.5088002"/>
  </r>
  <r>
    <s v="Incremental"/>
    <s v="NonMedia"/>
    <x v="0"/>
    <x v="0"/>
    <x v="70"/>
    <s v=" Total_JP"/>
    <x v="90"/>
    <n v="1723.0304002"/>
  </r>
  <r>
    <s v="Incremental"/>
    <s v="NonMedia"/>
    <x v="0"/>
    <x v="0"/>
    <x v="70"/>
    <s v=" Total_JP"/>
    <x v="91"/>
    <n v="1933.7920002000001"/>
  </r>
  <r>
    <s v="Incremental"/>
    <s v="NonMedia"/>
    <x v="0"/>
    <x v="0"/>
    <x v="70"/>
    <s v=" Total_JP"/>
    <x v="92"/>
    <n v="1966.3840001999999"/>
  </r>
  <r>
    <s v="Incremental"/>
    <s v="NonMedia"/>
    <x v="0"/>
    <x v="0"/>
    <x v="70"/>
    <s v=" Total_JP"/>
    <x v="93"/>
    <n v="2729.0368002999999"/>
  </r>
  <r>
    <s v="Incremental"/>
    <s v="NonMedia"/>
    <x v="0"/>
    <x v="0"/>
    <x v="70"/>
    <s v=" Total_JP"/>
    <x v="94"/>
    <n v="2216.2560002"/>
  </r>
  <r>
    <s v="Incremental"/>
    <s v="NonMedia"/>
    <x v="0"/>
    <x v="0"/>
    <x v="70"/>
    <s v=" Total_JP"/>
    <x v="95"/>
    <n v="2190.1824001999998"/>
  </r>
  <r>
    <s v="Incremental"/>
    <s v="NonMedia"/>
    <x v="0"/>
    <x v="0"/>
    <x v="70"/>
    <s v=" Total_JP"/>
    <x v="96"/>
    <n v="2070.6784001999999"/>
  </r>
  <r>
    <s v="Incremental"/>
    <s v="NonMedia"/>
    <x v="0"/>
    <x v="0"/>
    <x v="70"/>
    <s v=" Total_JP"/>
    <x v="97"/>
    <n v="1988.1120002"/>
  </r>
  <r>
    <s v="Incremental"/>
    <s v="NonMedia"/>
    <x v="0"/>
    <x v="0"/>
    <x v="70"/>
    <s v=" Total_JP"/>
    <x v="98"/>
    <n v="1905.5456002000001"/>
  </r>
  <r>
    <s v="Incremental"/>
    <s v="NonMedia"/>
    <x v="0"/>
    <x v="0"/>
    <x v="70"/>
    <s v=" Total_JP"/>
    <x v="99"/>
    <n v="2092.4064002"/>
  </r>
  <r>
    <s v="Incremental"/>
    <s v="NonMedia"/>
    <x v="0"/>
    <x v="0"/>
    <x v="70"/>
    <s v=" Total_JP"/>
    <x v="100"/>
    <n v="2311.8592002"/>
  </r>
  <r>
    <s v="Incremental"/>
    <s v="NonMedia"/>
    <x v="0"/>
    <x v="0"/>
    <x v="70"/>
    <s v=" Total_JP"/>
    <x v="101"/>
    <n v="2105.4432001999999"/>
  </r>
  <r>
    <s v="Incremental"/>
    <s v="NonMedia"/>
    <x v="0"/>
    <x v="0"/>
    <x v="70"/>
    <s v=" Total_JP"/>
    <x v="102"/>
    <n v="2153.2448002000001"/>
  </r>
  <r>
    <s v="Incremental"/>
    <s v="NonMedia"/>
    <x v="0"/>
    <x v="0"/>
    <x v="70"/>
    <s v=" Total_JP"/>
    <x v="103"/>
    <n v="1581.7984001"/>
  </r>
  <r>
    <s v="Incremental"/>
    <s v="NonMedia"/>
    <x v="0"/>
    <x v="0"/>
    <x v="70"/>
    <s v=" Total_JP"/>
    <x v="104"/>
    <n v="1794.7328001999999"/>
  </r>
  <r>
    <s v="Incremental"/>
    <s v="NonMedia"/>
    <x v="0"/>
    <x v="0"/>
    <x v="70"/>
    <s v=" Total_JP"/>
    <x v="105"/>
    <n v="2183.6640001999999"/>
  </r>
  <r>
    <s v="Incremental"/>
    <s v="NonMedia"/>
    <x v="0"/>
    <x v="0"/>
    <x v="70"/>
    <s v=" Total_JP"/>
    <x v="106"/>
    <n v="1796.9056002"/>
  </r>
  <r>
    <s v="Incremental"/>
    <s v="NonMedia"/>
    <x v="0"/>
    <x v="0"/>
    <x v="70"/>
    <s v=" Total_JP"/>
    <x v="107"/>
    <n v="1581.7984001"/>
  </r>
  <r>
    <s v="Incremental"/>
    <s v="NonMedia"/>
    <x v="0"/>
    <x v="0"/>
    <x v="70"/>
    <s v=" Total_JP"/>
    <x v="108"/>
    <n v="1577.4528001000001"/>
  </r>
  <r>
    <s v="Incremental"/>
    <s v="NonMedia"/>
    <x v="0"/>
    <x v="0"/>
    <x v="70"/>
    <s v=" Total_JP"/>
    <x v="109"/>
    <n v="1620.9088001"/>
  </r>
  <r>
    <s v="Incremental"/>
    <s v="NonMedia"/>
    <x v="0"/>
    <x v="0"/>
    <x v="70"/>
    <s v=" Total_JP"/>
    <x v="110"/>
    <n v="1766.4864001999999"/>
  </r>
  <r>
    <s v="Incremental"/>
    <s v="NonMedia"/>
    <x v="0"/>
    <x v="0"/>
    <x v="70"/>
    <s v=" Total_JP"/>
    <x v="111"/>
    <n v="2364.0064001999999"/>
  </r>
  <r>
    <s v="Incremental"/>
    <s v="NonMedia"/>
    <x v="0"/>
    <x v="0"/>
    <x v="70"/>
    <s v=" Total_JP"/>
    <x v="112"/>
    <n v="9955.7696008999992"/>
  </r>
  <r>
    <s v="Incremental"/>
    <s v="NonMedia"/>
    <x v="0"/>
    <x v="0"/>
    <x v="70"/>
    <s v=" Total_JP"/>
    <x v="113"/>
    <n v="6642.2496006000001"/>
  </r>
  <r>
    <s v="Incremental"/>
    <s v="NonMedia"/>
    <x v="0"/>
    <x v="0"/>
    <x v="70"/>
    <s v=" Total_JP"/>
    <x v="114"/>
    <n v="1386.2464001000001"/>
  </r>
  <r>
    <s v="Incremental"/>
    <s v="NonMedia"/>
    <x v="0"/>
    <x v="0"/>
    <x v="70"/>
    <s v=" Total_JP"/>
    <x v="115"/>
    <n v="1614.3904001000001"/>
  </r>
  <r>
    <s v="Incremental"/>
    <s v="NonMedia"/>
    <x v="0"/>
    <x v="0"/>
    <x v="70"/>
    <s v=" Total_JP"/>
    <x v="116"/>
    <n v="2031.5680001999999"/>
  </r>
  <r>
    <s v="Incremental"/>
    <s v="NonMedia"/>
    <x v="0"/>
    <x v="0"/>
    <x v="70"/>
    <s v=" Total_JP"/>
    <x v="117"/>
    <n v="1792.5600002000001"/>
  </r>
  <r>
    <s v="Incremental"/>
    <s v="NonMedia"/>
    <x v="0"/>
    <x v="0"/>
    <x v="70"/>
    <s v=" Total_JP"/>
    <x v="118"/>
    <n v="1629.6000002000001"/>
  </r>
  <r>
    <s v="Incremental"/>
    <s v="NonMedia"/>
    <x v="0"/>
    <x v="0"/>
    <x v="70"/>
    <s v=" Total_JP"/>
    <x v="119"/>
    <n v="1314.5440000999999"/>
  </r>
  <r>
    <s v="Incremental"/>
    <s v="NonMedia"/>
    <x v="0"/>
    <x v="0"/>
    <x v="70"/>
    <s v=" Total_JP"/>
    <x v="120"/>
    <n v="1344.9632001"/>
  </r>
  <r>
    <s v="Incremental"/>
    <s v="NonMedia"/>
    <x v="0"/>
    <x v="0"/>
    <x v="70"/>
    <s v=" Total_JP"/>
    <x v="121"/>
    <n v="1277.6064001"/>
  </r>
  <r>
    <s v="Incremental"/>
    <s v="NonMedia"/>
    <x v="0"/>
    <x v="0"/>
    <x v="70"/>
    <s v=" Total_JP"/>
    <x v="122"/>
    <n v="1377.5552001000001"/>
  </r>
  <r>
    <s v="Incremental"/>
    <s v="NonMedia"/>
    <x v="0"/>
    <x v="0"/>
    <x v="70"/>
    <s v=" Total_JP"/>
    <x v="123"/>
    <n v="1725.2032002000001"/>
  </r>
  <r>
    <s v="Incremental"/>
    <s v="NonMedia"/>
    <x v="0"/>
    <x v="0"/>
    <x v="70"/>
    <s v=" Total_JP"/>
    <x v="124"/>
    <n v="1857.7440002000001"/>
  </r>
  <r>
    <s v="Incremental"/>
    <s v="NonMedia"/>
    <x v="0"/>
    <x v="0"/>
    <x v="70"/>
    <s v=" Total_JP"/>
    <x v="125"/>
    <n v="1392.7648001"/>
  </r>
  <r>
    <s v="Incremental"/>
    <s v="NonMedia"/>
    <x v="0"/>
    <x v="0"/>
    <x v="70"/>
    <s v=" Total_JP"/>
    <x v="126"/>
    <n v="1366.6912001000001"/>
  </r>
  <r>
    <s v="Incremental"/>
    <s v="NonMedia"/>
    <x v="0"/>
    <x v="0"/>
    <x v="70"/>
    <s v=" Total_JP"/>
    <x v="127"/>
    <n v="51523.606404799997"/>
  </r>
  <r>
    <s v="Incremental"/>
    <s v="NonMedia"/>
    <x v="0"/>
    <x v="0"/>
    <x v="70"/>
    <s v=" Total_JP"/>
    <x v="128"/>
    <n v="24839.449602299999"/>
  </r>
  <r>
    <s v="Incremental"/>
    <s v="NonMedia"/>
    <x v="0"/>
    <x v="0"/>
    <x v="70"/>
    <s v=" Total_JP"/>
    <x v="129"/>
    <n v="18964.1984018"/>
  </r>
  <r>
    <s v="Incremental"/>
    <s v="NonMedia"/>
    <x v="0"/>
    <x v="0"/>
    <x v="70"/>
    <s v=" Total_JP"/>
    <x v="130"/>
    <n v="1388.4192000999999"/>
  </r>
  <r>
    <s v="Incremental"/>
    <s v="NonMedia"/>
    <x v="0"/>
    <x v="0"/>
    <x v="70"/>
    <s v=" Total_JP"/>
    <x v="131"/>
    <n v="1377.5552001000001"/>
  </r>
  <r>
    <s v="Incremental"/>
    <s v="NonMedia"/>
    <x v="0"/>
    <x v="0"/>
    <x v="70"/>
    <s v=" Total_JP"/>
    <x v="132"/>
    <n v="1381.9008001"/>
  </r>
  <r>
    <s v="Incremental"/>
    <s v="NonMedia"/>
    <x v="0"/>
    <x v="0"/>
    <x v="70"/>
    <s v=" Total_JP"/>
    <x v="133"/>
    <n v="1297.1616001"/>
  </r>
  <r>
    <s v="Incremental"/>
    <s v="NonMedia"/>
    <x v="0"/>
    <x v="0"/>
    <x v="70"/>
    <s v=" Total_JP"/>
    <x v="134"/>
    <n v="1234.1504001000001"/>
  </r>
  <r>
    <s v="Incremental"/>
    <s v="NonMedia"/>
    <x v="0"/>
    <x v="0"/>
    <x v="70"/>
    <s v=" Total_JP"/>
    <x v="135"/>
    <n v="1227.6320000999999"/>
  </r>
  <r>
    <s v="Incremental"/>
    <s v="NonMedia"/>
    <x v="0"/>
    <x v="0"/>
    <x v="70"/>
    <s v=" Total_JP"/>
    <x v="136"/>
    <n v="1323.2352000999999"/>
  </r>
  <r>
    <s v="Incremental"/>
    <s v="NonMedia"/>
    <x v="0"/>
    <x v="0"/>
    <x v="70"/>
    <s v=" Total_JP"/>
    <x v="137"/>
    <n v="1755.6224001999999"/>
  </r>
  <r>
    <s v="Incremental"/>
    <s v="NonMedia"/>
    <x v="0"/>
    <x v="0"/>
    <x v="70"/>
    <s v=" Total_JP"/>
    <x v="138"/>
    <n v="1668.7104002000001"/>
  </r>
  <r>
    <s v="Incremental"/>
    <s v="NonMedia"/>
    <x v="0"/>
    <x v="0"/>
    <x v="70"/>
    <s v=" Total_JP"/>
    <x v="139"/>
    <n v="1583.9712001"/>
  </r>
  <r>
    <s v="Incremental"/>
    <s v="NonMedia"/>
    <x v="0"/>
    <x v="0"/>
    <x v="70"/>
    <s v=" Total_JP"/>
    <x v="140"/>
    <n v="91574.828808499995"/>
  </r>
  <r>
    <s v="Incremental"/>
    <s v="NonMedia"/>
    <x v="0"/>
    <x v="0"/>
    <x v="70"/>
    <s v=" Total_JP"/>
    <x v="141"/>
    <n v="96361.507208900002"/>
  </r>
  <r>
    <s v="Incremental"/>
    <s v="NonMedia"/>
    <x v="0"/>
    <x v="0"/>
    <x v="70"/>
    <s v=" Total_JP"/>
    <x v="142"/>
    <n v="1955.5200001999999"/>
  </r>
  <r>
    <s v="Incremental"/>
    <s v="NonMedia"/>
    <x v="0"/>
    <x v="0"/>
    <x v="70"/>
    <s v=" Total_JP"/>
    <x v="143"/>
    <n v="2270.5760002000002"/>
  </r>
  <r>
    <s v="Incremental"/>
    <s v="NonMedia"/>
    <x v="0"/>
    <x v="0"/>
    <x v="70"/>
    <s v=" Total_JP"/>
    <x v="144"/>
    <n v="1746.9312001999999"/>
  </r>
  <r>
    <s v="Incremental"/>
    <s v="NonMedia"/>
    <x v="0"/>
    <x v="0"/>
    <x v="70"/>
    <s v=" Total_JP"/>
    <x v="145"/>
    <n v="1883.8176002"/>
  </r>
  <r>
    <s v="Incremental"/>
    <s v="NonMedia"/>
    <x v="0"/>
    <x v="0"/>
    <x v="70"/>
    <s v=" Total_JP"/>
    <x v="146"/>
    <n v="1990.2848002000001"/>
  </r>
  <r>
    <s v="Incremental"/>
    <s v="NonMedia"/>
    <x v="0"/>
    <x v="0"/>
    <x v="70"/>
    <s v=" Total_JP"/>
    <x v="147"/>
    <n v="2061.9872002000002"/>
  </r>
  <r>
    <s v="Incremental"/>
    <s v="NonMedia"/>
    <x v="0"/>
    <x v="0"/>
    <x v="70"/>
    <s v=" Total_JP"/>
    <x v="148"/>
    <n v="1905.5456002000001"/>
  </r>
  <r>
    <s v="Incremental"/>
    <s v="NonMedia"/>
    <x v="0"/>
    <x v="0"/>
    <x v="70"/>
    <s v=" Total_JP"/>
    <x v="149"/>
    <n v="2581.2864002000001"/>
  </r>
  <r>
    <s v="Incremental"/>
    <s v="NonMedia"/>
    <x v="0"/>
    <x v="0"/>
    <x v="70"/>
    <s v=" Total_JP"/>
    <x v="150"/>
    <n v="2679.0624002"/>
  </r>
  <r>
    <s v="Incremental"/>
    <s v="NonMedia"/>
    <x v="0"/>
    <x v="0"/>
    <x v="70"/>
    <s v=" Total_JP"/>
    <x v="151"/>
    <n v="2403.1168001999999"/>
  </r>
  <r>
    <s v="Incremental"/>
    <s v="NonMedia"/>
    <x v="0"/>
    <x v="0"/>
    <x v="70"/>
    <s v=" Total_JP"/>
    <x v="152"/>
    <n v="44759.680004100002"/>
  </r>
  <r>
    <s v="Incremental"/>
    <s v="NonMedia"/>
    <x v="0"/>
    <x v="0"/>
    <x v="70"/>
    <s v=" Total_JP"/>
    <x v="153"/>
    <n v="15611.568001400001"/>
  </r>
  <r>
    <s v="Incremental"/>
    <s v="NonMedia"/>
    <x v="0"/>
    <x v="0"/>
    <x v="70"/>
    <s v=" Total_JP"/>
    <x v="154"/>
    <n v="1581.7984001"/>
  </r>
  <r>
    <s v="Incremental"/>
    <s v="NonMedia"/>
    <x v="0"/>
    <x v="0"/>
    <x v="70"/>
    <s v=" Total_JP"/>
    <x v="155"/>
    <n v="995.14240010000003"/>
  </r>
  <r>
    <s v="Incremental"/>
    <s v="NonMedia"/>
    <x v="0"/>
    <x v="0"/>
    <x v="71"/>
    <s v=" Total_JP"/>
    <x v="0"/>
    <n v="226830.62789100001"/>
  </r>
  <r>
    <s v="Incremental"/>
    <s v="NonMedia"/>
    <x v="0"/>
    <x v="0"/>
    <x v="71"/>
    <s v=" Total_JP"/>
    <x v="1"/>
    <n v="221261.56069439999"/>
  </r>
  <r>
    <s v="Incremental"/>
    <s v="NonMedia"/>
    <x v="0"/>
    <x v="0"/>
    <x v="71"/>
    <s v=" Total_JP"/>
    <x v="2"/>
    <n v="222636.63901459999"/>
  </r>
  <r>
    <s v="Incremental"/>
    <s v="NonMedia"/>
    <x v="0"/>
    <x v="0"/>
    <x v="71"/>
    <s v=" Total_JP"/>
    <x v="3"/>
    <n v="209504.6410574"/>
  </r>
  <r>
    <s v="Incremental"/>
    <s v="NonMedia"/>
    <x v="0"/>
    <x v="0"/>
    <x v="71"/>
    <s v=" Total_JP"/>
    <x v="4"/>
    <n v="216952.98195799999"/>
  </r>
  <r>
    <s v="Incremental"/>
    <s v="NonMedia"/>
    <x v="0"/>
    <x v="0"/>
    <x v="71"/>
    <s v=" Total_JP"/>
    <x v="5"/>
    <n v="188156.55013739999"/>
  </r>
  <r>
    <s v="Incremental"/>
    <s v="NonMedia"/>
    <x v="0"/>
    <x v="0"/>
    <x v="71"/>
    <s v=" Total_JP"/>
    <x v="6"/>
    <n v="219817.7284583"/>
  </r>
  <r>
    <s v="Incremental"/>
    <s v="NonMedia"/>
    <x v="0"/>
    <x v="0"/>
    <x v="71"/>
    <s v=" Total_JP"/>
    <x v="7"/>
    <n v="226280.5965629"/>
  </r>
  <r>
    <s v="Incremental"/>
    <s v="NonMedia"/>
    <x v="0"/>
    <x v="0"/>
    <x v="71"/>
    <s v=" Total_JP"/>
    <x v="8"/>
    <n v="286841.33757849998"/>
  </r>
  <r>
    <s v="Incremental"/>
    <s v="NonMedia"/>
    <x v="0"/>
    <x v="0"/>
    <x v="71"/>
    <s v=" Total_JP"/>
    <x v="9"/>
    <n v="284240.14775629999"/>
  </r>
  <r>
    <s v="Incremental"/>
    <s v="NonMedia"/>
    <x v="0"/>
    <x v="0"/>
    <x v="71"/>
    <s v=" Total_JP"/>
    <x v="10"/>
    <n v="357348.478443"/>
  </r>
  <r>
    <s v="Incremental"/>
    <s v="NonMedia"/>
    <x v="0"/>
    <x v="0"/>
    <x v="71"/>
    <s v=" Total_JP"/>
    <x v="11"/>
    <n v="272506.1460912"/>
  </r>
  <r>
    <s v="Incremental"/>
    <s v="NonMedia"/>
    <x v="0"/>
    <x v="0"/>
    <x v="71"/>
    <s v=" Total_JP"/>
    <x v="12"/>
    <n v="348937.58271819999"/>
  </r>
  <r>
    <s v="Incremental"/>
    <s v="NonMedia"/>
    <x v="0"/>
    <x v="0"/>
    <x v="71"/>
    <s v=" Total_JP"/>
    <x v="13"/>
    <n v="316886.79887330002"/>
  </r>
  <r>
    <s v="Incremental"/>
    <s v="NonMedia"/>
    <x v="0"/>
    <x v="0"/>
    <x v="71"/>
    <s v=" Total_JP"/>
    <x v="14"/>
    <n v="303422.490322"/>
  </r>
  <r>
    <s v="Incremental"/>
    <s v="NonMedia"/>
    <x v="0"/>
    <x v="0"/>
    <x v="71"/>
    <s v=" Total_JP"/>
    <x v="15"/>
    <n v="292364.56883100001"/>
  </r>
  <r>
    <s v="Incremental"/>
    <s v="NonMedia"/>
    <x v="0"/>
    <x v="0"/>
    <x v="71"/>
    <s v=" Total_JP"/>
    <x v="16"/>
    <n v="189371.20265349999"/>
  </r>
  <r>
    <s v="Incremental"/>
    <s v="NonMedia"/>
    <x v="0"/>
    <x v="0"/>
    <x v="71"/>
    <s v=" Total_JP"/>
    <x v="17"/>
    <n v="265092.1821485"/>
  </r>
  <r>
    <s v="Incremental"/>
    <s v="NonMedia"/>
    <x v="0"/>
    <x v="0"/>
    <x v="71"/>
    <s v=" Total_JP"/>
    <x v="18"/>
    <n v="309129.06535059999"/>
  </r>
  <r>
    <s v="Incremental"/>
    <s v="NonMedia"/>
    <x v="0"/>
    <x v="0"/>
    <x v="71"/>
    <s v=" Total_JP"/>
    <x v="19"/>
    <n v="287849.72834660002"/>
  </r>
  <r>
    <s v="Incremental"/>
    <s v="NonMedia"/>
    <x v="0"/>
    <x v="0"/>
    <x v="71"/>
    <s v=" Total_JP"/>
    <x v="20"/>
    <n v="237796.87749399999"/>
  </r>
  <r>
    <s v="Incremental"/>
    <s v="NonMedia"/>
    <x v="0"/>
    <x v="0"/>
    <x v="71"/>
    <s v=" Total_JP"/>
    <x v="21"/>
    <n v="248224.55475489999"/>
  </r>
  <r>
    <s v="Incremental"/>
    <s v="NonMedia"/>
    <x v="0"/>
    <x v="0"/>
    <x v="71"/>
    <s v=" Total_JP"/>
    <x v="22"/>
    <n v="251490.3657652"/>
  </r>
  <r>
    <s v="Incremental"/>
    <s v="NonMedia"/>
    <x v="0"/>
    <x v="0"/>
    <x v="71"/>
    <s v=" Total_JP"/>
    <x v="23"/>
    <n v="248293.30867090001"/>
  </r>
  <r>
    <s v="Incremental"/>
    <s v="NonMedia"/>
    <x v="0"/>
    <x v="0"/>
    <x v="71"/>
    <s v=" Total_JP"/>
    <x v="24"/>
    <n v="391301.45396419999"/>
  </r>
  <r>
    <s v="Incremental"/>
    <s v="NonMedia"/>
    <x v="0"/>
    <x v="0"/>
    <x v="71"/>
    <s v=" Total_JP"/>
    <x v="25"/>
    <n v="341363.19297149999"/>
  </r>
  <r>
    <s v="Incremental"/>
    <s v="NonMedia"/>
    <x v="0"/>
    <x v="0"/>
    <x v="71"/>
    <s v=" Total_JP"/>
    <x v="26"/>
    <n v="233167.44714949999"/>
  </r>
  <r>
    <s v="Incremental"/>
    <s v="NonMedia"/>
    <x v="0"/>
    <x v="0"/>
    <x v="71"/>
    <s v=" Total_JP"/>
    <x v="27"/>
    <n v="204680.4079509"/>
  </r>
  <r>
    <s v="Incremental"/>
    <s v="NonMedia"/>
    <x v="0"/>
    <x v="0"/>
    <x v="71"/>
    <s v=" Total_JP"/>
    <x v="28"/>
    <n v="418046.72729060001"/>
  </r>
  <r>
    <s v="Incremental"/>
    <s v="NonMedia"/>
    <x v="0"/>
    <x v="0"/>
    <x v="71"/>
    <s v=" Total_JP"/>
    <x v="29"/>
    <n v="195192.36754199999"/>
  </r>
  <r>
    <s v="Incremental"/>
    <s v="NonMedia"/>
    <x v="0"/>
    <x v="0"/>
    <x v="71"/>
    <s v=" Total_JP"/>
    <x v="30"/>
    <n v="164161.43345119999"/>
  </r>
  <r>
    <s v="Incremental"/>
    <s v="NonMedia"/>
    <x v="0"/>
    <x v="0"/>
    <x v="71"/>
    <s v=" Total_JP"/>
    <x v="31"/>
    <n v="141438.2642111"/>
  </r>
  <r>
    <s v="Incremental"/>
    <s v="NonMedia"/>
    <x v="0"/>
    <x v="0"/>
    <x v="71"/>
    <s v=" Total_JP"/>
    <x v="32"/>
    <n v="188729.49943739999"/>
  </r>
  <r>
    <s v="Incremental"/>
    <s v="NonMedia"/>
    <x v="0"/>
    <x v="0"/>
    <x v="71"/>
    <s v=" Total_JP"/>
    <x v="33"/>
    <n v="204348.09735689999"/>
  </r>
  <r>
    <s v="Incremental"/>
    <s v="NonMedia"/>
    <x v="0"/>
    <x v="0"/>
    <x v="71"/>
    <s v=" Total_JP"/>
    <x v="34"/>
    <n v="196762.2486242"/>
  </r>
  <r>
    <s v="Incremental"/>
    <s v="NonMedia"/>
    <x v="0"/>
    <x v="0"/>
    <x v="71"/>
    <s v=" Total_JP"/>
    <x v="35"/>
    <n v="200830.1886546"/>
  </r>
  <r>
    <s v="Incremental"/>
    <s v="NonMedia"/>
    <x v="0"/>
    <x v="0"/>
    <x v="71"/>
    <s v=" Total_JP"/>
    <x v="36"/>
    <n v="193072.4551318"/>
  </r>
  <r>
    <s v="Incremental"/>
    <s v="NonMedia"/>
    <x v="0"/>
    <x v="0"/>
    <x v="71"/>
    <s v=" Total_JP"/>
    <x v="37"/>
    <n v="210558.86776950001"/>
  </r>
  <r>
    <s v="Incremental"/>
    <s v="NonMedia"/>
    <x v="0"/>
    <x v="0"/>
    <x v="71"/>
    <s v=" Total_JP"/>
    <x v="38"/>
    <n v="222327.2463925"/>
  </r>
  <r>
    <s v="Incremental"/>
    <s v="NonMedia"/>
    <x v="0"/>
    <x v="0"/>
    <x v="71"/>
    <s v=" Total_JP"/>
    <x v="39"/>
    <n v="247239.0819588"/>
  </r>
  <r>
    <s v="Incremental"/>
    <s v="NonMedia"/>
    <x v="0"/>
    <x v="0"/>
    <x v="71"/>
    <s v=" Total_JP"/>
    <x v="40"/>
    <n v="252682.1003093"/>
  </r>
  <r>
    <s v="Incremental"/>
    <s v="NonMedia"/>
    <x v="0"/>
    <x v="0"/>
    <x v="71"/>
    <s v=" Total_JP"/>
    <x v="41"/>
    <n v="248545.40636299999"/>
  </r>
  <r>
    <s v="Incremental"/>
    <s v="NonMedia"/>
    <x v="0"/>
    <x v="0"/>
    <x v="71"/>
    <s v=" Total_JP"/>
    <x v="42"/>
    <n v="284159.93485429999"/>
  </r>
  <r>
    <s v="Incremental"/>
    <s v="NonMedia"/>
    <x v="0"/>
    <x v="0"/>
    <x v="71"/>
    <s v=" Total_JP"/>
    <x v="43"/>
    <n v="280458.68237589998"/>
  </r>
  <r>
    <s v="Incremental"/>
    <s v="NonMedia"/>
    <x v="0"/>
    <x v="0"/>
    <x v="71"/>
    <s v=" Total_JP"/>
    <x v="44"/>
    <n v="287677.84355659998"/>
  </r>
  <r>
    <s v="Incremental"/>
    <s v="NonMedia"/>
    <x v="0"/>
    <x v="0"/>
    <x v="71"/>
    <s v=" Total_JP"/>
    <x v="45"/>
    <n v="306997.69395440002"/>
  </r>
  <r>
    <s v="Incremental"/>
    <s v="NonMedia"/>
    <x v="0"/>
    <x v="0"/>
    <x v="71"/>
    <s v=" Total_JP"/>
    <x v="46"/>
    <n v="300122.30235369998"/>
  </r>
  <r>
    <s v="Incremental"/>
    <s v="NonMedia"/>
    <x v="0"/>
    <x v="0"/>
    <x v="71"/>
    <s v=" Total_JP"/>
    <x v="47"/>
    <n v="184821.98521109999"/>
  </r>
  <r>
    <s v="Incremental"/>
    <s v="NonMedia"/>
    <x v="0"/>
    <x v="0"/>
    <x v="71"/>
    <s v=" Total_JP"/>
    <x v="48"/>
    <n v="435796.69660630001"/>
  </r>
  <r>
    <s v="Incremental"/>
    <s v="NonMedia"/>
    <x v="0"/>
    <x v="0"/>
    <x v="71"/>
    <s v=" Total_JP"/>
    <x v="49"/>
    <n v="373540.0256625"/>
  </r>
  <r>
    <s v="Incremental"/>
    <s v="NonMedia"/>
    <x v="0"/>
    <x v="0"/>
    <x v="71"/>
    <s v=" Total_JP"/>
    <x v="50"/>
    <n v="214008.02255580001"/>
  </r>
  <r>
    <s v="Incremental"/>
    <s v="NonMedia"/>
    <x v="0"/>
    <x v="0"/>
    <x v="71"/>
    <s v=" Total_JP"/>
    <x v="51"/>
    <n v="101171.3874033"/>
  </r>
  <r>
    <s v="Incremental"/>
    <s v="NonMedia"/>
    <x v="0"/>
    <x v="0"/>
    <x v="71"/>
    <s v=" Total_JP"/>
    <x v="52"/>
    <n v="278212.7211197"/>
  </r>
  <r>
    <s v="Incremental"/>
    <s v="NonMedia"/>
    <x v="0"/>
    <x v="0"/>
    <x v="71"/>
    <s v=" Total_JP"/>
    <x v="53"/>
    <n v="289889.42785480001"/>
  </r>
  <r>
    <s v="Incremental"/>
    <s v="NonMedia"/>
    <x v="0"/>
    <x v="0"/>
    <x v="71"/>
    <s v=" Total_JP"/>
    <x v="54"/>
    <n v="379384.10852309997"/>
  </r>
  <r>
    <s v="Incremental"/>
    <s v="NonMedia"/>
    <x v="0"/>
    <x v="0"/>
    <x v="71"/>
    <s v=" Total_JP"/>
    <x v="55"/>
    <n v="254870.76663550001"/>
  </r>
  <r>
    <s v="Incremental"/>
    <s v="NonMedia"/>
    <x v="0"/>
    <x v="0"/>
    <x v="71"/>
    <s v=" Total_JP"/>
    <x v="56"/>
    <n v="326844.65770819999"/>
  </r>
  <r>
    <s v="Incremental"/>
    <s v="NonMedia"/>
    <x v="0"/>
    <x v="0"/>
    <x v="71"/>
    <s v=" Total_JP"/>
    <x v="57"/>
    <n v="346302.015938"/>
  </r>
  <r>
    <s v="Incremental"/>
    <s v="NonMedia"/>
    <x v="0"/>
    <x v="0"/>
    <x v="71"/>
    <s v=" Total_JP"/>
    <x v="58"/>
    <n v="243194.0599005"/>
  </r>
  <r>
    <s v="Incremental"/>
    <s v="NonMedia"/>
    <x v="0"/>
    <x v="0"/>
    <x v="71"/>
    <s v=" Total_JP"/>
    <x v="59"/>
    <n v="188718.04045140001"/>
  </r>
  <r>
    <s v="Incremental"/>
    <s v="NonMedia"/>
    <x v="0"/>
    <x v="0"/>
    <x v="71"/>
    <s v=" Total_JP"/>
    <x v="60"/>
    <n v="145918.72773750001"/>
  </r>
  <r>
    <s v="Incremental"/>
    <s v="NonMedia"/>
    <x v="0"/>
    <x v="0"/>
    <x v="71"/>
    <s v=" Total_JP"/>
    <x v="61"/>
    <n v="326844.65770819999"/>
  </r>
  <r>
    <s v="Incremental"/>
    <s v="NonMedia"/>
    <x v="0"/>
    <x v="0"/>
    <x v="71"/>
    <s v=" Total_JP"/>
    <x v="62"/>
    <n v="289889.42785480001"/>
  </r>
  <r>
    <s v="Incremental"/>
    <s v="NonMedia"/>
    <x v="0"/>
    <x v="0"/>
    <x v="71"/>
    <s v=" Total_JP"/>
    <x v="63"/>
    <n v="233465.38078559999"/>
  </r>
  <r>
    <s v="Incremental"/>
    <s v="NonMedia"/>
    <x v="0"/>
    <x v="0"/>
    <x v="71"/>
    <s v=" Total_JP"/>
    <x v="64"/>
    <n v="225684.7292909"/>
  </r>
  <r>
    <s v="Incremental"/>
    <s v="NonMedia"/>
    <x v="0"/>
    <x v="0"/>
    <x v="71"/>
    <s v=" Total_JP"/>
    <x v="65"/>
    <n v="262651.41813030001"/>
  </r>
  <r>
    <s v="Incremental"/>
    <s v="NonMedia"/>
    <x v="0"/>
    <x v="0"/>
    <x v="71"/>
    <s v=" Total_JP"/>
    <x v="66"/>
    <n v="215956.05017599999"/>
  </r>
  <r>
    <s v="Incremental"/>
    <s v="NonMedia"/>
    <x v="0"/>
    <x v="0"/>
    <x v="71"/>
    <s v=" Total_JP"/>
    <x v="67"/>
    <n v="214008.02255580001"/>
  </r>
  <r>
    <s v="Incremental"/>
    <s v="NonMedia"/>
    <x v="0"/>
    <x v="0"/>
    <x v="71"/>
    <s v=" Total_JP"/>
    <x v="68"/>
    <n v="319064.00621349999"/>
  </r>
  <r>
    <s v="Incremental"/>
    <s v="NonMedia"/>
    <x v="0"/>
    <x v="0"/>
    <x v="71"/>
    <s v=" Total_JP"/>
    <x v="69"/>
    <n v="356030.6950529"/>
  </r>
  <r>
    <s v="Incremental"/>
    <s v="NonMedia"/>
    <x v="0"/>
    <x v="0"/>
    <x v="71"/>
    <s v=" Total_JP"/>
    <x v="70"/>
    <n v="196498.69194620001"/>
  </r>
  <r>
    <s v="Incremental"/>
    <s v="NonMedia"/>
    <x v="0"/>
    <x v="0"/>
    <x v="71"/>
    <s v=" Total_JP"/>
    <x v="71"/>
    <n v="266536.01438459998"/>
  </r>
  <r>
    <s v="Incremental"/>
    <s v="NonMedia"/>
    <x v="0"/>
    <x v="0"/>
    <x v="71"/>
    <s v=" Total_JP"/>
    <x v="72"/>
    <n v="338521.3644433"/>
  </r>
  <r>
    <s v="Incremental"/>
    <s v="NonMedia"/>
    <x v="0"/>
    <x v="0"/>
    <x v="71"/>
    <s v=" Total_JP"/>
    <x v="73"/>
    <n v="225684.7292909"/>
  </r>
  <r>
    <s v="Incremental"/>
    <s v="NonMedia"/>
    <x v="0"/>
    <x v="0"/>
    <x v="71"/>
    <s v=" Total_JP"/>
    <x v="74"/>
    <n v="215956.05017599999"/>
  </r>
  <r>
    <s v="Incremental"/>
    <s v="NonMedia"/>
    <x v="0"/>
    <x v="0"/>
    <x v="71"/>
    <s v=" Total_JP"/>
    <x v="75"/>
    <n v="217904.0777961"/>
  </r>
  <r>
    <s v="Incremental"/>
    <s v="NonMedia"/>
    <x v="0"/>
    <x v="0"/>
    <x v="71"/>
    <s v=" Total_JP"/>
    <x v="76"/>
    <n v="175093.30609619999"/>
  </r>
  <r>
    <s v="Incremental"/>
    <s v="NonMedia"/>
    <x v="0"/>
    <x v="0"/>
    <x v="71"/>
    <s v=" Total_JP"/>
    <x v="77"/>
    <n v="159532.00310669999"/>
  </r>
  <r>
    <s v="Incremental"/>
    <s v="NonMedia"/>
    <x v="0"/>
    <x v="0"/>
    <x v="71"/>
    <s v=" Total_JP"/>
    <x v="78"/>
    <n v="140074.64487690001"/>
  </r>
  <r>
    <s v="Incremental"/>
    <s v="NonMedia"/>
    <x v="0"/>
    <x v="0"/>
    <x v="71"/>
    <s v=" Total_JP"/>
    <x v="79"/>
    <n v="188718.04045140001"/>
  </r>
  <r>
    <s v="Incremental"/>
    <s v="NonMedia"/>
    <x v="0"/>
    <x v="0"/>
    <x v="71"/>
    <s v=" Total_JP"/>
    <x v="80"/>
    <n v="64204.698563899998"/>
  </r>
  <r>
    <s v="Incremental"/>
    <s v="NonMedia"/>
    <x v="0"/>
    <x v="0"/>
    <x v="71"/>
    <s v=" Total_JP"/>
    <x v="81"/>
    <n v="190666.06807159999"/>
  </r>
  <r>
    <s v="Incremental"/>
    <s v="NonMedia"/>
    <x v="0"/>
    <x v="0"/>
    <x v="71"/>
    <s v=" Total_JP"/>
    <x v="82"/>
    <n v="130345.96576200001"/>
  </r>
  <r>
    <s v="Incremental"/>
    <s v="NonMedia"/>
    <x v="0"/>
    <x v="0"/>
    <x v="71"/>
    <s v=" Total_JP"/>
    <x v="83"/>
    <n v="91442.708288399997"/>
  </r>
  <r>
    <s v="Incremental"/>
    <s v="NonMedia"/>
    <x v="0"/>
    <x v="0"/>
    <x v="71"/>
    <s v=" Total_JP"/>
    <x v="84"/>
    <n v="75881.405299000005"/>
  </r>
  <r>
    <s v="Incremental"/>
    <s v="NonMedia"/>
    <x v="0"/>
    <x v="0"/>
    <x v="71"/>
    <s v=" Total_JP"/>
    <x v="85"/>
    <n v="97275.332162999999"/>
  </r>
  <r>
    <s v="Incremental"/>
    <s v="NonMedia"/>
    <x v="0"/>
    <x v="0"/>
    <x v="71"/>
    <s v=" Total_JP"/>
    <x v="86"/>
    <n v="190666.06807159999"/>
  </r>
  <r>
    <s v="Incremental"/>
    <s v="NonMedia"/>
    <x v="0"/>
    <x v="0"/>
    <x v="71"/>
    <s v=" Total_JP"/>
    <x v="87"/>
    <n v="124513.34188750001"/>
  </r>
  <r>
    <s v="Incremental"/>
    <s v="NonMedia"/>
    <x v="0"/>
    <x v="0"/>
    <x v="71"/>
    <s v=" Total_JP"/>
    <x v="88"/>
    <n v="173156.73746199999"/>
  </r>
  <r>
    <s v="Incremental"/>
    <s v="NonMedia"/>
    <x v="0"/>
    <x v="0"/>
    <x v="71"/>
    <s v=" Total_JP"/>
    <x v="89"/>
    <n v="153699.37923220001"/>
  </r>
  <r>
    <s v="Incremental"/>
    <s v="NonMedia"/>
    <x v="0"/>
    <x v="0"/>
    <x v="71"/>
    <s v=" Total_JP"/>
    <x v="90"/>
    <n v="188718.04045140001"/>
  </r>
  <r>
    <s v="Incremental"/>
    <s v="NonMedia"/>
    <x v="0"/>
    <x v="0"/>
    <x v="71"/>
    <s v=" Total_JP"/>
    <x v="91"/>
    <n v="270432.069625"/>
  </r>
  <r>
    <s v="Incremental"/>
    <s v="NonMedia"/>
    <x v="0"/>
    <x v="0"/>
    <x v="71"/>
    <s v=" Total_JP"/>
    <x v="92"/>
    <n v="229569.3255452"/>
  </r>
  <r>
    <s v="Incremental"/>
    <s v="NonMedia"/>
    <x v="0"/>
    <x v="0"/>
    <x v="71"/>
    <s v=" Total_JP"/>
    <x v="93"/>
    <n v="151751.351612"/>
  </r>
  <r>
    <s v="Incremental"/>
    <s v="NonMedia"/>
    <x v="0"/>
    <x v="0"/>
    <x v="71"/>
    <s v=" Total_JP"/>
    <x v="94"/>
    <n v="254870.76663550001"/>
  </r>
  <r>
    <s v="Incremental"/>
    <s v="NonMedia"/>
    <x v="0"/>
    <x v="0"/>
    <x v="71"/>
    <s v=" Total_JP"/>
    <x v="95"/>
    <n v="124513.34188750001"/>
  </r>
  <r>
    <s v="Incremental"/>
    <s v="NonMedia"/>
    <x v="0"/>
    <x v="0"/>
    <x v="71"/>
    <s v=" Total_JP"/>
    <x v="96"/>
    <n v="161480.0307269"/>
  </r>
  <r>
    <s v="Incremental"/>
    <s v="NonMedia"/>
    <x v="0"/>
    <x v="0"/>
    <x v="71"/>
    <s v=" Total_JP"/>
    <x v="97"/>
    <n v="151751.351612"/>
  </r>
  <r>
    <s v="Incremental"/>
    <s v="NonMedia"/>
    <x v="0"/>
    <x v="0"/>
    <x v="71"/>
    <s v=" Total_JP"/>
    <x v="98"/>
    <n v="208175.39868119999"/>
  </r>
  <r>
    <s v="Incremental"/>
    <s v="NonMedia"/>
    <x v="0"/>
    <x v="0"/>
    <x v="71"/>
    <s v=" Total_JP"/>
    <x v="99"/>
    <n v="151751.351612"/>
  </r>
  <r>
    <s v="Incremental"/>
    <s v="NonMedia"/>
    <x v="0"/>
    <x v="0"/>
    <x v="71"/>
    <s v=" Total_JP"/>
    <x v="100"/>
    <n v="175093.30609619999"/>
  </r>
  <r>
    <s v="Incremental"/>
    <s v="NonMedia"/>
    <x v="0"/>
    <x v="0"/>
    <x v="71"/>
    <s v=" Total_JP"/>
    <x v="101"/>
    <n v="153699.37923220001"/>
  </r>
  <r>
    <s v="Incremental"/>
    <s v="NonMedia"/>
    <x v="0"/>
    <x v="0"/>
    <x v="71"/>
    <s v=" Total_JP"/>
    <x v="102"/>
    <n v="175093.30609619999"/>
  </r>
  <r>
    <s v="Incremental"/>
    <s v="NonMedia"/>
    <x v="0"/>
    <x v="0"/>
    <x v="71"/>
    <s v=" Total_JP"/>
    <x v="103"/>
    <n v="118680.71801300001"/>
  </r>
  <r>
    <s v="Incremental"/>
    <s v="NonMedia"/>
    <x v="0"/>
    <x v="0"/>
    <x v="71"/>
    <s v=" Total_JP"/>
    <x v="104"/>
    <n v="151751.351612"/>
  </r>
  <r>
    <s v="Incremental"/>
    <s v="NonMedia"/>
    <x v="0"/>
    <x v="0"/>
    <x v="71"/>
    <s v=" Total_JP"/>
    <x v="105"/>
    <n v="178989.36133650001"/>
  </r>
  <r>
    <s v="Incremental"/>
    <s v="NonMedia"/>
    <x v="0"/>
    <x v="0"/>
    <x v="71"/>
    <s v=" Total_JP"/>
    <x v="106"/>
    <n v="245142.08752060001"/>
  </r>
  <r>
    <s v="Incremental"/>
    <s v="NonMedia"/>
    <x v="0"/>
    <x v="0"/>
    <x v="71"/>
    <s v=" Total_JP"/>
    <x v="107"/>
    <n v="167312.65460149999"/>
  </r>
  <r>
    <s v="Incremental"/>
    <s v="NonMedia"/>
    <x v="0"/>
    <x v="0"/>
    <x v="71"/>
    <s v=" Total_JP"/>
    <x v="108"/>
    <n v="223736.70167069999"/>
  </r>
  <r>
    <s v="Incremental"/>
    <s v="NonMedia"/>
    <x v="0"/>
    <x v="0"/>
    <x v="71"/>
    <s v=" Total_JP"/>
    <x v="109"/>
    <n v="188718.04045140001"/>
  </r>
  <r>
    <s v="Incremental"/>
    <s v="NonMedia"/>
    <x v="0"/>
    <x v="0"/>
    <x v="71"/>
    <s v=" Total_JP"/>
    <x v="110"/>
    <n v="287941.40023460001"/>
  </r>
  <r>
    <s v="Incremental"/>
    <s v="NonMedia"/>
    <x v="0"/>
    <x v="0"/>
    <x v="71"/>
    <s v=" Total_JP"/>
    <x v="111"/>
    <n v="180937.38895669999"/>
  </r>
  <r>
    <s v="Incremental"/>
    <s v="NonMedia"/>
    <x v="0"/>
    <x v="0"/>
    <x v="71"/>
    <s v=" Total_JP"/>
    <x v="112"/>
    <n v="280160.74873990001"/>
  </r>
  <r>
    <s v="Incremental"/>
    <s v="NonMedia"/>
    <x v="0"/>
    <x v="0"/>
    <x v="71"/>
    <s v=" Total_JP"/>
    <x v="113"/>
    <n v="221788.67405050001"/>
  </r>
  <r>
    <s v="Incremental"/>
    <s v="NonMedia"/>
    <x v="0"/>
    <x v="0"/>
    <x v="71"/>
    <s v=" Total_JP"/>
    <x v="114"/>
    <n v="167312.65460149999"/>
  </r>
  <r>
    <s v="Incremental"/>
    <s v="NonMedia"/>
    <x v="0"/>
    <x v="0"/>
    <x v="71"/>
    <s v=" Total_JP"/>
    <x v="115"/>
    <n v="165376.08596729999"/>
  </r>
  <r>
    <s v="Incremental"/>
    <s v="NonMedia"/>
    <x v="0"/>
    <x v="0"/>
    <x v="71"/>
    <s v=" Total_JP"/>
    <x v="116"/>
    <n v="175093.30609619999"/>
  </r>
  <r>
    <s v="Incremental"/>
    <s v="NonMedia"/>
    <x v="0"/>
    <x v="0"/>
    <x v="71"/>
    <s v=" Total_JP"/>
    <x v="117"/>
    <n v="204279.3434409"/>
  </r>
  <r>
    <s v="Incremental"/>
    <s v="NonMedia"/>
    <x v="0"/>
    <x v="0"/>
    <x v="71"/>
    <s v=" Total_JP"/>
    <x v="118"/>
    <n v="112836.63515240001"/>
  </r>
  <r>
    <s v="Incremental"/>
    <s v="NonMedia"/>
    <x v="0"/>
    <x v="0"/>
    <x v="71"/>
    <s v=" Total_JP"/>
    <x v="119"/>
    <n v="161480.0307269"/>
  </r>
  <r>
    <s v="Incremental"/>
    <s v="NonMedia"/>
    <x v="0"/>
    <x v="0"/>
    <x v="71"/>
    <s v=" Total_JP"/>
    <x v="120"/>
    <n v="140074.64487690001"/>
  </r>
  <r>
    <s v="Incremental"/>
    <s v="NonMedia"/>
    <x v="0"/>
    <x v="0"/>
    <x v="71"/>
    <s v=" Total_JP"/>
    <x v="121"/>
    <n v="128409.3971279"/>
  </r>
  <r>
    <s v="Incremental"/>
    <s v="NonMedia"/>
    <x v="0"/>
    <x v="0"/>
    <x v="71"/>
    <s v=" Total_JP"/>
    <x v="122"/>
    <n v="93390.735908600007"/>
  </r>
  <r>
    <s v="Incremental"/>
    <s v="NonMedia"/>
    <x v="0"/>
    <x v="0"/>
    <x v="71"/>
    <s v=" Total_JP"/>
    <x v="123"/>
    <n v="132293.99338219999"/>
  </r>
  <r>
    <s v="Incremental"/>
    <s v="NonMedia"/>
    <x v="0"/>
    <x v="0"/>
    <x v="71"/>
    <s v=" Total_JP"/>
    <x v="124"/>
    <n v="105055.9836577"/>
  </r>
  <r>
    <s v="Incremental"/>
    <s v="NonMedia"/>
    <x v="0"/>
    <x v="0"/>
    <x v="71"/>
    <s v=" Total_JP"/>
    <x v="125"/>
    <n v="155647.40685239999"/>
  </r>
  <r>
    <s v="Incremental"/>
    <s v="NonMedia"/>
    <x v="0"/>
    <x v="0"/>
    <x v="71"/>
    <s v=" Total_JP"/>
    <x v="126"/>
    <n v="101171.3874033"/>
  </r>
  <r>
    <s v="Incremental"/>
    <s v="NonMedia"/>
    <x v="0"/>
    <x v="0"/>
    <x v="71"/>
    <s v=" Total_JP"/>
    <x v="127"/>
    <n v="153699.37923220001"/>
  </r>
  <r>
    <s v="Incremental"/>
    <s v="NonMedia"/>
    <x v="0"/>
    <x v="0"/>
    <x v="71"/>
    <s v=" Total_JP"/>
    <x v="128"/>
    <n v="101171.3874033"/>
  </r>
  <r>
    <s v="Incremental"/>
    <s v="NonMedia"/>
    <x v="0"/>
    <x v="0"/>
    <x v="71"/>
    <s v=" Total_JP"/>
    <x v="129"/>
    <n v="149803.32399179999"/>
  </r>
  <r>
    <s v="Incremental"/>
    <s v="NonMedia"/>
    <x v="0"/>
    <x v="0"/>
    <x v="71"/>
    <s v=" Total_JP"/>
    <x v="130"/>
    <n v="149803.32399179999"/>
  </r>
  <r>
    <s v="Incremental"/>
    <s v="NonMedia"/>
    <x v="0"/>
    <x v="0"/>
    <x v="71"/>
    <s v=" Total_JP"/>
    <x v="131"/>
    <n v="70037.322438500007"/>
  </r>
  <r>
    <s v="Incremental"/>
    <s v="NonMedia"/>
    <x v="0"/>
    <x v="0"/>
    <x v="71"/>
    <s v=" Total_JP"/>
    <x v="132"/>
    <n v="38914.7164596"/>
  </r>
  <r>
    <s v="Incremental"/>
    <s v="NonMedia"/>
    <x v="0"/>
    <x v="0"/>
    <x v="71"/>
    <s v=" Total_JP"/>
    <x v="133"/>
    <n v="130345.96576200001"/>
  </r>
  <r>
    <s v="Incremental"/>
    <s v="NonMedia"/>
    <x v="0"/>
    <x v="0"/>
    <x v="71"/>
    <s v=" Total_JP"/>
    <x v="134"/>
    <n v="73933.377678799996"/>
  </r>
  <r>
    <s v="Incremental"/>
    <s v="NonMedia"/>
    <x v="0"/>
    <x v="0"/>
    <x v="71"/>
    <s v=" Total_JP"/>
    <x v="135"/>
    <n v="83662.056793700001"/>
  </r>
  <r>
    <s v="Incremental"/>
    <s v="NonMedia"/>
    <x v="0"/>
    <x v="0"/>
    <x v="71"/>
    <s v=" Total_JP"/>
    <x v="136"/>
    <n v="52527.991828899998"/>
  </r>
  <r>
    <s v="Incremental"/>
    <s v="NonMedia"/>
    <x v="0"/>
    <x v="0"/>
    <x v="71"/>
    <s v=" Total_JP"/>
    <x v="137"/>
    <n v="206227.37106110001"/>
  </r>
  <r>
    <s v="Incremental"/>
    <s v="NonMedia"/>
    <x v="0"/>
    <x v="0"/>
    <x v="71"/>
    <s v=" Total_JP"/>
    <x v="138"/>
    <n v="167312.65460149999"/>
  </r>
  <r>
    <s v="Incremental"/>
    <s v="NonMedia"/>
    <x v="0"/>
    <x v="0"/>
    <x v="71"/>
    <s v=" Total_JP"/>
    <x v="139"/>
    <n v="108952.0388981"/>
  </r>
  <r>
    <s v="Incremental"/>
    <s v="NonMedia"/>
    <x v="0"/>
    <x v="0"/>
    <x v="71"/>
    <s v=" Total_JP"/>
    <x v="140"/>
    <n v="52527.991828899998"/>
  </r>
  <r>
    <s v="Incremental"/>
    <s v="NonMedia"/>
    <x v="0"/>
    <x v="0"/>
    <x v="71"/>
    <s v=" Total_JP"/>
    <x v="141"/>
    <n v="112836.63515240001"/>
  </r>
  <r>
    <s v="Incremental"/>
    <s v="NonMedia"/>
    <x v="0"/>
    <x v="0"/>
    <x v="71"/>
    <s v=" Total_JP"/>
    <x v="142"/>
    <n v="75881.405299000005"/>
  </r>
  <r>
    <s v="Incremental"/>
    <s v="NonMedia"/>
    <x v="0"/>
    <x v="0"/>
    <x v="71"/>
    <s v=" Total_JP"/>
    <x v="143"/>
    <n v="48643.395574499998"/>
  </r>
  <r>
    <s v="Incremental"/>
    <s v="NonMedia"/>
    <x v="0"/>
    <x v="0"/>
    <x v="71"/>
    <s v=" Total_JP"/>
    <x v="144"/>
    <n v="91442.708288399997"/>
  </r>
  <r>
    <s v="Incremental"/>
    <s v="NonMedia"/>
    <x v="0"/>
    <x v="0"/>
    <x v="71"/>
    <s v=" Total_JP"/>
    <x v="145"/>
    <n v="145918.72773750001"/>
  </r>
  <r>
    <s v="Incremental"/>
    <s v="NonMedia"/>
    <x v="0"/>
    <x v="0"/>
    <x v="71"/>
    <s v=" Total_JP"/>
    <x v="146"/>
    <n v="105055.9836577"/>
  </r>
  <r>
    <s v="Incremental"/>
    <s v="NonMedia"/>
    <x v="0"/>
    <x v="0"/>
    <x v="71"/>
    <s v=" Total_JP"/>
    <x v="147"/>
    <n v="81714.029173500006"/>
  </r>
  <r>
    <s v="Incremental"/>
    <s v="NonMedia"/>
    <x v="0"/>
    <x v="0"/>
    <x v="71"/>
    <s v=" Total_JP"/>
    <x v="148"/>
    <n v="101171.3874033"/>
  </r>
  <r>
    <s v="Incremental"/>
    <s v="NonMedia"/>
    <x v="0"/>
    <x v="0"/>
    <x v="71"/>
    <s v=" Total_JP"/>
    <x v="149"/>
    <n v="196498.69194620001"/>
  </r>
  <r>
    <s v="Incremental"/>
    <s v="NonMedia"/>
    <x v="0"/>
    <x v="0"/>
    <x v="71"/>
    <s v=" Total_JP"/>
    <x v="150"/>
    <n v="105055.9836577"/>
  </r>
  <r>
    <s v="Incremental"/>
    <s v="NonMedia"/>
    <x v="0"/>
    <x v="0"/>
    <x v="71"/>
    <s v=" Total_JP"/>
    <x v="151"/>
    <n v="178989.36133650001"/>
  </r>
  <r>
    <s v="Incremental"/>
    <s v="NonMedia"/>
    <x v="0"/>
    <x v="0"/>
    <x v="71"/>
    <s v=" Total_JP"/>
    <x v="152"/>
    <n v="145918.72773750001"/>
  </r>
  <r>
    <s v="Incremental"/>
    <s v="NonMedia"/>
    <x v="0"/>
    <x v="0"/>
    <x v="71"/>
    <s v=" Total_JP"/>
    <x v="153"/>
    <n v="188718.04045140001"/>
  </r>
  <r>
    <s v="Incremental"/>
    <s v="NonMedia"/>
    <x v="0"/>
    <x v="0"/>
    <x v="71"/>
    <s v=" Total_JP"/>
    <x v="154"/>
    <n v="128409.3971279"/>
  </r>
  <r>
    <s v="Incremental"/>
    <s v="NonMedia"/>
    <x v="0"/>
    <x v="0"/>
    <x v="71"/>
    <s v=" Total_JP"/>
    <x v="155"/>
    <n v="58360.615703399999"/>
  </r>
  <r>
    <s v="Incremental"/>
    <s v="NonMedia"/>
    <x v="0"/>
    <x v="0"/>
    <x v="72"/>
    <s v=" Total_JP"/>
    <x v="0"/>
    <n v="29123.830202699999"/>
  </r>
  <r>
    <s v="Incremental"/>
    <s v="NonMedia"/>
    <x v="0"/>
    <x v="0"/>
    <x v="72"/>
    <s v=" Total_JP"/>
    <x v="1"/>
    <n v="30026.990402799998"/>
  </r>
  <r>
    <s v="Incremental"/>
    <s v="NonMedia"/>
    <x v="0"/>
    <x v="0"/>
    <x v="72"/>
    <s v=" Total_JP"/>
    <x v="2"/>
    <n v="28656.695402599998"/>
  </r>
  <r>
    <s v="Incremental"/>
    <s v="NonMedia"/>
    <x v="0"/>
    <x v="0"/>
    <x v="72"/>
    <s v=" Total_JP"/>
    <x v="3"/>
    <n v="28128.3294026"/>
  </r>
  <r>
    <s v="Incremental"/>
    <s v="NonMedia"/>
    <x v="0"/>
    <x v="0"/>
    <x v="72"/>
    <s v=" Total_JP"/>
    <x v="4"/>
    <n v="28385.105402599998"/>
  </r>
  <r>
    <s v="Incremental"/>
    <s v="NonMedia"/>
    <x v="0"/>
    <x v="0"/>
    <x v="72"/>
    <s v=" Total_JP"/>
    <x v="5"/>
    <n v="27822.173402600001"/>
  </r>
  <r>
    <s v="Incremental"/>
    <s v="NonMedia"/>
    <x v="0"/>
    <x v="0"/>
    <x v="72"/>
    <s v=" Total_JP"/>
    <x v="6"/>
    <n v="30245.250002799999"/>
  </r>
  <r>
    <s v="Incremental"/>
    <s v="NonMedia"/>
    <x v="0"/>
    <x v="0"/>
    <x v="72"/>
    <s v=" Total_JP"/>
    <x v="7"/>
    <n v="36754.521603399997"/>
  </r>
  <r>
    <s v="Incremental"/>
    <s v="NonMedia"/>
    <x v="0"/>
    <x v="0"/>
    <x v="72"/>
    <s v=" Total_JP"/>
    <x v="8"/>
    <n v="46527.8112043"/>
  </r>
  <r>
    <s v="Incremental"/>
    <s v="NonMedia"/>
    <x v="0"/>
    <x v="0"/>
    <x v="72"/>
    <s v=" Total_JP"/>
    <x v="9"/>
    <n v="46037.467804300002"/>
  </r>
  <r>
    <s v="Incremental"/>
    <s v="NonMedia"/>
    <x v="0"/>
    <x v="0"/>
    <x v="72"/>
    <s v=" Total_JP"/>
    <x v="10"/>
    <n v="46273.998004300003"/>
  </r>
  <r>
    <s v="Incremental"/>
    <s v="NonMedia"/>
    <x v="0"/>
    <x v="0"/>
    <x v="72"/>
    <s v=" Total_JP"/>
    <x v="11"/>
    <n v="40700.9712038"/>
  </r>
  <r>
    <s v="Incremental"/>
    <s v="NonMedia"/>
    <x v="0"/>
    <x v="0"/>
    <x v="72"/>
    <s v=" Total_JP"/>
    <x v="12"/>
    <n v="51765.5478048"/>
  </r>
  <r>
    <s v="Incremental"/>
    <s v="NonMedia"/>
    <x v="0"/>
    <x v="0"/>
    <x v="72"/>
    <s v=" Total_JP"/>
    <x v="13"/>
    <n v="48848.671204500002"/>
  </r>
  <r>
    <s v="Incremental"/>
    <s v="NonMedia"/>
    <x v="0"/>
    <x v="0"/>
    <x v="72"/>
    <s v=" Total_JP"/>
    <x v="14"/>
    <n v="47257.647604400001"/>
  </r>
  <r>
    <s v="Incremental"/>
    <s v="NonMedia"/>
    <x v="0"/>
    <x v="0"/>
    <x v="72"/>
    <s v=" Total_JP"/>
    <x v="15"/>
    <n v="45649.8348042"/>
  </r>
  <r>
    <s v="Incremental"/>
    <s v="NonMedia"/>
    <x v="0"/>
    <x v="0"/>
    <x v="72"/>
    <s v=" Total_JP"/>
    <x v="16"/>
    <n v="50203.658404599999"/>
  </r>
  <r>
    <s v="Incremental"/>
    <s v="NonMedia"/>
    <x v="0"/>
    <x v="0"/>
    <x v="72"/>
    <s v=" Total_JP"/>
    <x v="17"/>
    <n v="44710.133404100001"/>
  </r>
  <r>
    <s v="Incremental"/>
    <s v="NonMedia"/>
    <x v="0"/>
    <x v="0"/>
    <x v="72"/>
    <s v=" Total_JP"/>
    <x v="18"/>
    <n v="44478.541204100002"/>
  </r>
  <r>
    <s v="Incremental"/>
    <s v="NonMedia"/>
    <x v="0"/>
    <x v="0"/>
    <x v="72"/>
    <s v=" Total_JP"/>
    <x v="19"/>
    <n v="38130.742203499998"/>
  </r>
  <r>
    <s v="Incremental"/>
    <s v="NonMedia"/>
    <x v="0"/>
    <x v="0"/>
    <x v="72"/>
    <s v=" Total_JP"/>
    <x v="20"/>
    <n v="32162.181603000001"/>
  </r>
  <r>
    <s v="Incremental"/>
    <s v="NonMedia"/>
    <x v="0"/>
    <x v="0"/>
    <x v="72"/>
    <s v=" Total_JP"/>
    <x v="21"/>
    <n v="26233.1250024"/>
  </r>
  <r>
    <s v="Incremental"/>
    <s v="NonMedia"/>
    <x v="0"/>
    <x v="0"/>
    <x v="72"/>
    <s v=" Total_JP"/>
    <x v="22"/>
    <n v="28029.569402599998"/>
  </r>
  <r>
    <s v="Incremental"/>
    <s v="NonMedia"/>
    <x v="0"/>
    <x v="0"/>
    <x v="72"/>
    <s v=" Total_JP"/>
    <x v="23"/>
    <n v="28801.872602700001"/>
  </r>
  <r>
    <s v="Incremental"/>
    <s v="NonMedia"/>
    <x v="0"/>
    <x v="0"/>
    <x v="72"/>
    <s v=" Total_JP"/>
    <x v="24"/>
    <n v="39495.111603600002"/>
  </r>
  <r>
    <s v="Incremental"/>
    <s v="NonMedia"/>
    <x v="0"/>
    <x v="0"/>
    <x v="72"/>
    <s v=" Total_JP"/>
    <x v="25"/>
    <n v="27057.771002500001"/>
  </r>
  <r>
    <s v="Incremental"/>
    <s v="NonMedia"/>
    <x v="0"/>
    <x v="0"/>
    <x v="72"/>
    <s v=" Total_JP"/>
    <x v="26"/>
    <n v="27633.0480026"/>
  </r>
  <r>
    <s v="Incremental"/>
    <s v="NonMedia"/>
    <x v="0"/>
    <x v="0"/>
    <x v="72"/>
    <s v=" Total_JP"/>
    <x v="27"/>
    <n v="25867.2192024"/>
  </r>
  <r>
    <s v="Incremental"/>
    <s v="NonMedia"/>
    <x v="0"/>
    <x v="0"/>
    <x v="72"/>
    <s v=" Total_JP"/>
    <x v="28"/>
    <n v="27634.529402600001"/>
  </r>
  <r>
    <s v="Incremental"/>
    <s v="NonMedia"/>
    <x v="0"/>
    <x v="0"/>
    <x v="72"/>
    <s v=" Total_JP"/>
    <x v="29"/>
    <n v="20476.898401900002"/>
  </r>
  <r>
    <s v="Incremental"/>
    <s v="NonMedia"/>
    <x v="0"/>
    <x v="0"/>
    <x v="72"/>
    <s v=" Total_JP"/>
    <x v="30"/>
    <n v="18085.425001700001"/>
  </r>
  <r>
    <s v="Incremental"/>
    <s v="NonMedia"/>
    <x v="0"/>
    <x v="0"/>
    <x v="72"/>
    <s v=" Total_JP"/>
    <x v="31"/>
    <n v="22231.369802099998"/>
  </r>
  <r>
    <s v="Incremental"/>
    <s v="NonMedia"/>
    <x v="0"/>
    <x v="0"/>
    <x v="72"/>
    <s v=" Total_JP"/>
    <x v="32"/>
    <n v="20851.198801899998"/>
  </r>
  <r>
    <s v="Incremental"/>
    <s v="NonMedia"/>
    <x v="0"/>
    <x v="0"/>
    <x v="72"/>
    <s v=" Total_JP"/>
    <x v="33"/>
    <n v="21187.970401999999"/>
  </r>
  <r>
    <s v="Incremental"/>
    <s v="NonMedia"/>
    <x v="0"/>
    <x v="0"/>
    <x v="72"/>
    <s v=" Total_JP"/>
    <x v="34"/>
    <n v="21182.044802"/>
  </r>
  <r>
    <s v="Incremental"/>
    <s v="NonMedia"/>
    <x v="0"/>
    <x v="0"/>
    <x v="72"/>
    <s v=" Total_JP"/>
    <x v="35"/>
    <n v="19339.677001799999"/>
  </r>
  <r>
    <s v="Incremental"/>
    <s v="NonMedia"/>
    <x v="0"/>
    <x v="0"/>
    <x v="72"/>
    <s v=" Total_JP"/>
    <x v="36"/>
    <n v="25812.4074024"/>
  </r>
  <r>
    <s v="Incremental"/>
    <s v="NonMedia"/>
    <x v="0"/>
    <x v="0"/>
    <x v="72"/>
    <s v=" Total_JP"/>
    <x v="37"/>
    <n v="25629.207602400002"/>
  </r>
  <r>
    <s v="Incremental"/>
    <s v="NonMedia"/>
    <x v="0"/>
    <x v="0"/>
    <x v="72"/>
    <s v=" Total_JP"/>
    <x v="38"/>
    <n v="23251.560602099999"/>
  </r>
  <r>
    <s v="Incremental"/>
    <s v="NonMedia"/>
    <x v="0"/>
    <x v="0"/>
    <x v="72"/>
    <s v=" Total_JP"/>
    <x v="39"/>
    <n v="27832.543202600002"/>
  </r>
  <r>
    <s v="Incremental"/>
    <s v="NonMedia"/>
    <x v="0"/>
    <x v="0"/>
    <x v="72"/>
    <s v=" Total_JP"/>
    <x v="40"/>
    <n v="28872.4860027"/>
  </r>
  <r>
    <s v="Incremental"/>
    <s v="NonMedia"/>
    <x v="0"/>
    <x v="0"/>
    <x v="72"/>
    <s v=" Total_JP"/>
    <x v="41"/>
    <n v="30380.551202800001"/>
  </r>
  <r>
    <s v="Incremental"/>
    <s v="NonMedia"/>
    <x v="0"/>
    <x v="0"/>
    <x v="72"/>
    <s v=" Total_JP"/>
    <x v="42"/>
    <n v="28776.688802699999"/>
  </r>
  <r>
    <s v="Incremental"/>
    <s v="NonMedia"/>
    <x v="0"/>
    <x v="0"/>
    <x v="72"/>
    <s v=" Total_JP"/>
    <x v="43"/>
    <n v="29916.379202799999"/>
  </r>
  <r>
    <s v="Incremental"/>
    <s v="NonMedia"/>
    <x v="0"/>
    <x v="0"/>
    <x v="72"/>
    <s v=" Total_JP"/>
    <x v="44"/>
    <n v="29922.798602800001"/>
  </r>
  <r>
    <s v="Incremental"/>
    <s v="NonMedia"/>
    <x v="0"/>
    <x v="0"/>
    <x v="72"/>
    <s v=" Total_JP"/>
    <x v="45"/>
    <n v="30704.4840028"/>
  </r>
  <r>
    <s v="Incremental"/>
    <s v="NonMedia"/>
    <x v="0"/>
    <x v="0"/>
    <x v="72"/>
    <s v=" Total_JP"/>
    <x v="46"/>
    <n v="34676.117403199998"/>
  </r>
  <r>
    <s v="Incremental"/>
    <s v="NonMedia"/>
    <x v="0"/>
    <x v="0"/>
    <x v="72"/>
    <s v=" Total_JP"/>
    <x v="47"/>
    <n v="26241.5196024"/>
  </r>
  <r>
    <s v="Incremental"/>
    <s v="NonMedia"/>
    <x v="0"/>
    <x v="0"/>
    <x v="72"/>
    <s v=" Total_JP"/>
    <x v="48"/>
    <n v="28672.990802600001"/>
  </r>
  <r>
    <s v="Incremental"/>
    <s v="NonMedia"/>
    <x v="0"/>
    <x v="0"/>
    <x v="72"/>
    <s v=" Total_JP"/>
    <x v="49"/>
    <n v="43428.228604000004"/>
  </r>
  <r>
    <s v="Incremental"/>
    <s v="NonMedia"/>
    <x v="0"/>
    <x v="0"/>
    <x v="72"/>
    <s v=" Total_JP"/>
    <x v="50"/>
    <n v="29175.679202700001"/>
  </r>
  <r>
    <s v="Incremental"/>
    <s v="NonMedia"/>
    <x v="0"/>
    <x v="0"/>
    <x v="72"/>
    <s v=" Total_JP"/>
    <x v="51"/>
    <n v="36050.856603300002"/>
  </r>
  <r>
    <s v="Incremental"/>
    <s v="NonMedia"/>
    <x v="0"/>
    <x v="0"/>
    <x v="72"/>
    <s v=" Total_JP"/>
    <x v="52"/>
    <n v="41751.777603900002"/>
  </r>
  <r>
    <s v="Incremental"/>
    <s v="NonMedia"/>
    <x v="0"/>
    <x v="0"/>
    <x v="72"/>
    <s v=" Total_JP"/>
    <x v="53"/>
    <n v="34373.911803199997"/>
  </r>
  <r>
    <s v="Incremental"/>
    <s v="NonMedia"/>
    <x v="0"/>
    <x v="0"/>
    <x v="72"/>
    <s v=" Total_JP"/>
    <x v="54"/>
    <n v="35128.438203199999"/>
  </r>
  <r>
    <s v="Incremental"/>
    <s v="NonMedia"/>
    <x v="0"/>
    <x v="0"/>
    <x v="72"/>
    <s v=" Total_JP"/>
    <x v="55"/>
    <n v="34289.965803200001"/>
  </r>
  <r>
    <s v="Incremental"/>
    <s v="NonMedia"/>
    <x v="0"/>
    <x v="0"/>
    <x v="72"/>
    <s v=" Total_JP"/>
    <x v="56"/>
    <n v="45943.645804200001"/>
  </r>
  <r>
    <s v="Incremental"/>
    <s v="NonMedia"/>
    <x v="0"/>
    <x v="0"/>
    <x v="72"/>
    <s v=" Total_JP"/>
    <x v="57"/>
    <n v="34877.0940032"/>
  </r>
  <r>
    <s v="Incremental"/>
    <s v="NonMedia"/>
    <x v="0"/>
    <x v="0"/>
    <x v="72"/>
    <s v=" Total_JP"/>
    <x v="58"/>
    <n v="25151.703002300001"/>
  </r>
  <r>
    <s v="Incremental"/>
    <s v="NonMedia"/>
    <x v="0"/>
    <x v="0"/>
    <x v="72"/>
    <s v=" Total_JP"/>
    <x v="59"/>
    <n v="27582.680402499998"/>
  </r>
  <r>
    <s v="Incremental"/>
    <s v="NonMedia"/>
    <x v="0"/>
    <x v="0"/>
    <x v="72"/>
    <s v=" Total_JP"/>
    <x v="60"/>
    <n v="41751.777603900002"/>
  </r>
  <r>
    <s v="Incremental"/>
    <s v="NonMedia"/>
    <x v="0"/>
    <x v="0"/>
    <x v="72"/>
    <s v=" Total_JP"/>
    <x v="61"/>
    <n v="21881.759402"/>
  </r>
  <r>
    <s v="Incremental"/>
    <s v="NonMedia"/>
    <x v="0"/>
    <x v="0"/>
    <x v="72"/>
    <s v=" Total_JP"/>
    <x v="62"/>
    <n v="34206.019803199997"/>
  </r>
  <r>
    <s v="Incremental"/>
    <s v="NonMedia"/>
    <x v="0"/>
    <x v="0"/>
    <x v="72"/>
    <s v=" Total_JP"/>
    <x v="63"/>
    <n v="38565.780003599997"/>
  </r>
  <r>
    <s v="Incremental"/>
    <s v="NonMedia"/>
    <x v="0"/>
    <x v="0"/>
    <x v="72"/>
    <s v=" Total_JP"/>
    <x v="64"/>
    <n v="25738.3374024"/>
  </r>
  <r>
    <s v="Incremental"/>
    <s v="NonMedia"/>
    <x v="0"/>
    <x v="0"/>
    <x v="72"/>
    <s v=" Total_JP"/>
    <x v="65"/>
    <n v="25570.939202400001"/>
  </r>
  <r>
    <s v="Incremental"/>
    <s v="NonMedia"/>
    <x v="0"/>
    <x v="0"/>
    <x v="72"/>
    <s v=" Total_JP"/>
    <x v="66"/>
    <n v="34541.3100032"/>
  </r>
  <r>
    <s v="Incremental"/>
    <s v="NonMedia"/>
    <x v="0"/>
    <x v="0"/>
    <x v="72"/>
    <s v=" Total_JP"/>
    <x v="67"/>
    <n v="35128.438203199999"/>
  </r>
  <r>
    <s v="Incremental"/>
    <s v="NonMedia"/>
    <x v="0"/>
    <x v="0"/>
    <x v="72"/>
    <s v=" Total_JP"/>
    <x v="68"/>
    <n v="32361.676802999998"/>
  </r>
  <r>
    <s v="Incremental"/>
    <s v="NonMedia"/>
    <x v="0"/>
    <x v="0"/>
    <x v="72"/>
    <s v=" Total_JP"/>
    <x v="69"/>
    <n v="30768.678002799999"/>
  </r>
  <r>
    <s v="Incremental"/>
    <s v="NonMedia"/>
    <x v="0"/>
    <x v="0"/>
    <x v="72"/>
    <s v=" Total_JP"/>
    <x v="70"/>
    <n v="27079.992002499999"/>
  </r>
  <r>
    <s v="Incremental"/>
    <s v="NonMedia"/>
    <x v="0"/>
    <x v="0"/>
    <x v="72"/>
    <s v=" Total_JP"/>
    <x v="71"/>
    <n v="36637.491003399999"/>
  </r>
  <r>
    <s v="Incremental"/>
    <s v="NonMedia"/>
    <x v="0"/>
    <x v="0"/>
    <x v="72"/>
    <s v=" Total_JP"/>
    <x v="72"/>
    <n v="28337.700602600002"/>
  </r>
  <r>
    <s v="Incremental"/>
    <s v="NonMedia"/>
    <x v="0"/>
    <x v="0"/>
    <x v="72"/>
    <s v=" Total_JP"/>
    <x v="73"/>
    <n v="41751.777603900002"/>
  </r>
  <r>
    <s v="Incremental"/>
    <s v="NonMedia"/>
    <x v="0"/>
    <x v="0"/>
    <x v="72"/>
    <s v=" Total_JP"/>
    <x v="74"/>
    <n v="27079.992002499999"/>
  </r>
  <r>
    <s v="Incremental"/>
    <s v="NonMedia"/>
    <x v="0"/>
    <x v="0"/>
    <x v="72"/>
    <s v=" Total_JP"/>
    <x v="75"/>
    <n v="26828.154002499999"/>
  </r>
  <r>
    <s v="Incremental"/>
    <s v="NonMedia"/>
    <x v="0"/>
    <x v="0"/>
    <x v="72"/>
    <s v=" Total_JP"/>
    <x v="76"/>
    <n v="25738.3374024"/>
  </r>
  <r>
    <s v="Incremental"/>
    <s v="NonMedia"/>
    <x v="0"/>
    <x v="0"/>
    <x v="72"/>
    <s v=" Total_JP"/>
    <x v="77"/>
    <n v="19618.180201800002"/>
  </r>
  <r>
    <s v="Incremental"/>
    <s v="NonMedia"/>
    <x v="0"/>
    <x v="0"/>
    <x v="72"/>
    <s v=" Total_JP"/>
    <x v="78"/>
    <n v="21881.759402"/>
  </r>
  <r>
    <s v="Incremental"/>
    <s v="NonMedia"/>
    <x v="0"/>
    <x v="0"/>
    <x v="72"/>
    <s v=" Total_JP"/>
    <x v="79"/>
    <n v="24816.412802300001"/>
  </r>
  <r>
    <s v="Incremental"/>
    <s v="NonMedia"/>
    <x v="0"/>
    <x v="0"/>
    <x v="72"/>
    <s v=" Total_JP"/>
    <x v="80"/>
    <n v="20205.308401900002"/>
  </r>
  <r>
    <s v="Incremental"/>
    <s v="NonMedia"/>
    <x v="0"/>
    <x v="0"/>
    <x v="72"/>
    <s v=" Total_JP"/>
    <x v="81"/>
    <n v="19534.234201800002"/>
  </r>
  <r>
    <s v="Incremental"/>
    <s v="NonMedia"/>
    <x v="0"/>
    <x v="0"/>
    <x v="72"/>
    <s v=" Total_JP"/>
    <x v="82"/>
    <n v="13749.3672013"/>
  </r>
  <r>
    <s v="Incremental"/>
    <s v="NonMedia"/>
    <x v="0"/>
    <x v="0"/>
    <x v="72"/>
    <s v=" Total_JP"/>
    <x v="83"/>
    <n v="18277.019401699999"/>
  </r>
  <r>
    <s v="Incremental"/>
    <s v="NonMedia"/>
    <x v="0"/>
    <x v="0"/>
    <x v="72"/>
    <s v=" Total_JP"/>
    <x v="84"/>
    <n v="19031.545801799999"/>
  </r>
  <r>
    <s v="Incremental"/>
    <s v="NonMedia"/>
    <x v="0"/>
    <x v="0"/>
    <x v="72"/>
    <s v=" Total_JP"/>
    <x v="85"/>
    <n v="22636.285802099999"/>
  </r>
  <r>
    <s v="Incremental"/>
    <s v="NonMedia"/>
    <x v="0"/>
    <x v="0"/>
    <x v="72"/>
    <s v=" Total_JP"/>
    <x v="86"/>
    <n v="22804.177802099999"/>
  </r>
  <r>
    <s v="Incremental"/>
    <s v="NonMedia"/>
    <x v="0"/>
    <x v="0"/>
    <x v="72"/>
    <s v=" Total_JP"/>
    <x v="87"/>
    <n v="16851.418801600001"/>
  </r>
  <r>
    <s v="Incremental"/>
    <s v="NonMedia"/>
    <x v="0"/>
    <x v="0"/>
    <x v="72"/>
    <s v=" Total_JP"/>
    <x v="88"/>
    <n v="19702.126201800002"/>
  </r>
  <r>
    <s v="Incremental"/>
    <s v="NonMedia"/>
    <x v="0"/>
    <x v="0"/>
    <x v="72"/>
    <s v=" Total_JP"/>
    <x v="89"/>
    <n v="21462.523202"/>
  </r>
  <r>
    <s v="Incremental"/>
    <s v="NonMedia"/>
    <x v="0"/>
    <x v="0"/>
    <x v="72"/>
    <s v=" Total_JP"/>
    <x v="90"/>
    <n v="23642.650202199999"/>
  </r>
  <r>
    <s v="Incremental"/>
    <s v="NonMedia"/>
    <x v="0"/>
    <x v="0"/>
    <x v="72"/>
    <s v=" Total_JP"/>
    <x v="91"/>
    <n v="25235.649002300001"/>
  </r>
  <r>
    <s v="Incremental"/>
    <s v="NonMedia"/>
    <x v="0"/>
    <x v="0"/>
    <x v="72"/>
    <s v=" Total_JP"/>
    <x v="92"/>
    <n v="22804.177802099999"/>
  </r>
  <r>
    <s v="Incremental"/>
    <s v="NonMedia"/>
    <x v="0"/>
    <x v="0"/>
    <x v="72"/>
    <s v=" Total_JP"/>
    <x v="93"/>
    <n v="21797.813402"/>
  </r>
  <r>
    <s v="Incremental"/>
    <s v="NonMedia"/>
    <x v="0"/>
    <x v="0"/>
    <x v="72"/>
    <s v=" Total_JP"/>
    <x v="94"/>
    <n v="19366.836001799998"/>
  </r>
  <r>
    <s v="Incremental"/>
    <s v="NonMedia"/>
    <x v="0"/>
    <x v="0"/>
    <x v="72"/>
    <s v=" Total_JP"/>
    <x v="95"/>
    <n v="19114.998001799999"/>
  </r>
  <r>
    <s v="Incremental"/>
    <s v="NonMedia"/>
    <x v="0"/>
    <x v="0"/>
    <x v="72"/>
    <s v=" Total_JP"/>
    <x v="96"/>
    <n v="29846.753402800001"/>
  </r>
  <r>
    <s v="Incremental"/>
    <s v="NonMedia"/>
    <x v="0"/>
    <x v="0"/>
    <x v="72"/>
    <s v=" Total_JP"/>
    <x v="97"/>
    <n v="19031.545801799999"/>
  </r>
  <r>
    <s v="Incremental"/>
    <s v="NonMedia"/>
    <x v="0"/>
    <x v="0"/>
    <x v="72"/>
    <s v=" Total_JP"/>
    <x v="98"/>
    <n v="19869.524401800001"/>
  </r>
  <r>
    <s v="Incremental"/>
    <s v="NonMedia"/>
    <x v="0"/>
    <x v="0"/>
    <x v="72"/>
    <s v=" Total_JP"/>
    <x v="99"/>
    <n v="22468.8876021"/>
  </r>
  <r>
    <s v="Incremental"/>
    <s v="NonMedia"/>
    <x v="0"/>
    <x v="0"/>
    <x v="72"/>
    <s v=" Total_JP"/>
    <x v="100"/>
    <n v="22888.123802099999"/>
  </r>
  <r>
    <s v="Incremental"/>
    <s v="NonMedia"/>
    <x v="0"/>
    <x v="0"/>
    <x v="72"/>
    <s v=" Total_JP"/>
    <x v="101"/>
    <n v="31607.150402899999"/>
  </r>
  <r>
    <s v="Incremental"/>
    <s v="NonMedia"/>
    <x v="0"/>
    <x v="0"/>
    <x v="72"/>
    <s v=" Total_JP"/>
    <x v="102"/>
    <n v="24816.412802300001"/>
  </r>
  <r>
    <s v="Incremental"/>
    <s v="NonMedia"/>
    <x v="0"/>
    <x v="0"/>
    <x v="72"/>
    <s v=" Total_JP"/>
    <x v="103"/>
    <n v="31607.150402899999"/>
  </r>
  <r>
    <s v="Incremental"/>
    <s v="NonMedia"/>
    <x v="0"/>
    <x v="0"/>
    <x v="72"/>
    <s v=" Total_JP"/>
    <x v="104"/>
    <n v="30433.3878028"/>
  </r>
  <r>
    <s v="Incremental"/>
    <s v="NonMedia"/>
    <x v="0"/>
    <x v="0"/>
    <x v="72"/>
    <s v=" Total_JP"/>
    <x v="105"/>
    <n v="31942.440602999999"/>
  </r>
  <r>
    <s v="Incremental"/>
    <s v="NonMedia"/>
    <x v="0"/>
    <x v="0"/>
    <x v="72"/>
    <s v=" Total_JP"/>
    <x v="106"/>
    <n v="45440.463604199998"/>
  </r>
  <r>
    <s v="Incremental"/>
    <s v="NonMedia"/>
    <x v="0"/>
    <x v="0"/>
    <x v="72"/>
    <s v=" Total_JP"/>
    <x v="107"/>
    <n v="26828.154002499999"/>
  </r>
  <r>
    <s v="Incremental"/>
    <s v="NonMedia"/>
    <x v="0"/>
    <x v="0"/>
    <x v="72"/>
    <s v=" Total_JP"/>
    <x v="108"/>
    <n v="22300.9956021"/>
  </r>
  <r>
    <s v="Incremental"/>
    <s v="NonMedia"/>
    <x v="0"/>
    <x v="0"/>
    <x v="72"/>
    <s v=" Total_JP"/>
    <x v="109"/>
    <n v="32361.676802999998"/>
  </r>
  <r>
    <s v="Incremental"/>
    <s v="NonMedia"/>
    <x v="0"/>
    <x v="0"/>
    <x v="72"/>
    <s v=" Total_JP"/>
    <x v="110"/>
    <n v="37224.619203399998"/>
  </r>
  <r>
    <s v="Incremental"/>
    <s v="NonMedia"/>
    <x v="0"/>
    <x v="0"/>
    <x v="72"/>
    <s v=" Total_JP"/>
    <x v="111"/>
    <n v="42087.067803899998"/>
  </r>
  <r>
    <s v="Incremental"/>
    <s v="NonMedia"/>
    <x v="0"/>
    <x v="0"/>
    <x v="72"/>
    <s v=" Total_JP"/>
    <x v="112"/>
    <n v="29594.9154027"/>
  </r>
  <r>
    <s v="Incremental"/>
    <s v="NonMedia"/>
    <x v="0"/>
    <x v="0"/>
    <x v="72"/>
    <s v=" Total_JP"/>
    <x v="113"/>
    <n v="26241.5196024"/>
  </r>
  <r>
    <s v="Incremental"/>
    <s v="NonMedia"/>
    <x v="0"/>
    <x v="0"/>
    <x v="72"/>
    <s v=" Total_JP"/>
    <x v="114"/>
    <n v="24732.466802300001"/>
  </r>
  <r>
    <s v="Incremental"/>
    <s v="NonMedia"/>
    <x v="0"/>
    <x v="0"/>
    <x v="72"/>
    <s v=" Total_JP"/>
    <x v="115"/>
    <n v="25403.0472023"/>
  </r>
  <r>
    <s v="Incremental"/>
    <s v="NonMedia"/>
    <x v="0"/>
    <x v="0"/>
    <x v="72"/>
    <s v=" Total_JP"/>
    <x v="116"/>
    <n v="27750.572402599999"/>
  </r>
  <r>
    <s v="Incremental"/>
    <s v="NonMedia"/>
    <x v="0"/>
    <x v="0"/>
    <x v="72"/>
    <s v=" Total_JP"/>
    <x v="117"/>
    <n v="32948.805003000001"/>
  </r>
  <r>
    <s v="Incremental"/>
    <s v="NonMedia"/>
    <x v="0"/>
    <x v="0"/>
    <x v="72"/>
    <s v=" Total_JP"/>
    <x v="118"/>
    <n v="29510.969402700001"/>
  </r>
  <r>
    <s v="Incremental"/>
    <s v="NonMedia"/>
    <x v="0"/>
    <x v="0"/>
    <x v="72"/>
    <s v=" Total_JP"/>
    <x v="119"/>
    <n v="34373.911803199997"/>
  </r>
  <r>
    <s v="Incremental"/>
    <s v="NonMedia"/>
    <x v="0"/>
    <x v="0"/>
    <x v="72"/>
    <s v=" Total_JP"/>
    <x v="120"/>
    <n v="31691.096402899999"/>
  </r>
  <r>
    <s v="Incremental"/>
    <s v="NonMedia"/>
    <x v="0"/>
    <x v="0"/>
    <x v="72"/>
    <s v=" Total_JP"/>
    <x v="121"/>
    <n v="32361.676802999998"/>
  </r>
  <r>
    <s v="Incremental"/>
    <s v="NonMedia"/>
    <x v="0"/>
    <x v="0"/>
    <x v="72"/>
    <s v=" Total_JP"/>
    <x v="122"/>
    <n v="31942.440602999999"/>
  </r>
  <r>
    <s v="Incremental"/>
    <s v="NonMedia"/>
    <x v="0"/>
    <x v="0"/>
    <x v="72"/>
    <s v=" Total_JP"/>
    <x v="123"/>
    <n v="30265.9896028"/>
  </r>
  <r>
    <s v="Incremental"/>
    <s v="NonMedia"/>
    <x v="0"/>
    <x v="0"/>
    <x v="72"/>
    <s v=" Total_JP"/>
    <x v="124"/>
    <n v="30182.0436028"/>
  </r>
  <r>
    <s v="Incremental"/>
    <s v="NonMedia"/>
    <x v="0"/>
    <x v="0"/>
    <x v="72"/>
    <s v=" Total_JP"/>
    <x v="125"/>
    <n v="35631.620403300003"/>
  </r>
  <r>
    <s v="Incremental"/>
    <s v="NonMedia"/>
    <x v="0"/>
    <x v="0"/>
    <x v="72"/>
    <s v=" Total_JP"/>
    <x v="126"/>
    <n v="29594.9154027"/>
  </r>
  <r>
    <s v="Incremental"/>
    <s v="NonMedia"/>
    <x v="0"/>
    <x v="0"/>
    <x v="72"/>
    <s v=" Total_JP"/>
    <x v="127"/>
    <n v="26492.863802399999"/>
  </r>
  <r>
    <s v="Incremental"/>
    <s v="NonMedia"/>
    <x v="0"/>
    <x v="0"/>
    <x v="72"/>
    <s v=" Total_JP"/>
    <x v="128"/>
    <n v="32864.859002999998"/>
  </r>
  <r>
    <s v="Incremental"/>
    <s v="NonMedia"/>
    <x v="0"/>
    <x v="0"/>
    <x v="72"/>
    <s v=" Total_JP"/>
    <x v="129"/>
    <n v="27163.938002499999"/>
  </r>
  <r>
    <s v="Incremental"/>
    <s v="NonMedia"/>
    <x v="0"/>
    <x v="0"/>
    <x v="72"/>
    <s v=" Total_JP"/>
    <x v="130"/>
    <n v="39571.6506037"/>
  </r>
  <r>
    <s v="Incremental"/>
    <s v="NonMedia"/>
    <x v="0"/>
    <x v="0"/>
    <x v="72"/>
    <s v=" Total_JP"/>
    <x v="131"/>
    <n v="21546.469202"/>
  </r>
  <r>
    <s v="Incremental"/>
    <s v="NonMedia"/>
    <x v="0"/>
    <x v="0"/>
    <x v="72"/>
    <s v=" Total_JP"/>
    <x v="132"/>
    <n v="16096.892401499999"/>
  </r>
  <r>
    <s v="Incremental"/>
    <s v="NonMedia"/>
    <x v="0"/>
    <x v="0"/>
    <x v="72"/>
    <s v=" Total_JP"/>
    <x v="133"/>
    <n v="15258.4200014"/>
  </r>
  <r>
    <s v="Incremental"/>
    <s v="NonMedia"/>
    <x v="0"/>
    <x v="0"/>
    <x v="72"/>
    <s v=" Total_JP"/>
    <x v="134"/>
    <n v="12743.4966012"/>
  </r>
  <r>
    <s v="Incremental"/>
    <s v="NonMedia"/>
    <x v="0"/>
    <x v="0"/>
    <x v="72"/>
    <s v=" Total_JP"/>
    <x v="135"/>
    <n v="10312.025401000001"/>
  </r>
  <r>
    <s v="Incremental"/>
    <s v="NonMedia"/>
    <x v="0"/>
    <x v="0"/>
    <x v="72"/>
    <s v=" Total_JP"/>
    <x v="136"/>
    <n v="13246.6788012"/>
  </r>
  <r>
    <s v="Incremental"/>
    <s v="NonMedia"/>
    <x v="0"/>
    <x v="0"/>
    <x v="72"/>
    <s v=" Total_JP"/>
    <x v="137"/>
    <n v="18444.417601699999"/>
  </r>
  <r>
    <s v="Incremental"/>
    <s v="NonMedia"/>
    <x v="0"/>
    <x v="0"/>
    <x v="72"/>
    <s v=" Total_JP"/>
    <x v="138"/>
    <n v="17857.783201599999"/>
  </r>
  <r>
    <s v="Incremental"/>
    <s v="NonMedia"/>
    <x v="0"/>
    <x v="0"/>
    <x v="72"/>
    <s v=" Total_JP"/>
    <x v="139"/>
    <n v="15677.656201399999"/>
  </r>
  <r>
    <s v="Incremental"/>
    <s v="NonMedia"/>
    <x v="0"/>
    <x v="0"/>
    <x v="72"/>
    <s v=" Total_JP"/>
    <x v="140"/>
    <n v="22133.597401999999"/>
  </r>
  <r>
    <s v="Incremental"/>
    <s v="NonMedia"/>
    <x v="0"/>
    <x v="0"/>
    <x v="72"/>
    <s v=" Total_JP"/>
    <x v="141"/>
    <n v="24229.284602200001"/>
  </r>
  <r>
    <s v="Incremental"/>
    <s v="NonMedia"/>
    <x v="0"/>
    <x v="0"/>
    <x v="72"/>
    <s v=" Total_JP"/>
    <x v="142"/>
    <n v="14503.8936013"/>
  </r>
  <r>
    <s v="Incremental"/>
    <s v="NonMedia"/>
    <x v="0"/>
    <x v="0"/>
    <x v="72"/>
    <s v=" Total_JP"/>
    <x v="143"/>
    <n v="18277.019401699999"/>
  </r>
  <r>
    <s v="Incremental"/>
    <s v="NonMedia"/>
    <x v="0"/>
    <x v="0"/>
    <x v="72"/>
    <s v=" Total_JP"/>
    <x v="144"/>
    <n v="16012.946401499999"/>
  </r>
  <r>
    <s v="Incremental"/>
    <s v="NonMedia"/>
    <x v="0"/>
    <x v="0"/>
    <x v="72"/>
    <s v=" Total_JP"/>
    <x v="145"/>
    <n v="20456.652601900001"/>
  </r>
  <r>
    <s v="Incremental"/>
    <s v="NonMedia"/>
    <x v="0"/>
    <x v="0"/>
    <x v="72"/>
    <s v=" Total_JP"/>
    <x v="146"/>
    <n v="18444.417601699999"/>
  </r>
  <r>
    <s v="Incremental"/>
    <s v="NonMedia"/>
    <x v="0"/>
    <x v="0"/>
    <x v="72"/>
    <s v=" Total_JP"/>
    <x v="147"/>
    <n v="23223.414002099998"/>
  </r>
  <r>
    <s v="Incremental"/>
    <s v="NonMedia"/>
    <x v="0"/>
    <x v="0"/>
    <x v="72"/>
    <s v=" Total_JP"/>
    <x v="148"/>
    <n v="25319.1012023"/>
  </r>
  <r>
    <s v="Incremental"/>
    <s v="NonMedia"/>
    <x v="0"/>
    <x v="0"/>
    <x v="72"/>
    <s v=" Total_JP"/>
    <x v="149"/>
    <n v="21295.125002000001"/>
  </r>
  <r>
    <s v="Incremental"/>
    <s v="NonMedia"/>
    <x v="0"/>
    <x v="0"/>
    <x v="72"/>
    <s v=" Total_JP"/>
    <x v="150"/>
    <n v="33703.331403099997"/>
  </r>
  <r>
    <s v="Incremental"/>
    <s v="NonMedia"/>
    <x v="0"/>
    <x v="0"/>
    <x v="72"/>
    <s v=" Total_JP"/>
    <x v="151"/>
    <n v="29092.227002700001"/>
  </r>
  <r>
    <s v="Incremental"/>
    <s v="NonMedia"/>
    <x v="0"/>
    <x v="0"/>
    <x v="72"/>
    <s v=" Total_JP"/>
    <x v="152"/>
    <n v="34457.8578032"/>
  </r>
  <r>
    <s v="Incremental"/>
    <s v="NonMedia"/>
    <x v="0"/>
    <x v="0"/>
    <x v="72"/>
    <s v=" Total_JP"/>
    <x v="153"/>
    <n v="42673.7022039"/>
  </r>
  <r>
    <s v="Incremental"/>
    <s v="NonMedia"/>
    <x v="0"/>
    <x v="0"/>
    <x v="72"/>
    <s v=" Total_JP"/>
    <x v="154"/>
    <n v="75119.325006900006"/>
  </r>
  <r>
    <s v="Incremental"/>
    <s v="NonMedia"/>
    <x v="0"/>
    <x v="0"/>
    <x v="72"/>
    <s v=" Total_JP"/>
    <x v="155"/>
    <n v="71095.3488065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AAF08-5FC0-4C31-86A3-594B9AC6AC29}" name="PivotTable33" cacheId="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:G120" firstHeaderRow="1" firstDataRow="1" firstDataCol="1"/>
  <pivotFields count="3">
    <pivotField axis="axisRow" numFmtId="14" showAl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umFmtId="14" showAll="0"/>
    <pivotField dataField="1" showAll="0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Items count="1">
    <i/>
  </colItems>
  <dataFields count="1">
    <dataField name="Sum of Positive cas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A7F83-FA71-42CA-A022-908C511FF086}" name="PivotTable44" cacheId="16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K1:P77" firstHeaderRow="1" firstDataRow="4" firstDataCol="3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sd="0" x="0"/>
        <item sd="0" x="1"/>
        <item sd="0"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4"/>
  </rowFields>
  <rowItems count="73">
    <i>
      <x/>
      <x/>
      <x v="10"/>
    </i>
    <i r="2">
      <x v="11"/>
    </i>
    <i r="2">
      <x v="12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1">
      <x v="1"/>
      <x v="3"/>
    </i>
    <i r="2">
      <x v="5"/>
    </i>
    <i r="2">
      <x v="6"/>
    </i>
    <i r="2">
      <x v="7"/>
    </i>
    <i r="2">
      <x v="8"/>
    </i>
    <i r="2">
      <x v="13"/>
    </i>
    <i r="2">
      <x v="14"/>
    </i>
    <i r="2">
      <x v="15"/>
    </i>
    <i r="2">
      <x v="16"/>
    </i>
    <i r="2">
      <x v="18"/>
    </i>
    <i r="2">
      <x v="20"/>
    </i>
    <i r="2">
      <x v="21"/>
    </i>
    <i r="2">
      <x v="25"/>
    </i>
    <i r="2">
      <x v="27"/>
    </i>
    <i r="2">
      <x v="28"/>
    </i>
    <i r="2">
      <x v="29"/>
    </i>
    <i r="1">
      <x v="2"/>
      <x v="4"/>
    </i>
    <i r="2">
      <x v="9"/>
    </i>
    <i r="2">
      <x v="17"/>
    </i>
    <i r="2">
      <x v="19"/>
    </i>
    <i r="2">
      <x v="22"/>
    </i>
    <i r="2">
      <x v="23"/>
    </i>
    <i r="2">
      <x v="24"/>
    </i>
    <i r="2">
      <x v="26"/>
    </i>
    <i>
      <x v="1"/>
      <x v="3"/>
      <x/>
    </i>
    <i r="2">
      <x v="1"/>
    </i>
    <i r="2">
      <x v="2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</rowItems>
  <colFields count="3">
    <field x="9"/>
    <field x="8"/>
    <field x="6"/>
  </colFields>
  <colItems count="3">
    <i>
      <x v="1"/>
    </i>
    <i>
      <x v="2"/>
    </i>
    <i>
      <x v="3"/>
    </i>
  </colItems>
  <dataFields count="1">
    <dataField name="Sum of Decom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FFC1F-341E-4652-BF76-4820A5C2D4BD}" name="PivotTable1" cacheId="15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G42" firstHeaderRow="1" firstDataRow="4" firstDataCol="3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4"/>
  </rowFields>
  <rowItems count="36">
    <i>
      <x/>
      <x/>
      <x v="2"/>
    </i>
    <i r="2">
      <x v="3"/>
    </i>
    <i r="2">
      <x v="6"/>
    </i>
    <i r="2">
      <x v="7"/>
    </i>
    <i r="2">
      <x v="9"/>
    </i>
    <i r="2">
      <x v="11"/>
    </i>
    <i r="2">
      <x v="12"/>
    </i>
    <i r="2">
      <x v="16"/>
    </i>
    <i r="2">
      <x v="18"/>
    </i>
    <i r="2">
      <x v="19"/>
    </i>
    <i r="1">
      <x v="1"/>
      <x v="4"/>
    </i>
    <i r="2">
      <x v="8"/>
    </i>
    <i r="2">
      <x v="10"/>
    </i>
    <i r="2">
      <x v="13"/>
    </i>
    <i r="2">
      <x v="14"/>
    </i>
    <i r="2">
      <x v="15"/>
    </i>
    <i r="2">
      <x v="17"/>
    </i>
    <i r="1">
      <x v="3"/>
      <x v="5"/>
    </i>
    <i r="2">
      <x v="20"/>
    </i>
    <i r="2">
      <x v="21"/>
    </i>
    <i r="2">
      <x v="22"/>
    </i>
    <i>
      <x v="1"/>
      <x v="2"/>
      <x/>
    </i>
    <i r="2">
      <x v="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</rowItems>
  <colFields count="3">
    <field x="9"/>
    <field x="8"/>
    <field x="6"/>
  </colFields>
  <colItems count="4">
    <i>
      <x v="1"/>
    </i>
    <i>
      <x v="2"/>
    </i>
    <i>
      <x v="3"/>
    </i>
    <i>
      <x v="4"/>
    </i>
  </colItems>
  <dataFields count="1">
    <dataField name="Sum of Decomp" fld="7" baseField="0" baseItem="0" numFmtId="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69A1C-1073-45CD-A2F9-CDA17ED24382}" name="PivotTable8" cacheId="16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1:Y18" firstHeaderRow="1" firstDataRow="4" firstDataCol="1"/>
  <pivotFields count="1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numFmtId="4" showAll="0"/>
    <pivotField numFmtId="4" showAll="0"/>
    <pivotField dataField="1" numFmtId="4" showAll="0"/>
    <pivotField dataField="1" numFmtId="4" showAll="0"/>
    <pivotField dataField="1" numFmtId="4" showAll="0"/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rowItems>
  <colFields count="3">
    <field x="18"/>
    <field x="17"/>
    <field x="0"/>
  </colFields>
  <colItems count="5">
    <i>
      <x v="1"/>
    </i>
    <i>
      <x v="2"/>
    </i>
    <i>
      <x v="3"/>
    </i>
    <i>
      <x v="4"/>
    </i>
    <i t="grand">
      <x/>
    </i>
  </colItems>
  <dataFields count="14">
    <dataField name="Sum of Cumulative_Machine_Counts" fld="1" baseField="0" baseItem="0"/>
    <dataField name="Sum of TV_GRPs_Time" fld="2" baseField="0" baseItem="0"/>
    <dataField name="Sum of TV_GRPs_Spot" fld="3" baseField="0" baseItem="0"/>
    <dataField name="Sum of Website_Pageviews_Mobile" fld="4" baseField="0" baseItem="0"/>
    <dataField name="Sum of Website_Pageviews_Desktop" fld="5" baseField="0" baseItem="0"/>
    <dataField name="Sum of Website_Pageviews_Tablet" fld="6" baseField="0" baseItem="0"/>
    <dataField name="Sum of Tweets" fld="7" baseField="0" baseItem="0"/>
    <dataField name="Sum of Awareness" fld="8" baseField="0" baseItem="0"/>
    <dataField name="Sum of Purchase_Intent" fld="9" baseField="0" baseItem="0"/>
    <dataField name="Sum of Instore_Sales_Demo" fld="10" baseField="0" baseItem="0"/>
    <dataField name="Sum of Instore_Rental_Demo" fld="13" baseField="0" baseItem="0"/>
    <dataField name="Sum of Instore_ID_POS" fld="14" baseField="0" baseItem="0"/>
    <dataField name="Average of Temperature" fld="15" subtotal="average" baseField="0" baseItem="0"/>
    <dataField name="Average of Workplaces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49147-66B0-40E2-A39D-8957CC913182}" name="PivotTable4" cacheId="16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R1:AW25" firstHeaderRow="1" firstDataRow="4" firstDataCol="1"/>
  <pivotFields count="43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2" showAll="0"/>
    <pivotField numFmtId="4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3">
    <field x="42"/>
    <field x="41"/>
    <field x="0"/>
  </colFields>
  <colItems count="5">
    <i>
      <x v="1"/>
    </i>
    <i>
      <x v="2"/>
    </i>
    <i>
      <x v="3"/>
    </i>
    <i>
      <x v="4"/>
    </i>
    <i t="grand">
      <x/>
    </i>
  </colItems>
  <dataFields count="21">
    <dataField name="Sum of DigitalImp_DV360_Static" fld="10" baseField="0" baseItem="0"/>
    <dataField name="Sum of DigitalImp_FB_Static" fld="4" baseField="0" baseItem="0"/>
    <dataField name="Sum of DigitalImp_GDN_Static" fld="12" baseField="0" baseItem="0"/>
    <dataField name="Sum of DigitalImp_LINE_Static" fld="6" baseField="0" baseItem="0"/>
    <dataField name="Sum of DigitalImp_Others_Static" fld="13" baseField="0" baseItem="0"/>
    <dataField name="Sum of DigitalImp_smartnews_Static" fld="8" baseField="0" baseItem="0"/>
    <dataField name="Sum of DigitalImp_Teads_Static" fld="5" baseField="0" baseItem="0"/>
    <dataField name="Sum of DigitalImp_TW_Static" fld="7" baseField="0" baseItem="0"/>
    <dataField name="Sum of DigitalImp_YahooSPBP_Static" fld="9" baseField="0" baseItem="0"/>
    <dataField name="Sum of DigitalImp_YDN_Static" fld="11" baseField="0" baseItem="0"/>
    <dataField name="Sum of DigitalImp_FB_Video" fld="14" baseField="0" baseItem="0"/>
    <dataField name="Sum of DigitalImp_LINE_Video" fld="16" baseField="0" baseItem="0"/>
    <dataField name="Sum of DigitalImp_PremiumView_Video" fld="20" baseField="0" baseItem="0"/>
    <dataField name="Sum of DigitalImp_Teads_Video" fld="15" baseField="0" baseItem="0"/>
    <dataField name="Sum of DigitalImp_Trueview_Video" fld="19" baseField="0" baseItem="0"/>
    <dataField name="Sum of DigitalImp_Tver_Video" fld="18" baseField="0" baseItem="0"/>
    <dataField name="Sum of DigitalImp_TW_Video" fld="17" baseField="0" baseItem="0"/>
    <dataField name="Sum of DigitalImp_GAW_Other" fld="21" baseField="0" baseItem="0"/>
    <dataField name="Sum of DigitalImp_YSS_Other" fld="22" baseField="0" baseItem="0"/>
    <dataField name="Sum of Digitalspd_AFF_Other" fld="23" baseField="0" baseItem="0"/>
    <dataField name="Sum of Digitalspd_PSD_Other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BCE2B-DC75-4738-B554-EA8228887915}" name="PivotTable1" cacheId="16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multipleFieldFilters="0">
  <location ref="BA4:BF21" firstHeaderRow="1" firstDataRow="2" firstDataCol="1" rowPageCount="1" colPageCount="1"/>
  <pivotFields count="21">
    <pivotField compact="0" outline="0" showAll="0" defaultSubtotal="0">
      <items count="10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1041"/>
        <item x="1042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757"/>
        <item x="816"/>
        <item x="817"/>
        <item x="758"/>
        <item x="759"/>
        <item x="760"/>
        <item x="761"/>
        <item x="818"/>
        <item x="762"/>
        <item x="763"/>
        <item x="764"/>
        <item x="819"/>
        <item x="820"/>
        <item x="821"/>
        <item x="765"/>
        <item x="822"/>
        <item x="766"/>
        <item x="767"/>
        <item x="768"/>
        <item x="823"/>
        <item x="769"/>
        <item x="770"/>
        <item x="771"/>
        <item x="772"/>
        <item x="824"/>
        <item x="825"/>
        <item x="773"/>
        <item x="774"/>
        <item x="826"/>
        <item x="775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852"/>
        <item x="853"/>
        <item x="854"/>
        <item x="855"/>
        <item x="856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</items>
    </pivotField>
    <pivotField axis="axisRow" compact="0" outline="0" showAll="0" defaultSubtotal="0">
      <items count="30">
        <item m="1" x="29"/>
        <item x="11"/>
        <item x="7"/>
        <item m="1" x="24"/>
        <item x="5"/>
        <item m="1" x="18"/>
        <item m="1" x="23"/>
        <item m="1" x="20"/>
        <item m="1" x="25"/>
        <item m="1" x="27"/>
        <item m="1" x="28"/>
        <item m="1" x="16"/>
        <item m="1" x="26"/>
        <item m="1" x="19"/>
        <item m="1" x="21"/>
        <item m="1" x="17"/>
        <item x="12"/>
        <item x="1"/>
        <item x="13"/>
        <item m="1" x="22"/>
        <item x="8"/>
        <item x="6"/>
        <item x="15"/>
        <item x="9"/>
        <item x="10"/>
        <item x="14"/>
        <item x="4"/>
        <item x="0"/>
        <item x="3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3">
        <item x="2"/>
        <item x="0"/>
        <item x="1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16">
    <i>
      <x v="1"/>
    </i>
    <i>
      <x v="2"/>
    </i>
    <i>
      <x v="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20"/>
  </colFields>
  <colItems count="5">
    <i>
      <x v="1"/>
    </i>
    <i>
      <x v="2"/>
    </i>
    <i>
      <x v="3"/>
    </i>
    <i>
      <x v="4"/>
    </i>
    <i t="grand">
      <x/>
    </i>
  </colItems>
  <pageFields count="1">
    <pageField fld="18" hier="-1"/>
  </pageFields>
  <dataFields count="1">
    <dataField name="Sum of Media Cost" fld="9" baseField="0" baseItem="0"/>
  </dataFields>
  <formats count="2">
    <format dxfId="1">
      <pivotArea outline="0" collapsedLevelsAreSubtotals="1" fieldPosition="0"/>
    </format>
    <format dxfId="0">
      <pivotArea dataOnly="0" fieldPosition="0">
        <references count="1">
          <reference field="1" count="4">
            <x v="26"/>
            <x v="27"/>
            <x v="28"/>
            <x v="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0AF0-FC85-47DD-90A9-5FD132219474}">
  <dimension ref="A1:L158"/>
  <sheetViews>
    <sheetView zoomScaleNormal="100" workbookViewId="0">
      <selection activeCell="H1" sqref="H1:L158"/>
    </sheetView>
  </sheetViews>
  <sheetFormatPr defaultRowHeight="15" x14ac:dyDescent="0.25"/>
  <cols>
    <col min="2" max="2" width="11.28515625" style="112" customWidth="1" collapsed="1"/>
    <col min="3" max="3" width="7.85546875" bestFit="1" customWidth="1" collapsed="1"/>
    <col min="4" max="4" width="13" bestFit="1" customWidth="1" collapsed="1"/>
    <col min="5" max="5" width="7.7109375" customWidth="1"/>
    <col min="6" max="6" width="11.28515625" bestFit="1" customWidth="1" collapsed="1"/>
    <col min="10" max="10" width="17.5703125" customWidth="1"/>
    <col min="11" max="11" width="17.85546875" customWidth="1"/>
  </cols>
  <sheetData>
    <row r="1" spans="1:12" x14ac:dyDescent="0.25">
      <c r="B1" s="111" t="s">
        <v>53</v>
      </c>
      <c r="C1" s="1" t="s">
        <v>54</v>
      </c>
      <c r="D1" s="1" t="s">
        <v>55</v>
      </c>
      <c r="E1" s="1" t="s">
        <v>56</v>
      </c>
      <c r="F1" s="1" t="s">
        <v>216</v>
      </c>
      <c r="G1" s="114" t="s">
        <v>365</v>
      </c>
      <c r="H1" s="113" t="s">
        <v>364</v>
      </c>
      <c r="I1" s="113" t="s">
        <v>369</v>
      </c>
      <c r="J1" s="113" t="s">
        <v>366</v>
      </c>
      <c r="K1" s="113" t="s">
        <v>367</v>
      </c>
      <c r="L1" s="113" t="s">
        <v>368</v>
      </c>
    </row>
    <row r="2" spans="1:12" x14ac:dyDescent="0.25">
      <c r="A2">
        <f>MONTH(B2)</f>
        <v>12</v>
      </c>
      <c r="B2" s="1" t="s">
        <v>57</v>
      </c>
      <c r="C2" s="2">
        <v>6615.4085999999998</v>
      </c>
      <c r="D2" s="2">
        <v>6625.8869989000004</v>
      </c>
      <c r="E2" s="2">
        <f>C2-D2</f>
        <v>-10.478398900000684</v>
      </c>
      <c r="F2" s="4">
        <f>ABS((C2-D2)/C2)</f>
        <v>1.5839382770703966E-3</v>
      </c>
      <c r="H2">
        <v>0</v>
      </c>
      <c r="I2">
        <v>1</v>
      </c>
      <c r="J2">
        <v>1</v>
      </c>
      <c r="K2">
        <v>0</v>
      </c>
      <c r="L2">
        <v>0</v>
      </c>
    </row>
    <row r="3" spans="1:12" x14ac:dyDescent="0.25">
      <c r="A3">
        <f t="shared" ref="A3:A66" si="0">MONTH(B3)</f>
        <v>1</v>
      </c>
      <c r="B3" s="1" t="s">
        <v>58</v>
      </c>
      <c r="C3" s="2">
        <v>3263.3362000000002</v>
      </c>
      <c r="D3" s="2">
        <v>3001.9353341999999</v>
      </c>
      <c r="E3" s="2">
        <f t="shared" ref="E3:E66" si="1">C3-D3</f>
        <v>261.40086580000025</v>
      </c>
      <c r="F3" s="4">
        <f t="shared" ref="F3:F66" si="2">ABS((C3-D3)/C3)</f>
        <v>8.0102339991815805E-2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f t="shared" si="0"/>
        <v>1</v>
      </c>
      <c r="B4" s="1" t="s">
        <v>59</v>
      </c>
      <c r="C4" s="2">
        <v>3421.3026</v>
      </c>
      <c r="D4" s="2">
        <v>3334.4421907000001</v>
      </c>
      <c r="E4" s="2">
        <f t="shared" si="1"/>
        <v>86.860409299999901</v>
      </c>
      <c r="F4" s="4">
        <f t="shared" si="2"/>
        <v>2.5388110744720419E-2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f t="shared" si="0"/>
        <v>1</v>
      </c>
      <c r="B5" s="1" t="s">
        <v>60</v>
      </c>
      <c r="C5" s="2">
        <v>3393.0688</v>
      </c>
      <c r="D5" s="2">
        <v>3156.0709247999998</v>
      </c>
      <c r="E5" s="2">
        <f t="shared" si="1"/>
        <v>236.99787520000018</v>
      </c>
      <c r="F5" s="4">
        <f t="shared" si="2"/>
        <v>6.9847648005251228E-2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>
        <f t="shared" si="0"/>
        <v>1</v>
      </c>
      <c r="B6" s="1" t="s">
        <v>61</v>
      </c>
      <c r="C6" s="2">
        <v>3188.2903999999999</v>
      </c>
      <c r="D6" s="2">
        <v>3343.9290372999999</v>
      </c>
      <c r="E6" s="2">
        <f t="shared" si="1"/>
        <v>-155.63863730000003</v>
      </c>
      <c r="F6" s="4">
        <f t="shared" si="2"/>
        <v>4.8815703017516858E-2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f t="shared" si="0"/>
        <v>2</v>
      </c>
      <c r="B7" s="111" t="s">
        <v>62</v>
      </c>
      <c r="C7" s="2">
        <v>2747.8924000000002</v>
      </c>
      <c r="D7" s="2">
        <v>3405.2322540999999</v>
      </c>
      <c r="E7" s="2">
        <f t="shared" si="1"/>
        <v>-657.33985409999968</v>
      </c>
      <c r="F7" s="4">
        <f t="shared" si="2"/>
        <v>0.23921600936776113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>
        <f t="shared" si="0"/>
        <v>2</v>
      </c>
      <c r="B8" s="111" t="s">
        <v>63</v>
      </c>
      <c r="C8" s="2">
        <v>3057.8366000000001</v>
      </c>
      <c r="D8" s="2">
        <v>3706.4708126</v>
      </c>
      <c r="E8" s="2">
        <f t="shared" si="1"/>
        <v>-648.63421259999996</v>
      </c>
      <c r="F8" s="4">
        <f t="shared" si="2"/>
        <v>0.21212193372268484</v>
      </c>
      <c r="G8" t="s">
        <v>363</v>
      </c>
      <c r="H8">
        <v>1</v>
      </c>
      <c r="I8">
        <v>0</v>
      </c>
      <c r="J8">
        <v>0</v>
      </c>
      <c r="K8">
        <v>0</v>
      </c>
      <c r="L8">
        <v>0</v>
      </c>
    </row>
    <row r="9" spans="1:12" x14ac:dyDescent="0.25">
      <c r="A9">
        <f t="shared" si="0"/>
        <v>2</v>
      </c>
      <c r="B9" s="1" t="s">
        <v>64</v>
      </c>
      <c r="C9" s="2">
        <v>3139.7464</v>
      </c>
      <c r="D9" s="2">
        <v>3376.4906706000002</v>
      </c>
      <c r="E9" s="2">
        <f t="shared" si="1"/>
        <v>-236.74427060000016</v>
      </c>
      <c r="F9" s="4">
        <f t="shared" si="2"/>
        <v>7.5402354343013234E-2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>
        <f t="shared" si="0"/>
        <v>2</v>
      </c>
      <c r="B10" s="1" t="s">
        <v>65</v>
      </c>
      <c r="C10" s="2">
        <v>3260.9104000000002</v>
      </c>
      <c r="D10" s="2">
        <v>3462.7544858000001</v>
      </c>
      <c r="E10" s="2">
        <f t="shared" si="1"/>
        <v>-201.8440857999999</v>
      </c>
      <c r="F10" s="4">
        <f t="shared" si="2"/>
        <v>6.1898077849670413E-2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>
        <f t="shared" si="0"/>
        <v>3</v>
      </c>
      <c r="B11" s="1" t="s">
        <v>66</v>
      </c>
      <c r="C11" s="2">
        <v>3272.5954000000002</v>
      </c>
      <c r="D11" s="2">
        <v>3170.3510861999998</v>
      </c>
      <c r="E11" s="2">
        <f t="shared" si="1"/>
        <v>102.24431380000033</v>
      </c>
      <c r="F11" s="4">
        <f t="shared" si="2"/>
        <v>3.1242577007839199E-2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>
        <f t="shared" si="0"/>
        <v>3</v>
      </c>
      <c r="B12" s="1" t="s">
        <v>67</v>
      </c>
      <c r="C12" s="2">
        <v>3435.9016000000001</v>
      </c>
      <c r="D12" s="2">
        <v>3345.0451899</v>
      </c>
      <c r="E12" s="2">
        <f t="shared" si="1"/>
        <v>90.856410100000176</v>
      </c>
      <c r="F12" s="4">
        <f t="shared" si="2"/>
        <v>2.644325148892511E-2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>
        <f t="shared" si="0"/>
        <v>3</v>
      </c>
      <c r="B13" s="1" t="s">
        <v>68</v>
      </c>
      <c r="C13" s="2">
        <v>3799.297</v>
      </c>
      <c r="D13" s="2">
        <v>3961.9998952000001</v>
      </c>
      <c r="E13" s="2">
        <f t="shared" si="1"/>
        <v>-162.70289520000006</v>
      </c>
      <c r="F13" s="4">
        <f t="shared" si="2"/>
        <v>4.2824473896091841E-2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>
        <f t="shared" si="0"/>
        <v>3</v>
      </c>
      <c r="B14" s="1" t="s">
        <v>69</v>
      </c>
      <c r="C14" s="2">
        <v>3630.0434</v>
      </c>
      <c r="D14" s="2">
        <v>3491.5818602999998</v>
      </c>
      <c r="E14" s="2">
        <f t="shared" si="1"/>
        <v>138.46153970000023</v>
      </c>
      <c r="F14" s="4">
        <f t="shared" si="2"/>
        <v>3.8143218811102983E-2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>
        <f t="shared" si="0"/>
        <v>4</v>
      </c>
      <c r="B15" s="1" t="s">
        <v>70</v>
      </c>
      <c r="C15" s="2">
        <v>3265.643</v>
      </c>
      <c r="D15" s="2">
        <v>3351.6616321000001</v>
      </c>
      <c r="E15" s="2">
        <f t="shared" si="1"/>
        <v>-86.018632100000104</v>
      </c>
      <c r="F15" s="4">
        <f t="shared" si="2"/>
        <v>2.6340488565345356E-2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>
        <f t="shared" si="0"/>
        <v>4</v>
      </c>
      <c r="B16" s="1" t="s">
        <v>71</v>
      </c>
      <c r="C16" s="2">
        <v>2913.1082000000001</v>
      </c>
      <c r="D16" s="2">
        <v>2798.4436108999998</v>
      </c>
      <c r="E16" s="2">
        <f t="shared" si="1"/>
        <v>114.66458910000028</v>
      </c>
      <c r="F16" s="4">
        <f t="shared" si="2"/>
        <v>3.9361596352651879E-2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>
        <f t="shared" si="0"/>
        <v>4</v>
      </c>
      <c r="B17" s="1" t="s">
        <v>72</v>
      </c>
      <c r="C17" s="2">
        <v>3123.5473999999999</v>
      </c>
      <c r="D17" s="2">
        <v>2918.5667500999998</v>
      </c>
      <c r="E17" s="2">
        <f t="shared" si="1"/>
        <v>204.98064990000012</v>
      </c>
      <c r="F17" s="4">
        <f t="shared" si="2"/>
        <v>6.5624312248311042E-2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>
        <f t="shared" si="0"/>
        <v>4</v>
      </c>
      <c r="B18" s="1" t="s">
        <v>73</v>
      </c>
      <c r="C18" s="2">
        <v>2910.5718000000002</v>
      </c>
      <c r="D18" s="2">
        <v>2936.8649387</v>
      </c>
      <c r="E18" s="2">
        <f t="shared" si="1"/>
        <v>-26.293138699999872</v>
      </c>
      <c r="F18" s="4">
        <f t="shared" si="2"/>
        <v>9.0336677830795548E-3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>
        <f t="shared" si="0"/>
        <v>4</v>
      </c>
      <c r="B19" s="111" t="s">
        <v>74</v>
      </c>
      <c r="C19" s="2">
        <v>3988.79</v>
      </c>
      <c r="D19" s="2">
        <v>3241.7419623999999</v>
      </c>
      <c r="E19" s="2">
        <f t="shared" si="1"/>
        <v>747.04803760000004</v>
      </c>
      <c r="F19" s="4">
        <f t="shared" si="2"/>
        <v>0.18728688088367651</v>
      </c>
      <c r="G19" t="s">
        <v>363</v>
      </c>
      <c r="H19">
        <v>1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>
        <f t="shared" si="0"/>
        <v>5</v>
      </c>
      <c r="B20" s="1" t="s">
        <v>75</v>
      </c>
      <c r="C20" s="2">
        <v>3560.835</v>
      </c>
      <c r="D20" s="2">
        <v>4047.654192</v>
      </c>
      <c r="E20" s="2">
        <f t="shared" si="1"/>
        <v>-486.81919199999993</v>
      </c>
      <c r="F20" s="4">
        <f t="shared" si="2"/>
        <v>0.13671489748893165</v>
      </c>
      <c r="G20" t="s">
        <v>363</v>
      </c>
      <c r="H20">
        <v>1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>
        <f t="shared" si="0"/>
        <v>5</v>
      </c>
      <c r="B21" s="111" t="s">
        <v>76</v>
      </c>
      <c r="C21" s="2">
        <v>2444.9870000000001</v>
      </c>
      <c r="D21" s="2">
        <v>2961.9999825999998</v>
      </c>
      <c r="E21" s="2">
        <f t="shared" si="1"/>
        <v>-517.01298259999976</v>
      </c>
      <c r="F21" s="4">
        <f t="shared" si="2"/>
        <v>0.21145837691570538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>
        <f t="shared" si="0"/>
        <v>5</v>
      </c>
      <c r="B22" s="111" t="s">
        <v>77</v>
      </c>
      <c r="C22" s="2">
        <v>2062.4340000000002</v>
      </c>
      <c r="D22" s="2">
        <v>2618.9049985000001</v>
      </c>
      <c r="E22" s="2">
        <f t="shared" si="1"/>
        <v>-556.47099849999995</v>
      </c>
      <c r="F22" s="4">
        <f t="shared" si="2"/>
        <v>0.26981275449299219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>
        <f t="shared" si="0"/>
        <v>5</v>
      </c>
      <c r="B23" s="1" t="s">
        <v>78</v>
      </c>
      <c r="C23" s="2">
        <v>2370.2249999999999</v>
      </c>
      <c r="D23" s="2">
        <v>2702.7389422000001</v>
      </c>
      <c r="E23" s="2">
        <f t="shared" si="1"/>
        <v>-332.5139422000002</v>
      </c>
      <c r="F23" s="4">
        <f t="shared" si="2"/>
        <v>0.14028792296090042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f t="shared" si="0"/>
        <v>6</v>
      </c>
      <c r="B24" s="1" t="s">
        <v>79</v>
      </c>
      <c r="C24" s="2">
        <v>2333.4009999999998</v>
      </c>
      <c r="D24" s="2">
        <v>2032.7372352</v>
      </c>
      <c r="E24" s="2">
        <f t="shared" si="1"/>
        <v>300.66376479999985</v>
      </c>
      <c r="F24" s="4">
        <f t="shared" si="2"/>
        <v>0.12885216248728781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>
        <f t="shared" si="0"/>
        <v>6</v>
      </c>
      <c r="B25" s="1" t="s">
        <v>80</v>
      </c>
      <c r="C25" s="2">
        <v>2636.5880000000002</v>
      </c>
      <c r="D25" s="2">
        <v>2203.5807214000001</v>
      </c>
      <c r="E25" s="2">
        <f t="shared" si="1"/>
        <v>433.00727860000006</v>
      </c>
      <c r="F25" s="4">
        <f t="shared" si="2"/>
        <v>0.16423016360538698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f t="shared" si="0"/>
        <v>6</v>
      </c>
      <c r="B26" s="1" t="s">
        <v>81</v>
      </c>
      <c r="C26" s="2">
        <v>2338.3620000000001</v>
      </c>
      <c r="D26" s="2">
        <v>2057.7565205999999</v>
      </c>
      <c r="E26" s="2">
        <f t="shared" si="1"/>
        <v>280.60547940000015</v>
      </c>
      <c r="F26" s="4">
        <f t="shared" si="2"/>
        <v>0.12000087214896588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>
        <f t="shared" si="0"/>
        <v>6</v>
      </c>
      <c r="B27" s="1" t="s">
        <v>82</v>
      </c>
      <c r="C27" s="2">
        <v>2119.8870000000002</v>
      </c>
      <c r="D27" s="2">
        <v>2113.6043356</v>
      </c>
      <c r="E27" s="2">
        <f t="shared" si="1"/>
        <v>6.2826644000001579</v>
      </c>
      <c r="F27" s="4">
        <f t="shared" si="2"/>
        <v>2.9636789130742147E-3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f t="shared" si="0"/>
        <v>7</v>
      </c>
      <c r="B28" s="111" t="s">
        <v>83</v>
      </c>
      <c r="C28" s="2">
        <v>2138.6091999999999</v>
      </c>
      <c r="D28" s="2">
        <v>2535.4529730999998</v>
      </c>
      <c r="E28" s="2">
        <f t="shared" si="1"/>
        <v>-396.84377309999991</v>
      </c>
      <c r="F28" s="4">
        <f t="shared" si="2"/>
        <v>0.18556161317364572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f t="shared" si="0"/>
        <v>7</v>
      </c>
      <c r="B29" s="1" t="s">
        <v>84</v>
      </c>
      <c r="C29" s="2">
        <v>2368.1999999999998</v>
      </c>
      <c r="D29" s="2">
        <v>2405.1542168000001</v>
      </c>
      <c r="E29" s="2">
        <f t="shared" si="1"/>
        <v>-36.954216800000268</v>
      </c>
      <c r="F29" s="4">
        <f t="shared" si="2"/>
        <v>1.560434794358596E-2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>
        <f t="shared" si="0"/>
        <v>7</v>
      </c>
      <c r="B30" s="111" t="s">
        <v>85</v>
      </c>
      <c r="C30" s="2">
        <v>2907.0601999999999</v>
      </c>
      <c r="D30" s="2">
        <v>2341.9121128000002</v>
      </c>
      <c r="E30" s="2">
        <f t="shared" si="1"/>
        <v>565.14808719999974</v>
      </c>
      <c r="F30" s="4">
        <f t="shared" si="2"/>
        <v>0.19440536085217627</v>
      </c>
      <c r="G30" t="s">
        <v>363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>
        <f t="shared" si="0"/>
        <v>7</v>
      </c>
      <c r="B31" s="1" t="s">
        <v>86</v>
      </c>
      <c r="C31" s="2">
        <v>2629.5998</v>
      </c>
      <c r="D31" s="2">
        <v>2744.6204469999998</v>
      </c>
      <c r="E31" s="2">
        <f t="shared" si="1"/>
        <v>-115.02064699999983</v>
      </c>
      <c r="F31" s="4">
        <f t="shared" si="2"/>
        <v>4.3740742222447622E-2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f t="shared" si="0"/>
        <v>7</v>
      </c>
      <c r="B32" s="1" t="s">
        <v>87</v>
      </c>
      <c r="C32" s="2">
        <v>2099.4533999999999</v>
      </c>
      <c r="D32" s="2">
        <v>1896.8729914999999</v>
      </c>
      <c r="E32" s="2">
        <f t="shared" si="1"/>
        <v>202.58040849999998</v>
      </c>
      <c r="F32" s="4">
        <f t="shared" si="2"/>
        <v>9.6491976673547503E-2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>
        <f t="shared" si="0"/>
        <v>8</v>
      </c>
      <c r="B33" s="1" t="s">
        <v>88</v>
      </c>
      <c r="C33" s="2">
        <v>1787.5029910999999</v>
      </c>
      <c r="D33" s="2">
        <v>1651.6440788</v>
      </c>
      <c r="E33" s="2">
        <f t="shared" si="1"/>
        <v>135.85891229999993</v>
      </c>
      <c r="F33" s="4">
        <f t="shared" si="2"/>
        <v>7.60048587199256E-2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f t="shared" si="0"/>
        <v>8</v>
      </c>
      <c r="B34" s="1" t="s">
        <v>89</v>
      </c>
      <c r="C34" s="2">
        <v>2088.5522922</v>
      </c>
      <c r="D34" s="2">
        <v>1889.0859011</v>
      </c>
      <c r="E34" s="2">
        <f t="shared" si="1"/>
        <v>199.46639110000001</v>
      </c>
      <c r="F34" s="4">
        <f t="shared" si="2"/>
        <v>9.5504619082287787E-2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f t="shared" si="0"/>
        <v>8</v>
      </c>
      <c r="B35" s="1" t="s">
        <v>90</v>
      </c>
      <c r="C35" s="2">
        <v>1776.6108254999999</v>
      </c>
      <c r="D35" s="2">
        <v>1799.6395376999999</v>
      </c>
      <c r="E35" s="2">
        <f t="shared" si="1"/>
        <v>-23.028712199999973</v>
      </c>
      <c r="F35" s="4">
        <f t="shared" si="2"/>
        <v>1.2962159111869024E-2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f t="shared" si="0"/>
        <v>8</v>
      </c>
      <c r="B36" s="1" t="s">
        <v>91</v>
      </c>
      <c r="C36" s="2">
        <v>2039.9804532999999</v>
      </c>
      <c r="D36" s="2">
        <v>1846.6880860000001</v>
      </c>
      <c r="E36" s="2">
        <f t="shared" si="1"/>
        <v>193.2923672999998</v>
      </c>
      <c r="F36" s="4">
        <f t="shared" si="2"/>
        <v>9.4752068328555789E-2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>
        <f t="shared" si="0"/>
        <v>9</v>
      </c>
      <c r="B37" s="1" t="s">
        <v>92</v>
      </c>
      <c r="C37" s="2">
        <v>2400.1203177000002</v>
      </c>
      <c r="D37" s="2">
        <v>2099.0733804000001</v>
      </c>
      <c r="E37" s="2">
        <f t="shared" si="1"/>
        <v>301.04693730000008</v>
      </c>
      <c r="F37" s="4">
        <f t="shared" si="2"/>
        <v>0.12542993577442355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>
        <f t="shared" si="0"/>
        <v>9</v>
      </c>
      <c r="B38" s="1" t="s">
        <v>93</v>
      </c>
      <c r="C38" s="2">
        <v>2209.0785933000002</v>
      </c>
      <c r="D38" s="2">
        <v>1948.372922</v>
      </c>
      <c r="E38" s="2">
        <f t="shared" si="1"/>
        <v>260.70567130000018</v>
      </c>
      <c r="F38" s="4">
        <f t="shared" si="2"/>
        <v>0.11801557087679201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>
        <f t="shared" si="0"/>
        <v>9</v>
      </c>
      <c r="B39" s="111" t="s">
        <v>94</v>
      </c>
      <c r="C39" s="2">
        <v>2719.6609991999999</v>
      </c>
      <c r="D39" s="2">
        <v>2102.4875483999999</v>
      </c>
      <c r="E39" s="2">
        <f t="shared" si="1"/>
        <v>617.17345079999996</v>
      </c>
      <c r="F39" s="4">
        <f t="shared" si="2"/>
        <v>0.22693028689294151</v>
      </c>
      <c r="G39" t="s">
        <v>363</v>
      </c>
      <c r="H39">
        <v>1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f t="shared" si="0"/>
        <v>9</v>
      </c>
      <c r="B40" s="111" t="s">
        <v>95</v>
      </c>
      <c r="C40" s="2">
        <v>3286.1407745000001</v>
      </c>
      <c r="D40" s="2">
        <v>2431.0457176999998</v>
      </c>
      <c r="E40" s="2">
        <f t="shared" si="1"/>
        <v>855.09505680000029</v>
      </c>
      <c r="F40" s="4">
        <f t="shared" si="2"/>
        <v>0.26021254580309527</v>
      </c>
      <c r="G40" t="s">
        <v>363</v>
      </c>
      <c r="H40">
        <v>1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>
        <f t="shared" si="0"/>
        <v>9</v>
      </c>
      <c r="B41" s="111" t="s">
        <v>96</v>
      </c>
      <c r="C41" s="2">
        <v>2595.6002432999999</v>
      </c>
      <c r="D41" s="2">
        <v>2145.8037789999998</v>
      </c>
      <c r="E41" s="2">
        <f t="shared" si="1"/>
        <v>449.79646430000003</v>
      </c>
      <c r="F41" s="4">
        <f t="shared" si="2"/>
        <v>0.17329188709280471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>
        <f t="shared" si="0"/>
        <v>10</v>
      </c>
      <c r="B42" s="1" t="s">
        <v>97</v>
      </c>
      <c r="C42" s="2">
        <v>2091.1566938999999</v>
      </c>
      <c r="D42" s="2">
        <v>2272.2844937999998</v>
      </c>
      <c r="E42" s="2">
        <f t="shared" si="1"/>
        <v>-181.1277998999999</v>
      </c>
      <c r="F42" s="4">
        <f t="shared" si="2"/>
        <v>8.6616082108221734E-2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>
        <f t="shared" si="0"/>
        <v>10</v>
      </c>
      <c r="B43" s="1" t="s">
        <v>98</v>
      </c>
      <c r="C43" s="2">
        <v>2628.4198000000001</v>
      </c>
      <c r="D43" s="2">
        <v>2447.8011295000001</v>
      </c>
      <c r="E43" s="2">
        <f t="shared" si="1"/>
        <v>180.61867050000001</v>
      </c>
      <c r="F43" s="4">
        <f t="shared" si="2"/>
        <v>6.8717588605899257E-2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f t="shared" si="0"/>
        <v>10</v>
      </c>
      <c r="B44" s="1" t="s">
        <v>99</v>
      </c>
      <c r="C44" s="2">
        <v>3030.4119999999998</v>
      </c>
      <c r="D44" s="2">
        <v>2672.5415751999999</v>
      </c>
      <c r="E44" s="2">
        <f t="shared" si="1"/>
        <v>357.87042479999991</v>
      </c>
      <c r="F44" s="4">
        <f t="shared" si="2"/>
        <v>0.11809299355995156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>
        <f t="shared" si="0"/>
        <v>10</v>
      </c>
      <c r="B45" s="1" t="s">
        <v>100</v>
      </c>
      <c r="C45" s="2">
        <v>2893.9313999999999</v>
      </c>
      <c r="D45" s="2">
        <v>2560.8478525999999</v>
      </c>
      <c r="E45" s="2">
        <f t="shared" si="1"/>
        <v>333.08354740000004</v>
      </c>
      <c r="F45" s="4">
        <f t="shared" si="2"/>
        <v>0.1150972505429811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>
        <f t="shared" si="0"/>
        <v>11</v>
      </c>
      <c r="B46" s="111" t="s">
        <v>101</v>
      </c>
      <c r="C46" s="2">
        <v>3303.7620000000002</v>
      </c>
      <c r="D46" s="2">
        <v>2713.2155394000001</v>
      </c>
      <c r="E46" s="2">
        <f t="shared" si="1"/>
        <v>590.54646060000005</v>
      </c>
      <c r="F46" s="4">
        <f t="shared" si="2"/>
        <v>0.1787496982530824</v>
      </c>
      <c r="G46" t="s">
        <v>363</v>
      </c>
      <c r="H46">
        <v>1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f t="shared" si="0"/>
        <v>11</v>
      </c>
      <c r="B47" s="111" t="s">
        <v>102</v>
      </c>
      <c r="C47" s="2">
        <v>3343.6831999999999</v>
      </c>
      <c r="D47" s="2">
        <v>2670.1508721</v>
      </c>
      <c r="E47" s="2">
        <f t="shared" si="1"/>
        <v>673.53232789999993</v>
      </c>
      <c r="F47" s="4">
        <f t="shared" si="2"/>
        <v>0.20143425307158283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f t="shared" si="0"/>
        <v>11</v>
      </c>
      <c r="B48" s="111" t="s">
        <v>103</v>
      </c>
      <c r="C48" s="2">
        <v>3508.569</v>
      </c>
      <c r="D48" s="2">
        <v>2727.7927539000002</v>
      </c>
      <c r="E48" s="2">
        <f t="shared" si="1"/>
        <v>780.77624609999975</v>
      </c>
      <c r="F48" s="4">
        <f t="shared" si="2"/>
        <v>0.22253410039819646</v>
      </c>
      <c r="G48" t="s">
        <v>363</v>
      </c>
      <c r="H48">
        <v>1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f t="shared" si="0"/>
        <v>11</v>
      </c>
      <c r="B49" s="111" t="s">
        <v>104</v>
      </c>
      <c r="C49" s="2">
        <v>4228.7539999999999</v>
      </c>
      <c r="D49" s="2">
        <v>2984.7271298000001</v>
      </c>
      <c r="E49" s="2">
        <f t="shared" si="1"/>
        <v>1244.0268701999998</v>
      </c>
      <c r="F49" s="4">
        <f t="shared" si="2"/>
        <v>0.29418284208539913</v>
      </c>
      <c r="G49" t="s">
        <v>363</v>
      </c>
      <c r="H49">
        <v>1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f t="shared" si="0"/>
        <v>12</v>
      </c>
      <c r="B50" s="1" t="s">
        <v>105</v>
      </c>
      <c r="C50" s="2">
        <v>4923.6319999999996</v>
      </c>
      <c r="D50" s="2">
        <v>4641.7914694000001</v>
      </c>
      <c r="E50" s="2">
        <f t="shared" si="1"/>
        <v>281.84053059999951</v>
      </c>
      <c r="F50" s="4">
        <f t="shared" si="2"/>
        <v>5.7242403697108056E-2</v>
      </c>
      <c r="H50">
        <v>0</v>
      </c>
      <c r="I50">
        <v>1</v>
      </c>
      <c r="J50">
        <v>1</v>
      </c>
      <c r="K50">
        <v>0</v>
      </c>
      <c r="L50">
        <v>0</v>
      </c>
    </row>
    <row r="51" spans="1:12" x14ac:dyDescent="0.25">
      <c r="A51">
        <f t="shared" si="0"/>
        <v>12</v>
      </c>
      <c r="B51" s="1" t="s">
        <v>106</v>
      </c>
      <c r="C51" s="2">
        <v>5410.9359999999997</v>
      </c>
      <c r="D51" s="2">
        <v>5356.9846656999998</v>
      </c>
      <c r="E51" s="2">
        <f t="shared" si="1"/>
        <v>53.951334299999871</v>
      </c>
      <c r="F51" s="4">
        <f t="shared" si="2"/>
        <v>9.9707951267580825E-3</v>
      </c>
      <c r="H51">
        <v>0</v>
      </c>
      <c r="I51">
        <v>1</v>
      </c>
      <c r="J51">
        <v>1</v>
      </c>
      <c r="K51">
        <v>0</v>
      </c>
      <c r="L51">
        <v>0</v>
      </c>
    </row>
    <row r="52" spans="1:12" x14ac:dyDescent="0.25">
      <c r="A52">
        <f t="shared" si="0"/>
        <v>12</v>
      </c>
      <c r="B52" s="1" t="s">
        <v>107</v>
      </c>
      <c r="C52" s="2">
        <v>5673.9470000000001</v>
      </c>
      <c r="D52" s="2">
        <v>5604.5614513999999</v>
      </c>
      <c r="E52" s="2">
        <f t="shared" si="1"/>
        <v>69.38554860000022</v>
      </c>
      <c r="F52" s="4">
        <f t="shared" si="2"/>
        <v>1.2228797449112623E-2</v>
      </c>
      <c r="H52">
        <v>0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>
        <f t="shared" si="0"/>
        <v>12</v>
      </c>
      <c r="B53" s="1" t="s">
        <v>108</v>
      </c>
      <c r="C53" s="2">
        <v>5300.9369999999999</v>
      </c>
      <c r="D53" s="2">
        <v>5837.0812434999998</v>
      </c>
      <c r="E53" s="2">
        <f t="shared" si="1"/>
        <v>-536.1442434999999</v>
      </c>
      <c r="F53" s="4">
        <f t="shared" si="2"/>
        <v>0.10114141018842517</v>
      </c>
      <c r="H53">
        <v>0</v>
      </c>
      <c r="I53">
        <v>1</v>
      </c>
      <c r="J53">
        <v>1</v>
      </c>
      <c r="K53">
        <v>0</v>
      </c>
      <c r="L53">
        <v>0</v>
      </c>
    </row>
    <row r="54" spans="1:12" x14ac:dyDescent="0.25">
      <c r="A54">
        <f t="shared" si="0"/>
        <v>12</v>
      </c>
      <c r="B54" s="1" t="s">
        <v>109</v>
      </c>
      <c r="C54" s="2">
        <v>9136.7279999999992</v>
      </c>
      <c r="D54" s="2">
        <v>8163.5050082999996</v>
      </c>
      <c r="E54" s="2">
        <f t="shared" si="1"/>
        <v>973.22299169999951</v>
      </c>
      <c r="F54" s="4">
        <f t="shared" si="2"/>
        <v>0.10651767150122009</v>
      </c>
      <c r="H54">
        <v>0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>
        <f t="shared" si="0"/>
        <v>1</v>
      </c>
      <c r="B55" s="1" t="s">
        <v>110</v>
      </c>
      <c r="C55" s="2">
        <v>4326.2790000000005</v>
      </c>
      <c r="D55" s="2">
        <v>3712.5611445</v>
      </c>
      <c r="E55" s="2">
        <f t="shared" si="1"/>
        <v>613.7178555000005</v>
      </c>
      <c r="F55" s="4">
        <f t="shared" si="2"/>
        <v>0.14185813154907495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f t="shared" si="0"/>
        <v>1</v>
      </c>
      <c r="B56" s="1" t="s">
        <v>111</v>
      </c>
      <c r="C56" s="2">
        <v>3749.933</v>
      </c>
      <c r="D56" s="2">
        <v>3919.2970095999999</v>
      </c>
      <c r="E56" s="2">
        <f t="shared" si="1"/>
        <v>-169.36400959999992</v>
      </c>
      <c r="F56" s="4">
        <f t="shared" si="2"/>
        <v>4.5164542833165261E-2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>
        <f t="shared" si="0"/>
        <v>1</v>
      </c>
      <c r="B57" s="111" t="s">
        <v>112</v>
      </c>
      <c r="C57" s="2">
        <v>3372.596</v>
      </c>
      <c r="D57" s="2">
        <v>4007.0671545999999</v>
      </c>
      <c r="E57" s="2">
        <f t="shared" si="1"/>
        <v>-634.47115459999986</v>
      </c>
      <c r="F57" s="4">
        <f t="shared" si="2"/>
        <v>0.18812545427913685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>
        <f t="shared" si="0"/>
        <v>1</v>
      </c>
      <c r="B58" s="111" t="s">
        <v>113</v>
      </c>
      <c r="C58" s="2">
        <v>3218.8850000000002</v>
      </c>
      <c r="D58" s="2">
        <v>3786.0201668999998</v>
      </c>
      <c r="E58" s="2">
        <f t="shared" si="1"/>
        <v>-567.1351668999996</v>
      </c>
      <c r="F58" s="4">
        <f t="shared" si="2"/>
        <v>0.17618994369168192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f t="shared" si="0"/>
        <v>2</v>
      </c>
      <c r="B59" s="1" t="s">
        <v>114</v>
      </c>
      <c r="C59" s="2">
        <v>3202.8890000000001</v>
      </c>
      <c r="D59" s="2">
        <v>3294.7430036000001</v>
      </c>
      <c r="E59" s="2">
        <f t="shared" si="1"/>
        <v>-91.854003599999942</v>
      </c>
      <c r="F59" s="4">
        <f t="shared" si="2"/>
        <v>2.8678484830414023E-2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f t="shared" si="0"/>
        <v>2</v>
      </c>
      <c r="B60" s="1" t="s">
        <v>115</v>
      </c>
      <c r="C60" s="2">
        <v>3133.306</v>
      </c>
      <c r="D60" s="2">
        <v>3440.0234005000002</v>
      </c>
      <c r="E60" s="2">
        <f t="shared" si="1"/>
        <v>-306.71740050000017</v>
      </c>
      <c r="F60" s="4">
        <f t="shared" si="2"/>
        <v>9.7889386003154541E-2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f t="shared" si="0"/>
        <v>2</v>
      </c>
      <c r="B61" s="1" t="s">
        <v>116</v>
      </c>
      <c r="C61" s="2">
        <v>2822.41</v>
      </c>
      <c r="D61" s="2">
        <v>3013.1692810999998</v>
      </c>
      <c r="E61" s="2">
        <f t="shared" si="1"/>
        <v>-190.75928109999995</v>
      </c>
      <c r="F61" s="4">
        <f t="shared" si="2"/>
        <v>6.7587374300686273E-2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f t="shared" si="0"/>
        <v>2</v>
      </c>
      <c r="B62" s="1" t="s">
        <v>117</v>
      </c>
      <c r="C62" s="2">
        <v>2771.2530000000002</v>
      </c>
      <c r="D62" s="2">
        <v>2906.7766962000001</v>
      </c>
      <c r="E62" s="2">
        <f t="shared" si="1"/>
        <v>-135.5236961999999</v>
      </c>
      <c r="F62" s="4">
        <f t="shared" si="2"/>
        <v>4.8903400808226423E-2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>
        <f t="shared" si="0"/>
        <v>3</v>
      </c>
      <c r="B63" s="111" t="s">
        <v>118</v>
      </c>
      <c r="C63" s="2">
        <v>2876.7788</v>
      </c>
      <c r="D63" s="2">
        <v>3554.3917055000002</v>
      </c>
      <c r="E63" s="2">
        <f t="shared" si="1"/>
        <v>-677.61290550000012</v>
      </c>
      <c r="F63" s="4">
        <f t="shared" si="2"/>
        <v>0.23554571018807569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>
        <f t="shared" si="0"/>
        <v>3</v>
      </c>
      <c r="B64" s="111" t="s">
        <v>119</v>
      </c>
      <c r="C64" s="2">
        <v>3143.154</v>
      </c>
      <c r="D64" s="2">
        <v>3920.4251334</v>
      </c>
      <c r="E64" s="2">
        <f t="shared" si="1"/>
        <v>-777.27113340000005</v>
      </c>
      <c r="F64" s="4">
        <f t="shared" si="2"/>
        <v>0.24729018476345735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>
        <f t="shared" si="0"/>
        <v>3</v>
      </c>
      <c r="B65" s="1" t="s">
        <v>120</v>
      </c>
      <c r="C65" s="2">
        <v>3419.8249999999998</v>
      </c>
      <c r="D65" s="2">
        <v>3871.2108284000001</v>
      </c>
      <c r="E65" s="2">
        <f t="shared" si="1"/>
        <v>-451.38582840000026</v>
      </c>
      <c r="F65" s="4">
        <f t="shared" si="2"/>
        <v>0.13199091427192922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>
        <f t="shared" si="0"/>
        <v>3</v>
      </c>
      <c r="B66" s="1" t="s">
        <v>121</v>
      </c>
      <c r="C66" s="2">
        <v>3562.8429999999998</v>
      </c>
      <c r="D66" s="2">
        <v>3807.1390731000001</v>
      </c>
      <c r="E66" s="2">
        <f t="shared" si="1"/>
        <v>-244.29607310000029</v>
      </c>
      <c r="F66" s="4">
        <f t="shared" si="2"/>
        <v>6.8567734559170951E-2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>
        <f t="shared" ref="A67:A130" si="3">MONTH(B67)</f>
        <v>3</v>
      </c>
      <c r="B67" s="1" t="s">
        <v>122</v>
      </c>
      <c r="C67" s="2">
        <v>3158.502</v>
      </c>
      <c r="D67" s="2">
        <v>3394.5653883999998</v>
      </c>
      <c r="E67" s="2">
        <f t="shared" ref="E67:E130" si="4">C67-D67</f>
        <v>-236.06338839999989</v>
      </c>
      <c r="F67" s="4">
        <f t="shared" ref="F67:F130" si="5">ABS((C67-D67)/C67)</f>
        <v>7.4739034010426433E-2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>
        <f t="shared" si="3"/>
        <v>4</v>
      </c>
      <c r="B68" s="1" t="s">
        <v>123</v>
      </c>
      <c r="C68" s="2">
        <v>3059.7860000000001</v>
      </c>
      <c r="D68" s="2">
        <v>3511.1333500000001</v>
      </c>
      <c r="E68" s="2">
        <f t="shared" si="4"/>
        <v>-451.34735000000001</v>
      </c>
      <c r="F68" s="4">
        <f t="shared" si="5"/>
        <v>0.1475094500072881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>
        <f t="shared" si="3"/>
        <v>4</v>
      </c>
      <c r="B69" s="1" t="s">
        <v>124</v>
      </c>
      <c r="C69" s="2">
        <v>3314.3726000000001</v>
      </c>
      <c r="D69" s="2">
        <v>3560.3741236999999</v>
      </c>
      <c r="E69" s="2">
        <f t="shared" si="4"/>
        <v>-246.00152369999978</v>
      </c>
      <c r="F69" s="4">
        <f t="shared" si="5"/>
        <v>7.4222651882893245E-2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>
        <f t="shared" si="3"/>
        <v>4</v>
      </c>
      <c r="B70" s="1" t="s">
        <v>125</v>
      </c>
      <c r="C70" s="2">
        <v>3567.4180000000001</v>
      </c>
      <c r="D70" s="2">
        <v>3538.2041809000002</v>
      </c>
      <c r="E70" s="2">
        <f t="shared" si="4"/>
        <v>29.21381909999991</v>
      </c>
      <c r="F70" s="4">
        <f t="shared" si="5"/>
        <v>8.1890653408150955E-3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>
        <f t="shared" si="3"/>
        <v>4</v>
      </c>
      <c r="B71" s="1" t="s">
        <v>126</v>
      </c>
      <c r="C71" s="2">
        <v>3901.7629999999999</v>
      </c>
      <c r="D71" s="2">
        <v>4088.47903</v>
      </c>
      <c r="E71" s="2">
        <f t="shared" si="4"/>
        <v>-186.71603000000005</v>
      </c>
      <c r="F71" s="4">
        <f t="shared" si="5"/>
        <v>4.7854272542950466E-2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>
        <f t="shared" si="3"/>
        <v>5</v>
      </c>
      <c r="B72" s="111" t="s">
        <v>127</v>
      </c>
      <c r="C72" s="2">
        <v>5046.4160000000002</v>
      </c>
      <c r="D72" s="2">
        <v>4144.5831079999998</v>
      </c>
      <c r="E72" s="2">
        <f t="shared" si="4"/>
        <v>901.83289200000036</v>
      </c>
      <c r="F72" s="4">
        <f t="shared" si="5"/>
        <v>0.17870760000760944</v>
      </c>
      <c r="G72" t="s">
        <v>363</v>
      </c>
      <c r="H72">
        <v>1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f t="shared" si="3"/>
        <v>5</v>
      </c>
      <c r="B73" s="1" t="s">
        <v>128</v>
      </c>
      <c r="C73" s="2">
        <v>2917.4960000000001</v>
      </c>
      <c r="D73" s="2">
        <v>2739.9438964000001</v>
      </c>
      <c r="E73" s="2">
        <f t="shared" si="4"/>
        <v>177.55210360000001</v>
      </c>
      <c r="F73" s="4">
        <f t="shared" si="5"/>
        <v>6.0857702495564693E-2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f t="shared" si="3"/>
        <v>5</v>
      </c>
      <c r="B74" s="1" t="s">
        <v>129</v>
      </c>
      <c r="C74" s="2">
        <v>2438.703</v>
      </c>
      <c r="D74" s="2">
        <v>2503.2426939000002</v>
      </c>
      <c r="E74" s="2">
        <f t="shared" si="4"/>
        <v>-64.539693900000202</v>
      </c>
      <c r="F74" s="4">
        <f t="shared" si="5"/>
        <v>2.6464761760657284E-2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f t="shared" si="3"/>
        <v>5</v>
      </c>
      <c r="B75" s="1" t="s">
        <v>130</v>
      </c>
      <c r="C75" s="2">
        <v>2513.098</v>
      </c>
      <c r="D75" s="2">
        <v>2692.2146698000001</v>
      </c>
      <c r="E75" s="2">
        <f t="shared" si="4"/>
        <v>-179.11666980000018</v>
      </c>
      <c r="F75" s="4">
        <f t="shared" si="5"/>
        <v>7.1273253092398375E-2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>
        <f t="shared" si="3"/>
        <v>6</v>
      </c>
      <c r="B76" s="1" t="s">
        <v>131</v>
      </c>
      <c r="C76" s="2">
        <v>2626.8847999999998</v>
      </c>
      <c r="D76" s="2">
        <v>2592.1120040999999</v>
      </c>
      <c r="E76" s="2">
        <f t="shared" si="4"/>
        <v>34.772795899999892</v>
      </c>
      <c r="F76" s="4">
        <f t="shared" si="5"/>
        <v>1.3237274775049098E-2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>
        <f t="shared" si="3"/>
        <v>6</v>
      </c>
      <c r="B77" s="1" t="s">
        <v>132</v>
      </c>
      <c r="C77" s="2">
        <v>2521.5673999999999</v>
      </c>
      <c r="D77" s="2">
        <v>2677.9118438999999</v>
      </c>
      <c r="E77" s="2">
        <f t="shared" si="4"/>
        <v>-156.34444389999999</v>
      </c>
      <c r="F77" s="4">
        <f t="shared" si="5"/>
        <v>6.2002881184139672E-2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>
        <f t="shared" si="3"/>
        <v>6</v>
      </c>
      <c r="B78" s="1" t="s">
        <v>133</v>
      </c>
      <c r="C78" s="2">
        <v>2595.0816</v>
      </c>
      <c r="D78" s="2">
        <v>2606.563971</v>
      </c>
      <c r="E78" s="2">
        <f t="shared" si="4"/>
        <v>-11.482371000000057</v>
      </c>
      <c r="F78" s="4">
        <f t="shared" si="5"/>
        <v>4.4246666463205074E-3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f t="shared" si="3"/>
        <v>6</v>
      </c>
      <c r="B79" s="1" t="s">
        <v>134</v>
      </c>
      <c r="C79" s="2">
        <v>2317.5666000000001</v>
      </c>
      <c r="D79" s="2">
        <v>2426.6424790000001</v>
      </c>
      <c r="E79" s="2">
        <f t="shared" si="4"/>
        <v>-109.07587899999999</v>
      </c>
      <c r="F79" s="4">
        <f t="shared" si="5"/>
        <v>4.7064830413072051E-2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>
        <f t="shared" si="3"/>
        <v>6</v>
      </c>
      <c r="B80" s="1" t="s">
        <v>135</v>
      </c>
      <c r="C80" s="2">
        <v>2311.7271999999998</v>
      </c>
      <c r="D80" s="2">
        <v>2382.3292975999998</v>
      </c>
      <c r="E80" s="2">
        <f t="shared" si="4"/>
        <v>-70.602097599999979</v>
      </c>
      <c r="F80" s="4">
        <f t="shared" si="5"/>
        <v>3.0540843054491892E-2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>
        <f t="shared" si="3"/>
        <v>7</v>
      </c>
      <c r="B81" s="1" t="s">
        <v>136</v>
      </c>
      <c r="C81" s="2">
        <v>2084.36</v>
      </c>
      <c r="D81" s="2">
        <v>2262.9429085000002</v>
      </c>
      <c r="E81" s="2">
        <f t="shared" si="4"/>
        <v>-178.58290850000003</v>
      </c>
      <c r="F81" s="4">
        <f t="shared" si="5"/>
        <v>8.567757417144832E-2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>
        <f t="shared" si="3"/>
        <v>7</v>
      </c>
      <c r="B82" s="111" t="s">
        <v>137</v>
      </c>
      <c r="C82" s="2">
        <v>1803.5540000000001</v>
      </c>
      <c r="D82" s="2">
        <v>2285.039381</v>
      </c>
      <c r="E82" s="2">
        <f t="shared" si="4"/>
        <v>-481.48538099999996</v>
      </c>
      <c r="F82" s="4">
        <f t="shared" si="5"/>
        <v>0.26696477122392781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>
        <f t="shared" si="3"/>
        <v>7</v>
      </c>
      <c r="B83" s="1" t="s">
        <v>138</v>
      </c>
      <c r="C83" s="2">
        <v>2308.6379999999999</v>
      </c>
      <c r="D83" s="2">
        <v>2257.3945923000001</v>
      </c>
      <c r="E83" s="2">
        <f t="shared" si="4"/>
        <v>51.243407699999807</v>
      </c>
      <c r="F83" s="4">
        <f t="shared" si="5"/>
        <v>2.2196380593232812E-2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>
        <f t="shared" si="3"/>
        <v>7</v>
      </c>
      <c r="B84" s="111" t="s">
        <v>139</v>
      </c>
      <c r="C84" s="2">
        <v>1681.4770000000001</v>
      </c>
      <c r="D84" s="2">
        <v>1965.2229775999999</v>
      </c>
      <c r="E84" s="2">
        <f t="shared" si="4"/>
        <v>-283.74597759999983</v>
      </c>
      <c r="F84" s="4">
        <f t="shared" si="5"/>
        <v>0.16874805757081413</v>
      </c>
      <c r="G84" t="s">
        <v>363</v>
      </c>
      <c r="H84">
        <v>1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>
        <f t="shared" si="3"/>
        <v>8</v>
      </c>
      <c r="B85" s="1" t="s">
        <v>140</v>
      </c>
      <c r="C85" s="2">
        <v>1698.9580000000001</v>
      </c>
      <c r="D85" s="2">
        <v>1803.7251409999999</v>
      </c>
      <c r="E85" s="2">
        <f t="shared" si="4"/>
        <v>-104.76714099999981</v>
      </c>
      <c r="F85" s="4">
        <f t="shared" si="5"/>
        <v>6.1665527340875881E-2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>
        <f t="shared" si="3"/>
        <v>8</v>
      </c>
      <c r="B86" s="1" t="s">
        <v>141</v>
      </c>
      <c r="C86" s="2">
        <v>1965.9408000000001</v>
      </c>
      <c r="D86" s="2">
        <v>1931.6428916</v>
      </c>
      <c r="E86" s="2">
        <f t="shared" si="4"/>
        <v>34.297908400000097</v>
      </c>
      <c r="F86" s="4">
        <f t="shared" si="5"/>
        <v>1.7446053512903386E-2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>
        <f t="shared" si="3"/>
        <v>8</v>
      </c>
      <c r="B87" s="1" t="s">
        <v>142</v>
      </c>
      <c r="C87" s="2">
        <v>1871.8240000000001</v>
      </c>
      <c r="D87" s="2">
        <v>1719.5177564999999</v>
      </c>
      <c r="E87" s="2">
        <f t="shared" si="4"/>
        <v>152.30624350000016</v>
      </c>
      <c r="F87" s="4">
        <f t="shared" si="5"/>
        <v>8.1367822776073045E-2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>
        <f t="shared" si="3"/>
        <v>8</v>
      </c>
      <c r="B88" s="1" t="s">
        <v>143</v>
      </c>
      <c r="C88" s="2">
        <v>1690.0229999999999</v>
      </c>
      <c r="D88" s="2">
        <v>1711.4868458999999</v>
      </c>
      <c r="E88" s="2">
        <f t="shared" si="4"/>
        <v>-21.463845900000024</v>
      </c>
      <c r="F88" s="4">
        <f t="shared" si="5"/>
        <v>1.270032768784805E-2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>
        <f t="shared" si="3"/>
        <v>8</v>
      </c>
      <c r="B89" s="1" t="s">
        <v>144</v>
      </c>
      <c r="C89" s="2">
        <v>2260.8270000000002</v>
      </c>
      <c r="D89" s="2">
        <v>2202.5959223</v>
      </c>
      <c r="E89" s="2">
        <f t="shared" si="4"/>
        <v>58.231077700000242</v>
      </c>
      <c r="F89" s="4">
        <f t="shared" si="5"/>
        <v>2.5756538514446366E-2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>
        <f t="shared" si="3"/>
        <v>9</v>
      </c>
      <c r="B90" s="1" t="s">
        <v>145</v>
      </c>
      <c r="C90" s="2">
        <v>1901.249</v>
      </c>
      <c r="D90" s="2">
        <v>1977.9049051</v>
      </c>
      <c r="E90" s="2">
        <f t="shared" si="4"/>
        <v>-76.655905099999927</v>
      </c>
      <c r="F90" s="4">
        <f t="shared" si="5"/>
        <v>4.0318708964475418E-2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>
        <f t="shared" si="3"/>
        <v>9</v>
      </c>
      <c r="B91" s="1" t="s">
        <v>146</v>
      </c>
      <c r="C91" s="2">
        <v>2045.1849999999999</v>
      </c>
      <c r="D91" s="2">
        <v>2240.3774641</v>
      </c>
      <c r="E91" s="2">
        <f t="shared" si="4"/>
        <v>-195.19246410000005</v>
      </c>
      <c r="F91" s="4">
        <f t="shared" si="5"/>
        <v>9.5440003764940606E-2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>
        <f t="shared" si="3"/>
        <v>9</v>
      </c>
      <c r="B92" s="1" t="s">
        <v>147</v>
      </c>
      <c r="C92" s="2">
        <v>2476.0920000000001</v>
      </c>
      <c r="D92" s="2">
        <v>2525.7134780000001</v>
      </c>
      <c r="E92" s="2">
        <f t="shared" si="4"/>
        <v>-49.621478000000025</v>
      </c>
      <c r="F92" s="4">
        <f t="shared" si="5"/>
        <v>2.004024002339171E-2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>
        <f t="shared" si="3"/>
        <v>9</v>
      </c>
      <c r="B93" s="1" t="s">
        <v>148</v>
      </c>
      <c r="C93" s="2">
        <v>2227.672</v>
      </c>
      <c r="D93" s="2">
        <v>2378.2932295000001</v>
      </c>
      <c r="E93" s="2">
        <f t="shared" si="4"/>
        <v>-150.62122950000003</v>
      </c>
      <c r="F93" s="4">
        <f t="shared" si="5"/>
        <v>6.7613737345533831E-2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>
        <f t="shared" si="3"/>
        <v>10</v>
      </c>
      <c r="B94" s="1" t="s">
        <v>149</v>
      </c>
      <c r="C94" s="2">
        <v>2680.17</v>
      </c>
      <c r="D94" s="2">
        <v>2444.8641836000002</v>
      </c>
      <c r="E94" s="2">
        <f t="shared" si="4"/>
        <v>235.30581639999991</v>
      </c>
      <c r="F94" s="4">
        <f t="shared" si="5"/>
        <v>8.7795108668479949E-2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f t="shared" si="3"/>
        <v>10</v>
      </c>
      <c r="B95" s="1" t="s">
        <v>150</v>
      </c>
      <c r="C95" s="2">
        <v>2623.2429999999999</v>
      </c>
      <c r="D95" s="2">
        <v>2563.3275438000001</v>
      </c>
      <c r="E95" s="2">
        <f t="shared" si="4"/>
        <v>59.91545619999988</v>
      </c>
      <c r="F95" s="4">
        <f t="shared" si="5"/>
        <v>2.2840223418112572E-2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>
        <f t="shared" si="3"/>
        <v>10</v>
      </c>
      <c r="B96" s="1" t="s">
        <v>151</v>
      </c>
      <c r="C96" s="2">
        <v>2639.86</v>
      </c>
      <c r="D96" s="2">
        <v>2650.2292120000002</v>
      </c>
      <c r="E96" s="2">
        <f t="shared" si="4"/>
        <v>-10.369212000000061</v>
      </c>
      <c r="F96" s="4">
        <f t="shared" si="5"/>
        <v>3.9279401180365853E-3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f t="shared" si="3"/>
        <v>10</v>
      </c>
      <c r="B97" s="1" t="s">
        <v>152</v>
      </c>
      <c r="C97" s="2">
        <v>2330.9784</v>
      </c>
      <c r="D97" s="2">
        <v>2630.4457102000001</v>
      </c>
      <c r="E97" s="2">
        <f t="shared" si="4"/>
        <v>-299.46731020000016</v>
      </c>
      <c r="F97" s="4">
        <f t="shared" si="5"/>
        <v>0.12847279502890296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f t="shared" si="3"/>
        <v>11</v>
      </c>
      <c r="B98" s="1" t="s">
        <v>153</v>
      </c>
      <c r="C98" s="2">
        <v>2588.2671999999998</v>
      </c>
      <c r="D98" s="2">
        <v>2633.9182645000001</v>
      </c>
      <c r="E98" s="2">
        <f t="shared" si="4"/>
        <v>-45.651064500000302</v>
      </c>
      <c r="F98" s="4">
        <f t="shared" si="5"/>
        <v>1.7637693859428542E-2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f t="shared" si="3"/>
        <v>11</v>
      </c>
      <c r="B99" s="1" t="s">
        <v>154</v>
      </c>
      <c r="C99" s="2">
        <v>2667.4879999999998</v>
      </c>
      <c r="D99" s="2">
        <v>2672.6666624999998</v>
      </c>
      <c r="E99" s="2">
        <f t="shared" si="4"/>
        <v>-5.1786624999999731</v>
      </c>
      <c r="F99" s="4">
        <f t="shared" si="5"/>
        <v>1.9414004861502557E-3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>
        <f t="shared" si="3"/>
        <v>11</v>
      </c>
      <c r="B100" s="1" t="s">
        <v>155</v>
      </c>
      <c r="C100" s="2">
        <v>2532.3090000000002</v>
      </c>
      <c r="D100" s="2">
        <v>2711.3845517</v>
      </c>
      <c r="E100" s="2">
        <f t="shared" si="4"/>
        <v>-179.07555169999978</v>
      </c>
      <c r="F100" s="4">
        <f t="shared" si="5"/>
        <v>7.0716311358526851E-2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>
        <f t="shared" si="3"/>
        <v>11</v>
      </c>
      <c r="B101" s="1" t="s">
        <v>156</v>
      </c>
      <c r="C101" s="2">
        <v>2690.2</v>
      </c>
      <c r="D101" s="2">
        <v>3089.3128222999999</v>
      </c>
      <c r="E101" s="2">
        <f t="shared" si="4"/>
        <v>-399.11282230000006</v>
      </c>
      <c r="F101" s="4">
        <f t="shared" si="5"/>
        <v>0.14835804858374846</v>
      </c>
      <c r="G101" t="s">
        <v>363</v>
      </c>
      <c r="H101">
        <v>1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>
        <f t="shared" si="3"/>
        <v>11</v>
      </c>
      <c r="B102" s="1" t="s">
        <v>157</v>
      </c>
      <c r="C102" s="2">
        <v>3224.0569999999998</v>
      </c>
      <c r="D102" s="2">
        <v>3447.5859015999999</v>
      </c>
      <c r="E102" s="2">
        <f t="shared" si="4"/>
        <v>-223.52890160000015</v>
      </c>
      <c r="F102" s="4">
        <f t="shared" si="5"/>
        <v>6.9331560080978766E-2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>
        <f t="shared" si="3"/>
        <v>12</v>
      </c>
      <c r="B103" s="111" t="s">
        <v>158</v>
      </c>
      <c r="C103" s="2">
        <v>3576.201</v>
      </c>
      <c r="D103" s="2">
        <v>4219.9189200999999</v>
      </c>
      <c r="E103" s="2">
        <f t="shared" si="4"/>
        <v>-643.7179200999999</v>
      </c>
      <c r="F103" s="4">
        <f t="shared" si="5"/>
        <v>0.1800004865777958</v>
      </c>
      <c r="H103">
        <v>0</v>
      </c>
      <c r="I103">
        <v>1</v>
      </c>
      <c r="J103">
        <v>0</v>
      </c>
      <c r="K103">
        <v>1</v>
      </c>
      <c r="L103">
        <v>0</v>
      </c>
    </row>
    <row r="104" spans="1:12" x14ac:dyDescent="0.25">
      <c r="A104">
        <f t="shared" si="3"/>
        <v>12</v>
      </c>
      <c r="B104" s="1" t="s">
        <v>159</v>
      </c>
      <c r="C104" s="2">
        <v>4375.1620000000003</v>
      </c>
      <c r="D104" s="2">
        <v>4529.8955882999999</v>
      </c>
      <c r="E104" s="2">
        <f t="shared" si="4"/>
        <v>-154.73358829999961</v>
      </c>
      <c r="F104" s="4">
        <f t="shared" si="5"/>
        <v>3.5366367759639437E-2</v>
      </c>
      <c r="H104">
        <v>0</v>
      </c>
      <c r="I104">
        <v>1</v>
      </c>
      <c r="J104">
        <v>0</v>
      </c>
      <c r="K104">
        <v>1</v>
      </c>
      <c r="L104">
        <v>0</v>
      </c>
    </row>
    <row r="105" spans="1:12" x14ac:dyDescent="0.25">
      <c r="A105">
        <f t="shared" si="3"/>
        <v>12</v>
      </c>
      <c r="B105" s="1" t="s">
        <v>160</v>
      </c>
      <c r="C105" s="2">
        <v>5466.7079999999996</v>
      </c>
      <c r="D105" s="2">
        <v>5091.3357183999997</v>
      </c>
      <c r="E105" s="2">
        <f t="shared" si="4"/>
        <v>375.37228159999995</v>
      </c>
      <c r="F105" s="4">
        <f t="shared" si="5"/>
        <v>6.8665142092828077E-2</v>
      </c>
      <c r="H105">
        <v>0</v>
      </c>
      <c r="I105">
        <v>1</v>
      </c>
      <c r="J105">
        <v>0</v>
      </c>
      <c r="K105">
        <v>1</v>
      </c>
      <c r="L105">
        <v>0</v>
      </c>
    </row>
    <row r="106" spans="1:12" x14ac:dyDescent="0.25">
      <c r="A106">
        <f t="shared" si="3"/>
        <v>12</v>
      </c>
      <c r="B106" s="1" t="s">
        <v>161</v>
      </c>
      <c r="C106" s="2">
        <v>5014.2961999999998</v>
      </c>
      <c r="D106" s="2">
        <v>4460.2975385999998</v>
      </c>
      <c r="E106" s="2">
        <f t="shared" si="4"/>
        <v>553.99866139999995</v>
      </c>
      <c r="F106" s="4">
        <f t="shared" si="5"/>
        <v>0.11048383248680044</v>
      </c>
      <c r="H106">
        <v>0</v>
      </c>
      <c r="I106">
        <v>1</v>
      </c>
      <c r="J106">
        <v>0</v>
      </c>
      <c r="K106">
        <v>1</v>
      </c>
      <c r="L106">
        <v>0</v>
      </c>
    </row>
    <row r="107" spans="1:12" x14ac:dyDescent="0.25">
      <c r="A107">
        <f t="shared" si="3"/>
        <v>1</v>
      </c>
      <c r="B107" s="1" t="s">
        <v>162</v>
      </c>
      <c r="C107" s="2">
        <v>3542.346</v>
      </c>
      <c r="D107" s="2">
        <v>3280.3906780000002</v>
      </c>
      <c r="E107" s="2">
        <f t="shared" si="4"/>
        <v>261.9553219999998</v>
      </c>
      <c r="F107" s="4">
        <f t="shared" si="5"/>
        <v>7.3949671206595791E-2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>
        <f t="shared" si="3"/>
        <v>1</v>
      </c>
      <c r="B108" s="1" t="s">
        <v>163</v>
      </c>
      <c r="C108" s="2">
        <v>3725.3726000000001</v>
      </c>
      <c r="D108" s="2">
        <v>3271.591821</v>
      </c>
      <c r="E108" s="2">
        <f t="shared" si="4"/>
        <v>453.78077900000017</v>
      </c>
      <c r="F108" s="4">
        <f t="shared" si="5"/>
        <v>0.12180815926976006</v>
      </c>
      <c r="G108" t="s">
        <v>363</v>
      </c>
      <c r="H108">
        <v>1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>
        <f t="shared" si="3"/>
        <v>1</v>
      </c>
      <c r="B109" s="1" t="s">
        <v>164</v>
      </c>
      <c r="C109" s="2">
        <v>2888.4609999999998</v>
      </c>
      <c r="D109" s="2">
        <v>2713.2198414999998</v>
      </c>
      <c r="E109" s="2">
        <f t="shared" si="4"/>
        <v>175.24115849999998</v>
      </c>
      <c r="F109" s="4">
        <f t="shared" si="5"/>
        <v>6.0669387088833814E-2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>
        <f t="shared" si="3"/>
        <v>1</v>
      </c>
      <c r="B110" s="111" t="s">
        <v>165</v>
      </c>
      <c r="C110" s="2">
        <v>2989.74</v>
      </c>
      <c r="D110" s="2">
        <v>2467.2220536</v>
      </c>
      <c r="E110" s="2">
        <f t="shared" si="4"/>
        <v>522.5179463999998</v>
      </c>
      <c r="F110" s="4">
        <f t="shared" si="5"/>
        <v>0.17477036344297492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>
        <f t="shared" si="3"/>
        <v>2</v>
      </c>
      <c r="B111" s="1" t="s">
        <v>166</v>
      </c>
      <c r="C111" s="2">
        <v>2873.759</v>
      </c>
      <c r="D111" s="2">
        <v>2465.6240616</v>
      </c>
      <c r="E111" s="2">
        <f t="shared" si="4"/>
        <v>408.13493840000001</v>
      </c>
      <c r="F111" s="4">
        <f t="shared" si="5"/>
        <v>0.14202128236918962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>
        <f t="shared" si="3"/>
        <v>2</v>
      </c>
      <c r="B112" s="111" t="s">
        <v>167</v>
      </c>
      <c r="C112" s="2">
        <v>3136.3690000000001</v>
      </c>
      <c r="D112" s="2">
        <v>2545.5575656999999</v>
      </c>
      <c r="E112" s="2">
        <f t="shared" si="4"/>
        <v>590.8114343000002</v>
      </c>
      <c r="F112" s="4">
        <f t="shared" si="5"/>
        <v>0.18837433806417553</v>
      </c>
      <c r="G112" t="s">
        <v>363</v>
      </c>
      <c r="H112">
        <v>1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f t="shared" si="3"/>
        <v>2</v>
      </c>
      <c r="B113" s="1" t="s">
        <v>168</v>
      </c>
      <c r="C113" s="2">
        <v>2806.6509999999998</v>
      </c>
      <c r="D113" s="2">
        <v>2739.8473927999999</v>
      </c>
      <c r="E113" s="2">
        <f t="shared" si="4"/>
        <v>66.803607199999988</v>
      </c>
      <c r="F113" s="4">
        <f t="shared" si="5"/>
        <v>2.3801893145959364E-2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>
        <f t="shared" si="3"/>
        <v>2</v>
      </c>
      <c r="B114" s="1" t="s">
        <v>169</v>
      </c>
      <c r="C114" s="2">
        <v>2924.2049999999999</v>
      </c>
      <c r="D114" s="2">
        <v>2769.9441984</v>
      </c>
      <c r="E114" s="2">
        <f t="shared" si="4"/>
        <v>154.26080159999992</v>
      </c>
      <c r="F114" s="4">
        <f t="shared" si="5"/>
        <v>5.2753073604620719E-2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f t="shared" si="3"/>
        <v>3</v>
      </c>
      <c r="B115" s="1" t="s">
        <v>170</v>
      </c>
      <c r="C115" s="2">
        <v>3187.7530000000002</v>
      </c>
      <c r="D115" s="2">
        <v>3082.2645983000002</v>
      </c>
      <c r="E115" s="2">
        <f t="shared" si="4"/>
        <v>105.48840169999994</v>
      </c>
      <c r="F115" s="4">
        <f t="shared" si="5"/>
        <v>3.3091773954882935E-2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f t="shared" si="3"/>
        <v>3</v>
      </c>
      <c r="B116" s="1" t="s">
        <v>171</v>
      </c>
      <c r="C116" s="2">
        <v>3264.335</v>
      </c>
      <c r="D116" s="2">
        <v>3047.1617073000002</v>
      </c>
      <c r="E116" s="2">
        <f t="shared" si="4"/>
        <v>217.17329269999982</v>
      </c>
      <c r="F116" s="4">
        <f t="shared" si="5"/>
        <v>6.6529107061621989E-2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>
        <f t="shared" si="3"/>
        <v>3</v>
      </c>
      <c r="B117" s="1" t="s">
        <v>172</v>
      </c>
      <c r="C117" s="2">
        <v>2798.3530000000001</v>
      </c>
      <c r="D117" s="2">
        <v>3008.3346170999998</v>
      </c>
      <c r="E117" s="2">
        <f t="shared" si="4"/>
        <v>-209.98161709999977</v>
      </c>
      <c r="F117" s="4">
        <f t="shared" si="5"/>
        <v>7.5037572850887566E-2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>
        <f t="shared" si="3"/>
        <v>3</v>
      </c>
      <c r="B118" s="1" t="s">
        <v>173</v>
      </c>
      <c r="C118" s="2">
        <v>2891.3319999999999</v>
      </c>
      <c r="D118" s="2">
        <v>2984.5208564999998</v>
      </c>
      <c r="E118" s="2">
        <f t="shared" si="4"/>
        <v>-93.188856499999929</v>
      </c>
      <c r="F118" s="4">
        <f t="shared" si="5"/>
        <v>3.2230424074440406E-2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f t="shared" si="3"/>
        <v>3</v>
      </c>
      <c r="B119" s="1" t="s">
        <v>174</v>
      </c>
      <c r="C119" s="2">
        <v>2592.2440000000001</v>
      </c>
      <c r="D119" s="2">
        <v>2631.0210646999999</v>
      </c>
      <c r="E119" s="2">
        <f t="shared" si="4"/>
        <v>-38.777064699999755</v>
      </c>
      <c r="F119" s="4">
        <f t="shared" si="5"/>
        <v>1.4958879141006692E-2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f t="shared" si="3"/>
        <v>4</v>
      </c>
      <c r="B120" s="1" t="s">
        <v>175</v>
      </c>
      <c r="C120" s="2">
        <v>1891.991</v>
      </c>
      <c r="D120" s="2">
        <v>1940.9051832</v>
      </c>
      <c r="E120" s="2">
        <f t="shared" si="4"/>
        <v>-48.914183200000025</v>
      </c>
      <c r="F120" s="4">
        <f t="shared" si="5"/>
        <v>2.5853285348608965E-2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f t="shared" si="3"/>
        <v>4</v>
      </c>
      <c r="B121" s="1" t="s">
        <v>176</v>
      </c>
      <c r="C121" s="2">
        <v>1919.7719999999999</v>
      </c>
      <c r="D121" s="2">
        <v>1929.3743595000001</v>
      </c>
      <c r="E121" s="2">
        <f t="shared" si="4"/>
        <v>-9.6023595000001478</v>
      </c>
      <c r="F121" s="4">
        <f t="shared" si="5"/>
        <v>5.0018228727162122E-3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>
        <f t="shared" si="3"/>
        <v>4</v>
      </c>
      <c r="B122" s="1" t="s">
        <v>177</v>
      </c>
      <c r="C122" s="2">
        <v>1866.537</v>
      </c>
      <c r="D122" s="2">
        <v>2022.5087504000001</v>
      </c>
      <c r="E122" s="2">
        <f t="shared" si="4"/>
        <v>-155.97175040000002</v>
      </c>
      <c r="F122" s="4">
        <f t="shared" si="5"/>
        <v>8.3562099438693166E-2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f t="shared" si="3"/>
        <v>4</v>
      </c>
      <c r="B123" s="1" t="s">
        <v>178</v>
      </c>
      <c r="C123" s="2">
        <v>2192.3620000000001</v>
      </c>
      <c r="D123" s="2">
        <v>2463.6740989999998</v>
      </c>
      <c r="E123" s="2">
        <f t="shared" si="4"/>
        <v>-271.31209899999976</v>
      </c>
      <c r="F123" s="4">
        <f t="shared" si="5"/>
        <v>0.12375333042627074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f t="shared" si="3"/>
        <v>5</v>
      </c>
      <c r="B124" s="1" t="s">
        <v>179</v>
      </c>
      <c r="C124" s="2">
        <v>2553.4520000000002</v>
      </c>
      <c r="D124" s="2">
        <v>2893.1736233000001</v>
      </c>
      <c r="E124" s="2">
        <f t="shared" si="4"/>
        <v>-339.72162329999992</v>
      </c>
      <c r="F124" s="4">
        <f t="shared" si="5"/>
        <v>0.13304406086348985</v>
      </c>
      <c r="G124" t="s">
        <v>363</v>
      </c>
      <c r="H124">
        <v>1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>
        <f t="shared" si="3"/>
        <v>5</v>
      </c>
      <c r="B125" s="1" t="s">
        <v>180</v>
      </c>
      <c r="C125" s="2">
        <v>1684.5509999999999</v>
      </c>
      <c r="D125" s="2">
        <v>1643.4678928999999</v>
      </c>
      <c r="E125" s="2">
        <f t="shared" si="4"/>
        <v>41.083107100000007</v>
      </c>
      <c r="F125" s="4">
        <f t="shared" si="5"/>
        <v>2.4388164620720899E-2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f t="shared" si="3"/>
        <v>5</v>
      </c>
      <c r="B126" s="1" t="s">
        <v>181</v>
      </c>
      <c r="C126" s="2">
        <v>1411.5029999999999</v>
      </c>
      <c r="D126" s="2">
        <v>1480.3686568000001</v>
      </c>
      <c r="E126" s="2">
        <f t="shared" si="4"/>
        <v>-68.865656800000124</v>
      </c>
      <c r="F126" s="4">
        <f t="shared" si="5"/>
        <v>4.8788884472792567E-2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f t="shared" si="3"/>
        <v>5</v>
      </c>
      <c r="B127" s="1" t="s">
        <v>182</v>
      </c>
      <c r="C127" s="2">
        <v>1621.7049999999999</v>
      </c>
      <c r="D127" s="2">
        <v>1784.0373019000001</v>
      </c>
      <c r="E127" s="2">
        <f t="shared" si="4"/>
        <v>-162.33230190000018</v>
      </c>
      <c r="F127" s="4">
        <f t="shared" si="5"/>
        <v>0.10009977270835335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f t="shared" si="3"/>
        <v>5</v>
      </c>
      <c r="B128" s="111" t="s">
        <v>183</v>
      </c>
      <c r="C128" s="2">
        <v>1611.71</v>
      </c>
      <c r="D128" s="2">
        <v>1915.5207496</v>
      </c>
      <c r="E128" s="2">
        <f t="shared" si="4"/>
        <v>-303.81074960000001</v>
      </c>
      <c r="F128" s="4">
        <f t="shared" si="5"/>
        <v>0.18850211861935459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>
        <f t="shared" si="3"/>
        <v>6</v>
      </c>
      <c r="B129" s="1" t="s">
        <v>184</v>
      </c>
      <c r="C129" s="2">
        <v>1987.6949999999999</v>
      </c>
      <c r="D129" s="2">
        <v>1916.8208258</v>
      </c>
      <c r="E129" s="2">
        <f t="shared" si="4"/>
        <v>70.87417419999997</v>
      </c>
      <c r="F129" s="4">
        <f t="shared" si="5"/>
        <v>3.5656463491632255E-2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>
        <f t="shared" si="3"/>
        <v>6</v>
      </c>
      <c r="B130" s="1" t="s">
        <v>185</v>
      </c>
      <c r="C130" s="2">
        <v>1744.856</v>
      </c>
      <c r="D130" s="2">
        <v>1923.9916893</v>
      </c>
      <c r="E130" s="2">
        <f t="shared" si="4"/>
        <v>-179.13568929999997</v>
      </c>
      <c r="F130" s="4">
        <f t="shared" si="5"/>
        <v>0.10266502754382022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>
        <f t="shared" ref="A131:A158" si="6">MONTH(B131)</f>
        <v>6</v>
      </c>
      <c r="B131" s="1" t="s">
        <v>186</v>
      </c>
      <c r="C131" s="2">
        <v>1691.4280000000001</v>
      </c>
      <c r="D131" s="2">
        <v>1859.5872142999999</v>
      </c>
      <c r="E131" s="2">
        <f t="shared" ref="E131:E158" si="7">C131-D131</f>
        <v>-168.1592142999998</v>
      </c>
      <c r="F131" s="4">
        <f t="shared" ref="F131:F158" si="8">ABS((C131-D131)/C131)</f>
        <v>9.9418487987664741E-2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>
        <f t="shared" si="6"/>
        <v>6</v>
      </c>
      <c r="B132" s="111" t="s">
        <v>187</v>
      </c>
      <c r="C132" s="2">
        <v>1624.443</v>
      </c>
      <c r="D132" s="2">
        <v>1921.3189497000001</v>
      </c>
      <c r="E132" s="2">
        <f t="shared" si="7"/>
        <v>-296.87594970000009</v>
      </c>
      <c r="F132" s="4">
        <f t="shared" si="8"/>
        <v>0.18275553509726108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>
        <f t="shared" si="6"/>
        <v>7</v>
      </c>
      <c r="B133" s="1" t="s">
        <v>188</v>
      </c>
      <c r="C133" s="2">
        <v>1637.3440000000001</v>
      </c>
      <c r="D133" s="2">
        <v>1886.9134876000001</v>
      </c>
      <c r="E133" s="2">
        <f t="shared" si="7"/>
        <v>-249.5694876</v>
      </c>
      <c r="F133" s="4">
        <f t="shared" si="8"/>
        <v>0.15242336833310532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>
        <f t="shared" si="6"/>
        <v>7</v>
      </c>
      <c r="B134" s="111" t="s">
        <v>189</v>
      </c>
      <c r="C134" s="2">
        <v>1335.98</v>
      </c>
      <c r="D134" s="2">
        <v>1628.6377143</v>
      </c>
      <c r="E134" s="2">
        <f t="shared" si="7"/>
        <v>-292.65771429999995</v>
      </c>
      <c r="F134" s="4">
        <f t="shared" si="8"/>
        <v>0.21905845469243548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>
        <f t="shared" si="6"/>
        <v>7</v>
      </c>
      <c r="B135" s="1" t="s">
        <v>190</v>
      </c>
      <c r="C135" s="2">
        <v>1677.19</v>
      </c>
      <c r="D135" s="2">
        <v>1661.7380911</v>
      </c>
      <c r="E135" s="2">
        <f t="shared" si="7"/>
        <v>15.451908900000035</v>
      </c>
      <c r="F135" s="4">
        <f t="shared" si="8"/>
        <v>9.2129746182603254E-3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>
        <f t="shared" si="6"/>
        <v>7</v>
      </c>
      <c r="B136" s="1" t="s">
        <v>191</v>
      </c>
      <c r="C136" s="2">
        <v>1167.489</v>
      </c>
      <c r="D136" s="2">
        <v>1249.6206784999999</v>
      </c>
      <c r="E136" s="2">
        <f t="shared" si="7"/>
        <v>-82.131678499999907</v>
      </c>
      <c r="F136" s="4">
        <f t="shared" si="8"/>
        <v>7.0348995579401524E-2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>
        <f t="shared" si="6"/>
        <v>8</v>
      </c>
      <c r="B137" s="111" t="s">
        <v>192</v>
      </c>
      <c r="C137" s="2">
        <v>1192.8520000000001</v>
      </c>
      <c r="D137" s="2">
        <v>1589.4258421</v>
      </c>
      <c r="E137" s="2">
        <f t="shared" si="7"/>
        <v>-396.57384209999987</v>
      </c>
      <c r="F137" s="4">
        <f t="shared" si="8"/>
        <v>0.33245854649193685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>
        <f t="shared" si="6"/>
        <v>8</v>
      </c>
      <c r="B138" s="1" t="s">
        <v>193</v>
      </c>
      <c r="C138" s="2">
        <v>1576.2460000000001</v>
      </c>
      <c r="D138" s="2">
        <v>1640.8052442999999</v>
      </c>
      <c r="E138" s="2">
        <f t="shared" si="7"/>
        <v>-64.559244299999818</v>
      </c>
      <c r="F138" s="4">
        <f t="shared" si="8"/>
        <v>4.0957594372959434E-2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>
        <f t="shared" si="6"/>
        <v>8</v>
      </c>
      <c r="B139" s="1" t="s">
        <v>194</v>
      </c>
      <c r="C139" s="2">
        <v>1370.89</v>
      </c>
      <c r="D139" s="2">
        <v>1348.4882402999999</v>
      </c>
      <c r="E139" s="2">
        <f t="shared" si="7"/>
        <v>22.401759700000184</v>
      </c>
      <c r="F139" s="4">
        <f t="shared" si="8"/>
        <v>1.6341033708029223E-2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>
        <f t="shared" si="6"/>
        <v>8</v>
      </c>
      <c r="B140" s="1" t="s">
        <v>195</v>
      </c>
      <c r="C140" s="2">
        <v>1452.777</v>
      </c>
      <c r="D140" s="2">
        <v>1575.9917406</v>
      </c>
      <c r="E140" s="2">
        <f t="shared" si="7"/>
        <v>-123.21474059999991</v>
      </c>
      <c r="F140" s="4">
        <f t="shared" si="8"/>
        <v>8.4813251173442253E-2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>
        <f t="shared" si="6"/>
        <v>8</v>
      </c>
      <c r="B141" s="1" t="s">
        <v>196</v>
      </c>
      <c r="C141" s="2">
        <v>1730.521</v>
      </c>
      <c r="D141" s="2">
        <v>1857.6353111999999</v>
      </c>
      <c r="E141" s="2">
        <f t="shared" si="7"/>
        <v>-127.11431119999997</v>
      </c>
      <c r="F141" s="4">
        <f t="shared" si="8"/>
        <v>7.3454359236322458E-2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>
        <f t="shared" si="6"/>
        <v>9</v>
      </c>
      <c r="B142" s="111" t="s">
        <v>197</v>
      </c>
      <c r="C142" s="2">
        <v>1757.8789999999999</v>
      </c>
      <c r="D142" s="2">
        <v>1355.4020697999999</v>
      </c>
      <c r="E142" s="2">
        <f t="shared" si="7"/>
        <v>402.47693019999997</v>
      </c>
      <c r="F142" s="4">
        <f t="shared" si="8"/>
        <v>0.2289559919653173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>
        <f t="shared" si="6"/>
        <v>9</v>
      </c>
      <c r="B143" s="1" t="s">
        <v>198</v>
      </c>
      <c r="C143" s="2">
        <v>1653.616</v>
      </c>
      <c r="D143" s="2">
        <v>1427.5729647000001</v>
      </c>
      <c r="E143" s="2">
        <f t="shared" si="7"/>
        <v>226.04303529999993</v>
      </c>
      <c r="F143" s="4">
        <f t="shared" si="8"/>
        <v>0.13669620716054992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>
        <f t="shared" si="6"/>
        <v>9</v>
      </c>
      <c r="B144" s="1" t="s">
        <v>199</v>
      </c>
      <c r="C144" s="2">
        <v>1843.579</v>
      </c>
      <c r="D144" s="2">
        <v>1873.7551622000001</v>
      </c>
      <c r="E144" s="2">
        <f t="shared" si="7"/>
        <v>-30.176162200000135</v>
      </c>
      <c r="F144" s="4">
        <f t="shared" si="8"/>
        <v>1.6368250126520281E-2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f t="shared" si="6"/>
        <v>9</v>
      </c>
      <c r="B145" s="1" t="s">
        <v>200</v>
      </c>
      <c r="C145" s="2">
        <v>1722.271</v>
      </c>
      <c r="D145" s="2">
        <v>1622.9761678</v>
      </c>
      <c r="E145" s="2">
        <f t="shared" si="7"/>
        <v>99.294832199999973</v>
      </c>
      <c r="F145" s="4">
        <f t="shared" si="8"/>
        <v>5.7653430964116549E-2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f t="shared" si="6"/>
        <v>10</v>
      </c>
      <c r="B146" s="111" t="s">
        <v>201</v>
      </c>
      <c r="C146" s="2">
        <v>1635.1020000000001</v>
      </c>
      <c r="D146" s="2">
        <v>1248.8862872</v>
      </c>
      <c r="E146" s="2">
        <f t="shared" si="7"/>
        <v>386.21571280000012</v>
      </c>
      <c r="F146" s="4">
        <f t="shared" si="8"/>
        <v>0.23620282575643606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f t="shared" si="6"/>
        <v>10</v>
      </c>
      <c r="B147" s="1" t="s">
        <v>202</v>
      </c>
      <c r="C147" s="2">
        <v>1671.557</v>
      </c>
      <c r="D147" s="2">
        <v>1463.3903584</v>
      </c>
      <c r="E147" s="2">
        <f t="shared" si="7"/>
        <v>208.16664160000005</v>
      </c>
      <c r="F147" s="4">
        <f t="shared" si="8"/>
        <v>0.12453457560825031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>
        <f t="shared" si="6"/>
        <v>10</v>
      </c>
      <c r="B148" s="1" t="s">
        <v>203</v>
      </c>
      <c r="C148" s="2">
        <v>2003.8389999999999</v>
      </c>
      <c r="D148" s="2">
        <v>1756.1159580999999</v>
      </c>
      <c r="E148" s="2">
        <f t="shared" si="7"/>
        <v>247.7230419</v>
      </c>
      <c r="F148" s="4">
        <f t="shared" si="8"/>
        <v>0.12362422425154915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>
        <f t="shared" si="6"/>
        <v>10</v>
      </c>
      <c r="B149" s="111" t="s">
        <v>204</v>
      </c>
      <c r="C149" s="2">
        <v>1944.0340000000001</v>
      </c>
      <c r="D149" s="2">
        <v>1487.8268002</v>
      </c>
      <c r="E149" s="2">
        <f t="shared" si="7"/>
        <v>456.20719980000013</v>
      </c>
      <c r="F149" s="4">
        <f t="shared" si="8"/>
        <v>0.23467038117646097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>
        <f t="shared" si="6"/>
        <v>11</v>
      </c>
      <c r="B150" s="111" t="s">
        <v>205</v>
      </c>
      <c r="C150" s="2">
        <v>2283.0810000000001</v>
      </c>
      <c r="D150" s="2">
        <v>1808.9332652000001</v>
      </c>
      <c r="E150" s="2">
        <f t="shared" si="7"/>
        <v>474.14773480000008</v>
      </c>
      <c r="F150" s="4">
        <f t="shared" si="8"/>
        <v>0.2076788930397126</v>
      </c>
      <c r="G150" t="s">
        <v>363</v>
      </c>
      <c r="H150">
        <v>1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>
        <f t="shared" si="6"/>
        <v>11</v>
      </c>
      <c r="B151" s="1" t="s">
        <v>206</v>
      </c>
      <c r="C151" s="2">
        <v>1933.105</v>
      </c>
      <c r="D151" s="2">
        <v>1847.1341950999999</v>
      </c>
      <c r="E151" s="2">
        <f t="shared" si="7"/>
        <v>85.970804900000076</v>
      </c>
      <c r="F151" s="4">
        <f t="shared" si="8"/>
        <v>4.4472910110935557E-2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f t="shared" si="6"/>
        <v>11</v>
      </c>
      <c r="B152" s="1" t="s">
        <v>207</v>
      </c>
      <c r="C152" s="2">
        <v>2034.3520000000001</v>
      </c>
      <c r="D152" s="2">
        <v>1995.8710626</v>
      </c>
      <c r="E152" s="2">
        <f t="shared" si="7"/>
        <v>38.48093740000013</v>
      </c>
      <c r="F152" s="4">
        <f t="shared" si="8"/>
        <v>1.891557478745081E-2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>
        <f t="shared" si="6"/>
        <v>11</v>
      </c>
      <c r="B153" s="1" t="s">
        <v>208</v>
      </c>
      <c r="C153" s="2">
        <v>2289.683</v>
      </c>
      <c r="D153" s="2">
        <v>2193.9067814999999</v>
      </c>
      <c r="E153" s="2">
        <f t="shared" si="7"/>
        <v>95.776218500000141</v>
      </c>
      <c r="F153" s="4">
        <f t="shared" si="8"/>
        <v>4.1829466568079572E-2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>
        <f t="shared" si="6"/>
        <v>11</v>
      </c>
      <c r="B154" s="1" t="s">
        <v>209</v>
      </c>
      <c r="C154" s="2">
        <v>2529.6529999999998</v>
      </c>
      <c r="D154" s="2">
        <v>2788.4073171999999</v>
      </c>
      <c r="E154" s="2">
        <f t="shared" si="7"/>
        <v>-258.75431720000006</v>
      </c>
      <c r="F154" s="4">
        <f t="shared" si="8"/>
        <v>0.10228846296310208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>
        <f t="shared" si="6"/>
        <v>12</v>
      </c>
      <c r="B155" s="1" t="s">
        <v>210</v>
      </c>
      <c r="C155" s="2">
        <v>2940.13</v>
      </c>
      <c r="D155" s="2">
        <v>2852.5853686999999</v>
      </c>
      <c r="E155" s="2">
        <f t="shared" si="7"/>
        <v>87.544631300000219</v>
      </c>
      <c r="F155" s="4">
        <f t="shared" si="8"/>
        <v>2.9775768860560662E-2</v>
      </c>
      <c r="H155">
        <v>0</v>
      </c>
      <c r="I155">
        <v>1</v>
      </c>
      <c r="J155">
        <v>0</v>
      </c>
      <c r="K155">
        <v>0</v>
      </c>
      <c r="L155">
        <v>1</v>
      </c>
    </row>
    <row r="156" spans="1:12" x14ac:dyDescent="0.25">
      <c r="A156">
        <f t="shared" si="6"/>
        <v>12</v>
      </c>
      <c r="B156" s="111" t="s">
        <v>211</v>
      </c>
      <c r="C156" s="2">
        <v>3116.319</v>
      </c>
      <c r="D156" s="2">
        <v>4052.0672976000001</v>
      </c>
      <c r="E156" s="2">
        <f t="shared" si="7"/>
        <v>-935.74829760000011</v>
      </c>
      <c r="F156" s="4">
        <f t="shared" si="8"/>
        <v>0.30027359124659581</v>
      </c>
      <c r="H156">
        <v>0</v>
      </c>
      <c r="I156">
        <v>1</v>
      </c>
      <c r="J156">
        <v>0</v>
      </c>
      <c r="K156">
        <v>0</v>
      </c>
      <c r="L156">
        <v>1</v>
      </c>
    </row>
    <row r="157" spans="1:12" x14ac:dyDescent="0.25">
      <c r="A157">
        <f t="shared" si="6"/>
        <v>12</v>
      </c>
      <c r="B157" s="111" t="s">
        <v>212</v>
      </c>
      <c r="C157" s="2">
        <v>4092.0189999999998</v>
      </c>
      <c r="D157" s="2">
        <v>5155.8180926000005</v>
      </c>
      <c r="E157" s="2">
        <f t="shared" si="7"/>
        <v>-1063.7990926000007</v>
      </c>
      <c r="F157" s="4">
        <f t="shared" si="8"/>
        <v>0.25996924564622031</v>
      </c>
      <c r="H157">
        <v>0</v>
      </c>
      <c r="I157">
        <v>1</v>
      </c>
      <c r="J157">
        <v>0</v>
      </c>
      <c r="K157">
        <v>0</v>
      </c>
      <c r="L157">
        <v>1</v>
      </c>
    </row>
    <row r="158" spans="1:12" x14ac:dyDescent="0.25">
      <c r="A158">
        <f t="shared" si="6"/>
        <v>12</v>
      </c>
      <c r="B158" s="111" t="s">
        <v>213</v>
      </c>
      <c r="C158" s="2">
        <v>3817.8809999999999</v>
      </c>
      <c r="D158" s="2">
        <v>4533.5301479</v>
      </c>
      <c r="E158" s="2">
        <f t="shared" si="7"/>
        <v>-715.64914790000012</v>
      </c>
      <c r="F158" s="4">
        <f t="shared" si="8"/>
        <v>0.18744668780928483</v>
      </c>
      <c r="H158">
        <v>0</v>
      </c>
      <c r="I158">
        <v>1</v>
      </c>
      <c r="J158">
        <v>0</v>
      </c>
      <c r="K158">
        <v>0</v>
      </c>
      <c r="L1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841E-644D-41FD-884B-7AA828A78CDF}">
  <dimension ref="A1:G51"/>
  <sheetViews>
    <sheetView zoomScale="80" zoomScaleNormal="80" workbookViewId="0"/>
  </sheetViews>
  <sheetFormatPr defaultRowHeight="15" x14ac:dyDescent="0.25"/>
  <cols>
    <col min="1" max="1" width="11.5703125" style="156" bestFit="1" customWidth="1"/>
    <col min="2" max="2" width="10.42578125" style="156" customWidth="1"/>
    <col min="3" max="4" width="9.140625" style="156"/>
    <col min="5" max="5" width="27.42578125" style="156" customWidth="1"/>
    <col min="6" max="6" width="11" style="156" customWidth="1"/>
    <col min="7" max="7" width="12.140625" style="156" customWidth="1"/>
    <col min="8" max="16384" width="9.140625" style="156"/>
  </cols>
  <sheetData>
    <row r="1" spans="1:7" x14ac:dyDescent="0.25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7" t="s">
        <v>5</v>
      </c>
      <c r="G1" s="157" t="s">
        <v>6</v>
      </c>
    </row>
    <row r="2" spans="1:7" x14ac:dyDescent="0.25">
      <c r="A2" s="158" t="s">
        <v>8</v>
      </c>
      <c r="B2" s="158" t="s">
        <v>415</v>
      </c>
      <c r="C2" s="158" t="s">
        <v>439</v>
      </c>
      <c r="D2" s="158" t="s">
        <v>15</v>
      </c>
      <c r="E2" s="158" t="s">
        <v>16</v>
      </c>
      <c r="F2" s="158" t="s">
        <v>7</v>
      </c>
      <c r="G2" s="158">
        <v>46.856999999999999</v>
      </c>
    </row>
    <row r="3" spans="1:7" x14ac:dyDescent="0.25">
      <c r="A3" s="158" t="s">
        <v>8</v>
      </c>
      <c r="B3" s="158" t="s">
        <v>415</v>
      </c>
      <c r="C3" s="158" t="s">
        <v>439</v>
      </c>
      <c r="D3" s="158" t="s">
        <v>18</v>
      </c>
      <c r="E3" s="158" t="s">
        <v>19</v>
      </c>
      <c r="F3" s="158" t="s">
        <v>7</v>
      </c>
      <c r="G3" s="158">
        <v>22.562999999999999</v>
      </c>
    </row>
    <row r="4" spans="1:7" x14ac:dyDescent="0.25">
      <c r="A4" s="158" t="s">
        <v>8</v>
      </c>
      <c r="B4" s="158" t="s">
        <v>415</v>
      </c>
      <c r="C4" s="158" t="s">
        <v>439</v>
      </c>
      <c r="D4" s="158" t="s">
        <v>15</v>
      </c>
      <c r="E4" s="158" t="s">
        <v>23</v>
      </c>
      <c r="F4" s="158" t="s">
        <v>7</v>
      </c>
      <c r="G4" s="158">
        <v>33.288200000000003</v>
      </c>
    </row>
    <row r="5" spans="1:7" x14ac:dyDescent="0.25">
      <c r="A5" s="158" t="s">
        <v>8</v>
      </c>
      <c r="B5" s="158" t="s">
        <v>415</v>
      </c>
      <c r="C5" s="158" t="s">
        <v>439</v>
      </c>
      <c r="D5" s="158" t="s">
        <v>18</v>
      </c>
      <c r="E5" s="158" t="s">
        <v>24</v>
      </c>
      <c r="F5" s="158" t="s">
        <v>7</v>
      </c>
      <c r="G5" s="158">
        <v>4.05192</v>
      </c>
    </row>
    <row r="6" spans="1:7" x14ac:dyDescent="0.25">
      <c r="A6" s="158" t="s">
        <v>8</v>
      </c>
      <c r="B6" s="158" t="s">
        <v>415</v>
      </c>
      <c r="C6" s="158" t="s">
        <v>439</v>
      </c>
      <c r="D6" s="158" t="s">
        <v>15</v>
      </c>
      <c r="E6" s="158" t="s">
        <v>25</v>
      </c>
      <c r="F6" s="158" t="s">
        <v>7</v>
      </c>
      <c r="G6" s="158">
        <v>30.595500000000001</v>
      </c>
    </row>
    <row r="7" spans="1:7" x14ac:dyDescent="0.25">
      <c r="A7" s="158" t="s">
        <v>8</v>
      </c>
      <c r="B7" s="158" t="s">
        <v>415</v>
      </c>
      <c r="C7" s="158" t="s">
        <v>439</v>
      </c>
      <c r="D7" s="158" t="s">
        <v>18</v>
      </c>
      <c r="E7" s="158" t="s">
        <v>26</v>
      </c>
      <c r="F7" s="158" t="s">
        <v>7</v>
      </c>
      <c r="G7" s="158">
        <v>59.515000000000001</v>
      </c>
    </row>
    <row r="8" spans="1:7" x14ac:dyDescent="0.25">
      <c r="A8" s="158" t="s">
        <v>8</v>
      </c>
      <c r="B8" s="158" t="s">
        <v>415</v>
      </c>
      <c r="C8" s="158" t="s">
        <v>439</v>
      </c>
      <c r="D8" s="158" t="s">
        <v>15</v>
      </c>
      <c r="E8" s="158" t="s">
        <v>27</v>
      </c>
      <c r="F8" s="158" t="s">
        <v>7</v>
      </c>
      <c r="G8" s="158">
        <v>9.7840000000000007</v>
      </c>
    </row>
    <row r="9" spans="1:7" x14ac:dyDescent="0.25">
      <c r="A9" s="158" t="s">
        <v>8</v>
      </c>
      <c r="B9" s="158" t="s">
        <v>415</v>
      </c>
      <c r="C9" s="158" t="s">
        <v>439</v>
      </c>
      <c r="D9" s="158" t="s">
        <v>15</v>
      </c>
      <c r="E9" s="158" t="s">
        <v>28</v>
      </c>
      <c r="F9" s="158" t="s">
        <v>7</v>
      </c>
      <c r="G9" s="158">
        <v>38.138379999999998</v>
      </c>
    </row>
    <row r="10" spans="1:7" x14ac:dyDescent="0.25">
      <c r="A10" s="158" t="s">
        <v>8</v>
      </c>
      <c r="B10" s="158" t="s">
        <v>415</v>
      </c>
      <c r="C10" s="158" t="s">
        <v>439</v>
      </c>
      <c r="D10" s="158" t="s">
        <v>18</v>
      </c>
      <c r="E10" s="158" t="s">
        <v>29</v>
      </c>
      <c r="F10" s="158" t="s">
        <v>7</v>
      </c>
      <c r="G10" s="158">
        <v>30.001999999999999</v>
      </c>
    </row>
    <row r="11" spans="1:7" x14ac:dyDescent="0.25">
      <c r="A11" s="158" t="s">
        <v>8</v>
      </c>
      <c r="B11" s="158" t="s">
        <v>415</v>
      </c>
      <c r="C11" s="158" t="s">
        <v>439</v>
      </c>
      <c r="D11" s="158" t="s">
        <v>18</v>
      </c>
      <c r="E11" s="158" t="s">
        <v>30</v>
      </c>
      <c r="F11" s="158" t="s">
        <v>7</v>
      </c>
      <c r="G11" s="158">
        <v>31.524999999999999</v>
      </c>
    </row>
    <row r="12" spans="1:7" x14ac:dyDescent="0.25">
      <c r="A12" s="158" t="s">
        <v>8</v>
      </c>
      <c r="B12" s="158" t="s">
        <v>415</v>
      </c>
      <c r="C12" s="158" t="s">
        <v>439</v>
      </c>
      <c r="D12" s="158" t="s">
        <v>18</v>
      </c>
      <c r="E12" s="158" t="s">
        <v>31</v>
      </c>
      <c r="F12" s="158" t="s">
        <v>7</v>
      </c>
      <c r="G12" s="158">
        <v>64.67</v>
      </c>
    </row>
    <row r="13" spans="1:7" x14ac:dyDescent="0.25">
      <c r="A13" s="158" t="s">
        <v>8</v>
      </c>
      <c r="B13" s="158" t="s">
        <v>415</v>
      </c>
      <c r="C13" s="158" t="s">
        <v>439</v>
      </c>
      <c r="D13" s="158" t="s">
        <v>15</v>
      </c>
      <c r="E13" s="158" t="s">
        <v>32</v>
      </c>
      <c r="F13" s="158" t="s">
        <v>7</v>
      </c>
      <c r="G13" s="158">
        <v>60.302</v>
      </c>
    </row>
    <row r="14" spans="1:7" x14ac:dyDescent="0.25">
      <c r="A14" s="158" t="s">
        <v>8</v>
      </c>
      <c r="B14" s="158" t="s">
        <v>415</v>
      </c>
      <c r="C14" s="158" t="s">
        <v>439</v>
      </c>
      <c r="D14" s="158" t="s">
        <v>18</v>
      </c>
      <c r="E14" s="158" t="s">
        <v>33</v>
      </c>
      <c r="F14" s="158" t="s">
        <v>7</v>
      </c>
      <c r="G14" s="158">
        <v>15.51</v>
      </c>
    </row>
    <row r="15" spans="1:7" x14ac:dyDescent="0.25">
      <c r="A15" s="158" t="s">
        <v>8</v>
      </c>
      <c r="B15" s="158" t="s">
        <v>415</v>
      </c>
      <c r="C15" s="158" t="s">
        <v>439</v>
      </c>
      <c r="D15" s="158" t="s">
        <v>15</v>
      </c>
      <c r="E15" s="158" t="s">
        <v>34</v>
      </c>
      <c r="F15" s="158" t="s">
        <v>7</v>
      </c>
      <c r="G15" s="158">
        <v>45.351759999999999</v>
      </c>
    </row>
    <row r="16" spans="1:7" x14ac:dyDescent="0.25">
      <c r="A16" s="158" t="s">
        <v>8</v>
      </c>
      <c r="B16" s="158" t="s">
        <v>415</v>
      </c>
      <c r="C16" s="158" t="s">
        <v>439</v>
      </c>
      <c r="D16" s="158" t="s">
        <v>297</v>
      </c>
      <c r="E16" s="158" t="s">
        <v>38</v>
      </c>
      <c r="F16" s="158" t="s">
        <v>7</v>
      </c>
      <c r="G16" s="158">
        <v>6.9359999999999999</v>
      </c>
    </row>
    <row r="17" spans="1:7" x14ac:dyDescent="0.25">
      <c r="A17" s="158" t="s">
        <v>8</v>
      </c>
      <c r="B17" s="158" t="s">
        <v>415</v>
      </c>
      <c r="C17" s="158" t="s">
        <v>439</v>
      </c>
      <c r="D17" s="158" t="s">
        <v>15</v>
      </c>
      <c r="E17" s="158" t="s">
        <v>435</v>
      </c>
      <c r="F17" s="158" t="s">
        <v>7</v>
      </c>
      <c r="G17" s="158">
        <v>42.77</v>
      </c>
    </row>
    <row r="18" spans="1:7" x14ac:dyDescent="0.25">
      <c r="A18" s="158" t="s">
        <v>8</v>
      </c>
      <c r="B18" s="158" t="s">
        <v>415</v>
      </c>
      <c r="C18" s="158" t="s">
        <v>439</v>
      </c>
      <c r="D18" s="158" t="s">
        <v>297</v>
      </c>
      <c r="E18" s="158" t="s">
        <v>387</v>
      </c>
      <c r="F18" s="158" t="s">
        <v>7</v>
      </c>
      <c r="G18" s="158">
        <v>64.429522300000002</v>
      </c>
    </row>
    <row r="19" spans="1:7" x14ac:dyDescent="0.25">
      <c r="A19" s="158" t="s">
        <v>8</v>
      </c>
      <c r="B19" s="158" t="s">
        <v>415</v>
      </c>
      <c r="C19" s="158" t="s">
        <v>439</v>
      </c>
      <c r="D19" s="158" t="s">
        <v>297</v>
      </c>
      <c r="E19" s="158" t="s">
        <v>388</v>
      </c>
      <c r="F19" s="158" t="s">
        <v>7</v>
      </c>
      <c r="G19" s="158">
        <v>136.74619999999999</v>
      </c>
    </row>
    <row r="20" spans="1:7" x14ac:dyDescent="0.25">
      <c r="A20" s="158" t="s">
        <v>8</v>
      </c>
      <c r="B20" s="158" t="s">
        <v>415</v>
      </c>
      <c r="C20" s="158" t="s">
        <v>439</v>
      </c>
      <c r="D20" s="158" t="s">
        <v>297</v>
      </c>
      <c r="E20" s="158" t="s">
        <v>381</v>
      </c>
      <c r="F20" s="158" t="s">
        <v>7</v>
      </c>
      <c r="G20" s="158">
        <v>18.460899999999999</v>
      </c>
    </row>
    <row r="21" spans="1:7" x14ac:dyDescent="0.25">
      <c r="A21" s="158" t="s">
        <v>8</v>
      </c>
      <c r="B21" s="158" t="s">
        <v>415</v>
      </c>
      <c r="C21" s="158" t="s">
        <v>439</v>
      </c>
      <c r="D21" s="158" t="s">
        <v>297</v>
      </c>
      <c r="E21" s="158" t="s">
        <v>382</v>
      </c>
      <c r="F21" s="158" t="s">
        <v>7</v>
      </c>
      <c r="G21" s="158">
        <v>24.068999999999999</v>
      </c>
    </row>
    <row r="22" spans="1:7" x14ac:dyDescent="0.25">
      <c r="A22" s="158" t="s">
        <v>8</v>
      </c>
      <c r="B22" s="158" t="s">
        <v>415</v>
      </c>
      <c r="C22" s="158" t="s">
        <v>439</v>
      </c>
      <c r="D22" s="158" t="s">
        <v>15</v>
      </c>
      <c r="E22" s="158" t="s">
        <v>392</v>
      </c>
      <c r="F22" s="158" t="s">
        <v>7</v>
      </c>
      <c r="G22" s="158">
        <v>133.161</v>
      </c>
    </row>
    <row r="23" spans="1:7" x14ac:dyDescent="0.25">
      <c r="A23" s="158" t="s">
        <v>8</v>
      </c>
      <c r="B23" s="158" t="s">
        <v>415</v>
      </c>
      <c r="C23" s="158" t="s">
        <v>439</v>
      </c>
      <c r="D23" s="158" t="s">
        <v>15</v>
      </c>
      <c r="E23" s="158" t="s">
        <v>391</v>
      </c>
      <c r="F23" s="158" t="s">
        <v>7</v>
      </c>
      <c r="G23" s="158">
        <v>140.11500000000001</v>
      </c>
    </row>
    <row r="24" spans="1:7" x14ac:dyDescent="0.25">
      <c r="A24" s="158" t="s">
        <v>8</v>
      </c>
      <c r="B24" s="158" t="s">
        <v>415</v>
      </c>
      <c r="C24" s="158" t="s">
        <v>439</v>
      </c>
      <c r="D24" s="158" t="s">
        <v>297</v>
      </c>
      <c r="E24" s="158" t="s">
        <v>440</v>
      </c>
      <c r="F24" s="158" t="s">
        <v>7</v>
      </c>
      <c r="G24" s="158">
        <v>14.040240000000001</v>
      </c>
    </row>
    <row r="25" spans="1:7" x14ac:dyDescent="0.25">
      <c r="A25" s="158" t="s">
        <v>8</v>
      </c>
      <c r="B25" s="158" t="s">
        <v>415</v>
      </c>
      <c r="C25" s="158" t="s">
        <v>439</v>
      </c>
      <c r="D25" s="158" t="s">
        <v>297</v>
      </c>
      <c r="E25" s="158" t="s">
        <v>385</v>
      </c>
      <c r="F25" s="158" t="s">
        <v>7</v>
      </c>
      <c r="G25" s="158">
        <v>53.371499999999997</v>
      </c>
    </row>
    <row r="26" spans="1:7" x14ac:dyDescent="0.25">
      <c r="A26" s="158" t="s">
        <v>8</v>
      </c>
      <c r="B26" s="158" t="s">
        <v>415</v>
      </c>
      <c r="C26" s="158" t="s">
        <v>439</v>
      </c>
      <c r="D26" s="158" t="s">
        <v>297</v>
      </c>
      <c r="E26" s="158" t="s">
        <v>386</v>
      </c>
      <c r="F26" s="158" t="s">
        <v>7</v>
      </c>
      <c r="G26" s="158">
        <v>25.4648</v>
      </c>
    </row>
    <row r="27" spans="1:7" x14ac:dyDescent="0.25">
      <c r="A27" s="158" t="s">
        <v>8</v>
      </c>
      <c r="B27" s="158" t="s">
        <v>415</v>
      </c>
      <c r="C27" s="158" t="s">
        <v>439</v>
      </c>
      <c r="D27" s="158" t="s">
        <v>297</v>
      </c>
      <c r="E27" s="158" t="s">
        <v>389</v>
      </c>
      <c r="F27" s="158" t="s">
        <v>7</v>
      </c>
      <c r="G27" s="158">
        <v>42.575600000000001</v>
      </c>
    </row>
    <row r="28" spans="1:7" x14ac:dyDescent="0.25">
      <c r="A28" s="158" t="s">
        <v>8</v>
      </c>
      <c r="B28" s="158" t="s">
        <v>415</v>
      </c>
      <c r="C28" s="158" t="s">
        <v>439</v>
      </c>
      <c r="D28" s="158" t="s">
        <v>15</v>
      </c>
      <c r="E28" s="158" t="s">
        <v>390</v>
      </c>
      <c r="F28" s="158" t="s">
        <v>7</v>
      </c>
      <c r="G28" s="158">
        <v>170.39099999999999</v>
      </c>
    </row>
    <row r="29" spans="1:7" x14ac:dyDescent="0.25">
      <c r="A29" s="158" t="s">
        <v>8</v>
      </c>
      <c r="B29" s="158" t="s">
        <v>415</v>
      </c>
      <c r="C29" s="158" t="s">
        <v>439</v>
      </c>
      <c r="D29" s="158" t="s">
        <v>297</v>
      </c>
      <c r="E29" s="158" t="s">
        <v>384</v>
      </c>
      <c r="F29" s="158" t="s">
        <v>7</v>
      </c>
      <c r="G29" s="158">
        <v>34.297199999999997</v>
      </c>
    </row>
    <row r="30" spans="1:7" x14ac:dyDescent="0.25">
      <c r="A30" s="158" t="s">
        <v>8</v>
      </c>
      <c r="B30" s="158" t="s">
        <v>415</v>
      </c>
      <c r="C30" s="158" t="s">
        <v>439</v>
      </c>
      <c r="D30" s="158" t="s">
        <v>18</v>
      </c>
      <c r="E30" s="158" t="s">
        <v>436</v>
      </c>
      <c r="F30" s="158" t="s">
        <v>7</v>
      </c>
      <c r="G30" s="158">
        <v>13.563000000000001</v>
      </c>
    </row>
    <row r="31" spans="1:7" x14ac:dyDescent="0.25">
      <c r="A31" s="158" t="s">
        <v>8</v>
      </c>
      <c r="B31" s="158" t="s">
        <v>415</v>
      </c>
      <c r="C31" s="158" t="s">
        <v>439</v>
      </c>
      <c r="D31" s="158" t="s">
        <v>15</v>
      </c>
      <c r="E31" s="158" t="s">
        <v>394</v>
      </c>
      <c r="F31" s="158" t="s">
        <v>7</v>
      </c>
      <c r="G31" s="158">
        <v>13.6084</v>
      </c>
    </row>
    <row r="32" spans="1:7" x14ac:dyDescent="0.25">
      <c r="A32" s="158" t="s">
        <v>8</v>
      </c>
      <c r="B32" s="158" t="s">
        <v>415</v>
      </c>
      <c r="C32" s="158" t="s">
        <v>439</v>
      </c>
      <c r="D32" s="158" t="s">
        <v>15</v>
      </c>
      <c r="E32" s="158" t="s">
        <v>470</v>
      </c>
      <c r="F32" s="158" t="s">
        <v>7</v>
      </c>
      <c r="G32" s="158">
        <v>12.60754</v>
      </c>
    </row>
    <row r="33" spans="1:7" x14ac:dyDescent="0.25">
      <c r="A33" s="158" t="s">
        <v>8</v>
      </c>
      <c r="B33" s="158" t="s">
        <v>415</v>
      </c>
      <c r="C33" s="158" t="s">
        <v>439</v>
      </c>
      <c r="D33" s="158" t="s">
        <v>15</v>
      </c>
      <c r="E33" s="158" t="s">
        <v>393</v>
      </c>
      <c r="F33" s="158" t="s">
        <v>7</v>
      </c>
      <c r="G33" s="158">
        <v>10.6084</v>
      </c>
    </row>
    <row r="34" spans="1:7" x14ac:dyDescent="0.25">
      <c r="A34" s="158" t="s">
        <v>8</v>
      </c>
      <c r="B34" s="158" t="s">
        <v>415</v>
      </c>
      <c r="C34" s="158" t="s">
        <v>439</v>
      </c>
      <c r="D34" s="158" t="s">
        <v>15</v>
      </c>
      <c r="E34" s="158" t="s">
        <v>469</v>
      </c>
      <c r="F34" s="158" t="s">
        <v>7</v>
      </c>
      <c r="G34" s="158">
        <v>9.2531800000000004</v>
      </c>
    </row>
    <row r="35" spans="1:7" x14ac:dyDescent="0.25">
      <c r="A35" s="158" t="s">
        <v>8</v>
      </c>
      <c r="B35" s="158" t="s">
        <v>415</v>
      </c>
      <c r="C35" s="158" t="s">
        <v>439</v>
      </c>
      <c r="D35" s="158" t="s">
        <v>15</v>
      </c>
      <c r="E35" s="158" t="s">
        <v>471</v>
      </c>
      <c r="F35" s="158" t="s">
        <v>7</v>
      </c>
      <c r="G35" s="158">
        <v>7.7531800000000004</v>
      </c>
    </row>
    <row r="36" spans="1:7" x14ac:dyDescent="0.25">
      <c r="A36" s="158" t="s">
        <v>8</v>
      </c>
      <c r="B36" s="158" t="s">
        <v>403</v>
      </c>
      <c r="C36" s="158"/>
      <c r="D36" s="158"/>
      <c r="E36" s="158" t="s">
        <v>39</v>
      </c>
      <c r="F36" s="158" t="s">
        <v>7</v>
      </c>
      <c r="G36" s="158">
        <v>34.714579999999998</v>
      </c>
    </row>
    <row r="37" spans="1:7" x14ac:dyDescent="0.25">
      <c r="A37" s="158" t="s">
        <v>8</v>
      </c>
      <c r="B37" s="158" t="s">
        <v>403</v>
      </c>
      <c r="C37" s="158"/>
      <c r="D37" s="158"/>
      <c r="E37" s="158" t="s">
        <v>40</v>
      </c>
      <c r="F37" s="158" t="s">
        <v>7</v>
      </c>
      <c r="G37" s="158">
        <v>28.091999999999999</v>
      </c>
    </row>
    <row r="38" spans="1:7" x14ac:dyDescent="0.25">
      <c r="A38" s="158" t="s">
        <v>8</v>
      </c>
      <c r="B38" s="158" t="s">
        <v>403</v>
      </c>
      <c r="C38" s="158"/>
      <c r="D38" s="158"/>
      <c r="E38" s="158" t="s">
        <v>41</v>
      </c>
      <c r="F38" s="158" t="s">
        <v>7</v>
      </c>
      <c r="G38" s="158">
        <v>32.091999999999999</v>
      </c>
    </row>
    <row r="39" spans="1:7" x14ac:dyDescent="0.25">
      <c r="A39" s="158" t="s">
        <v>8</v>
      </c>
      <c r="B39" s="158" t="s">
        <v>403</v>
      </c>
      <c r="C39" s="158"/>
      <c r="D39" s="158"/>
      <c r="E39" s="158" t="s">
        <v>42</v>
      </c>
      <c r="F39" s="158" t="s">
        <v>7</v>
      </c>
      <c r="G39" s="158">
        <v>204787.50411839999</v>
      </c>
    </row>
    <row r="40" spans="1:7" x14ac:dyDescent="0.25">
      <c r="A40" s="158" t="s">
        <v>8</v>
      </c>
      <c r="B40" s="158" t="s">
        <v>403</v>
      </c>
      <c r="C40" s="158"/>
      <c r="D40" s="158"/>
      <c r="E40" s="158" t="s">
        <v>46</v>
      </c>
      <c r="F40" s="158" t="s">
        <v>7</v>
      </c>
      <c r="G40" s="158">
        <v>2.1728000000000001</v>
      </c>
    </row>
    <row r="41" spans="1:7" x14ac:dyDescent="0.25">
      <c r="A41" s="158" t="s">
        <v>8</v>
      </c>
      <c r="B41" s="158" t="s">
        <v>403</v>
      </c>
      <c r="C41" s="158"/>
      <c r="D41" s="158"/>
      <c r="E41" s="158" t="s">
        <v>47</v>
      </c>
      <c r="F41" s="158" t="s">
        <v>7</v>
      </c>
      <c r="G41" s="158">
        <v>11.458985999999999</v>
      </c>
    </row>
    <row r="42" spans="1:7" x14ac:dyDescent="0.25">
      <c r="A42" s="158" t="s">
        <v>8</v>
      </c>
      <c r="B42" s="158" t="s">
        <v>403</v>
      </c>
      <c r="C42" s="158"/>
      <c r="D42" s="158"/>
      <c r="E42" s="158" t="s">
        <v>48</v>
      </c>
      <c r="F42" s="158" t="s">
        <v>7</v>
      </c>
      <c r="G42" s="158">
        <v>0.49380000000000002</v>
      </c>
    </row>
    <row r="43" spans="1:7" x14ac:dyDescent="0.25">
      <c r="A43" s="158" t="s">
        <v>10</v>
      </c>
      <c r="B43" s="158" t="s">
        <v>11</v>
      </c>
      <c r="C43" s="158"/>
      <c r="D43" s="158"/>
      <c r="E43" s="158" t="s">
        <v>12</v>
      </c>
      <c r="F43" s="158" t="s">
        <v>7</v>
      </c>
      <c r="G43" s="158">
        <v>-933.96168709999995</v>
      </c>
    </row>
    <row r="44" spans="1:7" x14ac:dyDescent="0.25">
      <c r="A44" s="158" t="s">
        <v>10</v>
      </c>
      <c r="B44" s="158" t="s">
        <v>11</v>
      </c>
      <c r="C44" s="158"/>
      <c r="D44" s="158"/>
      <c r="E44" s="158" t="s">
        <v>43</v>
      </c>
      <c r="F44" s="158" t="s">
        <v>7</v>
      </c>
      <c r="G44" s="158">
        <v>-656.66200000000003</v>
      </c>
    </row>
    <row r="45" spans="1:7" x14ac:dyDescent="0.25">
      <c r="A45" s="158" t="s">
        <v>10</v>
      </c>
      <c r="B45" s="158" t="s">
        <v>11</v>
      </c>
      <c r="C45" s="158"/>
      <c r="D45" s="158"/>
      <c r="E45" s="158" t="s">
        <v>51</v>
      </c>
      <c r="F45" s="158" t="s">
        <v>7</v>
      </c>
      <c r="G45" s="158">
        <v>2251186.5337926</v>
      </c>
    </row>
    <row r="46" spans="1:7" x14ac:dyDescent="0.25">
      <c r="A46" s="158" t="s">
        <v>10</v>
      </c>
      <c r="B46" s="158" t="s">
        <v>11</v>
      </c>
      <c r="C46" s="158"/>
      <c r="D46" s="158"/>
      <c r="E46" s="158" t="s">
        <v>448</v>
      </c>
      <c r="F46" s="158" t="s">
        <v>7</v>
      </c>
      <c r="G46" s="158">
        <v>-689302.30430720001</v>
      </c>
    </row>
    <row r="47" spans="1:7" x14ac:dyDescent="0.25">
      <c r="A47" s="158" t="s">
        <v>10</v>
      </c>
      <c r="B47" s="158" t="s">
        <v>11</v>
      </c>
      <c r="C47" s="158"/>
      <c r="D47" s="158"/>
      <c r="E47" s="158" t="s">
        <v>450</v>
      </c>
      <c r="F47" s="158" t="s">
        <v>7</v>
      </c>
      <c r="G47" s="158">
        <v>-2263759.9059469001</v>
      </c>
    </row>
    <row r="48" spans="1:7" x14ac:dyDescent="0.25">
      <c r="A48" s="158" t="s">
        <v>10</v>
      </c>
      <c r="B48" s="158" t="s">
        <v>11</v>
      </c>
      <c r="C48" s="158"/>
      <c r="D48" s="158"/>
      <c r="E48" s="158" t="s">
        <v>449</v>
      </c>
      <c r="F48" s="158" t="s">
        <v>7</v>
      </c>
      <c r="G48" s="158">
        <v>-604002.3897233</v>
      </c>
    </row>
    <row r="49" spans="1:7" x14ac:dyDescent="0.25">
      <c r="A49" s="158" t="s">
        <v>10</v>
      </c>
      <c r="B49" s="158" t="s">
        <v>11</v>
      </c>
      <c r="C49" s="158"/>
      <c r="D49" s="158"/>
      <c r="E49" s="158" t="s">
        <v>468</v>
      </c>
      <c r="F49" s="158" t="s">
        <v>7</v>
      </c>
      <c r="G49" s="158">
        <v>-216700.90652320001</v>
      </c>
    </row>
    <row r="50" spans="1:7" x14ac:dyDescent="0.25">
      <c r="A50" s="158" t="s">
        <v>10</v>
      </c>
      <c r="B50" s="158" t="s">
        <v>11</v>
      </c>
      <c r="C50" s="158"/>
      <c r="D50" s="158"/>
      <c r="E50" s="158" t="s">
        <v>467</v>
      </c>
      <c r="F50" s="158" t="s">
        <v>7</v>
      </c>
      <c r="G50" s="158">
        <v>-698649.96787629998</v>
      </c>
    </row>
    <row r="51" spans="1:7" x14ac:dyDescent="0.25">
      <c r="A51" s="158" t="s">
        <v>10</v>
      </c>
      <c r="B51" s="158" t="s">
        <v>11</v>
      </c>
      <c r="C51" s="158"/>
      <c r="D51" s="158"/>
      <c r="E51" s="158" t="s">
        <v>446</v>
      </c>
      <c r="F51" s="158" t="s">
        <v>7</v>
      </c>
      <c r="G51" s="158">
        <v>3426382.9712546002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7"/>
  <sheetViews>
    <sheetView showGridLines="0" topLeftCell="G1" zoomScaleNormal="100" workbookViewId="0">
      <pane xSplit="1" topLeftCell="H1" activePane="topRight" state="frozen"/>
      <selection activeCell="G1" sqref="G1"/>
      <selection pane="topRight" activeCell="O1" sqref="O1"/>
    </sheetView>
  </sheetViews>
  <sheetFormatPr defaultRowHeight="15" x14ac:dyDescent="0.25"/>
  <cols>
    <col min="1" max="1" width="11.28515625" customWidth="1" collapsed="1"/>
    <col min="2" max="2" width="8.85546875" bestFit="1" customWidth="1" collapsed="1"/>
    <col min="3" max="3" width="11.28515625" customWidth="1" collapsed="1"/>
    <col min="4" max="4" width="9.42578125" bestFit="1" customWidth="1"/>
    <col min="5" max="5" width="11.28515625" bestFit="1" customWidth="1" collapsed="1"/>
    <col min="6" max="6" width="4.140625" customWidth="1"/>
    <col min="8" max="8" width="17.5703125" customWidth="1"/>
    <col min="9" max="9" width="17.85546875" customWidth="1"/>
    <col min="10" max="10" width="13.5703125" customWidth="1"/>
    <col min="11" max="11" width="15.5703125" customWidth="1"/>
    <col min="12" max="12" width="18" customWidth="1"/>
  </cols>
  <sheetData>
    <row r="1" spans="1:13" x14ac:dyDescent="0.25">
      <c r="A1" s="1" t="s">
        <v>53</v>
      </c>
      <c r="B1" s="1" t="s">
        <v>54</v>
      </c>
      <c r="C1" s="1" t="s">
        <v>55</v>
      </c>
      <c r="D1" s="1" t="s">
        <v>56</v>
      </c>
      <c r="E1" s="1" t="s">
        <v>216</v>
      </c>
      <c r="K1" s="361" t="s">
        <v>214</v>
      </c>
      <c r="L1" s="361"/>
    </row>
    <row r="2" spans="1:13" x14ac:dyDescent="0.25">
      <c r="A2" s="1" t="s">
        <v>58</v>
      </c>
      <c r="B2" s="2">
        <v>5420980.5360000003</v>
      </c>
      <c r="C2" s="358">
        <v>5383432.9244494</v>
      </c>
      <c r="D2" s="2">
        <f t="shared" ref="D2:D65" si="0">B2-C2</f>
        <v>37547.611550600268</v>
      </c>
      <c r="E2" s="4">
        <f t="shared" ref="E2:E65" si="1">ABS((B2-C2)/B2)</f>
        <v>6.9263505561865876E-3</v>
      </c>
      <c r="K2" s="126" t="s">
        <v>215</v>
      </c>
      <c r="L2" s="25">
        <f>RSQ(B2:B157,C2:C157)</f>
        <v>0.86550684419064161</v>
      </c>
    </row>
    <row r="3" spans="1:13" x14ac:dyDescent="0.25">
      <c r="A3" s="1" t="s">
        <v>59</v>
      </c>
      <c r="B3" s="2">
        <v>3886210.53</v>
      </c>
      <c r="C3" s="358">
        <v>3999121.5236072</v>
      </c>
      <c r="D3" s="2">
        <f t="shared" si="0"/>
        <v>-112910.99360720022</v>
      </c>
      <c r="E3" s="4">
        <f t="shared" si="1"/>
        <v>2.9054265777824502E-2</v>
      </c>
      <c r="K3" s="126" t="s">
        <v>52</v>
      </c>
      <c r="L3" s="25">
        <f>AVERAGE(E2:E157)</f>
        <v>0.10489469171369578</v>
      </c>
      <c r="M3" s="25">
        <f>SUMPRODUCT(B2:B157,E2:E157)/SUM(B2:B157)</f>
        <v>9.1098604839972619E-2</v>
      </c>
    </row>
    <row r="4" spans="1:13" x14ac:dyDescent="0.25">
      <c r="A4" s="1" t="s">
        <v>60</v>
      </c>
      <c r="B4" s="2">
        <v>2007167.3119999999</v>
      </c>
      <c r="C4" s="358">
        <v>3142525.0300499001</v>
      </c>
      <c r="D4" s="2">
        <f t="shared" si="0"/>
        <v>-1135357.7180499001</v>
      </c>
      <c r="E4" s="4">
        <f t="shared" si="1"/>
        <v>0.56565175770952381</v>
      </c>
    </row>
    <row r="5" spans="1:13" x14ac:dyDescent="0.25">
      <c r="A5" s="1" t="s">
        <v>61</v>
      </c>
      <c r="B5" s="2">
        <v>5600616.5109999999</v>
      </c>
      <c r="C5" s="358">
        <v>5909038.5315057002</v>
      </c>
      <c r="D5" s="2">
        <f t="shared" si="0"/>
        <v>-308422.02050570026</v>
      </c>
      <c r="E5" s="4">
        <f t="shared" si="1"/>
        <v>5.5069298156718634E-2</v>
      </c>
    </row>
    <row r="6" spans="1:13" x14ac:dyDescent="0.25">
      <c r="A6" s="1" t="s">
        <v>62</v>
      </c>
      <c r="B6" s="2">
        <v>3473459.1519999998</v>
      </c>
      <c r="C6" s="358">
        <v>3734363.8413232001</v>
      </c>
      <c r="D6" s="2">
        <f t="shared" si="0"/>
        <v>-260904.68932320038</v>
      </c>
      <c r="E6" s="4">
        <f t="shared" si="1"/>
        <v>7.5113792304991642E-2</v>
      </c>
    </row>
    <row r="7" spans="1:13" x14ac:dyDescent="0.25">
      <c r="A7" s="1" t="s">
        <v>63</v>
      </c>
      <c r="B7" s="2">
        <v>4189851.3810000001</v>
      </c>
      <c r="C7" s="358">
        <v>4632773.6348826</v>
      </c>
      <c r="D7" s="2">
        <f t="shared" si="0"/>
        <v>-442922.25388259999</v>
      </c>
      <c r="E7" s="4">
        <f t="shared" si="1"/>
        <v>0.10571311810513118</v>
      </c>
    </row>
    <row r="8" spans="1:13" x14ac:dyDescent="0.25">
      <c r="A8" s="1" t="s">
        <v>64</v>
      </c>
      <c r="B8" s="2">
        <v>3962748.7719999999</v>
      </c>
      <c r="C8" s="358">
        <v>4186511.4445936</v>
      </c>
      <c r="D8" s="2">
        <f t="shared" si="0"/>
        <v>-223762.67259360012</v>
      </c>
      <c r="E8" s="4">
        <f t="shared" si="1"/>
        <v>5.6466530044665703E-2</v>
      </c>
    </row>
    <row r="9" spans="1:13" x14ac:dyDescent="0.25">
      <c r="A9" s="1" t="s">
        <v>65</v>
      </c>
      <c r="B9" s="2">
        <v>7570704.9390000002</v>
      </c>
      <c r="C9" s="358">
        <v>7862789.2190404003</v>
      </c>
      <c r="D9" s="2">
        <f t="shared" si="0"/>
        <v>-292084.2800404001</v>
      </c>
      <c r="E9" s="4">
        <f t="shared" si="1"/>
        <v>3.8580856392348178E-2</v>
      </c>
    </row>
    <row r="10" spans="1:13" x14ac:dyDescent="0.25">
      <c r="A10" s="1" t="s">
        <v>66</v>
      </c>
      <c r="B10" s="2">
        <v>5043075.4230000004</v>
      </c>
      <c r="C10" s="358">
        <v>5494754.6700264998</v>
      </c>
      <c r="D10" s="2">
        <f t="shared" si="0"/>
        <v>-451679.24702649936</v>
      </c>
      <c r="E10" s="4">
        <f t="shared" si="1"/>
        <v>8.9564245850165494E-2</v>
      </c>
    </row>
    <row r="11" spans="1:13" x14ac:dyDescent="0.25">
      <c r="A11" s="1" t="s">
        <v>67</v>
      </c>
      <c r="B11" s="2">
        <v>2902668.7089999998</v>
      </c>
      <c r="C11" s="358">
        <v>3539769.7912988998</v>
      </c>
      <c r="D11" s="2">
        <f t="shared" si="0"/>
        <v>-637101.0822989</v>
      </c>
      <c r="E11" s="4">
        <f t="shared" si="1"/>
        <v>0.21948804571582958</v>
      </c>
    </row>
    <row r="12" spans="1:13" x14ac:dyDescent="0.25">
      <c r="A12" s="1" t="s">
        <v>68</v>
      </c>
      <c r="B12" s="2">
        <v>2514693.8110000002</v>
      </c>
      <c r="C12" s="358">
        <v>2979605.0115450998</v>
      </c>
      <c r="D12" s="2">
        <f t="shared" si="0"/>
        <v>-464911.20054509956</v>
      </c>
      <c r="E12" s="4">
        <f t="shared" si="1"/>
        <v>0.18487785610774685</v>
      </c>
    </row>
    <row r="13" spans="1:13" x14ac:dyDescent="0.25">
      <c r="A13" s="1" t="s">
        <v>69</v>
      </c>
      <c r="B13" s="2">
        <v>6849202.4340000004</v>
      </c>
      <c r="C13" s="358">
        <v>5381589.7561683003</v>
      </c>
      <c r="D13" s="2">
        <f t="shared" si="0"/>
        <v>1467612.6778317001</v>
      </c>
      <c r="E13" s="4">
        <f t="shared" si="1"/>
        <v>0.21427497463739001</v>
      </c>
    </row>
    <row r="14" spans="1:13" x14ac:dyDescent="0.25">
      <c r="A14" s="1" t="s">
        <v>70</v>
      </c>
      <c r="B14" s="2">
        <v>5567578.0120000001</v>
      </c>
      <c r="C14" s="358">
        <v>4616302.0402666004</v>
      </c>
      <c r="D14" s="2">
        <f t="shared" si="0"/>
        <v>951275.97173339967</v>
      </c>
      <c r="E14" s="4">
        <f t="shared" si="1"/>
        <v>0.17085992682690401</v>
      </c>
    </row>
    <row r="15" spans="1:13" x14ac:dyDescent="0.25">
      <c r="A15" s="1" t="s">
        <v>71</v>
      </c>
      <c r="B15" s="2">
        <v>4191675.048</v>
      </c>
      <c r="C15" s="358">
        <v>4224801.2377930004</v>
      </c>
      <c r="D15" s="2">
        <f t="shared" si="0"/>
        <v>-33126.189793000463</v>
      </c>
      <c r="E15" s="4">
        <f t="shared" si="1"/>
        <v>7.902852538344109E-3</v>
      </c>
    </row>
    <row r="16" spans="1:13" x14ac:dyDescent="0.25">
      <c r="A16" s="1" t="s">
        <v>72</v>
      </c>
      <c r="B16" s="2">
        <v>3844902.21</v>
      </c>
      <c r="C16" s="358">
        <v>3844902.3002574001</v>
      </c>
      <c r="D16" s="2">
        <f t="shared" si="0"/>
        <v>-9.0257400181144476E-2</v>
      </c>
      <c r="E16" s="4">
        <f t="shared" si="1"/>
        <v>2.3474563266238304E-8</v>
      </c>
    </row>
    <row r="17" spans="1:5" x14ac:dyDescent="0.25">
      <c r="A17" s="1" t="s">
        <v>73</v>
      </c>
      <c r="B17" s="2">
        <v>4017364.6239999998</v>
      </c>
      <c r="C17" s="358">
        <v>4857528.1230237</v>
      </c>
      <c r="D17" s="2">
        <f t="shared" si="0"/>
        <v>-840163.49902370013</v>
      </c>
      <c r="E17" s="4">
        <f t="shared" si="1"/>
        <v>0.20913299579642541</v>
      </c>
    </row>
    <row r="18" spans="1:5" x14ac:dyDescent="0.25">
      <c r="A18" s="1" t="s">
        <v>74</v>
      </c>
      <c r="B18" s="2">
        <v>3573456.9309999999</v>
      </c>
      <c r="C18" s="358">
        <v>3553647.5195335001</v>
      </c>
      <c r="D18" s="2">
        <f t="shared" si="0"/>
        <v>19809.411466499791</v>
      </c>
      <c r="E18" s="4">
        <f t="shared" si="1"/>
        <v>5.5434868389350658E-3</v>
      </c>
    </row>
    <row r="19" spans="1:5" x14ac:dyDescent="0.25">
      <c r="A19" s="1" t="s">
        <v>75</v>
      </c>
      <c r="B19" s="2">
        <v>4291974.6220000004</v>
      </c>
      <c r="C19" s="358">
        <v>4822557.3500680001</v>
      </c>
      <c r="D19" s="2">
        <f t="shared" si="0"/>
        <v>-530582.72806799971</v>
      </c>
      <c r="E19" s="4">
        <f t="shared" si="1"/>
        <v>0.1236220562321861</v>
      </c>
    </row>
    <row r="20" spans="1:5" x14ac:dyDescent="0.25">
      <c r="A20" s="1" t="s">
        <v>76</v>
      </c>
      <c r="B20" s="2">
        <v>2708319.6749999998</v>
      </c>
      <c r="C20" s="358">
        <v>3736175.5438248999</v>
      </c>
      <c r="D20" s="2">
        <f t="shared" si="0"/>
        <v>-1027855.8688249001</v>
      </c>
      <c r="E20" s="4">
        <f t="shared" si="1"/>
        <v>0.37951792704267828</v>
      </c>
    </row>
    <row r="21" spans="1:5" x14ac:dyDescent="0.25">
      <c r="A21" s="1" t="s">
        <v>77</v>
      </c>
      <c r="B21" s="2">
        <v>3676596.1639999999</v>
      </c>
      <c r="C21" s="358">
        <v>3383495.7626542002</v>
      </c>
      <c r="D21" s="2">
        <f t="shared" si="0"/>
        <v>293100.40134579968</v>
      </c>
      <c r="E21" s="4">
        <f t="shared" si="1"/>
        <v>7.9720586181245792E-2</v>
      </c>
    </row>
    <row r="22" spans="1:5" x14ac:dyDescent="0.25">
      <c r="A22" s="1" t="s">
        <v>78</v>
      </c>
      <c r="B22" s="2">
        <v>4821699.7949999999</v>
      </c>
      <c r="C22" s="358">
        <v>3931649.8244527001</v>
      </c>
      <c r="D22" s="2">
        <f t="shared" si="0"/>
        <v>890049.97054729983</v>
      </c>
      <c r="E22" s="4">
        <f t="shared" si="1"/>
        <v>0.18459257282468367</v>
      </c>
    </row>
    <row r="23" spans="1:5" x14ac:dyDescent="0.25">
      <c r="A23" s="1" t="s">
        <v>79</v>
      </c>
      <c r="B23" s="2">
        <v>5111258.2779999999</v>
      </c>
      <c r="C23" s="358">
        <v>4136176.6038619</v>
      </c>
      <c r="D23" s="2">
        <f t="shared" si="0"/>
        <v>975081.67413809989</v>
      </c>
      <c r="E23" s="4">
        <f t="shared" si="1"/>
        <v>0.19077135630869405</v>
      </c>
    </row>
    <row r="24" spans="1:5" x14ac:dyDescent="0.25">
      <c r="A24" s="1" t="s">
        <v>80</v>
      </c>
      <c r="B24" s="2">
        <v>2883414.18</v>
      </c>
      <c r="C24" s="358">
        <v>3211212.7619734998</v>
      </c>
      <c r="D24" s="2">
        <f t="shared" si="0"/>
        <v>-327798.58197349962</v>
      </c>
      <c r="E24" s="4">
        <f t="shared" si="1"/>
        <v>0.11368418184497504</v>
      </c>
    </row>
    <row r="25" spans="1:5" x14ac:dyDescent="0.25">
      <c r="A25" s="1" t="s">
        <v>81</v>
      </c>
      <c r="B25" s="2">
        <v>3701065.2459999998</v>
      </c>
      <c r="C25" s="358">
        <v>3207827.3163612001</v>
      </c>
      <c r="D25" s="2">
        <f t="shared" si="0"/>
        <v>493237.92963879975</v>
      </c>
      <c r="E25" s="4">
        <f t="shared" si="1"/>
        <v>0.13326917977786976</v>
      </c>
    </row>
    <row r="26" spans="1:5" x14ac:dyDescent="0.25">
      <c r="A26" s="1" t="s">
        <v>82</v>
      </c>
      <c r="B26" s="2">
        <v>3995008.5419999999</v>
      </c>
      <c r="C26" s="358">
        <v>4161811.7427737</v>
      </c>
      <c r="D26" s="2">
        <f t="shared" si="0"/>
        <v>-166803.20077370014</v>
      </c>
      <c r="E26" s="4">
        <f t="shared" si="1"/>
        <v>4.1752902157799726E-2</v>
      </c>
    </row>
    <row r="27" spans="1:5" x14ac:dyDescent="0.25">
      <c r="A27" s="1" t="s">
        <v>83</v>
      </c>
      <c r="B27" s="2">
        <v>4088197.97</v>
      </c>
      <c r="C27" s="358">
        <v>3641087.1745350002</v>
      </c>
      <c r="D27" s="2">
        <f t="shared" si="0"/>
        <v>447110.79546499997</v>
      </c>
      <c r="E27" s="4">
        <f t="shared" si="1"/>
        <v>0.10936622901972626</v>
      </c>
    </row>
    <row r="28" spans="1:5" x14ac:dyDescent="0.25">
      <c r="A28" s="1" t="s">
        <v>84</v>
      </c>
      <c r="B28" s="2">
        <v>3769605.1919999998</v>
      </c>
      <c r="C28" s="358">
        <v>3956374.4776315</v>
      </c>
      <c r="D28" s="2">
        <f t="shared" si="0"/>
        <v>-186769.28563150018</v>
      </c>
      <c r="E28" s="4">
        <f t="shared" si="1"/>
        <v>4.9546113218399926E-2</v>
      </c>
    </row>
    <row r="29" spans="1:5" x14ac:dyDescent="0.25">
      <c r="A29" s="1" t="s">
        <v>85</v>
      </c>
      <c r="B29" s="2">
        <v>2437159.514</v>
      </c>
      <c r="C29" s="358">
        <v>2517481.3834652998</v>
      </c>
      <c r="D29" s="2">
        <f t="shared" si="0"/>
        <v>-80321.869465299882</v>
      </c>
      <c r="E29" s="4">
        <f t="shared" si="1"/>
        <v>3.2957165505129872E-2</v>
      </c>
    </row>
    <row r="30" spans="1:5" x14ac:dyDescent="0.25">
      <c r="A30" s="1" t="s">
        <v>86</v>
      </c>
      <c r="B30" s="2">
        <v>4887052.517</v>
      </c>
      <c r="C30" s="358">
        <v>3926673.6171974</v>
      </c>
      <c r="D30" s="2">
        <f t="shared" si="0"/>
        <v>960378.89980260003</v>
      </c>
      <c r="E30" s="4">
        <f t="shared" si="1"/>
        <v>0.19651495384218726</v>
      </c>
    </row>
    <row r="31" spans="1:5" x14ac:dyDescent="0.25">
      <c r="A31" s="1" t="s">
        <v>87</v>
      </c>
      <c r="B31" s="2">
        <v>2590683.5279999999</v>
      </c>
      <c r="C31" s="358">
        <v>2920082.9259716999</v>
      </c>
      <c r="D31" s="2">
        <f t="shared" si="0"/>
        <v>-329399.39797169995</v>
      </c>
      <c r="E31" s="4">
        <f t="shared" si="1"/>
        <v>0.12714767914010527</v>
      </c>
    </row>
    <row r="32" spans="1:5" x14ac:dyDescent="0.25">
      <c r="A32" s="1" t="s">
        <v>88</v>
      </c>
      <c r="B32" s="2">
        <v>1518148.6459999999</v>
      </c>
      <c r="C32" s="358">
        <v>1929904.9831931</v>
      </c>
      <c r="D32" s="2">
        <f t="shared" si="0"/>
        <v>-411756.33719310001</v>
      </c>
      <c r="E32" s="4">
        <f t="shared" si="1"/>
        <v>0.27122267524856064</v>
      </c>
    </row>
    <row r="33" spans="1:5" x14ac:dyDescent="0.25">
      <c r="A33" s="1" t="s">
        <v>89</v>
      </c>
      <c r="B33" s="2">
        <v>4142087.7149999999</v>
      </c>
      <c r="C33" s="358">
        <v>3853348.7930858</v>
      </c>
      <c r="D33" s="2">
        <f t="shared" si="0"/>
        <v>288738.92191419983</v>
      </c>
      <c r="E33" s="4">
        <f t="shared" si="1"/>
        <v>6.9708548389395913E-2</v>
      </c>
    </row>
    <row r="34" spans="1:5" x14ac:dyDescent="0.25">
      <c r="A34" s="1" t="s">
        <v>90</v>
      </c>
      <c r="B34" s="2">
        <v>3624337.7749999999</v>
      </c>
      <c r="C34" s="358">
        <v>3385805.65399</v>
      </c>
      <c r="D34" s="2">
        <f t="shared" si="0"/>
        <v>238532.12100999989</v>
      </c>
      <c r="E34" s="4">
        <f t="shared" si="1"/>
        <v>6.5813987497343532E-2</v>
      </c>
    </row>
    <row r="35" spans="1:5" x14ac:dyDescent="0.25">
      <c r="A35" s="1" t="s">
        <v>91</v>
      </c>
      <c r="B35" s="2">
        <v>3683955.5610000002</v>
      </c>
      <c r="C35" s="358">
        <v>2973740.5931255999</v>
      </c>
      <c r="D35" s="2">
        <f t="shared" si="0"/>
        <v>710214.96787440032</v>
      </c>
      <c r="E35" s="4">
        <f t="shared" si="1"/>
        <v>0.19278597586601026</v>
      </c>
    </row>
    <row r="36" spans="1:5" x14ac:dyDescent="0.25">
      <c r="A36" s="1" t="s">
        <v>92</v>
      </c>
      <c r="B36" s="2">
        <v>3152427.1839999999</v>
      </c>
      <c r="C36" s="358">
        <v>3209298.8306510998</v>
      </c>
      <c r="D36" s="2">
        <f t="shared" si="0"/>
        <v>-56871.646651099902</v>
      </c>
      <c r="E36" s="4">
        <f t="shared" si="1"/>
        <v>1.8040590101414348E-2</v>
      </c>
    </row>
    <row r="37" spans="1:5" x14ac:dyDescent="0.25">
      <c r="A37" s="1" t="s">
        <v>93</v>
      </c>
      <c r="B37" s="2">
        <v>5134302.2120000003</v>
      </c>
      <c r="C37" s="358">
        <v>5209543.0369159002</v>
      </c>
      <c r="D37" s="2">
        <f t="shared" si="0"/>
        <v>-75240.824915899895</v>
      </c>
      <c r="E37" s="4">
        <f t="shared" si="1"/>
        <v>1.4654537619551385E-2</v>
      </c>
    </row>
    <row r="38" spans="1:5" x14ac:dyDescent="0.25">
      <c r="A38" s="1" t="s">
        <v>94</v>
      </c>
      <c r="B38" s="2">
        <v>3336474.4109999998</v>
      </c>
      <c r="C38" s="358">
        <v>2931213.4928072002</v>
      </c>
      <c r="D38" s="2">
        <f t="shared" si="0"/>
        <v>405260.91819279967</v>
      </c>
      <c r="E38" s="4">
        <f t="shared" si="1"/>
        <v>0.12146381727271688</v>
      </c>
    </row>
    <row r="39" spans="1:5" x14ac:dyDescent="0.25">
      <c r="A39" s="1" t="s">
        <v>95</v>
      </c>
      <c r="B39" s="2">
        <v>4431016.4620000003</v>
      </c>
      <c r="C39" s="358">
        <v>4393007.7784190997</v>
      </c>
      <c r="D39" s="2">
        <f t="shared" si="0"/>
        <v>38008.683580900542</v>
      </c>
      <c r="E39" s="4">
        <f t="shared" si="1"/>
        <v>8.5778700907251423E-3</v>
      </c>
    </row>
    <row r="40" spans="1:5" x14ac:dyDescent="0.25">
      <c r="A40" s="1" t="s">
        <v>96</v>
      </c>
      <c r="B40" s="2">
        <v>5728582.21</v>
      </c>
      <c r="C40" s="358">
        <v>5274272.3240906</v>
      </c>
      <c r="D40" s="2">
        <f t="shared" si="0"/>
        <v>454309.88590939995</v>
      </c>
      <c r="E40" s="4">
        <f t="shared" si="1"/>
        <v>7.9305815864236323E-2</v>
      </c>
    </row>
    <row r="41" spans="1:5" x14ac:dyDescent="0.25">
      <c r="A41" s="1" t="s">
        <v>97</v>
      </c>
      <c r="B41" s="2">
        <v>2623106.963</v>
      </c>
      <c r="C41" s="358">
        <v>2966335.1258859001</v>
      </c>
      <c r="D41" s="2">
        <f t="shared" si="0"/>
        <v>-343228.16288590012</v>
      </c>
      <c r="E41" s="4">
        <f t="shared" si="1"/>
        <v>0.13084794776853334</v>
      </c>
    </row>
    <row r="42" spans="1:5" x14ac:dyDescent="0.25">
      <c r="A42" s="1" t="s">
        <v>98</v>
      </c>
      <c r="B42" s="2">
        <v>3728188.6660000002</v>
      </c>
      <c r="C42" s="358">
        <v>3339399.6713171001</v>
      </c>
      <c r="D42" s="2">
        <f t="shared" si="0"/>
        <v>388788.99468290014</v>
      </c>
      <c r="E42" s="4">
        <f t="shared" si="1"/>
        <v>0.10428361585574868</v>
      </c>
    </row>
    <row r="43" spans="1:5" x14ac:dyDescent="0.25">
      <c r="A43" s="1" t="s">
        <v>99</v>
      </c>
      <c r="B43" s="2">
        <v>7406841.2000000002</v>
      </c>
      <c r="C43" s="358">
        <v>7406840.9766776999</v>
      </c>
      <c r="D43" s="2">
        <f t="shared" si="0"/>
        <v>0.22332230024039745</v>
      </c>
      <c r="E43" s="4">
        <f t="shared" si="1"/>
        <v>3.0150815200465951E-8</v>
      </c>
    </row>
    <row r="44" spans="1:5" x14ac:dyDescent="0.25">
      <c r="A44" s="1" t="s">
        <v>100</v>
      </c>
      <c r="B44" s="2">
        <v>3562939.2969999998</v>
      </c>
      <c r="C44" s="358">
        <v>3665962.6608020999</v>
      </c>
      <c r="D44" s="2">
        <f t="shared" si="0"/>
        <v>-103023.36380210007</v>
      </c>
      <c r="E44" s="4">
        <f t="shared" si="1"/>
        <v>2.8915273378035348E-2</v>
      </c>
    </row>
    <row r="45" spans="1:5" x14ac:dyDescent="0.25">
      <c r="A45" s="1" t="s">
        <v>101</v>
      </c>
      <c r="B45" s="2">
        <v>2889733.84</v>
      </c>
      <c r="C45" s="358">
        <v>2741616.1915043001</v>
      </c>
      <c r="D45" s="2">
        <f t="shared" si="0"/>
        <v>148117.64849569974</v>
      </c>
      <c r="E45" s="4">
        <f t="shared" si="1"/>
        <v>5.1256502050617839E-2</v>
      </c>
    </row>
    <row r="46" spans="1:5" x14ac:dyDescent="0.25">
      <c r="A46" s="1" t="s">
        <v>102</v>
      </c>
      <c r="B46" s="2">
        <v>5923202.6140000001</v>
      </c>
      <c r="C46" s="358">
        <v>5923202.5850582002</v>
      </c>
      <c r="D46" s="2">
        <f t="shared" si="0"/>
        <v>2.8941799886524677E-2</v>
      </c>
      <c r="E46" s="4">
        <f t="shared" si="1"/>
        <v>4.8861742156377088E-9</v>
      </c>
    </row>
    <row r="47" spans="1:5" x14ac:dyDescent="0.25">
      <c r="A47" s="1" t="s">
        <v>103</v>
      </c>
      <c r="B47" s="2">
        <v>4959742.0930000003</v>
      </c>
      <c r="C47" s="358">
        <v>4253018.5475845002</v>
      </c>
      <c r="D47" s="2">
        <f t="shared" si="0"/>
        <v>706723.54541550018</v>
      </c>
      <c r="E47" s="4">
        <f t="shared" si="1"/>
        <v>0.14249199497952608</v>
      </c>
    </row>
    <row r="48" spans="1:5" x14ac:dyDescent="0.25">
      <c r="A48" s="1" t="s">
        <v>104</v>
      </c>
      <c r="B48" s="2">
        <v>5829324.2070000004</v>
      </c>
      <c r="C48" s="358">
        <v>5602475.7932882002</v>
      </c>
      <c r="D48" s="2">
        <f t="shared" si="0"/>
        <v>226848.41371180024</v>
      </c>
      <c r="E48" s="4">
        <f t="shared" si="1"/>
        <v>3.8915044978866491E-2</v>
      </c>
    </row>
    <row r="49" spans="1:5" x14ac:dyDescent="0.25">
      <c r="A49" s="1" t="s">
        <v>105</v>
      </c>
      <c r="B49" s="2">
        <v>5751941.7479999997</v>
      </c>
      <c r="C49" s="358">
        <v>5480866.6798099997</v>
      </c>
      <c r="D49" s="2">
        <f t="shared" si="0"/>
        <v>271075.06819000002</v>
      </c>
      <c r="E49" s="4">
        <f t="shared" si="1"/>
        <v>4.7127575359095938E-2</v>
      </c>
    </row>
    <row r="50" spans="1:5" x14ac:dyDescent="0.25">
      <c r="A50" s="1" t="s">
        <v>106</v>
      </c>
      <c r="B50" s="2">
        <v>7467073.25</v>
      </c>
      <c r="C50" s="358">
        <v>7174988.8573535001</v>
      </c>
      <c r="D50" s="2">
        <f t="shared" si="0"/>
        <v>292084.39264649991</v>
      </c>
      <c r="E50" s="4">
        <f t="shared" si="1"/>
        <v>3.9116315438113579E-2</v>
      </c>
    </row>
    <row r="51" spans="1:5" x14ac:dyDescent="0.25">
      <c r="A51" s="1" t="s">
        <v>107</v>
      </c>
      <c r="B51" s="2">
        <v>8212533.7060000002</v>
      </c>
      <c r="C51" s="358">
        <v>8212533.5889397003</v>
      </c>
      <c r="D51" s="2">
        <f t="shared" si="0"/>
        <v>0.11706029996275902</v>
      </c>
      <c r="E51" s="4">
        <f t="shared" si="1"/>
        <v>1.4253859302548234E-8</v>
      </c>
    </row>
    <row r="52" spans="1:5" x14ac:dyDescent="0.25">
      <c r="A52" s="1" t="s">
        <v>108</v>
      </c>
      <c r="B52" s="2">
        <v>7822222.2220000001</v>
      </c>
      <c r="C52" s="358">
        <v>7822221.8943226999</v>
      </c>
      <c r="D52" s="2">
        <f t="shared" si="0"/>
        <v>0.32767730019986629</v>
      </c>
      <c r="E52" s="4">
        <f t="shared" si="1"/>
        <v>4.1890563947195709E-8</v>
      </c>
    </row>
    <row r="53" spans="1:5" x14ac:dyDescent="0.25">
      <c r="A53" s="1" t="s">
        <v>109</v>
      </c>
      <c r="B53" s="2">
        <v>2940540.5410000002</v>
      </c>
      <c r="C53" s="358">
        <v>3102977.0044193999</v>
      </c>
      <c r="D53" s="2">
        <f t="shared" si="0"/>
        <v>-162436.46341939969</v>
      </c>
      <c r="E53" s="4">
        <f t="shared" si="1"/>
        <v>5.5240341411568958E-2</v>
      </c>
    </row>
    <row r="54" spans="1:5" x14ac:dyDescent="0.25">
      <c r="A54" s="1" t="s">
        <v>110</v>
      </c>
      <c r="B54" s="2">
        <v>5042418.83</v>
      </c>
      <c r="C54" s="358">
        <v>5087514.9219613001</v>
      </c>
      <c r="D54" s="2">
        <f t="shared" si="0"/>
        <v>-45096.091961300001</v>
      </c>
      <c r="E54" s="4">
        <f t="shared" si="1"/>
        <v>8.9433451447943294E-3</v>
      </c>
    </row>
    <row r="55" spans="1:5" x14ac:dyDescent="0.25">
      <c r="A55" s="1" t="s">
        <v>111</v>
      </c>
      <c r="B55" s="2">
        <v>4432798.62</v>
      </c>
      <c r="C55" s="358">
        <v>4225265.8531023003</v>
      </c>
      <c r="D55" s="2">
        <f t="shared" si="0"/>
        <v>207532.7668976998</v>
      </c>
      <c r="E55" s="4">
        <f t="shared" si="1"/>
        <v>4.6817549067387998E-2</v>
      </c>
    </row>
    <row r="56" spans="1:5" x14ac:dyDescent="0.25">
      <c r="A56" s="1" t="s">
        <v>112</v>
      </c>
      <c r="B56" s="2">
        <v>2894728.4190000002</v>
      </c>
      <c r="C56" s="358">
        <v>3510108.6401383998</v>
      </c>
      <c r="D56" s="2">
        <f t="shared" si="0"/>
        <v>-615380.22113839956</v>
      </c>
      <c r="E56" s="4">
        <f t="shared" si="1"/>
        <v>0.21258651315931945</v>
      </c>
    </row>
    <row r="57" spans="1:5" x14ac:dyDescent="0.25">
      <c r="A57" s="1" t="s">
        <v>113</v>
      </c>
      <c r="B57" s="2">
        <v>4020602.0150000001</v>
      </c>
      <c r="C57" s="358">
        <v>4812842.3140532998</v>
      </c>
      <c r="D57" s="2">
        <f t="shared" si="0"/>
        <v>-792240.29905329971</v>
      </c>
      <c r="E57" s="4">
        <f t="shared" si="1"/>
        <v>0.19704519275909971</v>
      </c>
    </row>
    <row r="58" spans="1:5" x14ac:dyDescent="0.25">
      <c r="A58" s="1" t="s">
        <v>114</v>
      </c>
      <c r="B58" s="2">
        <v>3138024.1830000002</v>
      </c>
      <c r="C58" s="358">
        <v>3574646.7550885002</v>
      </c>
      <c r="D58" s="2">
        <f t="shared" si="0"/>
        <v>-436622.57208850002</v>
      </c>
      <c r="E58" s="4">
        <f t="shared" si="1"/>
        <v>0.13913932673109039</v>
      </c>
    </row>
    <row r="59" spans="1:5" x14ac:dyDescent="0.25">
      <c r="A59" s="1" t="s">
        <v>115</v>
      </c>
      <c r="B59" s="2">
        <v>7522900.2709999997</v>
      </c>
      <c r="C59" s="358">
        <v>7522900.4093223996</v>
      </c>
      <c r="D59" s="2">
        <f t="shared" si="0"/>
        <v>-0.13832239992916584</v>
      </c>
      <c r="E59" s="4">
        <f t="shared" si="1"/>
        <v>1.8386844826640111E-8</v>
      </c>
    </row>
    <row r="60" spans="1:5" x14ac:dyDescent="0.25">
      <c r="A60" s="1" t="s">
        <v>116</v>
      </c>
      <c r="B60" s="2">
        <v>3273455.673</v>
      </c>
      <c r="C60" s="358">
        <v>3922203.5966932001</v>
      </c>
      <c r="D60" s="2">
        <f t="shared" si="0"/>
        <v>-648747.92369320011</v>
      </c>
      <c r="E60" s="4">
        <f t="shared" si="1"/>
        <v>0.19818442297666639</v>
      </c>
    </row>
    <row r="61" spans="1:5" x14ac:dyDescent="0.25">
      <c r="A61" s="1" t="s">
        <v>117</v>
      </c>
      <c r="B61" s="2">
        <v>5474080.5659999996</v>
      </c>
      <c r="C61" s="358">
        <v>5970019.9097146997</v>
      </c>
      <c r="D61" s="2">
        <f t="shared" si="0"/>
        <v>-495939.34371470008</v>
      </c>
      <c r="E61" s="4">
        <f t="shared" si="1"/>
        <v>9.0597742896774913E-2</v>
      </c>
    </row>
    <row r="62" spans="1:5" x14ac:dyDescent="0.25">
      <c r="A62" s="1" t="s">
        <v>118</v>
      </c>
      <c r="B62" s="2">
        <v>4548235.9069999997</v>
      </c>
      <c r="C62" s="358">
        <v>4439364.4889933001</v>
      </c>
      <c r="D62" s="2">
        <f t="shared" si="0"/>
        <v>108871.41800669953</v>
      </c>
      <c r="E62" s="4">
        <f t="shared" si="1"/>
        <v>2.3937064882483358E-2</v>
      </c>
    </row>
    <row r="63" spans="1:5" x14ac:dyDescent="0.25">
      <c r="A63" s="1" t="s">
        <v>119</v>
      </c>
      <c r="B63" s="2">
        <v>3402442.21</v>
      </c>
      <c r="C63" s="358">
        <v>3393638.7482901998</v>
      </c>
      <c r="D63" s="2">
        <f t="shared" si="0"/>
        <v>8803.4617098001763</v>
      </c>
      <c r="E63" s="4">
        <f t="shared" si="1"/>
        <v>2.5873949258935912E-3</v>
      </c>
    </row>
    <row r="64" spans="1:5" x14ac:dyDescent="0.25">
      <c r="A64" s="1" t="s">
        <v>120</v>
      </c>
      <c r="B64" s="2">
        <v>3611320.8790000002</v>
      </c>
      <c r="C64" s="358">
        <v>3203164.3346728999</v>
      </c>
      <c r="D64" s="2">
        <f t="shared" si="0"/>
        <v>408156.54432710027</v>
      </c>
      <c r="E64" s="4">
        <f t="shared" si="1"/>
        <v>0.11302140075686701</v>
      </c>
    </row>
    <row r="65" spans="1:5" x14ac:dyDescent="0.25">
      <c r="A65" s="1" t="s">
        <v>121</v>
      </c>
      <c r="B65" s="2">
        <v>5203225.2759999996</v>
      </c>
      <c r="C65" s="358">
        <v>4390926.5547976</v>
      </c>
      <c r="D65" s="2">
        <f t="shared" si="0"/>
        <v>812298.72120239958</v>
      </c>
      <c r="E65" s="4">
        <f t="shared" si="1"/>
        <v>0.15611446326361206</v>
      </c>
    </row>
    <row r="66" spans="1:5" x14ac:dyDescent="0.25">
      <c r="A66" s="1" t="s">
        <v>122</v>
      </c>
      <c r="B66" s="2">
        <v>4940082.1540000001</v>
      </c>
      <c r="C66" s="358">
        <v>3904662.6348783001</v>
      </c>
      <c r="D66" s="2">
        <f t="shared" ref="D66:D129" si="2">B66-C66</f>
        <v>1035419.5191217</v>
      </c>
      <c r="E66" s="4">
        <f t="shared" ref="E66:E129" si="3">ABS((B66-C66)/B66)</f>
        <v>0.20959560728829529</v>
      </c>
    </row>
    <row r="67" spans="1:5" x14ac:dyDescent="0.25">
      <c r="A67" s="1" t="s">
        <v>123</v>
      </c>
      <c r="B67" s="2">
        <v>3944212.7220000001</v>
      </c>
      <c r="C67" s="358">
        <v>4178024.1037957999</v>
      </c>
      <c r="D67" s="2">
        <f t="shared" si="2"/>
        <v>-233811.38179579983</v>
      </c>
      <c r="E67" s="4">
        <f t="shared" si="3"/>
        <v>5.9279607433860869E-2</v>
      </c>
    </row>
    <row r="68" spans="1:5" x14ac:dyDescent="0.25">
      <c r="A68" s="1" t="s">
        <v>124</v>
      </c>
      <c r="B68" s="2">
        <v>6904482.2860000003</v>
      </c>
      <c r="C68" s="358">
        <v>6926321.4903769</v>
      </c>
      <c r="D68" s="2">
        <f t="shared" si="2"/>
        <v>-21839.204376899637</v>
      </c>
      <c r="E68" s="4">
        <f t="shared" si="3"/>
        <v>3.1630473469650721E-3</v>
      </c>
    </row>
    <row r="69" spans="1:5" x14ac:dyDescent="0.25">
      <c r="A69" s="1" t="s">
        <v>125</v>
      </c>
      <c r="B69" s="2">
        <v>5290594.9340000004</v>
      </c>
      <c r="C69" s="358">
        <v>5580669.1395842005</v>
      </c>
      <c r="D69" s="2">
        <f t="shared" si="2"/>
        <v>-290074.2055842001</v>
      </c>
      <c r="E69" s="4">
        <f t="shared" si="3"/>
        <v>5.4828277198097068E-2</v>
      </c>
    </row>
    <row r="70" spans="1:5" x14ac:dyDescent="0.25">
      <c r="A70" s="1" t="s">
        <v>126</v>
      </c>
      <c r="B70" s="2">
        <v>4073491.33</v>
      </c>
      <c r="C70" s="358">
        <v>4050906.4617146999</v>
      </c>
      <c r="D70" s="2">
        <f t="shared" si="2"/>
        <v>22584.86828530021</v>
      </c>
      <c r="E70" s="4">
        <f t="shared" si="3"/>
        <v>5.544351627550956E-3</v>
      </c>
    </row>
    <row r="71" spans="1:5" x14ac:dyDescent="0.25">
      <c r="A71" s="1" t="s">
        <v>127</v>
      </c>
      <c r="B71" s="2">
        <v>5833715.8969999999</v>
      </c>
      <c r="C71" s="358">
        <v>5475241.7469562003</v>
      </c>
      <c r="D71" s="2">
        <f t="shared" si="2"/>
        <v>358474.15004379954</v>
      </c>
      <c r="E71" s="4">
        <f t="shared" si="3"/>
        <v>6.1448681487582486E-2</v>
      </c>
    </row>
    <row r="72" spans="1:5" x14ac:dyDescent="0.25">
      <c r="A72" s="1" t="s">
        <v>128</v>
      </c>
      <c r="B72" s="2">
        <v>4811215.4440000001</v>
      </c>
      <c r="C72" s="358">
        <v>3700786.5944754002</v>
      </c>
      <c r="D72" s="2">
        <f t="shared" si="2"/>
        <v>1110428.8495246</v>
      </c>
      <c r="E72" s="4">
        <f t="shared" si="3"/>
        <v>0.23080006756076582</v>
      </c>
    </row>
    <row r="73" spans="1:5" x14ac:dyDescent="0.25">
      <c r="A73" s="1" t="s">
        <v>129</v>
      </c>
      <c r="B73" s="2">
        <v>3430417.4950000001</v>
      </c>
      <c r="C73" s="358">
        <v>3513353.8838534998</v>
      </c>
      <c r="D73" s="2">
        <f t="shared" si="2"/>
        <v>-82936.388853499666</v>
      </c>
      <c r="E73" s="4">
        <f t="shared" si="3"/>
        <v>2.4176762442001148E-2</v>
      </c>
    </row>
    <row r="74" spans="1:5" x14ac:dyDescent="0.25">
      <c r="A74" s="1" t="s">
        <v>130</v>
      </c>
      <c r="B74" s="2">
        <v>3504282.0159999998</v>
      </c>
      <c r="C74" s="358">
        <v>4125384.392366</v>
      </c>
      <c r="D74" s="2">
        <f t="shared" si="2"/>
        <v>-621102.37636600016</v>
      </c>
      <c r="E74" s="4">
        <f t="shared" si="3"/>
        <v>0.17724097933047184</v>
      </c>
    </row>
    <row r="75" spans="1:5" x14ac:dyDescent="0.25">
      <c r="A75" s="1" t="s">
        <v>131</v>
      </c>
      <c r="B75" s="2">
        <v>5027945.9709999999</v>
      </c>
      <c r="C75" s="358">
        <v>4273170.9224504996</v>
      </c>
      <c r="D75" s="2">
        <f t="shared" si="2"/>
        <v>754775.04854950029</v>
      </c>
      <c r="E75" s="4">
        <f t="shared" si="3"/>
        <v>0.15011598233212206</v>
      </c>
    </row>
    <row r="76" spans="1:5" x14ac:dyDescent="0.25">
      <c r="A76" s="1" t="s">
        <v>132</v>
      </c>
      <c r="B76" s="2">
        <v>3221052.6320000002</v>
      </c>
      <c r="C76" s="358">
        <v>3263713.7670959001</v>
      </c>
      <c r="D76" s="2">
        <f t="shared" si="2"/>
        <v>-42661.135095899925</v>
      </c>
      <c r="E76" s="4">
        <f t="shared" si="3"/>
        <v>1.3244470044381418E-2</v>
      </c>
    </row>
    <row r="77" spans="1:5" x14ac:dyDescent="0.25">
      <c r="A77" s="1" t="s">
        <v>133</v>
      </c>
      <c r="B77" s="2">
        <v>2059089.236</v>
      </c>
      <c r="C77" s="358">
        <v>3135299.6259768</v>
      </c>
      <c r="D77" s="2">
        <f t="shared" si="2"/>
        <v>-1076210.3899768</v>
      </c>
      <c r="E77" s="4">
        <f t="shared" si="3"/>
        <v>0.52266330723356758</v>
      </c>
    </row>
    <row r="78" spans="1:5" x14ac:dyDescent="0.25">
      <c r="A78" s="1" t="s">
        <v>134</v>
      </c>
      <c r="B78" s="2">
        <v>4406220.5470000003</v>
      </c>
      <c r="C78" s="358">
        <v>3543757.7677026</v>
      </c>
      <c r="D78" s="2">
        <f t="shared" si="2"/>
        <v>862462.77929740027</v>
      </c>
      <c r="E78" s="4">
        <f t="shared" si="3"/>
        <v>0.19573754198132748</v>
      </c>
    </row>
    <row r="79" spans="1:5" x14ac:dyDescent="0.25">
      <c r="A79" s="1" t="s">
        <v>135</v>
      </c>
      <c r="B79" s="2">
        <v>1942169.649</v>
      </c>
      <c r="C79" s="358">
        <v>3170127.3152033002</v>
      </c>
      <c r="D79" s="2">
        <f t="shared" si="2"/>
        <v>-1227957.6662033002</v>
      </c>
      <c r="E79" s="4">
        <f t="shared" si="3"/>
        <v>0.63226076405609621</v>
      </c>
    </row>
    <row r="80" spans="1:5" x14ac:dyDescent="0.25">
      <c r="A80" s="1" t="s">
        <v>136</v>
      </c>
      <c r="B80" s="2">
        <v>4375518.2750000004</v>
      </c>
      <c r="C80" s="358">
        <v>3759368.4297294002</v>
      </c>
      <c r="D80" s="2">
        <f t="shared" si="2"/>
        <v>616149.84527060017</v>
      </c>
      <c r="E80" s="4">
        <f t="shared" si="3"/>
        <v>0.14081756869604209</v>
      </c>
    </row>
    <row r="81" spans="1:5" x14ac:dyDescent="0.25">
      <c r="A81" s="1" t="s">
        <v>137</v>
      </c>
      <c r="B81" s="2">
        <v>1179310.1240000001</v>
      </c>
      <c r="C81" s="358">
        <v>1457731.1540246001</v>
      </c>
      <c r="D81" s="2">
        <f t="shared" si="2"/>
        <v>-278421.03002459998</v>
      </c>
      <c r="E81" s="4">
        <f t="shared" si="3"/>
        <v>0.23608805212342937</v>
      </c>
    </row>
    <row r="82" spans="1:5" x14ac:dyDescent="0.25">
      <c r="A82" s="1" t="s">
        <v>138</v>
      </c>
      <c r="B82" s="2">
        <v>4468814.0369999995</v>
      </c>
      <c r="C82" s="358">
        <v>4173437.8137828</v>
      </c>
      <c r="D82" s="2">
        <f t="shared" si="2"/>
        <v>295376.22321719956</v>
      </c>
      <c r="E82" s="4">
        <f t="shared" si="3"/>
        <v>6.6097228654314569E-2</v>
      </c>
    </row>
    <row r="83" spans="1:5" x14ac:dyDescent="0.25">
      <c r="A83" s="1" t="s">
        <v>139</v>
      </c>
      <c r="B83" s="2">
        <v>2955857.821</v>
      </c>
      <c r="C83" s="358">
        <v>2619454.1691325</v>
      </c>
      <c r="D83" s="2">
        <f t="shared" si="2"/>
        <v>336403.65186750004</v>
      </c>
      <c r="E83" s="4">
        <f t="shared" si="3"/>
        <v>0.11380914517522053</v>
      </c>
    </row>
    <row r="84" spans="1:5" x14ac:dyDescent="0.25">
      <c r="A84" s="1" t="s">
        <v>140</v>
      </c>
      <c r="B84" s="2">
        <v>2953394.4479999999</v>
      </c>
      <c r="C84" s="358">
        <v>2705115.3040406001</v>
      </c>
      <c r="D84" s="2">
        <f t="shared" si="2"/>
        <v>248279.14395939978</v>
      </c>
      <c r="E84" s="4">
        <f t="shared" si="3"/>
        <v>8.4065690625080972E-2</v>
      </c>
    </row>
    <row r="85" spans="1:5" x14ac:dyDescent="0.25">
      <c r="A85" s="1" t="s">
        <v>141</v>
      </c>
      <c r="B85" s="2">
        <v>2736473.4610000001</v>
      </c>
      <c r="C85" s="358">
        <v>2915219.1793952002</v>
      </c>
      <c r="D85" s="2">
        <f t="shared" si="2"/>
        <v>-178745.71839520009</v>
      </c>
      <c r="E85" s="4">
        <f t="shared" si="3"/>
        <v>6.5319733935910479E-2</v>
      </c>
    </row>
    <row r="86" spans="1:5" x14ac:dyDescent="0.25">
      <c r="A86" s="1" t="s">
        <v>142</v>
      </c>
      <c r="B86" s="2">
        <v>3223449.12</v>
      </c>
      <c r="C86" s="358">
        <v>3276580.8865846</v>
      </c>
      <c r="D86" s="2">
        <f t="shared" si="2"/>
        <v>-53131.766584599856</v>
      </c>
      <c r="E86" s="4">
        <f t="shared" si="3"/>
        <v>1.6482892891016024E-2</v>
      </c>
    </row>
    <row r="87" spans="1:5" x14ac:dyDescent="0.25">
      <c r="A87" s="1" t="s">
        <v>143</v>
      </c>
      <c r="B87" s="2">
        <v>2526960.0699999998</v>
      </c>
      <c r="C87" s="358">
        <v>2841636.2795517999</v>
      </c>
      <c r="D87" s="2">
        <f t="shared" si="2"/>
        <v>-314676.20955180004</v>
      </c>
      <c r="E87" s="4">
        <f t="shared" si="3"/>
        <v>0.12452757496551976</v>
      </c>
    </row>
    <row r="88" spans="1:5" x14ac:dyDescent="0.25">
      <c r="A88" s="1" t="s">
        <v>144</v>
      </c>
      <c r="B88" s="2">
        <v>2650125.037</v>
      </c>
      <c r="C88" s="358">
        <v>3007421.9193929001</v>
      </c>
      <c r="D88" s="2">
        <f t="shared" si="2"/>
        <v>-357296.88239290006</v>
      </c>
      <c r="E88" s="4">
        <f t="shared" si="3"/>
        <v>0.13482265078230724</v>
      </c>
    </row>
    <row r="89" spans="1:5" x14ac:dyDescent="0.25">
      <c r="A89" s="1" t="s">
        <v>145</v>
      </c>
      <c r="B89" s="2">
        <v>3605842.74</v>
      </c>
      <c r="C89" s="358">
        <v>3482916.0544890999</v>
      </c>
      <c r="D89" s="2">
        <f t="shared" si="2"/>
        <v>122926.68551090034</v>
      </c>
      <c r="E89" s="4">
        <f t="shared" si="3"/>
        <v>3.4090972450701036E-2</v>
      </c>
    </row>
    <row r="90" spans="1:5" x14ac:dyDescent="0.25">
      <c r="A90" s="1" t="s">
        <v>146</v>
      </c>
      <c r="B90" s="2">
        <v>2094660.669</v>
      </c>
      <c r="C90" s="358">
        <v>2137955.8313356</v>
      </c>
      <c r="D90" s="2">
        <f t="shared" si="2"/>
        <v>-43295.162335600005</v>
      </c>
      <c r="E90" s="4">
        <f t="shared" si="3"/>
        <v>2.0669296452808895E-2</v>
      </c>
    </row>
    <row r="91" spans="1:5" x14ac:dyDescent="0.25">
      <c r="A91" s="1" t="s">
        <v>147</v>
      </c>
      <c r="B91" s="2">
        <v>2535988.2489999998</v>
      </c>
      <c r="C91" s="358">
        <v>2180605.5822592</v>
      </c>
      <c r="D91" s="2">
        <f t="shared" si="2"/>
        <v>355382.66674079979</v>
      </c>
      <c r="E91" s="4">
        <f t="shared" si="3"/>
        <v>0.14013577029820054</v>
      </c>
    </row>
    <row r="92" spans="1:5" x14ac:dyDescent="0.25">
      <c r="A92" s="1" t="s">
        <v>148</v>
      </c>
      <c r="B92" s="2">
        <v>4461179.2560000001</v>
      </c>
      <c r="C92" s="358">
        <v>4294004.4998335</v>
      </c>
      <c r="D92" s="2">
        <f t="shared" si="2"/>
        <v>167174.75616650004</v>
      </c>
      <c r="E92" s="4">
        <f t="shared" si="3"/>
        <v>3.7473220996816194E-2</v>
      </c>
    </row>
    <row r="93" spans="1:5" x14ac:dyDescent="0.25">
      <c r="A93" s="1" t="s">
        <v>149</v>
      </c>
      <c r="B93" s="2">
        <v>3474681.3309999998</v>
      </c>
      <c r="C93" s="358">
        <v>2868399.4977330999</v>
      </c>
      <c r="D93" s="2">
        <f t="shared" si="2"/>
        <v>606281.83326689992</v>
      </c>
      <c r="E93" s="4">
        <f t="shared" si="3"/>
        <v>0.17448559321335358</v>
      </c>
    </row>
    <row r="94" spans="1:5" x14ac:dyDescent="0.25">
      <c r="A94" s="1" t="s">
        <v>150</v>
      </c>
      <c r="B94" s="2">
        <v>3374326.9509999999</v>
      </c>
      <c r="C94" s="358">
        <v>3209717.9674940002</v>
      </c>
      <c r="D94" s="2">
        <f t="shared" si="2"/>
        <v>164608.98350599967</v>
      </c>
      <c r="E94" s="4">
        <f t="shared" si="3"/>
        <v>4.8782760501977114E-2</v>
      </c>
    </row>
    <row r="95" spans="1:5" x14ac:dyDescent="0.25">
      <c r="A95" s="1" t="s">
        <v>151</v>
      </c>
      <c r="B95" s="2">
        <v>3882615.63</v>
      </c>
      <c r="C95" s="358">
        <v>3882828.0663613998</v>
      </c>
      <c r="D95" s="2">
        <f t="shared" si="2"/>
        <v>-212.43636139994487</v>
      </c>
      <c r="E95" s="4">
        <f t="shared" si="3"/>
        <v>5.4714754599580302E-5</v>
      </c>
    </row>
    <row r="96" spans="1:5" x14ac:dyDescent="0.25">
      <c r="A96" s="1" t="s">
        <v>152</v>
      </c>
      <c r="B96" s="2">
        <v>4399079.9309999999</v>
      </c>
      <c r="C96" s="358">
        <v>4057536.8933653999</v>
      </c>
      <c r="D96" s="2">
        <f t="shared" si="2"/>
        <v>341543.03763459995</v>
      </c>
      <c r="E96" s="4">
        <f t="shared" si="3"/>
        <v>7.763965260730335E-2</v>
      </c>
    </row>
    <row r="97" spans="1:5" x14ac:dyDescent="0.25">
      <c r="A97" s="1" t="s">
        <v>153</v>
      </c>
      <c r="B97" s="2">
        <v>6013664.517</v>
      </c>
      <c r="C97" s="358">
        <v>6013664.3571635</v>
      </c>
      <c r="D97" s="2">
        <f t="shared" si="2"/>
        <v>0.15983649995177984</v>
      </c>
      <c r="E97" s="4">
        <f t="shared" si="3"/>
        <v>2.6578885386761897E-8</v>
      </c>
    </row>
    <row r="98" spans="1:5" x14ac:dyDescent="0.25">
      <c r="A98" s="1" t="s">
        <v>154</v>
      </c>
      <c r="B98" s="2">
        <v>3924374.86</v>
      </c>
      <c r="C98" s="358">
        <v>3705103.709727</v>
      </c>
      <c r="D98" s="2">
        <f t="shared" si="2"/>
        <v>219271.15027299989</v>
      </c>
      <c r="E98" s="4">
        <f t="shared" si="3"/>
        <v>5.5874160368308931E-2</v>
      </c>
    </row>
    <row r="99" spans="1:5" x14ac:dyDescent="0.25">
      <c r="A99" s="1" t="s">
        <v>155</v>
      </c>
      <c r="B99" s="2">
        <v>2596585.804</v>
      </c>
      <c r="C99" s="358">
        <v>3309502.2846424002</v>
      </c>
      <c r="D99" s="2">
        <f t="shared" si="2"/>
        <v>-712916.48064240022</v>
      </c>
      <c r="E99" s="4">
        <f t="shared" si="3"/>
        <v>0.27455918442755234</v>
      </c>
    </row>
    <row r="100" spans="1:5" x14ac:dyDescent="0.25">
      <c r="A100" s="1" t="s">
        <v>156</v>
      </c>
      <c r="B100" s="2">
        <v>5235070.2949999999</v>
      </c>
      <c r="C100" s="358">
        <v>5595528.7179667</v>
      </c>
      <c r="D100" s="2">
        <f t="shared" si="2"/>
        <v>-360458.42296670005</v>
      </c>
      <c r="E100" s="4">
        <f t="shared" si="3"/>
        <v>6.88545525952102E-2</v>
      </c>
    </row>
    <row r="101" spans="1:5" x14ac:dyDescent="0.25">
      <c r="A101" s="1" t="s">
        <v>157</v>
      </c>
      <c r="B101" s="2">
        <v>4662424.0860000001</v>
      </c>
      <c r="C101" s="358">
        <v>4013589.3133345</v>
      </c>
      <c r="D101" s="2">
        <f t="shared" si="2"/>
        <v>648834.77266550018</v>
      </c>
      <c r="E101" s="4">
        <f t="shared" si="3"/>
        <v>0.13916253877758047</v>
      </c>
    </row>
    <row r="102" spans="1:5" x14ac:dyDescent="0.25">
      <c r="A102" s="1" t="s">
        <v>158</v>
      </c>
      <c r="B102" s="2">
        <v>3999805.8190000001</v>
      </c>
      <c r="C102" s="358">
        <v>4024644.1053364999</v>
      </c>
      <c r="D102" s="2">
        <f t="shared" si="2"/>
        <v>-24838.286336499732</v>
      </c>
      <c r="E102" s="4">
        <f t="shared" si="3"/>
        <v>6.2098730439643203E-3</v>
      </c>
    </row>
    <row r="103" spans="1:5" x14ac:dyDescent="0.25">
      <c r="A103" s="1" t="s">
        <v>159</v>
      </c>
      <c r="B103" s="2">
        <v>4352052.8859999999</v>
      </c>
      <c r="C103" s="358">
        <v>5033993.4109650999</v>
      </c>
      <c r="D103" s="2">
        <f t="shared" si="2"/>
        <v>-681940.52496509999</v>
      </c>
      <c r="E103" s="4">
        <f t="shared" si="3"/>
        <v>0.15669398852178837</v>
      </c>
    </row>
    <row r="104" spans="1:5" x14ac:dyDescent="0.25">
      <c r="A104" s="1" t="s">
        <v>160</v>
      </c>
      <c r="B104" s="2">
        <v>5408612.3150000004</v>
      </c>
      <c r="C104" s="358">
        <v>5408612.3671401003</v>
      </c>
      <c r="D104" s="2">
        <f t="shared" si="2"/>
        <v>-5.2140099927783012E-2</v>
      </c>
      <c r="E104" s="4">
        <f t="shared" si="3"/>
        <v>9.6401991659080501E-9</v>
      </c>
    </row>
    <row r="105" spans="1:5" x14ac:dyDescent="0.25">
      <c r="A105" s="1" t="s">
        <v>161</v>
      </c>
      <c r="B105" s="2">
        <v>3955167.7940000002</v>
      </c>
      <c r="C105" s="358">
        <v>3638412.1188725</v>
      </c>
      <c r="D105" s="2">
        <f t="shared" si="2"/>
        <v>316755.6751275002</v>
      </c>
      <c r="E105" s="4">
        <f t="shared" si="3"/>
        <v>8.0086532765567972E-2</v>
      </c>
    </row>
    <row r="106" spans="1:5" x14ac:dyDescent="0.25">
      <c r="A106" s="1" t="s">
        <v>162</v>
      </c>
      <c r="B106" s="2">
        <v>4981586.1320000002</v>
      </c>
      <c r="C106" s="358">
        <v>4781697.8408751003</v>
      </c>
      <c r="D106" s="2">
        <f t="shared" si="2"/>
        <v>199888.29112489987</v>
      </c>
      <c r="E106" s="4">
        <f t="shared" si="3"/>
        <v>4.0125431103335954E-2</v>
      </c>
    </row>
    <row r="107" spans="1:5" x14ac:dyDescent="0.25">
      <c r="A107" s="1" t="s">
        <v>163</v>
      </c>
      <c r="B107" s="2">
        <v>4935605.9400000004</v>
      </c>
      <c r="C107" s="358">
        <v>4403507.7477075001</v>
      </c>
      <c r="D107" s="2">
        <f t="shared" si="2"/>
        <v>532098.19229250029</v>
      </c>
      <c r="E107" s="4">
        <f t="shared" si="3"/>
        <v>0.10780807843271625</v>
      </c>
    </row>
    <row r="108" spans="1:5" x14ac:dyDescent="0.25">
      <c r="A108" s="1" t="s">
        <v>164</v>
      </c>
      <c r="B108" s="2">
        <v>3676934.3480000002</v>
      </c>
      <c r="C108" s="358">
        <v>2905225.9159197998</v>
      </c>
      <c r="D108" s="2">
        <f t="shared" si="2"/>
        <v>771708.43208020041</v>
      </c>
      <c r="E108" s="4">
        <f t="shared" si="3"/>
        <v>0.20987821892984213</v>
      </c>
    </row>
    <row r="109" spans="1:5" x14ac:dyDescent="0.25">
      <c r="A109" s="1" t="s">
        <v>165</v>
      </c>
      <c r="B109" s="2">
        <v>6560202.0590000004</v>
      </c>
      <c r="C109" s="358">
        <v>6538363.0918965004</v>
      </c>
      <c r="D109" s="2">
        <f t="shared" si="2"/>
        <v>21838.967103499919</v>
      </c>
      <c r="E109" s="4">
        <f t="shared" si="3"/>
        <v>3.3290082999103423E-3</v>
      </c>
    </row>
    <row r="110" spans="1:5" x14ac:dyDescent="0.25">
      <c r="A110" s="1" t="s">
        <v>166</v>
      </c>
      <c r="B110" s="2">
        <v>3648605.4249999998</v>
      </c>
      <c r="C110" s="358">
        <v>3171435.6721902001</v>
      </c>
      <c r="D110" s="2">
        <f t="shared" si="2"/>
        <v>477169.75280979974</v>
      </c>
      <c r="E110" s="4">
        <f t="shared" si="3"/>
        <v>0.13078140747702247</v>
      </c>
    </row>
    <row r="111" spans="1:5" x14ac:dyDescent="0.25">
      <c r="A111" s="1" t="s">
        <v>167</v>
      </c>
      <c r="B111" s="2">
        <v>3990968.1970000002</v>
      </c>
      <c r="C111" s="358">
        <v>4173159.9328359002</v>
      </c>
      <c r="D111" s="2">
        <f t="shared" si="2"/>
        <v>-182191.73583590006</v>
      </c>
      <c r="E111" s="4">
        <f t="shared" si="3"/>
        <v>4.5651011695070159E-2</v>
      </c>
    </row>
    <row r="112" spans="1:5" x14ac:dyDescent="0.25">
      <c r="A112" s="1" t="s">
        <v>168</v>
      </c>
      <c r="B112" s="2">
        <v>5680477.1679999996</v>
      </c>
      <c r="C112" s="358">
        <v>5307613.1268495005</v>
      </c>
      <c r="D112" s="2">
        <f t="shared" si="2"/>
        <v>372864.04115049914</v>
      </c>
      <c r="E112" s="4">
        <f t="shared" si="3"/>
        <v>6.5639563389316161E-2</v>
      </c>
    </row>
    <row r="113" spans="1:5" x14ac:dyDescent="0.25">
      <c r="A113" s="1" t="s">
        <v>169</v>
      </c>
      <c r="B113" s="2">
        <v>4372444.8739999998</v>
      </c>
      <c r="C113" s="358">
        <v>4753689.6545163998</v>
      </c>
      <c r="D113" s="2">
        <f t="shared" si="2"/>
        <v>-381244.7805164</v>
      </c>
      <c r="E113" s="4">
        <f t="shared" si="3"/>
        <v>8.7192587100047222E-2</v>
      </c>
    </row>
    <row r="114" spans="1:5" x14ac:dyDescent="0.25">
      <c r="A114" s="1" t="s">
        <v>170</v>
      </c>
      <c r="B114" s="2">
        <v>4150219.298</v>
      </c>
      <c r="C114" s="358">
        <v>4697286.6919820001</v>
      </c>
      <c r="D114" s="2">
        <f t="shared" si="2"/>
        <v>-547067.39398200018</v>
      </c>
      <c r="E114" s="4">
        <f t="shared" si="3"/>
        <v>0.13181650286423013</v>
      </c>
    </row>
    <row r="115" spans="1:5" x14ac:dyDescent="0.25">
      <c r="A115" s="1" t="s">
        <v>171</v>
      </c>
      <c r="B115" s="2">
        <v>4101081.8670000001</v>
      </c>
      <c r="C115" s="358">
        <v>4004803.0197590999</v>
      </c>
      <c r="D115" s="2">
        <f t="shared" si="2"/>
        <v>96278.847240900155</v>
      </c>
      <c r="E115" s="4">
        <f t="shared" si="3"/>
        <v>2.347645093740338E-2</v>
      </c>
    </row>
    <row r="116" spans="1:5" x14ac:dyDescent="0.25">
      <c r="A116" s="1" t="s">
        <v>172</v>
      </c>
      <c r="B116" s="2">
        <v>3721020.5929999999</v>
      </c>
      <c r="C116" s="358">
        <v>3596510.9915227001</v>
      </c>
      <c r="D116" s="2">
        <f t="shared" si="2"/>
        <v>124509.60147729982</v>
      </c>
      <c r="E116" s="4">
        <f t="shared" si="3"/>
        <v>3.3461142814293431E-2</v>
      </c>
    </row>
    <row r="117" spans="1:5" x14ac:dyDescent="0.25">
      <c r="A117" s="1" t="s">
        <v>173</v>
      </c>
      <c r="B117" s="2">
        <v>4630824.3729999997</v>
      </c>
      <c r="C117" s="358">
        <v>4520859.2215483999</v>
      </c>
      <c r="D117" s="2">
        <f t="shared" si="2"/>
        <v>109965.15145159978</v>
      </c>
      <c r="E117" s="4">
        <f t="shared" si="3"/>
        <v>2.3746344623378744E-2</v>
      </c>
    </row>
    <row r="118" spans="1:5" x14ac:dyDescent="0.25">
      <c r="A118" s="1" t="s">
        <v>174</v>
      </c>
      <c r="B118" s="2">
        <v>4028572.3960000002</v>
      </c>
      <c r="C118" s="358">
        <v>4087107.9160405998</v>
      </c>
      <c r="D118" s="2">
        <f t="shared" si="2"/>
        <v>-58535.520040599629</v>
      </c>
      <c r="E118" s="4">
        <f t="shared" si="3"/>
        <v>1.4530090137816559E-2</v>
      </c>
    </row>
    <row r="119" spans="1:5" x14ac:dyDescent="0.25">
      <c r="A119" s="1" t="s">
        <v>175</v>
      </c>
      <c r="B119" s="2">
        <v>5119883.0410000002</v>
      </c>
      <c r="C119" s="358">
        <v>4824200.6695870999</v>
      </c>
      <c r="D119" s="2">
        <f t="shared" si="2"/>
        <v>295682.37141290028</v>
      </c>
      <c r="E119" s="4">
        <f t="shared" si="3"/>
        <v>5.7751782422582151E-2</v>
      </c>
    </row>
    <row r="120" spans="1:5" x14ac:dyDescent="0.25">
      <c r="A120" s="1" t="s">
        <v>176</v>
      </c>
      <c r="B120" s="2">
        <v>5251050.7970000003</v>
      </c>
      <c r="C120" s="358">
        <v>5240942.0314608999</v>
      </c>
      <c r="D120" s="2">
        <f t="shared" si="2"/>
        <v>10108.765539100394</v>
      </c>
      <c r="E120" s="4">
        <f t="shared" si="3"/>
        <v>1.9250938392893998E-3</v>
      </c>
    </row>
    <row r="121" spans="1:5" x14ac:dyDescent="0.25">
      <c r="A121" s="1" t="s">
        <v>177</v>
      </c>
      <c r="B121" s="2">
        <v>4185059.423</v>
      </c>
      <c r="C121" s="358">
        <v>4182913.2996836002</v>
      </c>
      <c r="D121" s="2">
        <f t="shared" si="2"/>
        <v>2146.1233163997531</v>
      </c>
      <c r="E121" s="4">
        <f t="shared" si="3"/>
        <v>5.1280593642355867E-4</v>
      </c>
    </row>
    <row r="122" spans="1:5" x14ac:dyDescent="0.25">
      <c r="A122" s="1" t="s">
        <v>178</v>
      </c>
      <c r="B122" s="2">
        <v>2179415.9010000001</v>
      </c>
      <c r="C122" s="358">
        <v>2287354.4195663999</v>
      </c>
      <c r="D122" s="2">
        <f t="shared" si="2"/>
        <v>-107938.51856639981</v>
      </c>
      <c r="E122" s="4">
        <f t="shared" si="3"/>
        <v>4.9526351770157066E-2</v>
      </c>
    </row>
    <row r="123" spans="1:5" x14ac:dyDescent="0.25">
      <c r="A123" s="1" t="s">
        <v>179</v>
      </c>
      <c r="B123" s="2">
        <v>2446123.156</v>
      </c>
      <c r="C123" s="358">
        <v>2484712.1302962</v>
      </c>
      <c r="D123" s="2">
        <f t="shared" si="2"/>
        <v>-38588.974296200089</v>
      </c>
      <c r="E123" s="4">
        <f t="shared" si="3"/>
        <v>1.5775564775447507E-2</v>
      </c>
    </row>
    <row r="124" spans="1:5" x14ac:dyDescent="0.25">
      <c r="A124" s="1" t="s">
        <v>180</v>
      </c>
      <c r="B124" s="2">
        <v>3824119.446</v>
      </c>
      <c r="C124" s="358">
        <v>3151968.4344601999</v>
      </c>
      <c r="D124" s="2">
        <f t="shared" si="2"/>
        <v>672151.01153980009</v>
      </c>
      <c r="E124" s="4">
        <f t="shared" si="3"/>
        <v>0.1757662178263979</v>
      </c>
    </row>
    <row r="125" spans="1:5" x14ac:dyDescent="0.25">
      <c r="A125" s="1" t="s">
        <v>181</v>
      </c>
      <c r="B125" s="2">
        <v>2910978.1490000002</v>
      </c>
      <c r="C125" s="358">
        <v>3135114.2239919999</v>
      </c>
      <c r="D125" s="2">
        <f t="shared" si="2"/>
        <v>-224136.07499199966</v>
      </c>
      <c r="E125" s="4">
        <f t="shared" si="3"/>
        <v>7.6996824956929499E-2</v>
      </c>
    </row>
    <row r="126" spans="1:5" x14ac:dyDescent="0.25">
      <c r="A126" s="1" t="s">
        <v>182</v>
      </c>
      <c r="B126" s="2">
        <v>4872953.1339999996</v>
      </c>
      <c r="C126" s="358">
        <v>3863304.3639799999</v>
      </c>
      <c r="D126" s="2">
        <f t="shared" si="2"/>
        <v>1009648.7700199997</v>
      </c>
      <c r="E126" s="4">
        <f t="shared" si="3"/>
        <v>0.20719443472078339</v>
      </c>
    </row>
    <row r="127" spans="1:5" x14ac:dyDescent="0.25">
      <c r="A127" s="1" t="s">
        <v>183</v>
      </c>
      <c r="B127" s="2">
        <v>3829822.6349999998</v>
      </c>
      <c r="C127" s="358">
        <v>4011924.5220384998</v>
      </c>
      <c r="D127" s="2">
        <f t="shared" si="2"/>
        <v>-182101.88703850005</v>
      </c>
      <c r="E127" s="4">
        <f t="shared" si="3"/>
        <v>4.7548386542579424E-2</v>
      </c>
    </row>
    <row r="128" spans="1:5" x14ac:dyDescent="0.25">
      <c r="A128" s="1" t="s">
        <v>184</v>
      </c>
      <c r="B128" s="2">
        <v>2936116.298</v>
      </c>
      <c r="C128" s="358">
        <v>2918844.7840906</v>
      </c>
      <c r="D128" s="2">
        <f t="shared" si="2"/>
        <v>17271.513909399975</v>
      </c>
      <c r="E128" s="4">
        <f t="shared" si="3"/>
        <v>5.8824352159227633E-3</v>
      </c>
    </row>
    <row r="129" spans="1:5" x14ac:dyDescent="0.25">
      <c r="A129" s="1" t="s">
        <v>185</v>
      </c>
      <c r="B129" s="2">
        <v>2742118.6209999998</v>
      </c>
      <c r="C129" s="358">
        <v>2921409.628949</v>
      </c>
      <c r="D129" s="2">
        <f t="shared" si="2"/>
        <v>-179291.00794900022</v>
      </c>
      <c r="E129" s="4">
        <f t="shared" si="3"/>
        <v>6.5384118169044089E-2</v>
      </c>
    </row>
    <row r="130" spans="1:5" x14ac:dyDescent="0.25">
      <c r="A130" s="1" t="s">
        <v>186</v>
      </c>
      <c r="B130" s="2">
        <v>2652425.7540000002</v>
      </c>
      <c r="C130" s="358">
        <v>3384819.1084440998</v>
      </c>
      <c r="D130" s="2">
        <f t="shared" ref="D130:D157" si="4">B130-C130</f>
        <v>-732393.35444409959</v>
      </c>
      <c r="E130" s="4">
        <f t="shared" ref="E130:E157" si="5">ABS((B130-C130)/B130)</f>
        <v>0.27612209440343849</v>
      </c>
    </row>
    <row r="131" spans="1:5" x14ac:dyDescent="0.25">
      <c r="A131" s="1" t="s">
        <v>187</v>
      </c>
      <c r="B131" s="2">
        <v>3343358.227</v>
      </c>
      <c r="C131" s="358">
        <v>3133071.9703629999</v>
      </c>
      <c r="D131" s="2">
        <f t="shared" si="4"/>
        <v>210286.25663700001</v>
      </c>
      <c r="E131" s="4">
        <f t="shared" si="5"/>
        <v>6.2896717120764584E-2</v>
      </c>
    </row>
    <row r="132" spans="1:5" x14ac:dyDescent="0.25">
      <c r="A132" s="1" t="s">
        <v>188</v>
      </c>
      <c r="B132" s="2">
        <v>2943224.6830000002</v>
      </c>
      <c r="C132" s="358">
        <v>3383162.8456979999</v>
      </c>
      <c r="D132" s="2">
        <f t="shared" si="4"/>
        <v>-439938.16269799974</v>
      </c>
      <c r="E132" s="4">
        <f t="shared" si="5"/>
        <v>0.14947488217228971</v>
      </c>
    </row>
    <row r="133" spans="1:5" x14ac:dyDescent="0.25">
      <c r="A133" s="1" t="s">
        <v>189</v>
      </c>
      <c r="B133" s="2">
        <v>1917396.503</v>
      </c>
      <c r="C133" s="358">
        <v>1227219.1487369</v>
      </c>
      <c r="D133" s="2">
        <f t="shared" si="4"/>
        <v>690177.35426310007</v>
      </c>
      <c r="E133" s="4">
        <f t="shared" si="5"/>
        <v>0.35995546731374217</v>
      </c>
    </row>
    <row r="134" spans="1:5" x14ac:dyDescent="0.25">
      <c r="A134" s="1" t="s">
        <v>190</v>
      </c>
      <c r="B134" s="2">
        <v>2492313.6669999999</v>
      </c>
      <c r="C134" s="358">
        <v>3220375.3238245999</v>
      </c>
      <c r="D134" s="2">
        <f t="shared" si="4"/>
        <v>-728061.65682459995</v>
      </c>
      <c r="E134" s="4">
        <f t="shared" si="5"/>
        <v>0.29212280398918183</v>
      </c>
    </row>
    <row r="135" spans="1:5" x14ac:dyDescent="0.25">
      <c r="A135" s="1" t="s">
        <v>191</v>
      </c>
      <c r="B135" s="2">
        <v>2078280.044</v>
      </c>
      <c r="C135" s="358">
        <v>2045365.6398956</v>
      </c>
      <c r="D135" s="2">
        <f t="shared" si="4"/>
        <v>32914.40410439996</v>
      </c>
      <c r="E135" s="4">
        <f t="shared" si="5"/>
        <v>1.5837328660025358E-2</v>
      </c>
    </row>
    <row r="136" spans="1:5" x14ac:dyDescent="0.25">
      <c r="A136" s="1" t="s">
        <v>192</v>
      </c>
      <c r="B136" s="2">
        <v>3085399.449</v>
      </c>
      <c r="C136" s="358">
        <v>3040371.4546977002</v>
      </c>
      <c r="D136" s="2">
        <f t="shared" si="4"/>
        <v>45027.994302299805</v>
      </c>
      <c r="E136" s="4">
        <f t="shared" si="5"/>
        <v>1.4593894582075492E-2</v>
      </c>
    </row>
    <row r="137" spans="1:5" x14ac:dyDescent="0.25">
      <c r="A137" s="1" t="s">
        <v>193</v>
      </c>
      <c r="B137" s="2">
        <v>1925798.4939999999</v>
      </c>
      <c r="C137" s="358">
        <v>2935906.2739467002</v>
      </c>
      <c r="D137" s="2">
        <f t="shared" si="4"/>
        <v>-1010107.7799467002</v>
      </c>
      <c r="E137" s="4">
        <f t="shared" si="5"/>
        <v>0.52451374486675673</v>
      </c>
    </row>
    <row r="138" spans="1:5" x14ac:dyDescent="0.25">
      <c r="A138" s="1" t="s">
        <v>194</v>
      </c>
      <c r="B138" s="2">
        <v>3954903.3640000001</v>
      </c>
      <c r="C138" s="358">
        <v>3252619.8294720999</v>
      </c>
      <c r="D138" s="2">
        <f t="shared" si="4"/>
        <v>702283.53452790016</v>
      </c>
      <c r="E138" s="4">
        <f t="shared" si="5"/>
        <v>0.17757286838422487</v>
      </c>
    </row>
    <row r="139" spans="1:5" x14ac:dyDescent="0.25">
      <c r="A139" s="1" t="s">
        <v>195</v>
      </c>
      <c r="B139" s="2">
        <v>2326105.4139999999</v>
      </c>
      <c r="C139" s="358">
        <v>2966665.6946096998</v>
      </c>
      <c r="D139" s="2">
        <f t="shared" si="4"/>
        <v>-640560.2806096999</v>
      </c>
      <c r="E139" s="4">
        <f t="shared" si="5"/>
        <v>0.27537887008662454</v>
      </c>
    </row>
    <row r="140" spans="1:5" x14ac:dyDescent="0.25">
      <c r="A140" s="1" t="s">
        <v>196</v>
      </c>
      <c r="B140" s="2">
        <v>2930363.3930000002</v>
      </c>
      <c r="C140" s="358">
        <v>2967960.1881514001</v>
      </c>
      <c r="D140" s="2">
        <f t="shared" si="4"/>
        <v>-37596.795151399914</v>
      </c>
      <c r="E140" s="4">
        <f t="shared" si="5"/>
        <v>1.2830079450627342E-2</v>
      </c>
    </row>
    <row r="141" spans="1:5" x14ac:dyDescent="0.25">
      <c r="A141" s="1" t="s">
        <v>197</v>
      </c>
      <c r="B141" s="2">
        <v>3391979.5559999999</v>
      </c>
      <c r="C141" s="358">
        <v>3457822.1365804002</v>
      </c>
      <c r="D141" s="2">
        <f t="shared" si="4"/>
        <v>-65842.580580400303</v>
      </c>
      <c r="E141" s="4">
        <f t="shared" si="5"/>
        <v>1.9411255136822028E-2</v>
      </c>
    </row>
    <row r="142" spans="1:5" x14ac:dyDescent="0.25">
      <c r="A142" s="1" t="s">
        <v>198</v>
      </c>
      <c r="B142" s="2">
        <v>2126325.4649999999</v>
      </c>
      <c r="C142" s="358">
        <v>2057248.3169255999</v>
      </c>
      <c r="D142" s="2">
        <f t="shared" si="4"/>
        <v>69077.148074399913</v>
      </c>
      <c r="E142" s="4">
        <f t="shared" si="5"/>
        <v>3.2486629733515383E-2</v>
      </c>
    </row>
    <row r="143" spans="1:5" x14ac:dyDescent="0.25">
      <c r="A143" s="1" t="s">
        <v>199</v>
      </c>
      <c r="B143" s="2">
        <v>3734912.0210000002</v>
      </c>
      <c r="C143" s="358">
        <v>3444643.8696197998</v>
      </c>
      <c r="D143" s="2">
        <f t="shared" si="4"/>
        <v>290268.1513802004</v>
      </c>
      <c r="E143" s="4">
        <f t="shared" si="5"/>
        <v>7.7717533839654643E-2</v>
      </c>
    </row>
    <row r="144" spans="1:5" x14ac:dyDescent="0.25">
      <c r="A144" s="1" t="s">
        <v>200</v>
      </c>
      <c r="B144" s="2">
        <v>3914769.719</v>
      </c>
      <c r="C144" s="358">
        <v>3975343.1331753</v>
      </c>
      <c r="D144" s="2">
        <f t="shared" si="4"/>
        <v>-60573.414175299928</v>
      </c>
      <c r="E144" s="4">
        <f t="shared" si="5"/>
        <v>1.547304657060977E-2</v>
      </c>
    </row>
    <row r="145" spans="1:5" x14ac:dyDescent="0.25">
      <c r="A145" s="1" t="s">
        <v>201</v>
      </c>
      <c r="B145" s="2">
        <v>2503339.4819999998</v>
      </c>
      <c r="C145" s="358">
        <v>2625352.1109436001</v>
      </c>
      <c r="D145" s="2">
        <f t="shared" si="4"/>
        <v>-122012.62894360023</v>
      </c>
      <c r="E145" s="4">
        <f t="shared" si="5"/>
        <v>4.8739945109690173E-2</v>
      </c>
    </row>
    <row r="146" spans="1:5" x14ac:dyDescent="0.25">
      <c r="A146" s="1" t="s">
        <v>202</v>
      </c>
      <c r="B146" s="2">
        <v>3299760.9559999998</v>
      </c>
      <c r="C146" s="358">
        <v>3020437.0684389998</v>
      </c>
      <c r="D146" s="2">
        <f t="shared" si="4"/>
        <v>279323.88756099995</v>
      </c>
      <c r="E146" s="4">
        <f t="shared" si="5"/>
        <v>8.4649734112739766E-2</v>
      </c>
    </row>
    <row r="147" spans="1:5" x14ac:dyDescent="0.25">
      <c r="A147" s="1" t="s">
        <v>203</v>
      </c>
      <c r="B147" s="2">
        <v>2723645.9959999998</v>
      </c>
      <c r="C147" s="358">
        <v>2958679.2816451001</v>
      </c>
      <c r="D147" s="2">
        <f t="shared" si="4"/>
        <v>-235033.28564510029</v>
      </c>
      <c r="E147" s="4">
        <f t="shared" si="5"/>
        <v>8.6293624792015855E-2</v>
      </c>
    </row>
    <row r="148" spans="1:5" x14ac:dyDescent="0.25">
      <c r="A148" s="1" t="s">
        <v>204</v>
      </c>
      <c r="B148" s="2">
        <v>4204908.6030000001</v>
      </c>
      <c r="C148" s="358">
        <v>3877343.2430956</v>
      </c>
      <c r="D148" s="2">
        <f t="shared" si="4"/>
        <v>327565.35990440007</v>
      </c>
      <c r="E148" s="4">
        <f t="shared" si="5"/>
        <v>7.7900708631502225E-2</v>
      </c>
    </row>
    <row r="149" spans="1:5" x14ac:dyDescent="0.25">
      <c r="A149" s="1" t="s">
        <v>205</v>
      </c>
      <c r="B149" s="2">
        <v>3456321.2149999999</v>
      </c>
      <c r="C149" s="358">
        <v>3855553.4938305998</v>
      </c>
      <c r="D149" s="2">
        <f t="shared" si="4"/>
        <v>-399232.27883059997</v>
      </c>
      <c r="E149" s="4">
        <f t="shared" si="5"/>
        <v>0.11550786341789705</v>
      </c>
    </row>
    <row r="150" spans="1:5" x14ac:dyDescent="0.25">
      <c r="A150" s="1" t="s">
        <v>206</v>
      </c>
      <c r="B150" s="2">
        <v>2618895.423</v>
      </c>
      <c r="C150" s="358">
        <v>2830973.0689729</v>
      </c>
      <c r="D150" s="2">
        <f t="shared" si="4"/>
        <v>-212077.64597290009</v>
      </c>
      <c r="E150" s="4">
        <f t="shared" si="5"/>
        <v>8.0979807024887107E-2</v>
      </c>
    </row>
    <row r="151" spans="1:5" x14ac:dyDescent="0.25">
      <c r="A151" s="1" t="s">
        <v>207</v>
      </c>
      <c r="B151" s="2">
        <v>2910268.3289999999</v>
      </c>
      <c r="C151" s="358">
        <v>2861025.9955632999</v>
      </c>
      <c r="D151" s="2">
        <f t="shared" si="4"/>
        <v>49242.33343670005</v>
      </c>
      <c r="E151" s="4">
        <f t="shared" si="5"/>
        <v>1.6920203867806325E-2</v>
      </c>
    </row>
    <row r="152" spans="1:5" x14ac:dyDescent="0.25">
      <c r="A152" s="1" t="s">
        <v>208</v>
      </c>
      <c r="B152" s="2">
        <v>4121377.9780000001</v>
      </c>
      <c r="C152" s="358">
        <v>5127175.2419782002</v>
      </c>
      <c r="D152" s="2">
        <f t="shared" si="4"/>
        <v>-1005797.2639782</v>
      </c>
      <c r="E152" s="4">
        <f t="shared" si="5"/>
        <v>0.24404392641178907</v>
      </c>
    </row>
    <row r="153" spans="1:5" x14ac:dyDescent="0.25">
      <c r="A153" s="1" t="s">
        <v>209</v>
      </c>
      <c r="B153" s="2">
        <v>3837224.3</v>
      </c>
      <c r="C153" s="358">
        <v>4263782.7851432003</v>
      </c>
      <c r="D153" s="2">
        <f t="shared" si="4"/>
        <v>-426558.48514320049</v>
      </c>
      <c r="E153" s="4">
        <f t="shared" si="5"/>
        <v>0.11116329195121602</v>
      </c>
    </row>
    <row r="154" spans="1:5" x14ac:dyDescent="0.25">
      <c r="A154" s="1" t="s">
        <v>210</v>
      </c>
      <c r="B154" s="2">
        <v>3475213.9509999999</v>
      </c>
      <c r="C154" s="358">
        <v>4387419.5147930002</v>
      </c>
      <c r="D154" s="2">
        <f t="shared" si="4"/>
        <v>-912205.5637930003</v>
      </c>
      <c r="E154" s="4">
        <f t="shared" si="5"/>
        <v>0.26248903712259536</v>
      </c>
    </row>
    <row r="155" spans="1:5" x14ac:dyDescent="0.25">
      <c r="A155" s="1" t="s">
        <v>211</v>
      </c>
      <c r="B155" s="2">
        <v>5056477.9749999996</v>
      </c>
      <c r="C155" s="358">
        <v>5727607.6295341998</v>
      </c>
      <c r="D155" s="2">
        <f t="shared" si="4"/>
        <v>-671129.65453420021</v>
      </c>
      <c r="E155" s="4">
        <f t="shared" si="5"/>
        <v>0.1327267038148624</v>
      </c>
    </row>
    <row r="156" spans="1:5" x14ac:dyDescent="0.25">
      <c r="A156" s="1" t="s">
        <v>212</v>
      </c>
      <c r="B156" s="2">
        <v>4920237.01</v>
      </c>
      <c r="C156" s="358">
        <v>5091204.0769018</v>
      </c>
      <c r="D156" s="2">
        <f t="shared" si="4"/>
        <v>-170967.06690180022</v>
      </c>
      <c r="E156" s="4">
        <f t="shared" si="5"/>
        <v>3.47477299476271E-2</v>
      </c>
    </row>
    <row r="157" spans="1:5" x14ac:dyDescent="0.25">
      <c r="A157" s="1" t="s">
        <v>213</v>
      </c>
      <c r="B157" s="2">
        <v>4621585.4570000004</v>
      </c>
      <c r="C157" s="358">
        <v>4450618.2569813998</v>
      </c>
      <c r="D157" s="2">
        <f t="shared" si="4"/>
        <v>170967.20001860056</v>
      </c>
      <c r="E157" s="4">
        <f t="shared" si="5"/>
        <v>3.6993192403193195E-2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6ECB-2702-42A0-BFD3-89A622528163}">
  <dimension ref="A1:K48"/>
  <sheetViews>
    <sheetView zoomScale="80" zoomScaleNormal="80" workbookViewId="0">
      <pane xSplit="2" ySplit="2" topLeftCell="C42" activePane="bottomRight" state="frozen"/>
      <selection pane="topRight" activeCell="C1" sqref="C1"/>
      <selection pane="bottomLeft" activeCell="A3" sqref="A3"/>
      <selection pane="bottomRight" activeCell="L1" sqref="L1"/>
    </sheetView>
  </sheetViews>
  <sheetFormatPr defaultRowHeight="15" x14ac:dyDescent="0.25"/>
  <cols>
    <col min="1" max="1" width="11.5703125" customWidth="1"/>
    <col min="2" max="2" width="19.7109375" bestFit="1" customWidth="1"/>
    <col min="3" max="3" width="16.42578125" customWidth="1"/>
    <col min="4" max="5" width="18.7109375" customWidth="1"/>
    <col min="6" max="6" width="14.42578125" customWidth="1"/>
    <col min="7" max="7" width="19.28515625" customWidth="1"/>
    <col min="8" max="8" width="21" customWidth="1"/>
    <col min="9" max="9" width="18" customWidth="1"/>
    <col min="10" max="10" width="11.28515625" customWidth="1"/>
  </cols>
  <sheetData>
    <row r="1" spans="1:10" x14ac:dyDescent="0.25">
      <c r="B1" s="268" t="s">
        <v>465</v>
      </c>
      <c r="C1" s="270">
        <f>SUM('Summary -yearly split'!D1:F1)</f>
        <v>623789350.46800005</v>
      </c>
    </row>
    <row r="2" spans="1:10" ht="46.5" customHeight="1" x14ac:dyDescent="0.25">
      <c r="A2" s="203" t="s">
        <v>227</v>
      </c>
      <c r="B2" s="126" t="s">
        <v>228</v>
      </c>
      <c r="C2" s="204" t="s">
        <v>229</v>
      </c>
      <c r="D2" s="204" t="s">
        <v>230</v>
      </c>
      <c r="E2" s="204" t="s">
        <v>329</v>
      </c>
      <c r="F2" s="126" t="s">
        <v>303</v>
      </c>
      <c r="G2" s="126" t="s">
        <v>383</v>
      </c>
      <c r="H2" s="204" t="s">
        <v>466</v>
      </c>
      <c r="I2" s="204" t="s">
        <v>305</v>
      </c>
      <c r="J2" s="126" t="s">
        <v>307</v>
      </c>
    </row>
    <row r="3" spans="1:10" hidden="1" x14ac:dyDescent="0.25">
      <c r="A3" s="20" t="s">
        <v>15</v>
      </c>
      <c r="B3" s="20" t="s">
        <v>233</v>
      </c>
      <c r="C3" s="21">
        <f>SUM('Summary -yearly split'!D21:F21)</f>
        <v>2568258.9255843</v>
      </c>
      <c r="D3" s="25">
        <f>C3/$C$1</f>
        <v>4.1171894384818448E-3</v>
      </c>
      <c r="E3" s="25">
        <f>G3/$G$26</f>
        <v>1.2198835714083582E-2</v>
      </c>
      <c r="F3" s="21">
        <f>SUM('Summary -yearly split'!J21:L21)</f>
        <v>54810.571000000011</v>
      </c>
      <c r="G3" s="21">
        <f>SUM('Summary -yearly split'!M21:O21)</f>
        <v>7797.6854992282442</v>
      </c>
      <c r="H3" s="22">
        <f>(C3/G3)*1000</f>
        <v>329361.69660067547</v>
      </c>
      <c r="I3" s="22">
        <f>IFERROR(C3/F3*1000,0)</f>
        <v>46857.000004329449</v>
      </c>
      <c r="J3" s="21">
        <f>IFERROR(G3/F3*1000,0)</f>
        <v>142.26608767181503</v>
      </c>
    </row>
    <row r="4" spans="1:10" hidden="1" x14ac:dyDescent="0.25">
      <c r="A4" s="20" t="s">
        <v>15</v>
      </c>
      <c r="B4" s="20" t="s">
        <v>234</v>
      </c>
      <c r="C4" s="21" t="e">
        <f>SUM('Summary -yearly split'!D22:F22)</f>
        <v>#N/A</v>
      </c>
      <c r="D4" s="25" t="e">
        <f t="shared" ref="D4:D23" si="0">C4/$C$1</f>
        <v>#N/A</v>
      </c>
      <c r="E4" s="25">
        <f t="shared" ref="E4:E23" si="1">G4/$G$26</f>
        <v>9.8022297342374803E-2</v>
      </c>
      <c r="F4" s="21">
        <f>SUM('Summary -yearly split'!J22:L22)</f>
        <v>88162.998000000007</v>
      </c>
      <c r="G4" s="21">
        <f>SUM('Summary -yearly split'!M22:O22)</f>
        <v>62657.376859763346</v>
      </c>
      <c r="H4" s="22" t="e">
        <f t="shared" ref="H4:H26" si="2">(C4/G4)*1000</f>
        <v>#N/A</v>
      </c>
      <c r="I4" s="22">
        <f t="shared" ref="I4:I26" si="3">IFERROR(C4/F4*1000,0)</f>
        <v>0</v>
      </c>
      <c r="J4" s="21">
        <f t="shared" ref="J4:J26" si="4">IFERROR(G4/F4*1000,0)</f>
        <v>710.69925344148737</v>
      </c>
    </row>
    <row r="5" spans="1:10" hidden="1" x14ac:dyDescent="0.25">
      <c r="A5" s="20" t="s">
        <v>15</v>
      </c>
      <c r="B5" s="20" t="s">
        <v>235</v>
      </c>
      <c r="C5" s="21" t="e">
        <f>SUM('Summary -yearly split'!D23:F23)</f>
        <v>#N/A</v>
      </c>
      <c r="D5" s="25" t="e">
        <f t="shared" si="0"/>
        <v>#N/A</v>
      </c>
      <c r="E5" s="25">
        <f t="shared" si="1"/>
        <v>7.4421721582381514E-2</v>
      </c>
      <c r="F5" s="21">
        <f>SUM('Summary -yearly split'!J23:L23)</f>
        <v>318184.41699999996</v>
      </c>
      <c r="G5" s="21">
        <f>SUM('Summary -yearly split'!M23:O23)</f>
        <v>47571.521808475591</v>
      </c>
      <c r="H5" s="22" t="e">
        <f t="shared" si="2"/>
        <v>#N/A</v>
      </c>
      <c r="I5" s="22">
        <f t="shared" si="3"/>
        <v>0</v>
      </c>
      <c r="J5" s="21">
        <f t="shared" si="4"/>
        <v>149.50927596330274</v>
      </c>
    </row>
    <row r="6" spans="1:10" hidden="1" x14ac:dyDescent="0.25">
      <c r="A6" s="20" t="s">
        <v>15</v>
      </c>
      <c r="B6" s="20" t="s">
        <v>236</v>
      </c>
      <c r="C6" s="21">
        <f>SUM('Summary -yearly split'!D24:F24)</f>
        <v>1991598.7986070998</v>
      </c>
      <c r="D6" s="25">
        <f t="shared" si="0"/>
        <v>3.1927425454007768E-3</v>
      </c>
      <c r="E6" s="25">
        <f t="shared" si="1"/>
        <v>2.392492464075812E-2</v>
      </c>
      <c r="F6" s="21">
        <f>SUM('Summary -yearly split'!J24:L24)</f>
        <v>69766.496000000014</v>
      </c>
      <c r="G6" s="21">
        <f>SUM('Summary -yearly split'!M24:O24)</f>
        <v>15293.183900000005</v>
      </c>
      <c r="H6" s="22">
        <f t="shared" si="2"/>
        <v>130227.87220959915</v>
      </c>
      <c r="I6" s="22">
        <f t="shared" si="3"/>
        <v>28546.636462967832</v>
      </c>
      <c r="J6" s="21">
        <f t="shared" si="4"/>
        <v>219.20527440564024</v>
      </c>
    </row>
    <row r="7" spans="1:10" hidden="1" x14ac:dyDescent="0.25">
      <c r="A7" s="20" t="s">
        <v>15</v>
      </c>
      <c r="B7" s="20" t="s">
        <v>237</v>
      </c>
      <c r="C7" s="21">
        <f>SUM('Summary -yearly split'!D25:F25)</f>
        <v>659319.61118409992</v>
      </c>
      <c r="D7" s="25">
        <f t="shared" si="0"/>
        <v>1.0569587484772595E-3</v>
      </c>
      <c r="E7" s="25">
        <f t="shared" si="1"/>
        <v>1.2295576925934229E-2</v>
      </c>
      <c r="F7" s="21">
        <f>SUM('Summary -yearly split'!J25:L25)</f>
        <v>21592.521999999997</v>
      </c>
      <c r="G7" s="21">
        <f>SUM('Summary -yearly split'!M25:O25)</f>
        <v>7859.5239863188326</v>
      </c>
      <c r="H7" s="22">
        <f t="shared" si="2"/>
        <v>83887.982571436311</v>
      </c>
      <c r="I7" s="22">
        <f t="shared" si="3"/>
        <v>30534.627274391572</v>
      </c>
      <c r="J7" s="21">
        <f t="shared" si="4"/>
        <v>363.99286689710601</v>
      </c>
    </row>
    <row r="8" spans="1:10" hidden="1" x14ac:dyDescent="0.25">
      <c r="A8" s="20" t="s">
        <v>15</v>
      </c>
      <c r="B8" s="20" t="s">
        <v>238</v>
      </c>
      <c r="C8" s="21">
        <f>SUM('Summary -yearly split'!D26:F26)</f>
        <v>1812324.4076235003</v>
      </c>
      <c r="D8" s="25">
        <f t="shared" si="0"/>
        <v>2.9053468230321629E-3</v>
      </c>
      <c r="E8" s="25">
        <f t="shared" si="1"/>
        <v>7.8253345779557056E-3</v>
      </c>
      <c r="F8" s="21">
        <f>SUM('Summary -yearly split'!J26:L26)</f>
        <v>185233.48399999997</v>
      </c>
      <c r="G8" s="21">
        <f>SUM('Summary -yearly split'!M26:O26)</f>
        <v>5002.0755582999973</v>
      </c>
      <c r="H8" s="22">
        <f t="shared" si="2"/>
        <v>362314.48055923329</v>
      </c>
      <c r="I8" s="22">
        <f t="shared" si="3"/>
        <v>9784.0000009042669</v>
      </c>
      <c r="J8" s="21">
        <f t="shared" si="4"/>
        <v>27.004164961341427</v>
      </c>
    </row>
    <row r="9" spans="1:10" hidden="1" x14ac:dyDescent="0.25">
      <c r="A9" s="20" t="s">
        <v>15</v>
      </c>
      <c r="B9" s="20" t="s">
        <v>239</v>
      </c>
      <c r="C9" s="21">
        <f>SUM('Summary -yearly split'!D27:F27)</f>
        <v>529887.13850800006</v>
      </c>
      <c r="D9" s="25">
        <f t="shared" si="0"/>
        <v>8.4946486840541677E-4</v>
      </c>
      <c r="E9" s="25">
        <f t="shared" si="1"/>
        <v>3.018487640478747E-2</v>
      </c>
      <c r="F9" s="21">
        <f>SUM('Summary -yearly split'!J27:L27)</f>
        <v>13893.803000000002</v>
      </c>
      <c r="G9" s="21">
        <f>SUM('Summary -yearly split'!M27:O27)</f>
        <v>19294.642419511427</v>
      </c>
      <c r="H9" s="22">
        <f t="shared" si="2"/>
        <v>27462.915714476232</v>
      </c>
      <c r="I9" s="22">
        <f t="shared" si="3"/>
        <v>38138.380003516671</v>
      </c>
      <c r="J9" s="21">
        <f t="shared" si="4"/>
        <v>1388.7229018225912</v>
      </c>
    </row>
    <row r="10" spans="1:10" hidden="1" x14ac:dyDescent="0.25">
      <c r="A10" s="20" t="s">
        <v>15</v>
      </c>
      <c r="B10" s="20" t="s">
        <v>240</v>
      </c>
      <c r="C10" s="21">
        <f>SUM('Summary -yearly split'!D28:F28)</f>
        <v>1631671.0275683</v>
      </c>
      <c r="D10" s="25">
        <f t="shared" si="0"/>
        <v>2.6157404360047719E-3</v>
      </c>
      <c r="E10" s="25">
        <f t="shared" si="1"/>
        <v>1.2057502077327309E-2</v>
      </c>
      <c r="F10" s="21">
        <f>SUM('Summary -yearly split'!J28:L28)</f>
        <v>29017.835999999999</v>
      </c>
      <c r="G10" s="21">
        <f>SUM('Summary -yearly split'!M28:O28)</f>
        <v>7707.3428406567191</v>
      </c>
      <c r="H10" s="22">
        <f t="shared" si="2"/>
        <v>211703.44453358589</v>
      </c>
      <c r="I10" s="22">
        <f t="shared" si="3"/>
        <v>56229.934843118557</v>
      </c>
      <c r="J10" s="21">
        <f t="shared" si="4"/>
        <v>265.60708526496325</v>
      </c>
    </row>
    <row r="11" spans="1:10" hidden="1" x14ac:dyDescent="0.25">
      <c r="A11" s="20" t="s">
        <v>15</v>
      </c>
      <c r="B11" s="20" t="s">
        <v>241</v>
      </c>
      <c r="C11" s="21">
        <f>SUM('Summary -yearly split'!D29:F29)</f>
        <v>677415.52033830003</v>
      </c>
      <c r="D11" s="25">
        <f t="shared" si="0"/>
        <v>1.0859683959497973E-3</v>
      </c>
      <c r="E11" s="25">
        <f t="shared" si="1"/>
        <v>3.9110437691065286E-2</v>
      </c>
      <c r="F11" s="21">
        <f>SUM('Summary -yearly split'!J29:L29)</f>
        <v>14936.918</v>
      </c>
      <c r="G11" s="21">
        <f>SUM('Summary -yearly split'!M29:O29)</f>
        <v>25000</v>
      </c>
      <c r="H11" s="22">
        <f t="shared" si="2"/>
        <v>27096.620813532001</v>
      </c>
      <c r="I11" s="22">
        <f t="shared" si="3"/>
        <v>45351.7600041923</v>
      </c>
      <c r="J11" s="21">
        <f t="shared" si="4"/>
        <v>1673.7053788472294</v>
      </c>
    </row>
    <row r="12" spans="1:10" hidden="1" x14ac:dyDescent="0.25">
      <c r="A12" s="20" t="s">
        <v>15</v>
      </c>
      <c r="B12" s="20" t="s">
        <v>242</v>
      </c>
      <c r="C12" s="21" t="e">
        <f>SUM('Summary -yearly split'!D30:F30)</f>
        <v>#N/A</v>
      </c>
      <c r="D12" s="25" t="e">
        <f t="shared" si="0"/>
        <v>#N/A</v>
      </c>
      <c r="E12" s="25">
        <f t="shared" si="1"/>
        <v>2.1459778266186072E-2</v>
      </c>
      <c r="F12" s="21">
        <f>SUM('Summary -yearly split'!J30:L30)</f>
        <v>120116.06600000001</v>
      </c>
      <c r="G12" s="21">
        <f>SUM('Summary -yearly split'!M30:O30)</f>
        <v>13717.424000529994</v>
      </c>
      <c r="H12" s="22" t="e">
        <f t="shared" si="2"/>
        <v>#N/A</v>
      </c>
      <c r="I12" s="22">
        <f t="shared" si="3"/>
        <v>0</v>
      </c>
      <c r="J12" s="21">
        <f t="shared" si="4"/>
        <v>114.20140916478229</v>
      </c>
    </row>
    <row r="13" spans="1:10" hidden="1" x14ac:dyDescent="0.25">
      <c r="A13" s="20" t="s">
        <v>18</v>
      </c>
      <c r="B13" s="20" t="s">
        <v>243</v>
      </c>
      <c r="C13" s="21">
        <f>SUM('Summary -yearly split'!D31:F31)</f>
        <v>865246.39790269989</v>
      </c>
      <c r="D13" s="25">
        <f t="shared" si="0"/>
        <v>1.3870810671159197E-3</v>
      </c>
      <c r="E13" s="25">
        <f t="shared" si="1"/>
        <v>3.1383240186195545E-2</v>
      </c>
      <c r="F13" s="21">
        <f>SUM('Summary -yearly split'!J31:L31)</f>
        <v>39716.180000000008</v>
      </c>
      <c r="G13" s="21">
        <f>SUM('Summary -yearly split'!M31:O31)</f>
        <v>20060.655185000011</v>
      </c>
      <c r="H13" s="22">
        <f t="shared" si="2"/>
        <v>43131.512401931526</v>
      </c>
      <c r="I13" s="22">
        <f t="shared" si="3"/>
        <v>21785.74067049499</v>
      </c>
      <c r="J13" s="21">
        <f t="shared" si="4"/>
        <v>505.10031893802488</v>
      </c>
    </row>
    <row r="14" spans="1:10" hidden="1" x14ac:dyDescent="0.25">
      <c r="A14" s="20" t="s">
        <v>18</v>
      </c>
      <c r="B14" s="20" t="s">
        <v>244</v>
      </c>
      <c r="C14" s="21">
        <f>SUM('Summary -yearly split'!D32:F32)</f>
        <v>28889.083428500002</v>
      </c>
      <c r="D14" s="25">
        <f t="shared" si="0"/>
        <v>4.6312242116390528E-5</v>
      </c>
      <c r="E14" s="25">
        <f t="shared" si="1"/>
        <v>2.2318121743813949E-3</v>
      </c>
      <c r="F14" s="21">
        <f>SUM('Summary -yearly split'!J32:L32)</f>
        <v>7129.7269999999999</v>
      </c>
      <c r="G14" s="21">
        <f>SUM('Summary -yearly split'!M32:O32)</f>
        <v>1426.6090500000009</v>
      </c>
      <c r="H14" s="22">
        <f t="shared" si="2"/>
        <v>20250.175357081876</v>
      </c>
      <c r="I14" s="22">
        <f t="shared" si="3"/>
        <v>4051.9200003730866</v>
      </c>
      <c r="J14" s="21">
        <f t="shared" si="4"/>
        <v>200.09308210538791</v>
      </c>
    </row>
    <row r="15" spans="1:10" hidden="1" x14ac:dyDescent="0.25">
      <c r="A15" s="20" t="s">
        <v>18</v>
      </c>
      <c r="B15" s="20" t="s">
        <v>245</v>
      </c>
      <c r="C15" s="21">
        <f>SUM('Summary -yearly split'!D33:F33)</f>
        <v>79325.460482299997</v>
      </c>
      <c r="D15" s="25">
        <f t="shared" si="0"/>
        <v>1.2716706436681838E-4</v>
      </c>
      <c r="E15" s="25">
        <f t="shared" si="1"/>
        <v>9.3865057195264574E-3</v>
      </c>
      <c r="F15" s="21">
        <f>SUM('Summary -yearly split'!J33:L33)</f>
        <v>1332.865</v>
      </c>
      <c r="G15" s="21">
        <f>SUM('Summary -yearly split'!M33:O33)</f>
        <v>6000.0004306208448</v>
      </c>
      <c r="H15" s="22">
        <f t="shared" si="2"/>
        <v>13220.909131516823</v>
      </c>
      <c r="I15" s="22">
        <f t="shared" si="3"/>
        <v>59515.000005476919</v>
      </c>
      <c r="J15" s="21">
        <f t="shared" si="4"/>
        <v>4501.5815034687266</v>
      </c>
    </row>
    <row r="16" spans="1:10" hidden="1" x14ac:dyDescent="0.25">
      <c r="A16" s="20" t="s">
        <v>18</v>
      </c>
      <c r="B16" s="20" t="s">
        <v>246</v>
      </c>
      <c r="C16" s="21">
        <f>SUM('Summary -yearly split'!D34:F34)</f>
        <v>42322.501315899994</v>
      </c>
      <c r="D16" s="25">
        <f t="shared" si="0"/>
        <v>6.7847425231205692E-5</v>
      </c>
      <c r="E16" s="25">
        <f t="shared" si="1"/>
        <v>4.5790297815286674E-3</v>
      </c>
      <c r="F16" s="21">
        <f>SUM('Summary -yearly split'!J34:L34)</f>
        <v>1410.6559999999999</v>
      </c>
      <c r="G16" s="21">
        <f>SUM('Summary -yearly split'!M34:O34)</f>
        <v>2926.9870473571427</v>
      </c>
      <c r="H16" s="22">
        <f t="shared" si="2"/>
        <v>14459.408474019092</v>
      </c>
      <c r="I16" s="22">
        <f t="shared" si="3"/>
        <v>30002.000002764667</v>
      </c>
      <c r="J16" s="21">
        <f t="shared" si="4"/>
        <v>2074.9119894270061</v>
      </c>
    </row>
    <row r="17" spans="1:10" hidden="1" x14ac:dyDescent="0.25">
      <c r="A17" s="20" t="s">
        <v>18</v>
      </c>
      <c r="B17" s="20" t="s">
        <v>247</v>
      </c>
      <c r="C17" s="21">
        <f>SUM('Summary -yearly split'!D35:F35)</f>
        <v>865359.22241260007</v>
      </c>
      <c r="D17" s="36">
        <f t="shared" si="0"/>
        <v>1.3872619366832111E-3</v>
      </c>
      <c r="E17" s="25">
        <f t="shared" si="1"/>
        <v>1.8436620239330084E-2</v>
      </c>
      <c r="F17" s="21">
        <f>SUM('Summary -yearly split'!J35:L35)</f>
        <v>8706.7260000000024</v>
      </c>
      <c r="G17" s="21">
        <f>SUM('Summary -yearly split'!M35:O35)</f>
        <v>11784.974374974779</v>
      </c>
      <c r="H17" s="22">
        <f t="shared" si="2"/>
        <v>73429.028768206554</v>
      </c>
      <c r="I17" s="22">
        <f t="shared" si="3"/>
        <v>99389.738739062173</v>
      </c>
      <c r="J17" s="21">
        <f t="shared" si="4"/>
        <v>1353.5483228684095</v>
      </c>
    </row>
    <row r="18" spans="1:10" hidden="1" x14ac:dyDescent="0.25">
      <c r="A18" s="20" t="s">
        <v>18</v>
      </c>
      <c r="B18" s="20" t="s">
        <v>248</v>
      </c>
      <c r="C18" s="21">
        <f>SUM('Summary -yearly split'!D36:F36)</f>
        <v>896790.27200280002</v>
      </c>
      <c r="D18" s="25">
        <f t="shared" si="0"/>
        <v>1.4376492181695313E-3</v>
      </c>
      <c r="E18" s="25">
        <f t="shared" si="1"/>
        <v>4.8266008757542028E-2</v>
      </c>
      <c r="F18" s="21">
        <f>SUM('Summary -yearly split'!J36:L36)</f>
        <v>13867.175999999999</v>
      </c>
      <c r="G18" s="21">
        <f>SUM('Summary -yearly split'!M36:O36)</f>
        <v>30852.383408999998</v>
      </c>
      <c r="H18" s="22">
        <f t="shared" si="2"/>
        <v>29067.131058056148</v>
      </c>
      <c r="I18" s="22">
        <f t="shared" si="3"/>
        <v>64670.000005970935</v>
      </c>
      <c r="J18" s="21">
        <f t="shared" si="4"/>
        <v>2224.8497753976731</v>
      </c>
    </row>
    <row r="19" spans="1:10" hidden="1" x14ac:dyDescent="0.25">
      <c r="A19" s="20" t="s">
        <v>18</v>
      </c>
      <c r="B19" s="20" t="s">
        <v>249</v>
      </c>
      <c r="C19" s="21">
        <f>SUM('Summary -yearly split'!D37:F37)</f>
        <v>194683.55182800003</v>
      </c>
      <c r="D19" s="25">
        <f t="shared" si="0"/>
        <v>3.120982294454659E-4</v>
      </c>
      <c r="E19" s="25">
        <f t="shared" si="1"/>
        <v>4.6865565267094926E-3</v>
      </c>
      <c r="F19" s="21">
        <f>SUM('Summary -yearly split'!J37:L37)</f>
        <v>12552.131000000001</v>
      </c>
      <c r="G19" s="21">
        <f>SUM('Summary -yearly split'!M37:O37)</f>
        <v>2995.7198150841259</v>
      </c>
      <c r="H19" s="22">
        <f t="shared" si="2"/>
        <v>64987.236405662625</v>
      </c>
      <c r="I19" s="22">
        <f t="shared" si="3"/>
        <v>15510.00000143402</v>
      </c>
      <c r="J19" s="21">
        <f t="shared" si="4"/>
        <v>238.66224907022766</v>
      </c>
    </row>
    <row r="20" spans="1:10" hidden="1" x14ac:dyDescent="0.25">
      <c r="A20" s="20" t="s">
        <v>297</v>
      </c>
      <c r="B20" s="20" t="s">
        <v>250</v>
      </c>
      <c r="C20" s="21" t="e">
        <f>SUM('Summary -yearly split'!D38:F38)</f>
        <v>#N/A</v>
      </c>
      <c r="D20" s="25" t="e">
        <f>C20/$C$1</f>
        <v>#N/A</v>
      </c>
      <c r="E20" s="25">
        <f t="shared" si="1"/>
        <v>0.21943742432452937</v>
      </c>
      <c r="F20" s="21">
        <f>SUM('Summary -yearly split'!J38:L38)</f>
        <v>17154.905999999999</v>
      </c>
      <c r="G20" s="21">
        <f>SUM('Summary -yearly split'!M38:O38)</f>
        <v>140267.81422000009</v>
      </c>
      <c r="H20" s="22" t="e">
        <f t="shared" si="2"/>
        <v>#N/A</v>
      </c>
      <c r="I20" s="22">
        <f t="shared" si="3"/>
        <v>0</v>
      </c>
      <c r="J20" s="21">
        <f t="shared" si="4"/>
        <v>8176.5422800917768</v>
      </c>
    </row>
    <row r="21" spans="1:10" hidden="1" x14ac:dyDescent="0.25">
      <c r="A21" s="20" t="s">
        <v>297</v>
      </c>
      <c r="B21" s="20" t="s">
        <v>251</v>
      </c>
      <c r="C21" s="21" t="e">
        <f>SUM('Summary -yearly split'!D39:F39)</f>
        <v>#N/A</v>
      </c>
      <c r="D21" s="25" t="e">
        <f t="shared" si="0"/>
        <v>#N/A</v>
      </c>
      <c r="E21" s="25">
        <f t="shared" si="1"/>
        <v>0.10315354624939935</v>
      </c>
      <c r="F21" s="21">
        <f>SUM('Summary -yearly split'!J39:L39)</f>
        <v>24816.788999999993</v>
      </c>
      <c r="G21" s="21">
        <f>SUM('Summary -yearly split'!M39:O39)</f>
        <v>65937.350959999996</v>
      </c>
      <c r="H21" s="22" t="e">
        <f t="shared" si="2"/>
        <v>#N/A</v>
      </c>
      <c r="I21" s="22">
        <f t="shared" si="3"/>
        <v>0</v>
      </c>
      <c r="J21" s="21">
        <f t="shared" si="4"/>
        <v>2656.9654502844837</v>
      </c>
    </row>
    <row r="22" spans="1:10" hidden="1" x14ac:dyDescent="0.25">
      <c r="A22" s="20" t="s">
        <v>297</v>
      </c>
      <c r="B22" s="20" t="s">
        <v>252</v>
      </c>
      <c r="C22" s="21" t="e">
        <f>SUM('Summary -yearly split'!D40:F40)</f>
        <v>#N/A</v>
      </c>
      <c r="D22" s="25" t="e">
        <f t="shared" si="0"/>
        <v>#N/A</v>
      </c>
      <c r="E22" s="25">
        <f t="shared" si="1"/>
        <v>0.22486140843693167</v>
      </c>
      <c r="F22" s="21">
        <f>SUM('Summary -yearly split'!J40:L40)</f>
        <v>0</v>
      </c>
      <c r="G22" s="21">
        <f>SUM('Summary -yearly split'!M40:O40)</f>
        <v>143734.90921599997</v>
      </c>
      <c r="H22" s="22" t="e">
        <f t="shared" si="2"/>
        <v>#N/A</v>
      </c>
      <c r="I22" s="22">
        <f t="shared" si="3"/>
        <v>0</v>
      </c>
      <c r="J22" s="21">
        <f t="shared" si="4"/>
        <v>0</v>
      </c>
    </row>
    <row r="23" spans="1:10" hidden="1" x14ac:dyDescent="0.25">
      <c r="A23" s="20" t="s">
        <v>297</v>
      </c>
      <c r="B23" s="20" t="s">
        <v>253</v>
      </c>
      <c r="C23" s="21">
        <f>SUM('Summary -yearly split'!D41:F41)</f>
        <v>9040.5623356000015</v>
      </c>
      <c r="D23" s="25">
        <f t="shared" si="0"/>
        <v>1.4492973194905122E-5</v>
      </c>
      <c r="E23" s="25">
        <f t="shared" si="1"/>
        <v>2.0765623810719727E-3</v>
      </c>
      <c r="F23" s="21">
        <f>SUM('Summary -yearly split'!J41:L41)</f>
        <v>0</v>
      </c>
      <c r="G23" s="21">
        <f>SUM('Summary -yearly split'!M41:O41)</f>
        <v>1327.3709677419181</v>
      </c>
      <c r="H23" s="22">
        <f t="shared" si="2"/>
        <v>6810.8784622429421</v>
      </c>
      <c r="I23" s="22">
        <f t="shared" si="3"/>
        <v>0</v>
      </c>
      <c r="J23" s="21">
        <f t="shared" si="4"/>
        <v>0</v>
      </c>
    </row>
    <row r="24" spans="1:10" hidden="1" x14ac:dyDescent="0.25">
      <c r="A24" s="20" t="s">
        <v>334</v>
      </c>
      <c r="B24" s="135" t="s">
        <v>335</v>
      </c>
      <c r="C24" s="21">
        <f>SUM('Summary -yearly split'!D42:F42)</f>
        <v>2713.5969697999999</v>
      </c>
      <c r="D24" s="25">
        <f>C24/$C$1</f>
        <v>4.3501816242359932E-6</v>
      </c>
      <c r="E24" s="25">
        <f>G24/$G$26</f>
        <v>0</v>
      </c>
      <c r="F24" s="21">
        <f>SUM('Summary -yearly split'!J42:L42)</f>
        <v>137.4591188</v>
      </c>
      <c r="G24" s="21">
        <f>SUM('Summary -yearly split'!M42:O42)</f>
        <v>0</v>
      </c>
      <c r="H24" s="22"/>
      <c r="I24" s="22">
        <f t="shared" ref="I24:I25" si="5">IFERROR(C24/F24*1000,0)</f>
        <v>19741.120076204064</v>
      </c>
      <c r="J24" s="21">
        <f t="shared" ref="J24:J25" si="6">IFERROR(G24/F24*1000,0)</f>
        <v>0</v>
      </c>
    </row>
    <row r="25" spans="1:10" hidden="1" x14ac:dyDescent="0.25">
      <c r="A25" s="20" t="s">
        <v>334</v>
      </c>
      <c r="B25" s="135" t="s">
        <v>336</v>
      </c>
      <c r="C25" s="21">
        <f>SUM('Summary -yearly split'!D43:F43)</f>
        <v>2549197.5680053998</v>
      </c>
      <c r="D25" s="25">
        <f>C25/$C$1</f>
        <v>4.0866320755441809E-3</v>
      </c>
      <c r="E25" s="25">
        <f>G25/$G$26</f>
        <v>0</v>
      </c>
      <c r="F25" s="21">
        <f>SUM('Summary -yearly split'!J43:L43)</f>
        <v>1188.6176145019997</v>
      </c>
      <c r="G25" s="21">
        <f>SUM('Summary -yearly split'!M43:O43)</f>
        <v>0</v>
      </c>
      <c r="H25" s="22"/>
      <c r="I25" s="22">
        <f t="shared" si="5"/>
        <v>2144674.2307225931</v>
      </c>
      <c r="J25" s="21">
        <f t="shared" si="6"/>
        <v>0</v>
      </c>
    </row>
    <row r="26" spans="1:10" hidden="1" x14ac:dyDescent="0.25">
      <c r="A26" s="20"/>
      <c r="B26" s="205" t="s">
        <v>255</v>
      </c>
      <c r="C26" s="23" t="e">
        <f>SUM('Summary -yearly split'!D44:F44)</f>
        <v>#N/A</v>
      </c>
      <c r="D26" s="24" t="e">
        <f>C26/$C$1</f>
        <v>#N/A</v>
      </c>
      <c r="E26" s="24"/>
      <c r="F26" s="23">
        <f>SUM('Summary -yearly split'!J44:L44)</f>
        <v>1042402.2669999999</v>
      </c>
      <c r="G26" s="23">
        <f>SUM('Summary -yearly split'!M44:O44)</f>
        <v>639215.55154856294</v>
      </c>
      <c r="H26" s="206" t="e">
        <f t="shared" si="2"/>
        <v>#N/A</v>
      </c>
      <c r="I26" s="206">
        <f t="shared" si="3"/>
        <v>0</v>
      </c>
      <c r="J26" s="207">
        <f t="shared" si="4"/>
        <v>613.21389235674314</v>
      </c>
    </row>
    <row r="27" spans="1:10" hidden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idden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</row>
    <row r="29" spans="1:10" hidden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</row>
    <row r="30" spans="1:10" hidden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</row>
    <row r="31" spans="1:10" hidden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</row>
    <row r="32" spans="1:10" hidden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</row>
    <row r="33" spans="1:11" hidden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</row>
    <row r="34" spans="1:11" hidden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</row>
    <row r="35" spans="1:11" hidden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</row>
    <row r="36" spans="1:11" hidden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</row>
    <row r="37" spans="1:11" hidden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</row>
    <row r="38" spans="1:11" hidden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</row>
    <row r="39" spans="1:11" hidden="1" x14ac:dyDescent="0.25">
      <c r="A39" s="20"/>
      <c r="B39" s="107"/>
      <c r="C39" s="21"/>
      <c r="D39" s="25"/>
      <c r="E39" s="208"/>
      <c r="F39" s="20"/>
      <c r="G39" s="20"/>
      <c r="H39" s="20"/>
      <c r="I39" s="20"/>
      <c r="J39" s="20"/>
    </row>
    <row r="40" spans="1:11" hidden="1" x14ac:dyDescent="0.25">
      <c r="A40" s="20"/>
      <c r="B40" s="20"/>
      <c r="C40" s="20"/>
      <c r="D40" s="209"/>
      <c r="E40" s="208"/>
      <c r="F40" s="20"/>
      <c r="G40" s="20"/>
      <c r="H40" s="20"/>
      <c r="I40" s="20"/>
      <c r="J40" s="20"/>
    </row>
    <row r="41" spans="1:11" hidden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</row>
    <row r="42" spans="1:11" x14ac:dyDescent="0.25">
      <c r="A42" s="210" t="s">
        <v>402</v>
      </c>
      <c r="B42" s="210" t="s">
        <v>15</v>
      </c>
      <c r="C42" s="21">
        <f>SUM('Summary -yearly split'!D4:F4)</f>
        <v>24438268.376195502</v>
      </c>
      <c r="D42" s="227">
        <f>C42/$C$1</f>
        <v>3.9177117015320333E-2</v>
      </c>
      <c r="E42" s="25">
        <f>G42/SUM($G$42:$G$47)</f>
        <v>0.23456221637963012</v>
      </c>
      <c r="F42" s="21">
        <f>SUM('Summary -yearly split'!J4:L4)</f>
        <v>901965.51599999995</v>
      </c>
      <c r="G42" s="21">
        <f>SUM('Summary -yearly split'!M4:O4)</f>
        <v>203883.39992232659</v>
      </c>
      <c r="H42" s="213">
        <f t="shared" ref="H42:H47" si="7">((C42/G42)*1000)/1000</f>
        <v>119.86394373208286</v>
      </c>
      <c r="I42" s="214">
        <f t="shared" ref="I42:I48" si="8">(IFERROR(C42/F42*1000,0))/1000</f>
        <v>27.094459757811297</v>
      </c>
      <c r="J42" s="21">
        <f>IFERROR(G42/F42*1000,0)</f>
        <v>226.04345322036303</v>
      </c>
      <c r="K42" s="32"/>
    </row>
    <row r="43" spans="1:11" x14ac:dyDescent="0.25">
      <c r="A43" s="210" t="s">
        <v>402</v>
      </c>
      <c r="B43" s="210" t="s">
        <v>18</v>
      </c>
      <c r="C43" s="21">
        <f>SUM('Summary -yearly split'!D5:F5)</f>
        <v>3033960.9075906002</v>
      </c>
      <c r="D43" s="227">
        <f t="shared" ref="D43:D47" si="9">C43/$C$1</f>
        <v>4.8637587437399517E-3</v>
      </c>
      <c r="E43" s="25">
        <f t="shared" ref="E43:E47" si="10">G43/SUM($G$42:$G$47)</f>
        <v>0.10055490348266997</v>
      </c>
      <c r="F43" s="21">
        <f>SUM('Summary -yearly split'!J5:L5)</f>
        <v>108641.614</v>
      </c>
      <c r="G43" s="21">
        <f>SUM('Summary -yearly split'!M5:O5)</f>
        <v>87403.14581495634</v>
      </c>
      <c r="H43" s="213">
        <f t="shared" si="7"/>
        <v>34.712262119419414</v>
      </c>
      <c r="I43" s="214">
        <f t="shared" si="8"/>
        <v>27.926323955299488</v>
      </c>
      <c r="J43" s="21">
        <f t="shared" ref="J43:J48" si="11">IFERROR(G43/F43*1000,0)</f>
        <v>804.50890406466476</v>
      </c>
      <c r="K43" s="32"/>
    </row>
    <row r="44" spans="1:11" x14ac:dyDescent="0.25">
      <c r="A44" s="210" t="s">
        <v>402</v>
      </c>
      <c r="B44" s="210" t="s">
        <v>299</v>
      </c>
      <c r="C44" s="21">
        <f>SUM('Summary -yearly split'!D6:F6)</f>
        <v>2221206.2786047999</v>
      </c>
      <c r="D44" s="227">
        <f t="shared" si="9"/>
        <v>3.5608275084182384E-3</v>
      </c>
      <c r="E44" s="25">
        <f t="shared" si="10"/>
        <v>7.5859099805434704E-2</v>
      </c>
      <c r="F44" s="21">
        <f>SUM('Summary -yearly split'!J39:L39)</f>
        <v>24816.788999999993</v>
      </c>
      <c r="G44" s="21">
        <f>SUM('Summary -yearly split'!M39:O39)</f>
        <v>65937.350959999996</v>
      </c>
      <c r="H44" s="213">
        <f t="shared" si="7"/>
        <v>33.686616860787517</v>
      </c>
      <c r="I44" s="214">
        <f t="shared" si="8"/>
        <v>89.504177136083172</v>
      </c>
      <c r="J44" s="21">
        <f t="shared" si="11"/>
        <v>2656.9654502844837</v>
      </c>
      <c r="K44" s="32"/>
    </row>
    <row r="45" spans="1:11" x14ac:dyDescent="0.25">
      <c r="A45" s="210" t="s">
        <v>402</v>
      </c>
      <c r="B45" s="210" t="s">
        <v>300</v>
      </c>
      <c r="C45" s="21">
        <f>SUM('Summary -yearly split'!D7:F7)</f>
        <v>711045.185574</v>
      </c>
      <c r="D45" s="227">
        <f t="shared" si="9"/>
        <v>1.1398802897813756E-3</v>
      </c>
      <c r="E45" s="25">
        <f>G45/SUM($G$42:$G$47)</f>
        <v>0.16137424333076605</v>
      </c>
      <c r="F45" s="21">
        <f>SUM('Summary -yearly split'!J38:L38)</f>
        <v>17154.905999999999</v>
      </c>
      <c r="G45" s="21">
        <f>SUM('Summary -yearly split'!M38:O38)</f>
        <v>140267.81422000009</v>
      </c>
      <c r="H45" s="213">
        <f t="shared" si="7"/>
        <v>5.0691970180612937</v>
      </c>
      <c r="I45" s="214">
        <f t="shared" si="8"/>
        <v>41.448503744293326</v>
      </c>
      <c r="J45" s="21">
        <f t="shared" si="11"/>
        <v>8176.5422800917768</v>
      </c>
      <c r="K45" s="32"/>
    </row>
    <row r="46" spans="1:11" x14ac:dyDescent="0.25">
      <c r="A46" s="210" t="s">
        <v>402</v>
      </c>
      <c r="B46" s="210" t="s">
        <v>312</v>
      </c>
      <c r="C46" s="21">
        <f>SUM('Summary -yearly split'!D8:F8)</f>
        <v>2723550.9810577002</v>
      </c>
      <c r="D46" s="227">
        <f>C46/$C$1</f>
        <v>4.3661389522189611E-3</v>
      </c>
      <c r="E46" s="25">
        <f>G46/SUM($G$42:$G$47)</f>
        <v>0.16536304029496363</v>
      </c>
      <c r="F46" s="21" t="s">
        <v>379</v>
      </c>
      <c r="G46" s="21">
        <f>SUM('Summary -yearly split'!M40:O40)</f>
        <v>143734.90921599997</v>
      </c>
      <c r="H46" s="213">
        <f t="shared" si="7"/>
        <v>18.948430801628295</v>
      </c>
      <c r="I46" s="214">
        <f t="shared" si="8"/>
        <v>0</v>
      </c>
      <c r="J46" s="21">
        <f t="shared" si="11"/>
        <v>0</v>
      </c>
      <c r="K46" s="32"/>
    </row>
    <row r="47" spans="1:11" x14ac:dyDescent="0.25">
      <c r="A47" s="210" t="s">
        <v>402</v>
      </c>
      <c r="B47" s="211" t="s">
        <v>334</v>
      </c>
      <c r="C47" s="21">
        <f>SUM('Summary -yearly split'!D9:F9)</f>
        <v>2551911.1649751998</v>
      </c>
      <c r="D47" s="285">
        <f t="shared" si="9"/>
        <v>4.0909822571684176E-3</v>
      </c>
      <c r="E47" s="25">
        <f t="shared" si="10"/>
        <v>0.26228649670653542</v>
      </c>
      <c r="F47" s="21">
        <v>1326.0767333019996</v>
      </c>
      <c r="G47" s="21">
        <v>227981.57148931388</v>
      </c>
      <c r="H47" s="213">
        <f t="shared" si="7"/>
        <v>11.193497563441504</v>
      </c>
      <c r="I47" s="359">
        <f t="shared" si="8"/>
        <v>1924.4068619021834</v>
      </c>
      <c r="J47" s="21">
        <f>IFERROR(G47/F47*1000,0)</f>
        <v>171921.85471924237</v>
      </c>
      <c r="K47" s="32"/>
    </row>
    <row r="48" spans="1:11" x14ac:dyDescent="0.25">
      <c r="A48" s="212"/>
      <c r="B48" s="212" t="s">
        <v>333</v>
      </c>
      <c r="C48" s="23">
        <f>SUM(C42:C47)</f>
        <v>35679942.893997803</v>
      </c>
      <c r="D48" s="24">
        <f>C48/$C$1</f>
        <v>5.7198704766647276E-2</v>
      </c>
      <c r="E48" s="276">
        <f>SUM(E42:E47)</f>
        <v>0.99999999999999978</v>
      </c>
      <c r="F48" s="23">
        <f>SUM(F42:F47)</f>
        <v>1053904.901733302</v>
      </c>
      <c r="G48" s="23">
        <f>SUM(G42:G47)</f>
        <v>869208.19162259693</v>
      </c>
      <c r="H48" s="206">
        <f>(C48/G48)*1000/1000</f>
        <v>41.04878812450233</v>
      </c>
      <c r="I48" s="206">
        <f t="shared" si="8"/>
        <v>33.854992832196601</v>
      </c>
      <c r="J48" s="23">
        <f t="shared" si="11"/>
        <v>824.75011757992195</v>
      </c>
    </row>
  </sheetData>
  <conditionalFormatting sqref="D3:D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F3:F23 G3:G23 F44:G4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8BE9-8210-4140-AEDD-9C170ACE07ED}">
  <dimension ref="A1:AP69"/>
  <sheetViews>
    <sheetView showGridLines="0"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T7" sqref="T7"/>
    </sheetView>
  </sheetViews>
  <sheetFormatPr defaultRowHeight="15" zeroHeight="1" x14ac:dyDescent="0.25"/>
  <cols>
    <col min="1" max="1" width="1.5703125" style="19" customWidth="1"/>
    <col min="2" max="2" width="12.42578125" customWidth="1"/>
    <col min="3" max="3" width="18" customWidth="1"/>
    <col min="4" max="6" width="12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0.5703125" customWidth="1"/>
    <col min="17" max="17" width="10.42578125" customWidth="1"/>
    <col min="18" max="18" width="11.140625" customWidth="1"/>
    <col min="19" max="19" width="11.42578125" customWidth="1"/>
    <col min="20" max="20" width="12.42578125" customWidth="1"/>
    <col min="21" max="21" width="12" customWidth="1"/>
    <col min="22" max="22" width="10.7109375" customWidth="1"/>
    <col min="23" max="23" width="12.42578125" customWidth="1"/>
    <col min="24" max="24" width="11.140625" customWidth="1"/>
  </cols>
  <sheetData>
    <row r="1" spans="1:27" ht="15.75" thickBot="1" x14ac:dyDescent="0.3">
      <c r="A1" s="19" t="s">
        <v>254</v>
      </c>
      <c r="C1" s="268" t="s">
        <v>465</v>
      </c>
      <c r="D1" s="269">
        <v>227447114.081</v>
      </c>
      <c r="E1" s="269">
        <v>206999240.68800005</v>
      </c>
      <c r="F1" s="269">
        <v>189342995.69899997</v>
      </c>
    </row>
    <row r="2" spans="1:27" ht="30" customHeight="1" thickBot="1" x14ac:dyDescent="0.3">
      <c r="B2" s="365" t="s">
        <v>227</v>
      </c>
      <c r="C2" s="367" t="s">
        <v>228</v>
      </c>
      <c r="D2" s="362" t="s">
        <v>229</v>
      </c>
      <c r="E2" s="363"/>
      <c r="F2" s="364"/>
      <c r="G2" s="362" t="s">
        <v>230</v>
      </c>
      <c r="H2" s="363"/>
      <c r="I2" s="364"/>
      <c r="J2" s="362" t="s">
        <v>303</v>
      </c>
      <c r="K2" s="363"/>
      <c r="L2" s="364"/>
      <c r="M2" s="362" t="s">
        <v>383</v>
      </c>
      <c r="N2" s="363"/>
      <c r="O2" s="364"/>
      <c r="P2" s="369" t="s">
        <v>466</v>
      </c>
      <c r="Q2" s="370"/>
      <c r="R2" s="371"/>
      <c r="S2" s="369" t="s">
        <v>305</v>
      </c>
      <c r="T2" s="370"/>
      <c r="U2" s="371"/>
      <c r="V2" s="362" t="s">
        <v>307</v>
      </c>
      <c r="W2" s="363"/>
      <c r="X2" s="364"/>
    </row>
    <row r="3" spans="1:27" x14ac:dyDescent="0.25">
      <c r="B3" s="366"/>
      <c r="C3" s="368"/>
      <c r="D3" s="119">
        <v>2019</v>
      </c>
      <c r="E3" s="120">
        <v>2020</v>
      </c>
      <c r="F3" s="121">
        <v>2021</v>
      </c>
      <c r="G3" s="274">
        <v>2019</v>
      </c>
      <c r="H3" s="120">
        <v>2020</v>
      </c>
      <c r="I3" s="121">
        <v>2021</v>
      </c>
      <c r="J3" s="119">
        <v>2019</v>
      </c>
      <c r="K3" s="120">
        <v>2020</v>
      </c>
      <c r="L3" s="121">
        <v>2021</v>
      </c>
      <c r="M3" s="119">
        <v>2019</v>
      </c>
      <c r="N3" s="120">
        <v>2020</v>
      </c>
      <c r="O3" s="121">
        <v>2021</v>
      </c>
      <c r="P3" s="119">
        <v>2019</v>
      </c>
      <c r="Q3" s="120">
        <v>2020</v>
      </c>
      <c r="R3" s="121">
        <v>2021</v>
      </c>
      <c r="S3" s="119">
        <v>2019</v>
      </c>
      <c r="T3" s="120">
        <v>2020</v>
      </c>
      <c r="U3" s="121">
        <v>2021</v>
      </c>
      <c r="V3" s="119">
        <v>2019</v>
      </c>
      <c r="W3" s="120">
        <v>2020</v>
      </c>
      <c r="X3" s="121">
        <v>2021</v>
      </c>
    </row>
    <row r="4" spans="1:27" x14ac:dyDescent="0.25">
      <c r="B4" s="257" t="s">
        <v>402</v>
      </c>
      <c r="C4" s="257" t="s">
        <v>15</v>
      </c>
      <c r="D4" s="254">
        <f>SUM('Detailed Media Summary'!D4:D14)</f>
        <v>6723368.1918559</v>
      </c>
      <c r="E4" s="252">
        <f>SUM('Detailed Media Summary'!E4:E14)</f>
        <v>9858591.3644213006</v>
      </c>
      <c r="F4" s="253">
        <f>SUM('Detailed Media Summary'!F4:F14)</f>
        <v>7856308.8199183</v>
      </c>
      <c r="G4" s="218">
        <f>D4/$D$1</f>
        <v>2.9560138492069541E-2</v>
      </c>
      <c r="H4" s="219">
        <f>E4/$E$1</f>
        <v>4.7626219940007791E-2</v>
      </c>
      <c r="I4" s="348">
        <f>F4/$F$1</f>
        <v>4.1492471326520758E-2</v>
      </c>
      <c r="J4" s="254">
        <f>SUM('Detailed Media Summary'!J4:J14)</f>
        <v>245841.63699999996</v>
      </c>
      <c r="K4" s="252">
        <f>SUM('Detailed Media Summary'!K4:K14)</f>
        <v>383645.17800000001</v>
      </c>
      <c r="L4" s="350">
        <f>SUM('Detailed Media Summary'!L4:L14)</f>
        <v>272478.701</v>
      </c>
      <c r="M4" s="254">
        <f>SUM('Detailed Media Summary'!M4:M14)</f>
        <v>89747.641783285289</v>
      </c>
      <c r="N4" s="252">
        <f>SUM('Detailed Media Summary'!N4:N14)</f>
        <v>49235.875643579726</v>
      </c>
      <c r="O4" s="253">
        <f>SUM('Detailed Media Summary'!O4:O14)</f>
        <v>64899.882495461585</v>
      </c>
      <c r="P4" s="328">
        <f t="shared" ref="P4:R9" si="0">(IFERROR(D4/M4,0)*1000)/1000</f>
        <v>74.914148809512994</v>
      </c>
      <c r="Q4" s="232">
        <f t="shared" si="0"/>
        <v>200.23186823746161</v>
      </c>
      <c r="R4" s="233">
        <f t="shared" si="0"/>
        <v>121.05274336155674</v>
      </c>
      <c r="S4" s="243">
        <f t="shared" ref="S4:U9" si="1">(IFERROR(D4/J4,0)*1000)/1000</f>
        <v>27.348370576689177</v>
      </c>
      <c r="T4" s="244">
        <f t="shared" si="1"/>
        <v>25.697159588491687</v>
      </c>
      <c r="U4" s="245">
        <f t="shared" si="1"/>
        <v>28.832744691917405</v>
      </c>
      <c r="V4" s="254">
        <f>IFERROR(M4/J4*1000,0)</f>
        <v>365.06282206087531</v>
      </c>
      <c r="W4" s="252">
        <f t="shared" ref="V4:X10" si="2">IFERROR(N4/K4*1000,0)</f>
        <v>128.33701155910197</v>
      </c>
      <c r="X4" s="253">
        <f t="shared" si="2"/>
        <v>238.18332316352897</v>
      </c>
    </row>
    <row r="5" spans="1:27" x14ac:dyDescent="0.25">
      <c r="B5" s="257" t="s">
        <v>402</v>
      </c>
      <c r="C5" s="257" t="s">
        <v>18</v>
      </c>
      <c r="D5" s="254">
        <f>SUM('Detailed Media Summary'!D15:D22)</f>
        <v>150582.40591269999</v>
      </c>
      <c r="E5" s="252">
        <f>SUM('Detailed Media Summary'!E15:E22)</f>
        <v>0</v>
      </c>
      <c r="F5" s="253">
        <f>SUM('Detailed Media Summary'!F15:F22)</f>
        <v>2883378.5016779001</v>
      </c>
      <c r="G5" s="218">
        <f t="shared" ref="G5:G9" si="3">D5/$D$1</f>
        <v>6.6205459023355021E-4</v>
      </c>
      <c r="H5" s="219">
        <f t="shared" ref="H5:H7" si="4">E5/$E$1</f>
        <v>0</v>
      </c>
      <c r="I5" s="348">
        <f t="shared" ref="I5:I9" si="5">F5/$F$1</f>
        <v>1.5228334647570641E-2</v>
      </c>
      <c r="J5" s="349">
        <f>SUM('Detailed Media Summary'!J15:J22)</f>
        <v>5221.1630000000005</v>
      </c>
      <c r="K5" s="252">
        <f>SUM('Detailed Media Summary'!K15:K22)</f>
        <v>0</v>
      </c>
      <c r="L5" s="351">
        <f>SUM('Detailed Media Summary'!L15:L22)</f>
        <v>103420.451</v>
      </c>
      <c r="M5" s="254">
        <f>SUM('Detailed Media Summary'!M15:M22)</f>
        <v>9398.273330138305</v>
      </c>
      <c r="N5" s="252">
        <f>SUM('Detailed Media Summary'!N15:N22)</f>
        <v>0</v>
      </c>
      <c r="O5" s="253">
        <f>SUM('Detailed Media Summary'!O15:O22)</f>
        <v>78004.872484818028</v>
      </c>
      <c r="P5" s="328">
        <f t="shared" si="0"/>
        <v>16.022348001926439</v>
      </c>
      <c r="Q5" s="232">
        <f t="shared" si="0"/>
        <v>0</v>
      </c>
      <c r="R5" s="233">
        <f t="shared" si="0"/>
        <v>36.9640819839695</v>
      </c>
      <c r="S5" s="243">
        <f t="shared" si="1"/>
        <v>28.840778560772755</v>
      </c>
      <c r="T5" s="244">
        <f t="shared" si="1"/>
        <v>0</v>
      </c>
      <c r="U5" s="245">
        <f t="shared" si="1"/>
        <v>27.880157877844685</v>
      </c>
      <c r="V5" s="254">
        <f t="shared" si="2"/>
        <v>1800.0344616971936</v>
      </c>
      <c r="W5" s="252">
        <f t="shared" si="2"/>
        <v>0</v>
      </c>
      <c r="X5" s="253">
        <f t="shared" si="2"/>
        <v>754.2499740676825</v>
      </c>
    </row>
    <row r="6" spans="1:27" x14ac:dyDescent="0.25">
      <c r="B6" s="257" t="s">
        <v>402</v>
      </c>
      <c r="C6" s="257" t="s">
        <v>299</v>
      </c>
      <c r="D6" s="254">
        <f>'Detailed Media Summary'!D24</f>
        <v>877927.57695400005</v>
      </c>
      <c r="E6" s="252">
        <f>'Detailed Media Summary'!E24</f>
        <v>1264958.4160588</v>
      </c>
      <c r="F6" s="253">
        <f>'Detailed Media Summary'!F24</f>
        <v>78320.285591999971</v>
      </c>
      <c r="G6" s="218">
        <f t="shared" si="3"/>
        <v>3.8599196147256743E-3</v>
      </c>
      <c r="H6" s="219">
        <f t="shared" si="4"/>
        <v>6.1109326384699673E-3</v>
      </c>
      <c r="I6" s="348">
        <f t="shared" si="5"/>
        <v>4.1364237057126918E-4</v>
      </c>
      <c r="J6" s="254">
        <f t="shared" ref="J6:O6" si="6">J39</f>
        <v>13726.821</v>
      </c>
      <c r="K6" s="252">
        <f t="shared" si="6"/>
        <v>9250.4099999999944</v>
      </c>
      <c r="L6" s="350">
        <f t="shared" si="6"/>
        <v>1839.5580000000004</v>
      </c>
      <c r="M6" s="254">
        <f t="shared" si="6"/>
        <v>35043.890959999997</v>
      </c>
      <c r="N6" s="252">
        <f t="shared" si="6"/>
        <v>22163.218479999985</v>
      </c>
      <c r="O6" s="253">
        <f t="shared" si="6"/>
        <v>8730.2415200000087</v>
      </c>
      <c r="P6" s="328">
        <f t="shared" si="0"/>
        <v>25.052228873674139</v>
      </c>
      <c r="Q6" s="232">
        <f t="shared" si="0"/>
        <v>57.074671587084438</v>
      </c>
      <c r="R6" s="233">
        <f t="shared" si="0"/>
        <v>8.9711476380781612</v>
      </c>
      <c r="S6" s="243">
        <f t="shared" si="1"/>
        <v>63.957093703924606</v>
      </c>
      <c r="T6" s="244">
        <f>(IFERROR(E6/K6,0)*1000)/1000</f>
        <v>136.74620001262653</v>
      </c>
      <c r="U6" s="245">
        <f t="shared" si="1"/>
        <v>42.575600003913955</v>
      </c>
      <c r="V6" s="254">
        <f t="shared" si="2"/>
        <v>2552.9502395347031</v>
      </c>
      <c r="W6" s="252">
        <f t="shared" si="2"/>
        <v>2395.9174220385908</v>
      </c>
      <c r="X6" s="253">
        <f t="shared" si="2"/>
        <v>4745.8365107270374</v>
      </c>
    </row>
    <row r="7" spans="1:27" x14ac:dyDescent="0.25">
      <c r="B7" s="257" t="s">
        <v>402</v>
      </c>
      <c r="C7" s="257" t="s">
        <v>300</v>
      </c>
      <c r="D7" s="254">
        <f>'Detailed Media Summary'!D23</f>
        <v>272637.73618449998</v>
      </c>
      <c r="E7" s="252">
        <f>'Detailed Media Summary'!E23</f>
        <v>393351.7444126</v>
      </c>
      <c r="F7" s="253">
        <f>'Detailed Media Summary'!F23</f>
        <v>45055.7049769</v>
      </c>
      <c r="G7" s="218">
        <f t="shared" si="3"/>
        <v>1.1986862848803014E-3</v>
      </c>
      <c r="H7" s="219">
        <f t="shared" si="4"/>
        <v>1.9002569434806772E-3</v>
      </c>
      <c r="I7" s="348">
        <f t="shared" si="5"/>
        <v>2.3795812890023882E-4</v>
      </c>
      <c r="J7" s="254">
        <f t="shared" ref="J7:O7" si="7">J38</f>
        <v>7977.2140000000018</v>
      </c>
      <c r="K7" s="252">
        <f t="shared" si="7"/>
        <v>7370.070999999999</v>
      </c>
      <c r="L7" s="350">
        <f t="shared" si="7"/>
        <v>1807.6209999999996</v>
      </c>
      <c r="M7" s="254">
        <f t="shared" si="7"/>
        <v>68354.579709999933</v>
      </c>
      <c r="N7" s="252">
        <f t="shared" si="7"/>
        <v>51262.14587000016</v>
      </c>
      <c r="O7" s="253">
        <f t="shared" si="7"/>
        <v>20651.088639999991</v>
      </c>
      <c r="P7" s="328">
        <f t="shared" si="0"/>
        <v>3.9885803898025349</v>
      </c>
      <c r="Q7" s="232">
        <f t="shared" si="0"/>
        <v>7.673337464454427</v>
      </c>
      <c r="R7" s="233">
        <f t="shared" si="0"/>
        <v>2.181759313629096</v>
      </c>
      <c r="S7" s="243">
        <f t="shared" si="1"/>
        <v>34.177061839446694</v>
      </c>
      <c r="T7" s="244">
        <f t="shared" si="1"/>
        <v>53.371500004898195</v>
      </c>
      <c r="U7" s="245">
        <f t="shared" si="1"/>
        <v>24.925415768515641</v>
      </c>
      <c r="V7" s="254">
        <f t="shared" si="2"/>
        <v>8568.7283442565185</v>
      </c>
      <c r="W7" s="252">
        <f t="shared" si="2"/>
        <v>6955.4480370677793</v>
      </c>
      <c r="X7" s="253">
        <f t="shared" si="2"/>
        <v>11424.457140075267</v>
      </c>
    </row>
    <row r="8" spans="1:27" x14ac:dyDescent="0.25">
      <c r="B8" s="257" t="s">
        <v>402</v>
      </c>
      <c r="C8" s="257" t="s">
        <v>312</v>
      </c>
      <c r="D8" s="254">
        <f>'Detailed Media Summary'!D25</f>
        <v>1951551.1936675</v>
      </c>
      <c r="E8" s="252">
        <f>'Detailed Media Summary'!E25</f>
        <v>573413.41075950011</v>
      </c>
      <c r="F8" s="253">
        <f>'Detailed Media Summary'!F25</f>
        <v>198586.37663069999</v>
      </c>
      <c r="G8" s="218">
        <f>D8/$D$1</f>
        <v>8.5802416159586909E-3</v>
      </c>
      <c r="H8" s="219">
        <f>E8/$E$1</f>
        <v>2.7701232567503881E-3</v>
      </c>
      <c r="I8" s="348">
        <f>F8/$F$1</f>
        <v>1.0488181825663849E-3</v>
      </c>
      <c r="J8" s="254">
        <f t="shared" ref="J8:O8" si="8">J40</f>
        <v>0</v>
      </c>
      <c r="K8" s="252">
        <f t="shared" si="8"/>
        <v>0</v>
      </c>
      <c r="L8" s="350">
        <f t="shared" si="8"/>
        <v>0</v>
      </c>
      <c r="M8" s="254">
        <f t="shared" si="8"/>
        <v>105767.07079999999</v>
      </c>
      <c r="N8" s="252">
        <f t="shared" si="8"/>
        <v>23823.732215999989</v>
      </c>
      <c r="O8" s="253">
        <f t="shared" si="8"/>
        <v>14144.106199999998</v>
      </c>
      <c r="P8" s="328">
        <f t="shared" si="0"/>
        <v>18.45140627329825</v>
      </c>
      <c r="Q8" s="232">
        <f t="shared" si="0"/>
        <v>24.06900000220773</v>
      </c>
      <c r="R8" s="233">
        <f t="shared" si="0"/>
        <v>14.040220981280529</v>
      </c>
      <c r="S8" s="243">
        <f t="shared" si="1"/>
        <v>0</v>
      </c>
      <c r="T8" s="244">
        <f t="shared" si="1"/>
        <v>0</v>
      </c>
      <c r="U8" s="245">
        <f t="shared" si="1"/>
        <v>0</v>
      </c>
      <c r="V8" s="254">
        <f t="shared" si="2"/>
        <v>0</v>
      </c>
      <c r="W8" s="252">
        <f t="shared" si="2"/>
        <v>0</v>
      </c>
      <c r="X8" s="253">
        <f t="shared" si="2"/>
        <v>0</v>
      </c>
    </row>
    <row r="9" spans="1:27" x14ac:dyDescent="0.25">
      <c r="B9" s="257" t="s">
        <v>402</v>
      </c>
      <c r="C9" s="257" t="s">
        <v>334</v>
      </c>
      <c r="D9" s="254">
        <f>SUM(D42:D43)</f>
        <v>0</v>
      </c>
      <c r="E9" s="252">
        <f>SUM(E42:E43)</f>
        <v>0</v>
      </c>
      <c r="F9" s="253">
        <f>SUM('Detailed Media Summary'!F27:F28)</f>
        <v>2551911.1649751998</v>
      </c>
      <c r="G9" s="218">
        <f t="shared" si="3"/>
        <v>0</v>
      </c>
      <c r="H9" s="219">
        <f>E9/$E$1</f>
        <v>0</v>
      </c>
      <c r="I9" s="348">
        <f t="shared" si="5"/>
        <v>1.3477716223693814E-2</v>
      </c>
      <c r="J9" s="254">
        <f t="shared" ref="J9:N9" si="9">SUM(J42:J43)</f>
        <v>0</v>
      </c>
      <c r="K9" s="252">
        <f t="shared" si="9"/>
        <v>0</v>
      </c>
      <c r="L9" s="350">
        <f t="shared" si="9"/>
        <v>1326.0767333019996</v>
      </c>
      <c r="M9" s="254">
        <f t="shared" si="9"/>
        <v>0</v>
      </c>
      <c r="N9" s="252">
        <f t="shared" si="9"/>
        <v>0</v>
      </c>
      <c r="O9" s="253">
        <v>227981.57148931388</v>
      </c>
      <c r="P9" s="328">
        <f t="shared" si="0"/>
        <v>0</v>
      </c>
      <c r="Q9" s="232">
        <f t="shared" si="0"/>
        <v>0</v>
      </c>
      <c r="R9" s="233">
        <f t="shared" si="0"/>
        <v>11.193497563441504</v>
      </c>
      <c r="S9" s="243">
        <f t="shared" si="1"/>
        <v>0</v>
      </c>
      <c r="T9" s="244">
        <f t="shared" si="1"/>
        <v>0</v>
      </c>
      <c r="U9" s="245">
        <f t="shared" si="1"/>
        <v>1924.4068619021834</v>
      </c>
      <c r="V9" s="254">
        <f t="shared" si="2"/>
        <v>0</v>
      </c>
      <c r="W9" s="252">
        <f t="shared" si="2"/>
        <v>0</v>
      </c>
      <c r="X9" s="253">
        <f t="shared" si="2"/>
        <v>171921.85471924237</v>
      </c>
    </row>
    <row r="10" spans="1:27" hidden="1" x14ac:dyDescent="0.25">
      <c r="B10" s="257" t="s">
        <v>403</v>
      </c>
      <c r="C10" s="257"/>
      <c r="D10" s="357">
        <f>D1-D12</f>
        <v>217471046.97642541</v>
      </c>
      <c r="E10" s="357" t="e">
        <f t="shared" ref="E10:F10" si="10">SUM(E48:E59)</f>
        <v>#N/A</v>
      </c>
      <c r="F10" s="357" t="e">
        <f t="shared" si="10"/>
        <v>#N/A</v>
      </c>
      <c r="G10" s="218">
        <f>SUM(G48:G50)</f>
        <v>0.11557750993493202</v>
      </c>
      <c r="H10" s="219" t="e">
        <f>E10/$E$1</f>
        <v>#N/A</v>
      </c>
      <c r="I10" s="348" t="e">
        <f>F10/$F$1</f>
        <v>#N/A</v>
      </c>
      <c r="J10" s="254">
        <f t="shared" ref="J10:O10" si="11">SUM(J48:J53)</f>
        <v>4776449</v>
      </c>
      <c r="K10" s="252">
        <f t="shared" si="11"/>
        <v>3895666</v>
      </c>
      <c r="L10" s="350">
        <f t="shared" si="11"/>
        <v>3844223</v>
      </c>
      <c r="M10" s="254">
        <f t="shared" si="11"/>
        <v>0</v>
      </c>
      <c r="N10" s="252">
        <f t="shared" si="11"/>
        <v>0</v>
      </c>
      <c r="O10" s="253">
        <f t="shared" si="11"/>
        <v>0</v>
      </c>
      <c r="P10" s="328">
        <f t="shared" ref="P10" si="12">IFERROR(D10/M10,0)*1000</f>
        <v>0</v>
      </c>
      <c r="Q10" s="232">
        <f t="shared" ref="Q10" si="13">IFERROR(E10/N10,0)*1000</f>
        <v>0</v>
      </c>
      <c r="R10" s="233">
        <f t="shared" ref="R10" si="14">IFERROR(F10/O10,0)*1000</f>
        <v>0</v>
      </c>
      <c r="S10" s="243">
        <f t="shared" ref="S10:U10" si="15">IFERROR(D10/J10,0)*1000</f>
        <v>45529.858473611966</v>
      </c>
      <c r="T10" s="244">
        <f t="shared" si="15"/>
        <v>0</v>
      </c>
      <c r="U10" s="245">
        <f t="shared" si="15"/>
        <v>0</v>
      </c>
      <c r="V10" s="254">
        <f t="shared" si="2"/>
        <v>0</v>
      </c>
      <c r="W10" s="252">
        <f t="shared" si="2"/>
        <v>0</v>
      </c>
      <c r="X10" s="253">
        <f t="shared" si="2"/>
        <v>0</v>
      </c>
    </row>
    <row r="11" spans="1:27" x14ac:dyDescent="0.25">
      <c r="B11" s="197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spans="1:27" x14ac:dyDescent="0.25">
      <c r="B12" s="258" t="s">
        <v>402</v>
      </c>
      <c r="C12" s="258" t="s">
        <v>333</v>
      </c>
      <c r="D12" s="51">
        <f>SUM(D4:D9)</f>
        <v>9976067.1045746002</v>
      </c>
      <c r="E12" s="52">
        <f t="shared" ref="E12" si="16">SUM(E4:E9)</f>
        <v>12090314.935652198</v>
      </c>
      <c r="F12" s="53">
        <f>SUM(F4:F9)</f>
        <v>13613560.853770997</v>
      </c>
      <c r="G12" s="218">
        <f>D12/D1</f>
        <v>4.3861040597867759E-2</v>
      </c>
      <c r="H12" s="219">
        <f>E12/E1</f>
        <v>5.8407532778708811E-2</v>
      </c>
      <c r="I12" s="220">
        <f>F12/F1</f>
        <v>7.1898940879823098E-2</v>
      </c>
      <c r="J12" s="51"/>
      <c r="K12" s="52"/>
      <c r="L12" s="53"/>
      <c r="M12" s="51">
        <f>SUM(M4:M10)</f>
        <v>308311.45658342354</v>
      </c>
      <c r="N12" s="51">
        <f>SUM(N4:N10)</f>
        <v>146484.97220957984</v>
      </c>
      <c r="O12" s="51">
        <f>SUM(O4:O10)</f>
        <v>414411.7628295935</v>
      </c>
      <c r="P12" s="263"/>
      <c r="Q12" s="264"/>
      <c r="R12" s="265"/>
      <c r="S12" s="260"/>
      <c r="T12" s="261"/>
      <c r="U12" s="262"/>
      <c r="V12" s="259"/>
      <c r="W12" s="188"/>
      <c r="X12" s="256"/>
    </row>
    <row r="13" spans="1:27" x14ac:dyDescent="0.25">
      <c r="B13" s="258" t="s">
        <v>403</v>
      </c>
      <c r="C13" s="258" t="s">
        <v>333</v>
      </c>
      <c r="D13" s="51">
        <f>D1-D12</f>
        <v>217471046.97642541</v>
      </c>
      <c r="E13" s="52">
        <f t="shared" ref="E13" si="17">E1-E12</f>
        <v>194908925.75234786</v>
      </c>
      <c r="F13" s="53">
        <f>F1-F12</f>
        <v>175729434.84522897</v>
      </c>
      <c r="G13" s="218">
        <f>D13/D1</f>
        <v>0.95613895940213234</v>
      </c>
      <c r="H13" s="219">
        <f>E13/E1</f>
        <v>0.9415924672212912</v>
      </c>
      <c r="I13" s="220">
        <f>F13/F1</f>
        <v>0.92810105912017693</v>
      </c>
      <c r="J13" s="51"/>
      <c r="K13" s="52"/>
      <c r="L13" s="53"/>
      <c r="M13" s="259"/>
      <c r="N13" s="188"/>
      <c r="O13" s="256"/>
      <c r="P13" s="263"/>
      <c r="Q13" s="264"/>
      <c r="R13" s="265"/>
      <c r="S13" s="260"/>
      <c r="T13" s="261"/>
      <c r="U13" s="262"/>
      <c r="V13" s="259"/>
      <c r="W13" s="188"/>
      <c r="X13" s="256"/>
    </row>
    <row r="14" spans="1:27" x14ac:dyDescent="0.25">
      <c r="B14" s="197"/>
      <c r="C14" s="197"/>
      <c r="D14" s="197"/>
      <c r="E14" s="197"/>
      <c r="F14" s="197"/>
      <c r="G14" s="255"/>
      <c r="H14" s="255"/>
      <c r="I14" s="255"/>
      <c r="J14" s="197"/>
      <c r="K14" s="197"/>
      <c r="L14" s="197"/>
      <c r="M14" s="197"/>
      <c r="N14" s="197"/>
      <c r="O14" s="197"/>
      <c r="P14" s="255"/>
      <c r="Q14" s="255"/>
      <c r="R14" s="197"/>
      <c r="S14" s="197"/>
      <c r="T14" s="197"/>
      <c r="U14" s="197"/>
      <c r="V14" s="197"/>
      <c r="W14" s="197"/>
      <c r="X14" s="197"/>
      <c r="Y14" s="185"/>
      <c r="Z14" s="185"/>
      <c r="AA14" s="185"/>
    </row>
    <row r="15" spans="1:27" x14ac:dyDescent="0.25">
      <c r="B15" s="197"/>
      <c r="C15" s="197"/>
      <c r="D15" s="297"/>
      <c r="E15" s="297"/>
      <c r="F15" s="297"/>
      <c r="G15" s="255"/>
      <c r="H15" s="255"/>
      <c r="I15" s="255"/>
      <c r="J15" s="197"/>
      <c r="K15" s="197"/>
      <c r="L15" s="197"/>
      <c r="M15" s="273"/>
      <c r="N15" s="273"/>
      <c r="O15" s="197"/>
      <c r="P15" s="273"/>
      <c r="Q15" s="273"/>
      <c r="R15" s="197"/>
      <c r="S15" s="197"/>
      <c r="T15" s="197"/>
      <c r="U15" s="197"/>
      <c r="V15" s="197"/>
      <c r="W15" s="197"/>
      <c r="X15" s="197"/>
      <c r="Y15" s="185"/>
      <c r="Z15" s="185"/>
      <c r="AA15" s="185"/>
    </row>
    <row r="16" spans="1:27" x14ac:dyDescent="0.25">
      <c r="B16" s="197"/>
      <c r="C16" s="197"/>
      <c r="D16" s="197"/>
      <c r="E16" s="197"/>
      <c r="F16" s="197"/>
      <c r="G16" s="255"/>
      <c r="H16" s="255"/>
      <c r="I16" s="255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85"/>
      <c r="Z16" s="185"/>
      <c r="AA16" s="185"/>
    </row>
    <row r="17" spans="1:27" x14ac:dyDescent="0.25">
      <c r="B17" s="197"/>
      <c r="C17" s="298"/>
      <c r="D17" s="197"/>
      <c r="E17" s="197"/>
      <c r="F17" s="197"/>
      <c r="G17" s="255"/>
      <c r="H17" s="255"/>
      <c r="I17" s="255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85"/>
      <c r="Z17" s="185"/>
      <c r="AA17" s="185"/>
    </row>
    <row r="18" spans="1:27" hidden="1" x14ac:dyDescent="0.25">
      <c r="B18" s="197"/>
      <c r="C18" s="299"/>
      <c r="D18" s="197"/>
      <c r="E18" s="197"/>
      <c r="F18" s="197"/>
      <c r="G18" s="255"/>
      <c r="H18" s="255"/>
      <c r="I18" s="255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85"/>
      <c r="Z18" s="185"/>
      <c r="AA18" s="185"/>
    </row>
    <row r="19" spans="1:27" hidden="1" x14ac:dyDescent="0.25">
      <c r="B19" s="197"/>
      <c r="C19" s="298"/>
      <c r="D19" s="197"/>
      <c r="E19" s="197"/>
      <c r="F19" s="197"/>
      <c r="G19" s="255"/>
      <c r="H19" s="255"/>
      <c r="I19" s="255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85"/>
      <c r="Z19" s="185"/>
      <c r="AA19" s="185"/>
    </row>
    <row r="20" spans="1:27" hidden="1" x14ac:dyDescent="0.25">
      <c r="B20" s="197"/>
      <c r="C20" s="197"/>
      <c r="D20" s="197"/>
      <c r="E20" s="197"/>
      <c r="F20" s="197"/>
      <c r="G20" s="255"/>
      <c r="H20" s="255"/>
      <c r="I20" s="255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85"/>
      <c r="Z20" s="185"/>
      <c r="AA20" s="185"/>
    </row>
    <row r="21" spans="1:27" hidden="1" x14ac:dyDescent="0.25">
      <c r="A21" s="19" t="s">
        <v>16</v>
      </c>
      <c r="B21" s="131" t="s">
        <v>15</v>
      </c>
      <c r="C21" s="50" t="s">
        <v>233</v>
      </c>
      <c r="D21" s="51">
        <f>VLOOKUP(A21,'Paste decomps here'!$C$5:$F$76,2,FALSE)</f>
        <v>2488513.7938458999</v>
      </c>
      <c r="E21" s="52">
        <f>VLOOKUP(A21,'Paste decomps here'!$C$5:$F$76,3,FALSE)</f>
        <v>79745.131738399999</v>
      </c>
      <c r="F21" s="53">
        <f>VLOOKUP(A21,'Paste decomps here'!$C$5:$F$76,4,FALSE)</f>
        <v>0</v>
      </c>
      <c r="G21" s="218">
        <f>D21/$D$1</f>
        <v>1.0941065591888203E-2</v>
      </c>
      <c r="H21" s="219">
        <f>E21/$E$1</f>
        <v>3.8524359545161804E-4</v>
      </c>
      <c r="I21" s="220">
        <f>F21/$F$1</f>
        <v>0</v>
      </c>
      <c r="J21" s="51">
        <v>53108.688000000009</v>
      </c>
      <c r="K21" s="52">
        <v>1701.8829999999998</v>
      </c>
      <c r="L21" s="53">
        <v>0</v>
      </c>
      <c r="M21" s="51">
        <v>6464.6828615889999</v>
      </c>
      <c r="N21" s="52">
        <v>1333.0026376392448</v>
      </c>
      <c r="O21" s="53">
        <v>0</v>
      </c>
      <c r="P21" s="231">
        <f>IFERROR(D21/M21,0)*1000</f>
        <v>384939.81021587661</v>
      </c>
      <c r="Q21" s="232">
        <f t="shared" ref="Q21:R21" si="18">IFERROR(E21/N21,0)*1000</f>
        <v>59823.686380417879</v>
      </c>
      <c r="R21" s="233">
        <f t="shared" si="18"/>
        <v>0</v>
      </c>
      <c r="S21" s="243">
        <f>IFERROR(D21/J21,0)*1000</f>
        <v>46857.000004328846</v>
      </c>
      <c r="T21" s="244">
        <f t="shared" ref="T21:U21" si="19">IFERROR(E21/K21,0)*1000</f>
        <v>46857.000004348127</v>
      </c>
      <c r="U21" s="245">
        <f t="shared" si="19"/>
        <v>0</v>
      </c>
      <c r="V21" s="59">
        <f>IFERROR(M21/J21*1000,0)</f>
        <v>121.72552373331081</v>
      </c>
      <c r="W21" s="60">
        <f t="shared" ref="W21:X21" si="20">IFERROR(N21/K21*1000,0)</f>
        <v>783.25163224454616</v>
      </c>
      <c r="X21" s="61">
        <f t="shared" si="20"/>
        <v>0</v>
      </c>
    </row>
    <row r="22" spans="1:27" hidden="1" x14ac:dyDescent="0.25">
      <c r="A22" s="19" t="s">
        <v>17</v>
      </c>
      <c r="B22" s="131" t="s">
        <v>15</v>
      </c>
      <c r="C22" s="50" t="s">
        <v>234</v>
      </c>
      <c r="D22" s="51" t="e">
        <f>VLOOKUP(A22,'Paste decomps here'!$C$5:$F$76,2,FALSE)</f>
        <v>#N/A</v>
      </c>
      <c r="E22" s="52" t="e">
        <f>VLOOKUP(A22,'Paste decomps here'!$C$5:$F$76,3,FALSE)</f>
        <v>#N/A</v>
      </c>
      <c r="F22" s="53" t="e">
        <f>VLOOKUP(A22,'Paste decomps here'!$C$5:$F$76,4,FALSE)</f>
        <v>#N/A</v>
      </c>
      <c r="G22" s="282" t="e">
        <f t="shared" ref="G22:G40" si="21">D22/$D$1</f>
        <v>#N/A</v>
      </c>
      <c r="H22" s="283" t="e">
        <f t="shared" ref="H22:H41" si="22">E22/$E$1</f>
        <v>#N/A</v>
      </c>
      <c r="I22" s="284" t="e">
        <f t="shared" ref="I22:I41" si="23">F22/$F$1</f>
        <v>#N/A</v>
      </c>
      <c r="J22" s="51">
        <v>4256.3169999999991</v>
      </c>
      <c r="K22" s="52">
        <v>37524.750000000007</v>
      </c>
      <c r="L22" s="53">
        <v>46381.930999999997</v>
      </c>
      <c r="M22" s="51">
        <v>7081.7162249999974</v>
      </c>
      <c r="N22" s="52">
        <v>15855.815574542465</v>
      </c>
      <c r="O22" s="53">
        <v>39719.845060220883</v>
      </c>
      <c r="P22" s="231">
        <f t="shared" ref="P22:P44" si="24">IFERROR(D22/M22,0)*1000</f>
        <v>0</v>
      </c>
      <c r="Q22" s="232">
        <f t="shared" ref="Q22:Q44" si="25">IFERROR(E22/N22,0)*1000</f>
        <v>0</v>
      </c>
      <c r="R22" s="233">
        <f t="shared" ref="R22:R44" si="26">IFERROR(F22/O22,0)*1000</f>
        <v>0</v>
      </c>
      <c r="S22" s="243">
        <f t="shared" ref="S22:S44" si="27">IFERROR(D22/J22,0)*1000</f>
        <v>0</v>
      </c>
      <c r="T22" s="244">
        <f t="shared" ref="T22:T44" si="28">IFERROR(E22/K22,0)*1000</f>
        <v>0</v>
      </c>
      <c r="U22" s="245">
        <f t="shared" ref="U22:U44" si="29">IFERROR(F22/L22,0)*1000</f>
        <v>0</v>
      </c>
      <c r="V22" s="59">
        <f t="shared" ref="V22:V44" si="30">IFERROR(M22/J22*1000,0)</f>
        <v>1663.8131570087469</v>
      </c>
      <c r="W22" s="60">
        <f t="shared" ref="W22:W44" si="31">IFERROR(N22/K22*1000,0)</f>
        <v>422.54287036002802</v>
      </c>
      <c r="X22" s="61">
        <f t="shared" ref="X22:X44" si="32">IFERROR(O22/L22*1000,0)</f>
        <v>856.36462742831657</v>
      </c>
    </row>
    <row r="23" spans="1:27" hidden="1" x14ac:dyDescent="0.25">
      <c r="A23" s="19" t="s">
        <v>22</v>
      </c>
      <c r="B23" s="131" t="s">
        <v>15</v>
      </c>
      <c r="C23" s="50" t="s">
        <v>235</v>
      </c>
      <c r="D23" s="51" t="e">
        <f>VLOOKUP(A23,'Paste decomps here'!$C$5:$F$76,2,FALSE)</f>
        <v>#N/A</v>
      </c>
      <c r="E23" s="52" t="e">
        <f>VLOOKUP(A23,'Paste decomps here'!$C$5:$F$76,3,FALSE)</f>
        <v>#N/A</v>
      </c>
      <c r="F23" s="53" t="e">
        <f>VLOOKUP(A23,'Paste decomps here'!$C$5:$F$76,4,FALSE)</f>
        <v>#N/A</v>
      </c>
      <c r="G23" s="218" t="e">
        <f t="shared" si="21"/>
        <v>#N/A</v>
      </c>
      <c r="H23" s="219" t="e">
        <f t="shared" si="22"/>
        <v>#N/A</v>
      </c>
      <c r="I23" s="220" t="e">
        <f t="shared" si="23"/>
        <v>#N/A</v>
      </c>
      <c r="J23" s="51">
        <v>139352.00599999996</v>
      </c>
      <c r="K23" s="52">
        <v>95484.350999999981</v>
      </c>
      <c r="L23" s="53">
        <v>83348.060000000012</v>
      </c>
      <c r="M23" s="51">
        <v>25927.097267308538</v>
      </c>
      <c r="N23" s="52">
        <v>12196.875144165637</v>
      </c>
      <c r="O23" s="53">
        <v>9447.5493970014159</v>
      </c>
      <c r="P23" s="231">
        <f t="shared" si="24"/>
        <v>0</v>
      </c>
      <c r="Q23" s="232">
        <f t="shared" si="25"/>
        <v>0</v>
      </c>
      <c r="R23" s="233">
        <f t="shared" si="26"/>
        <v>0</v>
      </c>
      <c r="S23" s="243">
        <f t="shared" si="27"/>
        <v>0</v>
      </c>
      <c r="T23" s="244">
        <f t="shared" si="28"/>
        <v>0</v>
      </c>
      <c r="U23" s="245">
        <f t="shared" si="29"/>
        <v>0</v>
      </c>
      <c r="V23" s="59">
        <f t="shared" si="30"/>
        <v>186.05471145717516</v>
      </c>
      <c r="W23" s="60">
        <f t="shared" si="31"/>
        <v>127.73690155956172</v>
      </c>
      <c r="X23" s="61">
        <f t="shared" si="32"/>
        <v>113.35056145279704</v>
      </c>
    </row>
    <row r="24" spans="1:27" hidden="1" x14ac:dyDescent="0.25">
      <c r="A24" s="19" t="s">
        <v>23</v>
      </c>
      <c r="B24" s="131" t="s">
        <v>15</v>
      </c>
      <c r="C24" s="50" t="s">
        <v>236</v>
      </c>
      <c r="D24" s="51">
        <f>VLOOKUP(A24,'Paste decomps here'!$C$5:$F$76,2,FALSE)</f>
        <v>2.7073651000000001</v>
      </c>
      <c r="E24" s="52">
        <f>VLOOKUP(A24,'Paste decomps here'!$C$5:$F$76,3,FALSE)</f>
        <v>1228635.9604554998</v>
      </c>
      <c r="F24" s="53">
        <f>VLOOKUP(A24,'Paste decomps here'!$C$5:$F$76,4,FALSE)</f>
        <v>762960.13078649994</v>
      </c>
      <c r="G24" s="218">
        <f t="shared" si="21"/>
        <v>1.1903273035312441E-8</v>
      </c>
      <c r="H24" s="219">
        <f t="shared" si="22"/>
        <v>5.9354611947942523E-3</v>
      </c>
      <c r="I24" s="220">
        <f t="shared" si="23"/>
        <v>4.0295133599733655E-3</v>
      </c>
      <c r="J24" s="51">
        <v>0.3</v>
      </c>
      <c r="K24" s="52">
        <v>36908.834999999999</v>
      </c>
      <c r="L24" s="53">
        <v>32857.361000000004</v>
      </c>
      <c r="M24" s="51">
        <v>3.3450000000000002</v>
      </c>
      <c r="N24" s="52">
        <v>7489.627825000005</v>
      </c>
      <c r="O24" s="53">
        <v>7800.2110750000002</v>
      </c>
      <c r="P24" s="231">
        <f t="shared" si="24"/>
        <v>809.37671150971607</v>
      </c>
      <c r="Q24" s="232">
        <f t="shared" si="25"/>
        <v>164044.99518045131</v>
      </c>
      <c r="R24" s="233">
        <f t="shared" si="26"/>
        <v>97812.75448196764</v>
      </c>
      <c r="S24" s="243">
        <f t="shared" si="27"/>
        <v>9024.5503333333345</v>
      </c>
      <c r="T24" s="244">
        <f t="shared" si="28"/>
        <v>33288.397221302155</v>
      </c>
      <c r="U24" s="245">
        <f t="shared" si="29"/>
        <v>23220.371556513619</v>
      </c>
      <c r="V24" s="59">
        <f t="shared" si="30"/>
        <v>11150</v>
      </c>
      <c r="W24" s="60">
        <f t="shared" si="31"/>
        <v>202.92235788531403</v>
      </c>
      <c r="X24" s="61">
        <f t="shared" si="32"/>
        <v>237.3961522655456</v>
      </c>
    </row>
    <row r="25" spans="1:27" hidden="1" x14ac:dyDescent="0.25">
      <c r="A25" s="19" t="s">
        <v>25</v>
      </c>
      <c r="B25" s="131" t="s">
        <v>15</v>
      </c>
      <c r="C25" s="50" t="s">
        <v>237</v>
      </c>
      <c r="D25" s="51">
        <f>VLOOKUP(A25,'Paste decomps here'!$C$5:$F$76,2,FALSE)</f>
        <v>226890.31016729993</v>
      </c>
      <c r="E25" s="52">
        <f>VLOOKUP(A25,'Paste decomps here'!$C$5:$F$76,3,FALSE)</f>
        <v>69408.697140300006</v>
      </c>
      <c r="F25" s="53">
        <f>VLOOKUP(A25,'Paste decomps here'!$C$5:$F$76,4,FALSE)</f>
        <v>363020.60387650004</v>
      </c>
      <c r="G25" s="218">
        <f t="shared" si="21"/>
        <v>9.9755194118004162E-4</v>
      </c>
      <c r="H25" s="219">
        <f t="shared" si="22"/>
        <v>3.3530894562515027E-4</v>
      </c>
      <c r="I25" s="220">
        <f t="shared" si="23"/>
        <v>1.9172644994673936E-3</v>
      </c>
      <c r="J25" s="51">
        <v>7451.5869999999995</v>
      </c>
      <c r="K25" s="52">
        <v>3749.7580000000003</v>
      </c>
      <c r="L25" s="53">
        <v>10391.176999999998</v>
      </c>
      <c r="M25" s="51">
        <v>3575.7224000000047</v>
      </c>
      <c r="N25" s="52">
        <v>921.39260706989262</v>
      </c>
      <c r="O25" s="53">
        <v>3362.4089792489362</v>
      </c>
      <c r="P25" s="231">
        <f t="shared" si="24"/>
        <v>63452.999082730705</v>
      </c>
      <c r="Q25" s="232">
        <f t="shared" si="25"/>
        <v>75330.208434193555</v>
      </c>
      <c r="R25" s="233">
        <f t="shared" si="26"/>
        <v>107964.44041069275</v>
      </c>
      <c r="S25" s="243">
        <f t="shared" si="27"/>
        <v>30448.58902771986</v>
      </c>
      <c r="T25" s="244">
        <f t="shared" si="28"/>
        <v>18510.180427723604</v>
      </c>
      <c r="U25" s="245">
        <f t="shared" si="29"/>
        <v>34935.465335303219</v>
      </c>
      <c r="V25" s="59">
        <f t="shared" si="30"/>
        <v>479.86051830301454</v>
      </c>
      <c r="W25" s="60">
        <f t="shared" si="31"/>
        <v>245.7205523849519</v>
      </c>
      <c r="X25" s="61">
        <f t="shared" si="32"/>
        <v>323.58307237466335</v>
      </c>
    </row>
    <row r="26" spans="1:27" hidden="1" x14ac:dyDescent="0.25">
      <c r="A26" s="19" t="s">
        <v>27</v>
      </c>
      <c r="B26" s="131" t="s">
        <v>15</v>
      </c>
      <c r="C26" s="50" t="s">
        <v>238</v>
      </c>
      <c r="D26" s="51">
        <f>VLOOKUP(A26,'Paste decomps here'!$C$5:$F$76,2,FALSE)</f>
        <v>0</v>
      </c>
      <c r="E26" s="52">
        <f>VLOOKUP(A26,'Paste decomps here'!$C$5:$F$76,3,FALSE)</f>
        <v>1812324.4076235003</v>
      </c>
      <c r="F26" s="53">
        <f>VLOOKUP(A26,'Paste decomps here'!$C$5:$F$76,4,FALSE)</f>
        <v>0</v>
      </c>
      <c r="G26" s="218">
        <f t="shared" si="21"/>
        <v>0</v>
      </c>
      <c r="H26" s="219">
        <f t="shared" si="22"/>
        <v>8.7552224906714965E-3</v>
      </c>
      <c r="I26" s="220">
        <f t="shared" si="23"/>
        <v>0</v>
      </c>
      <c r="J26" s="51">
        <v>0</v>
      </c>
      <c r="K26" s="52">
        <v>185233.48399999997</v>
      </c>
      <c r="L26" s="53">
        <v>0</v>
      </c>
      <c r="M26" s="51">
        <v>0</v>
      </c>
      <c r="N26" s="52">
        <v>5002.0755582999973</v>
      </c>
      <c r="O26" s="53">
        <v>0</v>
      </c>
      <c r="P26" s="231">
        <f t="shared" si="24"/>
        <v>0</v>
      </c>
      <c r="Q26" s="232">
        <f t="shared" si="25"/>
        <v>362314.48055923329</v>
      </c>
      <c r="R26" s="233">
        <f t="shared" si="26"/>
        <v>0</v>
      </c>
      <c r="S26" s="243">
        <f t="shared" si="27"/>
        <v>0</v>
      </c>
      <c r="T26" s="244">
        <f t="shared" si="28"/>
        <v>9784.0000009042669</v>
      </c>
      <c r="U26" s="245">
        <f t="shared" si="29"/>
        <v>0</v>
      </c>
      <c r="V26" s="59">
        <f t="shared" si="30"/>
        <v>0</v>
      </c>
      <c r="W26" s="60">
        <f t="shared" si="31"/>
        <v>27.004164961341427</v>
      </c>
      <c r="X26" s="61">
        <f t="shared" si="32"/>
        <v>0</v>
      </c>
    </row>
    <row r="27" spans="1:27" hidden="1" x14ac:dyDescent="0.25">
      <c r="A27" s="19" t="s">
        <v>28</v>
      </c>
      <c r="B27" s="131" t="s">
        <v>15</v>
      </c>
      <c r="C27" s="50" t="s">
        <v>239</v>
      </c>
      <c r="D27" s="51">
        <f>VLOOKUP(A27,'Paste decomps here'!$C$5:$F$76,2,FALSE)</f>
        <v>509974.36567900004</v>
      </c>
      <c r="E27" s="52">
        <f>VLOOKUP(A27,'Paste decomps here'!$C$5:$F$76,3,FALSE)</f>
        <v>0</v>
      </c>
      <c r="F27" s="53">
        <f>VLOOKUP(A27,'Paste decomps here'!$C$5:$F$76,4,FALSE)</f>
        <v>19912.772828999998</v>
      </c>
      <c r="G27" s="218">
        <f t="shared" si="21"/>
        <v>2.2421667900230403E-3</v>
      </c>
      <c r="H27" s="219">
        <f t="shared" si="22"/>
        <v>0</v>
      </c>
      <c r="I27" s="220">
        <f t="shared" si="23"/>
        <v>1.051677288377516E-4</v>
      </c>
      <c r="J27" s="51">
        <v>13371.684000000001</v>
      </c>
      <c r="K27" s="52">
        <v>0</v>
      </c>
      <c r="L27" s="53">
        <v>522.11900000000003</v>
      </c>
      <c r="M27" s="51">
        <v>18652.138865139998</v>
      </c>
      <c r="N27" s="52">
        <v>0</v>
      </c>
      <c r="O27" s="53">
        <v>642.50355437142855</v>
      </c>
      <c r="P27" s="231">
        <f t="shared" si="24"/>
        <v>27341.334383485588</v>
      </c>
      <c r="Q27" s="232">
        <f t="shared" si="25"/>
        <v>0</v>
      </c>
      <c r="R27" s="233">
        <f t="shared" si="26"/>
        <v>30992.471082095381</v>
      </c>
      <c r="S27" s="243">
        <f t="shared" si="27"/>
        <v>38138.38000352087</v>
      </c>
      <c r="T27" s="244">
        <f t="shared" si="28"/>
        <v>0</v>
      </c>
      <c r="U27" s="245">
        <f t="shared" si="29"/>
        <v>38138.380003409176</v>
      </c>
      <c r="V27" s="59">
        <f t="shared" si="30"/>
        <v>1394.8982689943912</v>
      </c>
      <c r="W27" s="60">
        <f t="shared" si="31"/>
        <v>0</v>
      </c>
      <c r="X27" s="61">
        <f t="shared" si="32"/>
        <v>1230.5691889615748</v>
      </c>
    </row>
    <row r="28" spans="1:27" hidden="1" x14ac:dyDescent="0.25">
      <c r="A28" s="19" t="s">
        <v>32</v>
      </c>
      <c r="B28" s="131" t="s">
        <v>15</v>
      </c>
      <c r="C28" s="50" t="s">
        <v>240</v>
      </c>
      <c r="D28" s="51">
        <f>VLOOKUP(A28,'Paste decomps here'!$C$5:$F$76,2,FALSE)</f>
        <v>805884.18944830005</v>
      </c>
      <c r="E28" s="52">
        <f>VLOOKUP(A28,'Paste decomps here'!$C$5:$F$76,3,FALSE)</f>
        <v>0</v>
      </c>
      <c r="F28" s="53">
        <f>VLOOKUP(A28,'Paste decomps here'!$C$5:$F$76,4,FALSE)</f>
        <v>825786.83811999997</v>
      </c>
      <c r="G28" s="218">
        <f t="shared" si="21"/>
        <v>3.5431717509561505E-3</v>
      </c>
      <c r="H28" s="219">
        <f t="shared" si="22"/>
        <v>0</v>
      </c>
      <c r="I28" s="220">
        <f t="shared" si="23"/>
        <v>4.3613276269947676E-3</v>
      </c>
      <c r="J28" s="51">
        <v>13364.137000000001</v>
      </c>
      <c r="K28" s="52">
        <v>0</v>
      </c>
      <c r="L28" s="53">
        <v>15653.698999999999</v>
      </c>
      <c r="M28" s="51">
        <v>3042.9391642477503</v>
      </c>
      <c r="N28" s="52">
        <v>0</v>
      </c>
      <c r="O28" s="53">
        <v>4664.4036764089687</v>
      </c>
      <c r="P28" s="231">
        <f t="shared" si="24"/>
        <v>264837.43050693686</v>
      </c>
      <c r="Q28" s="232">
        <f t="shared" si="25"/>
        <v>0</v>
      </c>
      <c r="R28" s="233">
        <f t="shared" si="26"/>
        <v>177040.17392331632</v>
      </c>
      <c r="S28" s="243">
        <f t="shared" si="27"/>
        <v>60302.000005559654</v>
      </c>
      <c r="T28" s="244">
        <f t="shared" si="28"/>
        <v>0</v>
      </c>
      <c r="U28" s="245">
        <f t="shared" si="29"/>
        <v>52753.463454228935</v>
      </c>
      <c r="V28" s="59">
        <f t="shared" si="30"/>
        <v>227.69440063714927</v>
      </c>
      <c r="W28" s="60">
        <f t="shared" si="31"/>
        <v>0</v>
      </c>
      <c r="X28" s="61">
        <f t="shared" si="32"/>
        <v>297.97453473514275</v>
      </c>
    </row>
    <row r="29" spans="1:27" hidden="1" x14ac:dyDescent="0.25">
      <c r="A29" s="19" t="s">
        <v>34</v>
      </c>
      <c r="B29" s="131" t="s">
        <v>15</v>
      </c>
      <c r="C29" s="50" t="s">
        <v>241</v>
      </c>
      <c r="D29" s="51">
        <f>VLOOKUP(A29,'Paste decomps here'!$C$5:$F$76,2,FALSE)</f>
        <v>677415.52033830003</v>
      </c>
      <c r="E29" s="52">
        <f>VLOOKUP(A29,'Paste decomps here'!$C$5:$F$76,3,FALSE)</f>
        <v>0</v>
      </c>
      <c r="F29" s="53">
        <f>VLOOKUP(A29,'Paste decomps here'!$C$5:$F$76,4,FALSE)</f>
        <v>0</v>
      </c>
      <c r="G29" s="218">
        <f t="shared" si="21"/>
        <v>2.9783430010769637E-3</v>
      </c>
      <c r="H29" s="219">
        <f t="shared" si="22"/>
        <v>0</v>
      </c>
      <c r="I29" s="220">
        <f t="shared" si="23"/>
        <v>0</v>
      </c>
      <c r="J29" s="51">
        <v>14936.918</v>
      </c>
      <c r="K29" s="52">
        <v>0</v>
      </c>
      <c r="L29" s="53">
        <v>0</v>
      </c>
      <c r="M29" s="51">
        <v>25000</v>
      </c>
      <c r="N29" s="52">
        <v>0</v>
      </c>
      <c r="O29" s="53">
        <v>0</v>
      </c>
      <c r="P29" s="231">
        <f t="shared" si="24"/>
        <v>27096.620813532001</v>
      </c>
      <c r="Q29" s="232">
        <f t="shared" si="25"/>
        <v>0</v>
      </c>
      <c r="R29" s="233">
        <f t="shared" si="26"/>
        <v>0</v>
      </c>
      <c r="S29" s="243">
        <f t="shared" si="27"/>
        <v>45351.7600041923</v>
      </c>
      <c r="T29" s="244">
        <f t="shared" si="28"/>
        <v>0</v>
      </c>
      <c r="U29" s="245">
        <f t="shared" si="29"/>
        <v>0</v>
      </c>
      <c r="V29" s="59">
        <f t="shared" si="30"/>
        <v>1673.7053788472294</v>
      </c>
      <c r="W29" s="60">
        <f t="shared" si="31"/>
        <v>0</v>
      </c>
      <c r="X29" s="61">
        <f t="shared" si="32"/>
        <v>0</v>
      </c>
    </row>
    <row r="30" spans="1:27" ht="15.75" hidden="1" thickBot="1" x14ac:dyDescent="0.3">
      <c r="A30" s="19" t="s">
        <v>35</v>
      </c>
      <c r="B30" s="132" t="s">
        <v>15</v>
      </c>
      <c r="C30" s="62" t="s">
        <v>242</v>
      </c>
      <c r="D30" s="63" t="e">
        <f>VLOOKUP(A30,'Paste decomps here'!$C$5:$F$76,2,FALSE)</f>
        <v>#N/A</v>
      </c>
      <c r="E30" s="64" t="e">
        <f>VLOOKUP(A30,'Paste decomps here'!$C$5:$F$76,3,FALSE)</f>
        <v>#N/A</v>
      </c>
      <c r="F30" s="65" t="e">
        <f>VLOOKUP(A30,'Paste decomps here'!$C$5:$F$76,4,FALSE)</f>
        <v>#N/A</v>
      </c>
      <c r="G30" s="221" t="e">
        <f t="shared" si="21"/>
        <v>#N/A</v>
      </c>
      <c r="H30" s="286" t="e">
        <f t="shared" si="22"/>
        <v>#N/A</v>
      </c>
      <c r="I30" s="223" t="e">
        <f t="shared" si="23"/>
        <v>#N/A</v>
      </c>
      <c r="J30" s="63">
        <v>0</v>
      </c>
      <c r="K30" s="64">
        <v>22694.134000000002</v>
      </c>
      <c r="L30" s="65">
        <v>97421.932000000001</v>
      </c>
      <c r="M30" s="63">
        <v>0</v>
      </c>
      <c r="N30" s="64">
        <v>5786.8591073199987</v>
      </c>
      <c r="O30" s="65">
        <v>7930.5648932099957</v>
      </c>
      <c r="P30" s="234">
        <f t="shared" si="24"/>
        <v>0</v>
      </c>
      <c r="Q30" s="235">
        <f t="shared" si="25"/>
        <v>0</v>
      </c>
      <c r="R30" s="236">
        <f t="shared" si="26"/>
        <v>0</v>
      </c>
      <c r="S30" s="246">
        <f t="shared" si="27"/>
        <v>0</v>
      </c>
      <c r="T30" s="247">
        <f t="shared" si="28"/>
        <v>0</v>
      </c>
      <c r="U30" s="248">
        <f t="shared" si="29"/>
        <v>0</v>
      </c>
      <c r="V30" s="71">
        <f t="shared" si="30"/>
        <v>0</v>
      </c>
      <c r="W30" s="72">
        <f t="shared" si="31"/>
        <v>254.99360792176506</v>
      </c>
      <c r="X30" s="73">
        <f t="shared" si="32"/>
        <v>81.404307329996243</v>
      </c>
    </row>
    <row r="31" spans="1:27" hidden="1" x14ac:dyDescent="0.25">
      <c r="A31" s="19" t="s">
        <v>19</v>
      </c>
      <c r="B31" s="130" t="s">
        <v>18</v>
      </c>
      <c r="C31" s="38" t="s">
        <v>243</v>
      </c>
      <c r="D31" s="39">
        <f>VLOOKUP(A31,'Paste decomps here'!$C$5:$F$76,2,FALSE)</f>
        <v>35283.974277100002</v>
      </c>
      <c r="E31" s="40">
        <f>VLOOKUP(A31,'Paste decomps here'!$C$5:$F$76,3,FALSE)</f>
        <v>0</v>
      </c>
      <c r="F31" s="41">
        <f>VLOOKUP(A31,'Paste decomps here'!$C$5:$F$76,4,FALSE)</f>
        <v>829962.42362559994</v>
      </c>
      <c r="G31" s="215">
        <f t="shared" si="21"/>
        <v>1.5513045491768446E-4</v>
      </c>
      <c r="H31" s="216">
        <f t="shared" si="22"/>
        <v>0</v>
      </c>
      <c r="I31" s="217">
        <f t="shared" si="23"/>
        <v>4.3833806503463038E-3</v>
      </c>
      <c r="J31" s="39">
        <v>1563.7980000000002</v>
      </c>
      <c r="K31" s="40">
        <v>0</v>
      </c>
      <c r="L31" s="41">
        <v>38152.382000000005</v>
      </c>
      <c r="M31" s="39">
        <v>3001.65805</v>
      </c>
      <c r="N31" s="40">
        <v>0</v>
      </c>
      <c r="O31" s="41">
        <v>17058.997135000012</v>
      </c>
      <c r="P31" s="228">
        <f t="shared" si="24"/>
        <v>11754.828061477558</v>
      </c>
      <c r="Q31" s="229">
        <f t="shared" si="25"/>
        <v>0</v>
      </c>
      <c r="R31" s="230">
        <f t="shared" si="26"/>
        <v>48652.474530449552</v>
      </c>
      <c r="S31" s="240">
        <f t="shared" si="27"/>
        <v>22563.000001982353</v>
      </c>
      <c r="T31" s="241">
        <f t="shared" si="28"/>
        <v>0</v>
      </c>
      <c r="U31" s="242">
        <f t="shared" si="29"/>
        <v>21753.882198642274</v>
      </c>
      <c r="V31" s="47">
        <f t="shared" si="30"/>
        <v>1919.4666126955012</v>
      </c>
      <c r="W31" s="48">
        <f t="shared" si="31"/>
        <v>0</v>
      </c>
      <c r="X31" s="49">
        <f t="shared" si="32"/>
        <v>447.12797054191822</v>
      </c>
    </row>
    <row r="32" spans="1:27" hidden="1" x14ac:dyDescent="0.25">
      <c r="A32" s="19" t="s">
        <v>24</v>
      </c>
      <c r="B32" s="131" t="s">
        <v>18</v>
      </c>
      <c r="C32" s="50" t="s">
        <v>244</v>
      </c>
      <c r="D32" s="51">
        <f>VLOOKUP(A32,'Paste decomps here'!$C$5:$F$76,2,FALSE)</f>
        <v>0</v>
      </c>
      <c r="E32" s="52">
        <f>VLOOKUP(A32,'Paste decomps here'!$C$5:$F$76,3,FALSE)</f>
        <v>0</v>
      </c>
      <c r="F32" s="53">
        <f>VLOOKUP(A32,'Paste decomps here'!$C$5:$F$76,4,FALSE)</f>
        <v>28889.083428500002</v>
      </c>
      <c r="G32" s="218">
        <f t="shared" si="21"/>
        <v>0</v>
      </c>
      <c r="H32" s="219">
        <f t="shared" si="22"/>
        <v>0</v>
      </c>
      <c r="I32" s="220">
        <f t="shared" si="23"/>
        <v>1.5257540064711556E-4</v>
      </c>
      <c r="J32" s="51">
        <v>0</v>
      </c>
      <c r="K32" s="52">
        <v>0</v>
      </c>
      <c r="L32" s="53">
        <v>7129.7269999999999</v>
      </c>
      <c r="M32" s="51">
        <v>0</v>
      </c>
      <c r="N32" s="52">
        <v>0</v>
      </c>
      <c r="O32" s="53">
        <v>1426.6090500000009</v>
      </c>
      <c r="P32" s="231">
        <f t="shared" si="24"/>
        <v>0</v>
      </c>
      <c r="Q32" s="232">
        <f t="shared" si="25"/>
        <v>0</v>
      </c>
      <c r="R32" s="233">
        <f t="shared" si="26"/>
        <v>20250.175357081876</v>
      </c>
      <c r="S32" s="243">
        <f t="shared" si="27"/>
        <v>0</v>
      </c>
      <c r="T32" s="244">
        <f t="shared" si="28"/>
        <v>0</v>
      </c>
      <c r="U32" s="245">
        <f t="shared" si="29"/>
        <v>4051.9200003730866</v>
      </c>
      <c r="V32" s="59">
        <f t="shared" si="30"/>
        <v>0</v>
      </c>
      <c r="W32" s="60">
        <f t="shared" si="31"/>
        <v>0</v>
      </c>
      <c r="X32" s="61">
        <f t="shared" si="32"/>
        <v>200.09308210538791</v>
      </c>
    </row>
    <row r="33" spans="1:24" hidden="1" x14ac:dyDescent="0.25">
      <c r="A33" s="19" t="s">
        <v>26</v>
      </c>
      <c r="B33" s="131" t="s">
        <v>18</v>
      </c>
      <c r="C33" s="50" t="s">
        <v>245</v>
      </c>
      <c r="D33" s="51">
        <f>VLOOKUP(A33,'Paste decomps here'!$C$5:$F$76,2,FALSE)</f>
        <v>0</v>
      </c>
      <c r="E33" s="52">
        <f>VLOOKUP(A33,'Paste decomps here'!$C$5:$F$76,3,FALSE)</f>
        <v>0</v>
      </c>
      <c r="F33" s="53">
        <f>VLOOKUP(A33,'Paste decomps here'!$C$5:$F$76,4,FALSE)</f>
        <v>79325.460482299997</v>
      </c>
      <c r="G33" s="218">
        <f t="shared" si="21"/>
        <v>0</v>
      </c>
      <c r="H33" s="219">
        <f t="shared" si="22"/>
        <v>0</v>
      </c>
      <c r="I33" s="220">
        <f t="shared" si="23"/>
        <v>4.1895112195438326E-4</v>
      </c>
      <c r="J33" s="51">
        <v>0</v>
      </c>
      <c r="K33" s="52">
        <v>0</v>
      </c>
      <c r="L33" s="53">
        <v>1332.865</v>
      </c>
      <c r="M33" s="51">
        <v>0</v>
      </c>
      <c r="N33" s="52">
        <v>0</v>
      </c>
      <c r="O33" s="53">
        <v>6000.0004306208448</v>
      </c>
      <c r="P33" s="231">
        <f t="shared" si="24"/>
        <v>0</v>
      </c>
      <c r="Q33" s="232">
        <f t="shared" si="25"/>
        <v>0</v>
      </c>
      <c r="R33" s="233">
        <f t="shared" si="26"/>
        <v>13220.909131516823</v>
      </c>
      <c r="S33" s="243">
        <f t="shared" si="27"/>
        <v>0</v>
      </c>
      <c r="T33" s="244">
        <f t="shared" si="28"/>
        <v>0</v>
      </c>
      <c r="U33" s="245">
        <f t="shared" si="29"/>
        <v>59515.000005476919</v>
      </c>
      <c r="V33" s="59">
        <f t="shared" si="30"/>
        <v>0</v>
      </c>
      <c r="W33" s="60">
        <f t="shared" si="31"/>
        <v>0</v>
      </c>
      <c r="X33" s="61">
        <f t="shared" si="32"/>
        <v>4501.5815034687266</v>
      </c>
    </row>
    <row r="34" spans="1:24" hidden="1" x14ac:dyDescent="0.25">
      <c r="A34" s="19" t="s">
        <v>29</v>
      </c>
      <c r="B34" s="131" t="s">
        <v>18</v>
      </c>
      <c r="C34" s="50" t="s">
        <v>246</v>
      </c>
      <c r="D34" s="51">
        <f>VLOOKUP(A34,'Paste decomps here'!$C$5:$F$76,2,FALSE)</f>
        <v>0</v>
      </c>
      <c r="E34" s="52">
        <f>VLOOKUP(A34,'Paste decomps here'!$C$5:$F$76,3,FALSE)</f>
        <v>0</v>
      </c>
      <c r="F34" s="53">
        <f>VLOOKUP(A34,'Paste decomps here'!$C$5:$F$76,4,FALSE)</f>
        <v>42322.501315899994</v>
      </c>
      <c r="G34" s="218">
        <f t="shared" si="21"/>
        <v>0</v>
      </c>
      <c r="H34" s="219">
        <f t="shared" si="22"/>
        <v>0</v>
      </c>
      <c r="I34" s="220">
        <f t="shared" si="23"/>
        <v>2.2352293075145172E-4</v>
      </c>
      <c r="J34" s="51">
        <v>0</v>
      </c>
      <c r="K34" s="52">
        <v>0</v>
      </c>
      <c r="L34" s="53">
        <v>1410.6559999999999</v>
      </c>
      <c r="M34" s="51">
        <v>0</v>
      </c>
      <c r="N34" s="52">
        <v>0</v>
      </c>
      <c r="O34" s="53">
        <v>2926.9870473571427</v>
      </c>
      <c r="P34" s="231">
        <f t="shared" si="24"/>
        <v>0</v>
      </c>
      <c r="Q34" s="232">
        <f t="shared" si="25"/>
        <v>0</v>
      </c>
      <c r="R34" s="233">
        <f t="shared" si="26"/>
        <v>14459.408474019092</v>
      </c>
      <c r="S34" s="243">
        <f t="shared" si="27"/>
        <v>0</v>
      </c>
      <c r="T34" s="244">
        <f t="shared" si="28"/>
        <v>0</v>
      </c>
      <c r="U34" s="245">
        <f t="shared" si="29"/>
        <v>30002.000002764667</v>
      </c>
      <c r="V34" s="59">
        <f t="shared" si="30"/>
        <v>0</v>
      </c>
      <c r="W34" s="60">
        <f t="shared" si="31"/>
        <v>0</v>
      </c>
      <c r="X34" s="61">
        <f t="shared" si="32"/>
        <v>2074.9119894270061</v>
      </c>
    </row>
    <row r="35" spans="1:24" hidden="1" x14ac:dyDescent="0.25">
      <c r="A35" s="19" t="s">
        <v>30</v>
      </c>
      <c r="B35" s="131" t="s">
        <v>18</v>
      </c>
      <c r="C35" s="50" t="s">
        <v>247</v>
      </c>
      <c r="D35" s="51">
        <f>VLOOKUP(A35,'Paste decomps here'!$C$5:$F$76,2,FALSE)</f>
        <v>115298.43163560001</v>
      </c>
      <c r="E35" s="52">
        <f>VLOOKUP(A35,'Paste decomps here'!$C$5:$F$76,3,FALSE)</f>
        <v>0</v>
      </c>
      <c r="F35" s="53">
        <f>VLOOKUP(A35,'Paste decomps here'!$C$5:$F$76,4,FALSE)</f>
        <v>750060.79077700002</v>
      </c>
      <c r="G35" s="218">
        <f t="shared" si="21"/>
        <v>5.0692413531586579E-4</v>
      </c>
      <c r="H35" s="219">
        <f t="shared" si="22"/>
        <v>0</v>
      </c>
      <c r="I35" s="220">
        <f t="shared" si="23"/>
        <v>3.9613865197811564E-3</v>
      </c>
      <c r="J35" s="51">
        <v>3657.3650000000007</v>
      </c>
      <c r="K35" s="52">
        <v>0</v>
      </c>
      <c r="L35" s="53">
        <v>5049.3610000000008</v>
      </c>
      <c r="M35" s="51">
        <v>6396.615280138305</v>
      </c>
      <c r="N35" s="52">
        <v>0</v>
      </c>
      <c r="O35" s="53">
        <v>5388.3590948364736</v>
      </c>
      <c r="P35" s="231">
        <f t="shared" si="24"/>
        <v>18024.912643035655</v>
      </c>
      <c r="Q35" s="232">
        <f t="shared" si="25"/>
        <v>0</v>
      </c>
      <c r="R35" s="233">
        <f t="shared" si="26"/>
        <v>139200.22358861793</v>
      </c>
      <c r="S35" s="243">
        <f t="shared" si="27"/>
        <v>31525.000002898258</v>
      </c>
      <c r="T35" s="244">
        <f t="shared" si="28"/>
        <v>0</v>
      </c>
      <c r="U35" s="245">
        <f t="shared" si="29"/>
        <v>148545.68543960311</v>
      </c>
      <c r="V35" s="59">
        <f t="shared" si="30"/>
        <v>1748.9682545051708</v>
      </c>
      <c r="W35" s="60">
        <f t="shared" si="31"/>
        <v>0</v>
      </c>
      <c r="X35" s="61">
        <f t="shared" si="32"/>
        <v>1067.136830746796</v>
      </c>
    </row>
    <row r="36" spans="1:24" hidden="1" x14ac:dyDescent="0.25">
      <c r="A36" s="19" t="s">
        <v>31</v>
      </c>
      <c r="B36" s="131" t="s">
        <v>18</v>
      </c>
      <c r="C36" s="50" t="s">
        <v>248</v>
      </c>
      <c r="D36" s="51">
        <f>VLOOKUP(A36,'Paste decomps here'!$C$5:$F$76,2,FALSE)</f>
        <v>0</v>
      </c>
      <c r="E36" s="52">
        <f>VLOOKUP(A36,'Paste decomps here'!$C$5:$F$76,3,FALSE)</f>
        <v>0</v>
      </c>
      <c r="F36" s="53">
        <f>VLOOKUP(A36,'Paste decomps here'!$C$5:$F$76,4,FALSE)</f>
        <v>896790.27200280002</v>
      </c>
      <c r="G36" s="218">
        <f t="shared" si="21"/>
        <v>0</v>
      </c>
      <c r="H36" s="219">
        <f t="shared" si="22"/>
        <v>0</v>
      </c>
      <c r="I36" s="220">
        <f t="shared" si="23"/>
        <v>4.73632662614272E-3</v>
      </c>
      <c r="J36" s="51">
        <v>0</v>
      </c>
      <c r="K36" s="52">
        <v>0</v>
      </c>
      <c r="L36" s="53">
        <v>13867.175999999999</v>
      </c>
      <c r="M36" s="51">
        <v>0</v>
      </c>
      <c r="N36" s="52">
        <v>0</v>
      </c>
      <c r="O36" s="53">
        <v>30852.383408999998</v>
      </c>
      <c r="P36" s="231">
        <f t="shared" si="24"/>
        <v>0</v>
      </c>
      <c r="Q36" s="232">
        <f t="shared" si="25"/>
        <v>0</v>
      </c>
      <c r="R36" s="233">
        <f t="shared" si="26"/>
        <v>29067.131058056148</v>
      </c>
      <c r="S36" s="243">
        <f t="shared" si="27"/>
        <v>0</v>
      </c>
      <c r="T36" s="244">
        <f t="shared" si="28"/>
        <v>0</v>
      </c>
      <c r="U36" s="245">
        <f t="shared" si="29"/>
        <v>64670.000005970935</v>
      </c>
      <c r="V36" s="59">
        <f t="shared" si="30"/>
        <v>0</v>
      </c>
      <c r="W36" s="60">
        <f t="shared" si="31"/>
        <v>0</v>
      </c>
      <c r="X36" s="61">
        <f t="shared" si="32"/>
        <v>2224.8497753976731</v>
      </c>
    </row>
    <row r="37" spans="1:24" ht="15.75" hidden="1" thickBot="1" x14ac:dyDescent="0.3">
      <c r="A37" s="19" t="s">
        <v>33</v>
      </c>
      <c r="B37" s="132" t="s">
        <v>18</v>
      </c>
      <c r="C37" s="62" t="s">
        <v>249</v>
      </c>
      <c r="D37" s="63">
        <f>VLOOKUP(A37,'Paste decomps here'!$C$5:$F$76,2,FALSE)</f>
        <v>0</v>
      </c>
      <c r="E37" s="64">
        <f>VLOOKUP(A37,'Paste decomps here'!$C$5:$F$76,3,FALSE)</f>
        <v>0</v>
      </c>
      <c r="F37" s="65">
        <f>VLOOKUP(A37,'Paste decomps here'!$C$5:$F$76,4,FALSE)</f>
        <v>194683.55182800003</v>
      </c>
      <c r="G37" s="221">
        <f t="shared" si="21"/>
        <v>0</v>
      </c>
      <c r="H37" s="222">
        <f t="shared" si="22"/>
        <v>0</v>
      </c>
      <c r="I37" s="223">
        <f t="shared" si="23"/>
        <v>1.0282057232129673E-3</v>
      </c>
      <c r="J37" s="63">
        <v>0</v>
      </c>
      <c r="K37" s="64">
        <v>0</v>
      </c>
      <c r="L37" s="65">
        <v>12552.131000000001</v>
      </c>
      <c r="M37" s="63">
        <v>0</v>
      </c>
      <c r="N37" s="64">
        <v>0</v>
      </c>
      <c r="O37" s="65">
        <v>2995.7198150841259</v>
      </c>
      <c r="P37" s="234">
        <f t="shared" si="24"/>
        <v>0</v>
      </c>
      <c r="Q37" s="235">
        <f t="shared" si="25"/>
        <v>0</v>
      </c>
      <c r="R37" s="236">
        <f t="shared" si="26"/>
        <v>64987.236405662625</v>
      </c>
      <c r="S37" s="246">
        <f t="shared" si="27"/>
        <v>0</v>
      </c>
      <c r="T37" s="247">
        <f t="shared" si="28"/>
        <v>0</v>
      </c>
      <c r="U37" s="248">
        <f t="shared" si="29"/>
        <v>15510.00000143402</v>
      </c>
      <c r="V37" s="71">
        <f t="shared" si="30"/>
        <v>0</v>
      </c>
      <c r="W37" s="72">
        <f t="shared" si="31"/>
        <v>0</v>
      </c>
      <c r="X37" s="73">
        <f t="shared" si="32"/>
        <v>238.66224907022766</v>
      </c>
    </row>
    <row r="38" spans="1:24" hidden="1" x14ac:dyDescent="0.25">
      <c r="A38" s="19" t="s">
        <v>21</v>
      </c>
      <c r="B38" s="133" t="s">
        <v>20</v>
      </c>
      <c r="C38" s="74" t="s">
        <v>250</v>
      </c>
      <c r="D38" s="75" t="e">
        <f>VLOOKUP(A38,'Paste decomps here'!$C$5:$F$76,2,FALSE)</f>
        <v>#N/A</v>
      </c>
      <c r="E38" s="76" t="e">
        <f>VLOOKUP(A38,'Paste decomps here'!$C$5:$F$76,3,FALSE)</f>
        <v>#N/A</v>
      </c>
      <c r="F38" s="77" t="e">
        <f>VLOOKUP(A38,'Paste decomps here'!$C$5:$F$76,4,FALSE)</f>
        <v>#N/A</v>
      </c>
      <c r="G38" s="224" t="e">
        <f t="shared" si="21"/>
        <v>#N/A</v>
      </c>
      <c r="H38" s="225" t="e">
        <f t="shared" si="22"/>
        <v>#N/A</v>
      </c>
      <c r="I38" s="226" t="e">
        <f t="shared" si="23"/>
        <v>#N/A</v>
      </c>
      <c r="J38" s="75">
        <v>7977.2140000000018</v>
      </c>
      <c r="K38" s="76">
        <v>7370.070999999999</v>
      </c>
      <c r="L38" s="77">
        <v>1807.6209999999996</v>
      </c>
      <c r="M38" s="75">
        <v>68354.579709999933</v>
      </c>
      <c r="N38" s="76">
        <v>51262.14587000016</v>
      </c>
      <c r="O38" s="77">
        <v>20651.088639999991</v>
      </c>
      <c r="P38" s="237">
        <f t="shared" si="24"/>
        <v>0</v>
      </c>
      <c r="Q38" s="238">
        <f t="shared" si="25"/>
        <v>0</v>
      </c>
      <c r="R38" s="239">
        <f t="shared" si="26"/>
        <v>0</v>
      </c>
      <c r="S38" s="249">
        <f t="shared" si="27"/>
        <v>0</v>
      </c>
      <c r="T38" s="250">
        <f t="shared" si="28"/>
        <v>0</v>
      </c>
      <c r="U38" s="251">
        <f t="shared" si="29"/>
        <v>0</v>
      </c>
      <c r="V38" s="83">
        <f>IFERROR(M38/J38*1000,0)</f>
        <v>8568.7283442565185</v>
      </c>
      <c r="W38" s="84">
        <f t="shared" si="31"/>
        <v>6955.4480370677793</v>
      </c>
      <c r="X38" s="85">
        <f t="shared" si="32"/>
        <v>11424.457140075267</v>
      </c>
    </row>
    <row r="39" spans="1:24" hidden="1" x14ac:dyDescent="0.25">
      <c r="A39" s="19" t="s">
        <v>36</v>
      </c>
      <c r="B39" s="134" t="s">
        <v>20</v>
      </c>
      <c r="C39" s="50" t="s">
        <v>251</v>
      </c>
      <c r="D39" s="51" t="e">
        <f>VLOOKUP(A39,'Paste decomps here'!$C$5:$F$76,2,FALSE)</f>
        <v>#N/A</v>
      </c>
      <c r="E39" s="52" t="e">
        <f>VLOOKUP(A39,'Paste decomps here'!$C$5:$F$76,3,FALSE)</f>
        <v>#N/A</v>
      </c>
      <c r="F39" s="53" t="e">
        <f>VLOOKUP(A39,'Paste decomps here'!$C$5:$F$76,4,FALSE)</f>
        <v>#N/A</v>
      </c>
      <c r="G39" s="218" t="e">
        <f t="shared" si="21"/>
        <v>#N/A</v>
      </c>
      <c r="H39" s="219" t="e">
        <f t="shared" si="22"/>
        <v>#N/A</v>
      </c>
      <c r="I39" s="220" t="e">
        <f t="shared" si="23"/>
        <v>#N/A</v>
      </c>
      <c r="J39" s="51">
        <v>13726.821</v>
      </c>
      <c r="K39" s="52">
        <v>9250.4099999999944</v>
      </c>
      <c r="L39" s="53">
        <v>1839.5580000000004</v>
      </c>
      <c r="M39" s="51">
        <v>35043.890959999997</v>
      </c>
      <c r="N39" s="52">
        <v>22163.218479999985</v>
      </c>
      <c r="O39" s="53">
        <v>8730.2415200000087</v>
      </c>
      <c r="P39" s="231">
        <f t="shared" si="24"/>
        <v>0</v>
      </c>
      <c r="Q39" s="232">
        <f t="shared" si="25"/>
        <v>0</v>
      </c>
      <c r="R39" s="233">
        <f t="shared" si="26"/>
        <v>0</v>
      </c>
      <c r="S39" s="243">
        <f t="shared" si="27"/>
        <v>0</v>
      </c>
      <c r="T39" s="244">
        <f t="shared" si="28"/>
        <v>0</v>
      </c>
      <c r="U39" s="245">
        <f t="shared" si="29"/>
        <v>0</v>
      </c>
      <c r="V39" s="59">
        <f t="shared" si="30"/>
        <v>2552.9502395347031</v>
      </c>
      <c r="W39" s="60">
        <f t="shared" si="31"/>
        <v>2395.9174220385908</v>
      </c>
      <c r="X39" s="61">
        <f t="shared" si="32"/>
        <v>4745.8365107270374</v>
      </c>
    </row>
    <row r="40" spans="1:24" hidden="1" x14ac:dyDescent="0.25">
      <c r="A40" s="19" t="s">
        <v>37</v>
      </c>
      <c r="B40" s="134" t="s">
        <v>20</v>
      </c>
      <c r="C40" s="50" t="s">
        <v>252</v>
      </c>
      <c r="D40" s="51" t="e">
        <f>VLOOKUP(A40,'Paste decomps here'!$C$5:$F$76,2,FALSE)</f>
        <v>#N/A</v>
      </c>
      <c r="E40" s="52" t="e">
        <f>VLOOKUP(A40,'Paste decomps here'!$C$5:$F$76,3,FALSE)</f>
        <v>#N/A</v>
      </c>
      <c r="F40" s="53" t="e">
        <f>VLOOKUP(A40,'Paste decomps here'!$C$5:$F$76,4,FALSE)</f>
        <v>#N/A</v>
      </c>
      <c r="G40" s="218" t="e">
        <f t="shared" si="21"/>
        <v>#N/A</v>
      </c>
      <c r="H40" s="219" t="e">
        <f t="shared" si="22"/>
        <v>#N/A</v>
      </c>
      <c r="I40" s="220" t="e">
        <f t="shared" si="23"/>
        <v>#N/A</v>
      </c>
      <c r="J40" s="51">
        <v>0</v>
      </c>
      <c r="K40" s="52">
        <v>0</v>
      </c>
      <c r="L40" s="53">
        <v>0</v>
      </c>
      <c r="M40" s="51">
        <v>105767.07079999999</v>
      </c>
      <c r="N40" s="52">
        <v>23823.732215999989</v>
      </c>
      <c r="O40" s="53">
        <v>14144.106199999998</v>
      </c>
      <c r="P40" s="231">
        <f t="shared" si="24"/>
        <v>0</v>
      </c>
      <c r="Q40" s="232">
        <f t="shared" si="25"/>
        <v>0</v>
      </c>
      <c r="R40" s="233">
        <f t="shared" si="26"/>
        <v>0</v>
      </c>
      <c r="S40" s="243">
        <f t="shared" si="27"/>
        <v>0</v>
      </c>
      <c r="T40" s="244">
        <f t="shared" si="28"/>
        <v>0</v>
      </c>
      <c r="U40" s="245">
        <f t="shared" si="29"/>
        <v>0</v>
      </c>
      <c r="V40" s="59">
        <f t="shared" si="30"/>
        <v>0</v>
      </c>
      <c r="W40" s="60">
        <f t="shared" si="31"/>
        <v>0</v>
      </c>
      <c r="X40" s="61">
        <f t="shared" si="32"/>
        <v>0</v>
      </c>
    </row>
    <row r="41" spans="1:24" hidden="1" x14ac:dyDescent="0.25">
      <c r="A41" s="19" t="s">
        <v>38</v>
      </c>
      <c r="B41" s="134" t="s">
        <v>20</v>
      </c>
      <c r="C41" s="50" t="s">
        <v>253</v>
      </c>
      <c r="D41" s="51">
        <f>VLOOKUP(A41,'Paste decomps here'!$C$5:$F$76,2,FALSE)</f>
        <v>9040.5623356000015</v>
      </c>
      <c r="E41" s="52">
        <f>VLOOKUP(A41,'Paste decomps here'!$C$5:$F$76,3,FALSE)</f>
        <v>0</v>
      </c>
      <c r="F41" s="53">
        <f>VLOOKUP(A41,'Paste decomps here'!$C$5:$F$76,4,FALSE)</f>
        <v>0</v>
      </c>
      <c r="G41" s="218">
        <f>D41/$D$1</f>
        <v>3.9747975577216671E-5</v>
      </c>
      <c r="H41" s="219">
        <f t="shared" si="22"/>
        <v>0</v>
      </c>
      <c r="I41" s="220">
        <f t="shared" si="23"/>
        <v>0</v>
      </c>
      <c r="J41" s="51">
        <v>0</v>
      </c>
      <c r="K41" s="52">
        <v>0</v>
      </c>
      <c r="L41" s="53">
        <v>0</v>
      </c>
      <c r="M41" s="51">
        <v>1327.3709677419181</v>
      </c>
      <c r="N41" s="52">
        <v>0</v>
      </c>
      <c r="O41" s="53">
        <v>0</v>
      </c>
      <c r="P41" s="231">
        <f t="shared" si="24"/>
        <v>6810.8784622429421</v>
      </c>
      <c r="Q41" s="232">
        <f t="shared" si="25"/>
        <v>0</v>
      </c>
      <c r="R41" s="233">
        <f t="shared" si="26"/>
        <v>0</v>
      </c>
      <c r="S41" s="243">
        <f t="shared" si="27"/>
        <v>0</v>
      </c>
      <c r="T41" s="244">
        <f t="shared" si="28"/>
        <v>0</v>
      </c>
      <c r="U41" s="245">
        <f t="shared" si="29"/>
        <v>0</v>
      </c>
      <c r="V41" s="59">
        <f t="shared" si="30"/>
        <v>0</v>
      </c>
      <c r="W41" s="60">
        <f t="shared" si="31"/>
        <v>0</v>
      </c>
      <c r="X41" s="61">
        <f t="shared" si="32"/>
        <v>0</v>
      </c>
    </row>
    <row r="42" spans="1:24" hidden="1" x14ac:dyDescent="0.25">
      <c r="A42" s="19" t="s">
        <v>44</v>
      </c>
      <c r="B42" s="134" t="s">
        <v>334</v>
      </c>
      <c r="C42" s="50" t="s">
        <v>335</v>
      </c>
      <c r="D42" s="51">
        <f>VLOOKUP(A42,'Paste decomps here'!$C$5:$F$76,2,FALSE)</f>
        <v>0</v>
      </c>
      <c r="E42" s="52">
        <f>VLOOKUP(A42,'Paste decomps here'!$C$5:$F$76,3,FALSE)</f>
        <v>0</v>
      </c>
      <c r="F42" s="53">
        <f>VLOOKUP(A42,'Paste decomps here'!$C$5:$F$76,4,FALSE)</f>
        <v>2713.5969697999999</v>
      </c>
      <c r="G42" s="218">
        <f t="shared" ref="G42:G43" si="33">D42/$D$1</f>
        <v>0</v>
      </c>
      <c r="H42" s="219">
        <f t="shared" ref="H42:H43" si="34">E42/$E$1</f>
        <v>0</v>
      </c>
      <c r="I42" s="220">
        <f t="shared" ref="I42:I43" si="35">F42/$F$1</f>
        <v>1.43316469657733E-5</v>
      </c>
      <c r="J42" s="98">
        <v>0</v>
      </c>
      <c r="K42" s="99">
        <v>0</v>
      </c>
      <c r="L42" s="100">
        <v>137.4591188</v>
      </c>
      <c r="M42" s="98"/>
      <c r="N42" s="99"/>
      <c r="O42" s="100"/>
      <c r="P42" s="231">
        <f t="shared" ref="P42:P43" si="36">IFERROR(D42/M42,0)*1000</f>
        <v>0</v>
      </c>
      <c r="Q42" s="232">
        <f t="shared" ref="Q42:Q43" si="37">IFERROR(E42/N42,0)*1000</f>
        <v>0</v>
      </c>
      <c r="R42" s="233">
        <f t="shared" ref="R42:R43" si="38">IFERROR(F42/O42,0)*1000</f>
        <v>0</v>
      </c>
      <c r="S42" s="243">
        <f t="shared" ref="S42:S43" si="39">IFERROR(D42/J42,0)*1000</f>
        <v>0</v>
      </c>
      <c r="T42" s="244">
        <f t="shared" ref="T42:T43" si="40">IFERROR(E42/K42,0)*1000</f>
        <v>0</v>
      </c>
      <c r="U42" s="245">
        <f>IFERROR(F42/L42,0)*1000</f>
        <v>19741.120076204064</v>
      </c>
      <c r="V42" s="59">
        <f t="shared" ref="V42:V43" si="41">IFERROR(M42/J42*1000,0)</f>
        <v>0</v>
      </c>
      <c r="W42" s="60">
        <f t="shared" ref="W42:W43" si="42">IFERROR(N42/K42*1000,0)</f>
        <v>0</v>
      </c>
      <c r="X42" s="61">
        <f>IFERROR(O42/L42*1000,0)</f>
        <v>0</v>
      </c>
    </row>
    <row r="43" spans="1:24" hidden="1" x14ac:dyDescent="0.25">
      <c r="A43" s="19" t="s">
        <v>45</v>
      </c>
      <c r="B43" s="134" t="s">
        <v>334</v>
      </c>
      <c r="C43" s="50" t="s">
        <v>336</v>
      </c>
      <c r="D43" s="51">
        <f>VLOOKUP(A43,'Paste decomps here'!$C$5:$F$76,2,FALSE)</f>
        <v>0</v>
      </c>
      <c r="E43" s="52">
        <f>VLOOKUP(A43,'Paste decomps here'!$C$5:$F$76,3,FALSE)</f>
        <v>0</v>
      </c>
      <c r="F43" s="53">
        <f>VLOOKUP(A43,'Paste decomps here'!$C$5:$F$76,4,FALSE)</f>
        <v>2549197.5680053998</v>
      </c>
      <c r="G43" s="218">
        <f t="shared" si="33"/>
        <v>0</v>
      </c>
      <c r="H43" s="219">
        <f t="shared" si="34"/>
        <v>0</v>
      </c>
      <c r="I43" s="220">
        <f t="shared" si="35"/>
        <v>1.346338457672804E-2</v>
      </c>
      <c r="J43" s="98">
        <v>0</v>
      </c>
      <c r="K43" s="99">
        <v>0</v>
      </c>
      <c r="L43" s="100">
        <v>1188.6176145019997</v>
      </c>
      <c r="M43" s="98"/>
      <c r="N43" s="99"/>
      <c r="O43" s="100"/>
      <c r="P43" s="231">
        <f t="shared" si="36"/>
        <v>0</v>
      </c>
      <c r="Q43" s="232">
        <f t="shared" si="37"/>
        <v>0</v>
      </c>
      <c r="R43" s="233">
        <f t="shared" si="38"/>
        <v>0</v>
      </c>
      <c r="S43" s="243">
        <f t="shared" si="39"/>
        <v>0</v>
      </c>
      <c r="T43" s="244">
        <f t="shared" si="40"/>
        <v>0</v>
      </c>
      <c r="U43" s="245">
        <f t="shared" ref="U43" si="43">IFERROR(F43/L43,0)*1000</f>
        <v>2144674.2307225931</v>
      </c>
      <c r="V43" s="59">
        <f t="shared" si="41"/>
        <v>0</v>
      </c>
      <c r="W43" s="60">
        <f t="shared" si="42"/>
        <v>0</v>
      </c>
      <c r="X43" s="61">
        <f t="shared" ref="X43" si="44">IFERROR(O43/L43*1000,0)</f>
        <v>0</v>
      </c>
    </row>
    <row r="44" spans="1:24" ht="15.75" hidden="1" thickBot="1" x14ac:dyDescent="0.3">
      <c r="B44" s="135"/>
      <c r="C44" s="86" t="s">
        <v>255</v>
      </c>
      <c r="D44" s="87" t="e">
        <f>SUM(D21:D43)</f>
        <v>#N/A</v>
      </c>
      <c r="E44" s="88" t="e">
        <f t="shared" ref="E44:F44" si="45">SUM(E21:E43)</f>
        <v>#N/A</v>
      </c>
      <c r="F44" s="89" t="e">
        <f t="shared" si="45"/>
        <v>#N/A</v>
      </c>
      <c r="G44" s="136" t="e">
        <f>D44/$D$1</f>
        <v>#N/A</v>
      </c>
      <c r="H44" s="90" t="e">
        <f>E44/$E$1</f>
        <v>#N/A</v>
      </c>
      <c r="I44" s="91" t="e">
        <f>F44/$F$1</f>
        <v>#N/A</v>
      </c>
      <c r="J44" s="87">
        <f>SUM(J21:J41)</f>
        <v>272766.83499999996</v>
      </c>
      <c r="K44" s="88">
        <f t="shared" ref="K44:L44" si="46">SUM(K21:K41)</f>
        <v>399917.67599999998</v>
      </c>
      <c r="L44" s="89">
        <f t="shared" si="46"/>
        <v>369717.75599999994</v>
      </c>
      <c r="M44" s="87">
        <f t="shared" ref="M44" si="47">SUM(M21:M41)</f>
        <v>309638.82755116542</v>
      </c>
      <c r="N44" s="88">
        <f t="shared" ref="N44" si="48">SUM(N21:N41)</f>
        <v>145834.74502003737</v>
      </c>
      <c r="O44" s="89">
        <f t="shared" ref="O44" si="49">SUM(O21:O41)</f>
        <v>183741.97897736024</v>
      </c>
      <c r="P44" s="92">
        <f t="shared" si="24"/>
        <v>0</v>
      </c>
      <c r="Q44" s="93">
        <f t="shared" si="25"/>
        <v>0</v>
      </c>
      <c r="R44" s="94">
        <f t="shared" si="26"/>
        <v>0</v>
      </c>
      <c r="S44" s="95">
        <f t="shared" si="27"/>
        <v>0</v>
      </c>
      <c r="T44" s="96">
        <f t="shared" si="28"/>
        <v>0</v>
      </c>
      <c r="U44" s="97">
        <f t="shared" si="29"/>
        <v>0</v>
      </c>
      <c r="V44" s="92">
        <f t="shared" si="30"/>
        <v>1135.1776969189289</v>
      </c>
      <c r="W44" s="93">
        <f t="shared" si="31"/>
        <v>364.66191361853527</v>
      </c>
      <c r="X44" s="94">
        <f t="shared" si="32"/>
        <v>496.97904954654189</v>
      </c>
    </row>
    <row r="48" spans="1:24" hidden="1" x14ac:dyDescent="0.25">
      <c r="A48" t="s">
        <v>46</v>
      </c>
      <c r="B48" s="291" t="s">
        <v>397</v>
      </c>
      <c r="C48" s="105" t="s">
        <v>46</v>
      </c>
      <c r="D48" s="52">
        <f>VLOOKUP(A48,'Paste decomps here'!$C$5:$F$85,2,FALSE)</f>
        <v>321220.23362930003</v>
      </c>
      <c r="E48" s="52">
        <f>VLOOKUP(A48,'Paste decomps here'!$C$5:$F$85,3,FALSE)</f>
        <v>199578.19841819996</v>
      </c>
      <c r="F48" s="52">
        <f>VLOOKUP(A48,'Paste decomps here'!$C$5:$F$85,4,FALSE)</f>
        <v>433323.67683980003</v>
      </c>
      <c r="G48" s="54">
        <f>D48/$D$1</f>
        <v>1.4122853786348985E-3</v>
      </c>
      <c r="H48" s="54">
        <f t="shared" ref="H48:H50" si="50">E48/$E$1</f>
        <v>9.6414942274602121E-4</v>
      </c>
      <c r="I48" s="54">
        <f t="shared" ref="I48:I50" si="51">F48/$F$1</f>
        <v>2.2885645980200821E-3</v>
      </c>
      <c r="J48" s="21">
        <v>148275</v>
      </c>
      <c r="K48" s="21">
        <v>91853</v>
      </c>
      <c r="L48" s="21">
        <v>199431</v>
      </c>
    </row>
    <row r="49" spans="1:12" hidden="1" x14ac:dyDescent="0.25">
      <c r="A49" t="s">
        <v>42</v>
      </c>
      <c r="B49" s="291" t="s">
        <v>397</v>
      </c>
      <c r="C49" s="105" t="s">
        <v>351</v>
      </c>
      <c r="D49" s="52">
        <f>VLOOKUP(A49,'Paste decomps here'!$C$5:$F$76,2,FALSE)</f>
        <v>25817417.018045694</v>
      </c>
      <c r="E49" s="52">
        <f>VLOOKUP(A49,'Paste decomps here'!$C$5:$F$76,3,FALSE)</f>
        <v>27096144.69661269</v>
      </c>
      <c r="F49" s="52">
        <f>VLOOKUP(A49,'Paste decomps here'!$C$5:$F$76,4,FALSE)</f>
        <v>26751050.181202296</v>
      </c>
      <c r="G49" s="54">
        <f t="shared" ref="G49:G50" si="52">D49/$D$1</f>
        <v>0.11350953878821879</v>
      </c>
      <c r="H49" s="54">
        <f t="shared" si="50"/>
        <v>0.13089972990506471</v>
      </c>
      <c r="I49" s="54">
        <f t="shared" si="51"/>
        <v>0.1412835477882089</v>
      </c>
      <c r="J49" s="21">
        <v>610</v>
      </c>
      <c r="K49" s="21">
        <v>664</v>
      </c>
      <c r="L49" s="21">
        <v>644</v>
      </c>
    </row>
    <row r="50" spans="1:12" hidden="1" x14ac:dyDescent="0.25">
      <c r="A50" t="s">
        <v>39</v>
      </c>
      <c r="B50" s="291" t="s">
        <v>397</v>
      </c>
      <c r="C50" s="105" t="s">
        <v>354</v>
      </c>
      <c r="D50" s="52">
        <f>VLOOKUP(A50,'Paste decomps here'!$C$5:$F$85,2,FALSE)</f>
        <v>149133.8356934</v>
      </c>
      <c r="E50" s="52">
        <f>VLOOKUP(A50,'Paste decomps here'!$C$5:$F$85,3,FALSE)</f>
        <v>55404.469684900003</v>
      </c>
      <c r="F50" s="52">
        <f>VLOOKUP(A50,'Paste decomps here'!$C$5:$F$85,4,FALSE)</f>
        <v>0</v>
      </c>
      <c r="G50" s="54">
        <f t="shared" si="52"/>
        <v>6.5568576807832992E-4</v>
      </c>
      <c r="H50" s="54">
        <f t="shared" si="50"/>
        <v>2.6765542472886883E-4</v>
      </c>
      <c r="I50" s="54">
        <f t="shared" si="51"/>
        <v>0</v>
      </c>
      <c r="J50" s="21">
        <v>4296</v>
      </c>
      <c r="K50" s="21">
        <v>1596</v>
      </c>
      <c r="L50" s="21">
        <v>0</v>
      </c>
    </row>
    <row r="51" spans="1:12" hidden="1" x14ac:dyDescent="0.25">
      <c r="A51" t="s">
        <v>41</v>
      </c>
      <c r="B51" s="291" t="s">
        <v>397</v>
      </c>
      <c r="C51" s="105" t="s">
        <v>352</v>
      </c>
      <c r="D51" s="52">
        <f>VLOOKUP(A51,'Paste decomps here'!$C$5:$F$76,2,FALSE)</f>
        <v>85396.812008299996</v>
      </c>
      <c r="E51" s="52">
        <f>VLOOKUP(A51,'Paste decomps here'!$C$5:$F$85,3,FALSE)</f>
        <v>21630.008002100003</v>
      </c>
      <c r="F51" s="52">
        <f>VLOOKUP(A51,'Paste decomps here'!$C$5:$F$85,4,FALSE)</f>
        <v>106898.45200899997</v>
      </c>
      <c r="G51" s="54">
        <f t="shared" ref="G51:G52" si="53">D51/$D$1</f>
        <v>3.7545788326814254E-4</v>
      </c>
      <c r="H51" s="54">
        <f t="shared" ref="H51:H52" si="54">E51/$E$1</f>
        <v>1.0449317557981707E-4</v>
      </c>
      <c r="I51" s="54">
        <f t="shared" ref="I51:I52" si="55">F51/$F$1</f>
        <v>5.6457568770559255E-4</v>
      </c>
      <c r="J51" s="21">
        <v>2661</v>
      </c>
      <c r="K51" s="21">
        <v>673.99999999999977</v>
      </c>
      <c r="L51" s="21">
        <v>3331.0000000000005</v>
      </c>
    </row>
    <row r="52" spans="1:12" hidden="1" x14ac:dyDescent="0.25">
      <c r="A52" t="s">
        <v>40</v>
      </c>
      <c r="B52" s="291" t="s">
        <v>397</v>
      </c>
      <c r="C52" s="105" t="s">
        <v>353</v>
      </c>
      <c r="D52" s="52">
        <f>VLOOKUP(A52,'Paste decomps here'!$C$5:$F$85,2,FALSE)</f>
        <v>408373.40403810004</v>
      </c>
      <c r="E52" s="52">
        <f>VLOOKUP(A52,'Paste decomps here'!$C$5:$F$85,3,FALSE)</f>
        <v>141752.2320126</v>
      </c>
      <c r="F52" s="52">
        <f>VLOOKUP(A52,'Paste decomps here'!$C$5:$F$85,4,FALSE)</f>
        <v>357639.25203350023</v>
      </c>
      <c r="G52" s="54">
        <f t="shared" si="53"/>
        <v>1.7954653137197745E-3</v>
      </c>
      <c r="H52" s="54">
        <f t="shared" si="54"/>
        <v>6.8479590331568547E-4</v>
      </c>
      <c r="I52" s="54">
        <f t="shared" si="55"/>
        <v>1.8888433169296746E-3</v>
      </c>
      <c r="J52" s="21">
        <v>14537</v>
      </c>
      <c r="K52" s="21">
        <v>5046.0000000000018</v>
      </c>
      <c r="L52" s="21">
        <v>12730.999999999996</v>
      </c>
    </row>
    <row r="53" spans="1:12" hidden="1" x14ac:dyDescent="0.25">
      <c r="A53" t="s">
        <v>380</v>
      </c>
      <c r="B53" s="291" t="s">
        <v>397</v>
      </c>
      <c r="C53" s="105" t="s">
        <v>380</v>
      </c>
      <c r="D53" s="52" t="e">
        <f>VLOOKUP(A53,'Paste decomps here'!$C$5:$F$73,2,FALSE)</f>
        <v>#N/A</v>
      </c>
      <c r="E53" s="52" t="e">
        <f>VLOOKUP(A53,'Paste decomps here'!$C$5:$F$73,3,FALSE)</f>
        <v>#N/A</v>
      </c>
      <c r="F53" s="52" t="e">
        <f>VLOOKUP(A53,'Paste decomps here'!$C$5:$F$73,4,FALSE)</f>
        <v>#N/A</v>
      </c>
      <c r="G53" s="54" t="e">
        <f t="shared" ref="G53" si="56">D53/$D$1</f>
        <v>#N/A</v>
      </c>
      <c r="H53" s="54" t="e">
        <f t="shared" ref="H53" si="57">E53/$E$1</f>
        <v>#N/A</v>
      </c>
      <c r="I53" s="54" t="e">
        <f t="shared" ref="I53" si="58">F53/$F$1</f>
        <v>#N/A</v>
      </c>
      <c r="J53" s="21">
        <v>4606070</v>
      </c>
      <c r="K53" s="21">
        <v>3795833</v>
      </c>
      <c r="L53" s="21">
        <v>3628086</v>
      </c>
    </row>
    <row r="54" spans="1:12" hidden="1" x14ac:dyDescent="0.25">
      <c r="A54" t="s">
        <v>43</v>
      </c>
      <c r="B54" s="291" t="s">
        <v>397</v>
      </c>
      <c r="C54" s="105" t="s">
        <v>43</v>
      </c>
      <c r="D54" s="52">
        <f>VLOOKUP(A54,'Paste decomps here'!$C$5:$F$73,2,FALSE)</f>
        <v>-562102.67205159995</v>
      </c>
      <c r="E54" s="52">
        <f>VLOOKUP(A54,'Paste decomps here'!$C$5:$F$73,3,FALSE)</f>
        <v>-566042.6440520999</v>
      </c>
      <c r="F54" s="52">
        <f>VLOOKUP(A54,'Paste decomps here'!$C$5:$F$73,4,FALSE)</f>
        <v>-569325.95405239996</v>
      </c>
      <c r="G54" s="54">
        <f t="shared" ref="G54:G55" si="59">D54/$D$1</f>
        <v>-2.4713554811314079E-3</v>
      </c>
      <c r="H54" s="54">
        <f t="shared" ref="H54:H55" si="60">E54/$E$1</f>
        <v>-2.7345155575003708E-3</v>
      </c>
      <c r="I54" s="54">
        <f t="shared" ref="I54:I55" si="61">F54/$F$1</f>
        <v>-3.0068498280098085E-3</v>
      </c>
      <c r="J54" s="21">
        <v>11.2307692307692</v>
      </c>
      <c r="K54" s="21">
        <v>16.576923076923077</v>
      </c>
      <c r="L54" s="21">
        <v>16.673076923076923</v>
      </c>
    </row>
    <row r="55" spans="1:12" hidden="1" x14ac:dyDescent="0.25">
      <c r="A55" t="s">
        <v>12</v>
      </c>
      <c r="B55" s="291" t="s">
        <v>397</v>
      </c>
      <c r="C55" s="105" t="s">
        <v>358</v>
      </c>
      <c r="D55" s="52">
        <f>VLOOKUP(A55,'Paste decomps here'!$C$5:$F$73,2,FALSE)</f>
        <v>-35067439.108419113</v>
      </c>
      <c r="E55" s="52">
        <f>VLOOKUP(A55,'Paste decomps here'!$C$5:$F$73,3,FALSE)</f>
        <v>-38710253.746710822</v>
      </c>
      <c r="F55" s="52">
        <f>VLOOKUP(A55,'Paste decomps here'!$C$5:$F$73,4,FALSE)</f>
        <v>-40635686.745933697</v>
      </c>
      <c r="G55" s="54">
        <f t="shared" si="59"/>
        <v>-0.15417843066555972</v>
      </c>
      <c r="H55" s="54">
        <f t="shared" si="60"/>
        <v>-0.18700674272065043</v>
      </c>
      <c r="I55" s="54">
        <f t="shared" si="61"/>
        <v>-0.21461415351499225</v>
      </c>
      <c r="J55" s="21">
        <v>38155779.399999999</v>
      </c>
      <c r="K55" s="21">
        <v>41447368</v>
      </c>
      <c r="L55" s="21">
        <v>43508944</v>
      </c>
    </row>
    <row r="56" spans="1:12" hidden="1" x14ac:dyDescent="0.25">
      <c r="A56" s="290" t="s">
        <v>364</v>
      </c>
      <c r="B56" s="291" t="s">
        <v>397</v>
      </c>
      <c r="C56" s="290" t="s">
        <v>364</v>
      </c>
      <c r="D56" s="52" t="e">
        <f>VLOOKUP(A56,'Paste decomps here'!$C$5:$F$73,2,FALSE)</f>
        <v>#N/A</v>
      </c>
      <c r="E56" s="52" t="e">
        <f>VLOOKUP(A56,'Paste decomps here'!$C$5:$F$73,3,FALSE)</f>
        <v>#N/A</v>
      </c>
      <c r="F56" s="52" t="e">
        <f>VLOOKUP(A56,'Paste decomps here'!$C$5:$F$73,4,FALSE)</f>
        <v>#N/A</v>
      </c>
      <c r="G56" s="54" t="e">
        <f t="shared" ref="G56:G57" si="62">D56/$D$1</f>
        <v>#N/A</v>
      </c>
      <c r="H56" s="54" t="e">
        <f t="shared" ref="H56:H58" si="63">E56/$E$1</f>
        <v>#N/A</v>
      </c>
      <c r="I56" s="54" t="e">
        <f t="shared" ref="I56:I58" si="64">F56/$F$1</f>
        <v>#N/A</v>
      </c>
      <c r="J56" s="21"/>
      <c r="K56" s="21"/>
      <c r="L56" s="21"/>
    </row>
    <row r="57" spans="1:12" hidden="1" x14ac:dyDescent="0.25">
      <c r="A57" s="290" t="s">
        <v>398</v>
      </c>
      <c r="B57" s="291" t="s">
        <v>397</v>
      </c>
      <c r="C57" s="290" t="s">
        <v>398</v>
      </c>
      <c r="D57" s="52" t="e">
        <f>VLOOKUP(A57,'Paste decomps here'!$C$5:$F$73,2,FALSE)</f>
        <v>#N/A</v>
      </c>
      <c r="E57" s="52" t="e">
        <f>VLOOKUP(A57,'Paste decomps here'!$C$5:$F$73,3,FALSE)</f>
        <v>#N/A</v>
      </c>
      <c r="F57" s="52" t="e">
        <f>VLOOKUP(A57,'Paste decomps here'!$C$5:$F$73,4,FALSE)</f>
        <v>#N/A</v>
      </c>
      <c r="G57" s="54" t="e">
        <f t="shared" si="62"/>
        <v>#N/A</v>
      </c>
      <c r="H57" s="54" t="e">
        <f t="shared" si="63"/>
        <v>#N/A</v>
      </c>
      <c r="I57" s="54" t="e">
        <f t="shared" si="64"/>
        <v>#N/A</v>
      </c>
      <c r="J57" s="21"/>
      <c r="K57" s="21"/>
      <c r="L57" s="21"/>
    </row>
    <row r="58" spans="1:12" hidden="1" x14ac:dyDescent="0.25">
      <c r="A58" s="290" t="s">
        <v>400</v>
      </c>
      <c r="B58" s="307" t="s">
        <v>406</v>
      </c>
      <c r="C58" s="290" t="s">
        <v>400</v>
      </c>
      <c r="D58" s="52" t="e">
        <f>VLOOKUP(A58,'Paste decomps here'!$C$5:$F$73,2,FALSE)</f>
        <v>#N/A</v>
      </c>
      <c r="E58" s="52" t="e">
        <f>VLOOKUP(A58,'Paste decomps here'!$C$5:$F$73,3,FALSE)</f>
        <v>#N/A</v>
      </c>
      <c r="F58" s="52" t="e">
        <f>VLOOKUP(A58,'Paste decomps here'!$C$5:$F$73,4,FALSE)</f>
        <v>#N/A</v>
      </c>
      <c r="G58" s="54" t="e">
        <f>D58/$D$1</f>
        <v>#N/A</v>
      </c>
      <c r="H58" s="54" t="e">
        <f t="shared" si="63"/>
        <v>#N/A</v>
      </c>
      <c r="I58" s="54" t="e">
        <f t="shared" si="64"/>
        <v>#N/A</v>
      </c>
      <c r="J58" s="21"/>
      <c r="K58" s="21"/>
      <c r="L58" s="21"/>
    </row>
    <row r="59" spans="1:12" hidden="1" x14ac:dyDescent="0.25">
      <c r="A59" s="306" t="s">
        <v>404</v>
      </c>
      <c r="B59" s="307" t="s">
        <v>406</v>
      </c>
      <c r="C59" s="290" t="s">
        <v>405</v>
      </c>
      <c r="D59" s="52" t="e">
        <f>VLOOKUP(A59,'Paste decomps here'!$C$5:$F$73,2,FALSE)</f>
        <v>#N/A</v>
      </c>
      <c r="E59" s="52" t="e">
        <f>VLOOKUP(A59,'Paste decomps here'!$C$5:$F$73,3,FALSE)</f>
        <v>#N/A</v>
      </c>
      <c r="F59" s="52" t="e">
        <f>VLOOKUP(A59,'Paste decomps here'!$C$5:$F$73,4,FALSE)</f>
        <v>#N/A</v>
      </c>
      <c r="G59" s="54" t="e">
        <f t="shared" ref="G59:I62" si="65">D59/$D$1</f>
        <v>#N/A</v>
      </c>
      <c r="H59" s="54" t="e">
        <f t="shared" ref="H59" si="66">E59/$E$1</f>
        <v>#N/A</v>
      </c>
      <c r="I59" s="54" t="e">
        <f t="shared" ref="I59" si="67">F59/$F$1</f>
        <v>#N/A</v>
      </c>
      <c r="J59" s="21"/>
      <c r="K59" s="21"/>
      <c r="L59" s="21"/>
    </row>
    <row r="61" spans="1:12" hidden="1" x14ac:dyDescent="0.25">
      <c r="C61" s="288" t="s">
        <v>397</v>
      </c>
      <c r="D61" s="17" t="e">
        <f>SUM(D48:D57,D59:D59)</f>
        <v>#N/A</v>
      </c>
      <c r="E61" s="17" t="e">
        <f>SUM(E48:E57,E59:E59)</f>
        <v>#N/A</v>
      </c>
      <c r="F61" s="17" t="e">
        <f>SUM(F48:F57,F59:F59)</f>
        <v>#N/A</v>
      </c>
      <c r="G61" s="54" t="e">
        <f>D61/$D$1</f>
        <v>#N/A</v>
      </c>
      <c r="H61" s="54" t="e">
        <f t="shared" si="65"/>
        <v>#N/A</v>
      </c>
      <c r="I61" s="54" t="e">
        <f t="shared" si="65"/>
        <v>#N/A</v>
      </c>
    </row>
    <row r="62" spans="1:12" hidden="1" x14ac:dyDescent="0.25">
      <c r="C62" s="288" t="s">
        <v>406</v>
      </c>
      <c r="D62" s="17" t="e">
        <f>D58</f>
        <v>#N/A</v>
      </c>
      <c r="E62" s="17" t="e">
        <f t="shared" ref="E62:F62" si="68">E58</f>
        <v>#N/A</v>
      </c>
      <c r="F62" s="17" t="e">
        <f t="shared" si="68"/>
        <v>#N/A</v>
      </c>
      <c r="G62" s="54" t="e">
        <f>D62/$D$1</f>
        <v>#N/A</v>
      </c>
      <c r="H62" s="54" t="e">
        <f t="shared" si="65"/>
        <v>#N/A</v>
      </c>
      <c r="I62" s="54" t="e">
        <f t="shared" si="65"/>
        <v>#N/A</v>
      </c>
    </row>
    <row r="69" spans="1:42" s="200" customFormat="1" hidden="1" x14ac:dyDescent="0.25">
      <c r="A69" s="19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</sheetData>
  <mergeCells count="9">
    <mergeCell ref="V2:X2"/>
    <mergeCell ref="B2:B3"/>
    <mergeCell ref="C2:C3"/>
    <mergeCell ref="D2:F2"/>
    <mergeCell ref="G2:I2"/>
    <mergeCell ref="J2:L2"/>
    <mergeCell ref="M2:O2"/>
    <mergeCell ref="P2:R2"/>
    <mergeCell ref="S2:U2"/>
  </mergeCells>
  <pageMargins left="0.7" right="0.7" top="0.75" bottom="0.75" header="0.3" footer="0.3"/>
  <ignoredErrors>
    <ignoredError sqref="J6:O8 L5:M5 O5 J10:O10 J9:N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421B6-22A9-4DCA-8FB2-CE2CA246EF3B}">
  <dimension ref="A1:X54"/>
  <sheetViews>
    <sheetView showGridLines="0" tabSelected="1" topLeftCell="B1" zoomScale="80" zoomScaleNormal="80" workbookViewId="0">
      <pane xSplit="2" ySplit="3" topLeftCell="D10" activePane="bottomRight" state="frozen"/>
      <selection activeCell="B1" sqref="B1"/>
      <selection pane="topRight" activeCell="D1" sqref="D1"/>
      <selection pane="bottomLeft" activeCell="B4" sqref="B4"/>
      <selection pane="bottomRight" activeCell="E24" sqref="E24"/>
    </sheetView>
  </sheetViews>
  <sheetFormatPr defaultRowHeight="15" x14ac:dyDescent="0.25"/>
  <cols>
    <col min="1" max="1" width="1.5703125" style="19" customWidth="1"/>
    <col min="2" max="2" width="12.42578125" customWidth="1"/>
    <col min="3" max="3" width="18.42578125" customWidth="1"/>
    <col min="4" max="6" width="12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  <col min="16" max="16" width="11.85546875" customWidth="1"/>
    <col min="17" max="17" width="11.28515625" customWidth="1"/>
    <col min="18" max="18" width="11.140625" customWidth="1"/>
    <col min="19" max="19" width="11.7109375" customWidth="1"/>
    <col min="20" max="20" width="13.85546875" customWidth="1"/>
    <col min="21" max="21" width="12.85546875" customWidth="1"/>
    <col min="22" max="22" width="11" customWidth="1"/>
    <col min="23" max="23" width="10.7109375" customWidth="1"/>
    <col min="24" max="24" width="12" customWidth="1"/>
  </cols>
  <sheetData>
    <row r="1" spans="1:24" ht="15.75" thickBot="1" x14ac:dyDescent="0.3">
      <c r="A1" s="19" t="s">
        <v>254</v>
      </c>
      <c r="C1" s="268" t="s">
        <v>465</v>
      </c>
      <c r="D1" s="269">
        <v>227447114.081</v>
      </c>
      <c r="E1" s="269">
        <v>206999240.68800005</v>
      </c>
      <c r="F1" s="269">
        <v>189342995.69899997</v>
      </c>
    </row>
    <row r="2" spans="1:24" ht="30" customHeight="1" thickBot="1" x14ac:dyDescent="0.3">
      <c r="B2" s="365" t="s">
        <v>227</v>
      </c>
      <c r="C2" s="373" t="s">
        <v>228</v>
      </c>
      <c r="D2" s="362" t="s">
        <v>229</v>
      </c>
      <c r="E2" s="363"/>
      <c r="F2" s="364"/>
      <c r="G2" s="362" t="s">
        <v>230</v>
      </c>
      <c r="H2" s="363"/>
      <c r="I2" s="364"/>
      <c r="J2" s="362" t="s">
        <v>303</v>
      </c>
      <c r="K2" s="363"/>
      <c r="L2" s="364"/>
      <c r="M2" s="362" t="s">
        <v>304</v>
      </c>
      <c r="N2" s="363"/>
      <c r="O2" s="364"/>
      <c r="P2" s="369" t="s">
        <v>466</v>
      </c>
      <c r="Q2" s="370"/>
      <c r="R2" s="371"/>
      <c r="S2" s="369" t="s">
        <v>305</v>
      </c>
      <c r="T2" s="370"/>
      <c r="U2" s="371"/>
      <c r="V2" s="362" t="s">
        <v>307</v>
      </c>
      <c r="W2" s="363"/>
      <c r="X2" s="364"/>
    </row>
    <row r="3" spans="1:24" ht="15.75" thickBot="1" x14ac:dyDescent="0.3">
      <c r="B3" s="372"/>
      <c r="C3" s="374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1">
        <v>2021</v>
      </c>
      <c r="J3" s="29">
        <v>2019</v>
      </c>
      <c r="K3" s="30">
        <v>2020</v>
      </c>
      <c r="L3" s="31">
        <v>2021</v>
      </c>
      <c r="M3" s="29">
        <v>2019</v>
      </c>
      <c r="N3" s="30">
        <v>2020</v>
      </c>
      <c r="O3" s="31">
        <v>2021</v>
      </c>
      <c r="P3" s="29">
        <v>2019</v>
      </c>
      <c r="Q3" s="30">
        <v>2020</v>
      </c>
      <c r="R3" s="31">
        <v>2021</v>
      </c>
      <c r="S3" s="29">
        <v>2019</v>
      </c>
      <c r="T3" s="30">
        <v>2020</v>
      </c>
      <c r="U3" s="31">
        <v>2021</v>
      </c>
      <c r="V3" s="29">
        <v>2019</v>
      </c>
      <c r="W3" s="30">
        <v>2020</v>
      </c>
      <c r="X3" s="31">
        <v>2021</v>
      </c>
    </row>
    <row r="4" spans="1:24" x14ac:dyDescent="0.25">
      <c r="A4" s="19" t="s">
        <v>16</v>
      </c>
      <c r="B4" s="130" t="s">
        <v>15</v>
      </c>
      <c r="C4" s="38" t="s">
        <v>428</v>
      </c>
      <c r="D4" s="51">
        <v>2488513.7938458999</v>
      </c>
      <c r="E4" s="52">
        <v>79745.131738399999</v>
      </c>
      <c r="F4" s="53" t="s">
        <v>379</v>
      </c>
      <c r="G4" s="215">
        <f>D4/$D$1</f>
        <v>1.0941065591888203E-2</v>
      </c>
      <c r="H4" s="216">
        <f>E4/$E$1</f>
        <v>3.8524359545161804E-4</v>
      </c>
      <c r="I4" s="217" t="s">
        <v>379</v>
      </c>
      <c r="J4" s="39">
        <v>53108.688000000009</v>
      </c>
      <c r="K4" s="40">
        <v>1701.8829999999998</v>
      </c>
      <c r="L4" s="41" t="s">
        <v>379</v>
      </c>
      <c r="M4" s="39">
        <v>6464.6828615889999</v>
      </c>
      <c r="N4" s="40">
        <v>1333.0026376392448</v>
      </c>
      <c r="O4" s="41" t="s">
        <v>379</v>
      </c>
      <c r="P4" s="231">
        <f>(IFERROR(D4/M4,0)*1000)/1000</f>
        <v>384.93981021587661</v>
      </c>
      <c r="Q4" s="232">
        <f>(IFERROR(E4/N4,0)*1000)/1000</f>
        <v>59.823686380417882</v>
      </c>
      <c r="R4" s="230" t="s">
        <v>379</v>
      </c>
      <c r="S4" s="240">
        <f>(IFERROR(D4/J4,0)*1000)/1000</f>
        <v>46.857000004328846</v>
      </c>
      <c r="T4" s="241">
        <f>(IFERROR(E4/K4,0)*1000)/1000</f>
        <v>46.85700000434813</v>
      </c>
      <c r="U4" s="242" t="s">
        <v>379</v>
      </c>
      <c r="V4" s="39">
        <f>IFERROR(M4/J4*1000,0)</f>
        <v>121.72552373331081</v>
      </c>
      <c r="W4" s="40">
        <f t="shared" ref="W4:X20" si="0">IFERROR(N4/K4*1000,0)</f>
        <v>783.25163224454616</v>
      </c>
      <c r="X4" s="41" t="s">
        <v>379</v>
      </c>
    </row>
    <row r="5" spans="1:24" x14ac:dyDescent="0.25">
      <c r="A5" s="19" t="s">
        <v>17</v>
      </c>
      <c r="B5" s="131" t="s">
        <v>15</v>
      </c>
      <c r="C5" s="50" t="s">
        <v>421</v>
      </c>
      <c r="D5" s="51">
        <v>725238.11001389986</v>
      </c>
      <c r="E5" s="52">
        <v>5209022.7086864011</v>
      </c>
      <c r="F5" s="53">
        <v>3803692.5337043996</v>
      </c>
      <c r="G5" s="218">
        <f t="shared" ref="G5:G25" si="1">D5/$D$1</f>
        <v>3.1886010642263995E-3</v>
      </c>
      <c r="H5" s="219">
        <f t="shared" ref="H5:H28" si="2">E5/$E$1</f>
        <v>2.5164453219119337E-2</v>
      </c>
      <c r="I5" s="220">
        <f t="shared" ref="I5:I28" si="3">F5/$F$1</f>
        <v>2.0088900144746621E-2</v>
      </c>
      <c r="J5" s="51">
        <v>4256.3169999999991</v>
      </c>
      <c r="K5" s="52">
        <v>37524.750000000007</v>
      </c>
      <c r="L5" s="53">
        <v>28742.777999999998</v>
      </c>
      <c r="M5" s="51">
        <v>7081.7162249999974</v>
      </c>
      <c r="N5" s="52">
        <v>15855.815574542465</v>
      </c>
      <c r="O5" s="53">
        <v>25936.042875000003</v>
      </c>
      <c r="P5" s="231">
        <f>(IFERROR(D5/M5,0)*1000)/1000</f>
        <v>102.4099366554186</v>
      </c>
      <c r="Q5" s="232">
        <f>(IFERROR(E5/N5,0)*1000)/1000</f>
        <v>328.52442589265627</v>
      </c>
      <c r="R5" s="233">
        <f>(IFERROR(F5/O5,0)*1000)/1000</f>
        <v>146.65662576347816</v>
      </c>
      <c r="S5" s="243">
        <f>(IFERROR(D5/J5,0)*1000)/1000</f>
        <v>170.39100001571782</v>
      </c>
      <c r="T5" s="244">
        <f>(IFERROR(E5/K5,0)*1000)/1000</f>
        <v>138.8156539000633</v>
      </c>
      <c r="U5" s="245">
        <f>(IFERROR(F5/L5,0)*1000)/1000</f>
        <v>132.33559169904871</v>
      </c>
      <c r="V5" s="51">
        <f t="shared" ref="V5:X29" si="4">IFERROR(M5/J5*1000,0)</f>
        <v>1663.8131570087469</v>
      </c>
      <c r="W5" s="52">
        <f t="shared" si="0"/>
        <v>422.54287036002802</v>
      </c>
      <c r="X5" s="53">
        <f t="shared" si="0"/>
        <v>902.34990072984613</v>
      </c>
    </row>
    <row r="6" spans="1:24" x14ac:dyDescent="0.25">
      <c r="A6" s="19" t="s">
        <v>435</v>
      </c>
      <c r="B6" s="131" t="s">
        <v>15</v>
      </c>
      <c r="C6" s="50" t="s">
        <v>434</v>
      </c>
      <c r="D6" s="51">
        <v>0</v>
      </c>
      <c r="E6" s="52">
        <v>14883.2329114</v>
      </c>
      <c r="F6" s="53">
        <v>151473.16276410001</v>
      </c>
      <c r="G6" s="218" t="s">
        <v>379</v>
      </c>
      <c r="H6" s="219">
        <f t="shared" ref="H6" si="5">E6/$E$1</f>
        <v>7.1899939641966012E-5</v>
      </c>
      <c r="I6" s="220">
        <f t="shared" ref="I6" si="6">F6/$F$1</f>
        <v>7.9999348380912951E-4</v>
      </c>
      <c r="J6" s="51" t="s">
        <v>379</v>
      </c>
      <c r="K6" s="52">
        <v>347.983</v>
      </c>
      <c r="L6" s="53">
        <v>3541.5749999999998</v>
      </c>
      <c r="M6" s="51" t="s">
        <v>379</v>
      </c>
      <c r="N6" s="52">
        <v>650.22718954248353</v>
      </c>
      <c r="O6" s="53">
        <v>5116.198045220839</v>
      </c>
      <c r="P6" s="231" t="s">
        <v>379</v>
      </c>
      <c r="Q6" s="232">
        <f>(IFERROR(E6/N6,0)*1000)/1000</f>
        <v>22.889281086311115</v>
      </c>
      <c r="R6" s="233">
        <f>(IFERROR(F6/O6,0)*1000)/1000</f>
        <v>29.606587044767483</v>
      </c>
      <c r="S6" s="243" t="s">
        <v>379</v>
      </c>
      <c r="T6" s="244">
        <f>(IFERROR(E6/K6,0)*1000)/1000</f>
        <v>42.770000004023188</v>
      </c>
      <c r="U6" s="245">
        <f>(IFERROR(F6/L6,0)*1000)/1000</f>
        <v>42.770000003981281</v>
      </c>
      <c r="V6" s="51" t="s">
        <v>379</v>
      </c>
      <c r="W6" s="52">
        <f t="shared" ref="W6" si="7">IFERROR(N6/K6*1000,0)</f>
        <v>1868.560215707329</v>
      </c>
      <c r="X6" s="53">
        <f t="shared" ref="X6" si="8">IFERROR(O6/L6*1000,0)</f>
        <v>1444.6109556400299</v>
      </c>
    </row>
    <row r="7" spans="1:24" x14ac:dyDescent="0.25">
      <c r="A7" s="19" t="s">
        <v>22</v>
      </c>
      <c r="B7" s="131" t="s">
        <v>15</v>
      </c>
      <c r="C7" s="50" t="s">
        <v>429</v>
      </c>
      <c r="D7" s="51">
        <v>1289449.1949981002</v>
      </c>
      <c r="E7" s="52">
        <v>1203822.7747180003</v>
      </c>
      <c r="F7" s="53">
        <v>603706.15828650002</v>
      </c>
      <c r="G7" s="218">
        <f t="shared" si="1"/>
        <v>5.6692264494457066E-3</v>
      </c>
      <c r="H7" s="219">
        <f t="shared" si="2"/>
        <v>5.815590292586938E-3</v>
      </c>
      <c r="I7" s="220">
        <f t="shared" si="3"/>
        <v>3.188426147256149E-3</v>
      </c>
      <c r="J7" s="51">
        <v>139352.00599999996</v>
      </c>
      <c r="K7" s="52">
        <v>95484.350999999981</v>
      </c>
      <c r="L7" s="53">
        <v>83348.060000000012</v>
      </c>
      <c r="M7" s="51">
        <v>25927.097267308538</v>
      </c>
      <c r="N7" s="52">
        <v>12196.875144165637</v>
      </c>
      <c r="O7" s="53">
        <v>9447.5493970014159</v>
      </c>
      <c r="P7" s="231">
        <f>(IFERROR(D7/M7,0)*1000)/1000</f>
        <v>49.733650539582996</v>
      </c>
      <c r="Q7" s="232">
        <f>(IFERROR(E7/N7,0)*1000)/1000</f>
        <v>98.699278338833182</v>
      </c>
      <c r="R7" s="233">
        <f>(IFERROR(F7/O7,0)*1000)/1000</f>
        <v>63.90082051099008</v>
      </c>
      <c r="S7" s="243">
        <f>(IFERROR(D7/J7,0)*1000)/1000</f>
        <v>9.2531800008540994</v>
      </c>
      <c r="T7" s="244">
        <f>(IFERROR(E7/K7,0)*1000)/1000</f>
        <v>12.607540001167317</v>
      </c>
      <c r="U7" s="245">
        <f>(IFERROR(F7/L7,0)*1000)/1000</f>
        <v>7.2431938822151345</v>
      </c>
      <c r="V7" s="51">
        <f t="shared" si="4"/>
        <v>186.05471145717516</v>
      </c>
      <c r="W7" s="52">
        <f t="shared" si="0"/>
        <v>127.73690155956172</v>
      </c>
      <c r="X7" s="53">
        <f t="shared" si="0"/>
        <v>113.35056145279704</v>
      </c>
    </row>
    <row r="8" spans="1:24" x14ac:dyDescent="0.25">
      <c r="A8" s="19" t="s">
        <v>23</v>
      </c>
      <c r="B8" s="131" t="s">
        <v>15</v>
      </c>
      <c r="C8" s="50" t="s">
        <v>422</v>
      </c>
      <c r="D8" s="51">
        <v>2.7073651000000001</v>
      </c>
      <c r="E8" s="52">
        <v>1228635.9604554998</v>
      </c>
      <c r="F8" s="53">
        <v>762960.13078649994</v>
      </c>
      <c r="G8" s="218">
        <f t="shared" si="1"/>
        <v>1.1903273035312441E-8</v>
      </c>
      <c r="H8" s="219">
        <f t="shared" si="2"/>
        <v>5.9354611947942523E-3</v>
      </c>
      <c r="I8" s="220">
        <f t="shared" si="3"/>
        <v>4.0295133599733655E-3</v>
      </c>
      <c r="J8" s="51">
        <v>0.3</v>
      </c>
      <c r="K8" s="52">
        <v>36908.834999999999</v>
      </c>
      <c r="L8" s="53">
        <v>32857.361000000004</v>
      </c>
      <c r="M8" s="51">
        <v>3.3450000000000002</v>
      </c>
      <c r="N8" s="52">
        <v>7489.627825000005</v>
      </c>
      <c r="O8" s="53">
        <v>7800.2110750000002</v>
      </c>
      <c r="P8" s="231">
        <v>0</v>
      </c>
      <c r="Q8" s="232">
        <f>(IFERROR(E8/N8,0)*1000)/1000</f>
        <v>164.04499518045131</v>
      </c>
      <c r="R8" s="233">
        <f>(IFERROR(F8/O8,0)*1000)/1000</f>
        <v>97.812754481967644</v>
      </c>
      <c r="S8" s="243">
        <f>(IFERROR(D8/J8,0)*1000)/1000</f>
        <v>9.0245503333333339</v>
      </c>
      <c r="T8" s="244">
        <f>(IFERROR(E8/K8,0)*1000)/1000</f>
        <v>33.288397221302155</v>
      </c>
      <c r="U8" s="245">
        <f>(IFERROR(F8/L8,0)*1000)/1000</f>
        <v>23.220371556513619</v>
      </c>
      <c r="V8" s="51">
        <f t="shared" si="4"/>
        <v>11150</v>
      </c>
      <c r="W8" s="52">
        <f t="shared" si="0"/>
        <v>202.92235788531403</v>
      </c>
      <c r="X8" s="53">
        <f t="shared" si="0"/>
        <v>237.3961522655456</v>
      </c>
    </row>
    <row r="9" spans="1:24" x14ac:dyDescent="0.25">
      <c r="A9" s="19" t="s">
        <v>25</v>
      </c>
      <c r="B9" s="131" t="s">
        <v>15</v>
      </c>
      <c r="C9" s="50" t="s">
        <v>430</v>
      </c>
      <c r="D9" s="51">
        <v>226890.31016729993</v>
      </c>
      <c r="E9" s="52">
        <v>69408.697140300006</v>
      </c>
      <c r="F9" s="53">
        <v>363020.60387650004</v>
      </c>
      <c r="G9" s="218">
        <f t="shared" si="1"/>
        <v>9.9755194118004162E-4</v>
      </c>
      <c r="H9" s="219">
        <f t="shared" si="2"/>
        <v>3.3530894562515027E-4</v>
      </c>
      <c r="I9" s="220">
        <f t="shared" si="3"/>
        <v>1.9172644994673936E-3</v>
      </c>
      <c r="J9" s="51">
        <v>7451.5869999999995</v>
      </c>
      <c r="K9" s="52">
        <v>3749.7580000000003</v>
      </c>
      <c r="L9" s="53">
        <v>10391.176999999998</v>
      </c>
      <c r="M9" s="51">
        <v>3575.7224000000047</v>
      </c>
      <c r="N9" s="52">
        <v>921.39260706989262</v>
      </c>
      <c r="O9" s="53">
        <v>3362.4089792489362</v>
      </c>
      <c r="P9" s="231">
        <f>(IFERROR(D9/M9,0)*1000)/1000</f>
        <v>63.452999082730706</v>
      </c>
      <c r="Q9" s="232">
        <f>(IFERROR(E9/N9,0)*1000)/1000</f>
        <v>75.330208434193551</v>
      </c>
      <c r="R9" s="233">
        <f>(IFERROR(F9/O9,0)*1000)/1000</f>
        <v>107.96444041069276</v>
      </c>
      <c r="S9" s="243">
        <f>(IFERROR(D9/J9,0)*1000)/1000</f>
        <v>30.448589027719859</v>
      </c>
      <c r="T9" s="244">
        <f>(IFERROR(E9/K9,0)*1000)/1000</f>
        <v>18.510180427723604</v>
      </c>
      <c r="U9" s="245">
        <f>(IFERROR(F9/L9,0)*1000)/1000</f>
        <v>34.935465335303221</v>
      </c>
      <c r="V9" s="51">
        <f t="shared" si="4"/>
        <v>479.86051830301454</v>
      </c>
      <c r="W9" s="52">
        <f t="shared" si="0"/>
        <v>245.7205523849519</v>
      </c>
      <c r="X9" s="53">
        <f t="shared" si="0"/>
        <v>323.58307237466335</v>
      </c>
    </row>
    <row r="10" spans="1:24" x14ac:dyDescent="0.25">
      <c r="A10" s="19" t="s">
        <v>27</v>
      </c>
      <c r="B10" s="131" t="s">
        <v>15</v>
      </c>
      <c r="C10" s="50" t="s">
        <v>431</v>
      </c>
      <c r="D10" s="51">
        <v>0</v>
      </c>
      <c r="E10" s="52">
        <v>1812324.4076235003</v>
      </c>
      <c r="F10" s="53">
        <v>0</v>
      </c>
      <c r="G10" s="218" t="s">
        <v>379</v>
      </c>
      <c r="H10" s="219">
        <f t="shared" si="2"/>
        <v>8.7552224906714965E-3</v>
      </c>
      <c r="I10" s="220" t="s">
        <v>379</v>
      </c>
      <c r="J10" s="51" t="s">
        <v>379</v>
      </c>
      <c r="K10" s="52">
        <v>185233.48399999997</v>
      </c>
      <c r="L10" s="53" t="s">
        <v>379</v>
      </c>
      <c r="M10" s="51" t="s">
        <v>379</v>
      </c>
      <c r="N10" s="52">
        <v>5002.0755582999973</v>
      </c>
      <c r="O10" s="53" t="s">
        <v>379</v>
      </c>
      <c r="P10" s="231" t="s">
        <v>379</v>
      </c>
      <c r="Q10" s="232">
        <f>(IFERROR(E10/N10,0)*1000)/1000</f>
        <v>362.31448055923329</v>
      </c>
      <c r="R10" s="233" t="s">
        <v>379</v>
      </c>
      <c r="S10" s="243" t="s">
        <v>379</v>
      </c>
      <c r="T10" s="244">
        <f>(IFERROR(E10/K10,0)*1000)/1000</f>
        <v>9.7840000009042676</v>
      </c>
      <c r="U10" s="245" t="s">
        <v>379</v>
      </c>
      <c r="V10" s="51" t="s">
        <v>379</v>
      </c>
      <c r="W10" s="52">
        <f t="shared" si="0"/>
        <v>27.004164961341427</v>
      </c>
      <c r="X10" s="53" t="s">
        <v>379</v>
      </c>
    </row>
    <row r="11" spans="1:24" x14ac:dyDescent="0.25">
      <c r="A11" s="19" t="s">
        <v>28</v>
      </c>
      <c r="B11" s="131" t="s">
        <v>15</v>
      </c>
      <c r="C11" s="50" t="s">
        <v>424</v>
      </c>
      <c r="D11" s="51">
        <v>509974.36567900004</v>
      </c>
      <c r="E11" s="52">
        <v>0</v>
      </c>
      <c r="F11" s="53">
        <v>19912.772828999998</v>
      </c>
      <c r="G11" s="218">
        <f t="shared" si="1"/>
        <v>2.2421667900230403E-3</v>
      </c>
      <c r="H11" s="219" t="s">
        <v>379</v>
      </c>
      <c r="I11" s="220">
        <f t="shared" si="3"/>
        <v>1.051677288377516E-4</v>
      </c>
      <c r="J11" s="51">
        <v>13371.684000000001</v>
      </c>
      <c r="K11" s="52" t="s">
        <v>379</v>
      </c>
      <c r="L11" s="53">
        <v>522.11900000000003</v>
      </c>
      <c r="M11" s="51">
        <v>18652.138865139998</v>
      </c>
      <c r="N11" s="52" t="s">
        <v>379</v>
      </c>
      <c r="O11" s="53">
        <v>642.50355437142855</v>
      </c>
      <c r="P11" s="231">
        <f>(IFERROR(D11/M11,0)*1000)/1000</f>
        <v>27.341334383485588</v>
      </c>
      <c r="Q11" s="232" t="s">
        <v>379</v>
      </c>
      <c r="R11" s="233">
        <f>(IFERROR(F11/O11,0)*1000)/1000</f>
        <v>30.992471082095381</v>
      </c>
      <c r="S11" s="243">
        <f>(IFERROR(D11/J11,0)*1000)/1000</f>
        <v>38.138380003520872</v>
      </c>
      <c r="T11" s="244" t="s">
        <v>379</v>
      </c>
      <c r="U11" s="245">
        <f>(IFERROR(F11/L11,0)*1000)/1000</f>
        <v>38.138380003409175</v>
      </c>
      <c r="V11" s="51">
        <f t="shared" si="4"/>
        <v>1394.8982689943912</v>
      </c>
      <c r="W11" s="52" t="s">
        <v>379</v>
      </c>
      <c r="X11" s="53">
        <f t="shared" si="0"/>
        <v>1230.5691889615748</v>
      </c>
    </row>
    <row r="12" spans="1:24" x14ac:dyDescent="0.25">
      <c r="A12" s="19" t="s">
        <v>32</v>
      </c>
      <c r="B12" s="131" t="s">
        <v>15</v>
      </c>
      <c r="C12" s="50" t="s">
        <v>427</v>
      </c>
      <c r="D12" s="51">
        <v>805884.18944830005</v>
      </c>
      <c r="E12" s="52">
        <v>0</v>
      </c>
      <c r="F12" s="53">
        <v>825786.83811999997</v>
      </c>
      <c r="G12" s="218">
        <f t="shared" si="1"/>
        <v>3.5431717509561505E-3</v>
      </c>
      <c r="H12" s="219" t="s">
        <v>379</v>
      </c>
      <c r="I12" s="220">
        <f t="shared" si="3"/>
        <v>4.3613276269947676E-3</v>
      </c>
      <c r="J12" s="51">
        <v>13364.137000000001</v>
      </c>
      <c r="K12" s="52" t="s">
        <v>379</v>
      </c>
      <c r="L12" s="53">
        <v>15653.698999999999</v>
      </c>
      <c r="M12" s="51">
        <v>3042.9391642477503</v>
      </c>
      <c r="N12" s="52" t="s">
        <v>379</v>
      </c>
      <c r="O12" s="53">
        <v>4664.4036764089687</v>
      </c>
      <c r="P12" s="231">
        <f>(IFERROR(D12/M12,0)*1000)/1000</f>
        <v>264.83743050693687</v>
      </c>
      <c r="Q12" s="232" t="s">
        <v>379</v>
      </c>
      <c r="R12" s="233">
        <f>(IFERROR(F12/O12,0)*1000)/1000</f>
        <v>177.04017392331633</v>
      </c>
      <c r="S12" s="243">
        <f>(IFERROR(D12/J12,0)*1000)/1000</f>
        <v>60.302000005559655</v>
      </c>
      <c r="T12" s="244" t="s">
        <v>379</v>
      </c>
      <c r="U12" s="245">
        <f>(IFERROR(F12/L12,0)*1000)/1000</f>
        <v>52.753463454228935</v>
      </c>
      <c r="V12" s="51">
        <f t="shared" si="4"/>
        <v>227.69440063714927</v>
      </c>
      <c r="W12" s="52" t="s">
        <v>379</v>
      </c>
      <c r="X12" s="53">
        <f t="shared" si="0"/>
        <v>297.97453473514275</v>
      </c>
    </row>
    <row r="13" spans="1:24" x14ac:dyDescent="0.25">
      <c r="A13" s="19" t="s">
        <v>34</v>
      </c>
      <c r="B13" s="131" t="s">
        <v>15</v>
      </c>
      <c r="C13" s="50" t="s">
        <v>432</v>
      </c>
      <c r="D13" s="51">
        <v>677415.52033830003</v>
      </c>
      <c r="E13" s="52">
        <v>0</v>
      </c>
      <c r="F13" s="53">
        <v>0</v>
      </c>
      <c r="G13" s="218">
        <f t="shared" si="1"/>
        <v>2.9783430010769637E-3</v>
      </c>
      <c r="H13" s="219" t="s">
        <v>379</v>
      </c>
      <c r="I13" s="220" t="s">
        <v>379</v>
      </c>
      <c r="J13" s="51">
        <v>14936.918</v>
      </c>
      <c r="K13" s="52" t="s">
        <v>379</v>
      </c>
      <c r="L13" s="53" t="s">
        <v>379</v>
      </c>
      <c r="M13" s="51">
        <v>25000</v>
      </c>
      <c r="N13" s="52" t="s">
        <v>379</v>
      </c>
      <c r="O13" s="53" t="s">
        <v>379</v>
      </c>
      <c r="P13" s="231">
        <f>(IFERROR(D13/M13,0)*1000)/1000</f>
        <v>27.096620813532002</v>
      </c>
      <c r="Q13" s="232" t="s">
        <v>379</v>
      </c>
      <c r="R13" s="233" t="s">
        <v>379</v>
      </c>
      <c r="S13" s="243">
        <f>(IFERROR(D13/J13,0)*1000)/1000</f>
        <v>45.3517600041923</v>
      </c>
      <c r="T13" s="244" t="s">
        <v>379</v>
      </c>
      <c r="U13" s="245" t="s">
        <v>379</v>
      </c>
      <c r="V13" s="51">
        <f t="shared" si="4"/>
        <v>1673.7053788472294</v>
      </c>
      <c r="W13" s="52" t="s">
        <v>379</v>
      </c>
      <c r="X13" s="53" t="s">
        <v>379</v>
      </c>
    </row>
    <row r="14" spans="1:24" ht="15.75" thickBot="1" x14ac:dyDescent="0.3">
      <c r="A14" s="19" t="s">
        <v>35</v>
      </c>
      <c r="B14" s="132" t="s">
        <v>15</v>
      </c>
      <c r="C14" s="62" t="s">
        <v>433</v>
      </c>
      <c r="D14" s="63">
        <v>0</v>
      </c>
      <c r="E14" s="64">
        <v>240748.45114779999</v>
      </c>
      <c r="F14" s="65">
        <v>1325756.6195513001</v>
      </c>
      <c r="G14" s="221">
        <f t="shared" si="1"/>
        <v>0</v>
      </c>
      <c r="H14" s="286">
        <f t="shared" si="2"/>
        <v>1.1630402621170407E-3</v>
      </c>
      <c r="I14" s="223">
        <f t="shared" si="3"/>
        <v>7.0018783354355799E-3</v>
      </c>
      <c r="J14" s="63" t="s">
        <v>379</v>
      </c>
      <c r="K14" s="64">
        <v>22694.134000000002</v>
      </c>
      <c r="L14" s="65">
        <v>97421.932000000001</v>
      </c>
      <c r="M14" s="63" t="s">
        <v>379</v>
      </c>
      <c r="N14" s="64">
        <v>5786.8591073199987</v>
      </c>
      <c r="O14" s="65">
        <v>7930.5648932099957</v>
      </c>
      <c r="P14" s="234" t="s">
        <v>379</v>
      </c>
      <c r="Q14" s="235">
        <f>(IFERROR(E14/N14,0)*1000)/1000</f>
        <v>41.602611482845489</v>
      </c>
      <c r="R14" s="236">
        <f>(IFERROR(F14/O14,0)*1000)/1000</f>
        <v>167.17051526637007</v>
      </c>
      <c r="S14" s="246" t="s">
        <v>379</v>
      </c>
      <c r="T14" s="247">
        <f>(IFERROR(E14/K14,0)*1000)/1000</f>
        <v>10.608400000978225</v>
      </c>
      <c r="U14" s="248">
        <f>(IFERROR(F14/L14,0)*1000)/1000</f>
        <v>13.608400001257417</v>
      </c>
      <c r="V14" s="63" t="s">
        <v>379</v>
      </c>
      <c r="W14" s="64">
        <f t="shared" si="0"/>
        <v>254.99360792176506</v>
      </c>
      <c r="X14" s="65">
        <f>IFERROR(O14/L14*1000,0)</f>
        <v>81.404307329996243</v>
      </c>
    </row>
    <row r="15" spans="1:24" x14ac:dyDescent="0.25">
      <c r="A15" s="19" t="s">
        <v>19</v>
      </c>
      <c r="B15" s="130" t="s">
        <v>18</v>
      </c>
      <c r="C15" s="329" t="s">
        <v>421</v>
      </c>
      <c r="D15" s="75">
        <v>35283.974277100002</v>
      </c>
      <c r="E15" s="76">
        <v>0</v>
      </c>
      <c r="F15" s="77">
        <v>829962.42362559994</v>
      </c>
      <c r="G15" s="325">
        <f t="shared" si="1"/>
        <v>1.5513045491768446E-4</v>
      </c>
      <c r="H15" s="216" t="s">
        <v>379</v>
      </c>
      <c r="I15" s="217">
        <f t="shared" si="3"/>
        <v>4.3833806503463038E-3</v>
      </c>
      <c r="J15" s="39">
        <v>1563.7980000000002</v>
      </c>
      <c r="K15" s="40" t="s">
        <v>379</v>
      </c>
      <c r="L15" s="41">
        <v>38152.382000000005</v>
      </c>
      <c r="M15" s="39">
        <v>3001.65805</v>
      </c>
      <c r="N15" s="40" t="s">
        <v>379</v>
      </c>
      <c r="O15" s="41">
        <v>17058.997135000012</v>
      </c>
      <c r="P15" s="228">
        <f>(IFERROR(D15/M15,0)*1000)/1000</f>
        <v>11.754828061477557</v>
      </c>
      <c r="Q15" s="229" t="s">
        <v>379</v>
      </c>
      <c r="R15" s="230">
        <f t="shared" ref="R15:R28" si="9">(IFERROR(F15/O15,0)*1000)/1000</f>
        <v>48.652474530449553</v>
      </c>
      <c r="S15" s="240">
        <f>(IFERROR(D15/J15,0)*1000)/1000</f>
        <v>22.563000001982353</v>
      </c>
      <c r="T15" s="241" t="s">
        <v>379</v>
      </c>
      <c r="U15" s="242">
        <f t="shared" ref="U15:U24" si="10">(IFERROR(F15/L15,0)*1000)/1000</f>
        <v>21.753882198642273</v>
      </c>
      <c r="V15" s="323">
        <f t="shared" si="4"/>
        <v>1919.4666126955012</v>
      </c>
      <c r="W15" s="40" t="s">
        <v>379</v>
      </c>
      <c r="X15" s="41">
        <f t="shared" si="0"/>
        <v>447.12797054191822</v>
      </c>
    </row>
    <row r="16" spans="1:24" x14ac:dyDescent="0.25">
      <c r="A16" s="19" t="s">
        <v>24</v>
      </c>
      <c r="B16" s="131" t="s">
        <v>18</v>
      </c>
      <c r="C16" s="330" t="s">
        <v>422</v>
      </c>
      <c r="D16" s="51">
        <v>0</v>
      </c>
      <c r="E16" s="52">
        <v>0</v>
      </c>
      <c r="F16" s="53">
        <v>28889.083428500002</v>
      </c>
      <c r="G16" s="326" t="s">
        <v>379</v>
      </c>
      <c r="H16" s="219" t="s">
        <v>379</v>
      </c>
      <c r="I16" s="220">
        <f t="shared" si="3"/>
        <v>1.5257540064711556E-4</v>
      </c>
      <c r="J16" s="51" t="s">
        <v>379</v>
      </c>
      <c r="K16" s="52" t="s">
        <v>379</v>
      </c>
      <c r="L16" s="53">
        <v>7129.7269999999999</v>
      </c>
      <c r="M16" s="51">
        <v>0</v>
      </c>
      <c r="N16" s="52" t="s">
        <v>379</v>
      </c>
      <c r="O16" s="53">
        <v>1426.6090500000009</v>
      </c>
      <c r="P16" s="231" t="s">
        <v>379</v>
      </c>
      <c r="Q16" s="232" t="s">
        <v>379</v>
      </c>
      <c r="R16" s="233">
        <f t="shared" si="9"/>
        <v>20.250175357081876</v>
      </c>
      <c r="S16" s="243" t="s">
        <v>379</v>
      </c>
      <c r="T16" s="244" t="s">
        <v>379</v>
      </c>
      <c r="U16" s="245">
        <f t="shared" si="10"/>
        <v>4.0519200003730864</v>
      </c>
      <c r="V16" s="129" t="s">
        <v>379</v>
      </c>
      <c r="W16" s="52" t="s">
        <v>379</v>
      </c>
      <c r="X16" s="53">
        <f t="shared" si="0"/>
        <v>200.09308210538791</v>
      </c>
    </row>
    <row r="17" spans="1:24" x14ac:dyDescent="0.25">
      <c r="A17" s="19" t="s">
        <v>26</v>
      </c>
      <c r="B17" s="131" t="s">
        <v>18</v>
      </c>
      <c r="C17" s="330" t="s">
        <v>423</v>
      </c>
      <c r="D17" s="51">
        <v>0</v>
      </c>
      <c r="E17" s="52">
        <v>0</v>
      </c>
      <c r="F17" s="53">
        <v>79325.460482299997</v>
      </c>
      <c r="G17" s="326" t="s">
        <v>379</v>
      </c>
      <c r="H17" s="219" t="s">
        <v>379</v>
      </c>
      <c r="I17" s="220">
        <f t="shared" si="3"/>
        <v>4.1895112195438326E-4</v>
      </c>
      <c r="J17" s="51" t="s">
        <v>379</v>
      </c>
      <c r="K17" s="52" t="s">
        <v>379</v>
      </c>
      <c r="L17" s="53">
        <v>1332.865</v>
      </c>
      <c r="M17" s="51">
        <v>0</v>
      </c>
      <c r="N17" s="52" t="s">
        <v>379</v>
      </c>
      <c r="O17" s="53">
        <v>6000.0004306208448</v>
      </c>
      <c r="P17" s="231" t="s">
        <v>379</v>
      </c>
      <c r="Q17" s="232" t="s">
        <v>379</v>
      </c>
      <c r="R17" s="233">
        <f t="shared" si="9"/>
        <v>13.220909131516823</v>
      </c>
      <c r="S17" s="243" t="s">
        <v>379</v>
      </c>
      <c r="T17" s="244" t="s">
        <v>379</v>
      </c>
      <c r="U17" s="245">
        <f t="shared" si="10"/>
        <v>59.515000005476921</v>
      </c>
      <c r="V17" s="129" t="s">
        <v>379</v>
      </c>
      <c r="W17" s="52" t="s">
        <v>379</v>
      </c>
      <c r="X17" s="53">
        <f t="shared" si="0"/>
        <v>4501.5815034687266</v>
      </c>
    </row>
    <row r="18" spans="1:24" x14ac:dyDescent="0.25">
      <c r="A18" s="19" t="s">
        <v>29</v>
      </c>
      <c r="B18" s="131" t="s">
        <v>18</v>
      </c>
      <c r="C18" s="330" t="s">
        <v>424</v>
      </c>
      <c r="D18" s="51">
        <v>0</v>
      </c>
      <c r="E18" s="52">
        <v>0</v>
      </c>
      <c r="F18" s="53">
        <v>42322.501315899994</v>
      </c>
      <c r="G18" s="326" t="s">
        <v>379</v>
      </c>
      <c r="H18" s="219" t="s">
        <v>379</v>
      </c>
      <c r="I18" s="220">
        <f t="shared" si="3"/>
        <v>2.2352293075145172E-4</v>
      </c>
      <c r="J18" s="51" t="s">
        <v>379</v>
      </c>
      <c r="K18" s="52" t="s">
        <v>379</v>
      </c>
      <c r="L18" s="53">
        <v>1410.6559999999999</v>
      </c>
      <c r="M18" s="51">
        <v>0</v>
      </c>
      <c r="N18" s="52" t="s">
        <v>379</v>
      </c>
      <c r="O18" s="53">
        <v>2926.9870473571427</v>
      </c>
      <c r="P18" s="231" t="s">
        <v>379</v>
      </c>
      <c r="Q18" s="232" t="s">
        <v>379</v>
      </c>
      <c r="R18" s="233">
        <f t="shared" si="9"/>
        <v>14.459408474019092</v>
      </c>
      <c r="S18" s="243" t="s">
        <v>379</v>
      </c>
      <c r="T18" s="244" t="s">
        <v>379</v>
      </c>
      <c r="U18" s="245">
        <f t="shared" si="10"/>
        <v>30.002000002764667</v>
      </c>
      <c r="V18" s="129" t="s">
        <v>379</v>
      </c>
      <c r="W18" s="52" t="s">
        <v>379</v>
      </c>
      <c r="X18" s="53">
        <f>IFERROR(O18/L18*1000,0)</f>
        <v>2074.9119894270061</v>
      </c>
    </row>
    <row r="19" spans="1:24" x14ac:dyDescent="0.25">
      <c r="A19" s="19" t="s">
        <v>30</v>
      </c>
      <c r="B19" s="131" t="s">
        <v>18</v>
      </c>
      <c r="C19" s="330" t="s">
        <v>425</v>
      </c>
      <c r="D19" s="51">
        <v>115298.43163560001</v>
      </c>
      <c r="E19" s="52">
        <v>0</v>
      </c>
      <c r="F19" s="53">
        <v>750060.79077700002</v>
      </c>
      <c r="G19" s="326">
        <f t="shared" si="1"/>
        <v>5.0692413531586579E-4</v>
      </c>
      <c r="H19" s="219" t="s">
        <v>379</v>
      </c>
      <c r="I19" s="220">
        <f t="shared" si="3"/>
        <v>3.9613865197811564E-3</v>
      </c>
      <c r="J19" s="51">
        <v>3657.3650000000007</v>
      </c>
      <c r="K19" s="52" t="s">
        <v>379</v>
      </c>
      <c r="L19" s="53">
        <v>24452.59</v>
      </c>
      <c r="M19" s="51">
        <v>6396.615280138305</v>
      </c>
      <c r="N19" s="52" t="s">
        <v>379</v>
      </c>
      <c r="O19" s="53">
        <v>15245.005924836472</v>
      </c>
      <c r="P19" s="231">
        <f>(IFERROR(D19/M19,0)*1000)/1000</f>
        <v>18.024912643035655</v>
      </c>
      <c r="Q19" s="232" t="s">
        <v>379</v>
      </c>
      <c r="R19" s="233">
        <f t="shared" si="9"/>
        <v>49.200426321582135</v>
      </c>
      <c r="S19" s="243">
        <f>(IFERROR(D19/J19,0)*1000)/1000</f>
        <v>31.525000002898256</v>
      </c>
      <c r="T19" s="244" t="s">
        <v>379</v>
      </c>
      <c r="U19" s="245">
        <f t="shared" si="10"/>
        <v>30.674083636007474</v>
      </c>
      <c r="V19" s="129">
        <f t="shared" si="4"/>
        <v>1748.9682545051708</v>
      </c>
      <c r="W19" s="52" t="s">
        <v>379</v>
      </c>
      <c r="X19" s="53">
        <f t="shared" si="0"/>
        <v>623.45158221834458</v>
      </c>
    </row>
    <row r="20" spans="1:24" x14ac:dyDescent="0.25">
      <c r="A20" s="19" t="s">
        <v>31</v>
      </c>
      <c r="B20" s="131" t="s">
        <v>18</v>
      </c>
      <c r="C20" s="330" t="s">
        <v>426</v>
      </c>
      <c r="D20" s="51">
        <v>0</v>
      </c>
      <c r="E20" s="52">
        <v>0</v>
      </c>
      <c r="F20" s="53">
        <v>896790.27200280002</v>
      </c>
      <c r="G20" s="326" t="s">
        <v>379</v>
      </c>
      <c r="H20" s="219" t="s">
        <v>379</v>
      </c>
      <c r="I20" s="220">
        <f t="shared" si="3"/>
        <v>4.73632662614272E-3</v>
      </c>
      <c r="J20" s="51" t="s">
        <v>379</v>
      </c>
      <c r="K20" s="52" t="s">
        <v>379</v>
      </c>
      <c r="L20" s="53">
        <v>13867.175999999999</v>
      </c>
      <c r="M20" s="51">
        <v>0</v>
      </c>
      <c r="N20" s="52" t="s">
        <v>379</v>
      </c>
      <c r="O20" s="53">
        <v>30852.383408999998</v>
      </c>
      <c r="P20" s="231" t="s">
        <v>379</v>
      </c>
      <c r="Q20" s="232" t="s">
        <v>379</v>
      </c>
      <c r="R20" s="233">
        <f t="shared" si="9"/>
        <v>29.067131058056148</v>
      </c>
      <c r="S20" s="243" t="s">
        <v>379</v>
      </c>
      <c r="T20" s="244" t="s">
        <v>379</v>
      </c>
      <c r="U20" s="245">
        <f t="shared" si="10"/>
        <v>64.670000005970934</v>
      </c>
      <c r="V20" s="129" t="s">
        <v>379</v>
      </c>
      <c r="W20" s="52" t="s">
        <v>379</v>
      </c>
      <c r="X20" s="53">
        <f t="shared" si="0"/>
        <v>2224.8497753976731</v>
      </c>
    </row>
    <row r="21" spans="1:24" x14ac:dyDescent="0.25">
      <c r="A21" s="19" t="s">
        <v>33</v>
      </c>
      <c r="B21" s="131" t="s">
        <v>18</v>
      </c>
      <c r="C21" s="330" t="s">
        <v>427</v>
      </c>
      <c r="D21" s="51">
        <v>0</v>
      </c>
      <c r="E21" s="52">
        <v>0</v>
      </c>
      <c r="F21" s="53">
        <v>194683.55182800003</v>
      </c>
      <c r="G21" s="326" t="s">
        <v>379</v>
      </c>
      <c r="H21" s="219" t="s">
        <v>379</v>
      </c>
      <c r="I21" s="220">
        <f t="shared" si="3"/>
        <v>1.0282057232129673E-3</v>
      </c>
      <c r="J21" s="51" t="s">
        <v>379</v>
      </c>
      <c r="K21" s="52" t="s">
        <v>379</v>
      </c>
      <c r="L21" s="53">
        <v>12552.131000000001</v>
      </c>
      <c r="M21" s="51">
        <v>0</v>
      </c>
      <c r="N21" s="52" t="s">
        <v>379</v>
      </c>
      <c r="O21" s="53">
        <v>2995.7198150841259</v>
      </c>
      <c r="P21" s="231" t="s">
        <v>379</v>
      </c>
      <c r="Q21" s="232" t="s">
        <v>379</v>
      </c>
      <c r="R21" s="233">
        <f t="shared" si="9"/>
        <v>64.987236405662628</v>
      </c>
      <c r="S21" s="243" t="s">
        <v>379</v>
      </c>
      <c r="T21" s="244" t="s">
        <v>379</v>
      </c>
      <c r="U21" s="245">
        <f t="shared" si="10"/>
        <v>15.510000001434021</v>
      </c>
      <c r="V21" s="129" t="s">
        <v>379</v>
      </c>
      <c r="W21" s="52" t="s">
        <v>379</v>
      </c>
      <c r="X21" s="53">
        <f t="shared" si="4"/>
        <v>238.66224907022766</v>
      </c>
    </row>
    <row r="22" spans="1:24" ht="15.75" thickBot="1" x14ac:dyDescent="0.3">
      <c r="A22" s="19" t="s">
        <v>436</v>
      </c>
      <c r="B22" s="132" t="s">
        <v>18</v>
      </c>
      <c r="C22" s="331" t="s">
        <v>428</v>
      </c>
      <c r="D22" s="63">
        <v>0</v>
      </c>
      <c r="E22" s="64">
        <v>0</v>
      </c>
      <c r="F22" s="65">
        <v>61344.418217799997</v>
      </c>
      <c r="G22" s="327" t="s">
        <v>379</v>
      </c>
      <c r="H22" s="222" t="s">
        <v>379</v>
      </c>
      <c r="I22" s="223">
        <f t="shared" ref="I22" si="11">F22/$F$1</f>
        <v>3.2398567473454205E-4</v>
      </c>
      <c r="J22" s="63" t="s">
        <v>379</v>
      </c>
      <c r="K22" s="64" t="s">
        <v>379</v>
      </c>
      <c r="L22" s="65">
        <v>4522.924</v>
      </c>
      <c r="M22" s="63">
        <v>0</v>
      </c>
      <c r="N22" s="64" t="s">
        <v>379</v>
      </c>
      <c r="O22" s="65">
        <v>1499.16967291944</v>
      </c>
      <c r="P22" s="234" t="s">
        <v>379</v>
      </c>
      <c r="Q22" s="235" t="s">
        <v>379</v>
      </c>
      <c r="R22" s="236">
        <f t="shared" si="9"/>
        <v>40.91892954207087</v>
      </c>
      <c r="S22" s="246" t="s">
        <v>379</v>
      </c>
      <c r="T22" s="247" t="s">
        <v>379</v>
      </c>
      <c r="U22" s="248">
        <f t="shared" si="10"/>
        <v>13.563000001282356</v>
      </c>
      <c r="V22" s="324" t="s">
        <v>379</v>
      </c>
      <c r="W22" s="64" t="s">
        <v>379</v>
      </c>
      <c r="X22" s="65">
        <f t="shared" ref="X22" si="12">IFERROR(O22/L22*1000,0)</f>
        <v>331.4602838604938</v>
      </c>
    </row>
    <row r="23" spans="1:24" x14ac:dyDescent="0.25">
      <c r="A23" s="19" t="s">
        <v>21</v>
      </c>
      <c r="B23" s="130" t="s">
        <v>20</v>
      </c>
      <c r="C23" s="329" t="s">
        <v>417</v>
      </c>
      <c r="D23" s="75">
        <v>272637.73618449998</v>
      </c>
      <c r="E23" s="76">
        <v>393351.7444126</v>
      </c>
      <c r="F23" s="77">
        <v>45055.7049769</v>
      </c>
      <c r="G23" s="224">
        <f t="shared" si="1"/>
        <v>1.1986862848803014E-3</v>
      </c>
      <c r="H23" s="225">
        <f t="shared" si="2"/>
        <v>1.9002569434806772E-3</v>
      </c>
      <c r="I23" s="226">
        <f t="shared" si="3"/>
        <v>2.3795812890023882E-4</v>
      </c>
      <c r="J23" s="75">
        <v>7977.2140000000018</v>
      </c>
      <c r="K23" s="76">
        <v>7370.070999999999</v>
      </c>
      <c r="L23" s="77">
        <v>1807.6209999999996</v>
      </c>
      <c r="M23" s="75">
        <v>68354.579709999933</v>
      </c>
      <c r="N23" s="76">
        <v>51262.14587000016</v>
      </c>
      <c r="O23" s="77">
        <v>20651.088639999991</v>
      </c>
      <c r="P23" s="237">
        <f t="shared" ref="P23:Q28" si="13">(IFERROR(D23/M23,0)*1000)/1000</f>
        <v>3.9885803898025349</v>
      </c>
      <c r="Q23" s="238">
        <f t="shared" si="13"/>
        <v>7.673337464454427</v>
      </c>
      <c r="R23" s="239">
        <f t="shared" si="9"/>
        <v>2.181759313629096</v>
      </c>
      <c r="S23" s="249">
        <f>(IFERROR(D23/J23,0)*1000)/1000</f>
        <v>34.177061839446694</v>
      </c>
      <c r="T23" s="250">
        <f>(IFERROR(E23/K23,0)*1000)/1000</f>
        <v>53.371500004898195</v>
      </c>
      <c r="U23" s="251">
        <f t="shared" si="10"/>
        <v>24.925415768515641</v>
      </c>
      <c r="V23" s="75">
        <f>IFERROR(M23/J23*1000,0)</f>
        <v>8568.7283442565185</v>
      </c>
      <c r="W23" s="76">
        <f t="shared" si="4"/>
        <v>6955.4480370677793</v>
      </c>
      <c r="X23" s="77">
        <f t="shared" si="4"/>
        <v>11424.457140075267</v>
      </c>
    </row>
    <row r="24" spans="1:24" x14ac:dyDescent="0.25">
      <c r="A24" s="19" t="s">
        <v>36</v>
      </c>
      <c r="B24" s="131" t="s">
        <v>20</v>
      </c>
      <c r="C24" s="330" t="s">
        <v>418</v>
      </c>
      <c r="D24" s="51">
        <v>877927.57695400005</v>
      </c>
      <c r="E24" s="52">
        <v>1264958.4160588</v>
      </c>
      <c r="F24" s="53">
        <v>78320.285591999971</v>
      </c>
      <c r="G24" s="218">
        <f t="shared" si="1"/>
        <v>3.8599196147256743E-3</v>
      </c>
      <c r="H24" s="219">
        <f t="shared" si="2"/>
        <v>6.1109326384699673E-3</v>
      </c>
      <c r="I24" s="220">
        <f t="shared" si="3"/>
        <v>4.1364237057126918E-4</v>
      </c>
      <c r="J24" s="51">
        <v>13726.821</v>
      </c>
      <c r="K24" s="52">
        <v>9250.4099999999944</v>
      </c>
      <c r="L24" s="53">
        <v>1839.5580000000004</v>
      </c>
      <c r="M24" s="51">
        <v>35043.890959999997</v>
      </c>
      <c r="N24" s="52">
        <v>22163.218479999985</v>
      </c>
      <c r="O24" s="53">
        <v>8730.2415200000087</v>
      </c>
      <c r="P24" s="231">
        <f>(IFERROR(D24/M24,0)*1000)/1000</f>
        <v>25.052228873674139</v>
      </c>
      <c r="Q24" s="232">
        <f>(IFERROR(E24/N24,0)*1000)/1000</f>
        <v>57.074671587084438</v>
      </c>
      <c r="R24" s="233">
        <f t="shared" si="9"/>
        <v>8.9711476380781612</v>
      </c>
      <c r="S24" s="243">
        <f>(IFERROR(D24/J24,0)*1000)/1000</f>
        <v>63.957093703924606</v>
      </c>
      <c r="T24" s="244">
        <f>(IFERROR(E24/K24,0)*1000)/1000</f>
        <v>136.74620001262653</v>
      </c>
      <c r="U24" s="245">
        <f t="shared" si="10"/>
        <v>42.575600003913955</v>
      </c>
      <c r="V24" s="51">
        <f t="shared" si="4"/>
        <v>2552.9502395347031</v>
      </c>
      <c r="W24" s="52">
        <f t="shared" si="4"/>
        <v>2395.9174220385908</v>
      </c>
      <c r="X24" s="53">
        <f t="shared" si="4"/>
        <v>4745.8365107270374</v>
      </c>
    </row>
    <row r="25" spans="1:24" x14ac:dyDescent="0.25">
      <c r="A25" s="19" t="s">
        <v>37</v>
      </c>
      <c r="B25" s="131" t="s">
        <v>20</v>
      </c>
      <c r="C25" s="330" t="s">
        <v>419</v>
      </c>
      <c r="D25" s="51">
        <v>1951551.1936675</v>
      </c>
      <c r="E25" s="52">
        <v>573413.41075950011</v>
      </c>
      <c r="F25" s="53">
        <v>198586.37663069999</v>
      </c>
      <c r="G25" s="218">
        <f t="shared" si="1"/>
        <v>8.5802416159586909E-3</v>
      </c>
      <c r="H25" s="219">
        <f t="shared" si="2"/>
        <v>2.7701232567503881E-3</v>
      </c>
      <c r="I25" s="220">
        <f t="shared" si="3"/>
        <v>1.0488181825663849E-3</v>
      </c>
      <c r="J25" s="51" t="s">
        <v>379</v>
      </c>
      <c r="K25" s="52" t="s">
        <v>379</v>
      </c>
      <c r="L25" s="53" t="s">
        <v>379</v>
      </c>
      <c r="M25" s="51">
        <v>105767.07079999999</v>
      </c>
      <c r="N25" s="52">
        <v>23823.732215999989</v>
      </c>
      <c r="O25" s="53">
        <v>14144.106199999998</v>
      </c>
      <c r="P25" s="231">
        <f t="shared" si="13"/>
        <v>18.45140627329825</v>
      </c>
      <c r="Q25" s="232">
        <f t="shared" si="13"/>
        <v>24.06900000220773</v>
      </c>
      <c r="R25" s="233">
        <f t="shared" si="9"/>
        <v>14.040220981280529</v>
      </c>
      <c r="S25" s="243" t="s">
        <v>379</v>
      </c>
      <c r="T25" s="244" t="s">
        <v>379</v>
      </c>
      <c r="U25" s="245" t="s">
        <v>379</v>
      </c>
      <c r="V25" s="51" t="s">
        <v>379</v>
      </c>
      <c r="W25" s="52" t="s">
        <v>379</v>
      </c>
      <c r="X25" s="53" t="s">
        <v>379</v>
      </c>
    </row>
    <row r="26" spans="1:24" x14ac:dyDescent="0.25">
      <c r="A26" s="19" t="s">
        <v>38</v>
      </c>
      <c r="B26" s="131" t="s">
        <v>20</v>
      </c>
      <c r="C26" s="330" t="s">
        <v>420</v>
      </c>
      <c r="D26" s="51">
        <v>9040.5623356000015</v>
      </c>
      <c r="E26" s="52">
        <v>0</v>
      </c>
      <c r="F26" s="53">
        <v>0</v>
      </c>
      <c r="G26" s="218">
        <f>D26/$D$1</f>
        <v>3.9747975577216671E-5</v>
      </c>
      <c r="H26" s="219">
        <f t="shared" si="2"/>
        <v>0</v>
      </c>
      <c r="I26" s="220">
        <f t="shared" si="3"/>
        <v>0</v>
      </c>
      <c r="J26" s="51" t="s">
        <v>379</v>
      </c>
      <c r="K26" s="52" t="s">
        <v>379</v>
      </c>
      <c r="L26" s="53" t="s">
        <v>379</v>
      </c>
      <c r="M26" s="51">
        <v>1327.3709677419181</v>
      </c>
      <c r="N26" s="52">
        <v>0</v>
      </c>
      <c r="O26" s="53">
        <v>0</v>
      </c>
      <c r="P26" s="231">
        <f t="shared" si="13"/>
        <v>6.8108784622429424</v>
      </c>
      <c r="Q26" s="232">
        <f t="shared" si="13"/>
        <v>0</v>
      </c>
      <c r="R26" s="233">
        <f t="shared" si="9"/>
        <v>0</v>
      </c>
      <c r="S26" s="243" t="s">
        <v>379</v>
      </c>
      <c r="T26" s="244" t="s">
        <v>379</v>
      </c>
      <c r="U26" s="245" t="s">
        <v>379</v>
      </c>
      <c r="V26" s="51" t="s">
        <v>379</v>
      </c>
      <c r="W26" s="52" t="s">
        <v>379</v>
      </c>
      <c r="X26" s="53" t="s">
        <v>379</v>
      </c>
    </row>
    <row r="27" spans="1:24" x14ac:dyDescent="0.25">
      <c r="A27" s="19" t="s">
        <v>44</v>
      </c>
      <c r="B27" s="131" t="s">
        <v>334</v>
      </c>
      <c r="C27" s="330" t="s">
        <v>335</v>
      </c>
      <c r="D27" s="51">
        <v>0</v>
      </c>
      <c r="E27" s="52">
        <v>0</v>
      </c>
      <c r="F27" s="53">
        <v>2713.5969697999999</v>
      </c>
      <c r="G27" s="218">
        <f t="shared" ref="G27:G28" si="14">D27/$D$1</f>
        <v>0</v>
      </c>
      <c r="H27" s="219">
        <f t="shared" si="2"/>
        <v>0</v>
      </c>
      <c r="I27" s="220">
        <f t="shared" si="3"/>
        <v>1.43316469657733E-5</v>
      </c>
      <c r="J27" s="98" t="s">
        <v>379</v>
      </c>
      <c r="K27" s="99" t="s">
        <v>379</v>
      </c>
      <c r="L27" s="100">
        <v>137.4591188</v>
      </c>
      <c r="M27" s="98"/>
      <c r="N27" s="99"/>
      <c r="O27" s="100">
        <v>174834.57148931388</v>
      </c>
      <c r="P27" s="231">
        <f t="shared" si="13"/>
        <v>0</v>
      </c>
      <c r="Q27" s="232">
        <f t="shared" si="13"/>
        <v>0</v>
      </c>
      <c r="R27" s="233">
        <f t="shared" si="9"/>
        <v>1.552094043348777E-2</v>
      </c>
      <c r="S27" s="243" t="s">
        <v>379</v>
      </c>
      <c r="T27" s="244" t="s">
        <v>379</v>
      </c>
      <c r="U27" s="245">
        <f>(IFERROR(F27/L27,0)*1000)/1000</f>
        <v>19.741120076204066</v>
      </c>
      <c r="V27" s="51" t="s">
        <v>379</v>
      </c>
      <c r="W27" s="52" t="s">
        <v>379</v>
      </c>
      <c r="X27" s="53" t="s">
        <v>379</v>
      </c>
    </row>
    <row r="28" spans="1:24" x14ac:dyDescent="0.25">
      <c r="A28" s="19" t="s">
        <v>45</v>
      </c>
      <c r="B28" s="131" t="s">
        <v>334</v>
      </c>
      <c r="C28" s="330" t="s">
        <v>336</v>
      </c>
      <c r="D28" s="51">
        <v>0</v>
      </c>
      <c r="E28" s="52">
        <v>0</v>
      </c>
      <c r="F28" s="53">
        <v>2549197.5680053998</v>
      </c>
      <c r="G28" s="218">
        <f t="shared" si="14"/>
        <v>0</v>
      </c>
      <c r="H28" s="219">
        <f t="shared" si="2"/>
        <v>0</v>
      </c>
      <c r="I28" s="220">
        <f t="shared" si="3"/>
        <v>1.346338457672804E-2</v>
      </c>
      <c r="J28" s="98" t="s">
        <v>379</v>
      </c>
      <c r="K28" s="99" t="s">
        <v>379</v>
      </c>
      <c r="L28" s="100">
        <v>1188.6176145019997</v>
      </c>
      <c r="M28" s="98"/>
      <c r="N28" s="99"/>
      <c r="O28" s="100">
        <v>53147</v>
      </c>
      <c r="P28" s="231">
        <f t="shared" si="13"/>
        <v>0</v>
      </c>
      <c r="Q28" s="232">
        <f t="shared" si="13"/>
        <v>0</v>
      </c>
      <c r="R28" s="233">
        <f t="shared" si="9"/>
        <v>47.965032231459908</v>
      </c>
      <c r="S28" s="243" t="s">
        <v>379</v>
      </c>
      <c r="T28" s="244" t="s">
        <v>379</v>
      </c>
      <c r="U28" s="245">
        <f>(IFERROR(F28/L28,0)*1000)/1000</f>
        <v>2144.6742307225932</v>
      </c>
      <c r="V28" s="51" t="s">
        <v>379</v>
      </c>
      <c r="W28" s="52" t="s">
        <v>379</v>
      </c>
      <c r="X28" s="53" t="s">
        <v>379</v>
      </c>
    </row>
    <row r="29" spans="1:24" ht="15.75" thickBot="1" x14ac:dyDescent="0.3">
      <c r="B29" s="332"/>
      <c r="C29" s="333" t="s">
        <v>401</v>
      </c>
      <c r="D29" s="87">
        <f>SUM(D4:D28)</f>
        <v>9985107.6669101976</v>
      </c>
      <c r="E29" s="88">
        <f>SUM(E4:E28)</f>
        <v>12090314.935652198</v>
      </c>
      <c r="F29" s="89">
        <f>SUM(F4:F28)</f>
        <v>13613560.853770997</v>
      </c>
      <c r="G29" s="136">
        <f>D29/$D$1</f>
        <v>4.3900788573444961E-2</v>
      </c>
      <c r="H29" s="90">
        <f>E29/$E$1</f>
        <v>5.8407532778708811E-2</v>
      </c>
      <c r="I29" s="91">
        <f>F29/$F$1</f>
        <v>7.1898940879823098E-2</v>
      </c>
      <c r="J29" s="87">
        <f t="shared" ref="J29:O29" si="15">SUM(J4:J26)</f>
        <v>272766.83499999996</v>
      </c>
      <c r="K29" s="88">
        <f t="shared" si="15"/>
        <v>400265.65899999999</v>
      </c>
      <c r="L29" s="89">
        <f t="shared" si="15"/>
        <v>379546.33100000001</v>
      </c>
      <c r="M29" s="87">
        <f t="shared" si="15"/>
        <v>309638.82755116542</v>
      </c>
      <c r="N29" s="88">
        <f t="shared" si="15"/>
        <v>146484.97220957984</v>
      </c>
      <c r="O29" s="89">
        <f t="shared" si="15"/>
        <v>186430.19134027965</v>
      </c>
      <c r="P29" s="92">
        <f t="shared" ref="P29:R29" si="16">IFERROR(D29/M29,0)*1000</f>
        <v>32247.595515973317</v>
      </c>
      <c r="Q29" s="93">
        <f t="shared" si="16"/>
        <v>82536.213464643122</v>
      </c>
      <c r="R29" s="94">
        <f t="shared" si="16"/>
        <v>73022.297278679471</v>
      </c>
      <c r="S29" s="95">
        <f t="shared" ref="S29:U29" si="17">IFERROR(D29/J29,0)*1000</f>
        <v>36606.751208995767</v>
      </c>
      <c r="T29" s="96">
        <f t="shared" si="17"/>
        <v>30205.726281534931</v>
      </c>
      <c r="U29" s="97">
        <f t="shared" si="17"/>
        <v>35867.98169778908</v>
      </c>
      <c r="V29" s="87">
        <f t="shared" si="4"/>
        <v>1135.1776969189289</v>
      </c>
      <c r="W29" s="88">
        <f t="shared" si="4"/>
        <v>365.96937287987487</v>
      </c>
      <c r="X29" s="89">
        <f t="shared" si="4"/>
        <v>491.19218422975518</v>
      </c>
    </row>
    <row r="33" spans="1:12" x14ac:dyDescent="0.25">
      <c r="A33" t="s">
        <v>46</v>
      </c>
      <c r="B33" s="290" t="s">
        <v>397</v>
      </c>
      <c r="C33" s="290" t="s">
        <v>46</v>
      </c>
      <c r="D33" s="52">
        <v>321220.23362930003</v>
      </c>
      <c r="E33" s="52">
        <v>199578.19841819996</v>
      </c>
      <c r="F33" s="52">
        <v>433323.67683980003</v>
      </c>
      <c r="G33" s="54">
        <f>D33/$D$1</f>
        <v>1.4122853786348985E-3</v>
      </c>
      <c r="H33" s="54">
        <f t="shared" ref="H33:H42" si="18">E33/$E$1</f>
        <v>9.6414942274602121E-4</v>
      </c>
      <c r="I33" s="54">
        <f t="shared" ref="I33:I42" si="19">F33/$F$1</f>
        <v>2.2885645980200821E-3</v>
      </c>
      <c r="J33" s="21">
        <v>148275</v>
      </c>
      <c r="K33" s="21">
        <v>91853</v>
      </c>
      <c r="L33" s="21">
        <v>199431</v>
      </c>
    </row>
    <row r="34" spans="1:12" x14ac:dyDescent="0.25">
      <c r="A34" t="s">
        <v>42</v>
      </c>
      <c r="B34" s="290" t="s">
        <v>397</v>
      </c>
      <c r="C34" s="290" t="s">
        <v>351</v>
      </c>
      <c r="D34" s="52">
        <v>25817417.018045694</v>
      </c>
      <c r="E34" s="52">
        <v>27096144.69661269</v>
      </c>
      <c r="F34" s="52">
        <v>26751050.181202296</v>
      </c>
      <c r="G34" s="54">
        <f t="shared" ref="G34:G42" si="20">D34/$D$1</f>
        <v>0.11350953878821879</v>
      </c>
      <c r="H34" s="54">
        <f t="shared" si="18"/>
        <v>0.13089972990506471</v>
      </c>
      <c r="I34" s="54">
        <f t="shared" si="19"/>
        <v>0.1412835477882089</v>
      </c>
      <c r="J34" s="21">
        <v>610</v>
      </c>
      <c r="K34" s="21">
        <v>664</v>
      </c>
      <c r="L34" s="21">
        <v>644</v>
      </c>
    </row>
    <row r="35" spans="1:12" x14ac:dyDescent="0.25">
      <c r="A35" t="s">
        <v>39</v>
      </c>
      <c r="B35" s="290" t="s">
        <v>397</v>
      </c>
      <c r="C35" s="290" t="s">
        <v>354</v>
      </c>
      <c r="D35" s="52">
        <v>149133.8356934</v>
      </c>
      <c r="E35" s="52">
        <v>55404.469684900003</v>
      </c>
      <c r="F35" s="52">
        <v>0</v>
      </c>
      <c r="G35" s="54">
        <f t="shared" si="20"/>
        <v>6.5568576807832992E-4</v>
      </c>
      <c r="H35" s="54">
        <f t="shared" si="18"/>
        <v>2.6765542472886883E-4</v>
      </c>
      <c r="I35" s="54">
        <f t="shared" si="19"/>
        <v>0</v>
      </c>
      <c r="J35" s="21">
        <v>4296</v>
      </c>
      <c r="K35" s="21">
        <v>1596</v>
      </c>
      <c r="L35" s="21">
        <v>0</v>
      </c>
    </row>
    <row r="36" spans="1:12" x14ac:dyDescent="0.25">
      <c r="A36" t="s">
        <v>41</v>
      </c>
      <c r="B36" s="290" t="s">
        <v>397</v>
      </c>
      <c r="C36" s="290" t="s">
        <v>352</v>
      </c>
      <c r="D36" s="52">
        <v>85396.812008299996</v>
      </c>
      <c r="E36" s="52">
        <v>21630.008002100003</v>
      </c>
      <c r="F36" s="52">
        <v>106898.45200899997</v>
      </c>
      <c r="G36" s="54">
        <f t="shared" si="20"/>
        <v>3.7545788326814254E-4</v>
      </c>
      <c r="H36" s="54">
        <f t="shared" si="18"/>
        <v>1.0449317557981707E-4</v>
      </c>
      <c r="I36" s="54">
        <f t="shared" si="19"/>
        <v>5.6457568770559255E-4</v>
      </c>
      <c r="J36" s="21">
        <v>2661</v>
      </c>
      <c r="K36" s="21">
        <v>673.99999999999977</v>
      </c>
      <c r="L36" s="21">
        <v>3331.0000000000005</v>
      </c>
    </row>
    <row r="37" spans="1:12" x14ac:dyDescent="0.25">
      <c r="A37" t="s">
        <v>40</v>
      </c>
      <c r="B37" s="290" t="s">
        <v>397</v>
      </c>
      <c r="C37" s="290" t="s">
        <v>353</v>
      </c>
      <c r="D37" s="52">
        <v>408373.40403810004</v>
      </c>
      <c r="E37" s="52">
        <v>141752.2320126</v>
      </c>
      <c r="F37" s="52">
        <v>357639.25203350023</v>
      </c>
      <c r="G37" s="54">
        <f t="shared" si="20"/>
        <v>1.7954653137197745E-3</v>
      </c>
      <c r="H37" s="54">
        <f t="shared" si="18"/>
        <v>6.8479590331568547E-4</v>
      </c>
      <c r="I37" s="54">
        <f t="shared" si="19"/>
        <v>1.8888433169296746E-3</v>
      </c>
      <c r="J37" s="21">
        <v>14537</v>
      </c>
      <c r="K37" s="21">
        <v>5046.0000000000018</v>
      </c>
      <c r="L37" s="21">
        <v>12730.999999999996</v>
      </c>
    </row>
    <row r="38" spans="1:12" x14ac:dyDescent="0.25">
      <c r="A38" t="s">
        <v>380</v>
      </c>
      <c r="B38" s="290" t="s">
        <v>397</v>
      </c>
      <c r="C38" s="290" t="s">
        <v>380</v>
      </c>
      <c r="D38" s="52">
        <v>14929778.654189702</v>
      </c>
      <c r="E38" s="52">
        <v>12236614.688762799</v>
      </c>
      <c r="F38" s="52">
        <v>8750593.1973220017</v>
      </c>
      <c r="G38" s="54">
        <f t="shared" si="20"/>
        <v>6.5640659871695747E-2</v>
      </c>
      <c r="H38" s="54">
        <f t="shared" si="18"/>
        <v>5.9114297463566334E-2</v>
      </c>
      <c r="I38" s="54">
        <f t="shared" si="19"/>
        <v>4.6215563269279246E-2</v>
      </c>
      <c r="J38" s="21">
        <v>4606070</v>
      </c>
      <c r="K38" s="21">
        <v>3795833</v>
      </c>
      <c r="L38" s="21">
        <v>3628086</v>
      </c>
    </row>
    <row r="39" spans="1:12" x14ac:dyDescent="0.25">
      <c r="A39" t="s">
        <v>43</v>
      </c>
      <c r="B39" s="290" t="s">
        <v>397</v>
      </c>
      <c r="C39" s="290" t="s">
        <v>43</v>
      </c>
      <c r="D39" s="52">
        <v>-562102.67205159995</v>
      </c>
      <c r="E39" s="52">
        <v>-566042.6440520999</v>
      </c>
      <c r="F39" s="52">
        <v>-569325.95405239996</v>
      </c>
      <c r="G39" s="54">
        <f t="shared" si="20"/>
        <v>-2.4713554811314079E-3</v>
      </c>
      <c r="H39" s="54">
        <f t="shared" si="18"/>
        <v>-2.7345155575003708E-3</v>
      </c>
      <c r="I39" s="54">
        <f t="shared" si="19"/>
        <v>-3.0068498280098085E-3</v>
      </c>
      <c r="J39" s="21">
        <v>11.2307692307692</v>
      </c>
      <c r="K39" s="21">
        <v>16.576923076923077</v>
      </c>
      <c r="L39" s="21">
        <v>16.673076923076923</v>
      </c>
    </row>
    <row r="40" spans="1:12" x14ac:dyDescent="0.25">
      <c r="A40" t="s">
        <v>12</v>
      </c>
      <c r="B40" s="290" t="s">
        <v>397</v>
      </c>
      <c r="C40" s="290" t="s">
        <v>358</v>
      </c>
      <c r="D40" s="52">
        <v>-35067439.108419113</v>
      </c>
      <c r="E40" s="52">
        <v>-38710253.746710822</v>
      </c>
      <c r="F40" s="52">
        <v>-40635686.745933697</v>
      </c>
      <c r="G40" s="54">
        <f t="shared" si="20"/>
        <v>-0.15417843066555972</v>
      </c>
      <c r="H40" s="54">
        <f t="shared" si="18"/>
        <v>-0.18700674272065043</v>
      </c>
      <c r="I40" s="54">
        <f t="shared" si="19"/>
        <v>-0.21461415351499225</v>
      </c>
      <c r="J40" s="21">
        <v>38155779.399999999</v>
      </c>
      <c r="K40" s="21">
        <v>41447368</v>
      </c>
      <c r="L40" s="21">
        <v>43508944</v>
      </c>
    </row>
    <row r="41" spans="1:12" x14ac:dyDescent="0.25">
      <c r="A41" s="290" t="s">
        <v>395</v>
      </c>
      <c r="B41" s="290" t="s">
        <v>397</v>
      </c>
      <c r="C41" s="290" t="s">
        <v>364</v>
      </c>
      <c r="D41" s="52">
        <v>26192323.649700299</v>
      </c>
      <c r="E41" s="52">
        <v>18722658.817330599</v>
      </c>
      <c r="F41" s="52">
        <v>6008380.0989485011</v>
      </c>
      <c r="G41" s="54">
        <f t="shared" si="20"/>
        <v>0.11515786320494932</v>
      </c>
      <c r="H41" s="54">
        <f t="shared" si="18"/>
        <v>9.0447958915706159E-2</v>
      </c>
      <c r="I41" s="54">
        <f t="shared" si="19"/>
        <v>3.1732782492255848E-2</v>
      </c>
      <c r="J41" s="21"/>
      <c r="K41" s="21"/>
      <c r="L41" s="21"/>
    </row>
    <row r="42" spans="1:12" x14ac:dyDescent="0.25">
      <c r="A42" s="290" t="s">
        <v>398</v>
      </c>
      <c r="B42" s="290" t="s">
        <v>397</v>
      </c>
      <c r="C42" s="290" t="s">
        <v>398</v>
      </c>
      <c r="D42" s="52">
        <v>-689302.30437090003</v>
      </c>
      <c r="E42" s="52">
        <v>-1982606.9985209</v>
      </c>
      <c r="F42" s="52">
        <v>-4527519.8123121997</v>
      </c>
      <c r="G42" s="54">
        <f t="shared" si="20"/>
        <v>-3.0306047502779965E-3</v>
      </c>
      <c r="H42" s="54">
        <f t="shared" si="18"/>
        <v>-9.5778467202649684E-3</v>
      </c>
      <c r="I42" s="54">
        <f t="shared" si="19"/>
        <v>-2.3911736452663045E-2</v>
      </c>
      <c r="J42" s="21"/>
      <c r="K42" s="21"/>
      <c r="L42" s="21"/>
    </row>
    <row r="43" spans="1:12" x14ac:dyDescent="0.25">
      <c r="A43" s="288" t="s">
        <v>405</v>
      </c>
      <c r="B43" s="290" t="s">
        <v>397</v>
      </c>
      <c r="C43" s="290" t="s">
        <v>405</v>
      </c>
      <c r="D43" s="52">
        <v>0</v>
      </c>
      <c r="E43" s="52">
        <v>-6986499.679409001</v>
      </c>
      <c r="F43" s="52">
        <v>-3033812.6916047991</v>
      </c>
      <c r="G43" s="54">
        <f t="shared" ref="G43" si="21">D43/$D$1</f>
        <v>0</v>
      </c>
      <c r="H43" s="54">
        <f t="shared" ref="H43" si="22">E43/$E$1</f>
        <v>-3.3751329986467987E-2</v>
      </c>
      <c r="I43" s="54">
        <f t="shared" ref="I43" si="23">F43/$F$1</f>
        <v>-1.6022840878823288E-2</v>
      </c>
      <c r="J43" s="54"/>
      <c r="K43" s="21"/>
      <c r="L43" s="21"/>
    </row>
    <row r="44" spans="1:12" x14ac:dyDescent="0.25">
      <c r="B44" s="19"/>
    </row>
    <row r="45" spans="1:12" x14ac:dyDescent="0.25">
      <c r="B45" s="19"/>
    </row>
    <row r="46" spans="1:12" x14ac:dyDescent="0.25">
      <c r="A46"/>
      <c r="B46" s="19"/>
    </row>
    <row r="54" spans="3:24" x14ac:dyDescent="0.25">
      <c r="C54" t="s">
        <v>437</v>
      </c>
      <c r="D54" s="17">
        <f t="shared" ref="D54:O54" si="24">SUM(D5:D6)</f>
        <v>725238.11001389986</v>
      </c>
      <c r="E54" s="17">
        <f t="shared" si="24"/>
        <v>5223905.9415978007</v>
      </c>
      <c r="F54" s="17">
        <f t="shared" si="24"/>
        <v>3955165.6964684995</v>
      </c>
      <c r="G54" s="17">
        <f t="shared" si="24"/>
        <v>3.1886010642263995E-3</v>
      </c>
      <c r="H54" s="17">
        <f t="shared" si="24"/>
        <v>2.5236353158761302E-2</v>
      </c>
      <c r="I54" s="17">
        <f t="shared" si="24"/>
        <v>2.0888893628555751E-2</v>
      </c>
      <c r="J54" s="17">
        <f t="shared" si="24"/>
        <v>4256.3169999999991</v>
      </c>
      <c r="K54" s="17">
        <f t="shared" si="24"/>
        <v>37872.733000000007</v>
      </c>
      <c r="L54" s="17">
        <f t="shared" si="24"/>
        <v>32284.352999999999</v>
      </c>
      <c r="M54" s="17">
        <f t="shared" si="24"/>
        <v>7081.7162249999974</v>
      </c>
      <c r="N54" s="17">
        <f t="shared" si="24"/>
        <v>16506.042764084948</v>
      </c>
      <c r="O54" s="17">
        <f t="shared" si="24"/>
        <v>31052.240920220844</v>
      </c>
      <c r="P54" s="231">
        <f t="shared" ref="P54" si="25">IFERROR(D54/M54,0)*1000</f>
        <v>102409.9366554186</v>
      </c>
      <c r="Q54" s="232">
        <f t="shared" ref="Q54" si="26">IFERROR(E54/N54,0)*1000</f>
        <v>316484.45458801038</v>
      </c>
      <c r="R54" s="233">
        <f t="shared" ref="R54" si="27">IFERROR(F54/O54,0)*1000</f>
        <v>127371.34516732875</v>
      </c>
      <c r="S54" s="243">
        <f t="shared" ref="S54" si="28">IFERROR(D54/J54,0)*1000</f>
        <v>170391.00001571781</v>
      </c>
      <c r="T54" s="244">
        <f t="shared" ref="T54" si="29">IFERROR(E54/K54,0)*1000</f>
        <v>137933.16530913676</v>
      </c>
      <c r="U54" s="245">
        <f t="shared" ref="U54" si="30">IFERROR(F54/L54,0)*1000</f>
        <v>122510.29768100043</v>
      </c>
      <c r="V54" s="51">
        <f t="shared" ref="V54" si="31">IFERROR(M54/J54*1000,0)</f>
        <v>1663.8131570087469</v>
      </c>
      <c r="W54" s="52">
        <f t="shared" ref="W54" si="32">IFERROR(N54/K54*1000,0)</f>
        <v>435.8291957457875</v>
      </c>
      <c r="X54" s="53">
        <f t="shared" ref="X54" si="33">IFERROR(O54/L54*1000,0)</f>
        <v>961.83562731521499</v>
      </c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8D703-9F0F-4D80-8843-FEDECDA745CA}">
  <dimension ref="A1:X84"/>
  <sheetViews>
    <sheetView topLeftCell="B1" zoomScale="80" zoomScaleNormal="8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A4" sqref="A4:A26"/>
    </sheetView>
  </sheetViews>
  <sheetFormatPr defaultRowHeight="15" x14ac:dyDescent="0.25"/>
  <cols>
    <col min="1" max="1" width="33.7109375" style="19" bestFit="1" customWidth="1"/>
    <col min="2" max="2" width="11.140625" customWidth="1"/>
    <col min="3" max="3" width="14.28515625" customWidth="1"/>
    <col min="4" max="6" width="10.140625" bestFit="1" customWidth="1"/>
    <col min="7" max="7" width="14.42578125" customWidth="1"/>
    <col min="8" max="8" width="14.140625" customWidth="1"/>
    <col min="9" max="9" width="13.85546875" customWidth="1"/>
    <col min="10" max="10" width="12.140625" customWidth="1"/>
    <col min="11" max="11" width="11" customWidth="1"/>
    <col min="12" max="12" width="10.5703125" customWidth="1"/>
    <col min="13" max="13" width="11.5703125" customWidth="1"/>
    <col min="14" max="14" width="11.140625" customWidth="1"/>
    <col min="15" max="15" width="10.140625" customWidth="1"/>
  </cols>
  <sheetData>
    <row r="1" spans="1:24" ht="15.75" thickBot="1" x14ac:dyDescent="0.3">
      <c r="A1" s="19" t="s">
        <v>254</v>
      </c>
      <c r="C1" t="s">
        <v>232</v>
      </c>
      <c r="D1" s="9">
        <v>170815.04738400003</v>
      </c>
      <c r="E1" s="9">
        <v>150315.27360000001</v>
      </c>
      <c r="F1" s="9">
        <v>115832.31459999998</v>
      </c>
    </row>
    <row r="2" spans="1:24" ht="30" customHeight="1" thickBot="1" x14ac:dyDescent="0.3">
      <c r="B2" s="365" t="s">
        <v>227</v>
      </c>
      <c r="C2" s="373" t="s">
        <v>228</v>
      </c>
      <c r="D2" s="362" t="s">
        <v>229</v>
      </c>
      <c r="E2" s="363"/>
      <c r="F2" s="364"/>
      <c r="G2" s="362" t="s">
        <v>230</v>
      </c>
      <c r="H2" s="363"/>
      <c r="I2" s="364"/>
      <c r="J2" s="362" t="s">
        <v>303</v>
      </c>
      <c r="K2" s="363"/>
      <c r="L2" s="364"/>
      <c r="M2" s="362" t="s">
        <v>304</v>
      </c>
      <c r="N2" s="363"/>
      <c r="O2" s="364"/>
      <c r="P2" s="369" t="s">
        <v>306</v>
      </c>
      <c r="Q2" s="370"/>
      <c r="R2" s="371"/>
      <c r="S2" s="369" t="s">
        <v>305</v>
      </c>
      <c r="T2" s="370"/>
      <c r="U2" s="371"/>
      <c r="V2" s="362" t="s">
        <v>307</v>
      </c>
      <c r="W2" s="363"/>
      <c r="X2" s="364"/>
    </row>
    <row r="3" spans="1:24" ht="15.75" thickBot="1" x14ac:dyDescent="0.3">
      <c r="B3" s="372"/>
      <c r="C3" s="374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1">
        <v>2021</v>
      </c>
      <c r="J3" s="29">
        <v>2019</v>
      </c>
      <c r="K3" s="30">
        <v>2020</v>
      </c>
      <c r="L3" s="31">
        <v>2021</v>
      </c>
      <c r="M3" s="29">
        <v>2019</v>
      </c>
      <c r="N3" s="30">
        <v>2020</v>
      </c>
      <c r="O3" s="31">
        <v>2021</v>
      </c>
      <c r="P3" s="29">
        <v>2019</v>
      </c>
      <c r="Q3" s="30">
        <v>2020</v>
      </c>
      <c r="R3" s="31">
        <v>2021</v>
      </c>
      <c r="S3" s="29">
        <v>2019</v>
      </c>
      <c r="T3" s="30">
        <v>2020</v>
      </c>
      <c r="U3" s="31">
        <v>2021</v>
      </c>
      <c r="V3" s="29">
        <v>2019</v>
      </c>
      <c r="W3" s="30">
        <v>2020</v>
      </c>
      <c r="X3" s="31">
        <v>2021</v>
      </c>
    </row>
    <row r="4" spans="1:24" x14ac:dyDescent="0.25">
      <c r="A4" s="19" t="s">
        <v>16</v>
      </c>
      <c r="B4" s="130" t="s">
        <v>15</v>
      </c>
      <c r="C4" s="38" t="s">
        <v>233</v>
      </c>
      <c r="D4" s="39">
        <f>VLOOKUP(A4,'Paste decomps here'!$C$5:$F$45,2,FALSE)</f>
        <v>2488513.7938458999</v>
      </c>
      <c r="E4" s="40">
        <f>VLOOKUP(A4,'Paste decomps here'!$C$5:$F$45,3,FALSE)</f>
        <v>79745.131738399999</v>
      </c>
      <c r="F4" s="41">
        <f>VLOOKUP(A4,'Paste decomps here'!$C$5:$F$45,4,FALSE)</f>
        <v>0</v>
      </c>
      <c r="G4" s="115">
        <f>D4/$D$1</f>
        <v>14.568469417402127</v>
      </c>
      <c r="H4" s="42">
        <f>E4/$E$1</f>
        <v>0.53051915369962777</v>
      </c>
      <c r="I4" s="43">
        <f>F4/$F$1</f>
        <v>0</v>
      </c>
      <c r="J4" s="39">
        <v>53108.688000000009</v>
      </c>
      <c r="K4" s="40">
        <v>1701.8829999999998</v>
      </c>
      <c r="L4" s="41">
        <v>0</v>
      </c>
      <c r="M4" s="39">
        <v>6464.6828615889999</v>
      </c>
      <c r="N4" s="40">
        <v>1333.0026376392448</v>
      </c>
      <c r="O4" s="41">
        <v>0</v>
      </c>
      <c r="P4" s="44">
        <f>IFERROR(D4/M4,0)*1000</f>
        <v>384939.81021587661</v>
      </c>
      <c r="Q4" s="45">
        <f t="shared" ref="Q4:R19" si="0">IFERROR(E4/N4,0)*1000</f>
        <v>59823.686380417879</v>
      </c>
      <c r="R4" s="46">
        <f t="shared" si="0"/>
        <v>0</v>
      </c>
      <c r="S4" s="44">
        <f>IFERROR(D4/J4,0)*1000</f>
        <v>46857.000004328846</v>
      </c>
      <c r="T4" s="45">
        <f t="shared" ref="T4:U19" si="1">IFERROR(E4/K4,0)*1000</f>
        <v>46857.000004348127</v>
      </c>
      <c r="U4" s="46">
        <f t="shared" si="1"/>
        <v>0</v>
      </c>
      <c r="V4" s="47">
        <f>IFERROR(M4/J4*1000,0)</f>
        <v>121.72552373331081</v>
      </c>
      <c r="W4" s="48">
        <f t="shared" ref="W4:X19" si="2">IFERROR(N4/K4*1000,0)</f>
        <v>783.25163224454616</v>
      </c>
      <c r="X4" s="49">
        <f t="shared" si="2"/>
        <v>0</v>
      </c>
    </row>
    <row r="5" spans="1:24" x14ac:dyDescent="0.25">
      <c r="A5" s="19" t="s">
        <v>17</v>
      </c>
      <c r="B5" s="131" t="s">
        <v>15</v>
      </c>
      <c r="C5" s="50" t="s">
        <v>234</v>
      </c>
      <c r="D5" s="51" t="e">
        <f>VLOOKUP(A5,'Paste decomps here'!$C$5:$F$45,2,FALSE)</f>
        <v>#N/A</v>
      </c>
      <c r="E5" s="52" t="e">
        <f>VLOOKUP(A5,'Paste decomps here'!$C$5:$F$45,3,FALSE)</f>
        <v>#N/A</v>
      </c>
      <c r="F5" s="53" t="e">
        <f>VLOOKUP(A5,'Paste decomps here'!$C$5:$F$45,4,FALSE)</f>
        <v>#N/A</v>
      </c>
      <c r="G5" s="116" t="e">
        <f t="shared" ref="G5:G23" si="3">D5/$D$1</f>
        <v>#N/A</v>
      </c>
      <c r="H5" s="54" t="e">
        <f t="shared" ref="H5:H26" si="4">E5/$E$1</f>
        <v>#N/A</v>
      </c>
      <c r="I5" s="55" t="e">
        <f t="shared" ref="I5:I26" si="5">F5/$F$1</f>
        <v>#N/A</v>
      </c>
      <c r="J5" s="51">
        <v>4256.3169999999991</v>
      </c>
      <c r="K5" s="52">
        <v>37524.750000000007</v>
      </c>
      <c r="L5" s="53">
        <v>46381.930999999997</v>
      </c>
      <c r="M5" s="51">
        <v>7081.7162249999974</v>
      </c>
      <c r="N5" s="52">
        <v>15855.815574542465</v>
      </c>
      <c r="O5" s="53">
        <v>39719.845060220883</v>
      </c>
      <c r="P5" s="56">
        <f t="shared" ref="P5:R27" si="6">IFERROR(D5/M5,0)*1000</f>
        <v>0</v>
      </c>
      <c r="Q5" s="57">
        <f t="shared" si="0"/>
        <v>0</v>
      </c>
      <c r="R5" s="58">
        <f t="shared" si="0"/>
        <v>0</v>
      </c>
      <c r="S5" s="56">
        <f t="shared" ref="S5:U27" si="7">IFERROR(D5/J5,0)*1000</f>
        <v>0</v>
      </c>
      <c r="T5" s="57">
        <f t="shared" si="1"/>
        <v>0</v>
      </c>
      <c r="U5" s="58">
        <f t="shared" si="1"/>
        <v>0</v>
      </c>
      <c r="V5" s="59">
        <f t="shared" ref="V5:X27" si="8">IFERROR(M5/J5*1000,0)</f>
        <v>1663.8131570087469</v>
      </c>
      <c r="W5" s="60">
        <f t="shared" si="2"/>
        <v>422.54287036002802</v>
      </c>
      <c r="X5" s="61">
        <f t="shared" si="2"/>
        <v>856.36462742831657</v>
      </c>
    </row>
    <row r="6" spans="1:24" x14ac:dyDescent="0.25">
      <c r="A6" s="19" t="s">
        <v>22</v>
      </c>
      <c r="B6" s="131" t="s">
        <v>15</v>
      </c>
      <c r="C6" s="50" t="s">
        <v>235</v>
      </c>
      <c r="D6" s="51" t="e">
        <f>VLOOKUP(A6,'Paste decomps here'!$C$5:$F$45,2,FALSE)</f>
        <v>#N/A</v>
      </c>
      <c r="E6" s="52" t="e">
        <f>VLOOKUP(A6,'Paste decomps here'!$C$5:$F$45,3,FALSE)</f>
        <v>#N/A</v>
      </c>
      <c r="F6" s="53" t="e">
        <f>VLOOKUP(A6,'Paste decomps here'!$C$5:$F$45,4,FALSE)</f>
        <v>#N/A</v>
      </c>
      <c r="G6" s="116" t="e">
        <f t="shared" si="3"/>
        <v>#N/A</v>
      </c>
      <c r="H6" s="54" t="e">
        <f t="shared" si="4"/>
        <v>#N/A</v>
      </c>
      <c r="I6" s="55" t="e">
        <f t="shared" si="5"/>
        <v>#N/A</v>
      </c>
      <c r="J6" s="51">
        <v>139352.00599999996</v>
      </c>
      <c r="K6" s="52">
        <v>95484.350999999981</v>
      </c>
      <c r="L6" s="53">
        <v>83348.060000000012</v>
      </c>
      <c r="M6" s="51">
        <v>25927.097267308538</v>
      </c>
      <c r="N6" s="52">
        <v>12196.875144165637</v>
      </c>
      <c r="O6" s="53">
        <v>9447.5493970014159</v>
      </c>
      <c r="P6" s="56">
        <f t="shared" si="6"/>
        <v>0</v>
      </c>
      <c r="Q6" s="57">
        <f t="shared" si="0"/>
        <v>0</v>
      </c>
      <c r="R6" s="58">
        <f t="shared" si="0"/>
        <v>0</v>
      </c>
      <c r="S6" s="56">
        <f t="shared" si="7"/>
        <v>0</v>
      </c>
      <c r="T6" s="57">
        <f t="shared" si="1"/>
        <v>0</v>
      </c>
      <c r="U6" s="58">
        <f t="shared" si="1"/>
        <v>0</v>
      </c>
      <c r="V6" s="59">
        <f t="shared" si="8"/>
        <v>186.05471145717516</v>
      </c>
      <c r="W6" s="60">
        <f t="shared" si="2"/>
        <v>127.73690155956172</v>
      </c>
      <c r="X6" s="61">
        <f t="shared" si="2"/>
        <v>113.35056145279704</v>
      </c>
    </row>
    <row r="7" spans="1:24" x14ac:dyDescent="0.25">
      <c r="A7" s="19" t="s">
        <v>23</v>
      </c>
      <c r="B7" s="131" t="s">
        <v>15</v>
      </c>
      <c r="C7" s="50" t="s">
        <v>236</v>
      </c>
      <c r="D7" s="51">
        <f>VLOOKUP(A7,'Paste decomps here'!$C$5:$F$45,2,FALSE)</f>
        <v>2.7073651000000001</v>
      </c>
      <c r="E7" s="52">
        <f>VLOOKUP(A7,'Paste decomps here'!$C$5:$F$45,3,FALSE)</f>
        <v>1228635.9604554998</v>
      </c>
      <c r="F7" s="53">
        <f>VLOOKUP(A7,'Paste decomps here'!$C$5:$F$45,4,FALSE)</f>
        <v>762960.13078649994</v>
      </c>
      <c r="G7" s="116">
        <f t="shared" si="3"/>
        <v>1.5849687375104136E-5</v>
      </c>
      <c r="H7" s="54">
        <f t="shared" si="4"/>
        <v>8.1737266681560943</v>
      </c>
      <c r="I7" s="55">
        <f t="shared" si="5"/>
        <v>6.586764094468851</v>
      </c>
      <c r="J7" s="51">
        <v>0.3</v>
      </c>
      <c r="K7" s="52">
        <v>36908.834999999999</v>
      </c>
      <c r="L7" s="53">
        <v>32857.361000000004</v>
      </c>
      <c r="M7" s="51">
        <v>3.3450000000000002</v>
      </c>
      <c r="N7" s="52">
        <v>7489.627825000005</v>
      </c>
      <c r="O7" s="53">
        <v>7800.2110750000002</v>
      </c>
      <c r="P7" s="56">
        <f t="shared" si="6"/>
        <v>809.37671150971607</v>
      </c>
      <c r="Q7" s="57">
        <f t="shared" si="0"/>
        <v>164044.99518045131</v>
      </c>
      <c r="R7" s="58">
        <f t="shared" si="0"/>
        <v>97812.75448196764</v>
      </c>
      <c r="S7" s="56">
        <f t="shared" si="7"/>
        <v>9024.5503333333345</v>
      </c>
      <c r="T7" s="57">
        <f t="shared" si="1"/>
        <v>33288.397221302155</v>
      </c>
      <c r="U7" s="58">
        <f t="shared" si="1"/>
        <v>23220.371556513619</v>
      </c>
      <c r="V7" s="59">
        <f t="shared" si="8"/>
        <v>11150</v>
      </c>
      <c r="W7" s="60">
        <f t="shared" si="2"/>
        <v>202.92235788531403</v>
      </c>
      <c r="X7" s="61">
        <f t="shared" si="2"/>
        <v>237.3961522655456</v>
      </c>
    </row>
    <row r="8" spans="1:24" x14ac:dyDescent="0.25">
      <c r="A8" s="19" t="s">
        <v>25</v>
      </c>
      <c r="B8" s="131" t="s">
        <v>15</v>
      </c>
      <c r="C8" s="50" t="s">
        <v>237</v>
      </c>
      <c r="D8" s="51">
        <f>VLOOKUP(A8,'Paste decomps here'!$C$5:$F$45,2,FALSE)</f>
        <v>226890.31016729993</v>
      </c>
      <c r="E8" s="52">
        <f>VLOOKUP(A8,'Paste decomps here'!$C$5:$F$45,3,FALSE)</f>
        <v>69408.697140300006</v>
      </c>
      <c r="F8" s="53">
        <f>VLOOKUP(A8,'Paste decomps here'!$C$5:$F$45,4,FALSE)</f>
        <v>363020.60387650004</v>
      </c>
      <c r="G8" s="116">
        <f t="shared" si="3"/>
        <v>1.328280579738623</v>
      </c>
      <c r="H8" s="54">
        <f t="shared" si="4"/>
        <v>0.4617541217068975</v>
      </c>
      <c r="I8" s="55">
        <f t="shared" si="5"/>
        <v>3.1340183879611443</v>
      </c>
      <c r="J8" s="51">
        <v>7451.5869999999995</v>
      </c>
      <c r="K8" s="52">
        <v>3749.7580000000003</v>
      </c>
      <c r="L8" s="53">
        <v>10391.176999999998</v>
      </c>
      <c r="M8" s="51">
        <v>3575.7224000000047</v>
      </c>
      <c r="N8" s="52">
        <v>921.39260706989262</v>
      </c>
      <c r="O8" s="53">
        <v>3362.4089792489362</v>
      </c>
      <c r="P8" s="56">
        <f t="shared" si="6"/>
        <v>63452.999082730705</v>
      </c>
      <c r="Q8" s="57">
        <f t="shared" si="0"/>
        <v>75330.208434193555</v>
      </c>
      <c r="R8" s="58">
        <f t="shared" si="0"/>
        <v>107964.44041069275</v>
      </c>
      <c r="S8" s="56">
        <f t="shared" si="7"/>
        <v>30448.58902771986</v>
      </c>
      <c r="T8" s="57">
        <f t="shared" si="1"/>
        <v>18510.180427723604</v>
      </c>
      <c r="U8" s="58">
        <f t="shared" si="1"/>
        <v>34935.465335303219</v>
      </c>
      <c r="V8" s="59">
        <f t="shared" si="8"/>
        <v>479.86051830301454</v>
      </c>
      <c r="W8" s="60">
        <f t="shared" si="2"/>
        <v>245.7205523849519</v>
      </c>
      <c r="X8" s="61">
        <f t="shared" si="2"/>
        <v>323.58307237466335</v>
      </c>
    </row>
    <row r="9" spans="1:24" x14ac:dyDescent="0.25">
      <c r="A9" s="19" t="s">
        <v>27</v>
      </c>
      <c r="B9" s="131" t="s">
        <v>15</v>
      </c>
      <c r="C9" s="50" t="s">
        <v>238</v>
      </c>
      <c r="D9" s="51">
        <f>VLOOKUP(A9,'Paste decomps here'!$C$5:$F$45,2,FALSE)</f>
        <v>0</v>
      </c>
      <c r="E9" s="52">
        <f>VLOOKUP(A9,'Paste decomps here'!$C$5:$F$45,3,FALSE)</f>
        <v>1812324.4076235003</v>
      </c>
      <c r="F9" s="53">
        <f>VLOOKUP(A9,'Paste decomps here'!$C$5:$F$45,4,FALSE)</f>
        <v>0</v>
      </c>
      <c r="G9" s="116">
        <f t="shared" si="3"/>
        <v>0</v>
      </c>
      <c r="H9" s="54">
        <f t="shared" si="4"/>
        <v>12.056821400905864</v>
      </c>
      <c r="I9" s="55">
        <f t="shared" si="5"/>
        <v>0</v>
      </c>
      <c r="J9" s="51">
        <v>0</v>
      </c>
      <c r="K9" s="52">
        <v>185233.48399999997</v>
      </c>
      <c r="L9" s="53">
        <v>0</v>
      </c>
      <c r="M9" s="51">
        <v>0</v>
      </c>
      <c r="N9" s="52">
        <v>5002.0755582999973</v>
      </c>
      <c r="O9" s="53">
        <v>0</v>
      </c>
      <c r="P9" s="56">
        <f t="shared" si="6"/>
        <v>0</v>
      </c>
      <c r="Q9" s="57">
        <f t="shared" si="0"/>
        <v>362314.48055923329</v>
      </c>
      <c r="R9" s="58">
        <f t="shared" si="0"/>
        <v>0</v>
      </c>
      <c r="S9" s="56">
        <f t="shared" si="7"/>
        <v>0</v>
      </c>
      <c r="T9" s="57">
        <f t="shared" si="1"/>
        <v>9784.0000009042669</v>
      </c>
      <c r="U9" s="58">
        <f t="shared" si="1"/>
        <v>0</v>
      </c>
      <c r="V9" s="59">
        <f t="shared" si="8"/>
        <v>0</v>
      </c>
      <c r="W9" s="60">
        <f t="shared" si="2"/>
        <v>27.004164961341427</v>
      </c>
      <c r="X9" s="61">
        <f t="shared" si="2"/>
        <v>0</v>
      </c>
    </row>
    <row r="10" spans="1:24" x14ac:dyDescent="0.25">
      <c r="A10" s="19" t="s">
        <v>28</v>
      </c>
      <c r="B10" s="131" t="s">
        <v>15</v>
      </c>
      <c r="C10" s="50" t="s">
        <v>239</v>
      </c>
      <c r="D10" s="51">
        <f>VLOOKUP(A10,'Paste decomps here'!$C$5:$F$45,2,FALSE)</f>
        <v>509974.36567900004</v>
      </c>
      <c r="E10" s="52">
        <f>VLOOKUP(A10,'Paste decomps here'!$C$5:$F$45,3,FALSE)</f>
        <v>0</v>
      </c>
      <c r="F10" s="53">
        <f>VLOOKUP(A10,'Paste decomps here'!$C$5:$F$45,4,FALSE)</f>
        <v>19912.772828999998</v>
      </c>
      <c r="G10" s="116">
        <f t="shared" si="3"/>
        <v>2.9855353699171148</v>
      </c>
      <c r="H10" s="54">
        <f t="shared" si="4"/>
        <v>0</v>
      </c>
      <c r="I10" s="55">
        <f t="shared" si="5"/>
        <v>0.17191034209895689</v>
      </c>
      <c r="J10" s="51">
        <v>13371.684000000001</v>
      </c>
      <c r="K10" s="52">
        <v>0</v>
      </c>
      <c r="L10" s="53">
        <v>522.11900000000003</v>
      </c>
      <c r="M10" s="51">
        <v>18652.138865139998</v>
      </c>
      <c r="N10" s="52">
        <v>0</v>
      </c>
      <c r="O10" s="53">
        <v>642.50355437142855</v>
      </c>
      <c r="P10" s="56">
        <f t="shared" si="6"/>
        <v>27341.334383485588</v>
      </c>
      <c r="Q10" s="57">
        <f t="shared" si="0"/>
        <v>0</v>
      </c>
      <c r="R10" s="58">
        <f t="shared" si="0"/>
        <v>30992.471082095381</v>
      </c>
      <c r="S10" s="56">
        <f t="shared" si="7"/>
        <v>38138.38000352087</v>
      </c>
      <c r="T10" s="57">
        <f t="shared" si="1"/>
        <v>0</v>
      </c>
      <c r="U10" s="58">
        <f t="shared" si="1"/>
        <v>38138.380003409176</v>
      </c>
      <c r="V10" s="59">
        <f t="shared" si="8"/>
        <v>1394.8982689943912</v>
      </c>
      <c r="W10" s="60">
        <f t="shared" si="2"/>
        <v>0</v>
      </c>
      <c r="X10" s="61">
        <f t="shared" si="2"/>
        <v>1230.5691889615748</v>
      </c>
    </row>
    <row r="11" spans="1:24" x14ac:dyDescent="0.25">
      <c r="A11" s="19" t="s">
        <v>32</v>
      </c>
      <c r="B11" s="131" t="s">
        <v>15</v>
      </c>
      <c r="C11" s="50" t="s">
        <v>240</v>
      </c>
      <c r="D11" s="51">
        <f>VLOOKUP(A11,'Paste decomps here'!$C$5:$F$45,2,FALSE)</f>
        <v>805884.18944830005</v>
      </c>
      <c r="E11" s="52">
        <f>VLOOKUP(A11,'Paste decomps here'!$C$5:$F$45,3,FALSE)</f>
        <v>0</v>
      </c>
      <c r="F11" s="53">
        <f>VLOOKUP(A11,'Paste decomps here'!$C$5:$F$45,4,FALSE)</f>
        <v>825786.83811999997</v>
      </c>
      <c r="G11" s="116">
        <f t="shared" si="3"/>
        <v>4.7178758650965662</v>
      </c>
      <c r="H11" s="54">
        <f t="shared" si="4"/>
        <v>0</v>
      </c>
      <c r="I11" s="55">
        <f t="shared" si="5"/>
        <v>7.1291577050123118</v>
      </c>
      <c r="J11" s="51">
        <v>13364.137000000001</v>
      </c>
      <c r="K11" s="52">
        <v>0</v>
      </c>
      <c r="L11" s="53">
        <v>15653.698999999999</v>
      </c>
      <c r="M11" s="51">
        <v>3042.9391642477503</v>
      </c>
      <c r="N11" s="52">
        <v>0</v>
      </c>
      <c r="O11" s="53">
        <v>4664.4036764089687</v>
      </c>
      <c r="P11" s="56">
        <f t="shared" si="6"/>
        <v>264837.43050693686</v>
      </c>
      <c r="Q11" s="57">
        <f t="shared" si="0"/>
        <v>0</v>
      </c>
      <c r="R11" s="58">
        <f t="shared" si="0"/>
        <v>177040.17392331632</v>
      </c>
      <c r="S11" s="56">
        <f t="shared" si="7"/>
        <v>60302.000005559654</v>
      </c>
      <c r="T11" s="57">
        <f t="shared" si="1"/>
        <v>0</v>
      </c>
      <c r="U11" s="58">
        <f t="shared" si="1"/>
        <v>52753.463454228935</v>
      </c>
      <c r="V11" s="59">
        <f t="shared" si="8"/>
        <v>227.69440063714927</v>
      </c>
      <c r="W11" s="60">
        <f t="shared" si="2"/>
        <v>0</v>
      </c>
      <c r="X11" s="61">
        <f t="shared" si="2"/>
        <v>297.97453473514275</v>
      </c>
    </row>
    <row r="12" spans="1:24" x14ac:dyDescent="0.25">
      <c r="A12" s="19" t="s">
        <v>34</v>
      </c>
      <c r="B12" s="131" t="s">
        <v>15</v>
      </c>
      <c r="C12" s="50" t="s">
        <v>241</v>
      </c>
      <c r="D12" s="51">
        <f>VLOOKUP(A12,'Paste decomps here'!$C$5:$F$45,2,FALSE)</f>
        <v>677415.52033830003</v>
      </c>
      <c r="E12" s="52">
        <f>VLOOKUP(A12,'Paste decomps here'!$C$5:$F$45,3,FALSE)</f>
        <v>0</v>
      </c>
      <c r="F12" s="53">
        <f>VLOOKUP(A12,'Paste decomps here'!$C$5:$F$45,4,FALSE)</f>
        <v>0</v>
      </c>
      <c r="G12" s="116">
        <f t="shared" si="3"/>
        <v>3.9657836397483122</v>
      </c>
      <c r="H12" s="54">
        <f t="shared" si="4"/>
        <v>0</v>
      </c>
      <c r="I12" s="55">
        <f t="shared" si="5"/>
        <v>0</v>
      </c>
      <c r="J12" s="51">
        <v>14936.918</v>
      </c>
      <c r="K12" s="52">
        <v>0</v>
      </c>
      <c r="L12" s="53">
        <v>0</v>
      </c>
      <c r="M12" s="51">
        <v>25000</v>
      </c>
      <c r="N12" s="52">
        <v>0</v>
      </c>
      <c r="O12" s="53">
        <v>0</v>
      </c>
      <c r="P12" s="56">
        <f t="shared" si="6"/>
        <v>27096.620813532001</v>
      </c>
      <c r="Q12" s="57">
        <f t="shared" si="0"/>
        <v>0</v>
      </c>
      <c r="R12" s="58">
        <f t="shared" si="0"/>
        <v>0</v>
      </c>
      <c r="S12" s="56">
        <f t="shared" si="7"/>
        <v>45351.7600041923</v>
      </c>
      <c r="T12" s="57">
        <f t="shared" si="1"/>
        <v>0</v>
      </c>
      <c r="U12" s="58">
        <f t="shared" si="1"/>
        <v>0</v>
      </c>
      <c r="V12" s="59">
        <f t="shared" si="8"/>
        <v>1673.7053788472294</v>
      </c>
      <c r="W12" s="60">
        <f t="shared" si="2"/>
        <v>0</v>
      </c>
      <c r="X12" s="61">
        <f t="shared" si="2"/>
        <v>0</v>
      </c>
    </row>
    <row r="13" spans="1:24" ht="15.75" thickBot="1" x14ac:dyDescent="0.3">
      <c r="A13" s="19" t="s">
        <v>35</v>
      </c>
      <c r="B13" s="132" t="s">
        <v>15</v>
      </c>
      <c r="C13" s="62" t="s">
        <v>242</v>
      </c>
      <c r="D13" s="63" t="e">
        <f>VLOOKUP(A13,'Paste decomps here'!$C$5:$F$45,2,FALSE)</f>
        <v>#N/A</v>
      </c>
      <c r="E13" s="64" t="e">
        <f>VLOOKUP(A13,'Paste decomps here'!$C$5:$F$45,3,FALSE)</f>
        <v>#N/A</v>
      </c>
      <c r="F13" s="65" t="e">
        <f>VLOOKUP(A13,'Paste decomps here'!$C$5:$F$45,4,FALSE)</f>
        <v>#N/A</v>
      </c>
      <c r="G13" s="117" t="e">
        <f t="shared" si="3"/>
        <v>#N/A</v>
      </c>
      <c r="H13" s="66" t="e">
        <f t="shared" si="4"/>
        <v>#N/A</v>
      </c>
      <c r="I13" s="67" t="e">
        <f t="shared" si="5"/>
        <v>#N/A</v>
      </c>
      <c r="J13" s="63">
        <v>0</v>
      </c>
      <c r="K13" s="64">
        <v>22694.134000000002</v>
      </c>
      <c r="L13" s="65">
        <v>97421.932000000001</v>
      </c>
      <c r="M13" s="63">
        <v>0</v>
      </c>
      <c r="N13" s="64">
        <v>5786.8591073199987</v>
      </c>
      <c r="O13" s="65">
        <v>7930.5648932099957</v>
      </c>
      <c r="P13" s="68">
        <f t="shared" si="6"/>
        <v>0</v>
      </c>
      <c r="Q13" s="69">
        <f t="shared" si="0"/>
        <v>0</v>
      </c>
      <c r="R13" s="70">
        <f t="shared" si="0"/>
        <v>0</v>
      </c>
      <c r="S13" s="68">
        <f t="shared" si="7"/>
        <v>0</v>
      </c>
      <c r="T13" s="69">
        <f t="shared" si="1"/>
        <v>0</v>
      </c>
      <c r="U13" s="70">
        <f t="shared" si="1"/>
        <v>0</v>
      </c>
      <c r="V13" s="71">
        <f t="shared" si="8"/>
        <v>0</v>
      </c>
      <c r="W13" s="72">
        <f t="shared" si="2"/>
        <v>254.99360792176506</v>
      </c>
      <c r="X13" s="73">
        <f t="shared" si="2"/>
        <v>81.404307329996243</v>
      </c>
    </row>
    <row r="14" spans="1:24" x14ac:dyDescent="0.25">
      <c r="A14" s="19" t="s">
        <v>19</v>
      </c>
      <c r="B14" s="130" t="s">
        <v>18</v>
      </c>
      <c r="C14" s="38" t="s">
        <v>243</v>
      </c>
      <c r="D14" s="39">
        <f>VLOOKUP(A14,'Paste decomps here'!$C$5:$F$45,2,FALSE)</f>
        <v>35283.974277100002</v>
      </c>
      <c r="E14" s="40">
        <f>VLOOKUP(A14,'Paste decomps here'!$C$5:$F$45,3,FALSE)</f>
        <v>0</v>
      </c>
      <c r="F14" s="41">
        <f>VLOOKUP(A14,'Paste decomps here'!$C$5:$F$45,4,FALSE)</f>
        <v>829962.42362559994</v>
      </c>
      <c r="G14" s="115">
        <f t="shared" si="3"/>
        <v>0.20656244761493414</v>
      </c>
      <c r="H14" s="42">
        <f t="shared" si="4"/>
        <v>0</v>
      </c>
      <c r="I14" s="43">
        <f t="shared" si="5"/>
        <v>7.1652062422449427</v>
      </c>
      <c r="J14" s="39">
        <v>1563.7980000000002</v>
      </c>
      <c r="K14" s="40">
        <v>0</v>
      </c>
      <c r="L14" s="41">
        <v>38152.382000000005</v>
      </c>
      <c r="M14" s="39">
        <v>3001.65805</v>
      </c>
      <c r="N14" s="40">
        <v>0</v>
      </c>
      <c r="O14" s="41">
        <v>17058.997135000012</v>
      </c>
      <c r="P14" s="44">
        <f t="shared" si="6"/>
        <v>11754.828061477558</v>
      </c>
      <c r="Q14" s="45">
        <f t="shared" si="0"/>
        <v>0</v>
      </c>
      <c r="R14" s="46">
        <f t="shared" si="0"/>
        <v>48652.474530449552</v>
      </c>
      <c r="S14" s="44">
        <f t="shared" si="7"/>
        <v>22563.000001982353</v>
      </c>
      <c r="T14" s="45">
        <f t="shared" si="1"/>
        <v>0</v>
      </c>
      <c r="U14" s="46">
        <f t="shared" si="1"/>
        <v>21753.882198642274</v>
      </c>
      <c r="V14" s="47">
        <f t="shared" si="8"/>
        <v>1919.4666126955012</v>
      </c>
      <c r="W14" s="48">
        <f t="shared" si="2"/>
        <v>0</v>
      </c>
      <c r="X14" s="49">
        <f t="shared" si="2"/>
        <v>447.12797054191822</v>
      </c>
    </row>
    <row r="15" spans="1:24" x14ac:dyDescent="0.25">
      <c r="A15" s="19" t="s">
        <v>24</v>
      </c>
      <c r="B15" s="131" t="s">
        <v>18</v>
      </c>
      <c r="C15" s="50" t="s">
        <v>244</v>
      </c>
      <c r="D15" s="51">
        <f>VLOOKUP(A15,'Paste decomps here'!$C$5:$F$45,2,FALSE)</f>
        <v>0</v>
      </c>
      <c r="E15" s="52">
        <f>VLOOKUP(A15,'Paste decomps here'!$C$5:$F$45,3,FALSE)</f>
        <v>0</v>
      </c>
      <c r="F15" s="53">
        <f>VLOOKUP(A15,'Paste decomps here'!$C$5:$F$45,4,FALSE)</f>
        <v>28889.083428500002</v>
      </c>
      <c r="G15" s="116">
        <f t="shared" si="3"/>
        <v>0</v>
      </c>
      <c r="H15" s="54">
        <f t="shared" si="4"/>
        <v>0</v>
      </c>
      <c r="I15" s="55">
        <f t="shared" si="5"/>
        <v>0.24940435256138796</v>
      </c>
      <c r="J15" s="51">
        <v>0</v>
      </c>
      <c r="K15" s="52">
        <v>0</v>
      </c>
      <c r="L15" s="53">
        <v>7129.7269999999999</v>
      </c>
      <c r="M15" s="51">
        <v>0</v>
      </c>
      <c r="N15" s="52">
        <v>0</v>
      </c>
      <c r="O15" s="53">
        <v>1426.6090500000009</v>
      </c>
      <c r="P15" s="56">
        <f t="shared" si="6"/>
        <v>0</v>
      </c>
      <c r="Q15" s="57">
        <f t="shared" si="0"/>
        <v>0</v>
      </c>
      <c r="R15" s="58">
        <f t="shared" si="0"/>
        <v>20250.175357081876</v>
      </c>
      <c r="S15" s="56">
        <f t="shared" si="7"/>
        <v>0</v>
      </c>
      <c r="T15" s="57">
        <f t="shared" si="1"/>
        <v>0</v>
      </c>
      <c r="U15" s="58">
        <f t="shared" si="1"/>
        <v>4051.9200003730866</v>
      </c>
      <c r="V15" s="59">
        <f t="shared" si="8"/>
        <v>0</v>
      </c>
      <c r="W15" s="60">
        <f t="shared" si="2"/>
        <v>0</v>
      </c>
      <c r="X15" s="61">
        <f t="shared" si="2"/>
        <v>200.09308210538791</v>
      </c>
    </row>
    <row r="16" spans="1:24" x14ac:dyDescent="0.25">
      <c r="A16" s="19" t="s">
        <v>26</v>
      </c>
      <c r="B16" s="131" t="s">
        <v>18</v>
      </c>
      <c r="C16" s="50" t="s">
        <v>245</v>
      </c>
      <c r="D16" s="51">
        <f>VLOOKUP(A16,'Paste decomps here'!$C$5:$F$45,2,FALSE)</f>
        <v>0</v>
      </c>
      <c r="E16" s="52">
        <f>VLOOKUP(A16,'Paste decomps here'!$C$5:$F$45,3,FALSE)</f>
        <v>0</v>
      </c>
      <c r="F16" s="53">
        <f>VLOOKUP(A16,'Paste decomps here'!$C$5:$F$45,4,FALSE)</f>
        <v>79325.460482299997</v>
      </c>
      <c r="G16" s="116">
        <f t="shared" si="3"/>
        <v>0</v>
      </c>
      <c r="H16" s="54">
        <f t="shared" si="4"/>
        <v>0</v>
      </c>
      <c r="I16" s="55">
        <f t="shared" si="5"/>
        <v>0.68483014222958483</v>
      </c>
      <c r="J16" s="51">
        <v>0</v>
      </c>
      <c r="K16" s="52">
        <v>0</v>
      </c>
      <c r="L16" s="53">
        <v>1332.865</v>
      </c>
      <c r="M16" s="51">
        <v>0</v>
      </c>
      <c r="N16" s="52">
        <v>0</v>
      </c>
      <c r="O16" s="53">
        <v>6000.0004306208448</v>
      </c>
      <c r="P16" s="56">
        <f t="shared" si="6"/>
        <v>0</v>
      </c>
      <c r="Q16" s="57">
        <f t="shared" si="0"/>
        <v>0</v>
      </c>
      <c r="R16" s="58">
        <f t="shared" si="0"/>
        <v>13220.909131516823</v>
      </c>
      <c r="S16" s="56">
        <f t="shared" si="7"/>
        <v>0</v>
      </c>
      <c r="T16" s="57">
        <f t="shared" si="1"/>
        <v>0</v>
      </c>
      <c r="U16" s="58">
        <f t="shared" si="1"/>
        <v>59515.000005476919</v>
      </c>
      <c r="V16" s="59">
        <f t="shared" si="8"/>
        <v>0</v>
      </c>
      <c r="W16" s="60">
        <f t="shared" si="2"/>
        <v>0</v>
      </c>
      <c r="X16" s="61">
        <f t="shared" si="2"/>
        <v>4501.5815034687266</v>
      </c>
    </row>
    <row r="17" spans="1:24" x14ac:dyDescent="0.25">
      <c r="A17" s="19" t="s">
        <v>29</v>
      </c>
      <c r="B17" s="131" t="s">
        <v>18</v>
      </c>
      <c r="C17" s="50" t="s">
        <v>246</v>
      </c>
      <c r="D17" s="51">
        <f>VLOOKUP(A17,'Paste decomps here'!$C$5:$F$45,2,FALSE)</f>
        <v>0</v>
      </c>
      <c r="E17" s="52">
        <f>VLOOKUP(A17,'Paste decomps here'!$C$5:$F$45,3,FALSE)</f>
        <v>0</v>
      </c>
      <c r="F17" s="53">
        <f>VLOOKUP(A17,'Paste decomps here'!$C$5:$F$45,4,FALSE)</f>
        <v>42322.501315899994</v>
      </c>
      <c r="G17" s="116">
        <f t="shared" si="3"/>
        <v>0</v>
      </c>
      <c r="H17" s="54">
        <f t="shared" si="4"/>
        <v>0</v>
      </c>
      <c r="I17" s="55">
        <f t="shared" si="5"/>
        <v>0.36537732550757474</v>
      </c>
      <c r="J17" s="51">
        <v>0</v>
      </c>
      <c r="K17" s="52">
        <v>0</v>
      </c>
      <c r="L17" s="53">
        <v>1410.6559999999999</v>
      </c>
      <c r="M17" s="51">
        <v>0</v>
      </c>
      <c r="N17" s="52">
        <v>0</v>
      </c>
      <c r="O17" s="53">
        <v>2926.9870473571427</v>
      </c>
      <c r="P17" s="56">
        <f t="shared" si="6"/>
        <v>0</v>
      </c>
      <c r="Q17" s="57">
        <f t="shared" si="0"/>
        <v>0</v>
      </c>
      <c r="R17" s="58">
        <f t="shared" si="0"/>
        <v>14459.408474019092</v>
      </c>
      <c r="S17" s="56">
        <f t="shared" si="7"/>
        <v>0</v>
      </c>
      <c r="T17" s="57">
        <f t="shared" si="1"/>
        <v>0</v>
      </c>
      <c r="U17" s="58">
        <f t="shared" si="1"/>
        <v>30002.000002764667</v>
      </c>
      <c r="V17" s="59">
        <f t="shared" si="8"/>
        <v>0</v>
      </c>
      <c r="W17" s="60">
        <f t="shared" si="2"/>
        <v>0</v>
      </c>
      <c r="X17" s="61">
        <f t="shared" si="2"/>
        <v>2074.9119894270061</v>
      </c>
    </row>
    <row r="18" spans="1:24" x14ac:dyDescent="0.25">
      <c r="A18" s="19" t="s">
        <v>30</v>
      </c>
      <c r="B18" s="131" t="s">
        <v>18</v>
      </c>
      <c r="C18" s="50" t="s">
        <v>247</v>
      </c>
      <c r="D18" s="51">
        <f>VLOOKUP(A18,'Paste decomps here'!$C$5:$F$45,2,FALSE)</f>
        <v>115298.43163560001</v>
      </c>
      <c r="E18" s="52">
        <f>VLOOKUP(A18,'Paste decomps here'!$C$5:$F$45,3,FALSE)</f>
        <v>0</v>
      </c>
      <c r="F18" s="53">
        <f>VLOOKUP(A18,'Paste decomps here'!$C$5:$F$45,4,FALSE)</f>
        <v>750060.79077700002</v>
      </c>
      <c r="G18" s="116">
        <f t="shared" si="3"/>
        <v>0.67498989931726483</v>
      </c>
      <c r="H18" s="54">
        <f t="shared" si="4"/>
        <v>0</v>
      </c>
      <c r="I18" s="55">
        <f t="shared" si="5"/>
        <v>6.4754019063433281</v>
      </c>
      <c r="J18" s="51">
        <v>3657.3650000000007</v>
      </c>
      <c r="K18" s="52">
        <v>0</v>
      </c>
      <c r="L18" s="53">
        <v>5049.3610000000008</v>
      </c>
      <c r="M18" s="51">
        <v>6396.615280138305</v>
      </c>
      <c r="N18" s="52">
        <v>0</v>
      </c>
      <c r="O18" s="53">
        <v>5388.3590948364736</v>
      </c>
      <c r="P18" s="56">
        <f t="shared" si="6"/>
        <v>18024.912643035655</v>
      </c>
      <c r="Q18" s="57">
        <f t="shared" si="0"/>
        <v>0</v>
      </c>
      <c r="R18" s="58">
        <f t="shared" si="0"/>
        <v>139200.22358861793</v>
      </c>
      <c r="S18" s="56">
        <f t="shared" si="7"/>
        <v>31525.000002898258</v>
      </c>
      <c r="T18" s="57">
        <f t="shared" si="1"/>
        <v>0</v>
      </c>
      <c r="U18" s="58">
        <f t="shared" si="1"/>
        <v>148545.68543960311</v>
      </c>
      <c r="V18" s="59">
        <f t="shared" si="8"/>
        <v>1748.9682545051708</v>
      </c>
      <c r="W18" s="60">
        <f t="shared" si="2"/>
        <v>0</v>
      </c>
      <c r="X18" s="61">
        <f t="shared" si="2"/>
        <v>1067.136830746796</v>
      </c>
    </row>
    <row r="19" spans="1:24" x14ac:dyDescent="0.25">
      <c r="A19" s="19" t="s">
        <v>31</v>
      </c>
      <c r="B19" s="131" t="s">
        <v>18</v>
      </c>
      <c r="C19" s="50" t="s">
        <v>248</v>
      </c>
      <c r="D19" s="51">
        <f>VLOOKUP(A19,'Paste decomps here'!$C$5:$F$45,2,FALSE)</f>
        <v>0</v>
      </c>
      <c r="E19" s="52">
        <f>VLOOKUP(A19,'Paste decomps here'!$C$5:$F$45,3,FALSE)</f>
        <v>0</v>
      </c>
      <c r="F19" s="53">
        <f>VLOOKUP(A19,'Paste decomps here'!$C$5:$F$45,4,FALSE)</f>
        <v>896790.27200280002</v>
      </c>
      <c r="G19" s="116">
        <f t="shared" si="3"/>
        <v>0</v>
      </c>
      <c r="H19" s="54">
        <f t="shared" si="4"/>
        <v>0</v>
      </c>
      <c r="I19" s="55">
        <f t="shared" si="5"/>
        <v>7.742142381421429</v>
      </c>
      <c r="J19" s="51">
        <v>0</v>
      </c>
      <c r="K19" s="52">
        <v>0</v>
      </c>
      <c r="L19" s="53">
        <v>13867.175999999999</v>
      </c>
      <c r="M19" s="51">
        <v>0</v>
      </c>
      <c r="N19" s="52">
        <v>0</v>
      </c>
      <c r="O19" s="53">
        <v>30852.383408999998</v>
      </c>
      <c r="P19" s="56">
        <f t="shared" si="6"/>
        <v>0</v>
      </c>
      <c r="Q19" s="57">
        <f t="shared" si="0"/>
        <v>0</v>
      </c>
      <c r="R19" s="58">
        <f t="shared" si="0"/>
        <v>29067.131058056148</v>
      </c>
      <c r="S19" s="56">
        <f t="shared" si="7"/>
        <v>0</v>
      </c>
      <c r="T19" s="57">
        <f t="shared" si="1"/>
        <v>0</v>
      </c>
      <c r="U19" s="58">
        <f t="shared" si="1"/>
        <v>64670.000005970935</v>
      </c>
      <c r="V19" s="59">
        <f t="shared" si="8"/>
        <v>0</v>
      </c>
      <c r="W19" s="60">
        <f t="shared" si="2"/>
        <v>0</v>
      </c>
      <c r="X19" s="61">
        <f t="shared" si="2"/>
        <v>2224.8497753976731</v>
      </c>
    </row>
    <row r="20" spans="1:24" ht="15.75" thickBot="1" x14ac:dyDescent="0.3">
      <c r="A20" s="19" t="s">
        <v>33</v>
      </c>
      <c r="B20" s="132" t="s">
        <v>18</v>
      </c>
      <c r="C20" s="62" t="s">
        <v>249</v>
      </c>
      <c r="D20" s="63">
        <f>VLOOKUP(A20,'Paste decomps here'!$C$5:$F$45,2,FALSE)</f>
        <v>0</v>
      </c>
      <c r="E20" s="64">
        <f>VLOOKUP(A20,'Paste decomps here'!$C$5:$F$45,3,FALSE)</f>
        <v>0</v>
      </c>
      <c r="F20" s="65">
        <f>VLOOKUP(A20,'Paste decomps here'!$C$5:$F$45,4,FALSE)</f>
        <v>194683.55182800003</v>
      </c>
      <c r="G20" s="117">
        <f t="shared" si="3"/>
        <v>0</v>
      </c>
      <c r="H20" s="66">
        <f t="shared" si="4"/>
        <v>0</v>
      </c>
      <c r="I20" s="67">
        <f t="shared" si="5"/>
        <v>1.6807360925169672</v>
      </c>
      <c r="J20" s="63">
        <v>0</v>
      </c>
      <c r="K20" s="64">
        <v>0</v>
      </c>
      <c r="L20" s="65">
        <v>12552.131000000001</v>
      </c>
      <c r="M20" s="63">
        <v>0</v>
      </c>
      <c r="N20" s="64">
        <v>0</v>
      </c>
      <c r="O20" s="65">
        <v>2995.7198150841259</v>
      </c>
      <c r="P20" s="68">
        <f t="shared" si="6"/>
        <v>0</v>
      </c>
      <c r="Q20" s="69">
        <f t="shared" si="6"/>
        <v>0</v>
      </c>
      <c r="R20" s="70">
        <f t="shared" si="6"/>
        <v>64987.236405662625</v>
      </c>
      <c r="S20" s="68">
        <f t="shared" si="7"/>
        <v>0</v>
      </c>
      <c r="T20" s="69">
        <f t="shared" si="7"/>
        <v>0</v>
      </c>
      <c r="U20" s="70">
        <f t="shared" si="7"/>
        <v>15510.00000143402</v>
      </c>
      <c r="V20" s="71">
        <f t="shared" si="8"/>
        <v>0</v>
      </c>
      <c r="W20" s="72">
        <f t="shared" si="8"/>
        <v>0</v>
      </c>
      <c r="X20" s="73">
        <f t="shared" si="8"/>
        <v>238.66224907022766</v>
      </c>
    </row>
    <row r="21" spans="1:24" x14ac:dyDescent="0.25">
      <c r="A21" s="19" t="s">
        <v>21</v>
      </c>
      <c r="B21" s="133" t="s">
        <v>20</v>
      </c>
      <c r="C21" s="74" t="s">
        <v>250</v>
      </c>
      <c r="D21" s="39" t="e">
        <f>VLOOKUP(A21,'Paste decomps here'!$C$5:$F$45,2,FALSE)</f>
        <v>#N/A</v>
      </c>
      <c r="E21" s="40" t="e">
        <f>VLOOKUP(A21,'Paste decomps here'!$C$5:$F$45,3,FALSE)</f>
        <v>#N/A</v>
      </c>
      <c r="F21" s="41" t="e">
        <f>VLOOKUP(A21,'Paste decomps here'!$C$5:$F$45,4,FALSE)</f>
        <v>#N/A</v>
      </c>
      <c r="G21" s="118" t="e">
        <f t="shared" si="3"/>
        <v>#N/A</v>
      </c>
      <c r="H21" s="78" t="e">
        <f t="shared" si="4"/>
        <v>#N/A</v>
      </c>
      <c r="I21" s="79" t="e">
        <f t="shared" si="5"/>
        <v>#N/A</v>
      </c>
      <c r="J21" s="75">
        <v>7977.2140000000018</v>
      </c>
      <c r="K21" s="76">
        <v>7370.070999999999</v>
      </c>
      <c r="L21" s="77">
        <v>1807.6209999999996</v>
      </c>
      <c r="M21" s="75">
        <v>68354.579709999933</v>
      </c>
      <c r="N21" s="76">
        <v>51262.14587000016</v>
      </c>
      <c r="O21" s="77">
        <v>20651.088639999991</v>
      </c>
      <c r="P21" s="80">
        <f t="shared" si="6"/>
        <v>0</v>
      </c>
      <c r="Q21" s="81">
        <f t="shared" si="6"/>
        <v>0</v>
      </c>
      <c r="R21" s="82">
        <f t="shared" si="6"/>
        <v>0</v>
      </c>
      <c r="S21" s="80">
        <f t="shared" si="7"/>
        <v>0</v>
      </c>
      <c r="T21" s="81">
        <f t="shared" si="7"/>
        <v>0</v>
      </c>
      <c r="U21" s="82">
        <f t="shared" si="7"/>
        <v>0</v>
      </c>
      <c r="V21" s="83">
        <f>IFERROR(M21/J21*1000,0)</f>
        <v>8568.7283442565185</v>
      </c>
      <c r="W21" s="84">
        <f t="shared" si="8"/>
        <v>6955.4480370677793</v>
      </c>
      <c r="X21" s="85">
        <f t="shared" si="8"/>
        <v>11424.457140075267</v>
      </c>
    </row>
    <row r="22" spans="1:24" x14ac:dyDescent="0.25">
      <c r="A22" s="19" t="s">
        <v>36</v>
      </c>
      <c r="B22" s="134" t="s">
        <v>20</v>
      </c>
      <c r="C22" s="50" t="s">
        <v>251</v>
      </c>
      <c r="D22" s="51" t="e">
        <f>VLOOKUP(A22,'Paste decomps here'!$C$5:$F$45,2,FALSE)</f>
        <v>#N/A</v>
      </c>
      <c r="E22" s="52" t="e">
        <f>VLOOKUP(A22,'Paste decomps here'!$C$5:$F$45,3,FALSE)</f>
        <v>#N/A</v>
      </c>
      <c r="F22" s="53" t="e">
        <f>VLOOKUP(A22,'Paste decomps here'!$C$5:$F$45,4,FALSE)</f>
        <v>#N/A</v>
      </c>
      <c r="G22" s="116" t="e">
        <f t="shared" si="3"/>
        <v>#N/A</v>
      </c>
      <c r="H22" s="54" t="e">
        <f t="shared" si="4"/>
        <v>#N/A</v>
      </c>
      <c r="I22" s="55" t="e">
        <f t="shared" si="5"/>
        <v>#N/A</v>
      </c>
      <c r="J22" s="51">
        <v>13726.821</v>
      </c>
      <c r="K22" s="52">
        <v>9250.4099999999944</v>
      </c>
      <c r="L22" s="53">
        <v>1839.5580000000004</v>
      </c>
      <c r="M22" s="51">
        <v>35043.890959999997</v>
      </c>
      <c r="N22" s="52">
        <v>22163.218479999985</v>
      </c>
      <c r="O22" s="53">
        <v>8730.2415200000087</v>
      </c>
      <c r="P22" s="56">
        <f t="shared" si="6"/>
        <v>0</v>
      </c>
      <c r="Q22" s="57">
        <f t="shared" si="6"/>
        <v>0</v>
      </c>
      <c r="R22" s="58">
        <f t="shared" si="6"/>
        <v>0</v>
      </c>
      <c r="S22" s="56">
        <f t="shared" si="7"/>
        <v>0</v>
      </c>
      <c r="T22" s="57">
        <f t="shared" si="7"/>
        <v>0</v>
      </c>
      <c r="U22" s="58">
        <f t="shared" si="7"/>
        <v>0</v>
      </c>
      <c r="V22" s="59">
        <f t="shared" si="8"/>
        <v>2552.9502395347031</v>
      </c>
      <c r="W22" s="60">
        <f t="shared" si="8"/>
        <v>2395.9174220385908</v>
      </c>
      <c r="X22" s="61">
        <f t="shared" si="8"/>
        <v>4745.8365107270374</v>
      </c>
    </row>
    <row r="23" spans="1:24" x14ac:dyDescent="0.25">
      <c r="A23" s="19" t="s">
        <v>37</v>
      </c>
      <c r="B23" s="134" t="s">
        <v>20</v>
      </c>
      <c r="C23" s="50" t="s">
        <v>252</v>
      </c>
      <c r="D23" s="51" t="e">
        <f>VLOOKUP(A23,'Paste decomps here'!$C$5:$F$45,2,FALSE)</f>
        <v>#N/A</v>
      </c>
      <c r="E23" s="52" t="e">
        <f>VLOOKUP(A23,'Paste decomps here'!$C$5:$F$45,3,FALSE)</f>
        <v>#N/A</v>
      </c>
      <c r="F23" s="53" t="e">
        <f>VLOOKUP(A23,'Paste decomps here'!$C$5:$F$45,4,FALSE)</f>
        <v>#N/A</v>
      </c>
      <c r="G23" s="116" t="e">
        <f t="shared" si="3"/>
        <v>#N/A</v>
      </c>
      <c r="H23" s="54" t="e">
        <f t="shared" si="4"/>
        <v>#N/A</v>
      </c>
      <c r="I23" s="55" t="e">
        <f t="shared" si="5"/>
        <v>#N/A</v>
      </c>
      <c r="J23" s="51">
        <v>0</v>
      </c>
      <c r="K23" s="52">
        <v>0</v>
      </c>
      <c r="L23" s="53">
        <v>0</v>
      </c>
      <c r="M23" s="51">
        <v>105767.07079999999</v>
      </c>
      <c r="N23" s="52">
        <v>23823.732215999989</v>
      </c>
      <c r="O23" s="53">
        <v>14144.106199999998</v>
      </c>
      <c r="P23" s="56">
        <f t="shared" si="6"/>
        <v>0</v>
      </c>
      <c r="Q23" s="57">
        <f t="shared" si="6"/>
        <v>0</v>
      </c>
      <c r="R23" s="58">
        <f t="shared" si="6"/>
        <v>0</v>
      </c>
      <c r="S23" s="56">
        <f t="shared" si="7"/>
        <v>0</v>
      </c>
      <c r="T23" s="57">
        <f t="shared" si="7"/>
        <v>0</v>
      </c>
      <c r="U23" s="58">
        <f t="shared" si="7"/>
        <v>0</v>
      </c>
      <c r="V23" s="59">
        <f t="shared" si="8"/>
        <v>0</v>
      </c>
      <c r="W23" s="60">
        <f t="shared" si="8"/>
        <v>0</v>
      </c>
      <c r="X23" s="61">
        <f t="shared" si="8"/>
        <v>0</v>
      </c>
    </row>
    <row r="24" spans="1:24" x14ac:dyDescent="0.25">
      <c r="A24" s="19" t="s">
        <v>38</v>
      </c>
      <c r="B24" s="134" t="s">
        <v>20</v>
      </c>
      <c r="C24" s="50" t="s">
        <v>253</v>
      </c>
      <c r="D24" s="51">
        <f>VLOOKUP(A24,'Paste decomps here'!$C$5:$F$45,2,FALSE)</f>
        <v>9040.5623356000015</v>
      </c>
      <c r="E24" s="52">
        <f>VLOOKUP(A24,'Paste decomps here'!$C$5:$F$45,3,FALSE)</f>
        <v>0</v>
      </c>
      <c r="F24" s="53">
        <f>VLOOKUP(A24,'Paste decomps here'!$C$5:$F$45,4,FALSE)</f>
        <v>0</v>
      </c>
      <c r="G24" s="116">
        <f>D24/$D$1</f>
        <v>5.2926030077879521E-2</v>
      </c>
      <c r="H24" s="54">
        <f t="shared" si="4"/>
        <v>0</v>
      </c>
      <c r="I24" s="55">
        <f t="shared" si="5"/>
        <v>0</v>
      </c>
      <c r="J24" s="51">
        <v>0</v>
      </c>
      <c r="K24" s="52">
        <v>0</v>
      </c>
      <c r="L24" s="53">
        <v>0</v>
      </c>
      <c r="M24" s="51">
        <v>1327.3709677419181</v>
      </c>
      <c r="N24" s="52">
        <v>0</v>
      </c>
      <c r="O24" s="53">
        <v>0</v>
      </c>
      <c r="P24" s="56">
        <f t="shared" si="6"/>
        <v>6810.8784622429421</v>
      </c>
      <c r="Q24" s="57">
        <f t="shared" si="6"/>
        <v>0</v>
      </c>
      <c r="R24" s="58">
        <f t="shared" si="6"/>
        <v>0</v>
      </c>
      <c r="S24" s="56">
        <f t="shared" si="7"/>
        <v>0</v>
      </c>
      <c r="T24" s="57">
        <f t="shared" si="7"/>
        <v>0</v>
      </c>
      <c r="U24" s="58">
        <f t="shared" si="7"/>
        <v>0</v>
      </c>
      <c r="V24" s="59">
        <f t="shared" si="8"/>
        <v>0</v>
      </c>
      <c r="W24" s="60">
        <f t="shared" si="8"/>
        <v>0</v>
      </c>
      <c r="X24" s="61">
        <f t="shared" si="8"/>
        <v>0</v>
      </c>
    </row>
    <row r="25" spans="1:24" x14ac:dyDescent="0.25">
      <c r="A25" s="19" t="s">
        <v>44</v>
      </c>
      <c r="B25" s="134" t="s">
        <v>334</v>
      </c>
      <c r="C25" s="50" t="s">
        <v>335</v>
      </c>
      <c r="D25" s="51" t="e">
        <f>VLOOKUP(A25,'Paste decomps here'!$C$5:$F$45,2,FALSE)</f>
        <v>#N/A</v>
      </c>
      <c r="E25" s="52" t="e">
        <f>VLOOKUP(A25,'Paste decomps here'!$C$5:$F$45,3,FALSE)</f>
        <v>#N/A</v>
      </c>
      <c r="F25" s="53" t="e">
        <f>VLOOKUP(A25,'Paste decomps here'!$C$5:$F$45,4,FALSE)</f>
        <v>#N/A</v>
      </c>
      <c r="G25" s="116" t="e">
        <f t="shared" ref="G25:G26" si="9">D25/$D$1</f>
        <v>#N/A</v>
      </c>
      <c r="H25" s="54" t="e">
        <f t="shared" si="4"/>
        <v>#N/A</v>
      </c>
      <c r="I25" s="55" t="e">
        <f t="shared" si="5"/>
        <v>#N/A</v>
      </c>
      <c r="J25" s="98">
        <v>0</v>
      </c>
      <c r="K25" s="99">
        <v>0</v>
      </c>
      <c r="L25" s="100">
        <v>137.4591188</v>
      </c>
      <c r="M25" s="98"/>
      <c r="N25" s="99"/>
      <c r="O25" s="100"/>
      <c r="P25" s="56">
        <f t="shared" si="6"/>
        <v>0</v>
      </c>
      <c r="Q25" s="57">
        <f t="shared" si="6"/>
        <v>0</v>
      </c>
      <c r="R25" s="58">
        <f t="shared" si="6"/>
        <v>0</v>
      </c>
      <c r="S25" s="56">
        <f t="shared" si="7"/>
        <v>0</v>
      </c>
      <c r="T25" s="57">
        <f t="shared" si="7"/>
        <v>0</v>
      </c>
      <c r="U25" s="58">
        <f>IFERROR(F25/L25,0)*1000</f>
        <v>0</v>
      </c>
      <c r="V25" s="59">
        <f t="shared" si="8"/>
        <v>0</v>
      </c>
      <c r="W25" s="60">
        <f t="shared" si="8"/>
        <v>0</v>
      </c>
      <c r="X25" s="61">
        <f>IFERROR(O25/L25*1000,0)</f>
        <v>0</v>
      </c>
    </row>
    <row r="26" spans="1:24" x14ac:dyDescent="0.25">
      <c r="A26" s="19" t="s">
        <v>45</v>
      </c>
      <c r="B26" s="134" t="s">
        <v>334</v>
      </c>
      <c r="C26" s="50" t="s">
        <v>336</v>
      </c>
      <c r="D26" s="51" t="e">
        <f>VLOOKUP(A26,'Paste decomps here'!$C$5:$F$45,2,FALSE)</f>
        <v>#N/A</v>
      </c>
      <c r="E26" s="52" t="e">
        <f>VLOOKUP(A26,'Paste decomps here'!$C$5:$F$45,3,FALSE)</f>
        <v>#N/A</v>
      </c>
      <c r="F26" s="53" t="e">
        <f>VLOOKUP(A26,'Paste decomps here'!$C$5:$F$45,4,FALSE)</f>
        <v>#N/A</v>
      </c>
      <c r="G26" s="116" t="e">
        <f t="shared" si="9"/>
        <v>#N/A</v>
      </c>
      <c r="H26" s="54" t="e">
        <f t="shared" si="4"/>
        <v>#N/A</v>
      </c>
      <c r="I26" s="55" t="e">
        <f t="shared" si="5"/>
        <v>#N/A</v>
      </c>
      <c r="J26" s="98">
        <v>0</v>
      </c>
      <c r="K26" s="99">
        <v>0</v>
      </c>
      <c r="L26" s="100">
        <v>1188.6176145019997</v>
      </c>
      <c r="M26" s="98"/>
      <c r="N26" s="99"/>
      <c r="O26" s="100"/>
      <c r="P26" s="56">
        <f t="shared" si="6"/>
        <v>0</v>
      </c>
      <c r="Q26" s="57">
        <f t="shared" si="6"/>
        <v>0</v>
      </c>
      <c r="R26" s="58">
        <f t="shared" si="6"/>
        <v>0</v>
      </c>
      <c r="S26" s="56">
        <f t="shared" si="7"/>
        <v>0</v>
      </c>
      <c r="T26" s="57">
        <f t="shared" si="7"/>
        <v>0</v>
      </c>
      <c r="U26" s="58">
        <f t="shared" si="7"/>
        <v>0</v>
      </c>
      <c r="V26" s="59">
        <f t="shared" si="8"/>
        <v>0</v>
      </c>
      <c r="W26" s="60">
        <f t="shared" si="8"/>
        <v>0</v>
      </c>
      <c r="X26" s="61">
        <f t="shared" si="8"/>
        <v>0</v>
      </c>
    </row>
    <row r="27" spans="1:24" ht="15.75" thickBot="1" x14ac:dyDescent="0.3">
      <c r="B27" s="135"/>
      <c r="C27" s="86" t="s">
        <v>255</v>
      </c>
      <c r="D27" s="87" t="e">
        <f>SUM(D4:D26)</f>
        <v>#N/A</v>
      </c>
      <c r="E27" s="88" t="e">
        <f t="shared" ref="E27:F27" si="10">SUM(E4:E26)</f>
        <v>#N/A</v>
      </c>
      <c r="F27" s="89" t="e">
        <f t="shared" si="10"/>
        <v>#N/A</v>
      </c>
      <c r="G27" s="136" t="e">
        <f>D27/$D$1</f>
        <v>#N/A</v>
      </c>
      <c r="H27" s="90" t="e">
        <f>E27/$E$1</f>
        <v>#N/A</v>
      </c>
      <c r="I27" s="91" t="e">
        <f>F27/$F$1</f>
        <v>#N/A</v>
      </c>
      <c r="J27" s="87">
        <f>SUM(J4:J24)</f>
        <v>272766.83499999996</v>
      </c>
      <c r="K27" s="88">
        <f t="shared" ref="K27:O27" si="11">SUM(K4:K24)</f>
        <v>399917.67599999998</v>
      </c>
      <c r="L27" s="89">
        <f t="shared" si="11"/>
        <v>369717.75599999994</v>
      </c>
      <c r="M27" s="87">
        <f t="shared" si="11"/>
        <v>309638.82755116542</v>
      </c>
      <c r="N27" s="88">
        <f t="shared" si="11"/>
        <v>145834.74502003737</v>
      </c>
      <c r="O27" s="89">
        <f t="shared" si="11"/>
        <v>183741.97897736024</v>
      </c>
      <c r="P27" s="92">
        <f t="shared" si="6"/>
        <v>0</v>
      </c>
      <c r="Q27" s="93">
        <f t="shared" si="6"/>
        <v>0</v>
      </c>
      <c r="R27" s="94">
        <f t="shared" si="6"/>
        <v>0</v>
      </c>
      <c r="S27" s="95">
        <f t="shared" si="7"/>
        <v>0</v>
      </c>
      <c r="T27" s="96">
        <f t="shared" si="7"/>
        <v>0</v>
      </c>
      <c r="U27" s="97">
        <f t="shared" si="7"/>
        <v>0</v>
      </c>
      <c r="V27" s="92">
        <f t="shared" si="8"/>
        <v>1135.1776969189289</v>
      </c>
      <c r="W27" s="93">
        <f t="shared" si="8"/>
        <v>364.66191361853527</v>
      </c>
      <c r="X27" s="94">
        <f t="shared" si="8"/>
        <v>496.97904954654189</v>
      </c>
    </row>
    <row r="31" spans="1:24" x14ac:dyDescent="0.25">
      <c r="A31" t="s">
        <v>46</v>
      </c>
      <c r="B31" s="137" t="s">
        <v>350</v>
      </c>
      <c r="C31" s="105" t="s">
        <v>46</v>
      </c>
      <c r="D31" s="52" t="e">
        <f>VLOOKUP(A31,'Paste decomps here'!$C$5:$F$45,2,FALSE)</f>
        <v>#N/A</v>
      </c>
      <c r="E31" s="52" t="e">
        <f>VLOOKUP(A31,'Paste decomps here'!$C$5:$F$45,3,FALSE)</f>
        <v>#N/A</v>
      </c>
      <c r="F31" s="52" t="e">
        <f>VLOOKUP(A31,'Paste decomps here'!$C$5:$F$45,4,FALSE)</f>
        <v>#N/A</v>
      </c>
      <c r="G31" s="54" t="e">
        <f>D31/$D$1</f>
        <v>#N/A</v>
      </c>
      <c r="H31" s="54" t="e">
        <f t="shared" ref="H31:H39" si="12">E31/$E$1</f>
        <v>#N/A</v>
      </c>
      <c r="I31" s="54" t="e">
        <f t="shared" ref="I31:I39" si="13">F31/$F$1</f>
        <v>#N/A</v>
      </c>
      <c r="J31" s="21">
        <v>148275</v>
      </c>
      <c r="K31" s="21">
        <v>91853</v>
      </c>
      <c r="L31" s="21">
        <v>199431</v>
      </c>
    </row>
    <row r="32" spans="1:24" x14ac:dyDescent="0.25">
      <c r="A32" t="s">
        <v>9</v>
      </c>
      <c r="B32" s="137" t="s">
        <v>350</v>
      </c>
      <c r="C32" s="105" t="s">
        <v>9</v>
      </c>
      <c r="D32" s="52" t="e">
        <f>VLOOKUP(A32,'Paste decomps here'!$C$5:$F$45,2,FALSE)</f>
        <v>#N/A</v>
      </c>
      <c r="E32" s="52" t="e">
        <f>VLOOKUP(A32,'Paste decomps here'!$C$5:$F$45,3,FALSE)</f>
        <v>#N/A</v>
      </c>
      <c r="F32" s="52" t="e">
        <f>VLOOKUP(A32,'Paste decomps here'!$C$5:$F$45,4,FALSE)</f>
        <v>#N/A</v>
      </c>
      <c r="G32" s="54" t="e">
        <f t="shared" ref="G32:G39" si="14">D32/$D$1</f>
        <v>#N/A</v>
      </c>
      <c r="H32" s="54" t="e">
        <f t="shared" si="12"/>
        <v>#N/A</v>
      </c>
      <c r="I32" s="54" t="e">
        <f t="shared" si="13"/>
        <v>#N/A</v>
      </c>
      <c r="J32" s="21">
        <v>2197</v>
      </c>
      <c r="K32" s="21">
        <v>2073</v>
      </c>
      <c r="L32" s="21">
        <v>2043.1999999999998</v>
      </c>
    </row>
    <row r="33" spans="1:24" x14ac:dyDescent="0.25">
      <c r="A33" t="s">
        <v>42</v>
      </c>
      <c r="B33" s="137" t="s">
        <v>350</v>
      </c>
      <c r="C33" s="105" t="s">
        <v>351</v>
      </c>
      <c r="D33" s="52" t="e">
        <f>VLOOKUP(A33,'Paste decomps here'!$C$5:$F$45,2,FALSE)</f>
        <v>#N/A</v>
      </c>
      <c r="E33" s="52" t="e">
        <f>VLOOKUP(A33,'Paste decomps here'!$C$5:$F$45,3,FALSE)</f>
        <v>#N/A</v>
      </c>
      <c r="F33" s="52" t="e">
        <f>VLOOKUP(A33,'Paste decomps here'!$C$5:$F$45,4,FALSE)</f>
        <v>#N/A</v>
      </c>
      <c r="G33" s="54" t="e">
        <f t="shared" si="14"/>
        <v>#N/A</v>
      </c>
      <c r="H33" s="54" t="e">
        <f t="shared" si="12"/>
        <v>#N/A</v>
      </c>
      <c r="I33" s="54" t="e">
        <f t="shared" si="13"/>
        <v>#N/A</v>
      </c>
      <c r="J33" s="21">
        <v>610</v>
      </c>
      <c r="K33" s="21">
        <v>664</v>
      </c>
      <c r="L33" s="21">
        <v>644</v>
      </c>
    </row>
    <row r="34" spans="1:24" x14ac:dyDescent="0.25">
      <c r="A34" t="s">
        <v>41</v>
      </c>
      <c r="B34" s="137" t="s">
        <v>350</v>
      </c>
      <c r="C34" s="105" t="s">
        <v>352</v>
      </c>
      <c r="D34" s="52" t="e">
        <f>VLOOKUP(A34,'Paste decomps here'!$C$5:$F$45,2,FALSE)</f>
        <v>#N/A</v>
      </c>
      <c r="E34" s="52" t="e">
        <f>VLOOKUP(A34,'Paste decomps here'!$C$5:$F$45,3,FALSE)</f>
        <v>#N/A</v>
      </c>
      <c r="F34" s="52" t="e">
        <f>VLOOKUP(A34,'Paste decomps here'!$C$5:$F$45,4,FALSE)</f>
        <v>#N/A</v>
      </c>
      <c r="G34" s="54" t="e">
        <f t="shared" si="14"/>
        <v>#N/A</v>
      </c>
      <c r="H34" s="54" t="e">
        <f t="shared" si="12"/>
        <v>#N/A</v>
      </c>
      <c r="I34" s="54" t="e">
        <f t="shared" si="13"/>
        <v>#N/A</v>
      </c>
      <c r="J34" s="21">
        <v>2661</v>
      </c>
      <c r="K34" s="21">
        <v>673.99999999999977</v>
      </c>
      <c r="L34" s="21">
        <v>3331.0000000000005</v>
      </c>
    </row>
    <row r="35" spans="1:24" x14ac:dyDescent="0.25">
      <c r="A35" t="s">
        <v>39</v>
      </c>
      <c r="B35" s="137" t="s">
        <v>350</v>
      </c>
      <c r="C35" s="105" t="s">
        <v>354</v>
      </c>
      <c r="D35" s="52" t="e">
        <f>VLOOKUP(A35,'Paste decomps here'!$C$5:$F$45,2,FALSE)</f>
        <v>#N/A</v>
      </c>
      <c r="E35" s="52" t="e">
        <f>VLOOKUP(A35,'Paste decomps here'!$C$5:$F$45,3,FALSE)</f>
        <v>#N/A</v>
      </c>
      <c r="F35" s="52" t="e">
        <f>VLOOKUP(A35,'Paste decomps here'!$C$5:$F$45,4,FALSE)</f>
        <v>#N/A</v>
      </c>
      <c r="G35" s="54" t="e">
        <f t="shared" si="14"/>
        <v>#N/A</v>
      </c>
      <c r="H35" s="54" t="e">
        <f t="shared" si="12"/>
        <v>#N/A</v>
      </c>
      <c r="I35" s="54" t="e">
        <f t="shared" si="13"/>
        <v>#N/A</v>
      </c>
      <c r="J35" s="21">
        <v>4296</v>
      </c>
      <c r="K35" s="21">
        <v>1596</v>
      </c>
      <c r="L35" s="21">
        <v>0</v>
      </c>
    </row>
    <row r="36" spans="1:24" x14ac:dyDescent="0.25">
      <c r="A36" t="s">
        <v>43</v>
      </c>
      <c r="B36" s="137" t="s">
        <v>11</v>
      </c>
      <c r="C36" s="105" t="s">
        <v>43</v>
      </c>
      <c r="D36" s="52" t="e">
        <f>VLOOKUP(A36,'Paste decomps here'!$C$5:$F$45,2,FALSE)</f>
        <v>#N/A</v>
      </c>
      <c r="E36" s="52" t="e">
        <f>VLOOKUP(A36,'Paste decomps here'!$C$5:$F$45,3,FALSE)</f>
        <v>#N/A</v>
      </c>
      <c r="F36" s="52" t="e">
        <f>VLOOKUP(A36,'Paste decomps here'!$C$5:$F$45,4,FALSE)</f>
        <v>#N/A</v>
      </c>
      <c r="G36" s="54" t="e">
        <f t="shared" si="14"/>
        <v>#N/A</v>
      </c>
      <c r="H36" s="54" t="e">
        <f t="shared" si="12"/>
        <v>#N/A</v>
      </c>
      <c r="I36" s="54" t="e">
        <f t="shared" si="13"/>
        <v>#N/A</v>
      </c>
      <c r="J36" s="21">
        <v>11.23076923076923</v>
      </c>
      <c r="K36" s="21">
        <v>16.576923076923077</v>
      </c>
      <c r="L36" s="21">
        <v>16.673076923076923</v>
      </c>
    </row>
    <row r="37" spans="1:24" x14ac:dyDescent="0.25">
      <c r="A37" t="s">
        <v>50</v>
      </c>
      <c r="B37" s="137" t="s">
        <v>11</v>
      </c>
      <c r="C37" s="105" t="s">
        <v>50</v>
      </c>
      <c r="D37" s="52" t="e">
        <f>VLOOKUP(A37,'Paste decomps here'!$C$5:$F$45,2,FALSE)</f>
        <v>#N/A</v>
      </c>
      <c r="E37" s="52" t="e">
        <f>VLOOKUP(A37,'Paste decomps here'!$C$5:$F$45,3,FALSE)</f>
        <v>#N/A</v>
      </c>
      <c r="F37" s="52" t="e">
        <f>VLOOKUP(A37,'Paste decomps here'!$C$5:$F$45,4,FALSE)</f>
        <v>#N/A</v>
      </c>
      <c r="G37" s="54" t="e">
        <f t="shared" si="14"/>
        <v>#N/A</v>
      </c>
      <c r="H37" s="54" t="e">
        <f t="shared" si="12"/>
        <v>#N/A</v>
      </c>
      <c r="I37" s="54" t="e">
        <f t="shared" si="13"/>
        <v>#N/A</v>
      </c>
      <c r="J37" s="21">
        <v>0</v>
      </c>
      <c r="K37" s="21">
        <v>-10.576923076923077</v>
      </c>
      <c r="L37" s="21">
        <v>-11.191311813192309</v>
      </c>
    </row>
    <row r="38" spans="1:24" x14ac:dyDescent="0.25">
      <c r="A38" t="s">
        <v>12</v>
      </c>
      <c r="B38" s="137" t="s">
        <v>11</v>
      </c>
      <c r="C38" s="106" t="s">
        <v>358</v>
      </c>
      <c r="D38" s="52">
        <f>VLOOKUP(A38,'Paste decomps here'!$C$5:$F$45,2,FALSE)</f>
        <v>-35067439.108419113</v>
      </c>
      <c r="E38" s="52">
        <f>VLOOKUP(A38,'Paste decomps here'!$C$5:$F$45,3,FALSE)</f>
        <v>-38710253.746710822</v>
      </c>
      <c r="F38" s="52">
        <f>VLOOKUP(A38,'Paste decomps here'!$C$5:$F$45,4,FALSE)</f>
        <v>-40635686.745933697</v>
      </c>
      <c r="G38" s="54">
        <f t="shared" si="14"/>
        <v>-205.2947889865107</v>
      </c>
      <c r="H38" s="54">
        <f t="shared" si="12"/>
        <v>-257.52708171041655</v>
      </c>
      <c r="I38" s="54">
        <f t="shared" si="13"/>
        <v>-350.81476949035863</v>
      </c>
      <c r="J38" s="21">
        <v>38155779.400000006</v>
      </c>
      <c r="K38" s="21">
        <v>41447368</v>
      </c>
      <c r="L38" s="21">
        <v>43508944</v>
      </c>
    </row>
    <row r="39" spans="1:24" x14ac:dyDescent="0.25">
      <c r="A39" t="s">
        <v>47</v>
      </c>
      <c r="B39" s="137" t="s">
        <v>350</v>
      </c>
      <c r="C39" s="105" t="s">
        <v>356</v>
      </c>
      <c r="D39" s="52" t="e">
        <f>VLOOKUP(A39,'Paste decomps here'!$C$5:$F$45,2,FALSE)</f>
        <v>#N/A</v>
      </c>
      <c r="E39" s="52" t="e">
        <f>VLOOKUP(A39,'Paste decomps here'!$C$5:$F$45,3,FALSE)</f>
        <v>#N/A</v>
      </c>
      <c r="F39" s="52" t="e">
        <f>VLOOKUP(A39,'Paste decomps here'!$C$5:$F$45,4,FALSE)</f>
        <v>#N/A</v>
      </c>
      <c r="G39" s="54" t="e">
        <f t="shared" si="14"/>
        <v>#N/A</v>
      </c>
      <c r="H39" s="54" t="e">
        <f t="shared" si="12"/>
        <v>#N/A</v>
      </c>
      <c r="I39" s="54" t="e">
        <f t="shared" si="13"/>
        <v>#N/A</v>
      </c>
      <c r="J39" s="21">
        <v>1165863</v>
      </c>
      <c r="K39" s="21">
        <v>945012</v>
      </c>
      <c r="L39" s="21">
        <v>634649</v>
      </c>
    </row>
    <row r="40" spans="1:24" x14ac:dyDescent="0.25">
      <c r="B40" s="20"/>
      <c r="C40" s="107" t="s">
        <v>359</v>
      </c>
      <c r="D40" s="138" t="e">
        <f>SUM(D31:D35)</f>
        <v>#N/A</v>
      </c>
      <c r="E40" s="138" t="e">
        <f t="shared" ref="E40:F40" si="15">SUM(E31:E35)</f>
        <v>#N/A</v>
      </c>
      <c r="F40" s="138" t="e">
        <f t="shared" si="15"/>
        <v>#N/A</v>
      </c>
      <c r="G40" s="139" t="e">
        <f>D40/$D$1</f>
        <v>#N/A</v>
      </c>
      <c r="H40" s="139" t="e">
        <f>E40/$D$1</f>
        <v>#N/A</v>
      </c>
      <c r="I40" s="139" t="e">
        <f>F40/$D$1</f>
        <v>#N/A</v>
      </c>
      <c r="J40" s="20"/>
      <c r="K40" s="20"/>
      <c r="L40" s="20"/>
    </row>
    <row r="43" spans="1:24" ht="15.75" thickBot="1" x14ac:dyDescent="0.3"/>
    <row r="44" spans="1:24" x14ac:dyDescent="0.25">
      <c r="B44" t="s">
        <v>13</v>
      </c>
      <c r="C44" s="159" t="s">
        <v>15</v>
      </c>
      <c r="D44" s="160" t="e">
        <f>SUM(D4:D13)</f>
        <v>#N/A</v>
      </c>
      <c r="E44" s="161" t="e">
        <f t="shared" ref="E44:I44" si="16">SUM(E4:E13)</f>
        <v>#N/A</v>
      </c>
      <c r="F44" s="162" t="e">
        <f t="shared" si="16"/>
        <v>#N/A</v>
      </c>
      <c r="G44" s="163" t="e">
        <f t="shared" si="16"/>
        <v>#N/A</v>
      </c>
      <c r="H44" s="164" t="e">
        <f t="shared" si="16"/>
        <v>#N/A</v>
      </c>
      <c r="I44" s="165" t="e">
        <f t="shared" si="16"/>
        <v>#N/A</v>
      </c>
      <c r="J44" s="160">
        <f>SUM(J4:J13)</f>
        <v>245841.63699999996</v>
      </c>
      <c r="K44" s="161">
        <f t="shared" ref="K44:L44" si="17">SUM(K4:K13)</f>
        <v>383297.19500000001</v>
      </c>
      <c r="L44" s="162">
        <f t="shared" si="17"/>
        <v>286576.27899999998</v>
      </c>
      <c r="M44" s="160">
        <f>SUM(M4:M13)</f>
        <v>89747.641783285289</v>
      </c>
      <c r="N44" s="161">
        <f t="shared" ref="N44" si="18">SUM(N4:N13)</f>
        <v>48585.64845403724</v>
      </c>
      <c r="O44" s="162">
        <f>SUM(O4:O13)</f>
        <v>73567.486635461639</v>
      </c>
      <c r="P44" s="166">
        <f>IFERROR(D44/M44,0)*1000</f>
        <v>0</v>
      </c>
      <c r="Q44" s="167">
        <f t="shared" ref="Q44:R49" si="19">IFERROR(E44/N44,0)*1000</f>
        <v>0</v>
      </c>
      <c r="R44" s="168">
        <f t="shared" si="19"/>
        <v>0</v>
      </c>
      <c r="S44" s="166">
        <f t="shared" ref="S44:U49" si="20">IFERROR(D44/J44,0)*1000</f>
        <v>0</v>
      </c>
      <c r="T44" s="167">
        <f t="shared" si="20"/>
        <v>0</v>
      </c>
      <c r="U44" s="168">
        <f t="shared" si="20"/>
        <v>0</v>
      </c>
      <c r="V44" s="169">
        <f t="shared" ref="V44:X49" si="21">IFERROR(M44/J44*1000,0)</f>
        <v>365.06282206087531</v>
      </c>
      <c r="W44" s="170">
        <f t="shared" si="21"/>
        <v>126.75711976978396</v>
      </c>
      <c r="X44" s="171">
        <f t="shared" si="21"/>
        <v>256.71171002768739</v>
      </c>
    </row>
    <row r="45" spans="1:24" x14ac:dyDescent="0.25">
      <c r="B45" t="s">
        <v>13</v>
      </c>
      <c r="C45" s="172" t="s">
        <v>18</v>
      </c>
      <c r="D45" s="173">
        <f>SUM(D14:D20)</f>
        <v>150582.40591269999</v>
      </c>
      <c r="E45" s="174">
        <f t="shared" ref="E45:I45" si="22">SUM(E14:E20)</f>
        <v>0</v>
      </c>
      <c r="F45" s="175">
        <f t="shared" si="22"/>
        <v>2822034.0834601</v>
      </c>
      <c r="G45" s="176">
        <f t="shared" si="22"/>
        <v>0.88155234693219897</v>
      </c>
      <c r="H45" s="177">
        <f t="shared" si="22"/>
        <v>0</v>
      </c>
      <c r="I45" s="178">
        <f t="shared" si="22"/>
        <v>24.363098442825212</v>
      </c>
      <c r="J45" s="173">
        <f>SUM(J14:J20)</f>
        <v>5221.1630000000005</v>
      </c>
      <c r="K45" s="174">
        <f t="shared" ref="K45:L45" si="23">SUM(K14:K20)</f>
        <v>0</v>
      </c>
      <c r="L45" s="175">
        <f t="shared" si="23"/>
        <v>79494.29800000001</v>
      </c>
      <c r="M45" s="173">
        <f>SUM(M14:M20)</f>
        <v>9398.273330138305</v>
      </c>
      <c r="N45" s="174">
        <f t="shared" ref="N45:O45" si="24">SUM(N14:N20)</f>
        <v>0</v>
      </c>
      <c r="O45" s="175">
        <f t="shared" si="24"/>
        <v>66649.055981898593</v>
      </c>
      <c r="P45" s="179">
        <f t="shared" ref="P45:P49" si="25">IFERROR(D45/M45,0)*1000</f>
        <v>16022.348001926439</v>
      </c>
      <c r="Q45" s="180">
        <f t="shared" si="19"/>
        <v>0</v>
      </c>
      <c r="R45" s="181">
        <f t="shared" si="19"/>
        <v>42341.696245878476</v>
      </c>
      <c r="S45" s="179">
        <f t="shared" si="20"/>
        <v>28840.778560772756</v>
      </c>
      <c r="T45" s="180">
        <f t="shared" si="20"/>
        <v>0</v>
      </c>
      <c r="U45" s="181">
        <f t="shared" si="20"/>
        <v>35499.830232604858</v>
      </c>
      <c r="V45" s="182">
        <f t="shared" si="21"/>
        <v>1800.0344616971936</v>
      </c>
      <c r="W45" s="183">
        <f t="shared" si="21"/>
        <v>0</v>
      </c>
      <c r="X45" s="184">
        <f t="shared" si="21"/>
        <v>838.41303915783476</v>
      </c>
    </row>
    <row r="46" spans="1:24" x14ac:dyDescent="0.25">
      <c r="B46" t="s">
        <v>13</v>
      </c>
      <c r="C46" s="172" t="s">
        <v>322</v>
      </c>
      <c r="D46" s="173" t="e">
        <f>SUM(D21:D22)</f>
        <v>#N/A</v>
      </c>
      <c r="E46" s="174" t="e">
        <f t="shared" ref="E46:I46" si="26">SUM(E21:E22)</f>
        <v>#N/A</v>
      </c>
      <c r="F46" s="175" t="e">
        <f t="shared" si="26"/>
        <v>#N/A</v>
      </c>
      <c r="G46" s="176" t="e">
        <f t="shared" si="26"/>
        <v>#N/A</v>
      </c>
      <c r="H46" s="177" t="e">
        <f t="shared" si="26"/>
        <v>#N/A</v>
      </c>
      <c r="I46" s="178" t="e">
        <f t="shared" si="26"/>
        <v>#N/A</v>
      </c>
      <c r="J46" s="173">
        <f>SUM(J21:J22)</f>
        <v>21704.035000000003</v>
      </c>
      <c r="K46" s="174">
        <f t="shared" ref="K46:L46" si="27">SUM(K21:K22)</f>
        <v>16620.480999999992</v>
      </c>
      <c r="L46" s="175">
        <f t="shared" si="27"/>
        <v>3647.1790000000001</v>
      </c>
      <c r="M46" s="173">
        <f>SUM(M21:M22)</f>
        <v>103398.47066999992</v>
      </c>
      <c r="N46" s="174">
        <f t="shared" ref="N46:O46" si="28">SUM(N21:N22)</f>
        <v>73425.364350000149</v>
      </c>
      <c r="O46" s="175">
        <f t="shared" si="28"/>
        <v>29381.330159999998</v>
      </c>
      <c r="P46" s="179">
        <f t="shared" si="25"/>
        <v>0</v>
      </c>
      <c r="Q46" s="180">
        <f t="shared" si="19"/>
        <v>0</v>
      </c>
      <c r="R46" s="181">
        <f t="shared" si="19"/>
        <v>0</v>
      </c>
      <c r="S46" s="179">
        <f t="shared" si="20"/>
        <v>0</v>
      </c>
      <c r="T46" s="180">
        <f t="shared" si="20"/>
        <v>0</v>
      </c>
      <c r="U46" s="181">
        <f t="shared" si="20"/>
        <v>0</v>
      </c>
      <c r="V46" s="182">
        <f t="shared" si="21"/>
        <v>4764.0206380979353</v>
      </c>
      <c r="W46" s="183">
        <f t="shared" si="21"/>
        <v>4417.7641038186666</v>
      </c>
      <c r="X46" s="184">
        <f t="shared" si="21"/>
        <v>8055.9057178164257</v>
      </c>
    </row>
    <row r="47" spans="1:24" x14ac:dyDescent="0.25">
      <c r="B47" t="s">
        <v>13</v>
      </c>
      <c r="C47" s="172" t="s">
        <v>311</v>
      </c>
      <c r="D47" s="173" t="e">
        <f>SUM(D23)</f>
        <v>#N/A</v>
      </c>
      <c r="E47" s="174" t="e">
        <f t="shared" ref="E47:I47" si="29">SUM(E23)</f>
        <v>#N/A</v>
      </c>
      <c r="F47" s="175" t="e">
        <f t="shared" si="29"/>
        <v>#N/A</v>
      </c>
      <c r="G47" s="176" t="e">
        <f t="shared" si="29"/>
        <v>#N/A</v>
      </c>
      <c r="H47" s="177" t="e">
        <f t="shared" si="29"/>
        <v>#N/A</v>
      </c>
      <c r="I47" s="178" t="e">
        <f t="shared" si="29"/>
        <v>#N/A</v>
      </c>
      <c r="J47" s="173">
        <f>SUM(J23)</f>
        <v>0</v>
      </c>
      <c r="K47" s="174">
        <f t="shared" ref="K47:L47" si="30">SUM(K23)</f>
        <v>0</v>
      </c>
      <c r="L47" s="175">
        <f t="shared" si="30"/>
        <v>0</v>
      </c>
      <c r="M47" s="173">
        <f>SUM(M23)</f>
        <v>105767.07079999999</v>
      </c>
      <c r="N47" s="174">
        <f t="shared" ref="N47:O47" si="31">SUM(N23)</f>
        <v>23823.732215999989</v>
      </c>
      <c r="O47" s="175">
        <f t="shared" si="31"/>
        <v>14144.106199999998</v>
      </c>
      <c r="P47" s="179">
        <f t="shared" si="25"/>
        <v>0</v>
      </c>
      <c r="Q47" s="180">
        <f t="shared" si="19"/>
        <v>0</v>
      </c>
      <c r="R47" s="181">
        <f t="shared" si="19"/>
        <v>0</v>
      </c>
      <c r="S47" s="179">
        <f t="shared" si="20"/>
        <v>0</v>
      </c>
      <c r="T47" s="180">
        <f t="shared" si="20"/>
        <v>0</v>
      </c>
      <c r="U47" s="181">
        <f t="shared" si="20"/>
        <v>0</v>
      </c>
      <c r="V47" s="182">
        <f t="shared" si="21"/>
        <v>0</v>
      </c>
      <c r="W47" s="183">
        <f t="shared" si="21"/>
        <v>0</v>
      </c>
      <c r="X47" s="184">
        <f t="shared" si="21"/>
        <v>0</v>
      </c>
    </row>
    <row r="48" spans="1:24" x14ac:dyDescent="0.25">
      <c r="B48" t="s">
        <v>13</v>
      </c>
      <c r="C48" s="172" t="s">
        <v>334</v>
      </c>
      <c r="D48" s="173" t="e">
        <f>SUM(D25:D26)</f>
        <v>#N/A</v>
      </c>
      <c r="E48" s="174" t="e">
        <f t="shared" ref="E48:I48" si="32">SUM(E25:E26)</f>
        <v>#N/A</v>
      </c>
      <c r="F48" s="175" t="e">
        <f t="shared" si="32"/>
        <v>#N/A</v>
      </c>
      <c r="G48" s="176" t="e">
        <f t="shared" si="32"/>
        <v>#N/A</v>
      </c>
      <c r="H48" s="177" t="e">
        <f t="shared" si="32"/>
        <v>#N/A</v>
      </c>
      <c r="I48" s="178" t="e">
        <f t="shared" si="32"/>
        <v>#N/A</v>
      </c>
      <c r="J48" s="173">
        <f>SUM(J25:J26)</f>
        <v>0</v>
      </c>
      <c r="K48" s="174">
        <f t="shared" ref="K48:L48" si="33">SUM(K25:K26)</f>
        <v>0</v>
      </c>
      <c r="L48" s="175">
        <f t="shared" si="33"/>
        <v>1326.0767333019996</v>
      </c>
      <c r="M48" s="173">
        <f>SUM(M25:M26)</f>
        <v>0</v>
      </c>
      <c r="N48" s="174">
        <f t="shared" ref="N48:O48" si="34">SUM(N25:N26)</f>
        <v>0</v>
      </c>
      <c r="O48" s="175">
        <f t="shared" si="34"/>
        <v>0</v>
      </c>
      <c r="P48" s="179">
        <f t="shared" si="25"/>
        <v>0</v>
      </c>
      <c r="Q48" s="180">
        <f t="shared" si="19"/>
        <v>0</v>
      </c>
      <c r="R48" s="181">
        <f t="shared" si="19"/>
        <v>0</v>
      </c>
      <c r="S48" s="179">
        <f t="shared" si="20"/>
        <v>0</v>
      </c>
      <c r="T48" s="180">
        <f t="shared" si="20"/>
        <v>0</v>
      </c>
      <c r="U48" s="181">
        <f t="shared" si="20"/>
        <v>0</v>
      </c>
      <c r="V48" s="182">
        <f t="shared" si="21"/>
        <v>0</v>
      </c>
      <c r="W48" s="183">
        <f t="shared" si="21"/>
        <v>0</v>
      </c>
      <c r="X48" s="184">
        <f t="shared" si="21"/>
        <v>0</v>
      </c>
    </row>
    <row r="49" spans="2:24" x14ac:dyDescent="0.25">
      <c r="B49" t="s">
        <v>376</v>
      </c>
      <c r="C49" s="148" t="s">
        <v>370</v>
      </c>
      <c r="D49" s="149" t="e">
        <f>SUM(D31:D35)</f>
        <v>#N/A</v>
      </c>
      <c r="E49" s="109" t="e">
        <f t="shared" ref="E49:I49" si="35">SUM(E31:E35)</f>
        <v>#N/A</v>
      </c>
      <c r="F49" s="150" t="e">
        <f t="shared" si="35"/>
        <v>#N/A</v>
      </c>
      <c r="G49" s="152" t="e">
        <f>SUM(G31:G35)</f>
        <v>#N/A</v>
      </c>
      <c r="H49" s="3" t="e">
        <f t="shared" si="35"/>
        <v>#N/A</v>
      </c>
      <c r="I49" s="153" t="e">
        <f t="shared" si="35"/>
        <v>#N/A</v>
      </c>
      <c r="J49" s="149">
        <f>SUM(J31:J35)</f>
        <v>158039</v>
      </c>
      <c r="K49" s="109">
        <f t="shared" ref="K49:L49" si="36">SUM(K31:K35)</f>
        <v>96860</v>
      </c>
      <c r="L49" s="150">
        <f t="shared" si="36"/>
        <v>205449.2</v>
      </c>
      <c r="M49" s="149">
        <f>SUM(M31:M35)</f>
        <v>0</v>
      </c>
      <c r="N49" s="109">
        <f t="shared" ref="N49:O49" si="37">SUM(N31:N35)</f>
        <v>0</v>
      </c>
      <c r="O49" s="150">
        <f t="shared" si="37"/>
        <v>0</v>
      </c>
      <c r="P49" s="56">
        <f t="shared" si="25"/>
        <v>0</v>
      </c>
      <c r="Q49" s="57">
        <f t="shared" si="19"/>
        <v>0</v>
      </c>
      <c r="R49" s="58">
        <f t="shared" si="19"/>
        <v>0</v>
      </c>
      <c r="S49" s="56">
        <f t="shared" si="20"/>
        <v>0</v>
      </c>
      <c r="T49" s="57">
        <f t="shared" si="20"/>
        <v>0</v>
      </c>
      <c r="U49" s="58">
        <f t="shared" si="20"/>
        <v>0</v>
      </c>
      <c r="V49" s="129">
        <f t="shared" si="21"/>
        <v>0</v>
      </c>
      <c r="W49" s="52">
        <f t="shared" si="21"/>
        <v>0</v>
      </c>
      <c r="X49" s="53">
        <f t="shared" si="21"/>
        <v>0</v>
      </c>
    </row>
    <row r="50" spans="2:24" x14ac:dyDescent="0.25">
      <c r="C50" s="148" t="s">
        <v>333</v>
      </c>
      <c r="D50" s="149" t="e">
        <f>SUM(D44:D49)</f>
        <v>#N/A</v>
      </c>
      <c r="E50" s="109" t="e">
        <f t="shared" ref="E50:F50" si="38">SUM(E44:E49)</f>
        <v>#N/A</v>
      </c>
      <c r="F50" s="150" t="e">
        <f t="shared" si="38"/>
        <v>#N/A</v>
      </c>
      <c r="G50" s="152" t="e">
        <f>D50/D1</f>
        <v>#N/A</v>
      </c>
      <c r="H50" s="3" t="e">
        <f>E50/E1</f>
        <v>#N/A</v>
      </c>
      <c r="I50" s="153" t="e">
        <f>F50/F1</f>
        <v>#N/A</v>
      </c>
      <c r="J50" s="149">
        <f>SUM(J44:J49)</f>
        <v>430805.83499999996</v>
      </c>
      <c r="K50" s="20"/>
      <c r="L50" s="146"/>
      <c r="M50" s="33"/>
      <c r="N50" s="20"/>
      <c r="O50" s="146"/>
      <c r="P50" s="33"/>
      <c r="Q50" s="20"/>
      <c r="R50" s="146"/>
      <c r="S50" s="33"/>
      <c r="T50" s="20"/>
      <c r="U50" s="146"/>
      <c r="V50" s="122"/>
      <c r="W50" s="20"/>
      <c r="X50" s="146"/>
    </row>
    <row r="51" spans="2:24" ht="15.75" thickBot="1" x14ac:dyDescent="0.3">
      <c r="C51" s="128" t="s">
        <v>11</v>
      </c>
      <c r="D51" s="123"/>
      <c r="E51" s="124"/>
      <c r="F51" s="125"/>
      <c r="G51" s="154" t="e">
        <f>100%-G50</f>
        <v>#N/A</v>
      </c>
      <c r="H51" s="147" t="e">
        <f t="shared" ref="H51:I51" si="39">100%-H50</f>
        <v>#N/A</v>
      </c>
      <c r="I51" s="155" t="e">
        <f t="shared" si="39"/>
        <v>#N/A</v>
      </c>
      <c r="J51" s="123"/>
      <c r="K51" s="124"/>
      <c r="L51" s="125"/>
      <c r="M51" s="123"/>
      <c r="N51" s="124"/>
      <c r="O51" s="125"/>
      <c r="P51" s="123"/>
      <c r="Q51" s="124"/>
      <c r="R51" s="125"/>
      <c r="S51" s="123"/>
      <c r="T51" s="124"/>
      <c r="U51" s="125"/>
      <c r="V51" s="151"/>
      <c r="W51" s="124"/>
      <c r="X51" s="125"/>
    </row>
    <row r="55" spans="2:24" x14ac:dyDescent="0.25">
      <c r="D55" s="144" t="s">
        <v>371</v>
      </c>
      <c r="E55" s="145">
        <v>9.3095972858159987E-3</v>
      </c>
    </row>
    <row r="56" spans="2:24" x14ac:dyDescent="0.25">
      <c r="D56" s="144" t="s">
        <v>372</v>
      </c>
      <c r="E56" s="145">
        <v>1.24557284328839E-2</v>
      </c>
    </row>
    <row r="57" spans="2:24" x14ac:dyDescent="0.25">
      <c r="D57" s="144" t="s">
        <v>373</v>
      </c>
      <c r="E57" s="145">
        <v>4.2218844116309684E-3</v>
      </c>
    </row>
    <row r="58" spans="2:24" x14ac:dyDescent="0.25">
      <c r="D58" s="144" t="s">
        <v>374</v>
      </c>
      <c r="E58" s="145">
        <v>1.4275316782173652E-2</v>
      </c>
    </row>
    <row r="59" spans="2:24" x14ac:dyDescent="0.25">
      <c r="D59" s="144" t="s">
        <v>46</v>
      </c>
      <c r="E59" s="145">
        <v>1.4993050557516732E-2</v>
      </c>
    </row>
    <row r="60" spans="2:24" x14ac:dyDescent="0.25">
      <c r="D60" s="144" t="s">
        <v>375</v>
      </c>
      <c r="E60" s="145">
        <v>5.6188220811497436E-2</v>
      </c>
    </row>
    <row r="67" spans="1:6" x14ac:dyDescent="0.25">
      <c r="A67" s="6" t="s">
        <v>339</v>
      </c>
      <c r="B67" s="101" t="s">
        <v>350</v>
      </c>
      <c r="C67" s="6" t="s">
        <v>355</v>
      </c>
      <c r="D67" s="51" t="e">
        <f>VLOOKUP(A67,'Paste decomps here'!$C$5:$F$40,2,FALSE)</f>
        <v>#N/A</v>
      </c>
      <c r="E67" s="52" t="e">
        <f>VLOOKUP(A67,'Paste decomps here'!$C$5:$F$40,3,FALSE)</f>
        <v>#N/A</v>
      </c>
      <c r="F67" s="53" t="e">
        <f>VLOOKUP(A67,'Paste decomps here'!$C$5:$F$40,4,FALSE)</f>
        <v>#N/A</v>
      </c>
    </row>
    <row r="68" spans="1:6" x14ac:dyDescent="0.25">
      <c r="A68" s="6" t="s">
        <v>341</v>
      </c>
      <c r="B68" s="101" t="s">
        <v>350</v>
      </c>
      <c r="C68" s="6" t="s">
        <v>357</v>
      </c>
      <c r="D68" s="51" t="e">
        <f>VLOOKUP(A68,'Paste decomps here'!$C$5:$F$40,2,FALSE)</f>
        <v>#N/A</v>
      </c>
      <c r="E68" s="52" t="e">
        <f>VLOOKUP(A68,'Paste decomps here'!$C$5:$F$40,3,FALSE)</f>
        <v>#N/A</v>
      </c>
      <c r="F68" s="53" t="e">
        <f>VLOOKUP(A68,'Paste decomps here'!$C$5:$F$40,4,FALSE)</f>
        <v>#N/A</v>
      </c>
    </row>
    <row r="69" spans="1:6" x14ac:dyDescent="0.25">
      <c r="A69" s="6" t="s">
        <v>346</v>
      </c>
      <c r="B69" s="101" t="s">
        <v>350</v>
      </c>
      <c r="C69" s="6" t="s">
        <v>353</v>
      </c>
      <c r="D69" s="51" t="e">
        <f>VLOOKUP(A69,'Paste decomps here'!$C$5:$F$40,2,FALSE)</f>
        <v>#N/A</v>
      </c>
      <c r="E69" s="52" t="e">
        <f>VLOOKUP(A69,'Paste decomps here'!$C$5:$F$40,3,FALSE)</f>
        <v>#N/A</v>
      </c>
      <c r="F69" s="53" t="e">
        <f>VLOOKUP(A69,'Paste decomps here'!$C$5:$F$40,4,FALSE)</f>
        <v>#N/A</v>
      </c>
    </row>
    <row r="71" spans="1:6" x14ac:dyDescent="0.25">
      <c r="A71" s="6" t="s">
        <v>337</v>
      </c>
      <c r="C71">
        <v>0</v>
      </c>
      <c r="D71" s="7">
        <v>0</v>
      </c>
      <c r="E71" s="7">
        <v>137.4591188</v>
      </c>
    </row>
    <row r="72" spans="1:6" x14ac:dyDescent="0.25">
      <c r="A72" s="6" t="s">
        <v>338</v>
      </c>
      <c r="C72">
        <v>0</v>
      </c>
      <c r="D72" s="7">
        <v>0</v>
      </c>
      <c r="E72" s="7">
        <v>1188.6176145019997</v>
      </c>
    </row>
    <row r="73" spans="1:6" x14ac:dyDescent="0.25">
      <c r="A73" s="6" t="s">
        <v>339</v>
      </c>
      <c r="C73">
        <v>3440207</v>
      </c>
      <c r="D73" s="7">
        <v>2850821</v>
      </c>
      <c r="E73" s="7">
        <v>2993437</v>
      </c>
    </row>
    <row r="74" spans="1:6" x14ac:dyDescent="0.25">
      <c r="A74" s="6" t="s">
        <v>340</v>
      </c>
    </row>
    <row r="75" spans="1:6" x14ac:dyDescent="0.25">
      <c r="A75" s="6" t="s">
        <v>341</v>
      </c>
      <c r="C75">
        <v>353035</v>
      </c>
      <c r="D75" s="7">
        <v>161971</v>
      </c>
      <c r="E75" s="7">
        <v>104077</v>
      </c>
    </row>
    <row r="76" spans="1:6" x14ac:dyDescent="0.25">
      <c r="A76" s="6" t="s">
        <v>342</v>
      </c>
    </row>
    <row r="77" spans="1:6" x14ac:dyDescent="0.25">
      <c r="A77" s="6" t="s">
        <v>343</v>
      </c>
    </row>
    <row r="78" spans="1:6" x14ac:dyDescent="0.25">
      <c r="A78" s="6" t="s">
        <v>344</v>
      </c>
    </row>
    <row r="79" spans="1:6" x14ac:dyDescent="0.25">
      <c r="A79" s="6" t="s">
        <v>345</v>
      </c>
    </row>
    <row r="80" spans="1:6" x14ac:dyDescent="0.25">
      <c r="A80" s="6" t="s">
        <v>346</v>
      </c>
    </row>
    <row r="81" spans="1:5" x14ac:dyDescent="0.25">
      <c r="A81" s="6" t="s">
        <v>347</v>
      </c>
    </row>
    <row r="82" spans="1:5" x14ac:dyDescent="0.25">
      <c r="A82" s="6" t="s">
        <v>349</v>
      </c>
      <c r="C82">
        <v>22.46153846153846</v>
      </c>
      <c r="D82" s="7">
        <v>16.576923076923077</v>
      </c>
      <c r="E82" s="7">
        <v>16.673076923076923</v>
      </c>
    </row>
    <row r="83" spans="1:5" x14ac:dyDescent="0.25">
      <c r="A83" s="6" t="s">
        <v>348</v>
      </c>
      <c r="C83">
        <v>0</v>
      </c>
      <c r="D83" s="7">
        <v>-10.576923076923077</v>
      </c>
      <c r="E83" s="7">
        <v>-11.191311813192309</v>
      </c>
    </row>
    <row r="84" spans="1:5" x14ac:dyDescent="0.25">
      <c r="A84"/>
    </row>
  </sheetData>
  <mergeCells count="9">
    <mergeCell ref="P2:R2"/>
    <mergeCell ref="S2:U2"/>
    <mergeCell ref="V2:X2"/>
    <mergeCell ref="B2:B3"/>
    <mergeCell ref="C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67874-5E85-4EB9-AF33-3413CE459494}">
  <dimension ref="A1:AB31"/>
  <sheetViews>
    <sheetView showGridLines="0"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" sqref="D1:F1"/>
    </sheetView>
  </sheetViews>
  <sheetFormatPr defaultRowHeight="15" x14ac:dyDescent="0.25"/>
  <cols>
    <col min="1" max="1" width="2.140625" style="196" customWidth="1"/>
    <col min="2" max="2" width="15.5703125" customWidth="1"/>
    <col min="3" max="3" width="19.42578125" customWidth="1"/>
    <col min="4" max="6" width="12" bestFit="1" customWidth="1"/>
    <col min="10" max="10" width="10.85546875" bestFit="1" customWidth="1"/>
    <col min="16" max="16" width="0.5703125" style="108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1" max="21" width="12" bestFit="1" customWidth="1"/>
    <col min="23" max="23" width="14.140625" customWidth="1"/>
    <col min="24" max="24" width="12.85546875" customWidth="1"/>
  </cols>
  <sheetData>
    <row r="1" spans="1:28" ht="15.75" thickBot="1" x14ac:dyDescent="0.3">
      <c r="A1" s="196" t="s">
        <v>254</v>
      </c>
      <c r="C1" s="268" t="s">
        <v>465</v>
      </c>
      <c r="D1" s="269">
        <v>227447114.081</v>
      </c>
      <c r="E1" s="269">
        <v>206999240.68800005</v>
      </c>
      <c r="F1" s="269">
        <v>189342995.69899997</v>
      </c>
    </row>
    <row r="2" spans="1:28" ht="30" customHeight="1" thickBot="1" x14ac:dyDescent="0.3">
      <c r="B2" s="204"/>
      <c r="C2" s="271" t="s">
        <v>228</v>
      </c>
      <c r="D2" s="361" t="s">
        <v>229</v>
      </c>
      <c r="E2" s="361"/>
      <c r="F2" s="361"/>
      <c r="G2" s="381" t="s">
        <v>230</v>
      </c>
      <c r="H2" s="361"/>
      <c r="I2" s="361"/>
      <c r="J2" s="126" t="s">
        <v>333</v>
      </c>
      <c r="L2" s="378" t="s">
        <v>332</v>
      </c>
      <c r="M2" s="379"/>
      <c r="N2" s="380"/>
      <c r="R2" s="378" t="s">
        <v>231</v>
      </c>
      <c r="S2" s="379"/>
      <c r="T2" s="379"/>
      <c r="U2" s="380"/>
      <c r="W2" s="376" t="s">
        <v>361</v>
      </c>
      <c r="X2" s="377"/>
    </row>
    <row r="3" spans="1:28" x14ac:dyDescent="0.25">
      <c r="B3" s="319"/>
      <c r="C3" s="195"/>
      <c r="D3" s="266">
        <v>2019</v>
      </c>
      <c r="E3" s="10">
        <v>2020</v>
      </c>
      <c r="F3" s="27">
        <v>2021</v>
      </c>
      <c r="G3" s="26">
        <v>2019</v>
      </c>
      <c r="H3" s="10">
        <v>2020</v>
      </c>
      <c r="I3" s="10">
        <v>2021</v>
      </c>
      <c r="J3" s="194"/>
      <c r="L3" s="189" t="s">
        <v>330</v>
      </c>
      <c r="M3" s="189"/>
      <c r="N3" s="189" t="s">
        <v>331</v>
      </c>
      <c r="R3" s="28">
        <v>2019</v>
      </c>
      <c r="S3" s="28">
        <v>2020</v>
      </c>
      <c r="T3" s="28">
        <v>2021</v>
      </c>
      <c r="U3" s="28" t="s">
        <v>333</v>
      </c>
      <c r="W3" s="127" t="s">
        <v>330</v>
      </c>
      <c r="X3" s="127" t="s">
        <v>331</v>
      </c>
    </row>
    <row r="4" spans="1:28" x14ac:dyDescent="0.25">
      <c r="B4" s="320" t="s">
        <v>402</v>
      </c>
      <c r="C4" s="294" t="s">
        <v>15</v>
      </c>
      <c r="D4" s="51">
        <v>6723368.1918559</v>
      </c>
      <c r="E4" s="129">
        <v>9858591.3644213006</v>
      </c>
      <c r="F4" s="267">
        <v>7856308.8199183</v>
      </c>
      <c r="G4" s="116">
        <f>D4/D$1</f>
        <v>2.9560138492069541E-2</v>
      </c>
      <c r="H4" s="54">
        <f t="shared" ref="H4:I9" si="0">E4/E$1</f>
        <v>4.7626219940007791E-2</v>
      </c>
      <c r="I4" s="54">
        <f t="shared" si="0"/>
        <v>4.1492471326520758E-2</v>
      </c>
      <c r="J4" s="52">
        <f>SUM(D4:F4)</f>
        <v>24438268.376195502</v>
      </c>
      <c r="K4" s="187"/>
      <c r="L4" s="190">
        <f>(E4-D4)/$D$1</f>
        <v>1.3784405158242034E-2</v>
      </c>
      <c r="M4" s="186"/>
      <c r="N4" s="190">
        <f>(F4-E4)/$E$1</f>
        <v>-9.6728980157030822E-3</v>
      </c>
      <c r="O4" s="186"/>
      <c r="P4" s="191"/>
      <c r="Q4" s="186"/>
      <c r="R4" s="52">
        <f>SUM('Summary -yearly split'!J4)</f>
        <v>245841.63699999996</v>
      </c>
      <c r="S4" s="52">
        <f>SUM('Summary -yearly split'!K4)</f>
        <v>383645.17800000001</v>
      </c>
      <c r="T4" s="52">
        <f>SUM('Summary -yearly split'!L4)</f>
        <v>272478.701</v>
      </c>
      <c r="U4" s="52">
        <f>SUM(R4:T4)</f>
        <v>901965.51599999995</v>
      </c>
      <c r="V4" s="186"/>
      <c r="W4" s="192">
        <f>S4/R4-1</f>
        <v>0.56053784331089562</v>
      </c>
      <c r="X4" s="192">
        <f>T4/S4-1</f>
        <v>-0.28976378011455162</v>
      </c>
      <c r="Y4" s="186"/>
      <c r="Z4" s="300">
        <f>R4/1000</f>
        <v>245.84163699999996</v>
      </c>
      <c r="AA4" s="300">
        <f t="shared" ref="AA4:AB9" si="1">S4/1000</f>
        <v>383.64517799999999</v>
      </c>
      <c r="AB4" s="300">
        <f t="shared" si="1"/>
        <v>272.478701</v>
      </c>
    </row>
    <row r="5" spans="1:28" x14ac:dyDescent="0.25">
      <c r="B5" s="320" t="s">
        <v>402</v>
      </c>
      <c r="C5" s="294" t="s">
        <v>18</v>
      </c>
      <c r="D5" s="51">
        <v>150582.40591269999</v>
      </c>
      <c r="E5" s="129">
        <v>0</v>
      </c>
      <c r="F5" s="267">
        <v>2883378.5016779001</v>
      </c>
      <c r="G5" s="116">
        <f>D5/D$1</f>
        <v>6.6205459023355021E-4</v>
      </c>
      <c r="H5" s="54">
        <f t="shared" si="0"/>
        <v>0</v>
      </c>
      <c r="I5" s="54">
        <f>F5/F$1</f>
        <v>1.5228334647570641E-2</v>
      </c>
      <c r="J5" s="52">
        <f t="shared" ref="J5:J9" si="2">SUM(D5:F5)</f>
        <v>3033960.9075906002</v>
      </c>
      <c r="K5" s="187"/>
      <c r="L5" s="190">
        <f t="shared" ref="L5:L9" si="3">(E5-D5)/$D$1</f>
        <v>-6.6205459023355021E-4</v>
      </c>
      <c r="M5" s="186"/>
      <c r="N5" s="190">
        <f t="shared" ref="N5:N9" si="4">(F5-E5)/$E$1</f>
        <v>1.3929415837925112E-2</v>
      </c>
      <c r="O5" s="186"/>
      <c r="P5" s="191"/>
      <c r="Q5" s="186"/>
      <c r="R5" s="52">
        <f>'Summary -yearly split'!J5</f>
        <v>5221.1630000000005</v>
      </c>
      <c r="S5" s="52">
        <f>'Summary -yearly split'!K5</f>
        <v>0</v>
      </c>
      <c r="T5" s="52">
        <f>'Summary -yearly split'!L5</f>
        <v>103420.451</v>
      </c>
      <c r="U5" s="52">
        <f t="shared" ref="U5:U8" si="5">SUM(R5:T5)</f>
        <v>108641.614</v>
      </c>
      <c r="V5" s="186"/>
      <c r="W5" s="201" t="s">
        <v>377</v>
      </c>
      <c r="X5" s="201" t="s">
        <v>362</v>
      </c>
      <c r="Y5" s="186"/>
      <c r="Z5" s="300">
        <f t="shared" ref="Z5:Z8" si="6">R5/1000</f>
        <v>5.2211630000000007</v>
      </c>
      <c r="AA5" s="300"/>
      <c r="AB5" s="300">
        <f t="shared" si="1"/>
        <v>103.420451</v>
      </c>
    </row>
    <row r="6" spans="1:28" x14ac:dyDescent="0.25">
      <c r="B6" s="320" t="s">
        <v>402</v>
      </c>
      <c r="C6" s="294" t="s">
        <v>299</v>
      </c>
      <c r="D6" s="51">
        <v>877927.57695400005</v>
      </c>
      <c r="E6" s="129">
        <v>1264958.4160588</v>
      </c>
      <c r="F6" s="267">
        <v>78320.285591999971</v>
      </c>
      <c r="G6" s="116">
        <f t="shared" ref="G6:G9" si="7">D6/D$1</f>
        <v>3.8599196147256743E-3</v>
      </c>
      <c r="H6" s="54">
        <f t="shared" si="0"/>
        <v>6.1109326384699673E-3</v>
      </c>
      <c r="I6" s="54">
        <f t="shared" si="0"/>
        <v>4.1364237057126918E-4</v>
      </c>
      <c r="J6" s="52">
        <f t="shared" si="2"/>
        <v>2221206.2786047999</v>
      </c>
      <c r="K6" s="187"/>
      <c r="L6" s="190">
        <f t="shared" si="3"/>
        <v>1.7016300280115572E-3</v>
      </c>
      <c r="M6" s="186"/>
      <c r="N6" s="190">
        <f t="shared" si="4"/>
        <v>-5.7325723829845451E-3</v>
      </c>
      <c r="O6" s="186"/>
      <c r="P6" s="191"/>
      <c r="Q6" s="186"/>
      <c r="R6" s="52">
        <f>'Summary -yearly split'!J6</f>
        <v>13726.821</v>
      </c>
      <c r="S6" s="52">
        <f>'Summary -yearly split'!K6</f>
        <v>9250.4099999999944</v>
      </c>
      <c r="T6" s="52">
        <f>'Summary -yearly split'!L6</f>
        <v>1839.5580000000004</v>
      </c>
      <c r="U6" s="52">
        <f t="shared" si="5"/>
        <v>24816.788999999993</v>
      </c>
      <c r="V6" s="186"/>
      <c r="W6" s="192">
        <f>S6/R6-1</f>
        <v>-0.32610689685543404</v>
      </c>
      <c r="X6" s="192">
        <f>T6/S6-1</f>
        <v>-0.80113767930286317</v>
      </c>
      <c r="Y6" s="186"/>
      <c r="Z6" s="300">
        <f t="shared" si="6"/>
        <v>13.726820999999999</v>
      </c>
      <c r="AA6" s="300">
        <f t="shared" si="1"/>
        <v>9.2504099999999951</v>
      </c>
      <c r="AB6" s="300">
        <f t="shared" si="1"/>
        <v>1.8395580000000005</v>
      </c>
    </row>
    <row r="7" spans="1:28" x14ac:dyDescent="0.25">
      <c r="B7" s="320" t="s">
        <v>402</v>
      </c>
      <c r="C7" s="294" t="s">
        <v>300</v>
      </c>
      <c r="D7" s="51">
        <v>272637.73618449998</v>
      </c>
      <c r="E7" s="129">
        <v>393351.7444126</v>
      </c>
      <c r="F7" s="267">
        <v>45055.7049769</v>
      </c>
      <c r="G7" s="116">
        <f t="shared" ref="G7:G8" si="8">D7/D$1</f>
        <v>1.1986862848803014E-3</v>
      </c>
      <c r="H7" s="54">
        <f t="shared" ref="H7:H8" si="9">E7/E$1</f>
        <v>1.9002569434806772E-3</v>
      </c>
      <c r="I7" s="54">
        <f t="shared" ref="I7:I8" si="10">F7/F$1</f>
        <v>2.3795812890023882E-4</v>
      </c>
      <c r="J7" s="52">
        <f t="shared" ref="J7:J8" si="11">SUM(D7:F7)</f>
        <v>711045.185574</v>
      </c>
      <c r="K7" s="187"/>
      <c r="L7" s="190">
        <f t="shared" si="3"/>
        <v>5.3073440265815166E-4</v>
      </c>
      <c r="M7" s="186"/>
      <c r="N7" s="190">
        <f t="shared" si="4"/>
        <v>-1.6825957345450834E-3</v>
      </c>
      <c r="O7" s="186"/>
      <c r="P7" s="191"/>
      <c r="Q7" s="186"/>
      <c r="R7" s="52">
        <f>'Summary -yearly split'!J7</f>
        <v>7977.2140000000018</v>
      </c>
      <c r="S7" s="52">
        <f>'Summary -yearly split'!K7</f>
        <v>7370.070999999999</v>
      </c>
      <c r="T7" s="52">
        <f>'Summary -yearly split'!L7</f>
        <v>1807.6209999999996</v>
      </c>
      <c r="U7" s="52">
        <f t="shared" si="5"/>
        <v>17154.905999999999</v>
      </c>
      <c r="V7" s="186"/>
      <c r="W7" s="192">
        <f t="shared" ref="W7:W8" si="12">S7/R7-1</f>
        <v>-7.6109654322925602E-2</v>
      </c>
      <c r="X7" s="192">
        <f t="shared" ref="X7:X8" si="13">T7/S7-1</f>
        <v>-0.75473492724832636</v>
      </c>
      <c r="Y7" s="186"/>
      <c r="Z7" s="300">
        <f t="shared" si="6"/>
        <v>7.9772140000000018</v>
      </c>
      <c r="AA7" s="300">
        <f t="shared" si="1"/>
        <v>7.3700709999999994</v>
      </c>
      <c r="AB7" s="300">
        <f t="shared" si="1"/>
        <v>1.8076209999999997</v>
      </c>
    </row>
    <row r="8" spans="1:28" x14ac:dyDescent="0.25">
      <c r="B8" s="320" t="s">
        <v>402</v>
      </c>
      <c r="C8" s="294" t="s">
        <v>312</v>
      </c>
      <c r="D8" s="51">
        <v>1951551.1936675</v>
      </c>
      <c r="E8" s="129">
        <v>573413.41075950011</v>
      </c>
      <c r="F8" s="267">
        <v>198586.37663069999</v>
      </c>
      <c r="G8" s="116">
        <f t="shared" si="8"/>
        <v>8.5802416159586909E-3</v>
      </c>
      <c r="H8" s="54">
        <f t="shared" si="9"/>
        <v>2.7701232567503881E-3</v>
      </c>
      <c r="I8" s="54">
        <f t="shared" si="10"/>
        <v>1.0488181825663849E-3</v>
      </c>
      <c r="J8" s="52">
        <f t="shared" si="11"/>
        <v>2723550.9810577002</v>
      </c>
      <c r="K8" s="187"/>
      <c r="L8" s="190">
        <f t="shared" si="3"/>
        <v>-6.0591570417429363E-3</v>
      </c>
      <c r="M8" s="186"/>
      <c r="N8" s="190">
        <f t="shared" si="4"/>
        <v>-1.8107652611816041E-3</v>
      </c>
      <c r="O8" s="186"/>
      <c r="P8" s="191"/>
      <c r="Q8" s="186"/>
      <c r="R8" s="52">
        <f>'Summary -yearly split'!M8</f>
        <v>105767.07079999999</v>
      </c>
      <c r="S8" s="52">
        <f>'Summary -yearly split'!N8</f>
        <v>23823.732215999989</v>
      </c>
      <c r="T8" s="52">
        <f>'Summary -yearly split'!O8</f>
        <v>14144.106199999998</v>
      </c>
      <c r="U8" s="52">
        <f t="shared" si="5"/>
        <v>143734.90921599997</v>
      </c>
      <c r="V8" s="186"/>
      <c r="W8" s="192">
        <f t="shared" si="12"/>
        <v>-0.77475284097590802</v>
      </c>
      <c r="X8" s="192">
        <f t="shared" si="13"/>
        <v>-0.40630183080630689</v>
      </c>
      <c r="Y8" s="186"/>
      <c r="Z8" s="300">
        <f t="shared" si="6"/>
        <v>105.76707079999998</v>
      </c>
      <c r="AA8" s="300">
        <f t="shared" si="1"/>
        <v>23.823732215999989</v>
      </c>
      <c r="AB8" s="300">
        <f t="shared" si="1"/>
        <v>14.144106199999998</v>
      </c>
    </row>
    <row r="9" spans="1:28" x14ac:dyDescent="0.25">
      <c r="B9" s="320" t="s">
        <v>402</v>
      </c>
      <c r="C9" s="294" t="s">
        <v>334</v>
      </c>
      <c r="D9" s="51">
        <v>0</v>
      </c>
      <c r="E9" s="129">
        <v>0</v>
      </c>
      <c r="F9" s="267">
        <v>2551911.1649751998</v>
      </c>
      <c r="G9" s="116">
        <f t="shared" si="7"/>
        <v>0</v>
      </c>
      <c r="H9" s="54">
        <f t="shared" si="0"/>
        <v>0</v>
      </c>
      <c r="I9" s="54">
        <f>F9/F$1</f>
        <v>1.3477716223693814E-2</v>
      </c>
      <c r="J9" s="52">
        <f t="shared" si="2"/>
        <v>2551911.1649751998</v>
      </c>
      <c r="K9" s="187"/>
      <c r="L9" s="190">
        <f t="shared" si="3"/>
        <v>0</v>
      </c>
      <c r="M9" s="186"/>
      <c r="N9" s="190">
        <f t="shared" si="4"/>
        <v>1.2328118482432369E-2</v>
      </c>
      <c r="O9" s="186"/>
      <c r="P9" s="191"/>
      <c r="Q9" s="186"/>
      <c r="R9" s="52">
        <f>'Summary -yearly split'!J9</f>
        <v>0</v>
      </c>
      <c r="S9" s="52">
        <f>'Summary -yearly split'!K9</f>
        <v>0</v>
      </c>
      <c r="T9" s="52">
        <f>'Summary -yearly split'!L9</f>
        <v>1326.0767333019996</v>
      </c>
      <c r="U9" s="52">
        <f>SUM(R9:T9)</f>
        <v>1326.0767333019996</v>
      </c>
      <c r="V9" s="186"/>
      <c r="W9" s="201" t="s">
        <v>377</v>
      </c>
      <c r="X9" s="201" t="s">
        <v>362</v>
      </c>
      <c r="Y9" s="186"/>
      <c r="Z9" s="300"/>
      <c r="AA9" s="300"/>
      <c r="AB9" s="300">
        <f t="shared" si="1"/>
        <v>1.3260767333019996</v>
      </c>
    </row>
    <row r="10" spans="1:28" s="185" customFormat="1" x14ac:dyDescent="0.25">
      <c r="A10" s="196"/>
      <c r="B10" s="135"/>
      <c r="C10"/>
      <c r="D10"/>
      <c r="E10"/>
      <c r="F10"/>
      <c r="G10" s="193"/>
      <c r="H10" s="193"/>
      <c r="I10" s="193"/>
      <c r="J10" s="197"/>
      <c r="K10" s="197"/>
      <c r="L10" s="193"/>
      <c r="M10" s="193"/>
      <c r="N10" s="193"/>
      <c r="O10" s="193"/>
      <c r="P10" s="198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</row>
    <row r="11" spans="1:28" s="185" customFormat="1" x14ac:dyDescent="0.25">
      <c r="A11" s="196" t="s">
        <v>46</v>
      </c>
      <c r="B11" s="295" t="s">
        <v>403</v>
      </c>
      <c r="C11" s="295" t="s">
        <v>46</v>
      </c>
      <c r="D11" s="51">
        <v>321220.23362930003</v>
      </c>
      <c r="E11" s="52">
        <v>199578.19841819996</v>
      </c>
      <c r="F11" s="53">
        <v>433323.67683980003</v>
      </c>
      <c r="G11" s="116">
        <f>D11/$D$1</f>
        <v>1.4122853786348985E-3</v>
      </c>
      <c r="H11" s="54">
        <f>E11/$E$1</f>
        <v>9.6414942274602121E-4</v>
      </c>
      <c r="I11" s="54">
        <f>F11/$F$1</f>
        <v>2.2885645980200821E-3</v>
      </c>
      <c r="J11" s="54">
        <f>SUM(D11:F11)/SUM($D$1:$F$1)</f>
        <v>1.5295581884677363E-3</v>
      </c>
      <c r="K11" s="187"/>
      <c r="L11" s="202">
        <f>(E11-D11)/$D$1</f>
        <v>-5.3481459064712549E-4</v>
      </c>
      <c r="M11" s="186"/>
      <c r="N11" s="202">
        <f>(F11-E11)/$E$1</f>
        <v>1.1292093519024706E-3</v>
      </c>
      <c r="O11" s="186"/>
      <c r="P11" s="191"/>
      <c r="Q11" s="186"/>
      <c r="R11" s="52">
        <v>148275</v>
      </c>
      <c r="S11" s="52">
        <v>91853</v>
      </c>
      <c r="T11" s="52">
        <v>199431</v>
      </c>
      <c r="U11" s="52">
        <f>SUM(R11:T11)</f>
        <v>439559</v>
      </c>
      <c r="V11" s="186"/>
      <c r="W11" s="192">
        <f>S11/R11-1</f>
        <v>-0.38052267745742707</v>
      </c>
      <c r="X11" s="192">
        <f>T11/S11-1</f>
        <v>1.1711974568059835</v>
      </c>
      <c r="Y11" s="193"/>
      <c r="Z11" s="305">
        <f>S11/R11-1</f>
        <v>-0.38052267745742707</v>
      </c>
      <c r="AA11" s="305">
        <f>T11/S11-1</f>
        <v>1.1711974568059835</v>
      </c>
      <c r="AB11" s="193"/>
    </row>
    <row r="12" spans="1:28" x14ac:dyDescent="0.25">
      <c r="A12" s="317" t="s">
        <v>42</v>
      </c>
      <c r="B12" s="295" t="s">
        <v>403</v>
      </c>
      <c r="C12" s="295" t="s">
        <v>351</v>
      </c>
      <c r="D12" s="51">
        <v>25817417.018045694</v>
      </c>
      <c r="E12" s="52">
        <v>27096144.69661269</v>
      </c>
      <c r="F12" s="53">
        <v>26751050.181202296</v>
      </c>
      <c r="G12" s="116">
        <f t="shared" ref="G12:G18" si="14">D12/$D$1</f>
        <v>0.11350953878821879</v>
      </c>
      <c r="H12" s="54">
        <f t="shared" ref="H12:H18" si="15">E12/$E$1</f>
        <v>0.13089972990506471</v>
      </c>
      <c r="I12" s="54">
        <f t="shared" ref="I12:I18" si="16">F12/$F$1</f>
        <v>0.1412835477882089</v>
      </c>
      <c r="J12" s="54">
        <f>SUM(D12:F12)/SUM($D$1:$F$1)</f>
        <v>0.12771075978788676</v>
      </c>
      <c r="K12" s="187"/>
      <c r="L12" s="202">
        <f>(E12-D12)/$D$1</f>
        <v>5.6220879466142926E-3</v>
      </c>
      <c r="M12" s="186"/>
      <c r="N12" s="202">
        <f>(F12-E12)/$E$1</f>
        <v>-1.6671293781726367E-3</v>
      </c>
      <c r="O12" s="186"/>
      <c r="P12" s="191"/>
      <c r="Q12" s="186"/>
      <c r="R12" s="275">
        <v>11.73076923076923</v>
      </c>
      <c r="S12" s="275">
        <v>12.76923076923077</v>
      </c>
      <c r="T12" s="275">
        <v>12.384615384615385</v>
      </c>
      <c r="U12" s="60">
        <f>AVERAGE(R12:T12)</f>
        <v>12.294871794871796</v>
      </c>
      <c r="V12" s="186"/>
      <c r="W12" s="301">
        <f t="shared" ref="W12:X15" si="17">S12-R12</f>
        <v>1.0384615384615401</v>
      </c>
      <c r="X12" s="301">
        <f t="shared" si="17"/>
        <v>-0.38461538461538503</v>
      </c>
      <c r="Y12" s="186"/>
      <c r="Z12" s="305">
        <f t="shared" ref="Z12:AA18" si="18">S12/R12-1</f>
        <v>8.8524590163934658E-2</v>
      </c>
      <c r="AA12" s="305">
        <f t="shared" si="18"/>
        <v>-3.0120481927710885E-2</v>
      </c>
      <c r="AB12" s="186"/>
    </row>
    <row r="13" spans="1:28" x14ac:dyDescent="0.25">
      <c r="A13" s="196" t="s">
        <v>39</v>
      </c>
      <c r="B13" s="295" t="s">
        <v>403</v>
      </c>
      <c r="C13" s="295" t="s">
        <v>354</v>
      </c>
      <c r="D13" s="51">
        <v>149133.8356934</v>
      </c>
      <c r="E13" s="52">
        <v>55404.469684900003</v>
      </c>
      <c r="F13" s="53">
        <v>0</v>
      </c>
      <c r="G13" s="116">
        <f t="shared" si="14"/>
        <v>6.5568576807832992E-4</v>
      </c>
      <c r="H13" s="54">
        <f t="shared" si="15"/>
        <v>2.6765542472886883E-4</v>
      </c>
      <c r="I13" s="54">
        <f t="shared" si="16"/>
        <v>0</v>
      </c>
      <c r="J13" s="54">
        <f t="shared" ref="J13:J18" si="19">SUM(D13:F13)/SUM($D$1:$F$1)</f>
        <v>3.2789643687383322E-4</v>
      </c>
      <c r="K13" s="187"/>
      <c r="L13" s="360">
        <f t="shared" ref="L13:L14" si="20">(E13-D13)/$D$1</f>
        <v>-4.1209301066409866E-4</v>
      </c>
      <c r="M13" s="186"/>
      <c r="N13" s="360">
        <f t="shared" ref="N13:N18" si="21">(F13-E13)/$E$1</f>
        <v>-2.6765542472886883E-4</v>
      </c>
      <c r="O13" s="186"/>
      <c r="P13" s="191"/>
      <c r="Q13" s="186"/>
      <c r="R13" s="52">
        <v>4296</v>
      </c>
      <c r="S13" s="52">
        <v>1596</v>
      </c>
      <c r="T13" s="52">
        <v>0</v>
      </c>
      <c r="U13" s="52">
        <f>SUM(R13:T13)</f>
        <v>5892</v>
      </c>
      <c r="V13" s="186"/>
      <c r="W13" s="302">
        <f t="shared" si="17"/>
        <v>-2700</v>
      </c>
      <c r="X13" s="302">
        <f t="shared" si="17"/>
        <v>-1596</v>
      </c>
      <c r="Y13" s="186"/>
      <c r="Z13" s="305">
        <f>S13/R13-1</f>
        <v>-0.62849162011173187</v>
      </c>
      <c r="AA13" s="305">
        <f>T13/S13-1</f>
        <v>-1</v>
      </c>
      <c r="AB13" s="186"/>
    </row>
    <row r="14" spans="1:28" x14ac:dyDescent="0.25">
      <c r="A14" s="196" t="s">
        <v>41</v>
      </c>
      <c r="B14" s="295" t="s">
        <v>403</v>
      </c>
      <c r="C14" s="295" t="s">
        <v>352</v>
      </c>
      <c r="D14" s="51">
        <v>85396.812008299996</v>
      </c>
      <c r="E14" s="52">
        <v>21630.008002100003</v>
      </c>
      <c r="F14" s="53">
        <v>106898.45200899997</v>
      </c>
      <c r="G14" s="116">
        <f t="shared" si="14"/>
        <v>3.7545788326814254E-4</v>
      </c>
      <c r="H14" s="54">
        <f t="shared" si="15"/>
        <v>1.0449317557981707E-4</v>
      </c>
      <c r="I14" s="54">
        <f t="shared" si="16"/>
        <v>5.6457568770559255E-4</v>
      </c>
      <c r="J14" s="54">
        <f t="shared" si="19"/>
        <v>3.4294473263915423E-4</v>
      </c>
      <c r="K14" s="187"/>
      <c r="L14" s="360">
        <f t="shared" si="20"/>
        <v>-2.8035881775792033E-4</v>
      </c>
      <c r="M14" s="186"/>
      <c r="N14" s="360">
        <f t="shared" si="21"/>
        <v>4.1192636129241158E-4</v>
      </c>
      <c r="O14" s="186"/>
      <c r="P14" s="191"/>
      <c r="Q14" s="186"/>
      <c r="R14" s="52">
        <v>2661</v>
      </c>
      <c r="S14" s="52">
        <v>673.99999999999977</v>
      </c>
      <c r="T14" s="52">
        <v>3331.0000000000005</v>
      </c>
      <c r="U14" s="52">
        <f>SUM(R14:T14)</f>
        <v>6666</v>
      </c>
      <c r="V14" s="186"/>
      <c r="W14" s="302">
        <f t="shared" si="17"/>
        <v>-1987.0000000000002</v>
      </c>
      <c r="X14" s="302">
        <f t="shared" si="17"/>
        <v>2657.0000000000009</v>
      </c>
      <c r="Y14" s="186"/>
      <c r="Z14" s="305">
        <f t="shared" si="18"/>
        <v>-0.74671176249530258</v>
      </c>
      <c r="AA14" s="305">
        <f t="shared" si="18"/>
        <v>3.942136498516323</v>
      </c>
      <c r="AB14" s="186"/>
    </row>
    <row r="15" spans="1:28" x14ac:dyDescent="0.25">
      <c r="A15" s="196" t="s">
        <v>40</v>
      </c>
      <c r="B15" s="295" t="s">
        <v>403</v>
      </c>
      <c r="C15" s="295" t="s">
        <v>353</v>
      </c>
      <c r="D15" s="51">
        <v>408373.40403810004</v>
      </c>
      <c r="E15" s="52">
        <v>141752.2320126</v>
      </c>
      <c r="F15" s="53">
        <v>357639.25203350023</v>
      </c>
      <c r="G15" s="116">
        <f t="shared" ref="G15:G16" si="22">D15/$D$1</f>
        <v>1.7954653137197745E-3</v>
      </c>
      <c r="H15" s="54">
        <f t="shared" ref="H15:H16" si="23">E15/$E$1</f>
        <v>6.8479590331568547E-4</v>
      </c>
      <c r="I15" s="54">
        <f t="shared" ref="I15" si="24">F15/$F$1</f>
        <v>1.8888433169296746E-3</v>
      </c>
      <c r="J15" s="54">
        <f t="shared" si="19"/>
        <v>1.4552426831319683E-3</v>
      </c>
      <c r="K15" s="187"/>
      <c r="L15" s="202">
        <f>(E15-D15)/$D$1</f>
        <v>-1.1722336997010616E-3</v>
      </c>
      <c r="M15" s="186"/>
      <c r="N15" s="360">
        <f>(F15-E15)/$E$1</f>
        <v>1.0429362895407733E-3</v>
      </c>
      <c r="O15" s="186"/>
      <c r="P15" s="191"/>
      <c r="Q15" s="186"/>
      <c r="R15" s="52">
        <v>14537</v>
      </c>
      <c r="S15" s="52">
        <v>5046.0000000000018</v>
      </c>
      <c r="T15" s="52">
        <v>12730.999999999996</v>
      </c>
      <c r="U15" s="52">
        <f t="shared" ref="U15:U18" si="25">SUM(R15:T15)</f>
        <v>32313.999999999996</v>
      </c>
      <c r="V15" s="186"/>
      <c r="W15" s="302">
        <f t="shared" si="17"/>
        <v>-9490.9999999999982</v>
      </c>
      <c r="X15" s="302">
        <f t="shared" si="17"/>
        <v>7684.9999999999945</v>
      </c>
      <c r="Y15" s="186"/>
      <c r="Z15" s="305">
        <f t="shared" si="18"/>
        <v>-0.65288573983627973</v>
      </c>
      <c r="AA15" s="305">
        <f t="shared" si="18"/>
        <v>1.5229885057471249</v>
      </c>
      <c r="AB15" s="186"/>
    </row>
    <row r="16" spans="1:28" x14ac:dyDescent="0.25">
      <c r="A16" s="196" t="s">
        <v>380</v>
      </c>
      <c r="B16" s="295" t="s">
        <v>403</v>
      </c>
      <c r="C16" s="295" t="s">
        <v>380</v>
      </c>
      <c r="D16" s="51">
        <v>14929778.654189702</v>
      </c>
      <c r="E16" s="52">
        <v>12236614.688762799</v>
      </c>
      <c r="F16" s="53">
        <v>8750593.1973220017</v>
      </c>
      <c r="G16" s="116">
        <f t="shared" si="22"/>
        <v>6.5640659871695747E-2</v>
      </c>
      <c r="H16" s="54">
        <f t="shared" si="23"/>
        <v>5.9114297463566334E-2</v>
      </c>
      <c r="I16" s="54">
        <f>F16/$F$1</f>
        <v>4.6215563269279246E-2</v>
      </c>
      <c r="J16" s="54">
        <f t="shared" si="19"/>
        <v>5.7578710687073549E-2</v>
      </c>
      <c r="K16" s="187"/>
      <c r="L16" s="202">
        <f t="shared" ref="L16" si="26">(E16-D16)/$D$1</f>
        <v>-1.1840835951287539E-2</v>
      </c>
      <c r="M16" s="186"/>
      <c r="N16" s="202">
        <f t="shared" ref="N16" si="27">(F16-E16)/$E$1</f>
        <v>-1.6840745308313032E-2</v>
      </c>
      <c r="O16" s="186"/>
      <c r="P16" s="191"/>
      <c r="Q16" s="186"/>
      <c r="R16" s="52">
        <v>4606070</v>
      </c>
      <c r="S16" s="52">
        <v>3795833</v>
      </c>
      <c r="T16" s="52">
        <v>3628086</v>
      </c>
      <c r="U16" s="52">
        <f>SUM(R16:T16)</f>
        <v>12029989</v>
      </c>
      <c r="V16" s="186"/>
      <c r="W16" s="192">
        <f t="shared" ref="W16" si="28">S16/R16-1</f>
        <v>-0.17590635834887447</v>
      </c>
      <c r="X16" s="192">
        <f t="shared" ref="X16" si="29">T16/S16-1</f>
        <v>-4.4192407832483682E-2</v>
      </c>
      <c r="Y16" s="186"/>
      <c r="Z16" s="305">
        <f t="shared" si="18"/>
        <v>-0.17590635834887447</v>
      </c>
      <c r="AA16" s="305">
        <f t="shared" si="18"/>
        <v>-4.4192407832483682E-2</v>
      </c>
      <c r="AB16" s="186"/>
    </row>
    <row r="17" spans="1:28" x14ac:dyDescent="0.25">
      <c r="A17" s="196" t="s">
        <v>43</v>
      </c>
      <c r="B17" s="295" t="s">
        <v>403</v>
      </c>
      <c r="C17" s="295" t="s">
        <v>43</v>
      </c>
      <c r="D17" s="51">
        <v>-562102.67205159995</v>
      </c>
      <c r="E17" s="52">
        <v>-566042.6440520999</v>
      </c>
      <c r="F17" s="53">
        <v>-569325.95405239996</v>
      </c>
      <c r="G17" s="116">
        <f t="shared" si="14"/>
        <v>-2.4713554811314079E-3</v>
      </c>
      <c r="H17" s="54">
        <f t="shared" si="15"/>
        <v>-2.7345155575003708E-3</v>
      </c>
      <c r="I17" s="54">
        <f t="shared" si="16"/>
        <v>-3.0068498280098085E-3</v>
      </c>
      <c r="J17" s="54">
        <f t="shared" si="19"/>
        <v>-2.7212251521808867E-3</v>
      </c>
      <c r="K17" s="187"/>
      <c r="L17" s="202">
        <f>(E17-D17)/$D$1</f>
        <v>-1.7322585148725279E-5</v>
      </c>
      <c r="M17" s="186"/>
      <c r="N17" s="202">
        <f t="shared" si="21"/>
        <v>-1.5861459150223806E-5</v>
      </c>
      <c r="O17" s="186"/>
      <c r="P17" s="191"/>
      <c r="Q17" s="186"/>
      <c r="R17" s="60">
        <v>11.2307692307692</v>
      </c>
      <c r="S17" s="60">
        <v>16.576923076923077</v>
      </c>
      <c r="T17" s="60">
        <v>16.673076923076923</v>
      </c>
      <c r="U17" s="60">
        <f>AVERAGE(R17:T17)</f>
        <v>14.826923076923066</v>
      </c>
      <c r="V17" s="186"/>
      <c r="W17" s="303">
        <f>S17-R17</f>
        <v>5.3461538461538769</v>
      </c>
      <c r="X17" s="301">
        <f>T17-S17</f>
        <v>9.61538461538467E-2</v>
      </c>
      <c r="Y17" s="186"/>
      <c r="Z17" s="305">
        <f t="shared" si="18"/>
        <v>0.47602739726027798</v>
      </c>
      <c r="AA17" s="305">
        <f t="shared" si="18"/>
        <v>5.8004640371229765E-3</v>
      </c>
      <c r="AB17" s="186"/>
    </row>
    <row r="18" spans="1:28" x14ac:dyDescent="0.25">
      <c r="A18" s="196" t="s">
        <v>12</v>
      </c>
      <c r="B18" s="295" t="s">
        <v>403</v>
      </c>
      <c r="C18" s="296" t="s">
        <v>358</v>
      </c>
      <c r="D18" s="51">
        <v>-35067439.108419113</v>
      </c>
      <c r="E18" s="52">
        <v>-38710253.746710822</v>
      </c>
      <c r="F18" s="53">
        <v>-40635686.745933697</v>
      </c>
      <c r="G18" s="116">
        <f t="shared" si="14"/>
        <v>-0.15417843066555972</v>
      </c>
      <c r="H18" s="54">
        <f t="shared" si="15"/>
        <v>-0.18700674272065043</v>
      </c>
      <c r="I18" s="54">
        <f t="shared" si="16"/>
        <v>-0.21461415351499225</v>
      </c>
      <c r="J18" s="54">
        <f t="shared" si="19"/>
        <v>-0.18341669269477687</v>
      </c>
      <c r="K18" s="187"/>
      <c r="L18" s="202">
        <f>(E18-D18)/$D$1</f>
        <v>-1.601609522728174E-2</v>
      </c>
      <c r="M18" s="186"/>
      <c r="N18" s="202">
        <f t="shared" si="21"/>
        <v>-9.3016428119414539E-3</v>
      </c>
      <c r="O18" s="186"/>
      <c r="P18" s="191"/>
      <c r="Q18" s="186"/>
      <c r="R18" s="52">
        <v>38155779.399999999</v>
      </c>
      <c r="S18" s="52">
        <v>41447368</v>
      </c>
      <c r="T18" s="52">
        <v>43508944</v>
      </c>
      <c r="U18" s="52">
        <f t="shared" si="25"/>
        <v>123112091.40000001</v>
      </c>
      <c r="V18" s="186"/>
      <c r="W18" s="302">
        <f>S18-R18</f>
        <v>3291588.6000000015</v>
      </c>
      <c r="X18" s="302">
        <f>T18-S18</f>
        <v>2061576</v>
      </c>
      <c r="Y18" s="186"/>
      <c r="Z18" s="305">
        <f t="shared" si="18"/>
        <v>8.6267104269923456E-2</v>
      </c>
      <c r="AA18" s="305">
        <f t="shared" si="18"/>
        <v>4.9739611933862671E-2</v>
      </c>
      <c r="AB18" s="186"/>
    </row>
    <row r="19" spans="1:28" x14ac:dyDescent="0.25">
      <c r="A19" s="196" t="s">
        <v>395</v>
      </c>
      <c r="B19" s="295" t="s">
        <v>403</v>
      </c>
      <c r="C19" s="289" t="s">
        <v>364</v>
      </c>
      <c r="D19" s="51">
        <v>26192323.649700299</v>
      </c>
      <c r="E19" s="52">
        <v>18722658.817330599</v>
      </c>
      <c r="F19" s="53">
        <v>5915808.2881554998</v>
      </c>
      <c r="G19" s="116">
        <f t="shared" ref="G19:G20" si="30">D19/$D$1</f>
        <v>0.11515786320494932</v>
      </c>
      <c r="H19" s="54">
        <f t="shared" ref="H19:H20" si="31">E19/$E$1</f>
        <v>9.0447958915706159E-2</v>
      </c>
      <c r="I19" s="54">
        <f t="shared" ref="I19:I20" si="32">F19/$F$1</f>
        <v>3.1243871822752324E-2</v>
      </c>
      <c r="J19" s="54">
        <f t="shared" ref="J19:J20" si="33">SUM(D19:F19)/SUM($D$1:$F$1)</f>
        <v>8.1487108936775562E-2</v>
      </c>
      <c r="L19" s="202">
        <f>(E19-D19)/$D$1</f>
        <v>-3.2841326048698744E-2</v>
      </c>
      <c r="M19" s="186"/>
      <c r="N19" s="202">
        <f>(F19-E19)/$E$1</f>
        <v>-6.1869070082620478E-2</v>
      </c>
    </row>
    <row r="20" spans="1:28" x14ac:dyDescent="0.25">
      <c r="A20" s="196" t="s">
        <v>396</v>
      </c>
      <c r="B20" s="295" t="s">
        <v>403</v>
      </c>
      <c r="C20" s="289" t="s">
        <v>398</v>
      </c>
      <c r="D20" s="51">
        <v>-689302.30437090003</v>
      </c>
      <c r="E20" s="52">
        <v>-1982606.9985209</v>
      </c>
      <c r="F20" s="53">
        <v>-4527519.8123121997</v>
      </c>
      <c r="G20" s="116">
        <f t="shared" si="30"/>
        <v>-3.0306047502779965E-3</v>
      </c>
      <c r="H20" s="54">
        <f t="shared" si="31"/>
        <v>-9.5778467202649684E-3</v>
      </c>
      <c r="I20" s="54">
        <f t="shared" si="32"/>
        <v>-2.3911736452663045E-2</v>
      </c>
      <c r="J20" s="54">
        <f t="shared" si="33"/>
        <v>-1.1541442812068856E-2</v>
      </c>
      <c r="L20" s="202">
        <f t="shared" ref="L20" si="34">(E20-D20)/$D$1</f>
        <v>-5.6861776390331317E-3</v>
      </c>
      <c r="M20" s="186"/>
      <c r="N20" s="202">
        <f t="shared" ref="N20" si="35">(F20-E20)/$E$1</f>
        <v>-1.2294309898590998E-2</v>
      </c>
      <c r="R20" s="304"/>
      <c r="S20" s="304"/>
      <c r="T20" s="304"/>
      <c r="U20" s="304"/>
    </row>
    <row r="21" spans="1:28" x14ac:dyDescent="0.25">
      <c r="A21" s="306" t="s">
        <v>405</v>
      </c>
      <c r="B21" s="295" t="s">
        <v>403</v>
      </c>
      <c r="C21" s="290" t="s">
        <v>405</v>
      </c>
      <c r="D21" s="51">
        <v>0</v>
      </c>
      <c r="E21" s="52">
        <v>-6986499.679409001</v>
      </c>
      <c r="F21" s="53">
        <v>-3033812.6916047991</v>
      </c>
      <c r="G21" s="116">
        <f t="shared" ref="G21" si="36">D21/$D$1</f>
        <v>0</v>
      </c>
      <c r="H21" s="54">
        <f t="shared" ref="H21" si="37">E21/$E$1</f>
        <v>-3.3751329986467987E-2</v>
      </c>
      <c r="I21" s="54">
        <f t="shared" ref="I21" si="38">F21/$F$1</f>
        <v>-1.6022840878823288E-2</v>
      </c>
      <c r="J21" s="54">
        <f t="shared" ref="J21" si="39">SUM(D21:F21)/SUM($D$1:$F$1)</f>
        <v>-1.6063615647647762E-2</v>
      </c>
      <c r="L21" s="202">
        <f t="shared" ref="L21" si="40">(E21-D21)/$D$1</f>
        <v>-3.0717029352682494E-2</v>
      </c>
      <c r="M21" s="186"/>
      <c r="N21" s="202">
        <f t="shared" ref="N21" si="41">(F21-E21)/$E$1</f>
        <v>1.9095176265703777E-2</v>
      </c>
      <c r="R21" s="32"/>
    </row>
    <row r="22" spans="1:28" x14ac:dyDescent="0.25">
      <c r="A22" s="306" t="s">
        <v>51</v>
      </c>
      <c r="B22" s="295" t="s">
        <v>403</v>
      </c>
      <c r="C22" s="290" t="s">
        <v>51</v>
      </c>
      <c r="D22" s="51">
        <v>117314638.5846179</v>
      </c>
      <c r="E22" s="52">
        <v>117314638.5846179</v>
      </c>
      <c r="F22" s="53">
        <v>117314638.5846179</v>
      </c>
      <c r="G22" s="116">
        <f t="shared" ref="G22" si="42">D22/$D$1</f>
        <v>0.51578864413658387</v>
      </c>
      <c r="H22" s="54">
        <f t="shared" ref="H22" si="43">E22/$E$1</f>
        <v>0.56673946336566794</v>
      </c>
      <c r="I22" s="54">
        <f t="shared" ref="I22" si="44">F22/$F$1</f>
        <v>0.61958795017225721</v>
      </c>
      <c r="J22" s="54">
        <f t="shared" ref="J22" si="45">SUM(D22:F22)/SUM($D$1:$F$1)</f>
        <v>0.56420314885114109</v>
      </c>
      <c r="L22" s="202">
        <f>(E22-D22)/$D$1</f>
        <v>0</v>
      </c>
      <c r="M22" s="186"/>
      <c r="N22" s="202">
        <f t="shared" ref="N22" si="46">(F22-E22)/$E$1</f>
        <v>0</v>
      </c>
      <c r="R22" s="32"/>
    </row>
    <row r="23" spans="1:28" x14ac:dyDescent="0.25">
      <c r="A23" s="306"/>
      <c r="B23" s="288"/>
      <c r="C23" s="288"/>
      <c r="J23" s="292"/>
      <c r="L23" s="202"/>
      <c r="M23" s="186"/>
      <c r="N23" s="202"/>
      <c r="R23" s="32"/>
    </row>
    <row r="24" spans="1:28" x14ac:dyDescent="0.25">
      <c r="A24" s="306"/>
      <c r="B24" s="288"/>
      <c r="C24" s="288"/>
      <c r="J24" s="292"/>
      <c r="L24" s="202"/>
      <c r="M24" s="186"/>
      <c r="N24" s="202"/>
      <c r="R24" s="32"/>
    </row>
    <row r="25" spans="1:28" x14ac:dyDescent="0.25">
      <c r="D25" s="10">
        <v>2019</v>
      </c>
      <c r="E25" s="10">
        <v>2020</v>
      </c>
      <c r="F25" s="10">
        <v>2021</v>
      </c>
      <c r="G25" s="10">
        <v>2019</v>
      </c>
      <c r="H25" s="10">
        <v>2020</v>
      </c>
      <c r="I25" s="10">
        <v>2021</v>
      </c>
    </row>
    <row r="26" spans="1:28" x14ac:dyDescent="0.25">
      <c r="C26" s="20" t="s">
        <v>402</v>
      </c>
      <c r="D26" s="21">
        <f>SUM(D4:D9)</f>
        <v>9976067.1045746002</v>
      </c>
      <c r="E26" s="21">
        <f>SUM(E4:E9)</f>
        <v>12090314.935652198</v>
      </c>
      <c r="F26" s="21">
        <f>SUM(F4:F9)</f>
        <v>13613560.853770997</v>
      </c>
      <c r="G26" s="54">
        <f>D26/$D$1</f>
        <v>4.3861040597867759E-2</v>
      </c>
      <c r="H26" s="54">
        <f>E26/$E$1</f>
        <v>5.8407532778708811E-2</v>
      </c>
      <c r="I26" s="54">
        <f>F26/$F$1</f>
        <v>7.1898940879823098E-2</v>
      </c>
      <c r="L26" s="190">
        <f>(E26-D26)/$D$1</f>
        <v>9.2955579569352458E-3</v>
      </c>
      <c r="M26" s="186"/>
      <c r="N26" s="190">
        <f>(F26-E26)/$E$1</f>
        <v>7.3587029259431632E-3</v>
      </c>
    </row>
    <row r="27" spans="1:28" x14ac:dyDescent="0.25">
      <c r="C27" s="20" t="s">
        <v>403</v>
      </c>
      <c r="D27" s="21">
        <f>SUM(D11:D22)</f>
        <v>148899438.10708109</v>
      </c>
      <c r="E27" s="21">
        <f t="shared" ref="E27:F27" si="47">SUM(E11:E22)</f>
        <v>127543018.62674895</v>
      </c>
      <c r="F27" s="21">
        <f t="shared" si="47"/>
        <v>110863606.4282769</v>
      </c>
      <c r="G27" s="54">
        <f>D27/$D$1</f>
        <v>0.65465520944817979</v>
      </c>
      <c r="H27" s="54">
        <f>E27/$E$1</f>
        <v>0.61615210859149172</v>
      </c>
      <c r="I27" s="54">
        <f>F27/$F$1</f>
        <v>0.58551733598066458</v>
      </c>
      <c r="L27" s="190">
        <f t="shared" ref="L27" si="48">(E27-D27)/$D$1</f>
        <v>-9.389619897628837E-2</v>
      </c>
      <c r="M27" s="186"/>
      <c r="N27" s="190">
        <f t="shared" ref="N27" si="49">(F27-E27)/$E$1</f>
        <v>-8.0577166095078215E-2</v>
      </c>
    </row>
    <row r="28" spans="1:28" x14ac:dyDescent="0.25">
      <c r="C28" s="293" t="s">
        <v>438</v>
      </c>
      <c r="D28" s="21">
        <f>D1-SUM(D26:D27)</f>
        <v>68571608.869344324</v>
      </c>
      <c r="E28" s="21">
        <f>E1-SUM(E26:E27)</f>
        <v>67365907.125598907</v>
      </c>
      <c r="F28" s="21">
        <f>F1-SUM(F26:F27)</f>
        <v>64865828.416952074</v>
      </c>
      <c r="G28" s="54">
        <f>D28/$D$1</f>
        <v>0.30148374995395255</v>
      </c>
      <c r="H28" s="54">
        <f>E28/$E$1</f>
        <v>0.32544035862979942</v>
      </c>
      <c r="I28" s="54">
        <f>F28/$F$1</f>
        <v>0.3425837231395123</v>
      </c>
      <c r="L28" s="190">
        <f>(E28-D28)/$D$1</f>
        <v>-5.3010201893176527E-3</v>
      </c>
      <c r="M28" s="186"/>
      <c r="N28" s="190">
        <f>(F28-E28)/$E$1</f>
        <v>-1.2077719224173781E-2</v>
      </c>
    </row>
    <row r="30" spans="1:28" x14ac:dyDescent="0.25">
      <c r="D30" s="287"/>
      <c r="E30" s="287"/>
      <c r="F30" s="287"/>
      <c r="L30" s="287"/>
    </row>
    <row r="31" spans="1:28" x14ac:dyDescent="0.25">
      <c r="C31" s="375" t="s">
        <v>399</v>
      </c>
      <c r="D31" s="375"/>
      <c r="E31" s="3">
        <f>E1/D1-1</f>
        <v>-8.9901661208670713E-2</v>
      </c>
      <c r="F31" s="3">
        <f>F1/E1-1</f>
        <v>-8.5296182393308828E-2</v>
      </c>
    </row>
  </sheetData>
  <mergeCells count="6">
    <mergeCell ref="C31:D31"/>
    <mergeCell ref="W2:X2"/>
    <mergeCell ref="R2:U2"/>
    <mergeCell ref="D2:F2"/>
    <mergeCell ref="G2:I2"/>
    <mergeCell ref="L2:N2"/>
  </mergeCells>
  <conditionalFormatting sqref="N4:N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{7C8369F1-FBE7-480F-8DE1-1B1FB1DB80AD}</x14:id>
        </ext>
      </extLst>
    </cfRule>
  </conditionalFormatting>
  <conditionalFormatting sqref="L4:L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{353E7766-6BC7-4665-A9BF-BA081CCE8AC3}</x14:id>
        </ext>
      </extLst>
    </cfRule>
  </conditionalFormatting>
  <conditionalFormatting sqref="N26:N28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{CC75928E-15C1-4394-96C2-1DB824178A48}</x14:id>
        </ext>
      </extLst>
    </cfRule>
  </conditionalFormatting>
  <conditionalFormatting sqref="L26:L28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{03031B0A-107A-49B4-BA8D-7A27E03582FE}</x14:id>
        </ext>
      </extLst>
    </cfRule>
  </conditionalFormatting>
  <conditionalFormatting sqref="N11:N24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{10DB43F5-2C76-4E51-99D5-DCC8B27A678F}</x14:id>
        </ext>
      </extLst>
    </cfRule>
  </conditionalFormatting>
  <conditionalFormatting sqref="L11:L24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{44F6AA66-3F16-4B20-8A0F-9F783D2C28F8}</x14:id>
        </ext>
      </extLst>
    </cfRule>
  </conditionalFormatting>
  <pageMargins left="0.7" right="0.7" top="0.75" bottom="0.75" header="0.3" footer="0.3"/>
  <pageSetup orientation="portrait" r:id="rId1"/>
  <ignoredErrors>
    <ignoredError sqref="R10:U10 U6 U4 U5 U9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8369F1-FBE7-480F-8DE1-1B1FB1DB80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N4:N9</xm:sqref>
        </x14:conditionalFormatting>
        <x14:conditionalFormatting xmlns:xm="http://schemas.microsoft.com/office/excel/2006/main">
          <x14:cfRule type="dataBar" id="{353E7766-6BC7-4665-A9BF-BA081CCE8A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L4:L9</xm:sqref>
        </x14:conditionalFormatting>
        <x14:conditionalFormatting xmlns:xm="http://schemas.microsoft.com/office/excel/2006/main">
          <x14:cfRule type="dataBar" id="{CC75928E-15C1-4394-96C2-1DB824178A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N26:N28</xm:sqref>
        </x14:conditionalFormatting>
        <x14:conditionalFormatting xmlns:xm="http://schemas.microsoft.com/office/excel/2006/main">
          <x14:cfRule type="dataBar" id="{03031B0A-107A-49B4-BA8D-7A27E03582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L26:L28</xm:sqref>
        </x14:conditionalFormatting>
        <x14:conditionalFormatting xmlns:xm="http://schemas.microsoft.com/office/excel/2006/main">
          <x14:cfRule type="dataBar" id="{10DB43F5-2C76-4E51-99D5-DCC8B27A67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N11:N24</xm:sqref>
        </x14:conditionalFormatting>
        <x14:conditionalFormatting xmlns:xm="http://schemas.microsoft.com/office/excel/2006/main">
          <x14:cfRule type="dataBar" id="{44F6AA66-3F16-4B20-8A0F-9F783D2C2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L11:L24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989C-6C8F-4159-BE3A-761EF833E135}">
  <dimension ref="A1:W28"/>
  <sheetViews>
    <sheetView showGridLines="0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34" sqref="F34"/>
    </sheetView>
  </sheetViews>
  <sheetFormatPr defaultRowHeight="15" x14ac:dyDescent="0.25"/>
  <cols>
    <col min="1" max="1" width="2.140625" style="19" customWidth="1"/>
    <col min="2" max="2" width="15.5703125" customWidth="1"/>
    <col min="3" max="3" width="19.42578125" customWidth="1"/>
    <col min="4" max="6" width="10.140625" bestFit="1" customWidth="1"/>
    <col min="16" max="16" width="0.5703125" style="108" customWidth="1"/>
    <col min="17" max="17" width="6.42578125" customWidth="1"/>
    <col min="18" max="18" width="10.5703125" customWidth="1"/>
    <col min="19" max="19" width="11.42578125" customWidth="1"/>
    <col min="20" max="20" width="10.5703125" customWidth="1"/>
    <col min="22" max="22" width="14.140625" customWidth="1"/>
    <col min="23" max="23" width="12.85546875" customWidth="1"/>
  </cols>
  <sheetData>
    <row r="1" spans="1:23" ht="15.75" thickBot="1" x14ac:dyDescent="0.3">
      <c r="A1" s="19" t="s">
        <v>254</v>
      </c>
      <c r="C1" s="355" t="s">
        <v>232</v>
      </c>
      <c r="D1" s="356">
        <v>227447114.081</v>
      </c>
      <c r="E1" s="356">
        <v>206999240.68800005</v>
      </c>
      <c r="F1" s="356">
        <v>189342995.69899997</v>
      </c>
    </row>
    <row r="2" spans="1:23" ht="30" customHeight="1" thickBot="1" x14ac:dyDescent="0.3">
      <c r="B2" s="365" t="s">
        <v>227</v>
      </c>
      <c r="C2" s="373" t="s">
        <v>228</v>
      </c>
      <c r="D2" s="362" t="s">
        <v>229</v>
      </c>
      <c r="E2" s="363"/>
      <c r="F2" s="364"/>
      <c r="G2" s="362" t="s">
        <v>230</v>
      </c>
      <c r="H2" s="363"/>
      <c r="I2" s="389"/>
      <c r="J2" s="385" t="s">
        <v>333</v>
      </c>
      <c r="L2" s="382" t="s">
        <v>332</v>
      </c>
      <c r="M2" s="383"/>
      <c r="N2" s="384"/>
      <c r="R2" s="382" t="s">
        <v>231</v>
      </c>
      <c r="S2" s="383"/>
      <c r="T2" s="384"/>
      <c r="V2" s="387" t="s">
        <v>361</v>
      </c>
      <c r="W2" s="388"/>
    </row>
    <row r="3" spans="1:23" ht="15.75" thickBot="1" x14ac:dyDescent="0.3">
      <c r="B3" s="372"/>
      <c r="C3" s="374"/>
      <c r="D3" s="119">
        <v>2019</v>
      </c>
      <c r="E3" s="120">
        <v>2020</v>
      </c>
      <c r="F3" s="121">
        <v>2021</v>
      </c>
      <c r="G3" s="29">
        <v>2019</v>
      </c>
      <c r="H3" s="30">
        <v>2020</v>
      </c>
      <c r="I3" s="37">
        <v>2021</v>
      </c>
      <c r="J3" s="386"/>
      <c r="L3" t="s">
        <v>330</v>
      </c>
      <c r="N3" t="s">
        <v>331</v>
      </c>
      <c r="R3" s="29">
        <v>2019</v>
      </c>
      <c r="S3" s="30">
        <v>2020</v>
      </c>
      <c r="T3" s="31">
        <v>2021</v>
      </c>
      <c r="V3" s="127" t="s">
        <v>330</v>
      </c>
      <c r="W3" s="127" t="s">
        <v>331</v>
      </c>
    </row>
    <row r="4" spans="1:23" x14ac:dyDescent="0.25">
      <c r="A4" s="19" t="s">
        <v>16</v>
      </c>
      <c r="B4" s="130" t="s">
        <v>15</v>
      </c>
      <c r="C4" s="38" t="s">
        <v>233</v>
      </c>
      <c r="D4" s="75">
        <v>2488513.7938458999</v>
      </c>
      <c r="E4" s="76">
        <v>79745.131738399999</v>
      </c>
      <c r="F4" s="77">
        <v>0</v>
      </c>
      <c r="G4" s="115">
        <f>D4/$D$1</f>
        <v>1.0941065591888203E-2</v>
      </c>
      <c r="H4" s="42">
        <f>E4/$E$1</f>
        <v>3.8524359545161804E-4</v>
      </c>
      <c r="I4" s="140">
        <f>F4/$F$1</f>
        <v>0</v>
      </c>
      <c r="J4" s="141">
        <f>SUM(G4:I4)</f>
        <v>1.132630918733982E-2</v>
      </c>
      <c r="L4" s="190">
        <f t="shared" ref="L4:L26" si="0">(E4-D4)/$D$1</f>
        <v>-1.0590456035637685E-2</v>
      </c>
      <c r="M4" s="186"/>
      <c r="N4" s="354">
        <f t="shared" ref="N4:N26" si="1">(F4-E4)/$E$1</f>
        <v>-3.8524359545161804E-4</v>
      </c>
      <c r="R4" s="39">
        <v>53108.688000000009</v>
      </c>
      <c r="S4" s="40">
        <v>1701.8829999999998</v>
      </c>
      <c r="T4" s="41">
        <v>0</v>
      </c>
      <c r="V4" s="110">
        <f>S4/R4-1</f>
        <v>-0.96795471580845682</v>
      </c>
      <c r="W4" s="110">
        <f>T4/S4-1</f>
        <v>-1</v>
      </c>
    </row>
    <row r="5" spans="1:23" x14ac:dyDescent="0.25">
      <c r="A5" s="19" t="s">
        <v>17</v>
      </c>
      <c r="B5" s="131" t="s">
        <v>15</v>
      </c>
      <c r="C5" s="50" t="s">
        <v>234</v>
      </c>
      <c r="D5" s="75">
        <v>725238.11001389986</v>
      </c>
      <c r="E5" s="76">
        <v>5209022.7086864011</v>
      </c>
      <c r="F5" s="77">
        <v>3803692.5337043996</v>
      </c>
      <c r="G5" s="116">
        <f t="shared" ref="G5:G25" si="2">D5/$D$1</f>
        <v>3.1886010642263995E-3</v>
      </c>
      <c r="H5" s="54">
        <f t="shared" ref="H5:H26" si="3">E5/$E$1</f>
        <v>2.5164453219119337E-2</v>
      </c>
      <c r="I5" s="104">
        <f t="shared" ref="I5:I26" si="4">F5/$F$1</f>
        <v>2.0088900144746621E-2</v>
      </c>
      <c r="J5" s="142">
        <f t="shared" ref="J5:J26" si="5">SUM(G5:I5)</f>
        <v>4.8441954428092363E-2</v>
      </c>
      <c r="L5" s="190">
        <f t="shared" si="0"/>
        <v>1.9713526007086229E-2</v>
      </c>
      <c r="M5" s="186"/>
      <c r="N5" s="190">
        <f t="shared" si="1"/>
        <v>-6.7890595651999893E-3</v>
      </c>
      <c r="R5" s="51">
        <v>4256.3169999999991</v>
      </c>
      <c r="S5" s="52">
        <v>37524.750000000007</v>
      </c>
      <c r="T5" s="53">
        <v>25936.042875000003</v>
      </c>
      <c r="V5" s="110">
        <f>S5/R5-1</f>
        <v>7.816248883718016</v>
      </c>
      <c r="W5" s="110">
        <f>T5/S5-1</f>
        <v>-0.30882836328023511</v>
      </c>
    </row>
    <row r="6" spans="1:23" x14ac:dyDescent="0.25">
      <c r="A6" s="19" t="s">
        <v>435</v>
      </c>
      <c r="B6" s="131" t="s">
        <v>15</v>
      </c>
      <c r="C6" s="50" t="s">
        <v>434</v>
      </c>
      <c r="D6" s="75">
        <v>0</v>
      </c>
      <c r="E6" s="76">
        <v>14883.2329114</v>
      </c>
      <c r="F6" s="77">
        <v>151473.16276410001</v>
      </c>
      <c r="G6" s="116">
        <f t="shared" ref="G6" si="6">D6/$D$1</f>
        <v>0</v>
      </c>
      <c r="H6" s="54">
        <f t="shared" ref="H6" si="7">E6/$E$1</f>
        <v>7.1899939641966012E-5</v>
      </c>
      <c r="I6" s="104">
        <f t="shared" ref="I6" si="8">F6/$F$1</f>
        <v>7.9999348380912951E-4</v>
      </c>
      <c r="J6" s="142">
        <f t="shared" si="5"/>
        <v>8.7189342345109547E-4</v>
      </c>
      <c r="L6" s="190">
        <f t="shared" si="0"/>
        <v>6.543601562735011E-5</v>
      </c>
      <c r="M6" s="186"/>
      <c r="N6" s="190">
        <f t="shared" si="1"/>
        <v>6.5985715405872142E-4</v>
      </c>
      <c r="R6" s="51"/>
      <c r="S6" s="52">
        <v>347.983</v>
      </c>
      <c r="T6" s="53">
        <v>3541.5749999999998</v>
      </c>
      <c r="V6" s="110"/>
      <c r="W6" s="110">
        <f>T6/S6-1</f>
        <v>9.1774368288106025</v>
      </c>
    </row>
    <row r="7" spans="1:23" x14ac:dyDescent="0.25">
      <c r="A7" s="19" t="s">
        <v>22</v>
      </c>
      <c r="B7" s="131" t="s">
        <v>15</v>
      </c>
      <c r="C7" s="50" t="s">
        <v>235</v>
      </c>
      <c r="D7" s="75">
        <v>1289449.1949981002</v>
      </c>
      <c r="E7" s="76">
        <v>1203822.7747180003</v>
      </c>
      <c r="F7" s="77">
        <v>603706.15828650002</v>
      </c>
      <c r="G7" s="116">
        <f t="shared" si="2"/>
        <v>5.6692264494457066E-3</v>
      </c>
      <c r="H7" s="54">
        <f t="shared" si="3"/>
        <v>5.815590292586938E-3</v>
      </c>
      <c r="I7" s="104">
        <f t="shared" si="4"/>
        <v>3.188426147256149E-3</v>
      </c>
      <c r="J7" s="142">
        <f t="shared" si="5"/>
        <v>1.4673242889288795E-2</v>
      </c>
      <c r="L7" s="190">
        <f t="shared" si="0"/>
        <v>-3.7646738507135329E-4</v>
      </c>
      <c r="M7" s="186"/>
      <c r="N7" s="190">
        <f t="shared" si="1"/>
        <v>-2.899124723534745E-3</v>
      </c>
      <c r="R7" s="51">
        <v>139352.00599999996</v>
      </c>
      <c r="S7" s="52">
        <v>95484.350999999981</v>
      </c>
      <c r="T7" s="53">
        <v>83348.060000000012</v>
      </c>
      <c r="V7" s="110">
        <f t="shared" ref="V7:V24" si="9">S7/R7-1</f>
        <v>-0.31479744181077662</v>
      </c>
      <c r="W7" s="110">
        <f t="shared" ref="W7:W24" si="10">T7/S7-1</f>
        <v>-0.12710240864495137</v>
      </c>
    </row>
    <row r="8" spans="1:23" x14ac:dyDescent="0.25">
      <c r="A8" s="19" t="s">
        <v>23</v>
      </c>
      <c r="B8" s="131" t="s">
        <v>15</v>
      </c>
      <c r="C8" s="50" t="s">
        <v>236</v>
      </c>
      <c r="D8" s="75">
        <v>2.7073651000000001</v>
      </c>
      <c r="E8" s="76">
        <v>1228635.9604554998</v>
      </c>
      <c r="F8" s="77">
        <v>762960.13078649994</v>
      </c>
      <c r="G8" s="116">
        <f t="shared" si="2"/>
        <v>1.1903273035312441E-8</v>
      </c>
      <c r="H8" s="54">
        <f t="shared" si="3"/>
        <v>5.9354611947942523E-3</v>
      </c>
      <c r="I8" s="104">
        <f t="shared" si="4"/>
        <v>4.0295133599733655E-3</v>
      </c>
      <c r="J8" s="142">
        <f t="shared" si="5"/>
        <v>9.9649864580406526E-3</v>
      </c>
      <c r="L8" s="190">
        <f t="shared" si="0"/>
        <v>5.4018414700696118E-3</v>
      </c>
      <c r="M8" s="186"/>
      <c r="N8" s="190">
        <f t="shared" si="1"/>
        <v>-2.2496499413294496E-3</v>
      </c>
      <c r="R8" s="51">
        <v>0.3</v>
      </c>
      <c r="S8" s="52">
        <v>36908.834999999999</v>
      </c>
      <c r="T8" s="53">
        <v>32857.361000000004</v>
      </c>
      <c r="V8" s="110"/>
      <c r="W8" s="110">
        <f t="shared" si="10"/>
        <v>-0.109769761088368</v>
      </c>
    </row>
    <row r="9" spans="1:23" x14ac:dyDescent="0.25">
      <c r="A9" s="19" t="s">
        <v>25</v>
      </c>
      <c r="B9" s="131" t="s">
        <v>15</v>
      </c>
      <c r="C9" s="50" t="s">
        <v>237</v>
      </c>
      <c r="D9" s="75">
        <v>226890.31016729993</v>
      </c>
      <c r="E9" s="76">
        <v>69408.697140300006</v>
      </c>
      <c r="F9" s="77">
        <v>363020.60387650004</v>
      </c>
      <c r="G9" s="116">
        <f t="shared" si="2"/>
        <v>9.9755194118004162E-4</v>
      </c>
      <c r="H9" s="54">
        <f t="shared" si="3"/>
        <v>3.3530894562515027E-4</v>
      </c>
      <c r="I9" s="104">
        <f t="shared" si="4"/>
        <v>1.9172644994673936E-3</v>
      </c>
      <c r="J9" s="142">
        <f t="shared" si="5"/>
        <v>3.2501253862725855E-3</v>
      </c>
      <c r="L9" s="190">
        <f t="shared" si="0"/>
        <v>-6.9238782678472026E-4</v>
      </c>
      <c r="M9" s="186"/>
      <c r="N9" s="190">
        <f t="shared" si="1"/>
        <v>1.4184202113994566E-3</v>
      </c>
      <c r="R9" s="51">
        <v>7451.5869999999995</v>
      </c>
      <c r="S9" s="52">
        <v>3749.7580000000003</v>
      </c>
      <c r="T9" s="53">
        <v>10391.176999999998</v>
      </c>
      <c r="V9" s="110">
        <f t="shared" si="9"/>
        <v>-0.49678397366896465</v>
      </c>
      <c r="W9" s="110">
        <f t="shared" si="10"/>
        <v>1.7711593654843854</v>
      </c>
    </row>
    <row r="10" spans="1:23" x14ac:dyDescent="0.25">
      <c r="A10" s="19" t="s">
        <v>27</v>
      </c>
      <c r="B10" s="131" t="s">
        <v>15</v>
      </c>
      <c r="C10" s="50" t="s">
        <v>238</v>
      </c>
      <c r="D10" s="75">
        <v>0</v>
      </c>
      <c r="E10" s="76">
        <v>1812324.4076235003</v>
      </c>
      <c r="F10" s="77">
        <v>0</v>
      </c>
      <c r="G10" s="116">
        <f t="shared" si="2"/>
        <v>0</v>
      </c>
      <c r="H10" s="54">
        <f t="shared" si="3"/>
        <v>8.7552224906714965E-3</v>
      </c>
      <c r="I10" s="104">
        <f t="shared" si="4"/>
        <v>0</v>
      </c>
      <c r="J10" s="142">
        <f t="shared" si="5"/>
        <v>8.7552224906714965E-3</v>
      </c>
      <c r="L10" s="190">
        <f t="shared" si="0"/>
        <v>7.9681134445086128E-3</v>
      </c>
      <c r="M10" s="186"/>
      <c r="N10" s="190">
        <f t="shared" si="1"/>
        <v>-8.7552224906714965E-3</v>
      </c>
      <c r="R10" s="51">
        <v>0</v>
      </c>
      <c r="S10" s="52">
        <v>185233.48399999997</v>
      </c>
      <c r="T10" s="53">
        <v>0</v>
      </c>
      <c r="V10" s="110"/>
      <c r="W10" s="352" t="s">
        <v>377</v>
      </c>
    </row>
    <row r="11" spans="1:23" x14ac:dyDescent="0.25">
      <c r="A11" s="19" t="s">
        <v>28</v>
      </c>
      <c r="B11" s="131" t="s">
        <v>15</v>
      </c>
      <c r="C11" s="50" t="s">
        <v>239</v>
      </c>
      <c r="D11" s="75">
        <v>509974.36567900004</v>
      </c>
      <c r="E11" s="76">
        <v>0</v>
      </c>
      <c r="F11" s="77">
        <v>19912.772828999998</v>
      </c>
      <c r="G11" s="116">
        <f t="shared" si="2"/>
        <v>2.2421667900230403E-3</v>
      </c>
      <c r="H11" s="54">
        <f t="shared" si="3"/>
        <v>0</v>
      </c>
      <c r="I11" s="104">
        <f t="shared" si="4"/>
        <v>1.051677288377516E-4</v>
      </c>
      <c r="J11" s="142">
        <f t="shared" si="5"/>
        <v>2.347334518860792E-3</v>
      </c>
      <c r="L11" s="190">
        <f t="shared" si="0"/>
        <v>-2.2421667900230403E-3</v>
      </c>
      <c r="M11" s="186"/>
      <c r="N11" s="190">
        <f t="shared" si="1"/>
        <v>9.6197323056916708E-5</v>
      </c>
      <c r="R11" s="51">
        <v>13371.684000000001</v>
      </c>
      <c r="S11" s="52">
        <v>0</v>
      </c>
      <c r="T11" s="53">
        <v>522.11900000000003</v>
      </c>
      <c r="V11" s="352" t="s">
        <v>377</v>
      </c>
      <c r="W11" s="110"/>
    </row>
    <row r="12" spans="1:23" x14ac:dyDescent="0.25">
      <c r="A12" s="19" t="s">
        <v>32</v>
      </c>
      <c r="B12" s="131" t="s">
        <v>15</v>
      </c>
      <c r="C12" s="50" t="s">
        <v>240</v>
      </c>
      <c r="D12" s="75">
        <v>805884.18944830005</v>
      </c>
      <c r="E12" s="76">
        <v>0</v>
      </c>
      <c r="F12" s="77">
        <v>825786.83811999997</v>
      </c>
      <c r="G12" s="116">
        <f t="shared" si="2"/>
        <v>3.5431717509561505E-3</v>
      </c>
      <c r="H12" s="54">
        <f t="shared" si="3"/>
        <v>0</v>
      </c>
      <c r="I12" s="104">
        <f t="shared" si="4"/>
        <v>4.3613276269947676E-3</v>
      </c>
      <c r="J12" s="142">
        <f t="shared" si="5"/>
        <v>7.9044993779509177E-3</v>
      </c>
      <c r="L12" s="190">
        <f t="shared" si="0"/>
        <v>-3.5431717509561505E-3</v>
      </c>
      <c r="M12" s="186"/>
      <c r="N12" s="190">
        <f t="shared" si="1"/>
        <v>3.9893230302456449E-3</v>
      </c>
      <c r="R12" s="51">
        <v>13364.137000000001</v>
      </c>
      <c r="S12" s="52">
        <v>0</v>
      </c>
      <c r="T12" s="53">
        <v>15653.698999999999</v>
      </c>
      <c r="V12" s="352" t="s">
        <v>377</v>
      </c>
      <c r="W12" s="110"/>
    </row>
    <row r="13" spans="1:23" x14ac:dyDescent="0.25">
      <c r="A13" s="19" t="s">
        <v>34</v>
      </c>
      <c r="B13" s="131" t="s">
        <v>15</v>
      </c>
      <c r="C13" s="50" t="s">
        <v>241</v>
      </c>
      <c r="D13" s="75">
        <v>677415.52033830003</v>
      </c>
      <c r="E13" s="76">
        <v>0</v>
      </c>
      <c r="F13" s="77">
        <v>0</v>
      </c>
      <c r="G13" s="116">
        <f t="shared" si="2"/>
        <v>2.9783430010769637E-3</v>
      </c>
      <c r="H13" s="54">
        <f t="shared" si="3"/>
        <v>0</v>
      </c>
      <c r="I13" s="104">
        <f t="shared" si="4"/>
        <v>0</v>
      </c>
      <c r="J13" s="142">
        <f t="shared" si="5"/>
        <v>2.9783430010769637E-3</v>
      </c>
      <c r="L13" s="190">
        <f t="shared" si="0"/>
        <v>-2.9783430010769637E-3</v>
      </c>
      <c r="M13" s="186"/>
      <c r="N13" s="190">
        <f t="shared" si="1"/>
        <v>0</v>
      </c>
      <c r="R13" s="51">
        <v>14936.918</v>
      </c>
      <c r="S13" s="52">
        <v>0</v>
      </c>
      <c r="T13" s="53">
        <v>0</v>
      </c>
      <c r="V13" s="352" t="s">
        <v>377</v>
      </c>
      <c r="W13" s="110"/>
    </row>
    <row r="14" spans="1:23" ht="15.75" thickBot="1" x14ac:dyDescent="0.3">
      <c r="A14" s="19" t="s">
        <v>35</v>
      </c>
      <c r="B14" s="321" t="s">
        <v>15</v>
      </c>
      <c r="C14" s="322" t="s">
        <v>242</v>
      </c>
      <c r="D14" s="63">
        <v>0</v>
      </c>
      <c r="E14" s="64">
        <v>240748.45114779999</v>
      </c>
      <c r="F14" s="65">
        <v>1325756.6195513001</v>
      </c>
      <c r="G14" s="334">
        <f t="shared" si="2"/>
        <v>0</v>
      </c>
      <c r="H14" s="335">
        <f t="shared" si="3"/>
        <v>1.1630402621170407E-3</v>
      </c>
      <c r="I14" s="336">
        <f t="shared" si="4"/>
        <v>7.0018783354355799E-3</v>
      </c>
      <c r="J14" s="337">
        <f t="shared" si="5"/>
        <v>8.1649185975526204E-3</v>
      </c>
      <c r="L14" s="190">
        <f t="shared" si="0"/>
        <v>1.0584810105001509E-3</v>
      </c>
      <c r="M14" s="186"/>
      <c r="N14" s="190">
        <f t="shared" si="1"/>
        <v>5.2416045817234684E-3</v>
      </c>
      <c r="R14" s="98">
        <v>0</v>
      </c>
      <c r="S14" s="99">
        <v>22694.134000000002</v>
      </c>
      <c r="T14" s="100">
        <v>97421.932000000001</v>
      </c>
      <c r="V14" s="110"/>
      <c r="W14" s="110">
        <f t="shared" si="10"/>
        <v>3.2928243924178817</v>
      </c>
    </row>
    <row r="15" spans="1:23" x14ac:dyDescent="0.25">
      <c r="A15" s="19" t="s">
        <v>19</v>
      </c>
      <c r="B15" s="130" t="s">
        <v>18</v>
      </c>
      <c r="C15" s="329" t="s">
        <v>243</v>
      </c>
      <c r="D15" s="75">
        <v>35283.974277100002</v>
      </c>
      <c r="E15" s="76">
        <v>0</v>
      </c>
      <c r="F15" s="77">
        <v>829962.42362559994</v>
      </c>
      <c r="G15" s="345">
        <f t="shared" si="2"/>
        <v>1.5513045491768446E-4</v>
      </c>
      <c r="H15" s="42">
        <f t="shared" si="3"/>
        <v>0</v>
      </c>
      <c r="I15" s="43">
        <f t="shared" si="4"/>
        <v>4.3833806503463038E-3</v>
      </c>
      <c r="J15" s="342">
        <f t="shared" si="5"/>
        <v>4.5385111052639879E-3</v>
      </c>
      <c r="L15" s="190">
        <f t="shared" si="0"/>
        <v>-1.5513045491768446E-4</v>
      </c>
      <c r="M15" s="186"/>
      <c r="N15" s="190">
        <f t="shared" si="1"/>
        <v>4.0094950148950653E-3</v>
      </c>
      <c r="R15" s="39">
        <v>1563.7980000000002</v>
      </c>
      <c r="S15" s="40">
        <v>0</v>
      </c>
      <c r="T15" s="41">
        <v>38152.382000000005</v>
      </c>
      <c r="V15" s="352" t="s">
        <v>377</v>
      </c>
      <c r="W15" s="353" t="s">
        <v>362</v>
      </c>
    </row>
    <row r="16" spans="1:23" x14ac:dyDescent="0.25">
      <c r="A16" s="19" t="s">
        <v>24</v>
      </c>
      <c r="B16" s="131" t="s">
        <v>18</v>
      </c>
      <c r="C16" s="330" t="s">
        <v>244</v>
      </c>
      <c r="D16" s="75">
        <v>0</v>
      </c>
      <c r="E16" s="76">
        <v>0</v>
      </c>
      <c r="F16" s="77">
        <v>28889.083428500002</v>
      </c>
      <c r="G16" s="346">
        <f t="shared" si="2"/>
        <v>0</v>
      </c>
      <c r="H16" s="54">
        <f t="shared" si="3"/>
        <v>0</v>
      </c>
      <c r="I16" s="55">
        <f t="shared" si="4"/>
        <v>1.5257540064711556E-4</v>
      </c>
      <c r="J16" s="343">
        <f t="shared" si="5"/>
        <v>1.5257540064711556E-4</v>
      </c>
      <c r="L16" s="190">
        <f t="shared" si="0"/>
        <v>0</v>
      </c>
      <c r="M16" s="186"/>
      <c r="N16" s="354">
        <f t="shared" si="1"/>
        <v>1.3956130144478703E-4</v>
      </c>
      <c r="R16" s="51">
        <v>0</v>
      </c>
      <c r="S16" s="52">
        <v>0</v>
      </c>
      <c r="T16" s="53">
        <v>7129.7269999999999</v>
      </c>
      <c r="V16" s="110"/>
      <c r="W16" s="353" t="s">
        <v>362</v>
      </c>
    </row>
    <row r="17" spans="1:23" x14ac:dyDescent="0.25">
      <c r="A17" s="19" t="s">
        <v>26</v>
      </c>
      <c r="B17" s="131" t="s">
        <v>18</v>
      </c>
      <c r="C17" s="330" t="s">
        <v>245</v>
      </c>
      <c r="D17" s="75">
        <v>0</v>
      </c>
      <c r="E17" s="76">
        <v>0</v>
      </c>
      <c r="F17" s="77">
        <v>79325.460482299997</v>
      </c>
      <c r="G17" s="346">
        <f t="shared" si="2"/>
        <v>0</v>
      </c>
      <c r="H17" s="54">
        <f t="shared" si="3"/>
        <v>0</v>
      </c>
      <c r="I17" s="55">
        <f t="shared" si="4"/>
        <v>4.1895112195438326E-4</v>
      </c>
      <c r="J17" s="343">
        <f t="shared" si="5"/>
        <v>4.1895112195438326E-4</v>
      </c>
      <c r="L17" s="190">
        <f t="shared" si="0"/>
        <v>0</v>
      </c>
      <c r="M17" s="186"/>
      <c r="N17" s="354">
        <f t="shared" si="1"/>
        <v>3.832161906422808E-4</v>
      </c>
      <c r="R17" s="51">
        <v>0</v>
      </c>
      <c r="S17" s="52">
        <v>0</v>
      </c>
      <c r="T17" s="53">
        <v>1332.865</v>
      </c>
      <c r="V17" s="110"/>
      <c r="W17" s="353" t="s">
        <v>362</v>
      </c>
    </row>
    <row r="18" spans="1:23" x14ac:dyDescent="0.25">
      <c r="A18" s="19" t="s">
        <v>29</v>
      </c>
      <c r="B18" s="131" t="s">
        <v>18</v>
      </c>
      <c r="C18" s="330" t="s">
        <v>246</v>
      </c>
      <c r="D18" s="75">
        <v>0</v>
      </c>
      <c r="E18" s="76">
        <v>0</v>
      </c>
      <c r="F18" s="77">
        <v>42322.501315899994</v>
      </c>
      <c r="G18" s="346">
        <f t="shared" si="2"/>
        <v>0</v>
      </c>
      <c r="H18" s="54">
        <f t="shared" si="3"/>
        <v>0</v>
      </c>
      <c r="I18" s="55">
        <f t="shared" si="4"/>
        <v>2.2352293075145172E-4</v>
      </c>
      <c r="J18" s="343">
        <f t="shared" si="5"/>
        <v>2.2352293075145172E-4</v>
      </c>
      <c r="L18" s="190">
        <f t="shared" si="0"/>
        <v>0</v>
      </c>
      <c r="M18" s="186"/>
      <c r="N18" s="354">
        <f t="shared" si="1"/>
        <v>2.0445727808098897E-4</v>
      </c>
      <c r="R18" s="51">
        <v>0</v>
      </c>
      <c r="S18" s="52">
        <v>0</v>
      </c>
      <c r="T18" s="53">
        <v>1410.6559999999999</v>
      </c>
      <c r="V18" s="110"/>
      <c r="W18" s="353" t="s">
        <v>362</v>
      </c>
    </row>
    <row r="19" spans="1:23" x14ac:dyDescent="0.25">
      <c r="A19" s="19" t="s">
        <v>30</v>
      </c>
      <c r="B19" s="131" t="s">
        <v>18</v>
      </c>
      <c r="C19" s="330" t="s">
        <v>247</v>
      </c>
      <c r="D19" s="75">
        <v>115298.43163560001</v>
      </c>
      <c r="E19" s="76">
        <v>0</v>
      </c>
      <c r="F19" s="77">
        <v>750060.79077700002</v>
      </c>
      <c r="G19" s="346">
        <f t="shared" si="2"/>
        <v>5.0692413531586579E-4</v>
      </c>
      <c r="H19" s="54">
        <f t="shared" si="3"/>
        <v>0</v>
      </c>
      <c r="I19" s="55">
        <f t="shared" si="4"/>
        <v>3.9613865197811564E-3</v>
      </c>
      <c r="J19" s="343">
        <f t="shared" si="5"/>
        <v>4.4683106550970223E-3</v>
      </c>
      <c r="L19" s="190">
        <f t="shared" si="0"/>
        <v>-5.0692413531586579E-4</v>
      </c>
      <c r="M19" s="186"/>
      <c r="N19" s="190">
        <f t="shared" si="1"/>
        <v>3.6234953726595083E-3</v>
      </c>
      <c r="R19" s="51">
        <v>3657.3650000000007</v>
      </c>
      <c r="S19" s="52">
        <v>0</v>
      </c>
      <c r="T19" s="53">
        <v>24452.59</v>
      </c>
      <c r="V19" s="352" t="s">
        <v>377</v>
      </c>
      <c r="W19" s="353" t="s">
        <v>362</v>
      </c>
    </row>
    <row r="20" spans="1:23" x14ac:dyDescent="0.25">
      <c r="A20" s="19" t="s">
        <v>31</v>
      </c>
      <c r="B20" s="131" t="s">
        <v>18</v>
      </c>
      <c r="C20" s="330" t="s">
        <v>248</v>
      </c>
      <c r="D20" s="75">
        <v>0</v>
      </c>
      <c r="E20" s="76">
        <v>0</v>
      </c>
      <c r="F20" s="77">
        <v>896790.27200280002</v>
      </c>
      <c r="G20" s="346">
        <f t="shared" si="2"/>
        <v>0</v>
      </c>
      <c r="H20" s="54">
        <f t="shared" si="3"/>
        <v>0</v>
      </c>
      <c r="I20" s="55">
        <f>F20/$F$1</f>
        <v>4.73632662614272E-3</v>
      </c>
      <c r="J20" s="343">
        <f t="shared" si="5"/>
        <v>4.73632662614272E-3</v>
      </c>
      <c r="L20" s="190">
        <f t="shared" si="0"/>
        <v>0</v>
      </c>
      <c r="M20" s="186"/>
      <c r="N20" s="190">
        <f t="shared" si="1"/>
        <v>4.3323360463649657E-3</v>
      </c>
      <c r="R20" s="51">
        <v>0</v>
      </c>
      <c r="S20" s="52">
        <v>0</v>
      </c>
      <c r="T20" s="53">
        <v>13867.175999999999</v>
      </c>
      <c r="V20" s="110"/>
      <c r="W20" s="353" t="s">
        <v>362</v>
      </c>
    </row>
    <row r="21" spans="1:23" x14ac:dyDescent="0.25">
      <c r="A21" s="19" t="s">
        <v>33</v>
      </c>
      <c r="B21" s="131" t="s">
        <v>18</v>
      </c>
      <c r="C21" s="330" t="s">
        <v>249</v>
      </c>
      <c r="D21" s="75">
        <v>0</v>
      </c>
      <c r="E21" s="76">
        <v>0</v>
      </c>
      <c r="F21" s="77">
        <v>194683.55182800003</v>
      </c>
      <c r="G21" s="346">
        <f>D21/$D$1</f>
        <v>0</v>
      </c>
      <c r="H21" s="54">
        <f t="shared" si="3"/>
        <v>0</v>
      </c>
      <c r="I21" s="55">
        <f t="shared" si="4"/>
        <v>1.0282057232129673E-3</v>
      </c>
      <c r="J21" s="343">
        <f t="shared" si="5"/>
        <v>1.0282057232129673E-3</v>
      </c>
      <c r="L21" s="190">
        <f t="shared" si="0"/>
        <v>0</v>
      </c>
      <c r="M21" s="186"/>
      <c r="N21" s="354">
        <f t="shared" si="1"/>
        <v>9.4050370030795006E-4</v>
      </c>
      <c r="R21" s="51">
        <v>0</v>
      </c>
      <c r="S21" s="52">
        <v>0</v>
      </c>
      <c r="T21" s="53">
        <v>12552.131000000001</v>
      </c>
      <c r="V21" s="110"/>
      <c r="W21" s="353" t="s">
        <v>362</v>
      </c>
    </row>
    <row r="22" spans="1:23" ht="15.75" thickBot="1" x14ac:dyDescent="0.3">
      <c r="A22" s="19" t="s">
        <v>436</v>
      </c>
      <c r="B22" s="132" t="s">
        <v>18</v>
      </c>
      <c r="C22" s="331" t="s">
        <v>428</v>
      </c>
      <c r="D22" s="63">
        <v>0</v>
      </c>
      <c r="E22" s="64">
        <v>0</v>
      </c>
      <c r="F22" s="65">
        <v>61344.418217799997</v>
      </c>
      <c r="G22" s="347">
        <f>D22/$D$1</f>
        <v>0</v>
      </c>
      <c r="H22" s="66">
        <f t="shared" ref="H22" si="11">E22/$E$1</f>
        <v>0</v>
      </c>
      <c r="I22" s="67">
        <f t="shared" ref="I22" si="12">F22/$F$1</f>
        <v>3.2398567473454205E-4</v>
      </c>
      <c r="J22" s="344">
        <f t="shared" ref="J22" si="13">SUM(G22:I22)</f>
        <v>3.2398567473454205E-4</v>
      </c>
      <c r="L22" s="190">
        <f t="shared" ref="L22" si="14">(E22-D22)/$D$1</f>
        <v>0</v>
      </c>
      <c r="M22" s="186"/>
      <c r="N22" s="354">
        <f>(F22-E22)/$E$1</f>
        <v>2.963509335295653E-4</v>
      </c>
      <c r="R22" s="63">
        <v>0</v>
      </c>
      <c r="S22" s="64">
        <v>0</v>
      </c>
      <c r="T22" s="65">
        <v>4522.924</v>
      </c>
      <c r="V22" s="110"/>
      <c r="W22" s="353" t="s">
        <v>362</v>
      </c>
    </row>
    <row r="23" spans="1:23" x14ac:dyDescent="0.25">
      <c r="A23" s="19" t="s">
        <v>21</v>
      </c>
      <c r="B23" s="338" t="s">
        <v>20</v>
      </c>
      <c r="C23" s="339" t="s">
        <v>250</v>
      </c>
      <c r="D23" s="75">
        <v>272637.73618449998</v>
      </c>
      <c r="E23" s="76">
        <v>393351.7444126</v>
      </c>
      <c r="F23" s="77">
        <v>45055.7049769</v>
      </c>
      <c r="G23" s="118">
        <f t="shared" si="2"/>
        <v>1.1986862848803014E-3</v>
      </c>
      <c r="H23" s="78">
        <f t="shared" si="3"/>
        <v>1.9002569434806772E-3</v>
      </c>
      <c r="I23" s="340">
        <f t="shared" si="4"/>
        <v>2.3795812890023882E-4</v>
      </c>
      <c r="J23" s="341">
        <f t="shared" si="5"/>
        <v>3.3369013572612173E-3</v>
      </c>
      <c r="L23" s="190">
        <f t="shared" si="0"/>
        <v>5.3073440265815166E-4</v>
      </c>
      <c r="M23" s="186"/>
      <c r="N23" s="190">
        <f t="shared" si="1"/>
        <v>-1.6825957345450834E-3</v>
      </c>
      <c r="R23" s="75">
        <v>7977.2140000000018</v>
      </c>
      <c r="S23" s="76">
        <v>7370.070999999999</v>
      </c>
      <c r="T23" s="77">
        <v>1807.6209999999996</v>
      </c>
      <c r="V23" s="110">
        <f t="shared" si="9"/>
        <v>-7.6109654322925602E-2</v>
      </c>
      <c r="W23" s="110">
        <f t="shared" si="10"/>
        <v>-0.75473492724832636</v>
      </c>
    </row>
    <row r="24" spans="1:23" x14ac:dyDescent="0.25">
      <c r="A24" s="19" t="s">
        <v>36</v>
      </c>
      <c r="B24" s="143" t="s">
        <v>20</v>
      </c>
      <c r="C24" s="318" t="s">
        <v>251</v>
      </c>
      <c r="D24" s="75">
        <v>877927.57695400005</v>
      </c>
      <c r="E24" s="76">
        <v>1264958.4160588</v>
      </c>
      <c r="F24" s="77">
        <v>78320.285591999971</v>
      </c>
      <c r="G24" s="116">
        <f t="shared" si="2"/>
        <v>3.8599196147256743E-3</v>
      </c>
      <c r="H24" s="54">
        <f t="shared" si="3"/>
        <v>6.1109326384699673E-3</v>
      </c>
      <c r="I24" s="104">
        <f t="shared" si="4"/>
        <v>4.1364237057126918E-4</v>
      </c>
      <c r="J24" s="142">
        <f t="shared" si="5"/>
        <v>1.0384494623766911E-2</v>
      </c>
      <c r="L24" s="190">
        <f t="shared" si="0"/>
        <v>1.7016300280115572E-3</v>
      </c>
      <c r="M24" s="186"/>
      <c r="N24" s="190">
        <f t="shared" si="1"/>
        <v>-5.7325723829845451E-3</v>
      </c>
      <c r="R24" s="51">
        <v>13726.821</v>
      </c>
      <c r="S24" s="52">
        <v>9250.4099999999944</v>
      </c>
      <c r="T24" s="53">
        <v>1839.5580000000004</v>
      </c>
      <c r="V24" s="110">
        <f t="shared" si="9"/>
        <v>-0.32610689685543404</v>
      </c>
      <c r="W24" s="110">
        <f t="shared" si="10"/>
        <v>-0.80113767930286317</v>
      </c>
    </row>
    <row r="25" spans="1:23" x14ac:dyDescent="0.25">
      <c r="A25" s="19" t="s">
        <v>37</v>
      </c>
      <c r="B25" s="143" t="s">
        <v>20</v>
      </c>
      <c r="C25" s="318" t="s">
        <v>252</v>
      </c>
      <c r="D25" s="75">
        <v>1951551.1936675</v>
      </c>
      <c r="E25" s="76">
        <v>573413.41075950011</v>
      </c>
      <c r="F25" s="77">
        <v>198586.37663069999</v>
      </c>
      <c r="G25" s="116">
        <f t="shared" si="2"/>
        <v>8.5802416159586909E-3</v>
      </c>
      <c r="H25" s="54">
        <f t="shared" si="3"/>
        <v>2.7701232567503881E-3</v>
      </c>
      <c r="I25" s="104">
        <f t="shared" si="4"/>
        <v>1.0488181825663849E-3</v>
      </c>
      <c r="J25" s="142">
        <f t="shared" si="5"/>
        <v>1.2399183055275464E-2</v>
      </c>
      <c r="L25" s="190">
        <f t="shared" si="0"/>
        <v>-6.0591570417429363E-3</v>
      </c>
      <c r="M25" s="186"/>
      <c r="N25" s="190">
        <f t="shared" si="1"/>
        <v>-1.8107652611816041E-3</v>
      </c>
      <c r="R25" s="51">
        <v>105767.07079999999</v>
      </c>
      <c r="S25" s="52">
        <v>23823.732215999989</v>
      </c>
      <c r="T25" s="53">
        <v>14144.106199999998</v>
      </c>
      <c r="V25" s="110">
        <f t="shared" ref="V25" si="15">S25/R25-1</f>
        <v>-0.77475284097590802</v>
      </c>
      <c r="W25" s="110">
        <f t="shared" ref="W25" si="16">T25/S25-1</f>
        <v>-0.40630183080630689</v>
      </c>
    </row>
    <row r="26" spans="1:23" x14ac:dyDescent="0.25">
      <c r="A26" s="19" t="s">
        <v>38</v>
      </c>
      <c r="B26" s="143" t="s">
        <v>20</v>
      </c>
      <c r="C26" s="318" t="s">
        <v>253</v>
      </c>
      <c r="D26" s="75">
        <v>9040.5623356000015</v>
      </c>
      <c r="E26" s="76">
        <v>0</v>
      </c>
      <c r="F26" s="77">
        <v>0</v>
      </c>
      <c r="G26" s="116">
        <f>D26/$D$1</f>
        <v>3.9747975577216671E-5</v>
      </c>
      <c r="H26" s="54">
        <f t="shared" si="3"/>
        <v>0</v>
      </c>
      <c r="I26" s="104">
        <f t="shared" si="4"/>
        <v>0</v>
      </c>
      <c r="J26" s="142">
        <f t="shared" si="5"/>
        <v>3.9747975577216671E-5</v>
      </c>
      <c r="L26" s="190">
        <f t="shared" si="0"/>
        <v>-3.9747975577216671E-5</v>
      </c>
      <c r="M26" s="186"/>
      <c r="N26" s="190">
        <f t="shared" si="1"/>
        <v>0</v>
      </c>
      <c r="R26" s="51">
        <v>0</v>
      </c>
      <c r="S26" s="52">
        <v>0</v>
      </c>
      <c r="T26" s="53">
        <v>0</v>
      </c>
      <c r="V26" s="110"/>
      <c r="W26" s="110"/>
    </row>
    <row r="27" spans="1:23" x14ac:dyDescent="0.25">
      <c r="A27" s="19" t="s">
        <v>44</v>
      </c>
      <c r="B27" s="143" t="s">
        <v>334</v>
      </c>
      <c r="C27" s="318" t="s">
        <v>335</v>
      </c>
      <c r="D27" s="75">
        <v>0</v>
      </c>
      <c r="E27" s="76">
        <v>0</v>
      </c>
      <c r="F27" s="77">
        <v>2713.5969697999999</v>
      </c>
      <c r="G27" s="116">
        <f t="shared" ref="G27:G28" si="17">D27/$D$1</f>
        <v>0</v>
      </c>
      <c r="H27" s="54">
        <f t="shared" ref="H27:H28" si="18">E27/$E$1</f>
        <v>0</v>
      </c>
      <c r="I27" s="104">
        <f t="shared" ref="I27:I28" si="19">F27/$F$1</f>
        <v>1.43316469657733E-5</v>
      </c>
      <c r="J27" s="142">
        <f t="shared" ref="J27:J28" si="20">SUM(G27:I27)</f>
        <v>1.43316469657733E-5</v>
      </c>
      <c r="L27" s="190">
        <f t="shared" ref="L27:L28" si="21">(E27-D27)/$D$1</f>
        <v>0</v>
      </c>
      <c r="M27" s="186"/>
      <c r="N27" s="190">
        <f t="shared" ref="N27:N28" si="22">(F27-E27)/$E$1</f>
        <v>1.3109212192184189E-5</v>
      </c>
      <c r="R27" s="98">
        <v>0</v>
      </c>
      <c r="S27" s="99">
        <v>0</v>
      </c>
      <c r="T27" s="100">
        <v>137.4591188</v>
      </c>
      <c r="V27" s="110"/>
      <c r="W27" s="353" t="s">
        <v>362</v>
      </c>
    </row>
    <row r="28" spans="1:23" ht="15.75" thickBot="1" x14ac:dyDescent="0.3">
      <c r="A28" s="19" t="s">
        <v>45</v>
      </c>
      <c r="B28" s="143" t="s">
        <v>334</v>
      </c>
      <c r="C28" s="318" t="s">
        <v>336</v>
      </c>
      <c r="D28" s="75">
        <v>0</v>
      </c>
      <c r="E28" s="76">
        <v>0</v>
      </c>
      <c r="F28" s="77">
        <v>2549197.5680053998</v>
      </c>
      <c r="G28" s="116">
        <f t="shared" si="17"/>
        <v>0</v>
      </c>
      <c r="H28" s="54">
        <f t="shared" si="18"/>
        <v>0</v>
      </c>
      <c r="I28" s="104">
        <f t="shared" si="19"/>
        <v>1.346338457672804E-2</v>
      </c>
      <c r="J28" s="142">
        <f t="shared" si="20"/>
        <v>1.346338457672804E-2</v>
      </c>
      <c r="L28" s="190">
        <f t="shared" si="21"/>
        <v>0</v>
      </c>
      <c r="M28" s="186"/>
      <c r="N28" s="190">
        <f t="shared" si="22"/>
        <v>1.2315009270240184E-2</v>
      </c>
      <c r="R28" s="63">
        <v>0</v>
      </c>
      <c r="S28" s="64">
        <v>0</v>
      </c>
      <c r="T28" s="65">
        <v>1188.6176145019997</v>
      </c>
      <c r="V28" s="110"/>
      <c r="W28" s="353" t="s">
        <v>362</v>
      </c>
    </row>
  </sheetData>
  <mergeCells count="8">
    <mergeCell ref="L2:N2"/>
    <mergeCell ref="J2:J3"/>
    <mergeCell ref="R2:T2"/>
    <mergeCell ref="V2:W2"/>
    <mergeCell ref="B2:B3"/>
    <mergeCell ref="C2:C3"/>
    <mergeCell ref="D2:F2"/>
    <mergeCell ref="G2:I2"/>
  </mergeCells>
  <conditionalFormatting sqref="N4:N2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{D5CA30E5-3A6C-4920-A768-B94AED37EC2F}</x14:id>
        </ext>
      </extLst>
    </cfRule>
  </conditionalFormatting>
  <conditionalFormatting sqref="L4:L28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{06B94D50-89F0-428B-AF68-511E0C019590}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CA30E5-3A6C-4920-A768-B94AED37EC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N4:N28</xm:sqref>
        </x14:conditionalFormatting>
        <x14:conditionalFormatting xmlns:xm="http://schemas.microsoft.com/office/excel/2006/main">
          <x14:cfRule type="dataBar" id="{06B94D50-89F0-428B-AF68-511E0C0195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L4:L28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D852A-06FA-4A4D-9392-0C6934301F16}">
  <dimension ref="A1:K27"/>
  <sheetViews>
    <sheetView workbookViewId="0">
      <selection activeCell="K6" sqref="K6:K11"/>
    </sheetView>
  </sheetViews>
  <sheetFormatPr defaultRowHeight="15" x14ac:dyDescent="0.25"/>
  <sheetData>
    <row r="1" spans="1:11" x14ac:dyDescent="0.25">
      <c r="A1" s="34" t="s">
        <v>308</v>
      </c>
    </row>
    <row r="2" spans="1:11" x14ac:dyDescent="0.25">
      <c r="A2" s="34" t="s">
        <v>309</v>
      </c>
    </row>
    <row r="3" spans="1:11" x14ac:dyDescent="0.25">
      <c r="A3" s="34"/>
    </row>
    <row r="4" spans="1:11" x14ac:dyDescent="0.25">
      <c r="A4" s="34" t="s">
        <v>310</v>
      </c>
    </row>
    <row r="6" spans="1:11" x14ac:dyDescent="0.25">
      <c r="K6" t="s">
        <v>15</v>
      </c>
    </row>
    <row r="7" spans="1:11" x14ac:dyDescent="0.25">
      <c r="A7" t="s">
        <v>325</v>
      </c>
      <c r="K7" t="s">
        <v>18</v>
      </c>
    </row>
    <row r="8" spans="1:11" x14ac:dyDescent="0.25">
      <c r="A8" s="35" t="s">
        <v>311</v>
      </c>
      <c r="B8" t="s">
        <v>312</v>
      </c>
      <c r="K8" t="s">
        <v>299</v>
      </c>
    </row>
    <row r="9" spans="1:11" x14ac:dyDescent="0.25">
      <c r="A9" s="18" t="s">
        <v>311</v>
      </c>
      <c r="B9" t="s">
        <v>313</v>
      </c>
      <c r="K9" t="s">
        <v>300</v>
      </c>
    </row>
    <row r="10" spans="1:11" x14ac:dyDescent="0.25">
      <c r="A10" s="35" t="s">
        <v>314</v>
      </c>
      <c r="B10" t="s">
        <v>287</v>
      </c>
      <c r="K10" t="s">
        <v>312</v>
      </c>
    </row>
    <row r="11" spans="1:11" x14ac:dyDescent="0.25">
      <c r="A11" s="35" t="s">
        <v>314</v>
      </c>
      <c r="B11" t="s">
        <v>289</v>
      </c>
      <c r="K11" t="s">
        <v>334</v>
      </c>
    </row>
    <row r="12" spans="1:11" x14ac:dyDescent="0.25">
      <c r="A12" s="35" t="s">
        <v>314</v>
      </c>
      <c r="B12" t="s">
        <v>315</v>
      </c>
      <c r="F12" s="34" t="s">
        <v>326</v>
      </c>
    </row>
    <row r="13" spans="1:11" x14ac:dyDescent="0.25">
      <c r="A13" s="35" t="s">
        <v>314</v>
      </c>
      <c r="B13" t="s">
        <v>316</v>
      </c>
      <c r="F13" s="34" t="s">
        <v>327</v>
      </c>
    </row>
    <row r="14" spans="1:11" x14ac:dyDescent="0.25">
      <c r="A14" s="35" t="s">
        <v>314</v>
      </c>
      <c r="B14" t="s">
        <v>290</v>
      </c>
      <c r="F14" s="34" t="s">
        <v>328</v>
      </c>
    </row>
    <row r="15" spans="1:11" x14ac:dyDescent="0.25">
      <c r="A15" s="35" t="s">
        <v>314</v>
      </c>
      <c r="B15" t="s">
        <v>317</v>
      </c>
    </row>
    <row r="16" spans="1:11" x14ac:dyDescent="0.25">
      <c r="A16" s="35" t="s">
        <v>314</v>
      </c>
      <c r="B16" t="s">
        <v>291</v>
      </c>
    </row>
    <row r="17" spans="1:2" x14ac:dyDescent="0.25">
      <c r="A17" s="35" t="s">
        <v>314</v>
      </c>
      <c r="B17" t="s">
        <v>292</v>
      </c>
    </row>
    <row r="18" spans="1:2" x14ac:dyDescent="0.25">
      <c r="A18" s="18" t="s">
        <v>314</v>
      </c>
      <c r="B18" t="s">
        <v>296</v>
      </c>
    </row>
    <row r="19" spans="1:2" x14ac:dyDescent="0.25">
      <c r="A19" s="35" t="s">
        <v>318</v>
      </c>
      <c r="B19" t="s">
        <v>319</v>
      </c>
    </row>
    <row r="20" spans="1:2" x14ac:dyDescent="0.25">
      <c r="A20" s="35" t="s">
        <v>318</v>
      </c>
      <c r="B20" t="s">
        <v>320</v>
      </c>
    </row>
    <row r="21" spans="1:2" x14ac:dyDescent="0.25">
      <c r="A21" s="35" t="s">
        <v>318</v>
      </c>
      <c r="B21" t="s">
        <v>321</v>
      </c>
    </row>
    <row r="22" spans="1:2" x14ac:dyDescent="0.25">
      <c r="A22" s="18" t="s">
        <v>318</v>
      </c>
      <c r="B22" t="s">
        <v>295</v>
      </c>
    </row>
    <row r="23" spans="1:2" x14ac:dyDescent="0.25">
      <c r="A23" s="35" t="s">
        <v>322</v>
      </c>
      <c r="B23" t="s">
        <v>300</v>
      </c>
    </row>
    <row r="24" spans="1:2" x14ac:dyDescent="0.25">
      <c r="A24" s="18" t="s">
        <v>322</v>
      </c>
      <c r="B24" t="s">
        <v>299</v>
      </c>
    </row>
    <row r="25" spans="1:2" x14ac:dyDescent="0.25">
      <c r="A25" s="35" t="s">
        <v>323</v>
      </c>
      <c r="B25" t="s">
        <v>288</v>
      </c>
    </row>
    <row r="26" spans="1:2" x14ac:dyDescent="0.25">
      <c r="A26" s="35" t="s">
        <v>323</v>
      </c>
      <c r="B26" t="s">
        <v>324</v>
      </c>
    </row>
    <row r="27" spans="1:2" x14ac:dyDescent="0.25">
      <c r="A27" s="18" t="s">
        <v>323</v>
      </c>
      <c r="B27" t="s">
        <v>294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6DED-8DB9-4867-8195-7FB6406907DB}">
  <dimension ref="A1:Y824"/>
  <sheetViews>
    <sheetView topLeftCell="M2" workbookViewId="0">
      <pane xSplit="1" topLeftCell="N1" activePane="topRight" state="frozen"/>
      <selection activeCell="M1" sqref="M1"/>
      <selection pane="topRight" activeCell="S1" sqref="S1"/>
    </sheetView>
  </sheetViews>
  <sheetFormatPr defaultRowHeight="15" x14ac:dyDescent="0.25"/>
  <cols>
    <col min="1" max="5" width="9.140625" style="308"/>
    <col min="6" max="6" width="13.140625" style="308" bestFit="1" customWidth="1"/>
    <col min="7" max="7" width="20.140625" style="308" bestFit="1" customWidth="1"/>
    <col min="8" max="16384" width="9.140625" style="308"/>
  </cols>
  <sheetData>
    <row r="1" spans="1:25" ht="30" x14ac:dyDescent="0.25">
      <c r="A1" s="308" t="s">
        <v>407</v>
      </c>
      <c r="B1" s="308" t="s">
        <v>53</v>
      </c>
      <c r="C1" s="308" t="s">
        <v>408</v>
      </c>
      <c r="F1" s="308" t="s">
        <v>409</v>
      </c>
      <c r="G1" s="308" t="s">
        <v>410</v>
      </c>
      <c r="M1" s="309" t="s">
        <v>53</v>
      </c>
      <c r="N1" s="309" t="s">
        <v>257</v>
      </c>
      <c r="O1" s="308" t="s">
        <v>411</v>
      </c>
      <c r="P1" s="308" t="s">
        <v>412</v>
      </c>
      <c r="R1" s="310">
        <f>CORREL(N2:N158,P2:P158)</f>
        <v>-0.3065692068590477</v>
      </c>
      <c r="S1" s="310">
        <f>CORREL(N56:N158,P56:P158)</f>
        <v>-0.33148759529284205</v>
      </c>
    </row>
    <row r="2" spans="1:25" x14ac:dyDescent="0.25">
      <c r="A2" s="311">
        <f>B2-WEEKDAY(B2,3)</f>
        <v>43843</v>
      </c>
      <c r="B2" s="312">
        <v>43846</v>
      </c>
      <c r="C2" s="308">
        <v>1</v>
      </c>
      <c r="F2" s="313">
        <v>43843</v>
      </c>
      <c r="G2" s="308">
        <v>1</v>
      </c>
      <c r="M2" s="313">
        <v>43465</v>
      </c>
      <c r="N2" s="314">
        <v>6615.4085999999998</v>
      </c>
      <c r="O2" s="308">
        <v>0</v>
      </c>
      <c r="P2" s="308">
        <v>0</v>
      </c>
      <c r="W2" s="316" t="s">
        <v>413</v>
      </c>
      <c r="Y2" s="316" t="s">
        <v>414</v>
      </c>
    </row>
    <row r="3" spans="1:25" x14ac:dyDescent="0.25">
      <c r="A3" s="311">
        <f t="shared" ref="A3:A66" si="0">B3-WEEKDAY(B3,3)</f>
        <v>43843</v>
      </c>
      <c r="B3" s="312">
        <v>43847</v>
      </c>
      <c r="C3" s="308">
        <v>0</v>
      </c>
      <c r="F3" s="313">
        <v>43850</v>
      </c>
      <c r="G3" s="308">
        <v>3</v>
      </c>
      <c r="M3" s="313">
        <v>43472</v>
      </c>
      <c r="N3" s="314">
        <v>3263.3362000000002</v>
      </c>
      <c r="O3" s="308">
        <v>0</v>
      </c>
      <c r="P3" s="308">
        <v>0</v>
      </c>
    </row>
    <row r="4" spans="1:25" x14ac:dyDescent="0.25">
      <c r="A4" s="311">
        <f t="shared" si="0"/>
        <v>43843</v>
      </c>
      <c r="B4" s="312">
        <v>43848</v>
      </c>
      <c r="C4" s="308">
        <v>0</v>
      </c>
      <c r="F4" s="313">
        <v>43857</v>
      </c>
      <c r="G4" s="308">
        <v>8</v>
      </c>
      <c r="M4" s="313">
        <v>43479</v>
      </c>
      <c r="N4" s="314">
        <v>3421.3026</v>
      </c>
      <c r="O4" s="308">
        <v>0</v>
      </c>
      <c r="P4" s="308">
        <v>0</v>
      </c>
    </row>
    <row r="5" spans="1:25" x14ac:dyDescent="0.25">
      <c r="A5" s="311">
        <f t="shared" si="0"/>
        <v>43843</v>
      </c>
      <c r="B5" s="312">
        <v>43849</v>
      </c>
      <c r="C5" s="308">
        <v>0</v>
      </c>
      <c r="F5" s="313">
        <v>43864</v>
      </c>
      <c r="G5" s="308">
        <v>3</v>
      </c>
      <c r="M5" s="313">
        <v>43486</v>
      </c>
      <c r="N5" s="314">
        <v>3393.0688</v>
      </c>
      <c r="O5" s="308">
        <v>0</v>
      </c>
      <c r="P5" s="308">
        <v>0</v>
      </c>
    </row>
    <row r="6" spans="1:25" x14ac:dyDescent="0.25">
      <c r="A6" s="311">
        <f t="shared" si="0"/>
        <v>43850</v>
      </c>
      <c r="B6" s="312">
        <v>43850</v>
      </c>
      <c r="C6" s="308">
        <v>0</v>
      </c>
      <c r="F6" s="313">
        <v>43871</v>
      </c>
      <c r="G6" s="308">
        <v>15</v>
      </c>
      <c r="M6" s="313">
        <v>43493</v>
      </c>
      <c r="N6" s="314">
        <v>3188.2903999999999</v>
      </c>
      <c r="O6" s="308">
        <v>0</v>
      </c>
      <c r="P6" s="308">
        <v>0</v>
      </c>
    </row>
    <row r="7" spans="1:25" x14ac:dyDescent="0.25">
      <c r="A7" s="311">
        <f t="shared" si="0"/>
        <v>43850</v>
      </c>
      <c r="B7" s="312">
        <v>43851</v>
      </c>
      <c r="C7" s="308">
        <v>0</v>
      </c>
      <c r="F7" s="313">
        <v>43878</v>
      </c>
      <c r="G7" s="308">
        <v>77</v>
      </c>
      <c r="M7" s="313">
        <v>43500</v>
      </c>
      <c r="N7" s="314">
        <v>2747.8924000000002</v>
      </c>
      <c r="O7" s="308">
        <v>0</v>
      </c>
      <c r="P7" s="308">
        <v>0</v>
      </c>
    </row>
    <row r="8" spans="1:25" x14ac:dyDescent="0.25">
      <c r="A8" s="311">
        <f t="shared" si="0"/>
        <v>43850</v>
      </c>
      <c r="B8" s="312">
        <v>43852</v>
      </c>
      <c r="C8" s="308">
        <v>0</v>
      </c>
      <c r="F8" s="313">
        <v>43885</v>
      </c>
      <c r="G8" s="308">
        <v>112</v>
      </c>
      <c r="M8" s="313">
        <v>43507</v>
      </c>
      <c r="N8" s="314">
        <v>3057.8366000000001</v>
      </c>
      <c r="O8" s="308">
        <v>0</v>
      </c>
      <c r="P8" s="308">
        <v>0</v>
      </c>
    </row>
    <row r="9" spans="1:25" x14ac:dyDescent="0.25">
      <c r="A9" s="311">
        <f t="shared" si="0"/>
        <v>43850</v>
      </c>
      <c r="B9" s="312">
        <v>43853</v>
      </c>
      <c r="C9" s="308">
        <v>0</v>
      </c>
      <c r="F9" s="313">
        <v>43892</v>
      </c>
      <c r="G9" s="308">
        <v>236</v>
      </c>
      <c r="M9" s="313">
        <v>43514</v>
      </c>
      <c r="N9" s="314">
        <v>3139.7464</v>
      </c>
      <c r="O9" s="308">
        <v>0</v>
      </c>
      <c r="P9" s="308">
        <v>0</v>
      </c>
    </row>
    <row r="10" spans="1:25" x14ac:dyDescent="0.25">
      <c r="A10" s="311">
        <f t="shared" si="0"/>
        <v>43850</v>
      </c>
      <c r="B10" s="312">
        <v>43854</v>
      </c>
      <c r="C10" s="308">
        <v>1</v>
      </c>
      <c r="F10" s="313">
        <v>43899</v>
      </c>
      <c r="G10" s="308">
        <v>319</v>
      </c>
      <c r="M10" s="313">
        <v>43521</v>
      </c>
      <c r="N10" s="314">
        <v>3260.9104000000002</v>
      </c>
      <c r="O10" s="308">
        <v>0</v>
      </c>
      <c r="P10" s="308">
        <v>0</v>
      </c>
    </row>
    <row r="11" spans="1:25" x14ac:dyDescent="0.25">
      <c r="A11" s="311">
        <f t="shared" si="0"/>
        <v>43850</v>
      </c>
      <c r="B11" s="312">
        <v>43855</v>
      </c>
      <c r="C11" s="308">
        <v>1</v>
      </c>
      <c r="F11" s="313">
        <v>43906</v>
      </c>
      <c r="G11" s="308">
        <v>271</v>
      </c>
      <c r="M11" s="313">
        <v>43528</v>
      </c>
      <c r="N11" s="314">
        <v>3272.5954000000002</v>
      </c>
      <c r="O11" s="308">
        <v>0</v>
      </c>
      <c r="P11" s="308">
        <v>0</v>
      </c>
    </row>
    <row r="12" spans="1:25" x14ac:dyDescent="0.25">
      <c r="A12" s="311">
        <f t="shared" si="0"/>
        <v>43850</v>
      </c>
      <c r="B12" s="312">
        <v>43856</v>
      </c>
      <c r="C12" s="308">
        <v>1</v>
      </c>
      <c r="F12" s="313">
        <v>43913</v>
      </c>
      <c r="G12" s="308">
        <v>783</v>
      </c>
      <c r="M12" s="313">
        <v>43535</v>
      </c>
      <c r="N12" s="314">
        <v>3435.9016000000001</v>
      </c>
      <c r="O12" s="308">
        <v>0</v>
      </c>
      <c r="P12" s="308">
        <v>0</v>
      </c>
    </row>
    <row r="13" spans="1:25" x14ac:dyDescent="0.25">
      <c r="A13" s="311">
        <f t="shared" si="0"/>
        <v>43857</v>
      </c>
      <c r="B13" s="312">
        <v>43857</v>
      </c>
      <c r="C13" s="308">
        <v>0</v>
      </c>
      <c r="F13" s="313">
        <v>43920</v>
      </c>
      <c r="G13" s="308">
        <v>1909</v>
      </c>
      <c r="M13" s="313">
        <v>43542</v>
      </c>
      <c r="N13" s="314">
        <v>3799.297</v>
      </c>
      <c r="O13" s="308">
        <v>0</v>
      </c>
      <c r="P13" s="308">
        <v>0</v>
      </c>
    </row>
    <row r="14" spans="1:25" x14ac:dyDescent="0.25">
      <c r="A14" s="311">
        <f t="shared" si="0"/>
        <v>43857</v>
      </c>
      <c r="B14" s="312">
        <v>43858</v>
      </c>
      <c r="C14" s="308">
        <v>3</v>
      </c>
      <c r="F14" s="313">
        <v>43927</v>
      </c>
      <c r="G14" s="308">
        <v>3479</v>
      </c>
      <c r="M14" s="313">
        <v>43549</v>
      </c>
      <c r="N14" s="314">
        <v>3630.0434</v>
      </c>
      <c r="O14" s="308">
        <v>0</v>
      </c>
      <c r="P14" s="308">
        <v>0</v>
      </c>
    </row>
    <row r="15" spans="1:25" x14ac:dyDescent="0.25">
      <c r="A15" s="311">
        <f t="shared" si="0"/>
        <v>43857</v>
      </c>
      <c r="B15" s="312">
        <v>43859</v>
      </c>
      <c r="C15" s="308">
        <v>1</v>
      </c>
      <c r="F15" s="313">
        <v>43934</v>
      </c>
      <c r="G15" s="308">
        <v>3469</v>
      </c>
      <c r="M15" s="313">
        <v>43556</v>
      </c>
      <c r="N15" s="314">
        <v>3265.643</v>
      </c>
      <c r="O15" s="308">
        <v>0</v>
      </c>
      <c r="P15" s="308">
        <v>0</v>
      </c>
    </row>
    <row r="16" spans="1:25" x14ac:dyDescent="0.25">
      <c r="A16" s="311">
        <f t="shared" si="0"/>
        <v>43857</v>
      </c>
      <c r="B16" s="312">
        <v>43860</v>
      </c>
      <c r="C16" s="308">
        <v>4</v>
      </c>
      <c r="F16" s="313">
        <v>43941</v>
      </c>
      <c r="G16" s="308">
        <v>2659</v>
      </c>
      <c r="M16" s="313">
        <v>43563</v>
      </c>
      <c r="N16" s="314">
        <v>2913.1082000000001</v>
      </c>
      <c r="O16" s="308">
        <v>0</v>
      </c>
      <c r="P16" s="308">
        <v>0</v>
      </c>
    </row>
    <row r="17" spans="1:19" x14ac:dyDescent="0.25">
      <c r="A17" s="311">
        <f t="shared" si="0"/>
        <v>43857</v>
      </c>
      <c r="B17" s="312">
        <v>43861</v>
      </c>
      <c r="C17" s="308">
        <v>0</v>
      </c>
      <c r="F17" s="313">
        <v>43948</v>
      </c>
      <c r="G17" s="308">
        <v>1645</v>
      </c>
      <c r="M17" s="313">
        <v>43570</v>
      </c>
      <c r="N17" s="314">
        <v>3123.5473999999999</v>
      </c>
      <c r="O17" s="308">
        <v>0</v>
      </c>
      <c r="P17" s="308">
        <v>0</v>
      </c>
    </row>
    <row r="18" spans="1:19" x14ac:dyDescent="0.25">
      <c r="A18" s="311">
        <f t="shared" si="0"/>
        <v>43857</v>
      </c>
      <c r="B18" s="312">
        <v>43862</v>
      </c>
      <c r="C18" s="308">
        <v>0</v>
      </c>
      <c r="F18" s="313">
        <v>43955</v>
      </c>
      <c r="G18" s="308">
        <v>773</v>
      </c>
      <c r="M18" s="313">
        <v>43577</v>
      </c>
      <c r="N18" s="314">
        <v>2910.5718000000002</v>
      </c>
      <c r="O18" s="308">
        <v>0</v>
      </c>
      <c r="P18" s="308">
        <v>0</v>
      </c>
    </row>
    <row r="19" spans="1:19" x14ac:dyDescent="0.25">
      <c r="A19" s="311">
        <f t="shared" si="0"/>
        <v>43857</v>
      </c>
      <c r="B19" s="312">
        <v>43863</v>
      </c>
      <c r="C19" s="308">
        <v>0</v>
      </c>
      <c r="F19" s="313">
        <v>43962</v>
      </c>
      <c r="G19" s="308">
        <v>439</v>
      </c>
      <c r="M19" s="313">
        <v>43584</v>
      </c>
      <c r="N19" s="314">
        <v>3988.79</v>
      </c>
      <c r="O19" s="308">
        <v>0</v>
      </c>
      <c r="P19" s="308">
        <v>0</v>
      </c>
      <c r="S19" s="308" t="s">
        <v>416</v>
      </c>
    </row>
    <row r="20" spans="1:19" x14ac:dyDescent="0.25">
      <c r="A20" s="311">
        <f t="shared" si="0"/>
        <v>43864</v>
      </c>
      <c r="B20" s="312">
        <v>43864</v>
      </c>
      <c r="C20" s="308">
        <v>0</v>
      </c>
      <c r="F20" s="313">
        <v>43969</v>
      </c>
      <c r="G20" s="308">
        <v>244</v>
      </c>
      <c r="M20" s="313">
        <v>43591</v>
      </c>
      <c r="N20" s="314">
        <v>3560.835</v>
      </c>
      <c r="O20" s="308">
        <v>0</v>
      </c>
      <c r="P20" s="308">
        <v>0</v>
      </c>
    </row>
    <row r="21" spans="1:19" x14ac:dyDescent="0.25">
      <c r="A21" s="311">
        <f t="shared" si="0"/>
        <v>43864</v>
      </c>
      <c r="B21" s="312">
        <v>43865</v>
      </c>
      <c r="C21" s="308">
        <v>1</v>
      </c>
      <c r="F21" s="313">
        <v>43976</v>
      </c>
      <c r="G21" s="308">
        <v>290</v>
      </c>
      <c r="M21" s="313">
        <v>43598</v>
      </c>
      <c r="N21" s="314">
        <v>2444.9870000000001</v>
      </c>
      <c r="O21" s="308">
        <v>0</v>
      </c>
      <c r="P21" s="308">
        <v>0</v>
      </c>
    </row>
    <row r="22" spans="1:19" x14ac:dyDescent="0.25">
      <c r="A22" s="311">
        <f t="shared" si="0"/>
        <v>43864</v>
      </c>
      <c r="B22" s="312">
        <v>43866</v>
      </c>
      <c r="C22" s="308">
        <v>2</v>
      </c>
      <c r="F22" s="313">
        <v>43983</v>
      </c>
      <c r="G22" s="308">
        <v>276</v>
      </c>
      <c r="M22" s="313">
        <v>43605</v>
      </c>
      <c r="N22" s="314">
        <v>2062.4340000000002</v>
      </c>
      <c r="O22" s="308">
        <v>0</v>
      </c>
      <c r="P22" s="308">
        <v>0</v>
      </c>
    </row>
    <row r="23" spans="1:19" x14ac:dyDescent="0.25">
      <c r="A23" s="311">
        <f t="shared" si="0"/>
        <v>43864</v>
      </c>
      <c r="B23" s="312">
        <v>43867</v>
      </c>
      <c r="C23" s="308">
        <v>0</v>
      </c>
      <c r="F23" s="313">
        <v>43990</v>
      </c>
      <c r="G23" s="308">
        <v>290</v>
      </c>
      <c r="M23" s="313">
        <v>43612</v>
      </c>
      <c r="N23" s="314">
        <v>2370.2249999999999</v>
      </c>
      <c r="O23" s="308">
        <v>0</v>
      </c>
      <c r="P23" s="308">
        <v>0</v>
      </c>
    </row>
    <row r="24" spans="1:19" x14ac:dyDescent="0.25">
      <c r="A24" s="311">
        <f t="shared" si="0"/>
        <v>43864</v>
      </c>
      <c r="B24" s="312">
        <v>43868</v>
      </c>
      <c r="C24" s="308">
        <v>0</v>
      </c>
      <c r="F24" s="313">
        <v>43997</v>
      </c>
      <c r="G24" s="308">
        <v>380</v>
      </c>
      <c r="M24" s="313">
        <v>43619</v>
      </c>
      <c r="N24" s="314">
        <v>2333.4009999999998</v>
      </c>
      <c r="O24" s="308">
        <v>0</v>
      </c>
      <c r="P24" s="308">
        <v>0</v>
      </c>
    </row>
    <row r="25" spans="1:19" x14ac:dyDescent="0.25">
      <c r="A25" s="311">
        <f t="shared" si="0"/>
        <v>43864</v>
      </c>
      <c r="B25" s="312">
        <v>43869</v>
      </c>
      <c r="C25" s="308">
        <v>0</v>
      </c>
      <c r="F25" s="313">
        <v>44004</v>
      </c>
      <c r="G25" s="308">
        <v>559</v>
      </c>
      <c r="M25" s="313">
        <v>43626</v>
      </c>
      <c r="N25" s="314">
        <v>2636.5880000000002</v>
      </c>
      <c r="O25" s="308">
        <v>0</v>
      </c>
      <c r="P25" s="308">
        <v>0</v>
      </c>
    </row>
    <row r="26" spans="1:19" x14ac:dyDescent="0.25">
      <c r="A26" s="311">
        <f t="shared" si="0"/>
        <v>43864</v>
      </c>
      <c r="B26" s="312">
        <v>43870</v>
      </c>
      <c r="C26" s="308">
        <v>0</v>
      </c>
      <c r="F26" s="313">
        <v>44011</v>
      </c>
      <c r="G26" s="308">
        <v>1273</v>
      </c>
      <c r="M26" s="313">
        <v>43633</v>
      </c>
      <c r="N26" s="314">
        <v>2338.3620000000001</v>
      </c>
      <c r="O26" s="308">
        <v>0</v>
      </c>
      <c r="P26" s="308">
        <v>0</v>
      </c>
    </row>
    <row r="27" spans="1:19" x14ac:dyDescent="0.25">
      <c r="A27" s="311">
        <f t="shared" si="0"/>
        <v>43871</v>
      </c>
      <c r="B27" s="312">
        <v>43871</v>
      </c>
      <c r="C27" s="308">
        <v>0</v>
      </c>
      <c r="F27" s="313">
        <v>44018</v>
      </c>
      <c r="G27" s="308">
        <v>2114</v>
      </c>
      <c r="M27" s="313">
        <v>43640</v>
      </c>
      <c r="N27" s="314">
        <v>2119.8870000000002</v>
      </c>
      <c r="O27" s="308">
        <v>0</v>
      </c>
      <c r="P27" s="308">
        <v>0</v>
      </c>
    </row>
    <row r="28" spans="1:19" x14ac:dyDescent="0.25">
      <c r="A28" s="311">
        <f t="shared" si="0"/>
        <v>43871</v>
      </c>
      <c r="B28" s="312">
        <v>43872</v>
      </c>
      <c r="C28" s="308">
        <v>1</v>
      </c>
      <c r="F28" s="313">
        <v>44025</v>
      </c>
      <c r="G28" s="308">
        <v>3372</v>
      </c>
      <c r="M28" s="313">
        <v>43647</v>
      </c>
      <c r="N28" s="314">
        <v>2138.6091999999999</v>
      </c>
      <c r="O28" s="308">
        <v>0</v>
      </c>
      <c r="P28" s="308">
        <v>0</v>
      </c>
    </row>
    <row r="29" spans="1:19" x14ac:dyDescent="0.25">
      <c r="A29" s="311">
        <f t="shared" si="0"/>
        <v>43871</v>
      </c>
      <c r="B29" s="312">
        <v>43873</v>
      </c>
      <c r="C29" s="308">
        <v>1</v>
      </c>
      <c r="F29" s="313">
        <v>44032</v>
      </c>
      <c r="G29" s="308">
        <v>5177</v>
      </c>
      <c r="M29" s="313">
        <v>43654</v>
      </c>
      <c r="N29" s="314">
        <v>2368.1999999999998</v>
      </c>
      <c r="O29" s="308">
        <v>0</v>
      </c>
      <c r="P29" s="308">
        <v>0</v>
      </c>
    </row>
    <row r="30" spans="1:19" x14ac:dyDescent="0.25">
      <c r="A30" s="311">
        <f t="shared" si="0"/>
        <v>43871</v>
      </c>
      <c r="B30" s="312">
        <v>43874</v>
      </c>
      <c r="C30" s="308">
        <v>3</v>
      </c>
      <c r="F30" s="313">
        <v>44039</v>
      </c>
      <c r="G30" s="308">
        <v>8541</v>
      </c>
      <c r="M30" s="313">
        <v>43661</v>
      </c>
      <c r="N30" s="314">
        <v>2907.0601999999999</v>
      </c>
      <c r="O30" s="308">
        <v>0</v>
      </c>
      <c r="P30" s="308">
        <v>0</v>
      </c>
    </row>
    <row r="31" spans="1:19" x14ac:dyDescent="0.25">
      <c r="A31" s="311">
        <f t="shared" si="0"/>
        <v>43871</v>
      </c>
      <c r="B31" s="312">
        <v>43875</v>
      </c>
      <c r="C31" s="308">
        <v>5</v>
      </c>
      <c r="F31" s="313">
        <v>44046</v>
      </c>
      <c r="G31" s="308">
        <v>9607</v>
      </c>
      <c r="M31" s="313">
        <v>43668</v>
      </c>
      <c r="N31" s="314">
        <v>2629.5998</v>
      </c>
      <c r="O31" s="308">
        <v>0</v>
      </c>
      <c r="P31" s="308">
        <v>0</v>
      </c>
    </row>
    <row r="32" spans="1:19" x14ac:dyDescent="0.25">
      <c r="A32" s="311">
        <f t="shared" si="0"/>
        <v>43871</v>
      </c>
      <c r="B32" s="312">
        <v>43876</v>
      </c>
      <c r="C32" s="308">
        <v>4</v>
      </c>
      <c r="F32" s="313">
        <v>44053</v>
      </c>
      <c r="G32" s="308">
        <v>7267</v>
      </c>
      <c r="M32" s="313">
        <v>43675</v>
      </c>
      <c r="N32" s="314">
        <v>2099.4533999999999</v>
      </c>
      <c r="O32" s="308">
        <v>0</v>
      </c>
      <c r="P32" s="308">
        <v>0</v>
      </c>
    </row>
    <row r="33" spans="1:16" x14ac:dyDescent="0.25">
      <c r="A33" s="311">
        <f t="shared" si="0"/>
        <v>43871</v>
      </c>
      <c r="B33" s="312">
        <v>43877</v>
      </c>
      <c r="C33" s="308">
        <v>1</v>
      </c>
      <c r="F33" s="313">
        <v>44060</v>
      </c>
      <c r="G33" s="308">
        <v>6544</v>
      </c>
      <c r="M33" s="313">
        <v>43682</v>
      </c>
      <c r="N33" s="314">
        <v>1787.5029910999999</v>
      </c>
      <c r="O33" s="308">
        <v>0</v>
      </c>
      <c r="P33" s="308">
        <v>0</v>
      </c>
    </row>
    <row r="34" spans="1:16" x14ac:dyDescent="0.25">
      <c r="A34" s="311">
        <f t="shared" si="0"/>
        <v>43878</v>
      </c>
      <c r="B34" s="312">
        <v>43878</v>
      </c>
      <c r="C34" s="308">
        <v>6</v>
      </c>
      <c r="F34" s="313">
        <v>44067</v>
      </c>
      <c r="G34" s="308">
        <v>5271</v>
      </c>
      <c r="M34" s="313">
        <v>43689</v>
      </c>
      <c r="N34" s="314">
        <v>2088.5522922</v>
      </c>
      <c r="O34" s="308">
        <v>0</v>
      </c>
      <c r="P34" s="308">
        <v>0</v>
      </c>
    </row>
    <row r="35" spans="1:16" x14ac:dyDescent="0.25">
      <c r="A35" s="311">
        <f t="shared" si="0"/>
        <v>43878</v>
      </c>
      <c r="B35" s="312">
        <v>43879</v>
      </c>
      <c r="C35" s="308">
        <v>8</v>
      </c>
      <c r="F35" s="313">
        <v>44074</v>
      </c>
      <c r="G35" s="308">
        <v>3920</v>
      </c>
      <c r="M35" s="313">
        <v>43696</v>
      </c>
      <c r="N35" s="314">
        <v>1776.6108254999999</v>
      </c>
      <c r="O35" s="308">
        <v>0</v>
      </c>
      <c r="P35" s="308">
        <v>0</v>
      </c>
    </row>
    <row r="36" spans="1:16" x14ac:dyDescent="0.25">
      <c r="A36" s="311">
        <f t="shared" si="0"/>
        <v>43878</v>
      </c>
      <c r="B36" s="312">
        <v>43880</v>
      </c>
      <c r="C36" s="308">
        <v>9</v>
      </c>
      <c r="F36" s="313">
        <v>44081</v>
      </c>
      <c r="G36" s="308">
        <v>3725</v>
      </c>
      <c r="M36" s="313">
        <v>43703</v>
      </c>
      <c r="N36" s="314">
        <v>2039.9804532999999</v>
      </c>
      <c r="O36" s="308">
        <v>0</v>
      </c>
      <c r="P36" s="308">
        <v>0</v>
      </c>
    </row>
    <row r="37" spans="1:16" x14ac:dyDescent="0.25">
      <c r="A37" s="311">
        <f t="shared" si="0"/>
        <v>43878</v>
      </c>
      <c r="B37" s="312">
        <v>43881</v>
      </c>
      <c r="C37" s="308">
        <v>8</v>
      </c>
      <c r="F37" s="313">
        <v>44088</v>
      </c>
      <c r="G37" s="308">
        <v>3443</v>
      </c>
      <c r="M37" s="313">
        <v>43710</v>
      </c>
      <c r="N37" s="314">
        <v>2400.1203177000002</v>
      </c>
      <c r="O37" s="308">
        <v>0</v>
      </c>
      <c r="P37" s="308">
        <v>0</v>
      </c>
    </row>
    <row r="38" spans="1:16" x14ac:dyDescent="0.25">
      <c r="A38" s="311">
        <f t="shared" si="0"/>
        <v>43878</v>
      </c>
      <c r="B38" s="312">
        <v>43882</v>
      </c>
      <c r="C38" s="308">
        <v>13</v>
      </c>
      <c r="F38" s="313">
        <v>44095</v>
      </c>
      <c r="G38" s="308">
        <v>2997</v>
      </c>
      <c r="M38" s="313">
        <v>43717</v>
      </c>
      <c r="N38" s="314">
        <v>2209.0785933000002</v>
      </c>
      <c r="O38" s="308">
        <v>0</v>
      </c>
      <c r="P38" s="308">
        <v>0</v>
      </c>
    </row>
    <row r="39" spans="1:16" x14ac:dyDescent="0.25">
      <c r="A39" s="311">
        <f t="shared" si="0"/>
        <v>43878</v>
      </c>
      <c r="B39" s="312">
        <v>43883</v>
      </c>
      <c r="C39" s="308">
        <v>23</v>
      </c>
      <c r="F39" s="313">
        <v>44102</v>
      </c>
      <c r="G39" s="308">
        <v>3502</v>
      </c>
      <c r="M39" s="313">
        <v>43724</v>
      </c>
      <c r="N39" s="314">
        <v>2719.6609991999999</v>
      </c>
      <c r="O39" s="308">
        <v>0</v>
      </c>
      <c r="P39" s="308">
        <v>0</v>
      </c>
    </row>
    <row r="40" spans="1:16" x14ac:dyDescent="0.25">
      <c r="A40" s="311">
        <f t="shared" si="0"/>
        <v>43878</v>
      </c>
      <c r="B40" s="312">
        <v>43884</v>
      </c>
      <c r="C40" s="308">
        <v>10</v>
      </c>
      <c r="F40" s="313">
        <v>44109</v>
      </c>
      <c r="G40" s="308">
        <v>3580</v>
      </c>
      <c r="M40" s="313">
        <v>43731</v>
      </c>
      <c r="N40" s="314">
        <v>3286.1407745000001</v>
      </c>
      <c r="O40" s="308">
        <v>0</v>
      </c>
      <c r="P40" s="308">
        <v>0</v>
      </c>
    </row>
    <row r="41" spans="1:16" x14ac:dyDescent="0.25">
      <c r="A41" s="311">
        <f t="shared" si="0"/>
        <v>43885</v>
      </c>
      <c r="B41" s="312">
        <v>43885</v>
      </c>
      <c r="C41" s="308">
        <v>16</v>
      </c>
      <c r="F41" s="313">
        <v>44116</v>
      </c>
      <c r="G41" s="308">
        <v>3682</v>
      </c>
      <c r="M41" s="313">
        <v>43738</v>
      </c>
      <c r="N41" s="314">
        <v>2595.6002432999999</v>
      </c>
      <c r="O41" s="308">
        <v>0</v>
      </c>
      <c r="P41" s="308">
        <v>0</v>
      </c>
    </row>
    <row r="42" spans="1:16" x14ac:dyDescent="0.25">
      <c r="A42" s="311">
        <f t="shared" si="0"/>
        <v>43885</v>
      </c>
      <c r="B42" s="312">
        <v>43886</v>
      </c>
      <c r="C42" s="308">
        <v>8</v>
      </c>
      <c r="F42" s="313">
        <v>44123</v>
      </c>
      <c r="G42" s="308">
        <v>3948</v>
      </c>
      <c r="M42" s="313">
        <v>43745</v>
      </c>
      <c r="N42" s="314">
        <v>2091.1566938999999</v>
      </c>
      <c r="O42" s="308">
        <v>0</v>
      </c>
      <c r="P42" s="308">
        <v>0</v>
      </c>
    </row>
    <row r="43" spans="1:16" x14ac:dyDescent="0.25">
      <c r="A43" s="311">
        <f t="shared" si="0"/>
        <v>43885</v>
      </c>
      <c r="B43" s="312">
        <v>43887</v>
      </c>
      <c r="C43" s="308">
        <v>22</v>
      </c>
      <c r="F43" s="313">
        <v>44130</v>
      </c>
      <c r="G43" s="308">
        <v>4810</v>
      </c>
      <c r="M43" s="313">
        <v>43752</v>
      </c>
      <c r="N43" s="314">
        <v>2628.4198000000001</v>
      </c>
      <c r="O43" s="308">
        <v>0</v>
      </c>
      <c r="P43" s="308">
        <v>0</v>
      </c>
    </row>
    <row r="44" spans="1:16" x14ac:dyDescent="0.25">
      <c r="A44" s="311">
        <f t="shared" si="0"/>
        <v>43885</v>
      </c>
      <c r="B44" s="312">
        <v>43888</v>
      </c>
      <c r="C44" s="308">
        <v>24</v>
      </c>
      <c r="F44" s="313">
        <v>44137</v>
      </c>
      <c r="G44" s="308">
        <v>6364</v>
      </c>
      <c r="M44" s="313">
        <v>43759</v>
      </c>
      <c r="N44" s="314">
        <v>3030.4119999999998</v>
      </c>
      <c r="O44" s="308">
        <v>0</v>
      </c>
      <c r="P44" s="308">
        <v>0</v>
      </c>
    </row>
    <row r="45" spans="1:16" x14ac:dyDescent="0.25">
      <c r="A45" s="311">
        <f t="shared" si="0"/>
        <v>43885</v>
      </c>
      <c r="B45" s="312">
        <v>43889</v>
      </c>
      <c r="C45" s="308">
        <v>19</v>
      </c>
      <c r="F45" s="313">
        <v>44144</v>
      </c>
      <c r="G45" s="308">
        <v>10062</v>
      </c>
      <c r="M45" s="313">
        <v>43766</v>
      </c>
      <c r="N45" s="314">
        <v>2893.9313999999999</v>
      </c>
      <c r="O45" s="308">
        <v>0</v>
      </c>
      <c r="P45" s="308">
        <v>0</v>
      </c>
    </row>
    <row r="46" spans="1:16" x14ac:dyDescent="0.25">
      <c r="A46" s="311">
        <f t="shared" si="0"/>
        <v>43885</v>
      </c>
      <c r="B46" s="312">
        <v>43890</v>
      </c>
      <c r="C46" s="308">
        <v>9</v>
      </c>
      <c r="F46" s="313">
        <v>44151</v>
      </c>
      <c r="G46" s="308">
        <v>14330</v>
      </c>
      <c r="M46" s="313">
        <v>43773</v>
      </c>
      <c r="N46" s="314">
        <v>3303.7620000000002</v>
      </c>
      <c r="O46" s="308">
        <v>0</v>
      </c>
      <c r="P46" s="308">
        <v>0</v>
      </c>
    </row>
    <row r="47" spans="1:16" x14ac:dyDescent="0.25">
      <c r="A47" s="311">
        <f t="shared" si="0"/>
        <v>43885</v>
      </c>
      <c r="B47" s="312">
        <v>43891</v>
      </c>
      <c r="C47" s="308">
        <v>14</v>
      </c>
      <c r="F47" s="313">
        <v>44158</v>
      </c>
      <c r="G47" s="308">
        <v>14374</v>
      </c>
      <c r="M47" s="313">
        <v>43780</v>
      </c>
      <c r="N47" s="314">
        <v>3343.6831999999999</v>
      </c>
      <c r="O47" s="308">
        <v>0</v>
      </c>
      <c r="P47" s="308">
        <v>0</v>
      </c>
    </row>
    <row r="48" spans="1:16" x14ac:dyDescent="0.25">
      <c r="A48" s="311">
        <f t="shared" si="0"/>
        <v>43892</v>
      </c>
      <c r="B48" s="312">
        <v>43892</v>
      </c>
      <c r="C48" s="308">
        <v>14</v>
      </c>
      <c r="F48" s="313">
        <v>44165</v>
      </c>
      <c r="G48" s="308">
        <v>15304</v>
      </c>
      <c r="M48" s="313">
        <v>43787</v>
      </c>
      <c r="N48" s="314">
        <v>3508.569</v>
      </c>
      <c r="O48" s="308">
        <v>0</v>
      </c>
      <c r="P48" s="308">
        <v>0</v>
      </c>
    </row>
    <row r="49" spans="1:16" x14ac:dyDescent="0.25">
      <c r="A49" s="311">
        <f t="shared" si="0"/>
        <v>43892</v>
      </c>
      <c r="B49" s="312">
        <v>43893</v>
      </c>
      <c r="C49" s="308">
        <v>22</v>
      </c>
      <c r="F49" s="313">
        <v>44172</v>
      </c>
      <c r="G49" s="308">
        <v>17615</v>
      </c>
      <c r="M49" s="313">
        <v>43794</v>
      </c>
      <c r="N49" s="314">
        <v>4228.7539999999999</v>
      </c>
      <c r="O49" s="308">
        <v>0</v>
      </c>
      <c r="P49" s="308">
        <v>0</v>
      </c>
    </row>
    <row r="50" spans="1:16" x14ac:dyDescent="0.25">
      <c r="A50" s="311">
        <f t="shared" si="0"/>
        <v>43892</v>
      </c>
      <c r="B50" s="312">
        <v>43894</v>
      </c>
      <c r="C50" s="308">
        <v>34</v>
      </c>
      <c r="F50" s="313">
        <v>44179</v>
      </c>
      <c r="G50" s="308">
        <v>18547</v>
      </c>
      <c r="M50" s="313">
        <v>43801</v>
      </c>
      <c r="N50" s="314">
        <v>4923.6319999999996</v>
      </c>
      <c r="O50" s="308">
        <v>0</v>
      </c>
      <c r="P50" s="308">
        <v>0</v>
      </c>
    </row>
    <row r="51" spans="1:16" x14ac:dyDescent="0.25">
      <c r="A51" s="311">
        <f t="shared" si="0"/>
        <v>43892</v>
      </c>
      <c r="B51" s="312">
        <v>43895</v>
      </c>
      <c r="C51" s="308">
        <v>33</v>
      </c>
      <c r="F51" s="313">
        <v>44186</v>
      </c>
      <c r="G51" s="308">
        <v>22110</v>
      </c>
      <c r="M51" s="313">
        <v>43808</v>
      </c>
      <c r="N51" s="314">
        <v>5410.9359999999997</v>
      </c>
      <c r="O51" s="308">
        <v>0</v>
      </c>
      <c r="P51" s="308">
        <v>0</v>
      </c>
    </row>
    <row r="52" spans="1:16" x14ac:dyDescent="0.25">
      <c r="A52" s="311">
        <f t="shared" si="0"/>
        <v>43892</v>
      </c>
      <c r="B52" s="312">
        <v>43896</v>
      </c>
      <c r="C52" s="308">
        <v>54</v>
      </c>
      <c r="F52" s="313">
        <v>44193</v>
      </c>
      <c r="G52" s="308">
        <v>23834</v>
      </c>
      <c r="M52" s="313">
        <v>43815</v>
      </c>
      <c r="N52" s="314">
        <v>5673.9470000000001</v>
      </c>
      <c r="O52" s="308">
        <v>0</v>
      </c>
      <c r="P52" s="308">
        <v>0</v>
      </c>
    </row>
    <row r="53" spans="1:16" x14ac:dyDescent="0.25">
      <c r="A53" s="311">
        <f t="shared" si="0"/>
        <v>43892</v>
      </c>
      <c r="B53" s="312">
        <v>43897</v>
      </c>
      <c r="C53" s="308">
        <v>44</v>
      </c>
      <c r="F53" s="313">
        <v>44200</v>
      </c>
      <c r="G53" s="308">
        <v>43850</v>
      </c>
      <c r="M53" s="313">
        <v>43822</v>
      </c>
      <c r="N53" s="314">
        <v>5300.9369999999999</v>
      </c>
      <c r="O53" s="308">
        <v>0</v>
      </c>
      <c r="P53" s="308">
        <v>0</v>
      </c>
    </row>
    <row r="54" spans="1:16" x14ac:dyDescent="0.25">
      <c r="A54" s="311">
        <f t="shared" si="0"/>
        <v>43892</v>
      </c>
      <c r="B54" s="312">
        <v>43898</v>
      </c>
      <c r="C54" s="308">
        <v>35</v>
      </c>
      <c r="F54" s="313">
        <v>44207</v>
      </c>
      <c r="G54" s="308">
        <v>41947</v>
      </c>
      <c r="M54" s="313">
        <v>43829</v>
      </c>
      <c r="N54" s="314">
        <v>9136.7279999999992</v>
      </c>
      <c r="O54" s="308">
        <v>0</v>
      </c>
      <c r="P54" s="308">
        <v>0</v>
      </c>
    </row>
    <row r="55" spans="1:16" x14ac:dyDescent="0.25">
      <c r="A55" s="311">
        <f t="shared" si="0"/>
        <v>43899</v>
      </c>
      <c r="B55" s="312">
        <v>43899</v>
      </c>
      <c r="C55" s="308">
        <v>27</v>
      </c>
      <c r="F55" s="313">
        <v>44214</v>
      </c>
      <c r="G55" s="308">
        <v>35208</v>
      </c>
      <c r="M55" s="313">
        <v>43836</v>
      </c>
      <c r="N55" s="314">
        <v>4326.2790000000005</v>
      </c>
      <c r="O55" s="308">
        <v>0</v>
      </c>
      <c r="P55" s="308">
        <v>0</v>
      </c>
    </row>
    <row r="56" spans="1:16" x14ac:dyDescent="0.25">
      <c r="A56" s="311">
        <f t="shared" si="0"/>
        <v>43899</v>
      </c>
      <c r="B56" s="312">
        <v>43900</v>
      </c>
      <c r="C56" s="308">
        <v>60</v>
      </c>
      <c r="F56" s="313">
        <v>44221</v>
      </c>
      <c r="G56" s="308">
        <v>24251</v>
      </c>
      <c r="M56" s="313">
        <v>43843</v>
      </c>
      <c r="N56" s="314">
        <v>3749.933</v>
      </c>
      <c r="O56" s="308">
        <v>1</v>
      </c>
      <c r="P56" s="308">
        <v>0</v>
      </c>
    </row>
    <row r="57" spans="1:16" x14ac:dyDescent="0.25">
      <c r="A57" s="311">
        <f t="shared" si="0"/>
        <v>43899</v>
      </c>
      <c r="B57" s="312">
        <v>43901</v>
      </c>
      <c r="C57" s="308">
        <v>52</v>
      </c>
      <c r="F57" s="313">
        <v>44228</v>
      </c>
      <c r="G57" s="308">
        <v>15600</v>
      </c>
      <c r="M57" s="313">
        <v>43850</v>
      </c>
      <c r="N57" s="314">
        <v>3372.596</v>
      </c>
      <c r="O57" s="308">
        <v>3</v>
      </c>
      <c r="P57" s="308">
        <v>0</v>
      </c>
    </row>
    <row r="58" spans="1:16" x14ac:dyDescent="0.25">
      <c r="A58" s="311">
        <f t="shared" si="0"/>
        <v>43899</v>
      </c>
      <c r="B58" s="312">
        <v>43902</v>
      </c>
      <c r="C58" s="308">
        <v>55</v>
      </c>
      <c r="F58" s="313">
        <v>44235</v>
      </c>
      <c r="G58" s="308">
        <v>10369</v>
      </c>
      <c r="M58" s="313">
        <v>43857</v>
      </c>
      <c r="N58" s="314">
        <v>3218.8850000000002</v>
      </c>
      <c r="O58" s="308">
        <v>8</v>
      </c>
      <c r="P58" s="308">
        <v>0</v>
      </c>
    </row>
    <row r="59" spans="1:16" x14ac:dyDescent="0.25">
      <c r="A59" s="311">
        <f t="shared" si="0"/>
        <v>43899</v>
      </c>
      <c r="B59" s="312">
        <v>43903</v>
      </c>
      <c r="C59" s="308">
        <v>34</v>
      </c>
      <c r="F59" s="313">
        <v>44242</v>
      </c>
      <c r="G59" s="308">
        <v>8806</v>
      </c>
      <c r="M59" s="313">
        <v>43864</v>
      </c>
      <c r="N59" s="314">
        <v>3202.8890000000001</v>
      </c>
      <c r="O59" s="308">
        <v>3</v>
      </c>
      <c r="P59" s="308">
        <v>69</v>
      </c>
    </row>
    <row r="60" spans="1:16" x14ac:dyDescent="0.25">
      <c r="A60" s="311">
        <f t="shared" si="0"/>
        <v>43899</v>
      </c>
      <c r="B60" s="312">
        <v>43904</v>
      </c>
      <c r="C60" s="308">
        <v>62</v>
      </c>
      <c r="F60" s="313">
        <v>44249</v>
      </c>
      <c r="G60" s="308">
        <v>7063</v>
      </c>
      <c r="M60" s="313">
        <v>43871</v>
      </c>
      <c r="N60" s="314">
        <v>3133.306</v>
      </c>
      <c r="O60" s="308">
        <v>15</v>
      </c>
      <c r="P60" s="308">
        <v>82</v>
      </c>
    </row>
    <row r="61" spans="1:16" x14ac:dyDescent="0.25">
      <c r="A61" s="311">
        <f t="shared" si="0"/>
        <v>43899</v>
      </c>
      <c r="B61" s="312">
        <v>43905</v>
      </c>
      <c r="C61" s="308">
        <v>29</v>
      </c>
      <c r="F61" s="313">
        <v>44256</v>
      </c>
      <c r="G61" s="308">
        <v>7230</v>
      </c>
      <c r="M61" s="313">
        <v>43878</v>
      </c>
      <c r="N61" s="314">
        <v>2822.41</v>
      </c>
      <c r="O61" s="308">
        <v>77</v>
      </c>
      <c r="P61" s="308">
        <v>408</v>
      </c>
    </row>
    <row r="62" spans="1:16" x14ac:dyDescent="0.25">
      <c r="A62" s="311">
        <f t="shared" si="0"/>
        <v>43906</v>
      </c>
      <c r="B62" s="312">
        <v>43906</v>
      </c>
      <c r="C62" s="308">
        <v>16</v>
      </c>
      <c r="F62" s="313">
        <v>44263</v>
      </c>
      <c r="G62" s="308">
        <v>7915</v>
      </c>
      <c r="M62" s="313">
        <v>43885</v>
      </c>
      <c r="N62" s="314">
        <v>2771.2530000000002</v>
      </c>
      <c r="O62" s="308">
        <v>112</v>
      </c>
      <c r="P62" s="308">
        <v>1110</v>
      </c>
    </row>
    <row r="63" spans="1:16" x14ac:dyDescent="0.25">
      <c r="A63" s="311">
        <f t="shared" si="0"/>
        <v>43906</v>
      </c>
      <c r="B63" s="312">
        <v>43907</v>
      </c>
      <c r="C63" s="308">
        <v>45</v>
      </c>
      <c r="F63" s="313">
        <v>44270</v>
      </c>
      <c r="G63" s="308">
        <v>8910</v>
      </c>
      <c r="M63" s="313">
        <v>43892</v>
      </c>
      <c r="N63" s="314">
        <v>2876.7788</v>
      </c>
      <c r="O63" s="308">
        <v>236</v>
      </c>
      <c r="P63" s="308">
        <v>2033</v>
      </c>
    </row>
    <row r="64" spans="1:16" x14ac:dyDescent="0.25">
      <c r="A64" s="311">
        <f t="shared" si="0"/>
        <v>43906</v>
      </c>
      <c r="B64" s="312">
        <v>43908</v>
      </c>
      <c r="C64" s="308">
        <v>39</v>
      </c>
      <c r="F64" s="313">
        <v>44277</v>
      </c>
      <c r="G64" s="308">
        <v>11996</v>
      </c>
      <c r="M64" s="313">
        <v>43899</v>
      </c>
      <c r="N64" s="314">
        <v>3143.154</v>
      </c>
      <c r="O64" s="308">
        <v>319</v>
      </c>
      <c r="P64" s="308">
        <v>3580</v>
      </c>
    </row>
    <row r="65" spans="1:16" x14ac:dyDescent="0.25">
      <c r="A65" s="311">
        <f t="shared" si="0"/>
        <v>43906</v>
      </c>
      <c r="B65" s="312">
        <v>43909</v>
      </c>
      <c r="C65" s="308">
        <v>39</v>
      </c>
      <c r="F65" s="313">
        <v>44284</v>
      </c>
      <c r="G65" s="308">
        <v>16803</v>
      </c>
      <c r="M65" s="313">
        <v>43906</v>
      </c>
      <c r="N65" s="314">
        <v>3419.8249999999998</v>
      </c>
      <c r="O65" s="308">
        <v>271</v>
      </c>
      <c r="P65" s="308">
        <v>4791</v>
      </c>
    </row>
    <row r="66" spans="1:16" x14ac:dyDescent="0.25">
      <c r="A66" s="311">
        <f t="shared" si="0"/>
        <v>43906</v>
      </c>
      <c r="B66" s="312">
        <v>43910</v>
      </c>
      <c r="C66" s="308">
        <v>52</v>
      </c>
      <c r="F66" s="313">
        <v>44291</v>
      </c>
      <c r="G66" s="308">
        <v>21220</v>
      </c>
      <c r="M66" s="313">
        <v>43913</v>
      </c>
      <c r="N66" s="314">
        <v>3562.8429999999998</v>
      </c>
      <c r="O66" s="308">
        <v>783</v>
      </c>
      <c r="P66" s="308">
        <v>6847</v>
      </c>
    </row>
    <row r="67" spans="1:16" x14ac:dyDescent="0.25">
      <c r="A67" s="311">
        <f t="shared" ref="A67:A130" si="1">B67-WEEKDAY(B67,3)</f>
        <v>43906</v>
      </c>
      <c r="B67" s="312">
        <v>43911</v>
      </c>
      <c r="C67" s="308">
        <v>35</v>
      </c>
      <c r="F67" s="313">
        <v>44298</v>
      </c>
      <c r="G67" s="308">
        <v>27811</v>
      </c>
      <c r="M67" s="313">
        <v>43920</v>
      </c>
      <c r="N67" s="314">
        <v>3158.502</v>
      </c>
      <c r="O67" s="308">
        <v>1909</v>
      </c>
      <c r="P67" s="308">
        <v>14455</v>
      </c>
    </row>
    <row r="68" spans="1:16" x14ac:dyDescent="0.25">
      <c r="A68" s="311">
        <f t="shared" si="1"/>
        <v>43906</v>
      </c>
      <c r="B68" s="312">
        <v>43912</v>
      </c>
      <c r="C68" s="308">
        <v>45</v>
      </c>
      <c r="F68" s="313">
        <v>44305</v>
      </c>
      <c r="G68" s="308">
        <v>33290</v>
      </c>
      <c r="M68" s="313">
        <v>43927</v>
      </c>
      <c r="N68" s="314">
        <v>3059.7860000000001</v>
      </c>
      <c r="O68" s="308">
        <v>3479</v>
      </c>
      <c r="P68" s="308">
        <v>32032</v>
      </c>
    </row>
    <row r="69" spans="1:16" x14ac:dyDescent="0.25">
      <c r="A69" s="311">
        <f t="shared" si="1"/>
        <v>43913</v>
      </c>
      <c r="B69" s="312">
        <v>43913</v>
      </c>
      <c r="C69" s="308">
        <v>39</v>
      </c>
      <c r="F69" s="313">
        <v>44312</v>
      </c>
      <c r="G69" s="308">
        <v>36479</v>
      </c>
      <c r="M69" s="313">
        <v>43934</v>
      </c>
      <c r="N69" s="314">
        <v>3314.3726000000001</v>
      </c>
      <c r="O69" s="308">
        <v>3469</v>
      </c>
      <c r="P69" s="308">
        <v>55376</v>
      </c>
    </row>
    <row r="70" spans="1:16" x14ac:dyDescent="0.25">
      <c r="A70" s="311">
        <f t="shared" si="1"/>
        <v>43913</v>
      </c>
      <c r="B70" s="312">
        <v>43914</v>
      </c>
      <c r="C70" s="308">
        <v>89</v>
      </c>
      <c r="F70" s="313">
        <v>44319</v>
      </c>
      <c r="G70" s="308">
        <v>36825</v>
      </c>
      <c r="M70" s="313">
        <v>43941</v>
      </c>
      <c r="N70" s="314">
        <v>3567.4180000000001</v>
      </c>
      <c r="O70" s="308">
        <v>2659</v>
      </c>
      <c r="P70" s="308">
        <v>72762</v>
      </c>
    </row>
    <row r="71" spans="1:16" x14ac:dyDescent="0.25">
      <c r="A71" s="311">
        <f t="shared" si="1"/>
        <v>43913</v>
      </c>
      <c r="B71" s="312">
        <v>43915</v>
      </c>
      <c r="C71" s="308">
        <v>93</v>
      </c>
      <c r="F71" s="313">
        <v>44326</v>
      </c>
      <c r="G71" s="308">
        <v>43023</v>
      </c>
      <c r="M71" s="313">
        <v>43948</v>
      </c>
      <c r="N71" s="314">
        <v>3901.7629999999999</v>
      </c>
      <c r="O71" s="308">
        <v>1645</v>
      </c>
      <c r="P71" s="308">
        <v>80793</v>
      </c>
    </row>
    <row r="72" spans="1:16" x14ac:dyDescent="0.25">
      <c r="A72" s="311">
        <f t="shared" si="1"/>
        <v>43913</v>
      </c>
      <c r="B72" s="312">
        <v>43916</v>
      </c>
      <c r="C72" s="308">
        <v>93</v>
      </c>
      <c r="F72" s="313">
        <v>44333</v>
      </c>
      <c r="G72" s="308">
        <v>34743</v>
      </c>
      <c r="M72" s="313">
        <v>43955</v>
      </c>
      <c r="N72" s="314">
        <v>5046.4160000000002</v>
      </c>
      <c r="O72" s="308">
        <v>773</v>
      </c>
      <c r="P72" s="308">
        <v>65216</v>
      </c>
    </row>
    <row r="73" spans="1:16" x14ac:dyDescent="0.25">
      <c r="A73" s="311">
        <f t="shared" si="1"/>
        <v>43913</v>
      </c>
      <c r="B73" s="312">
        <v>43917</v>
      </c>
      <c r="C73" s="308">
        <v>96</v>
      </c>
      <c r="F73" s="313">
        <v>44340</v>
      </c>
      <c r="G73" s="308">
        <v>25426</v>
      </c>
      <c r="M73" s="313">
        <v>43962</v>
      </c>
      <c r="N73" s="314">
        <v>2917.4960000000001</v>
      </c>
      <c r="O73" s="308">
        <v>439</v>
      </c>
      <c r="P73" s="308">
        <v>31626</v>
      </c>
    </row>
    <row r="74" spans="1:16" x14ac:dyDescent="0.25">
      <c r="A74" s="311">
        <f t="shared" si="1"/>
        <v>43913</v>
      </c>
      <c r="B74" s="312">
        <v>43918</v>
      </c>
      <c r="C74" s="308">
        <v>222</v>
      </c>
      <c r="F74" s="313">
        <v>44347</v>
      </c>
      <c r="G74" s="308">
        <v>17531</v>
      </c>
      <c r="M74" s="313">
        <v>43969</v>
      </c>
      <c r="N74" s="314">
        <v>2438.703</v>
      </c>
      <c r="O74" s="308">
        <v>244</v>
      </c>
      <c r="P74" s="308">
        <v>18237</v>
      </c>
    </row>
    <row r="75" spans="1:16" x14ac:dyDescent="0.25">
      <c r="A75" s="311">
        <f t="shared" si="1"/>
        <v>43913</v>
      </c>
      <c r="B75" s="312">
        <v>43919</v>
      </c>
      <c r="C75" s="308">
        <v>151</v>
      </c>
      <c r="F75" s="313">
        <v>44354</v>
      </c>
      <c r="G75" s="308">
        <v>12684</v>
      </c>
      <c r="M75" s="313">
        <v>43976</v>
      </c>
      <c r="N75" s="314">
        <v>2513.098</v>
      </c>
      <c r="O75" s="308">
        <v>290</v>
      </c>
      <c r="P75" s="308">
        <v>11274</v>
      </c>
    </row>
    <row r="76" spans="1:16" x14ac:dyDescent="0.25">
      <c r="A76" s="311">
        <f t="shared" si="1"/>
        <v>43920</v>
      </c>
      <c r="B76" s="312">
        <v>43920</v>
      </c>
      <c r="C76" s="308">
        <v>80</v>
      </c>
      <c r="F76" s="313">
        <v>44361</v>
      </c>
      <c r="G76" s="308">
        <v>10024</v>
      </c>
      <c r="M76" s="313">
        <v>43983</v>
      </c>
      <c r="N76" s="314">
        <v>2626.8847999999998</v>
      </c>
      <c r="O76" s="308">
        <v>276</v>
      </c>
      <c r="P76" s="308">
        <v>8127</v>
      </c>
    </row>
    <row r="77" spans="1:16" x14ac:dyDescent="0.25">
      <c r="A77" s="311">
        <f t="shared" si="1"/>
        <v>43920</v>
      </c>
      <c r="B77" s="312">
        <v>43921</v>
      </c>
      <c r="C77" s="308">
        <v>227</v>
      </c>
      <c r="F77" s="313">
        <v>44368</v>
      </c>
      <c r="G77" s="308">
        <v>10348</v>
      </c>
      <c r="M77" s="313">
        <v>43990</v>
      </c>
      <c r="N77" s="314">
        <v>2521.5673999999999</v>
      </c>
      <c r="O77" s="308">
        <v>290</v>
      </c>
      <c r="P77" s="308">
        <v>6200</v>
      </c>
    </row>
    <row r="78" spans="1:16" x14ac:dyDescent="0.25">
      <c r="A78" s="311">
        <f t="shared" si="1"/>
        <v>43920</v>
      </c>
      <c r="B78" s="312">
        <v>43922</v>
      </c>
      <c r="C78" s="308">
        <v>257</v>
      </c>
      <c r="F78" s="313">
        <v>44375</v>
      </c>
      <c r="G78" s="308">
        <v>11032</v>
      </c>
      <c r="M78" s="313">
        <v>43997</v>
      </c>
      <c r="N78" s="314">
        <v>2595.0816</v>
      </c>
      <c r="O78" s="308">
        <v>380</v>
      </c>
      <c r="P78" s="308">
        <v>5170</v>
      </c>
    </row>
    <row r="79" spans="1:16" x14ac:dyDescent="0.25">
      <c r="A79" s="311">
        <f t="shared" si="1"/>
        <v>43920</v>
      </c>
      <c r="B79" s="312">
        <v>43923</v>
      </c>
      <c r="C79" s="308">
        <v>281</v>
      </c>
      <c r="F79" s="313">
        <v>44382</v>
      </c>
      <c r="G79" s="308">
        <v>13831</v>
      </c>
      <c r="M79" s="313">
        <v>44004</v>
      </c>
      <c r="N79" s="314">
        <v>2317.5666000000001</v>
      </c>
      <c r="O79" s="308">
        <v>559</v>
      </c>
      <c r="P79" s="308">
        <v>5213</v>
      </c>
    </row>
    <row r="80" spans="1:16" x14ac:dyDescent="0.25">
      <c r="A80" s="311">
        <f t="shared" si="1"/>
        <v>43920</v>
      </c>
      <c r="B80" s="312">
        <v>43924</v>
      </c>
      <c r="C80" s="308">
        <v>353</v>
      </c>
      <c r="F80" s="313">
        <v>44389</v>
      </c>
      <c r="G80" s="308">
        <v>20833</v>
      </c>
      <c r="M80" s="313">
        <v>44011</v>
      </c>
      <c r="N80" s="314">
        <v>2311.7271999999998</v>
      </c>
      <c r="O80" s="308">
        <v>1273</v>
      </c>
      <c r="P80" s="308">
        <v>8039</v>
      </c>
    </row>
    <row r="81" spans="1:16" x14ac:dyDescent="0.25">
      <c r="A81" s="311">
        <f t="shared" si="1"/>
        <v>43920</v>
      </c>
      <c r="B81" s="312">
        <v>43925</v>
      </c>
      <c r="C81" s="308">
        <v>365</v>
      </c>
      <c r="F81" s="313">
        <v>44396</v>
      </c>
      <c r="G81" s="308">
        <v>29233</v>
      </c>
      <c r="M81" s="313">
        <v>44018</v>
      </c>
      <c r="N81" s="314">
        <v>2084.36</v>
      </c>
      <c r="O81" s="308">
        <v>2114</v>
      </c>
      <c r="P81" s="308">
        <v>14162</v>
      </c>
    </row>
    <row r="82" spans="1:16" x14ac:dyDescent="0.25">
      <c r="A82" s="311">
        <f t="shared" si="1"/>
        <v>43920</v>
      </c>
      <c r="B82" s="312">
        <v>43926</v>
      </c>
      <c r="C82" s="308">
        <v>346</v>
      </c>
      <c r="F82" s="313">
        <v>44403</v>
      </c>
      <c r="G82" s="308">
        <v>66169</v>
      </c>
      <c r="M82" s="313">
        <v>44025</v>
      </c>
      <c r="N82" s="314">
        <v>1803.5540000000001</v>
      </c>
      <c r="O82" s="308">
        <v>3372</v>
      </c>
      <c r="P82" s="308">
        <v>23157</v>
      </c>
    </row>
    <row r="83" spans="1:16" x14ac:dyDescent="0.25">
      <c r="A83" s="311">
        <f t="shared" si="1"/>
        <v>43927</v>
      </c>
      <c r="B83" s="312">
        <v>43927</v>
      </c>
      <c r="C83" s="308">
        <v>248</v>
      </c>
      <c r="F83" s="313">
        <v>44410</v>
      </c>
      <c r="G83" s="308">
        <v>96416</v>
      </c>
      <c r="M83" s="313">
        <v>44032</v>
      </c>
      <c r="N83" s="314">
        <v>2308.6379999999999</v>
      </c>
      <c r="O83" s="308">
        <v>5177</v>
      </c>
      <c r="P83" s="308">
        <v>37723</v>
      </c>
    </row>
    <row r="84" spans="1:16" x14ac:dyDescent="0.25">
      <c r="A84" s="311">
        <f t="shared" si="1"/>
        <v>43927</v>
      </c>
      <c r="B84" s="312">
        <v>43928</v>
      </c>
      <c r="C84" s="308">
        <v>365</v>
      </c>
      <c r="F84" s="313">
        <v>44417</v>
      </c>
      <c r="G84" s="308">
        <v>116567</v>
      </c>
      <c r="M84" s="313">
        <v>44039</v>
      </c>
      <c r="N84" s="314">
        <v>1681.4770000000001</v>
      </c>
      <c r="O84" s="308">
        <v>8541</v>
      </c>
      <c r="P84" s="308">
        <v>58686</v>
      </c>
    </row>
    <row r="85" spans="1:16" x14ac:dyDescent="0.25">
      <c r="A85" s="311">
        <f t="shared" si="1"/>
        <v>43927</v>
      </c>
      <c r="B85" s="312">
        <v>43929</v>
      </c>
      <c r="C85" s="308">
        <v>522</v>
      </c>
      <c r="F85" s="313">
        <v>44424</v>
      </c>
      <c r="G85" s="308">
        <v>158446</v>
      </c>
      <c r="M85" s="313">
        <v>44046</v>
      </c>
      <c r="N85" s="314">
        <v>1698.9580000000001</v>
      </c>
      <c r="O85" s="308">
        <v>9607</v>
      </c>
      <c r="P85" s="308">
        <v>84298</v>
      </c>
    </row>
    <row r="86" spans="1:16" x14ac:dyDescent="0.25">
      <c r="A86" s="311">
        <f t="shared" si="1"/>
        <v>43927</v>
      </c>
      <c r="B86" s="312">
        <v>43930</v>
      </c>
      <c r="C86" s="308">
        <v>574</v>
      </c>
      <c r="F86" s="313">
        <v>44431</v>
      </c>
      <c r="G86" s="308">
        <v>154526</v>
      </c>
      <c r="M86" s="313">
        <v>44053</v>
      </c>
      <c r="N86" s="314">
        <v>1965.9408000000001</v>
      </c>
      <c r="O86" s="308">
        <v>7267</v>
      </c>
      <c r="P86" s="308">
        <v>92756</v>
      </c>
    </row>
    <row r="87" spans="1:16" x14ac:dyDescent="0.25">
      <c r="A87" s="311">
        <f t="shared" si="1"/>
        <v>43927</v>
      </c>
      <c r="B87" s="312">
        <v>43931</v>
      </c>
      <c r="C87" s="308">
        <v>640</v>
      </c>
      <c r="F87" s="313">
        <v>44438</v>
      </c>
      <c r="G87" s="308">
        <v>115229</v>
      </c>
      <c r="M87" s="313">
        <v>44060</v>
      </c>
      <c r="N87" s="314">
        <v>1871.8240000000001</v>
      </c>
      <c r="O87" s="308">
        <v>6544</v>
      </c>
      <c r="P87" s="308">
        <v>83397</v>
      </c>
    </row>
    <row r="88" spans="1:16" x14ac:dyDescent="0.25">
      <c r="A88" s="311">
        <f t="shared" si="1"/>
        <v>43927</v>
      </c>
      <c r="B88" s="312">
        <v>43932</v>
      </c>
      <c r="C88" s="308">
        <v>644</v>
      </c>
      <c r="F88" s="313">
        <v>44445</v>
      </c>
      <c r="G88" s="308">
        <v>65727</v>
      </c>
      <c r="M88" s="313">
        <v>44067</v>
      </c>
      <c r="N88" s="314">
        <v>1690.0229999999999</v>
      </c>
      <c r="O88" s="308">
        <v>5271</v>
      </c>
      <c r="P88" s="308">
        <v>71409</v>
      </c>
    </row>
    <row r="89" spans="1:16" x14ac:dyDescent="0.25">
      <c r="A89" s="311">
        <f t="shared" si="1"/>
        <v>43927</v>
      </c>
      <c r="B89" s="312">
        <v>43933</v>
      </c>
      <c r="C89" s="308">
        <v>486</v>
      </c>
      <c r="F89" s="313">
        <v>44452</v>
      </c>
      <c r="G89" s="308">
        <v>34703</v>
      </c>
      <c r="M89" s="313">
        <v>44074</v>
      </c>
      <c r="N89" s="314">
        <v>2260.8270000000002</v>
      </c>
      <c r="O89" s="308">
        <v>3920</v>
      </c>
      <c r="P89" s="308">
        <v>58991</v>
      </c>
    </row>
    <row r="90" spans="1:16" x14ac:dyDescent="0.25">
      <c r="A90" s="311">
        <f t="shared" si="1"/>
        <v>43934</v>
      </c>
      <c r="B90" s="312">
        <v>43934</v>
      </c>
      <c r="C90" s="308">
        <v>387</v>
      </c>
      <c r="F90" s="313">
        <v>44459</v>
      </c>
      <c r="G90" s="308">
        <v>17363</v>
      </c>
      <c r="M90" s="313">
        <v>44081</v>
      </c>
      <c r="N90" s="314">
        <v>1901.249</v>
      </c>
      <c r="O90" s="308">
        <v>3725</v>
      </c>
      <c r="P90" s="308">
        <v>48482</v>
      </c>
    </row>
    <row r="91" spans="1:16" x14ac:dyDescent="0.25">
      <c r="A91" s="311">
        <f t="shared" si="1"/>
        <v>43934</v>
      </c>
      <c r="B91" s="312">
        <v>43935</v>
      </c>
      <c r="C91" s="308">
        <v>446</v>
      </c>
      <c r="F91" s="313">
        <v>44466</v>
      </c>
      <c r="G91" s="308">
        <v>10030</v>
      </c>
      <c r="M91" s="313">
        <v>44088</v>
      </c>
      <c r="N91" s="314">
        <v>2045.1849999999999</v>
      </c>
      <c r="O91" s="308">
        <v>3443</v>
      </c>
      <c r="P91" s="308">
        <v>43314</v>
      </c>
    </row>
    <row r="92" spans="1:16" x14ac:dyDescent="0.25">
      <c r="A92" s="311">
        <f t="shared" si="1"/>
        <v>43934</v>
      </c>
      <c r="B92" s="312">
        <v>43936</v>
      </c>
      <c r="C92" s="308">
        <v>552</v>
      </c>
      <c r="F92" s="313">
        <v>44473</v>
      </c>
      <c r="G92" s="308">
        <v>5878</v>
      </c>
      <c r="M92" s="313">
        <v>44095</v>
      </c>
      <c r="N92" s="314">
        <v>2476.0920000000001</v>
      </c>
      <c r="O92" s="308">
        <v>2997</v>
      </c>
      <c r="P92" s="308">
        <v>39801</v>
      </c>
    </row>
    <row r="93" spans="1:16" x14ac:dyDescent="0.25">
      <c r="A93" s="311">
        <f t="shared" si="1"/>
        <v>43934</v>
      </c>
      <c r="B93" s="312">
        <v>43937</v>
      </c>
      <c r="C93" s="308">
        <v>558</v>
      </c>
      <c r="F93" s="313">
        <v>44480</v>
      </c>
      <c r="G93" s="308">
        <v>3778</v>
      </c>
      <c r="M93" s="313">
        <v>44102</v>
      </c>
      <c r="N93" s="314">
        <v>2227.672</v>
      </c>
      <c r="O93" s="308">
        <v>3502</v>
      </c>
      <c r="P93" s="308">
        <v>37345</v>
      </c>
    </row>
    <row r="94" spans="1:16" x14ac:dyDescent="0.25">
      <c r="A94" s="311">
        <f t="shared" si="1"/>
        <v>43934</v>
      </c>
      <c r="B94" s="312">
        <v>43938</v>
      </c>
      <c r="C94" s="308">
        <v>572</v>
      </c>
      <c r="F94" s="313">
        <v>44487</v>
      </c>
      <c r="G94" s="308">
        <v>2214</v>
      </c>
      <c r="M94" s="313">
        <v>44109</v>
      </c>
      <c r="N94" s="314">
        <v>2680.17</v>
      </c>
      <c r="O94" s="308">
        <v>3580</v>
      </c>
      <c r="P94" s="308">
        <v>36462</v>
      </c>
    </row>
    <row r="95" spans="1:16" x14ac:dyDescent="0.25">
      <c r="A95" s="311">
        <f t="shared" si="1"/>
        <v>43934</v>
      </c>
      <c r="B95" s="312">
        <v>43939</v>
      </c>
      <c r="C95" s="308">
        <v>577</v>
      </c>
      <c r="F95" s="313">
        <v>44494</v>
      </c>
      <c r="G95" s="308">
        <v>1948</v>
      </c>
      <c r="M95" s="313">
        <v>44116</v>
      </c>
      <c r="N95" s="314">
        <v>2623.2429999999999</v>
      </c>
      <c r="O95" s="308">
        <v>3682</v>
      </c>
      <c r="P95" s="308">
        <v>36543</v>
      </c>
    </row>
    <row r="96" spans="1:16" x14ac:dyDescent="0.25">
      <c r="A96" s="311">
        <f t="shared" si="1"/>
        <v>43934</v>
      </c>
      <c r="B96" s="312">
        <v>43940</v>
      </c>
      <c r="C96" s="308">
        <v>377</v>
      </c>
      <c r="F96" s="313">
        <v>44501</v>
      </c>
      <c r="G96" s="308">
        <v>1345</v>
      </c>
      <c r="M96" s="313">
        <v>44123</v>
      </c>
      <c r="N96" s="314">
        <v>2639.86</v>
      </c>
      <c r="O96" s="308">
        <v>3948</v>
      </c>
      <c r="P96" s="308">
        <v>36481</v>
      </c>
    </row>
    <row r="97" spans="1:16" x14ac:dyDescent="0.25">
      <c r="A97" s="311">
        <f t="shared" si="1"/>
        <v>43941</v>
      </c>
      <c r="B97" s="312">
        <v>43941</v>
      </c>
      <c r="C97" s="308">
        <v>346</v>
      </c>
      <c r="F97" s="313">
        <v>44508</v>
      </c>
      <c r="G97" s="308">
        <v>1259</v>
      </c>
      <c r="M97" s="313">
        <v>44130</v>
      </c>
      <c r="N97" s="314">
        <v>2330.9784</v>
      </c>
      <c r="O97" s="308">
        <v>4810</v>
      </c>
      <c r="P97" s="308">
        <v>41175</v>
      </c>
    </row>
    <row r="98" spans="1:16" x14ac:dyDescent="0.25">
      <c r="A98" s="311">
        <f t="shared" si="1"/>
        <v>43941</v>
      </c>
      <c r="B98" s="312">
        <v>43942</v>
      </c>
      <c r="C98" s="308">
        <v>389</v>
      </c>
      <c r="F98" s="313">
        <v>44515</v>
      </c>
      <c r="G98" s="308">
        <v>950</v>
      </c>
      <c r="M98" s="313">
        <v>44137</v>
      </c>
      <c r="N98" s="314">
        <v>2588.2671999999998</v>
      </c>
      <c r="O98" s="308">
        <v>6364</v>
      </c>
      <c r="P98" s="308">
        <v>50644</v>
      </c>
    </row>
    <row r="99" spans="1:16" x14ac:dyDescent="0.25">
      <c r="A99" s="311">
        <f t="shared" si="1"/>
        <v>43941</v>
      </c>
      <c r="B99" s="312">
        <v>43943</v>
      </c>
      <c r="C99" s="308">
        <v>446</v>
      </c>
      <c r="F99" s="313">
        <v>44522</v>
      </c>
      <c r="G99" s="308">
        <v>631</v>
      </c>
      <c r="M99" s="313">
        <v>44144</v>
      </c>
      <c r="N99" s="314">
        <v>2667.4879999999998</v>
      </c>
      <c r="O99" s="308">
        <v>10062</v>
      </c>
      <c r="P99" s="308">
        <v>72727</v>
      </c>
    </row>
    <row r="100" spans="1:16" x14ac:dyDescent="0.25">
      <c r="A100" s="311">
        <f t="shared" si="1"/>
        <v>43941</v>
      </c>
      <c r="B100" s="312">
        <v>43944</v>
      </c>
      <c r="C100" s="308">
        <v>439</v>
      </c>
      <c r="F100" s="313">
        <v>44529</v>
      </c>
      <c r="G100" s="308">
        <v>785</v>
      </c>
      <c r="M100" s="313">
        <v>44151</v>
      </c>
      <c r="N100" s="314">
        <v>2532.3090000000002</v>
      </c>
      <c r="O100" s="308">
        <v>14330</v>
      </c>
      <c r="P100" s="308">
        <v>104427</v>
      </c>
    </row>
    <row r="101" spans="1:16" x14ac:dyDescent="0.25">
      <c r="A101" s="311">
        <f t="shared" si="1"/>
        <v>43941</v>
      </c>
      <c r="B101" s="312">
        <v>43945</v>
      </c>
      <c r="C101" s="308">
        <v>444</v>
      </c>
      <c r="F101" s="313">
        <v>44536</v>
      </c>
      <c r="G101" s="308">
        <v>804</v>
      </c>
      <c r="M101" s="313">
        <v>44158</v>
      </c>
      <c r="N101" s="314">
        <v>2690.2</v>
      </c>
      <c r="O101" s="308">
        <v>14374</v>
      </c>
      <c r="P101" s="308">
        <v>135335</v>
      </c>
    </row>
    <row r="102" spans="1:16" x14ac:dyDescent="0.25">
      <c r="A102" s="311">
        <f t="shared" si="1"/>
        <v>43941</v>
      </c>
      <c r="B102" s="312">
        <v>43946</v>
      </c>
      <c r="C102" s="308">
        <v>371</v>
      </c>
      <c r="F102" s="313">
        <v>44543</v>
      </c>
      <c r="G102" s="308">
        <v>1040</v>
      </c>
      <c r="M102" s="313">
        <v>44165</v>
      </c>
      <c r="N102" s="314">
        <v>3224.0569999999998</v>
      </c>
      <c r="O102" s="308">
        <v>15304</v>
      </c>
      <c r="P102" s="308">
        <v>150650</v>
      </c>
    </row>
    <row r="103" spans="1:16" x14ac:dyDescent="0.25">
      <c r="A103" s="311">
        <f t="shared" si="1"/>
        <v>43941</v>
      </c>
      <c r="B103" s="312">
        <v>43947</v>
      </c>
      <c r="C103" s="308">
        <v>224</v>
      </c>
      <c r="F103" s="313">
        <v>44550</v>
      </c>
      <c r="G103" s="308">
        <v>1569</v>
      </c>
      <c r="M103" s="313">
        <v>44172</v>
      </c>
      <c r="N103" s="314">
        <v>3576.201</v>
      </c>
      <c r="O103" s="308">
        <v>17615</v>
      </c>
      <c r="P103" s="308">
        <v>165312</v>
      </c>
    </row>
    <row r="104" spans="1:16" x14ac:dyDescent="0.25">
      <c r="A104" s="311">
        <f t="shared" si="1"/>
        <v>43948</v>
      </c>
      <c r="B104" s="312">
        <v>43948</v>
      </c>
      <c r="C104" s="308">
        <v>182</v>
      </c>
      <c r="F104" s="313">
        <v>44557</v>
      </c>
      <c r="G104" s="308">
        <v>2706</v>
      </c>
      <c r="M104" s="313">
        <v>44179</v>
      </c>
      <c r="N104" s="314">
        <v>4375.1620000000003</v>
      </c>
      <c r="O104" s="308">
        <v>18547</v>
      </c>
      <c r="P104" s="308">
        <v>180774</v>
      </c>
    </row>
    <row r="105" spans="1:16" x14ac:dyDescent="0.25">
      <c r="A105" s="311">
        <f t="shared" si="1"/>
        <v>43948</v>
      </c>
      <c r="B105" s="312">
        <v>43949</v>
      </c>
      <c r="C105" s="308">
        <v>279</v>
      </c>
      <c r="F105" s="313">
        <v>44564</v>
      </c>
      <c r="G105" s="308">
        <v>32565</v>
      </c>
      <c r="M105" s="313">
        <v>44186</v>
      </c>
      <c r="N105" s="314">
        <v>5466.7079999999996</v>
      </c>
      <c r="O105" s="308">
        <v>22110</v>
      </c>
      <c r="P105" s="308">
        <v>199986</v>
      </c>
    </row>
    <row r="106" spans="1:16" x14ac:dyDescent="0.25">
      <c r="A106" s="311">
        <f t="shared" si="1"/>
        <v>43948</v>
      </c>
      <c r="B106" s="312">
        <v>43950</v>
      </c>
      <c r="C106" s="308">
        <v>217</v>
      </c>
      <c r="F106" s="313">
        <v>44571</v>
      </c>
      <c r="G106" s="308">
        <v>128076</v>
      </c>
      <c r="M106" s="313">
        <v>44193</v>
      </c>
      <c r="N106" s="314">
        <v>5014.2961999999998</v>
      </c>
      <c r="O106" s="308">
        <v>23834</v>
      </c>
      <c r="P106" s="308">
        <v>248207</v>
      </c>
    </row>
    <row r="107" spans="1:16" x14ac:dyDescent="0.25">
      <c r="A107" s="311">
        <f t="shared" si="1"/>
        <v>43948</v>
      </c>
      <c r="B107" s="312">
        <v>43951</v>
      </c>
      <c r="C107" s="308">
        <v>202</v>
      </c>
      <c r="F107" s="313">
        <v>44578</v>
      </c>
      <c r="G107" s="308">
        <v>330423</v>
      </c>
      <c r="M107" s="313">
        <v>44200</v>
      </c>
      <c r="N107" s="314">
        <v>3542.346</v>
      </c>
      <c r="O107" s="308">
        <v>43850</v>
      </c>
      <c r="P107" s="308">
        <v>336001</v>
      </c>
    </row>
    <row r="108" spans="1:16" x14ac:dyDescent="0.25">
      <c r="A108" s="311">
        <f t="shared" si="1"/>
        <v>43948</v>
      </c>
      <c r="B108" s="312">
        <v>43952</v>
      </c>
      <c r="C108" s="308">
        <v>282</v>
      </c>
      <c r="F108" s="313">
        <v>44585</v>
      </c>
      <c r="G108" s="308">
        <v>537372</v>
      </c>
      <c r="M108" s="313">
        <v>44207</v>
      </c>
      <c r="N108" s="314">
        <v>3725.3726000000001</v>
      </c>
      <c r="O108" s="308">
        <v>41947</v>
      </c>
      <c r="P108" s="308">
        <v>458077</v>
      </c>
    </row>
    <row r="109" spans="1:16" x14ac:dyDescent="0.25">
      <c r="A109" s="311">
        <f t="shared" si="1"/>
        <v>43948</v>
      </c>
      <c r="B109" s="312">
        <v>43953</v>
      </c>
      <c r="C109" s="308">
        <v>288</v>
      </c>
      <c r="F109" s="313">
        <v>44592</v>
      </c>
      <c r="G109" s="308">
        <v>608630</v>
      </c>
      <c r="M109" s="313">
        <v>44214</v>
      </c>
      <c r="N109" s="314">
        <v>2888.4609999999998</v>
      </c>
      <c r="O109" s="308">
        <v>35208</v>
      </c>
      <c r="P109" s="308">
        <v>466373</v>
      </c>
    </row>
    <row r="110" spans="1:16" x14ac:dyDescent="0.25">
      <c r="A110" s="311">
        <f t="shared" si="1"/>
        <v>43948</v>
      </c>
      <c r="B110" s="312">
        <v>43954</v>
      </c>
      <c r="C110" s="308">
        <v>195</v>
      </c>
      <c r="F110" s="313">
        <v>44599</v>
      </c>
      <c r="G110" s="308">
        <v>534863</v>
      </c>
      <c r="M110" s="313">
        <v>44221</v>
      </c>
      <c r="N110" s="314">
        <v>2989.74</v>
      </c>
      <c r="O110" s="308">
        <v>24251</v>
      </c>
      <c r="P110" s="308">
        <v>379603</v>
      </c>
    </row>
    <row r="111" spans="1:16" x14ac:dyDescent="0.25">
      <c r="A111" s="311">
        <f t="shared" si="1"/>
        <v>43955</v>
      </c>
      <c r="B111" s="312">
        <v>43955</v>
      </c>
      <c r="C111" s="308">
        <v>181</v>
      </c>
      <c r="F111" s="313">
        <v>44606</v>
      </c>
      <c r="G111" s="308">
        <v>518117</v>
      </c>
      <c r="M111" s="313">
        <v>44228</v>
      </c>
      <c r="N111" s="314">
        <v>2873.759</v>
      </c>
      <c r="O111" s="308">
        <v>15600</v>
      </c>
      <c r="P111" s="308">
        <v>273986</v>
      </c>
    </row>
    <row r="112" spans="1:16" x14ac:dyDescent="0.25">
      <c r="A112" s="311">
        <f t="shared" si="1"/>
        <v>43955</v>
      </c>
      <c r="B112" s="312">
        <v>43956</v>
      </c>
      <c r="C112" s="308">
        <v>119</v>
      </c>
      <c r="F112" s="313">
        <v>44613</v>
      </c>
      <c r="G112" s="308">
        <v>425344</v>
      </c>
      <c r="M112" s="313">
        <v>44235</v>
      </c>
      <c r="N112" s="314">
        <v>3136.3690000000001</v>
      </c>
      <c r="O112" s="308">
        <v>10369</v>
      </c>
      <c r="P112" s="308">
        <v>188856</v>
      </c>
    </row>
    <row r="113" spans="1:16" x14ac:dyDescent="0.25">
      <c r="A113" s="311">
        <f t="shared" si="1"/>
        <v>43955</v>
      </c>
      <c r="B113" s="312">
        <v>43957</v>
      </c>
      <c r="C113" s="308">
        <v>104</v>
      </c>
      <c r="F113" s="313">
        <v>44620</v>
      </c>
      <c r="G113" s="308">
        <v>391371</v>
      </c>
      <c r="M113" s="313">
        <v>44242</v>
      </c>
      <c r="N113" s="314">
        <v>2806.6509999999998</v>
      </c>
      <c r="O113" s="308">
        <v>8806</v>
      </c>
      <c r="P113" s="308">
        <v>134751</v>
      </c>
    </row>
    <row r="114" spans="1:16" x14ac:dyDescent="0.25">
      <c r="A114" s="311">
        <f t="shared" si="1"/>
        <v>43955</v>
      </c>
      <c r="B114" s="312">
        <v>43958</v>
      </c>
      <c r="C114" s="308">
        <v>107</v>
      </c>
      <c r="F114" s="313">
        <v>44627</v>
      </c>
      <c r="G114" s="308">
        <v>342394</v>
      </c>
      <c r="M114" s="313">
        <v>44249</v>
      </c>
      <c r="N114" s="314">
        <v>2924.2049999999999</v>
      </c>
      <c r="O114" s="308">
        <v>7063</v>
      </c>
      <c r="P114" s="308">
        <v>105920</v>
      </c>
    </row>
    <row r="115" spans="1:16" x14ac:dyDescent="0.25">
      <c r="A115" s="311">
        <f t="shared" si="1"/>
        <v>43955</v>
      </c>
      <c r="B115" s="312">
        <v>43959</v>
      </c>
      <c r="C115" s="308">
        <v>88</v>
      </c>
      <c r="F115" s="313">
        <v>44634</v>
      </c>
      <c r="G115" s="308">
        <v>298859</v>
      </c>
      <c r="M115" s="313">
        <v>44256</v>
      </c>
      <c r="N115" s="314">
        <v>3187.7530000000002</v>
      </c>
      <c r="O115" s="308">
        <v>7230</v>
      </c>
      <c r="P115" s="308">
        <v>86925</v>
      </c>
    </row>
    <row r="116" spans="1:16" x14ac:dyDescent="0.25">
      <c r="A116" s="311">
        <f t="shared" si="1"/>
        <v>43955</v>
      </c>
      <c r="B116" s="312">
        <v>43960</v>
      </c>
      <c r="C116" s="308">
        <v>108</v>
      </c>
      <c r="F116" s="313">
        <v>44641</v>
      </c>
      <c r="G116" s="308">
        <v>259051</v>
      </c>
      <c r="M116" s="313">
        <v>44263</v>
      </c>
      <c r="N116" s="314">
        <v>3264.335</v>
      </c>
      <c r="O116" s="308">
        <v>7915</v>
      </c>
      <c r="P116" s="308">
        <v>83422</v>
      </c>
    </row>
    <row r="117" spans="1:16" x14ac:dyDescent="0.25">
      <c r="A117" s="311">
        <f t="shared" si="1"/>
        <v>43955</v>
      </c>
      <c r="B117" s="312">
        <v>43961</v>
      </c>
      <c r="C117" s="308">
        <v>66</v>
      </c>
      <c r="F117" s="313">
        <v>44648</v>
      </c>
      <c r="G117" s="308">
        <v>302085</v>
      </c>
      <c r="M117" s="313">
        <v>44270</v>
      </c>
      <c r="N117" s="314">
        <v>2798.3530000000001</v>
      </c>
      <c r="O117" s="308">
        <v>8910</v>
      </c>
      <c r="P117" s="308">
        <v>88301</v>
      </c>
    </row>
    <row r="118" spans="1:16" x14ac:dyDescent="0.25">
      <c r="A118" s="311">
        <f t="shared" si="1"/>
        <v>43962</v>
      </c>
      <c r="B118" s="312">
        <v>43962</v>
      </c>
      <c r="C118" s="308">
        <v>58</v>
      </c>
      <c r="F118" s="313">
        <v>44655</v>
      </c>
      <c r="G118" s="308">
        <v>338867</v>
      </c>
      <c r="M118" s="313">
        <v>44277</v>
      </c>
      <c r="N118" s="314">
        <v>2891.3319999999999</v>
      </c>
      <c r="O118" s="308">
        <v>11996</v>
      </c>
      <c r="P118" s="308">
        <v>102999</v>
      </c>
    </row>
    <row r="119" spans="1:16" x14ac:dyDescent="0.25">
      <c r="A119" s="311">
        <f t="shared" si="1"/>
        <v>43962</v>
      </c>
      <c r="B119" s="312">
        <v>43963</v>
      </c>
      <c r="C119" s="308">
        <v>87</v>
      </c>
      <c r="F119" s="313">
        <v>44662</v>
      </c>
      <c r="G119" s="308">
        <v>332164</v>
      </c>
      <c r="M119" s="315">
        <v>44284</v>
      </c>
      <c r="N119" s="314">
        <v>2592.2440000000001</v>
      </c>
      <c r="O119" s="308">
        <v>16803</v>
      </c>
      <c r="P119" s="308">
        <v>140618</v>
      </c>
    </row>
    <row r="120" spans="1:16" x14ac:dyDescent="0.25">
      <c r="A120" s="311">
        <f t="shared" si="1"/>
        <v>43962</v>
      </c>
      <c r="B120" s="312">
        <v>43964</v>
      </c>
      <c r="C120" s="308">
        <v>55</v>
      </c>
      <c r="F120" s="313" t="s">
        <v>218</v>
      </c>
      <c r="G120" s="308">
        <v>7108098</v>
      </c>
      <c r="M120" s="315">
        <v>44291</v>
      </c>
      <c r="N120" s="314">
        <v>1891.991</v>
      </c>
      <c r="O120" s="308">
        <v>21220</v>
      </c>
      <c r="P120" s="308">
        <v>189898</v>
      </c>
    </row>
    <row r="121" spans="1:16" x14ac:dyDescent="0.25">
      <c r="A121" s="311">
        <f t="shared" si="1"/>
        <v>43962</v>
      </c>
      <c r="B121" s="312">
        <v>43965</v>
      </c>
      <c r="C121" s="308">
        <v>99</v>
      </c>
      <c r="M121" s="315">
        <v>44298</v>
      </c>
      <c r="N121" s="314">
        <v>1919.7719999999999</v>
      </c>
      <c r="O121" s="308">
        <v>27811</v>
      </c>
      <c r="P121" s="308">
        <v>243064</v>
      </c>
    </row>
    <row r="122" spans="1:16" x14ac:dyDescent="0.25">
      <c r="A122" s="311">
        <f t="shared" si="1"/>
        <v>43962</v>
      </c>
      <c r="B122" s="312">
        <v>43966</v>
      </c>
      <c r="C122" s="308">
        <v>55</v>
      </c>
      <c r="M122" s="315">
        <v>44305</v>
      </c>
      <c r="N122" s="314">
        <v>1866.537</v>
      </c>
      <c r="O122" s="308">
        <v>33290</v>
      </c>
      <c r="P122" s="308">
        <v>321690</v>
      </c>
    </row>
    <row r="123" spans="1:16" x14ac:dyDescent="0.25">
      <c r="A123" s="311">
        <f t="shared" si="1"/>
        <v>43962</v>
      </c>
      <c r="B123" s="312">
        <v>43967</v>
      </c>
      <c r="C123" s="308">
        <v>56</v>
      </c>
      <c r="M123" s="315">
        <v>44312</v>
      </c>
      <c r="N123" s="314">
        <v>2192.3620000000001</v>
      </c>
      <c r="O123" s="308">
        <v>36479</v>
      </c>
      <c r="P123" s="308">
        <v>390309</v>
      </c>
    </row>
    <row r="124" spans="1:16" x14ac:dyDescent="0.25">
      <c r="A124" s="311">
        <f t="shared" si="1"/>
        <v>43962</v>
      </c>
      <c r="B124" s="312">
        <v>43968</v>
      </c>
      <c r="C124" s="308">
        <v>29</v>
      </c>
      <c r="M124" s="315">
        <v>44319</v>
      </c>
      <c r="N124" s="314">
        <v>2553.4520000000002</v>
      </c>
      <c r="O124" s="308">
        <v>36825</v>
      </c>
      <c r="P124" s="308">
        <v>442495</v>
      </c>
    </row>
    <row r="125" spans="1:16" x14ac:dyDescent="0.25">
      <c r="A125" s="311">
        <f t="shared" si="1"/>
        <v>43969</v>
      </c>
      <c r="B125" s="312">
        <v>43969</v>
      </c>
      <c r="C125" s="308">
        <v>30</v>
      </c>
      <c r="M125" s="315">
        <v>44326</v>
      </c>
      <c r="N125" s="314">
        <v>1684.5509999999999</v>
      </c>
      <c r="O125" s="308">
        <v>43023</v>
      </c>
      <c r="P125" s="308">
        <v>497983</v>
      </c>
    </row>
    <row r="126" spans="1:16" x14ac:dyDescent="0.25">
      <c r="A126" s="311">
        <f t="shared" si="1"/>
        <v>43969</v>
      </c>
      <c r="B126" s="312">
        <v>43970</v>
      </c>
      <c r="C126" s="308">
        <v>32</v>
      </c>
      <c r="M126" s="313">
        <v>44333</v>
      </c>
      <c r="N126" s="314">
        <v>1411.5029999999999</v>
      </c>
      <c r="O126" s="308">
        <v>34743</v>
      </c>
      <c r="P126" s="308">
        <v>466834</v>
      </c>
    </row>
    <row r="127" spans="1:16" x14ac:dyDescent="0.25">
      <c r="A127" s="311">
        <f t="shared" si="1"/>
        <v>43969</v>
      </c>
      <c r="B127" s="312">
        <v>43971</v>
      </c>
      <c r="C127" s="308">
        <v>37</v>
      </c>
      <c r="M127" s="313">
        <v>44340</v>
      </c>
      <c r="N127" s="314">
        <v>1621.7049999999999</v>
      </c>
      <c r="O127" s="308">
        <v>25426</v>
      </c>
      <c r="P127" s="308">
        <v>404663</v>
      </c>
    </row>
    <row r="128" spans="1:16" x14ac:dyDescent="0.25">
      <c r="A128" s="311">
        <f t="shared" si="1"/>
        <v>43969</v>
      </c>
      <c r="B128" s="312">
        <v>43972</v>
      </c>
      <c r="C128" s="308">
        <v>45</v>
      </c>
      <c r="M128" s="313">
        <v>44347</v>
      </c>
      <c r="N128" s="314">
        <v>1611.71</v>
      </c>
      <c r="O128" s="308">
        <v>17531</v>
      </c>
      <c r="P128" s="308">
        <v>319482</v>
      </c>
    </row>
    <row r="129" spans="1:16" x14ac:dyDescent="0.25">
      <c r="A129" s="311">
        <f t="shared" si="1"/>
        <v>43969</v>
      </c>
      <c r="B129" s="312">
        <v>43973</v>
      </c>
      <c r="C129" s="308">
        <v>30</v>
      </c>
      <c r="M129" s="313">
        <v>44354</v>
      </c>
      <c r="N129" s="314">
        <v>1987.6949999999999</v>
      </c>
      <c r="O129" s="308">
        <v>12684</v>
      </c>
      <c r="P129" s="308">
        <v>239299</v>
      </c>
    </row>
    <row r="130" spans="1:16" x14ac:dyDescent="0.25">
      <c r="A130" s="311">
        <f t="shared" si="1"/>
        <v>43969</v>
      </c>
      <c r="B130" s="312">
        <v>43974</v>
      </c>
      <c r="C130" s="308">
        <v>30</v>
      </c>
      <c r="M130" s="313">
        <v>44361</v>
      </c>
      <c r="N130" s="314">
        <v>1744.856</v>
      </c>
      <c r="O130" s="308">
        <v>10024</v>
      </c>
      <c r="P130" s="308">
        <v>162492</v>
      </c>
    </row>
    <row r="131" spans="1:16" x14ac:dyDescent="0.25">
      <c r="A131" s="311">
        <f t="shared" ref="A131:A194" si="2">B131-WEEKDAY(B131,3)</f>
        <v>43969</v>
      </c>
      <c r="B131" s="312">
        <v>43975</v>
      </c>
      <c r="C131" s="308">
        <v>40</v>
      </c>
      <c r="M131" s="313">
        <v>44368</v>
      </c>
      <c r="N131" s="314">
        <v>1691.4280000000001</v>
      </c>
      <c r="O131" s="308">
        <v>10348</v>
      </c>
      <c r="P131" s="308">
        <v>124234</v>
      </c>
    </row>
    <row r="132" spans="1:16" x14ac:dyDescent="0.25">
      <c r="A132" s="311">
        <f t="shared" si="2"/>
        <v>43976</v>
      </c>
      <c r="B132" s="312">
        <v>43976</v>
      </c>
      <c r="C132" s="308">
        <v>22</v>
      </c>
      <c r="M132" s="313">
        <v>44375</v>
      </c>
      <c r="N132" s="314">
        <v>1624.443</v>
      </c>
      <c r="O132" s="308">
        <v>11032</v>
      </c>
      <c r="P132" s="308">
        <v>113952</v>
      </c>
    </row>
    <row r="133" spans="1:16" x14ac:dyDescent="0.25">
      <c r="A133" s="311">
        <f t="shared" si="2"/>
        <v>43976</v>
      </c>
      <c r="B133" s="312">
        <v>43977</v>
      </c>
      <c r="C133" s="308">
        <v>27</v>
      </c>
      <c r="M133" s="313">
        <v>44382</v>
      </c>
      <c r="N133" s="314">
        <v>1637.3440000000001</v>
      </c>
      <c r="O133" s="308">
        <v>13831</v>
      </c>
      <c r="P133" s="308">
        <v>117171</v>
      </c>
    </row>
    <row r="134" spans="1:16" x14ac:dyDescent="0.25">
      <c r="A134" s="311">
        <f t="shared" si="2"/>
        <v>43976</v>
      </c>
      <c r="B134" s="312">
        <v>43978</v>
      </c>
      <c r="C134" s="308">
        <v>37</v>
      </c>
      <c r="M134" s="313">
        <v>44389</v>
      </c>
      <c r="N134" s="314">
        <v>1335.98</v>
      </c>
      <c r="O134" s="308">
        <v>20833</v>
      </c>
      <c r="P134" s="308">
        <v>153509</v>
      </c>
    </row>
    <row r="135" spans="1:16" x14ac:dyDescent="0.25">
      <c r="A135" s="311">
        <f t="shared" si="2"/>
        <v>43976</v>
      </c>
      <c r="B135" s="312">
        <v>43979</v>
      </c>
      <c r="C135" s="308">
        <v>62</v>
      </c>
      <c r="M135" s="313">
        <v>44396</v>
      </c>
      <c r="N135" s="314">
        <v>1677.19</v>
      </c>
      <c r="O135" s="308">
        <v>29233</v>
      </c>
      <c r="P135" s="308">
        <v>225064</v>
      </c>
    </row>
    <row r="136" spans="1:16" x14ac:dyDescent="0.25">
      <c r="A136" s="311">
        <f t="shared" si="2"/>
        <v>43976</v>
      </c>
      <c r="B136" s="312">
        <v>43980</v>
      </c>
      <c r="C136" s="308">
        <v>63</v>
      </c>
      <c r="M136" s="313">
        <v>44403</v>
      </c>
      <c r="N136" s="314">
        <v>1167.489</v>
      </c>
      <c r="O136" s="308">
        <v>66169</v>
      </c>
      <c r="P136" s="308">
        <v>389617</v>
      </c>
    </row>
    <row r="137" spans="1:16" x14ac:dyDescent="0.25">
      <c r="A137" s="311">
        <f t="shared" si="2"/>
        <v>43976</v>
      </c>
      <c r="B137" s="312">
        <v>43981</v>
      </c>
      <c r="C137" s="308">
        <v>46</v>
      </c>
      <c r="M137" s="313">
        <v>44410</v>
      </c>
      <c r="N137" s="314">
        <v>1192.8520000000001</v>
      </c>
      <c r="O137" s="308">
        <v>96416</v>
      </c>
      <c r="P137" s="308">
        <v>711749</v>
      </c>
    </row>
    <row r="138" spans="1:16" x14ac:dyDescent="0.25">
      <c r="A138" s="311">
        <f t="shared" si="2"/>
        <v>43976</v>
      </c>
      <c r="B138" s="312">
        <v>43982</v>
      </c>
      <c r="C138" s="308">
        <v>33</v>
      </c>
      <c r="M138" s="313">
        <v>44417</v>
      </c>
      <c r="N138" s="314">
        <v>1576.2460000000001</v>
      </c>
      <c r="O138" s="308">
        <v>116567</v>
      </c>
      <c r="P138" s="308">
        <v>975850</v>
      </c>
    </row>
    <row r="139" spans="1:16" x14ac:dyDescent="0.25">
      <c r="A139" s="311">
        <f t="shared" si="2"/>
        <v>43983</v>
      </c>
      <c r="B139" s="312">
        <v>43983</v>
      </c>
      <c r="C139" s="308">
        <v>36</v>
      </c>
      <c r="M139" s="313">
        <v>44424</v>
      </c>
      <c r="N139" s="314">
        <v>1370.89</v>
      </c>
      <c r="O139" s="308">
        <v>158446</v>
      </c>
      <c r="P139" s="308">
        <v>1277867</v>
      </c>
    </row>
    <row r="140" spans="1:16" x14ac:dyDescent="0.25">
      <c r="A140" s="311">
        <f t="shared" si="2"/>
        <v>43983</v>
      </c>
      <c r="B140" s="312">
        <v>43984</v>
      </c>
      <c r="C140" s="308">
        <v>51</v>
      </c>
      <c r="M140" s="313">
        <v>44431</v>
      </c>
      <c r="N140" s="314">
        <v>1452.777</v>
      </c>
      <c r="O140" s="308">
        <v>154526</v>
      </c>
      <c r="P140" s="308">
        <v>1558083</v>
      </c>
    </row>
    <row r="141" spans="1:16" x14ac:dyDescent="0.25">
      <c r="A141" s="311">
        <f t="shared" si="2"/>
        <v>43983</v>
      </c>
      <c r="B141" s="312">
        <v>43985</v>
      </c>
      <c r="C141" s="308">
        <v>26</v>
      </c>
      <c r="M141" s="313">
        <v>44438</v>
      </c>
      <c r="N141" s="314">
        <v>1730.521</v>
      </c>
      <c r="O141" s="308">
        <v>115229</v>
      </c>
      <c r="P141" s="308">
        <v>1409572</v>
      </c>
    </row>
    <row r="142" spans="1:16" x14ac:dyDescent="0.25">
      <c r="A142" s="311">
        <f t="shared" si="2"/>
        <v>43983</v>
      </c>
      <c r="B142" s="312">
        <v>43986</v>
      </c>
      <c r="C142" s="308">
        <v>45</v>
      </c>
      <c r="M142" s="313">
        <v>44445</v>
      </c>
      <c r="N142" s="314">
        <v>1757.8789999999999</v>
      </c>
      <c r="O142" s="308">
        <v>65727</v>
      </c>
      <c r="P142" s="308">
        <v>1048564</v>
      </c>
    </row>
    <row r="143" spans="1:16" x14ac:dyDescent="0.25">
      <c r="A143" s="311">
        <f t="shared" si="2"/>
        <v>43983</v>
      </c>
      <c r="B143" s="312">
        <v>43987</v>
      </c>
      <c r="C143" s="308">
        <v>41</v>
      </c>
      <c r="M143" s="313">
        <v>44452</v>
      </c>
      <c r="N143" s="314">
        <v>1653.616</v>
      </c>
      <c r="O143" s="308">
        <v>34703</v>
      </c>
      <c r="P143" s="308">
        <v>635071</v>
      </c>
    </row>
    <row r="144" spans="1:16" x14ac:dyDescent="0.25">
      <c r="A144" s="311">
        <f t="shared" si="2"/>
        <v>43983</v>
      </c>
      <c r="B144" s="312">
        <v>43988</v>
      </c>
      <c r="C144" s="308">
        <v>45</v>
      </c>
      <c r="M144" s="313">
        <v>44459</v>
      </c>
      <c r="N144" s="314">
        <v>1843.579</v>
      </c>
      <c r="O144" s="308">
        <v>17363</v>
      </c>
      <c r="P144" s="308">
        <v>341544</v>
      </c>
    </row>
    <row r="145" spans="1:16" x14ac:dyDescent="0.25">
      <c r="A145" s="311">
        <f t="shared" si="2"/>
        <v>43983</v>
      </c>
      <c r="B145" s="312">
        <v>43989</v>
      </c>
      <c r="C145" s="308">
        <v>32</v>
      </c>
      <c r="M145" s="313">
        <v>44466</v>
      </c>
      <c r="N145" s="314">
        <v>1722.271</v>
      </c>
      <c r="O145" s="308">
        <v>10030</v>
      </c>
      <c r="P145" s="308">
        <v>181600</v>
      </c>
    </row>
    <row r="146" spans="1:16" x14ac:dyDescent="0.25">
      <c r="A146" s="311">
        <f t="shared" si="2"/>
        <v>43990</v>
      </c>
      <c r="B146" s="312">
        <v>43990</v>
      </c>
      <c r="C146" s="308">
        <v>22</v>
      </c>
      <c r="M146" s="313">
        <v>44473</v>
      </c>
      <c r="N146" s="314">
        <v>1635.1020000000001</v>
      </c>
      <c r="O146" s="308">
        <v>5878</v>
      </c>
      <c r="P146" s="308">
        <v>93071</v>
      </c>
    </row>
    <row r="147" spans="1:16" x14ac:dyDescent="0.25">
      <c r="A147" s="311">
        <f t="shared" si="2"/>
        <v>43990</v>
      </c>
      <c r="B147" s="312">
        <v>43991</v>
      </c>
      <c r="C147" s="308">
        <v>30</v>
      </c>
      <c r="M147" s="313">
        <v>44480</v>
      </c>
      <c r="N147" s="314">
        <v>1671.557</v>
      </c>
      <c r="O147" s="308">
        <v>3778</v>
      </c>
      <c r="P147" s="308">
        <v>53970</v>
      </c>
    </row>
    <row r="148" spans="1:16" x14ac:dyDescent="0.25">
      <c r="A148" s="311">
        <f t="shared" si="2"/>
        <v>43990</v>
      </c>
      <c r="B148" s="312">
        <v>43992</v>
      </c>
      <c r="C148" s="308">
        <v>36</v>
      </c>
      <c r="M148" s="313">
        <v>44487</v>
      </c>
      <c r="N148" s="314">
        <v>2003.8389999999999</v>
      </c>
      <c r="O148" s="308">
        <v>2214</v>
      </c>
      <c r="P148" s="308">
        <v>33701</v>
      </c>
    </row>
    <row r="149" spans="1:16" x14ac:dyDescent="0.25">
      <c r="A149" s="311">
        <f t="shared" si="2"/>
        <v>43990</v>
      </c>
      <c r="B149" s="312">
        <v>43993</v>
      </c>
      <c r="C149" s="308">
        <v>40</v>
      </c>
      <c r="M149" s="313">
        <v>44494</v>
      </c>
      <c r="N149" s="314">
        <v>1944.0340000000001</v>
      </c>
      <c r="O149" s="308">
        <v>1948</v>
      </c>
      <c r="P149" s="308">
        <v>21621</v>
      </c>
    </row>
    <row r="150" spans="1:16" x14ac:dyDescent="0.25">
      <c r="A150" s="311">
        <f t="shared" si="2"/>
        <v>43990</v>
      </c>
      <c r="B150" s="312">
        <v>43994</v>
      </c>
      <c r="C150" s="308">
        <v>57</v>
      </c>
      <c r="M150" s="313">
        <v>44501</v>
      </c>
      <c r="N150" s="314">
        <v>2283.0810000000001</v>
      </c>
      <c r="O150" s="308">
        <v>1345</v>
      </c>
      <c r="P150" s="308">
        <v>16027</v>
      </c>
    </row>
    <row r="151" spans="1:16" x14ac:dyDescent="0.25">
      <c r="A151" s="311">
        <f t="shared" si="2"/>
        <v>43990</v>
      </c>
      <c r="B151" s="312">
        <v>43995</v>
      </c>
      <c r="C151" s="308">
        <v>43</v>
      </c>
      <c r="M151" s="313">
        <v>44508</v>
      </c>
      <c r="N151" s="314">
        <v>1933.105</v>
      </c>
      <c r="O151" s="308">
        <v>1259</v>
      </c>
      <c r="P151" s="308">
        <v>13012</v>
      </c>
    </row>
    <row r="152" spans="1:16" x14ac:dyDescent="0.25">
      <c r="A152" s="311">
        <f t="shared" si="2"/>
        <v>43990</v>
      </c>
      <c r="B152" s="312">
        <v>43996</v>
      </c>
      <c r="C152" s="308">
        <v>62</v>
      </c>
      <c r="M152" s="313">
        <v>44515</v>
      </c>
      <c r="N152" s="314">
        <v>2034.3520000000001</v>
      </c>
      <c r="O152" s="308">
        <v>950</v>
      </c>
      <c r="P152" s="308">
        <v>10591</v>
      </c>
    </row>
    <row r="153" spans="1:16" x14ac:dyDescent="0.25">
      <c r="A153" s="311">
        <f t="shared" si="2"/>
        <v>43997</v>
      </c>
      <c r="B153" s="312">
        <v>43997</v>
      </c>
      <c r="C153" s="308">
        <v>60</v>
      </c>
      <c r="M153" s="313">
        <v>44522</v>
      </c>
      <c r="N153" s="314">
        <v>2289.683</v>
      </c>
      <c r="O153" s="308">
        <v>631</v>
      </c>
      <c r="P153" s="308">
        <v>8412</v>
      </c>
    </row>
    <row r="154" spans="1:16" x14ac:dyDescent="0.25">
      <c r="A154" s="311">
        <f t="shared" si="2"/>
        <v>43997</v>
      </c>
      <c r="B154" s="312">
        <v>43998</v>
      </c>
      <c r="C154" s="308">
        <v>42</v>
      </c>
      <c r="M154" s="313">
        <v>44529</v>
      </c>
      <c r="N154" s="314">
        <v>2529.6529999999998</v>
      </c>
      <c r="O154" s="308">
        <v>785</v>
      </c>
      <c r="P154" s="308">
        <v>7208</v>
      </c>
    </row>
    <row r="155" spans="1:16" x14ac:dyDescent="0.25">
      <c r="A155" s="311">
        <f t="shared" si="2"/>
        <v>43997</v>
      </c>
      <c r="B155" s="312">
        <v>43999</v>
      </c>
      <c r="C155" s="308">
        <v>43</v>
      </c>
      <c r="M155" s="313">
        <v>44536</v>
      </c>
      <c r="N155" s="314">
        <v>2940.13</v>
      </c>
      <c r="O155" s="308">
        <v>804</v>
      </c>
      <c r="P155" s="308">
        <v>7301</v>
      </c>
    </row>
    <row r="156" spans="1:16" x14ac:dyDescent="0.25">
      <c r="A156" s="311">
        <f t="shared" si="2"/>
        <v>43997</v>
      </c>
      <c r="B156" s="312">
        <v>44000</v>
      </c>
      <c r="C156" s="308">
        <v>68</v>
      </c>
      <c r="M156" s="313">
        <v>44543</v>
      </c>
      <c r="N156" s="314">
        <v>3116.319</v>
      </c>
      <c r="O156" s="308">
        <v>1040</v>
      </c>
      <c r="P156" s="308">
        <v>8188</v>
      </c>
    </row>
    <row r="157" spans="1:16" x14ac:dyDescent="0.25">
      <c r="A157" s="311">
        <f t="shared" si="2"/>
        <v>43997</v>
      </c>
      <c r="B157" s="312">
        <v>44001</v>
      </c>
      <c r="C157" s="308">
        <v>54</v>
      </c>
      <c r="M157" s="313">
        <v>44550</v>
      </c>
      <c r="N157" s="314">
        <v>4092.0189999999998</v>
      </c>
      <c r="O157" s="308">
        <v>1569</v>
      </c>
      <c r="P157" s="308">
        <v>11455</v>
      </c>
    </row>
    <row r="158" spans="1:16" x14ac:dyDescent="0.25">
      <c r="A158" s="311">
        <f t="shared" si="2"/>
        <v>43997</v>
      </c>
      <c r="B158" s="312">
        <v>44002</v>
      </c>
      <c r="C158" s="308">
        <v>65</v>
      </c>
      <c r="M158" s="313">
        <v>44557</v>
      </c>
      <c r="N158" s="314">
        <v>3817.8809999999999</v>
      </c>
      <c r="O158" s="308">
        <v>2706</v>
      </c>
      <c r="P158" s="308">
        <v>17927</v>
      </c>
    </row>
    <row r="159" spans="1:16" x14ac:dyDescent="0.25">
      <c r="A159" s="311">
        <f t="shared" si="2"/>
        <v>43997</v>
      </c>
      <c r="B159" s="312">
        <v>44003</v>
      </c>
      <c r="C159" s="308">
        <v>48</v>
      </c>
    </row>
    <row r="160" spans="1:16" x14ac:dyDescent="0.25">
      <c r="A160" s="311">
        <f t="shared" si="2"/>
        <v>44004</v>
      </c>
      <c r="B160" s="312">
        <v>44004</v>
      </c>
      <c r="C160" s="308">
        <v>40</v>
      </c>
    </row>
    <row r="161" spans="1:3" x14ac:dyDescent="0.25">
      <c r="A161" s="311">
        <f t="shared" si="2"/>
        <v>44004</v>
      </c>
      <c r="B161" s="312">
        <v>44005</v>
      </c>
      <c r="C161" s="308">
        <v>53</v>
      </c>
    </row>
    <row r="162" spans="1:3" x14ac:dyDescent="0.25">
      <c r="A162" s="311">
        <f t="shared" si="2"/>
        <v>44004</v>
      </c>
      <c r="B162" s="312">
        <v>44006</v>
      </c>
      <c r="C162" s="308">
        <v>89</v>
      </c>
    </row>
    <row r="163" spans="1:3" x14ac:dyDescent="0.25">
      <c r="A163" s="311">
        <f t="shared" si="2"/>
        <v>44004</v>
      </c>
      <c r="B163" s="312">
        <v>44007</v>
      </c>
      <c r="C163" s="308">
        <v>79</v>
      </c>
    </row>
    <row r="164" spans="1:3" x14ac:dyDescent="0.25">
      <c r="A164" s="311">
        <f t="shared" si="2"/>
        <v>44004</v>
      </c>
      <c r="B164" s="312">
        <v>44008</v>
      </c>
      <c r="C164" s="308">
        <v>99</v>
      </c>
    </row>
    <row r="165" spans="1:3" x14ac:dyDescent="0.25">
      <c r="A165" s="311">
        <f t="shared" si="2"/>
        <v>44004</v>
      </c>
      <c r="B165" s="312">
        <v>44009</v>
      </c>
      <c r="C165" s="308">
        <v>88</v>
      </c>
    </row>
    <row r="166" spans="1:3" x14ac:dyDescent="0.25">
      <c r="A166" s="311">
        <f t="shared" si="2"/>
        <v>44004</v>
      </c>
      <c r="B166" s="312">
        <v>44010</v>
      </c>
      <c r="C166" s="308">
        <v>111</v>
      </c>
    </row>
    <row r="167" spans="1:3" x14ac:dyDescent="0.25">
      <c r="A167" s="311">
        <f t="shared" si="2"/>
        <v>44011</v>
      </c>
      <c r="B167" s="312">
        <v>44011</v>
      </c>
      <c r="C167" s="308">
        <v>110</v>
      </c>
    </row>
    <row r="168" spans="1:3" x14ac:dyDescent="0.25">
      <c r="A168" s="311">
        <f t="shared" si="2"/>
        <v>44011</v>
      </c>
      <c r="B168" s="312">
        <v>44012</v>
      </c>
      <c r="C168" s="308">
        <v>132</v>
      </c>
    </row>
    <row r="169" spans="1:3" x14ac:dyDescent="0.25">
      <c r="A169" s="311">
        <f t="shared" si="2"/>
        <v>44011</v>
      </c>
      <c r="B169" s="312">
        <v>44013</v>
      </c>
      <c r="C169" s="308">
        <v>125</v>
      </c>
    </row>
    <row r="170" spans="1:3" x14ac:dyDescent="0.25">
      <c r="A170" s="311">
        <f t="shared" si="2"/>
        <v>44011</v>
      </c>
      <c r="B170" s="312">
        <v>44014</v>
      </c>
      <c r="C170" s="308">
        <v>194</v>
      </c>
    </row>
    <row r="171" spans="1:3" x14ac:dyDescent="0.25">
      <c r="A171" s="311">
        <f t="shared" si="2"/>
        <v>44011</v>
      </c>
      <c r="B171" s="312">
        <v>44015</v>
      </c>
      <c r="C171" s="308">
        <v>249</v>
      </c>
    </row>
    <row r="172" spans="1:3" x14ac:dyDescent="0.25">
      <c r="A172" s="311">
        <f t="shared" si="2"/>
        <v>44011</v>
      </c>
      <c r="B172" s="312">
        <v>44016</v>
      </c>
      <c r="C172" s="308">
        <v>268</v>
      </c>
    </row>
    <row r="173" spans="1:3" x14ac:dyDescent="0.25">
      <c r="A173" s="311">
        <f t="shared" si="2"/>
        <v>44011</v>
      </c>
      <c r="B173" s="312">
        <v>44017</v>
      </c>
      <c r="C173" s="308">
        <v>195</v>
      </c>
    </row>
    <row r="174" spans="1:3" x14ac:dyDescent="0.25">
      <c r="A174" s="311">
        <f t="shared" si="2"/>
        <v>44018</v>
      </c>
      <c r="B174" s="312">
        <v>44018</v>
      </c>
      <c r="C174" s="308">
        <v>174</v>
      </c>
    </row>
    <row r="175" spans="1:3" x14ac:dyDescent="0.25">
      <c r="A175" s="311">
        <f t="shared" si="2"/>
        <v>44018</v>
      </c>
      <c r="B175" s="312">
        <v>44019</v>
      </c>
      <c r="C175" s="308">
        <v>203</v>
      </c>
    </row>
    <row r="176" spans="1:3" x14ac:dyDescent="0.25">
      <c r="A176" s="311">
        <f t="shared" si="2"/>
        <v>44018</v>
      </c>
      <c r="B176" s="312">
        <v>44020</v>
      </c>
      <c r="C176" s="308">
        <v>203</v>
      </c>
    </row>
    <row r="177" spans="1:3" x14ac:dyDescent="0.25">
      <c r="A177" s="311">
        <f t="shared" si="2"/>
        <v>44018</v>
      </c>
      <c r="B177" s="312">
        <v>44021</v>
      </c>
      <c r="C177" s="308">
        <v>352</v>
      </c>
    </row>
    <row r="178" spans="1:3" x14ac:dyDescent="0.25">
      <c r="A178" s="311">
        <f t="shared" si="2"/>
        <v>44018</v>
      </c>
      <c r="B178" s="312">
        <v>44022</v>
      </c>
      <c r="C178" s="308">
        <v>418</v>
      </c>
    </row>
    <row r="179" spans="1:3" x14ac:dyDescent="0.25">
      <c r="A179" s="311">
        <f t="shared" si="2"/>
        <v>44018</v>
      </c>
      <c r="B179" s="312">
        <v>44023</v>
      </c>
      <c r="C179" s="308">
        <v>374</v>
      </c>
    </row>
    <row r="180" spans="1:3" x14ac:dyDescent="0.25">
      <c r="A180" s="311">
        <f t="shared" si="2"/>
        <v>44018</v>
      </c>
      <c r="B180" s="312">
        <v>44024</v>
      </c>
      <c r="C180" s="308">
        <v>390</v>
      </c>
    </row>
    <row r="181" spans="1:3" x14ac:dyDescent="0.25">
      <c r="A181" s="311">
        <f t="shared" si="2"/>
        <v>44025</v>
      </c>
      <c r="B181" s="312">
        <v>44025</v>
      </c>
      <c r="C181" s="308">
        <v>246</v>
      </c>
    </row>
    <row r="182" spans="1:3" x14ac:dyDescent="0.25">
      <c r="A182" s="311">
        <f t="shared" si="2"/>
        <v>44025</v>
      </c>
      <c r="B182" s="312">
        <v>44026</v>
      </c>
      <c r="C182" s="308">
        <v>326</v>
      </c>
    </row>
    <row r="183" spans="1:3" x14ac:dyDescent="0.25">
      <c r="A183" s="311">
        <f t="shared" si="2"/>
        <v>44025</v>
      </c>
      <c r="B183" s="312">
        <v>44027</v>
      </c>
      <c r="C183" s="308">
        <v>438</v>
      </c>
    </row>
    <row r="184" spans="1:3" x14ac:dyDescent="0.25">
      <c r="A184" s="311">
        <f t="shared" si="2"/>
        <v>44025</v>
      </c>
      <c r="B184" s="312">
        <v>44028</v>
      </c>
      <c r="C184" s="308">
        <v>619</v>
      </c>
    </row>
    <row r="185" spans="1:3" x14ac:dyDescent="0.25">
      <c r="A185" s="311">
        <f t="shared" si="2"/>
        <v>44025</v>
      </c>
      <c r="B185" s="312">
        <v>44029</v>
      </c>
      <c r="C185" s="308">
        <v>588</v>
      </c>
    </row>
    <row r="186" spans="1:3" x14ac:dyDescent="0.25">
      <c r="A186" s="311">
        <f t="shared" si="2"/>
        <v>44025</v>
      </c>
      <c r="B186" s="312">
        <v>44030</v>
      </c>
      <c r="C186" s="308">
        <v>654</v>
      </c>
    </row>
    <row r="187" spans="1:3" x14ac:dyDescent="0.25">
      <c r="A187" s="311">
        <f t="shared" si="2"/>
        <v>44025</v>
      </c>
      <c r="B187" s="312">
        <v>44031</v>
      </c>
      <c r="C187" s="308">
        <v>501</v>
      </c>
    </row>
    <row r="188" spans="1:3" x14ac:dyDescent="0.25">
      <c r="A188" s="311">
        <f t="shared" si="2"/>
        <v>44032</v>
      </c>
      <c r="B188" s="312">
        <v>44032</v>
      </c>
      <c r="C188" s="308">
        <v>405</v>
      </c>
    </row>
    <row r="189" spans="1:3" x14ac:dyDescent="0.25">
      <c r="A189" s="311">
        <f t="shared" si="2"/>
        <v>44032</v>
      </c>
      <c r="B189" s="312">
        <v>44033</v>
      </c>
      <c r="C189" s="308">
        <v>618</v>
      </c>
    </row>
    <row r="190" spans="1:3" x14ac:dyDescent="0.25">
      <c r="A190" s="311">
        <f t="shared" si="2"/>
        <v>44032</v>
      </c>
      <c r="B190" s="312">
        <v>44034</v>
      </c>
      <c r="C190" s="308">
        <v>792</v>
      </c>
    </row>
    <row r="191" spans="1:3" x14ac:dyDescent="0.25">
      <c r="A191" s="311">
        <f t="shared" si="2"/>
        <v>44032</v>
      </c>
      <c r="B191" s="312">
        <v>44035</v>
      </c>
      <c r="C191" s="308">
        <v>966</v>
      </c>
    </row>
    <row r="192" spans="1:3" x14ac:dyDescent="0.25">
      <c r="A192" s="311">
        <f t="shared" si="2"/>
        <v>44032</v>
      </c>
      <c r="B192" s="312">
        <v>44036</v>
      </c>
      <c r="C192" s="308">
        <v>766</v>
      </c>
    </row>
    <row r="193" spans="1:3" x14ac:dyDescent="0.25">
      <c r="A193" s="311">
        <f t="shared" si="2"/>
        <v>44032</v>
      </c>
      <c r="B193" s="312">
        <v>44037</v>
      </c>
      <c r="C193" s="308">
        <v>796</v>
      </c>
    </row>
    <row r="194" spans="1:3" x14ac:dyDescent="0.25">
      <c r="A194" s="311">
        <f t="shared" si="2"/>
        <v>44032</v>
      </c>
      <c r="B194" s="312">
        <v>44038</v>
      </c>
      <c r="C194" s="308">
        <v>834</v>
      </c>
    </row>
    <row r="195" spans="1:3" x14ac:dyDescent="0.25">
      <c r="A195" s="311">
        <f t="shared" ref="A195:A258" si="3">B195-WEEKDAY(B195,3)</f>
        <v>44039</v>
      </c>
      <c r="B195" s="312">
        <v>44039</v>
      </c>
      <c r="C195" s="308">
        <v>583</v>
      </c>
    </row>
    <row r="196" spans="1:3" x14ac:dyDescent="0.25">
      <c r="A196" s="311">
        <f t="shared" si="3"/>
        <v>44039</v>
      </c>
      <c r="B196" s="312">
        <v>44040</v>
      </c>
      <c r="C196" s="308">
        <v>971</v>
      </c>
    </row>
    <row r="197" spans="1:3" x14ac:dyDescent="0.25">
      <c r="A197" s="311">
        <f t="shared" si="3"/>
        <v>44039</v>
      </c>
      <c r="B197" s="312">
        <v>44041</v>
      </c>
      <c r="C197" s="308">
        <v>1245</v>
      </c>
    </row>
    <row r="198" spans="1:3" x14ac:dyDescent="0.25">
      <c r="A198" s="311">
        <f t="shared" si="3"/>
        <v>44039</v>
      </c>
      <c r="B198" s="312">
        <v>44042</v>
      </c>
      <c r="C198" s="308">
        <v>1305</v>
      </c>
    </row>
    <row r="199" spans="1:3" x14ac:dyDescent="0.25">
      <c r="A199" s="311">
        <f t="shared" si="3"/>
        <v>44039</v>
      </c>
      <c r="B199" s="312">
        <v>44043</v>
      </c>
      <c r="C199" s="308">
        <v>1575</v>
      </c>
    </row>
    <row r="200" spans="1:3" x14ac:dyDescent="0.25">
      <c r="A200" s="311">
        <f t="shared" si="3"/>
        <v>44039</v>
      </c>
      <c r="B200" s="312">
        <v>44044</v>
      </c>
      <c r="C200" s="308">
        <v>1537</v>
      </c>
    </row>
    <row r="201" spans="1:3" x14ac:dyDescent="0.25">
      <c r="A201" s="311">
        <f t="shared" si="3"/>
        <v>44039</v>
      </c>
      <c r="B201" s="312">
        <v>44045</v>
      </c>
      <c r="C201" s="308">
        <v>1325</v>
      </c>
    </row>
    <row r="202" spans="1:3" x14ac:dyDescent="0.25">
      <c r="A202" s="311">
        <f t="shared" si="3"/>
        <v>44046</v>
      </c>
      <c r="B202" s="312">
        <v>44046</v>
      </c>
      <c r="C202" s="308">
        <v>941</v>
      </c>
    </row>
    <row r="203" spans="1:3" x14ac:dyDescent="0.25">
      <c r="A203" s="311">
        <f t="shared" si="3"/>
        <v>44046</v>
      </c>
      <c r="B203" s="312">
        <v>44047</v>
      </c>
      <c r="C203" s="308">
        <v>1240</v>
      </c>
    </row>
    <row r="204" spans="1:3" x14ac:dyDescent="0.25">
      <c r="A204" s="311">
        <f t="shared" si="3"/>
        <v>44046</v>
      </c>
      <c r="B204" s="312">
        <v>44048</v>
      </c>
      <c r="C204" s="308">
        <v>1344</v>
      </c>
    </row>
    <row r="205" spans="1:3" x14ac:dyDescent="0.25">
      <c r="A205" s="311">
        <f t="shared" si="3"/>
        <v>44046</v>
      </c>
      <c r="B205" s="312">
        <v>44049</v>
      </c>
      <c r="C205" s="308">
        <v>1479</v>
      </c>
    </row>
    <row r="206" spans="1:3" x14ac:dyDescent="0.25">
      <c r="A206" s="311">
        <f t="shared" si="3"/>
        <v>44046</v>
      </c>
      <c r="B206" s="312">
        <v>44050</v>
      </c>
      <c r="C206" s="308">
        <v>1597</v>
      </c>
    </row>
    <row r="207" spans="1:3" x14ac:dyDescent="0.25">
      <c r="A207" s="311">
        <f t="shared" si="3"/>
        <v>44046</v>
      </c>
      <c r="B207" s="312">
        <v>44051</v>
      </c>
      <c r="C207" s="308">
        <v>1521</v>
      </c>
    </row>
    <row r="208" spans="1:3" x14ac:dyDescent="0.25">
      <c r="A208" s="311">
        <f t="shared" si="3"/>
        <v>44046</v>
      </c>
      <c r="B208" s="312">
        <v>44052</v>
      </c>
      <c r="C208" s="308">
        <v>1485</v>
      </c>
    </row>
    <row r="209" spans="1:3" x14ac:dyDescent="0.25">
      <c r="A209" s="311">
        <f t="shared" si="3"/>
        <v>44053</v>
      </c>
      <c r="B209" s="312">
        <v>44053</v>
      </c>
      <c r="C209" s="308">
        <v>829</v>
      </c>
    </row>
    <row r="210" spans="1:3" x14ac:dyDescent="0.25">
      <c r="A210" s="311">
        <f t="shared" si="3"/>
        <v>44053</v>
      </c>
      <c r="B210" s="312">
        <v>44054</v>
      </c>
      <c r="C210" s="308">
        <v>691</v>
      </c>
    </row>
    <row r="211" spans="1:3" x14ac:dyDescent="0.25">
      <c r="A211" s="311">
        <f t="shared" si="3"/>
        <v>44053</v>
      </c>
      <c r="B211" s="312">
        <v>44055</v>
      </c>
      <c r="C211" s="308">
        <v>969</v>
      </c>
    </row>
    <row r="212" spans="1:3" x14ac:dyDescent="0.25">
      <c r="A212" s="311">
        <f t="shared" si="3"/>
        <v>44053</v>
      </c>
      <c r="B212" s="312">
        <v>44056</v>
      </c>
      <c r="C212" s="308">
        <v>1175</v>
      </c>
    </row>
    <row r="213" spans="1:3" x14ac:dyDescent="0.25">
      <c r="A213" s="311">
        <f t="shared" si="3"/>
        <v>44053</v>
      </c>
      <c r="B213" s="312">
        <v>44057</v>
      </c>
      <c r="C213" s="308">
        <v>1355</v>
      </c>
    </row>
    <row r="214" spans="1:3" x14ac:dyDescent="0.25">
      <c r="A214" s="311">
        <f t="shared" si="3"/>
        <v>44053</v>
      </c>
      <c r="B214" s="312">
        <v>44058</v>
      </c>
      <c r="C214" s="308">
        <v>1233</v>
      </c>
    </row>
    <row r="215" spans="1:3" x14ac:dyDescent="0.25">
      <c r="A215" s="311">
        <f t="shared" si="3"/>
        <v>44053</v>
      </c>
      <c r="B215" s="312">
        <v>44059</v>
      </c>
      <c r="C215" s="308">
        <v>1015</v>
      </c>
    </row>
    <row r="216" spans="1:3" x14ac:dyDescent="0.25">
      <c r="A216" s="311">
        <f t="shared" si="3"/>
        <v>44060</v>
      </c>
      <c r="B216" s="312">
        <v>44060</v>
      </c>
      <c r="C216" s="308">
        <v>630</v>
      </c>
    </row>
    <row r="217" spans="1:3" x14ac:dyDescent="0.25">
      <c r="A217" s="311">
        <f t="shared" si="3"/>
        <v>44060</v>
      </c>
      <c r="B217" s="312">
        <v>44061</v>
      </c>
      <c r="C217" s="308">
        <v>903</v>
      </c>
    </row>
    <row r="218" spans="1:3" x14ac:dyDescent="0.25">
      <c r="A218" s="311">
        <f t="shared" si="3"/>
        <v>44060</v>
      </c>
      <c r="B218" s="312">
        <v>44062</v>
      </c>
      <c r="C218" s="308">
        <v>1078</v>
      </c>
    </row>
    <row r="219" spans="1:3" x14ac:dyDescent="0.25">
      <c r="A219" s="311">
        <f t="shared" si="3"/>
        <v>44060</v>
      </c>
      <c r="B219" s="312">
        <v>44063</v>
      </c>
      <c r="C219" s="308">
        <v>1176</v>
      </c>
    </row>
    <row r="220" spans="1:3" x14ac:dyDescent="0.25">
      <c r="A220" s="311">
        <f t="shared" si="3"/>
        <v>44060</v>
      </c>
      <c r="B220" s="312">
        <v>44064</v>
      </c>
      <c r="C220" s="308">
        <v>1035</v>
      </c>
    </row>
    <row r="221" spans="1:3" x14ac:dyDescent="0.25">
      <c r="A221" s="311">
        <f t="shared" si="3"/>
        <v>44060</v>
      </c>
      <c r="B221" s="312">
        <v>44065</v>
      </c>
      <c r="C221" s="308">
        <v>985</v>
      </c>
    </row>
    <row r="222" spans="1:3" x14ac:dyDescent="0.25">
      <c r="A222" s="311">
        <f t="shared" si="3"/>
        <v>44060</v>
      </c>
      <c r="B222" s="312">
        <v>44066</v>
      </c>
      <c r="C222" s="308">
        <v>737</v>
      </c>
    </row>
    <row r="223" spans="1:3" x14ac:dyDescent="0.25">
      <c r="A223" s="311">
        <f t="shared" si="3"/>
        <v>44067</v>
      </c>
      <c r="B223" s="312">
        <v>44067</v>
      </c>
      <c r="C223" s="308">
        <v>491</v>
      </c>
    </row>
    <row r="224" spans="1:3" x14ac:dyDescent="0.25">
      <c r="A224" s="311">
        <f t="shared" si="3"/>
        <v>44067</v>
      </c>
      <c r="B224" s="312">
        <v>44068</v>
      </c>
      <c r="C224" s="308">
        <v>709</v>
      </c>
    </row>
    <row r="225" spans="1:3" x14ac:dyDescent="0.25">
      <c r="A225" s="311">
        <f t="shared" si="3"/>
        <v>44067</v>
      </c>
      <c r="B225" s="312">
        <v>44069</v>
      </c>
      <c r="C225" s="308">
        <v>893</v>
      </c>
    </row>
    <row r="226" spans="1:3" x14ac:dyDescent="0.25">
      <c r="A226" s="311">
        <f t="shared" si="3"/>
        <v>44067</v>
      </c>
      <c r="B226" s="312">
        <v>44070</v>
      </c>
      <c r="C226" s="308">
        <v>870</v>
      </c>
    </row>
    <row r="227" spans="1:3" x14ac:dyDescent="0.25">
      <c r="A227" s="311">
        <f t="shared" si="3"/>
        <v>44067</v>
      </c>
      <c r="B227" s="312">
        <v>44071</v>
      </c>
      <c r="C227" s="308">
        <v>869</v>
      </c>
    </row>
    <row r="228" spans="1:3" x14ac:dyDescent="0.25">
      <c r="A228" s="311">
        <f t="shared" si="3"/>
        <v>44067</v>
      </c>
      <c r="B228" s="312">
        <v>44072</v>
      </c>
      <c r="C228" s="308">
        <v>841</v>
      </c>
    </row>
    <row r="229" spans="1:3" x14ac:dyDescent="0.25">
      <c r="A229" s="311">
        <f t="shared" si="3"/>
        <v>44067</v>
      </c>
      <c r="B229" s="312">
        <v>44073</v>
      </c>
      <c r="C229" s="308">
        <v>598</v>
      </c>
    </row>
    <row r="230" spans="1:3" x14ac:dyDescent="0.25">
      <c r="A230" s="311">
        <f t="shared" si="3"/>
        <v>44074</v>
      </c>
      <c r="B230" s="312">
        <v>44074</v>
      </c>
      <c r="C230" s="308">
        <v>430</v>
      </c>
    </row>
    <row r="231" spans="1:3" x14ac:dyDescent="0.25">
      <c r="A231" s="311">
        <f t="shared" si="3"/>
        <v>44074</v>
      </c>
      <c r="B231" s="312">
        <v>44075</v>
      </c>
      <c r="C231" s="308">
        <v>624</v>
      </c>
    </row>
    <row r="232" spans="1:3" x14ac:dyDescent="0.25">
      <c r="A232" s="311">
        <f t="shared" si="3"/>
        <v>44074</v>
      </c>
      <c r="B232" s="312">
        <v>44076</v>
      </c>
      <c r="C232" s="308">
        <v>585</v>
      </c>
    </row>
    <row r="233" spans="1:3" x14ac:dyDescent="0.25">
      <c r="A233" s="311">
        <f t="shared" si="3"/>
        <v>44074</v>
      </c>
      <c r="B233" s="312">
        <v>44077</v>
      </c>
      <c r="C233" s="308">
        <v>654</v>
      </c>
    </row>
    <row r="234" spans="1:3" x14ac:dyDescent="0.25">
      <c r="A234" s="311">
        <f t="shared" si="3"/>
        <v>44074</v>
      </c>
      <c r="B234" s="312">
        <v>44078</v>
      </c>
      <c r="C234" s="308">
        <v>582</v>
      </c>
    </row>
    <row r="235" spans="1:3" x14ac:dyDescent="0.25">
      <c r="A235" s="311">
        <f t="shared" si="3"/>
        <v>44074</v>
      </c>
      <c r="B235" s="312">
        <v>44079</v>
      </c>
      <c r="C235" s="308">
        <v>598</v>
      </c>
    </row>
    <row r="236" spans="1:3" x14ac:dyDescent="0.25">
      <c r="A236" s="311">
        <f t="shared" si="3"/>
        <v>44074</v>
      </c>
      <c r="B236" s="312">
        <v>44080</v>
      </c>
      <c r="C236" s="308">
        <v>447</v>
      </c>
    </row>
    <row r="237" spans="1:3" x14ac:dyDescent="0.25">
      <c r="A237" s="311">
        <f t="shared" si="3"/>
        <v>44081</v>
      </c>
      <c r="B237" s="312">
        <v>44081</v>
      </c>
      <c r="C237" s="308">
        <v>285</v>
      </c>
    </row>
    <row r="238" spans="1:3" x14ac:dyDescent="0.25">
      <c r="A238" s="311">
        <f t="shared" si="3"/>
        <v>44081</v>
      </c>
      <c r="B238" s="312">
        <v>44082</v>
      </c>
      <c r="C238" s="308">
        <v>510</v>
      </c>
    </row>
    <row r="239" spans="1:3" x14ac:dyDescent="0.25">
      <c r="A239" s="311">
        <f t="shared" si="3"/>
        <v>44081</v>
      </c>
      <c r="B239" s="312">
        <v>44083</v>
      </c>
      <c r="C239" s="308">
        <v>507</v>
      </c>
    </row>
    <row r="240" spans="1:3" x14ac:dyDescent="0.25">
      <c r="A240" s="311">
        <f t="shared" si="3"/>
        <v>44081</v>
      </c>
      <c r="B240" s="312">
        <v>44084</v>
      </c>
      <c r="C240" s="308">
        <v>709</v>
      </c>
    </row>
    <row r="241" spans="1:3" x14ac:dyDescent="0.25">
      <c r="A241" s="311">
        <f t="shared" si="3"/>
        <v>44081</v>
      </c>
      <c r="B241" s="312">
        <v>44085</v>
      </c>
      <c r="C241" s="308">
        <v>637</v>
      </c>
    </row>
    <row r="242" spans="1:3" x14ac:dyDescent="0.25">
      <c r="A242" s="311">
        <f t="shared" si="3"/>
        <v>44081</v>
      </c>
      <c r="B242" s="312">
        <v>44086</v>
      </c>
      <c r="C242" s="308">
        <v>639</v>
      </c>
    </row>
    <row r="243" spans="1:3" x14ac:dyDescent="0.25">
      <c r="A243" s="311">
        <f t="shared" si="3"/>
        <v>44081</v>
      </c>
      <c r="B243" s="312">
        <v>44087</v>
      </c>
      <c r="C243" s="308">
        <v>438</v>
      </c>
    </row>
    <row r="244" spans="1:3" x14ac:dyDescent="0.25">
      <c r="A244" s="311">
        <f t="shared" si="3"/>
        <v>44088</v>
      </c>
      <c r="B244" s="312">
        <v>44088</v>
      </c>
      <c r="C244" s="308">
        <v>262</v>
      </c>
    </row>
    <row r="245" spans="1:3" x14ac:dyDescent="0.25">
      <c r="A245" s="311">
        <f t="shared" si="3"/>
        <v>44088</v>
      </c>
      <c r="B245" s="312">
        <v>44089</v>
      </c>
      <c r="C245" s="308">
        <v>530</v>
      </c>
    </row>
    <row r="246" spans="1:3" x14ac:dyDescent="0.25">
      <c r="A246" s="311">
        <f t="shared" si="3"/>
        <v>44088</v>
      </c>
      <c r="B246" s="312">
        <v>44090</v>
      </c>
      <c r="C246" s="308">
        <v>543</v>
      </c>
    </row>
    <row r="247" spans="1:3" x14ac:dyDescent="0.25">
      <c r="A247" s="311">
        <f t="shared" si="3"/>
        <v>44088</v>
      </c>
      <c r="B247" s="312">
        <v>44091</v>
      </c>
      <c r="C247" s="308">
        <v>478</v>
      </c>
    </row>
    <row r="248" spans="1:3" x14ac:dyDescent="0.25">
      <c r="A248" s="311">
        <f t="shared" si="3"/>
        <v>44088</v>
      </c>
      <c r="B248" s="312">
        <v>44092</v>
      </c>
      <c r="C248" s="308">
        <v>569</v>
      </c>
    </row>
    <row r="249" spans="1:3" x14ac:dyDescent="0.25">
      <c r="A249" s="311">
        <f t="shared" si="3"/>
        <v>44088</v>
      </c>
      <c r="B249" s="312">
        <v>44093</v>
      </c>
      <c r="C249" s="308">
        <v>592</v>
      </c>
    </row>
    <row r="250" spans="1:3" x14ac:dyDescent="0.25">
      <c r="A250" s="311">
        <f t="shared" si="3"/>
        <v>44088</v>
      </c>
      <c r="B250" s="312">
        <v>44094</v>
      </c>
      <c r="C250" s="308">
        <v>469</v>
      </c>
    </row>
    <row r="251" spans="1:3" x14ac:dyDescent="0.25">
      <c r="A251" s="311">
        <f t="shared" si="3"/>
        <v>44095</v>
      </c>
      <c r="B251" s="312">
        <v>44095</v>
      </c>
      <c r="C251" s="308">
        <v>306</v>
      </c>
    </row>
    <row r="252" spans="1:3" x14ac:dyDescent="0.25">
      <c r="A252" s="311">
        <f t="shared" si="3"/>
        <v>44095</v>
      </c>
      <c r="B252" s="312">
        <v>44096</v>
      </c>
      <c r="C252" s="308">
        <v>321</v>
      </c>
    </row>
    <row r="253" spans="1:3" x14ac:dyDescent="0.25">
      <c r="A253" s="311">
        <f t="shared" si="3"/>
        <v>44095</v>
      </c>
      <c r="B253" s="312">
        <v>44097</v>
      </c>
      <c r="C253" s="308">
        <v>216</v>
      </c>
    </row>
    <row r="254" spans="1:3" x14ac:dyDescent="0.25">
      <c r="A254" s="311">
        <f t="shared" si="3"/>
        <v>44095</v>
      </c>
      <c r="B254" s="312">
        <v>44098</v>
      </c>
      <c r="C254" s="308">
        <v>475</v>
      </c>
    </row>
    <row r="255" spans="1:3" x14ac:dyDescent="0.25">
      <c r="A255" s="311">
        <f t="shared" si="3"/>
        <v>44095</v>
      </c>
      <c r="B255" s="312">
        <v>44099</v>
      </c>
      <c r="C255" s="308">
        <v>567</v>
      </c>
    </row>
    <row r="256" spans="1:3" x14ac:dyDescent="0.25">
      <c r="A256" s="311">
        <f t="shared" si="3"/>
        <v>44095</v>
      </c>
      <c r="B256" s="312">
        <v>44100</v>
      </c>
      <c r="C256" s="308">
        <v>634</v>
      </c>
    </row>
    <row r="257" spans="1:3" x14ac:dyDescent="0.25">
      <c r="A257" s="311">
        <f t="shared" si="3"/>
        <v>44095</v>
      </c>
      <c r="B257" s="312">
        <v>44101</v>
      </c>
      <c r="C257" s="308">
        <v>478</v>
      </c>
    </row>
    <row r="258" spans="1:3" x14ac:dyDescent="0.25">
      <c r="A258" s="311">
        <f t="shared" si="3"/>
        <v>44102</v>
      </c>
      <c r="B258" s="312">
        <v>44102</v>
      </c>
      <c r="C258" s="308">
        <v>294</v>
      </c>
    </row>
    <row r="259" spans="1:3" x14ac:dyDescent="0.25">
      <c r="A259" s="311">
        <f t="shared" ref="A259:A322" si="4">B259-WEEKDAY(B259,3)</f>
        <v>44102</v>
      </c>
      <c r="B259" s="312">
        <v>44103</v>
      </c>
      <c r="C259" s="308">
        <v>527</v>
      </c>
    </row>
    <row r="260" spans="1:3" x14ac:dyDescent="0.25">
      <c r="A260" s="311">
        <f t="shared" si="4"/>
        <v>44102</v>
      </c>
      <c r="B260" s="312">
        <v>44104</v>
      </c>
      <c r="C260" s="308">
        <v>569</v>
      </c>
    </row>
    <row r="261" spans="1:3" x14ac:dyDescent="0.25">
      <c r="A261" s="311">
        <f t="shared" si="4"/>
        <v>44102</v>
      </c>
      <c r="B261" s="312">
        <v>44105</v>
      </c>
      <c r="C261" s="308">
        <v>619</v>
      </c>
    </row>
    <row r="262" spans="1:3" x14ac:dyDescent="0.25">
      <c r="A262" s="311">
        <f t="shared" si="4"/>
        <v>44102</v>
      </c>
      <c r="B262" s="312">
        <v>44106</v>
      </c>
      <c r="C262" s="308">
        <v>537</v>
      </c>
    </row>
    <row r="263" spans="1:3" x14ac:dyDescent="0.25">
      <c r="A263" s="311">
        <f t="shared" si="4"/>
        <v>44102</v>
      </c>
      <c r="B263" s="312">
        <v>44107</v>
      </c>
      <c r="C263" s="308">
        <v>562</v>
      </c>
    </row>
    <row r="264" spans="1:3" x14ac:dyDescent="0.25">
      <c r="A264" s="311">
        <f t="shared" si="4"/>
        <v>44102</v>
      </c>
      <c r="B264" s="312">
        <v>44108</v>
      </c>
      <c r="C264" s="308">
        <v>394</v>
      </c>
    </row>
    <row r="265" spans="1:3" x14ac:dyDescent="0.25">
      <c r="A265" s="311">
        <f t="shared" si="4"/>
        <v>44109</v>
      </c>
      <c r="B265" s="312">
        <v>44109</v>
      </c>
      <c r="C265" s="308">
        <v>269</v>
      </c>
    </row>
    <row r="266" spans="1:3" x14ac:dyDescent="0.25">
      <c r="A266" s="311">
        <f t="shared" si="4"/>
        <v>44109</v>
      </c>
      <c r="B266" s="312">
        <v>44110</v>
      </c>
      <c r="C266" s="308">
        <v>495</v>
      </c>
    </row>
    <row r="267" spans="1:3" x14ac:dyDescent="0.25">
      <c r="A267" s="311">
        <f t="shared" si="4"/>
        <v>44109</v>
      </c>
      <c r="B267" s="312">
        <v>44111</v>
      </c>
      <c r="C267" s="308">
        <v>502</v>
      </c>
    </row>
    <row r="268" spans="1:3" x14ac:dyDescent="0.25">
      <c r="A268" s="311">
        <f t="shared" si="4"/>
        <v>44109</v>
      </c>
      <c r="B268" s="312">
        <v>44112</v>
      </c>
      <c r="C268" s="308">
        <v>623</v>
      </c>
    </row>
    <row r="269" spans="1:3" x14ac:dyDescent="0.25">
      <c r="A269" s="311">
        <f t="shared" si="4"/>
        <v>44109</v>
      </c>
      <c r="B269" s="312">
        <v>44113</v>
      </c>
      <c r="C269" s="308">
        <v>594</v>
      </c>
    </row>
    <row r="270" spans="1:3" x14ac:dyDescent="0.25">
      <c r="A270" s="311">
        <f t="shared" si="4"/>
        <v>44109</v>
      </c>
      <c r="B270" s="312">
        <v>44114</v>
      </c>
      <c r="C270" s="308">
        <v>666</v>
      </c>
    </row>
    <row r="271" spans="1:3" x14ac:dyDescent="0.25">
      <c r="A271" s="311">
        <f t="shared" si="4"/>
        <v>44109</v>
      </c>
      <c r="B271" s="312">
        <v>44115</v>
      </c>
      <c r="C271" s="308">
        <v>431</v>
      </c>
    </row>
    <row r="272" spans="1:3" x14ac:dyDescent="0.25">
      <c r="A272" s="311">
        <f t="shared" si="4"/>
        <v>44116</v>
      </c>
      <c r="B272" s="312">
        <v>44116</v>
      </c>
      <c r="C272" s="308">
        <v>272</v>
      </c>
    </row>
    <row r="273" spans="1:3" x14ac:dyDescent="0.25">
      <c r="A273" s="311">
        <f t="shared" si="4"/>
        <v>44116</v>
      </c>
      <c r="B273" s="312">
        <v>44117</v>
      </c>
      <c r="C273" s="308">
        <v>491</v>
      </c>
    </row>
    <row r="274" spans="1:3" x14ac:dyDescent="0.25">
      <c r="A274" s="311">
        <f t="shared" si="4"/>
        <v>44116</v>
      </c>
      <c r="B274" s="312">
        <v>44118</v>
      </c>
      <c r="C274" s="308">
        <v>550</v>
      </c>
    </row>
    <row r="275" spans="1:3" x14ac:dyDescent="0.25">
      <c r="A275" s="311">
        <f t="shared" si="4"/>
        <v>44116</v>
      </c>
      <c r="B275" s="312">
        <v>44119</v>
      </c>
      <c r="C275" s="308">
        <v>703</v>
      </c>
    </row>
    <row r="276" spans="1:3" x14ac:dyDescent="0.25">
      <c r="A276" s="311">
        <f t="shared" si="4"/>
        <v>44116</v>
      </c>
      <c r="B276" s="312">
        <v>44120</v>
      </c>
      <c r="C276" s="308">
        <v>633</v>
      </c>
    </row>
    <row r="277" spans="1:3" x14ac:dyDescent="0.25">
      <c r="A277" s="311">
        <f t="shared" si="4"/>
        <v>44116</v>
      </c>
      <c r="B277" s="312">
        <v>44121</v>
      </c>
      <c r="C277" s="308">
        <v>611</v>
      </c>
    </row>
    <row r="278" spans="1:3" x14ac:dyDescent="0.25">
      <c r="A278" s="311">
        <f t="shared" si="4"/>
        <v>44116</v>
      </c>
      <c r="B278" s="312">
        <v>44122</v>
      </c>
      <c r="C278" s="308">
        <v>422</v>
      </c>
    </row>
    <row r="279" spans="1:3" x14ac:dyDescent="0.25">
      <c r="A279" s="311">
        <f t="shared" si="4"/>
        <v>44123</v>
      </c>
      <c r="B279" s="312">
        <v>44123</v>
      </c>
      <c r="C279" s="308">
        <v>313</v>
      </c>
    </row>
    <row r="280" spans="1:3" x14ac:dyDescent="0.25">
      <c r="A280" s="311">
        <f t="shared" si="4"/>
        <v>44123</v>
      </c>
      <c r="B280" s="312">
        <v>44124</v>
      </c>
      <c r="C280" s="308">
        <v>475</v>
      </c>
    </row>
    <row r="281" spans="1:3" x14ac:dyDescent="0.25">
      <c r="A281" s="311">
        <f t="shared" si="4"/>
        <v>44123</v>
      </c>
      <c r="B281" s="312">
        <v>44125</v>
      </c>
      <c r="C281" s="308">
        <v>611</v>
      </c>
    </row>
    <row r="282" spans="1:3" x14ac:dyDescent="0.25">
      <c r="A282" s="311">
        <f t="shared" si="4"/>
        <v>44123</v>
      </c>
      <c r="B282" s="312">
        <v>44126</v>
      </c>
      <c r="C282" s="308">
        <v>609</v>
      </c>
    </row>
    <row r="283" spans="1:3" x14ac:dyDescent="0.25">
      <c r="A283" s="311">
        <f t="shared" si="4"/>
        <v>44123</v>
      </c>
      <c r="B283" s="312">
        <v>44127</v>
      </c>
      <c r="C283" s="308">
        <v>742</v>
      </c>
    </row>
    <row r="284" spans="1:3" x14ac:dyDescent="0.25">
      <c r="A284" s="311">
        <f t="shared" si="4"/>
        <v>44123</v>
      </c>
      <c r="B284" s="312">
        <v>44128</v>
      </c>
      <c r="C284" s="308">
        <v>712</v>
      </c>
    </row>
    <row r="285" spans="1:3" x14ac:dyDescent="0.25">
      <c r="A285" s="311">
        <f t="shared" si="4"/>
        <v>44123</v>
      </c>
      <c r="B285" s="312">
        <v>44129</v>
      </c>
      <c r="C285" s="308">
        <v>486</v>
      </c>
    </row>
    <row r="286" spans="1:3" x14ac:dyDescent="0.25">
      <c r="A286" s="311">
        <f t="shared" si="4"/>
        <v>44130</v>
      </c>
      <c r="B286" s="312">
        <v>44130</v>
      </c>
      <c r="C286" s="308">
        <v>401</v>
      </c>
    </row>
    <row r="287" spans="1:3" x14ac:dyDescent="0.25">
      <c r="A287" s="311">
        <f t="shared" si="4"/>
        <v>44130</v>
      </c>
      <c r="B287" s="312">
        <v>44131</v>
      </c>
      <c r="C287" s="308">
        <v>646</v>
      </c>
    </row>
    <row r="288" spans="1:3" x14ac:dyDescent="0.25">
      <c r="A288" s="311">
        <f t="shared" si="4"/>
        <v>44130</v>
      </c>
      <c r="B288" s="312">
        <v>44132</v>
      </c>
      <c r="C288" s="308">
        <v>724</v>
      </c>
    </row>
    <row r="289" spans="1:3" x14ac:dyDescent="0.25">
      <c r="A289" s="311">
        <f t="shared" si="4"/>
        <v>44130</v>
      </c>
      <c r="B289" s="312">
        <v>44133</v>
      </c>
      <c r="C289" s="308">
        <v>803</v>
      </c>
    </row>
    <row r="290" spans="1:3" x14ac:dyDescent="0.25">
      <c r="A290" s="311">
        <f t="shared" si="4"/>
        <v>44130</v>
      </c>
      <c r="B290" s="312">
        <v>44134</v>
      </c>
      <c r="C290" s="308">
        <v>767</v>
      </c>
    </row>
    <row r="291" spans="1:3" x14ac:dyDescent="0.25">
      <c r="A291" s="311">
        <f t="shared" si="4"/>
        <v>44130</v>
      </c>
      <c r="B291" s="312">
        <v>44135</v>
      </c>
      <c r="C291" s="308">
        <v>866</v>
      </c>
    </row>
    <row r="292" spans="1:3" x14ac:dyDescent="0.25">
      <c r="A292" s="311">
        <f t="shared" si="4"/>
        <v>44130</v>
      </c>
      <c r="B292" s="312">
        <v>44136</v>
      </c>
      <c r="C292" s="308">
        <v>603</v>
      </c>
    </row>
    <row r="293" spans="1:3" x14ac:dyDescent="0.25">
      <c r="A293" s="311">
        <f t="shared" si="4"/>
        <v>44137</v>
      </c>
      <c r="B293" s="312">
        <v>44137</v>
      </c>
      <c r="C293" s="308">
        <v>480</v>
      </c>
    </row>
    <row r="294" spans="1:3" x14ac:dyDescent="0.25">
      <c r="A294" s="311">
        <f t="shared" si="4"/>
        <v>44137</v>
      </c>
      <c r="B294" s="312">
        <v>44138</v>
      </c>
      <c r="C294" s="308">
        <v>860</v>
      </c>
    </row>
    <row r="295" spans="1:3" x14ac:dyDescent="0.25">
      <c r="A295" s="311">
        <f t="shared" si="4"/>
        <v>44137</v>
      </c>
      <c r="B295" s="312">
        <v>44139</v>
      </c>
      <c r="C295" s="308">
        <v>606</v>
      </c>
    </row>
    <row r="296" spans="1:3" x14ac:dyDescent="0.25">
      <c r="A296" s="311">
        <f t="shared" si="4"/>
        <v>44137</v>
      </c>
      <c r="B296" s="312">
        <v>44140</v>
      </c>
      <c r="C296" s="308">
        <v>1046</v>
      </c>
    </row>
    <row r="297" spans="1:3" x14ac:dyDescent="0.25">
      <c r="A297" s="311">
        <f t="shared" si="4"/>
        <v>44137</v>
      </c>
      <c r="B297" s="312">
        <v>44141</v>
      </c>
      <c r="C297" s="308">
        <v>1137</v>
      </c>
    </row>
    <row r="298" spans="1:3" x14ac:dyDescent="0.25">
      <c r="A298" s="311">
        <f t="shared" si="4"/>
        <v>44137</v>
      </c>
      <c r="B298" s="312">
        <v>44142</v>
      </c>
      <c r="C298" s="308">
        <v>1301</v>
      </c>
    </row>
    <row r="299" spans="1:3" x14ac:dyDescent="0.25">
      <c r="A299" s="311">
        <f t="shared" si="4"/>
        <v>44137</v>
      </c>
      <c r="B299" s="312">
        <v>44143</v>
      </c>
      <c r="C299" s="308">
        <v>934</v>
      </c>
    </row>
    <row r="300" spans="1:3" x14ac:dyDescent="0.25">
      <c r="A300" s="311">
        <f t="shared" si="4"/>
        <v>44144</v>
      </c>
      <c r="B300" s="312">
        <v>44144</v>
      </c>
      <c r="C300" s="308">
        <v>770</v>
      </c>
    </row>
    <row r="301" spans="1:3" x14ac:dyDescent="0.25">
      <c r="A301" s="311">
        <f t="shared" si="4"/>
        <v>44144</v>
      </c>
      <c r="B301" s="312">
        <v>44145</v>
      </c>
      <c r="C301" s="308">
        <v>1276</v>
      </c>
    </row>
    <row r="302" spans="1:3" x14ac:dyDescent="0.25">
      <c r="A302" s="311">
        <f t="shared" si="4"/>
        <v>44144</v>
      </c>
      <c r="B302" s="312">
        <v>44146</v>
      </c>
      <c r="C302" s="308">
        <v>1540</v>
      </c>
    </row>
    <row r="303" spans="1:3" x14ac:dyDescent="0.25">
      <c r="A303" s="311">
        <f t="shared" si="4"/>
        <v>44144</v>
      </c>
      <c r="B303" s="312">
        <v>44147</v>
      </c>
      <c r="C303" s="308">
        <v>1624</v>
      </c>
    </row>
    <row r="304" spans="1:3" x14ac:dyDescent="0.25">
      <c r="A304" s="311">
        <f t="shared" si="4"/>
        <v>44144</v>
      </c>
      <c r="B304" s="312">
        <v>44148</v>
      </c>
      <c r="C304" s="308">
        <v>1703</v>
      </c>
    </row>
    <row r="305" spans="1:3" x14ac:dyDescent="0.25">
      <c r="A305" s="311">
        <f t="shared" si="4"/>
        <v>44144</v>
      </c>
      <c r="B305" s="312">
        <v>44149</v>
      </c>
      <c r="C305" s="308">
        <v>1721</v>
      </c>
    </row>
    <row r="306" spans="1:3" x14ac:dyDescent="0.25">
      <c r="A306" s="311">
        <f t="shared" si="4"/>
        <v>44144</v>
      </c>
      <c r="B306" s="312">
        <v>44150</v>
      </c>
      <c r="C306" s="308">
        <v>1428</v>
      </c>
    </row>
    <row r="307" spans="1:3" x14ac:dyDescent="0.25">
      <c r="A307" s="311">
        <f t="shared" si="4"/>
        <v>44151</v>
      </c>
      <c r="B307" s="312">
        <v>44151</v>
      </c>
      <c r="C307" s="308">
        <v>949</v>
      </c>
    </row>
    <row r="308" spans="1:3" x14ac:dyDescent="0.25">
      <c r="A308" s="311">
        <f t="shared" si="4"/>
        <v>44151</v>
      </c>
      <c r="B308" s="312">
        <v>44152</v>
      </c>
      <c r="C308" s="308">
        <v>1685</v>
      </c>
    </row>
    <row r="309" spans="1:3" x14ac:dyDescent="0.25">
      <c r="A309" s="311">
        <f t="shared" si="4"/>
        <v>44151</v>
      </c>
      <c r="B309" s="312">
        <v>44153</v>
      </c>
      <c r="C309" s="308">
        <v>2173</v>
      </c>
    </row>
    <row r="310" spans="1:3" x14ac:dyDescent="0.25">
      <c r="A310" s="311">
        <f t="shared" si="4"/>
        <v>44151</v>
      </c>
      <c r="B310" s="312">
        <v>44154</v>
      </c>
      <c r="C310" s="308">
        <v>2382</v>
      </c>
    </row>
    <row r="311" spans="1:3" x14ac:dyDescent="0.25">
      <c r="A311" s="311">
        <f t="shared" si="4"/>
        <v>44151</v>
      </c>
      <c r="B311" s="312">
        <v>44155</v>
      </c>
      <c r="C311" s="308">
        <v>2425</v>
      </c>
    </row>
    <row r="312" spans="1:3" x14ac:dyDescent="0.25">
      <c r="A312" s="311">
        <f t="shared" si="4"/>
        <v>44151</v>
      </c>
      <c r="B312" s="312">
        <v>44156</v>
      </c>
      <c r="C312" s="308">
        <v>2570</v>
      </c>
    </row>
    <row r="313" spans="1:3" x14ac:dyDescent="0.25">
      <c r="A313" s="311">
        <f t="shared" si="4"/>
        <v>44151</v>
      </c>
      <c r="B313" s="312">
        <v>44157</v>
      </c>
      <c r="C313" s="308">
        <v>2146</v>
      </c>
    </row>
    <row r="314" spans="1:3" x14ac:dyDescent="0.25">
      <c r="A314" s="311">
        <f t="shared" si="4"/>
        <v>44158</v>
      </c>
      <c r="B314" s="312">
        <v>44158</v>
      </c>
      <c r="C314" s="308">
        <v>1513</v>
      </c>
    </row>
    <row r="315" spans="1:3" x14ac:dyDescent="0.25">
      <c r="A315" s="311">
        <f t="shared" si="4"/>
        <v>44158</v>
      </c>
      <c r="B315" s="312">
        <v>44159</v>
      </c>
      <c r="C315" s="308">
        <v>1219</v>
      </c>
    </row>
    <row r="316" spans="1:3" x14ac:dyDescent="0.25">
      <c r="A316" s="311">
        <f t="shared" si="4"/>
        <v>44158</v>
      </c>
      <c r="B316" s="312">
        <v>44160</v>
      </c>
      <c r="C316" s="308">
        <v>1925</v>
      </c>
    </row>
    <row r="317" spans="1:3" x14ac:dyDescent="0.25">
      <c r="A317" s="311">
        <f t="shared" si="4"/>
        <v>44158</v>
      </c>
      <c r="B317" s="312">
        <v>44161</v>
      </c>
      <c r="C317" s="308">
        <v>2494</v>
      </c>
    </row>
    <row r="318" spans="1:3" x14ac:dyDescent="0.25">
      <c r="A318" s="311">
        <f t="shared" si="4"/>
        <v>44158</v>
      </c>
      <c r="B318" s="312">
        <v>44162</v>
      </c>
      <c r="C318" s="308">
        <v>2510</v>
      </c>
    </row>
    <row r="319" spans="1:3" x14ac:dyDescent="0.25">
      <c r="A319" s="311">
        <f t="shared" si="4"/>
        <v>44158</v>
      </c>
      <c r="B319" s="312">
        <v>44163</v>
      </c>
      <c r="C319" s="308">
        <v>2667</v>
      </c>
    </row>
    <row r="320" spans="1:3" x14ac:dyDescent="0.25">
      <c r="A320" s="311">
        <f t="shared" si="4"/>
        <v>44158</v>
      </c>
      <c r="B320" s="312">
        <v>44164</v>
      </c>
      <c r="C320" s="308">
        <v>2046</v>
      </c>
    </row>
    <row r="321" spans="1:3" x14ac:dyDescent="0.25">
      <c r="A321" s="311">
        <f t="shared" si="4"/>
        <v>44165</v>
      </c>
      <c r="B321" s="312">
        <v>44165</v>
      </c>
      <c r="C321" s="308">
        <v>1425</v>
      </c>
    </row>
    <row r="322" spans="1:3" x14ac:dyDescent="0.25">
      <c r="A322" s="311">
        <f t="shared" si="4"/>
        <v>44165</v>
      </c>
      <c r="B322" s="312">
        <v>44166</v>
      </c>
      <c r="C322" s="308">
        <v>2014</v>
      </c>
    </row>
    <row r="323" spans="1:3" x14ac:dyDescent="0.25">
      <c r="A323" s="311">
        <f t="shared" ref="A323:A386" si="5">B323-WEEKDAY(B323,3)</f>
        <v>44165</v>
      </c>
      <c r="B323" s="312">
        <v>44167</v>
      </c>
      <c r="C323" s="308">
        <v>2419</v>
      </c>
    </row>
    <row r="324" spans="1:3" x14ac:dyDescent="0.25">
      <c r="A324" s="311">
        <f t="shared" si="5"/>
        <v>44165</v>
      </c>
      <c r="B324" s="312">
        <v>44168</v>
      </c>
      <c r="C324" s="308">
        <v>2505</v>
      </c>
    </row>
    <row r="325" spans="1:3" x14ac:dyDescent="0.25">
      <c r="A325" s="311">
        <f t="shared" si="5"/>
        <v>44165</v>
      </c>
      <c r="B325" s="312">
        <v>44169</v>
      </c>
      <c r="C325" s="308">
        <v>2435</v>
      </c>
    </row>
    <row r="326" spans="1:3" x14ac:dyDescent="0.25">
      <c r="A326" s="311">
        <f t="shared" si="5"/>
        <v>44165</v>
      </c>
      <c r="B326" s="312">
        <v>44170</v>
      </c>
      <c r="C326" s="308">
        <v>2496</v>
      </c>
    </row>
    <row r="327" spans="1:3" x14ac:dyDescent="0.25">
      <c r="A327" s="311">
        <f t="shared" si="5"/>
        <v>44165</v>
      </c>
      <c r="B327" s="312">
        <v>44171</v>
      </c>
      <c r="C327" s="308">
        <v>2010</v>
      </c>
    </row>
    <row r="328" spans="1:3" x14ac:dyDescent="0.25">
      <c r="A328" s="311">
        <f t="shared" si="5"/>
        <v>44172</v>
      </c>
      <c r="B328" s="312">
        <v>44172</v>
      </c>
      <c r="C328" s="308">
        <v>1502</v>
      </c>
    </row>
    <row r="329" spans="1:3" x14ac:dyDescent="0.25">
      <c r="A329" s="311">
        <f t="shared" si="5"/>
        <v>44172</v>
      </c>
      <c r="B329" s="312">
        <v>44173</v>
      </c>
      <c r="C329" s="308">
        <v>2166</v>
      </c>
    </row>
    <row r="330" spans="1:3" x14ac:dyDescent="0.25">
      <c r="A330" s="311">
        <f t="shared" si="5"/>
        <v>44172</v>
      </c>
      <c r="B330" s="312">
        <v>44174</v>
      </c>
      <c r="C330" s="308">
        <v>2801</v>
      </c>
    </row>
    <row r="331" spans="1:3" x14ac:dyDescent="0.25">
      <c r="A331" s="311">
        <f t="shared" si="5"/>
        <v>44172</v>
      </c>
      <c r="B331" s="312">
        <v>44175</v>
      </c>
      <c r="C331" s="308">
        <v>2966</v>
      </c>
    </row>
    <row r="332" spans="1:3" x14ac:dyDescent="0.25">
      <c r="A332" s="311">
        <f t="shared" si="5"/>
        <v>44172</v>
      </c>
      <c r="B332" s="312">
        <v>44176</v>
      </c>
      <c r="C332" s="308">
        <v>2795</v>
      </c>
    </row>
    <row r="333" spans="1:3" x14ac:dyDescent="0.25">
      <c r="A333" s="311">
        <f t="shared" si="5"/>
        <v>44172</v>
      </c>
      <c r="B333" s="312">
        <v>44177</v>
      </c>
      <c r="C333" s="308">
        <v>3010</v>
      </c>
    </row>
    <row r="334" spans="1:3" x14ac:dyDescent="0.25">
      <c r="A334" s="311">
        <f t="shared" si="5"/>
        <v>44172</v>
      </c>
      <c r="B334" s="312">
        <v>44178</v>
      </c>
      <c r="C334" s="308">
        <v>2375</v>
      </c>
    </row>
    <row r="335" spans="1:3" x14ac:dyDescent="0.25">
      <c r="A335" s="311">
        <f t="shared" si="5"/>
        <v>44179</v>
      </c>
      <c r="B335" s="312">
        <v>44179</v>
      </c>
      <c r="C335" s="308">
        <v>1681</v>
      </c>
    </row>
    <row r="336" spans="1:3" x14ac:dyDescent="0.25">
      <c r="A336" s="311">
        <f t="shared" si="5"/>
        <v>44179</v>
      </c>
      <c r="B336" s="312">
        <v>44180</v>
      </c>
      <c r="C336" s="308">
        <v>2400</v>
      </c>
    </row>
    <row r="337" spans="1:3" x14ac:dyDescent="0.25">
      <c r="A337" s="311">
        <f t="shared" si="5"/>
        <v>44179</v>
      </c>
      <c r="B337" s="312">
        <v>44181</v>
      </c>
      <c r="C337" s="308">
        <v>2990</v>
      </c>
    </row>
    <row r="338" spans="1:3" x14ac:dyDescent="0.25">
      <c r="A338" s="311">
        <f t="shared" si="5"/>
        <v>44179</v>
      </c>
      <c r="B338" s="312">
        <v>44182</v>
      </c>
      <c r="C338" s="308">
        <v>3206</v>
      </c>
    </row>
    <row r="339" spans="1:3" x14ac:dyDescent="0.25">
      <c r="A339" s="311">
        <f t="shared" si="5"/>
        <v>44179</v>
      </c>
      <c r="B339" s="312">
        <v>44183</v>
      </c>
      <c r="C339" s="308">
        <v>2832</v>
      </c>
    </row>
    <row r="340" spans="1:3" x14ac:dyDescent="0.25">
      <c r="A340" s="311">
        <f t="shared" si="5"/>
        <v>44179</v>
      </c>
      <c r="B340" s="312">
        <v>44184</v>
      </c>
      <c r="C340" s="308">
        <v>3040</v>
      </c>
    </row>
    <row r="341" spans="1:3" x14ac:dyDescent="0.25">
      <c r="A341" s="311">
        <f t="shared" si="5"/>
        <v>44179</v>
      </c>
      <c r="B341" s="312">
        <v>44185</v>
      </c>
      <c r="C341" s="308">
        <v>2398</v>
      </c>
    </row>
    <row r="342" spans="1:3" x14ac:dyDescent="0.25">
      <c r="A342" s="311">
        <f t="shared" si="5"/>
        <v>44186</v>
      </c>
      <c r="B342" s="312">
        <v>44186</v>
      </c>
      <c r="C342" s="308">
        <v>1791</v>
      </c>
    </row>
    <row r="343" spans="1:3" x14ac:dyDescent="0.25">
      <c r="A343" s="311">
        <f t="shared" si="5"/>
        <v>44186</v>
      </c>
      <c r="B343" s="312">
        <v>44187</v>
      </c>
      <c r="C343" s="308">
        <v>2674</v>
      </c>
    </row>
    <row r="344" spans="1:3" x14ac:dyDescent="0.25">
      <c r="A344" s="311">
        <f t="shared" si="5"/>
        <v>44186</v>
      </c>
      <c r="B344" s="312">
        <v>44188</v>
      </c>
      <c r="C344" s="308">
        <v>3270</v>
      </c>
    </row>
    <row r="345" spans="1:3" x14ac:dyDescent="0.25">
      <c r="A345" s="311">
        <f t="shared" si="5"/>
        <v>44186</v>
      </c>
      <c r="B345" s="312">
        <v>44189</v>
      </c>
      <c r="C345" s="308">
        <v>3797</v>
      </c>
    </row>
    <row r="346" spans="1:3" x14ac:dyDescent="0.25">
      <c r="A346" s="311">
        <f t="shared" si="5"/>
        <v>44186</v>
      </c>
      <c r="B346" s="312">
        <v>44190</v>
      </c>
      <c r="C346" s="308">
        <v>3934</v>
      </c>
    </row>
    <row r="347" spans="1:3" x14ac:dyDescent="0.25">
      <c r="A347" s="311">
        <f t="shared" si="5"/>
        <v>44186</v>
      </c>
      <c r="B347" s="312">
        <v>44191</v>
      </c>
      <c r="C347" s="308">
        <v>3702</v>
      </c>
    </row>
    <row r="348" spans="1:3" x14ac:dyDescent="0.25">
      <c r="A348" s="311">
        <f t="shared" si="5"/>
        <v>44186</v>
      </c>
      <c r="B348" s="312">
        <v>44192</v>
      </c>
      <c r="C348" s="308">
        <v>2942</v>
      </c>
    </row>
    <row r="349" spans="1:3" x14ac:dyDescent="0.25">
      <c r="A349" s="311">
        <f t="shared" si="5"/>
        <v>44193</v>
      </c>
      <c r="B349" s="312">
        <v>44193</v>
      </c>
      <c r="C349" s="308">
        <v>2397</v>
      </c>
    </row>
    <row r="350" spans="1:3" x14ac:dyDescent="0.25">
      <c r="A350" s="311">
        <f t="shared" si="5"/>
        <v>44193</v>
      </c>
      <c r="B350" s="312">
        <v>44194</v>
      </c>
      <c r="C350" s="308">
        <v>3609</v>
      </c>
    </row>
    <row r="351" spans="1:3" x14ac:dyDescent="0.25">
      <c r="A351" s="311">
        <f t="shared" si="5"/>
        <v>44193</v>
      </c>
      <c r="B351" s="312">
        <v>44195</v>
      </c>
      <c r="C351" s="308">
        <v>3884</v>
      </c>
    </row>
    <row r="352" spans="1:3" x14ac:dyDescent="0.25">
      <c r="A352" s="311">
        <f t="shared" si="5"/>
        <v>44193</v>
      </c>
      <c r="B352" s="312">
        <v>44196</v>
      </c>
      <c r="C352" s="308">
        <v>4500</v>
      </c>
    </row>
    <row r="353" spans="1:3" x14ac:dyDescent="0.25">
      <c r="A353" s="311">
        <f t="shared" si="5"/>
        <v>44193</v>
      </c>
      <c r="B353" s="312">
        <v>44197</v>
      </c>
      <c r="C353" s="308">
        <v>3248</v>
      </c>
    </row>
    <row r="354" spans="1:3" x14ac:dyDescent="0.25">
      <c r="A354" s="311">
        <f t="shared" si="5"/>
        <v>44193</v>
      </c>
      <c r="B354" s="312">
        <v>44198</v>
      </c>
      <c r="C354" s="308">
        <v>3057</v>
      </c>
    </row>
    <row r="355" spans="1:3" x14ac:dyDescent="0.25">
      <c r="A355" s="311">
        <f t="shared" si="5"/>
        <v>44193</v>
      </c>
      <c r="B355" s="312">
        <v>44199</v>
      </c>
      <c r="C355" s="308">
        <v>3139</v>
      </c>
    </row>
    <row r="356" spans="1:3" x14ac:dyDescent="0.25">
      <c r="A356" s="311">
        <f t="shared" si="5"/>
        <v>44200</v>
      </c>
      <c r="B356" s="312">
        <v>44200</v>
      </c>
      <c r="C356" s="308">
        <v>3330</v>
      </c>
    </row>
    <row r="357" spans="1:3" x14ac:dyDescent="0.25">
      <c r="A357" s="311">
        <f t="shared" si="5"/>
        <v>44200</v>
      </c>
      <c r="B357" s="312">
        <v>44201</v>
      </c>
      <c r="C357" s="308">
        <v>4958</v>
      </c>
    </row>
    <row r="358" spans="1:3" x14ac:dyDescent="0.25">
      <c r="A358" s="311">
        <f t="shared" si="5"/>
        <v>44200</v>
      </c>
      <c r="B358" s="312">
        <v>44202</v>
      </c>
      <c r="C358" s="308">
        <v>6066</v>
      </c>
    </row>
    <row r="359" spans="1:3" x14ac:dyDescent="0.25">
      <c r="A359" s="311">
        <f t="shared" si="5"/>
        <v>44200</v>
      </c>
      <c r="B359" s="312">
        <v>44203</v>
      </c>
      <c r="C359" s="308">
        <v>7793</v>
      </c>
    </row>
    <row r="360" spans="1:3" x14ac:dyDescent="0.25">
      <c r="A360" s="311">
        <f t="shared" si="5"/>
        <v>44200</v>
      </c>
      <c r="B360" s="312">
        <v>44204</v>
      </c>
      <c r="C360" s="308">
        <v>8045</v>
      </c>
    </row>
    <row r="361" spans="1:3" x14ac:dyDescent="0.25">
      <c r="A361" s="311">
        <f t="shared" si="5"/>
        <v>44200</v>
      </c>
      <c r="B361" s="312">
        <v>44205</v>
      </c>
      <c r="C361" s="308">
        <v>7528</v>
      </c>
    </row>
    <row r="362" spans="1:3" x14ac:dyDescent="0.25">
      <c r="A362" s="311">
        <f t="shared" si="5"/>
        <v>44200</v>
      </c>
      <c r="B362" s="312">
        <v>44206</v>
      </c>
      <c r="C362" s="308">
        <v>6130</v>
      </c>
    </row>
    <row r="363" spans="1:3" x14ac:dyDescent="0.25">
      <c r="A363" s="311">
        <f t="shared" si="5"/>
        <v>44207</v>
      </c>
      <c r="B363" s="312">
        <v>44207</v>
      </c>
      <c r="C363" s="308">
        <v>4901</v>
      </c>
    </row>
    <row r="364" spans="1:3" x14ac:dyDescent="0.25">
      <c r="A364" s="311">
        <f t="shared" si="5"/>
        <v>44207</v>
      </c>
      <c r="B364" s="312">
        <v>44208</v>
      </c>
      <c r="C364" s="308">
        <v>4630</v>
      </c>
    </row>
    <row r="365" spans="1:3" x14ac:dyDescent="0.25">
      <c r="A365" s="311">
        <f t="shared" si="5"/>
        <v>44207</v>
      </c>
      <c r="B365" s="312">
        <v>44209</v>
      </c>
      <c r="C365" s="308">
        <v>6086</v>
      </c>
    </row>
    <row r="366" spans="1:3" x14ac:dyDescent="0.25">
      <c r="A366" s="311">
        <f t="shared" si="5"/>
        <v>44207</v>
      </c>
      <c r="B366" s="312">
        <v>44210</v>
      </c>
      <c r="C366" s="308">
        <v>6749</v>
      </c>
    </row>
    <row r="367" spans="1:3" x14ac:dyDescent="0.25">
      <c r="A367" s="311">
        <f t="shared" si="5"/>
        <v>44207</v>
      </c>
      <c r="B367" s="312">
        <v>44211</v>
      </c>
      <c r="C367" s="308">
        <v>6795</v>
      </c>
    </row>
    <row r="368" spans="1:3" x14ac:dyDescent="0.25">
      <c r="A368" s="311">
        <f t="shared" si="5"/>
        <v>44207</v>
      </c>
      <c r="B368" s="312">
        <v>44212</v>
      </c>
      <c r="C368" s="308">
        <v>7028</v>
      </c>
    </row>
    <row r="369" spans="1:3" x14ac:dyDescent="0.25">
      <c r="A369" s="311">
        <f t="shared" si="5"/>
        <v>44207</v>
      </c>
      <c r="B369" s="312">
        <v>44213</v>
      </c>
      <c r="C369" s="308">
        <v>5758</v>
      </c>
    </row>
    <row r="370" spans="1:3" x14ac:dyDescent="0.25">
      <c r="A370" s="311">
        <f t="shared" si="5"/>
        <v>44214</v>
      </c>
      <c r="B370" s="312">
        <v>44214</v>
      </c>
      <c r="C370" s="308">
        <v>4947</v>
      </c>
    </row>
    <row r="371" spans="1:3" x14ac:dyDescent="0.25">
      <c r="A371" s="311">
        <f t="shared" si="5"/>
        <v>44214</v>
      </c>
      <c r="B371" s="312">
        <v>44215</v>
      </c>
      <c r="C371" s="308">
        <v>5355</v>
      </c>
    </row>
    <row r="372" spans="1:3" x14ac:dyDescent="0.25">
      <c r="A372" s="311">
        <f t="shared" si="5"/>
        <v>44214</v>
      </c>
      <c r="B372" s="312">
        <v>44216</v>
      </c>
      <c r="C372" s="308">
        <v>5643</v>
      </c>
    </row>
    <row r="373" spans="1:3" x14ac:dyDescent="0.25">
      <c r="A373" s="311">
        <f t="shared" si="5"/>
        <v>44214</v>
      </c>
      <c r="B373" s="312">
        <v>44217</v>
      </c>
      <c r="C373" s="308">
        <v>5743</v>
      </c>
    </row>
    <row r="374" spans="1:3" x14ac:dyDescent="0.25">
      <c r="A374" s="311">
        <f t="shared" si="5"/>
        <v>44214</v>
      </c>
      <c r="B374" s="312">
        <v>44218</v>
      </c>
      <c r="C374" s="308">
        <v>4821</v>
      </c>
    </row>
    <row r="375" spans="1:3" x14ac:dyDescent="0.25">
      <c r="A375" s="311">
        <f t="shared" si="5"/>
        <v>44214</v>
      </c>
      <c r="B375" s="312">
        <v>44219</v>
      </c>
      <c r="C375" s="308">
        <v>4711</v>
      </c>
    </row>
    <row r="376" spans="1:3" x14ac:dyDescent="0.25">
      <c r="A376" s="311">
        <f t="shared" si="5"/>
        <v>44214</v>
      </c>
      <c r="B376" s="312">
        <v>44220</v>
      </c>
      <c r="C376" s="308">
        <v>3988</v>
      </c>
    </row>
    <row r="377" spans="1:3" x14ac:dyDescent="0.25">
      <c r="A377" s="311">
        <f t="shared" si="5"/>
        <v>44221</v>
      </c>
      <c r="B377" s="312">
        <v>44221</v>
      </c>
      <c r="C377" s="308">
        <v>2760</v>
      </c>
    </row>
    <row r="378" spans="1:3" x14ac:dyDescent="0.25">
      <c r="A378" s="311">
        <f t="shared" si="5"/>
        <v>44221</v>
      </c>
      <c r="B378" s="312">
        <v>44222</v>
      </c>
      <c r="C378" s="308">
        <v>3851</v>
      </c>
    </row>
    <row r="379" spans="1:3" x14ac:dyDescent="0.25">
      <c r="A379" s="311">
        <f t="shared" si="5"/>
        <v>44221</v>
      </c>
      <c r="B379" s="312">
        <v>44223</v>
      </c>
      <c r="C379" s="308">
        <v>3968</v>
      </c>
    </row>
    <row r="380" spans="1:3" x14ac:dyDescent="0.25">
      <c r="A380" s="311">
        <f t="shared" si="5"/>
        <v>44221</v>
      </c>
      <c r="B380" s="312">
        <v>44224</v>
      </c>
      <c r="C380" s="308">
        <v>4122</v>
      </c>
    </row>
    <row r="381" spans="1:3" x14ac:dyDescent="0.25">
      <c r="A381" s="311">
        <f t="shared" si="5"/>
        <v>44221</v>
      </c>
      <c r="B381" s="312">
        <v>44225</v>
      </c>
      <c r="C381" s="308">
        <v>3547</v>
      </c>
    </row>
    <row r="382" spans="1:3" x14ac:dyDescent="0.25">
      <c r="A382" s="311">
        <f t="shared" si="5"/>
        <v>44221</v>
      </c>
      <c r="B382" s="312">
        <v>44226</v>
      </c>
      <c r="C382" s="308">
        <v>3330</v>
      </c>
    </row>
    <row r="383" spans="1:3" x14ac:dyDescent="0.25">
      <c r="A383" s="311">
        <f t="shared" si="5"/>
        <v>44221</v>
      </c>
      <c r="B383" s="312">
        <v>44227</v>
      </c>
      <c r="C383" s="308">
        <v>2673</v>
      </c>
    </row>
    <row r="384" spans="1:3" x14ac:dyDescent="0.25">
      <c r="A384" s="311">
        <f t="shared" si="5"/>
        <v>44228</v>
      </c>
      <c r="B384" s="312">
        <v>44228</v>
      </c>
      <c r="C384" s="308">
        <v>1782</v>
      </c>
    </row>
    <row r="385" spans="1:3" x14ac:dyDescent="0.25">
      <c r="A385" s="311">
        <f t="shared" si="5"/>
        <v>44228</v>
      </c>
      <c r="B385" s="312">
        <v>44229</v>
      </c>
      <c r="C385" s="308">
        <v>2321</v>
      </c>
    </row>
    <row r="386" spans="1:3" x14ac:dyDescent="0.25">
      <c r="A386" s="311">
        <f t="shared" si="5"/>
        <v>44228</v>
      </c>
      <c r="B386" s="312">
        <v>44230</v>
      </c>
      <c r="C386" s="308">
        <v>2648</v>
      </c>
    </row>
    <row r="387" spans="1:3" x14ac:dyDescent="0.25">
      <c r="A387" s="311">
        <f t="shared" ref="A387:A450" si="6">B387-WEEKDAY(B387,3)</f>
        <v>44228</v>
      </c>
      <c r="B387" s="312">
        <v>44231</v>
      </c>
      <c r="C387" s="308">
        <v>2574</v>
      </c>
    </row>
    <row r="388" spans="1:3" x14ac:dyDescent="0.25">
      <c r="A388" s="311">
        <f t="shared" si="6"/>
        <v>44228</v>
      </c>
      <c r="B388" s="312">
        <v>44232</v>
      </c>
      <c r="C388" s="308">
        <v>2371</v>
      </c>
    </row>
    <row r="389" spans="1:3" x14ac:dyDescent="0.25">
      <c r="A389" s="311">
        <f t="shared" si="6"/>
        <v>44228</v>
      </c>
      <c r="B389" s="312">
        <v>44233</v>
      </c>
      <c r="C389" s="308">
        <v>2277</v>
      </c>
    </row>
    <row r="390" spans="1:3" x14ac:dyDescent="0.25">
      <c r="A390" s="311">
        <f t="shared" si="6"/>
        <v>44228</v>
      </c>
      <c r="B390" s="312">
        <v>44234</v>
      </c>
      <c r="C390" s="308">
        <v>1627</v>
      </c>
    </row>
    <row r="391" spans="1:3" x14ac:dyDescent="0.25">
      <c r="A391" s="311">
        <f t="shared" si="6"/>
        <v>44235</v>
      </c>
      <c r="B391" s="312">
        <v>44235</v>
      </c>
      <c r="C391" s="308">
        <v>1215</v>
      </c>
    </row>
    <row r="392" spans="1:3" x14ac:dyDescent="0.25">
      <c r="A392" s="311">
        <f t="shared" si="6"/>
        <v>44235</v>
      </c>
      <c r="B392" s="312">
        <v>44236</v>
      </c>
      <c r="C392" s="308">
        <v>1568</v>
      </c>
    </row>
    <row r="393" spans="1:3" x14ac:dyDescent="0.25">
      <c r="A393" s="311">
        <f t="shared" si="6"/>
        <v>44235</v>
      </c>
      <c r="B393" s="312">
        <v>44237</v>
      </c>
      <c r="C393" s="308">
        <v>1885</v>
      </c>
    </row>
    <row r="394" spans="1:3" x14ac:dyDescent="0.25">
      <c r="A394" s="311">
        <f t="shared" si="6"/>
        <v>44235</v>
      </c>
      <c r="B394" s="312">
        <v>44238</v>
      </c>
      <c r="C394" s="308">
        <v>1689</v>
      </c>
    </row>
    <row r="395" spans="1:3" x14ac:dyDescent="0.25">
      <c r="A395" s="311">
        <f t="shared" si="6"/>
        <v>44235</v>
      </c>
      <c r="B395" s="312">
        <v>44239</v>
      </c>
      <c r="C395" s="308">
        <v>1297</v>
      </c>
    </row>
    <row r="396" spans="1:3" x14ac:dyDescent="0.25">
      <c r="A396" s="311">
        <f t="shared" si="6"/>
        <v>44235</v>
      </c>
      <c r="B396" s="312">
        <v>44240</v>
      </c>
      <c r="C396" s="308">
        <v>1355</v>
      </c>
    </row>
    <row r="397" spans="1:3" x14ac:dyDescent="0.25">
      <c r="A397" s="311">
        <f t="shared" si="6"/>
        <v>44235</v>
      </c>
      <c r="B397" s="312">
        <v>44241</v>
      </c>
      <c r="C397" s="308">
        <v>1360</v>
      </c>
    </row>
    <row r="398" spans="1:3" x14ac:dyDescent="0.25">
      <c r="A398" s="311">
        <f t="shared" si="6"/>
        <v>44242</v>
      </c>
      <c r="B398" s="312">
        <v>44242</v>
      </c>
      <c r="C398" s="308">
        <v>964</v>
      </c>
    </row>
    <row r="399" spans="1:3" x14ac:dyDescent="0.25">
      <c r="A399" s="311">
        <f t="shared" si="6"/>
        <v>44242</v>
      </c>
      <c r="B399" s="312">
        <v>44243</v>
      </c>
      <c r="C399" s="308">
        <v>1305</v>
      </c>
    </row>
    <row r="400" spans="1:3" x14ac:dyDescent="0.25">
      <c r="A400" s="311">
        <f t="shared" si="6"/>
        <v>44242</v>
      </c>
      <c r="B400" s="312">
        <v>44244</v>
      </c>
      <c r="C400" s="308">
        <v>1443</v>
      </c>
    </row>
    <row r="401" spans="1:3" x14ac:dyDescent="0.25">
      <c r="A401" s="311">
        <f t="shared" si="6"/>
        <v>44242</v>
      </c>
      <c r="B401" s="312">
        <v>44245</v>
      </c>
      <c r="C401" s="308">
        <v>1540</v>
      </c>
    </row>
    <row r="402" spans="1:3" x14ac:dyDescent="0.25">
      <c r="A402" s="311">
        <f t="shared" si="6"/>
        <v>44242</v>
      </c>
      <c r="B402" s="312">
        <v>44246</v>
      </c>
      <c r="C402" s="308">
        <v>1297</v>
      </c>
    </row>
    <row r="403" spans="1:3" x14ac:dyDescent="0.25">
      <c r="A403" s="311">
        <f t="shared" si="6"/>
        <v>44242</v>
      </c>
      <c r="B403" s="312">
        <v>44247</v>
      </c>
      <c r="C403" s="308">
        <v>1228</v>
      </c>
    </row>
    <row r="404" spans="1:3" x14ac:dyDescent="0.25">
      <c r="A404" s="311">
        <f t="shared" si="6"/>
        <v>44242</v>
      </c>
      <c r="B404" s="312">
        <v>44248</v>
      </c>
      <c r="C404" s="308">
        <v>1029</v>
      </c>
    </row>
    <row r="405" spans="1:3" x14ac:dyDescent="0.25">
      <c r="A405" s="311">
        <f t="shared" si="6"/>
        <v>44249</v>
      </c>
      <c r="B405" s="312">
        <v>44249</v>
      </c>
      <c r="C405" s="308">
        <v>739</v>
      </c>
    </row>
    <row r="406" spans="1:3" x14ac:dyDescent="0.25">
      <c r="A406" s="311">
        <f t="shared" si="6"/>
        <v>44249</v>
      </c>
      <c r="B406" s="312">
        <v>44250</v>
      </c>
      <c r="C406" s="308">
        <v>1078</v>
      </c>
    </row>
    <row r="407" spans="1:3" x14ac:dyDescent="0.25">
      <c r="A407" s="311">
        <f t="shared" si="6"/>
        <v>44249</v>
      </c>
      <c r="B407" s="312">
        <v>44251</v>
      </c>
      <c r="C407" s="308">
        <v>923</v>
      </c>
    </row>
    <row r="408" spans="1:3" x14ac:dyDescent="0.25">
      <c r="A408" s="311">
        <f t="shared" si="6"/>
        <v>44249</v>
      </c>
      <c r="B408" s="312">
        <v>44252</v>
      </c>
      <c r="C408" s="308">
        <v>1064</v>
      </c>
    </row>
    <row r="409" spans="1:3" x14ac:dyDescent="0.25">
      <c r="A409" s="311">
        <f t="shared" si="6"/>
        <v>44249</v>
      </c>
      <c r="B409" s="312">
        <v>44253</v>
      </c>
      <c r="C409" s="308">
        <v>1057</v>
      </c>
    </row>
    <row r="410" spans="1:3" x14ac:dyDescent="0.25">
      <c r="A410" s="311">
        <f t="shared" si="6"/>
        <v>44249</v>
      </c>
      <c r="B410" s="312">
        <v>44254</v>
      </c>
      <c r="C410" s="308">
        <v>1208</v>
      </c>
    </row>
    <row r="411" spans="1:3" x14ac:dyDescent="0.25">
      <c r="A411" s="311">
        <f t="shared" si="6"/>
        <v>44249</v>
      </c>
      <c r="B411" s="312">
        <v>44255</v>
      </c>
      <c r="C411" s="308">
        <v>994</v>
      </c>
    </row>
    <row r="412" spans="1:3" x14ac:dyDescent="0.25">
      <c r="A412" s="311">
        <f t="shared" si="6"/>
        <v>44256</v>
      </c>
      <c r="B412" s="312">
        <v>44256</v>
      </c>
      <c r="C412" s="308">
        <v>684</v>
      </c>
    </row>
    <row r="413" spans="1:3" x14ac:dyDescent="0.25">
      <c r="A413" s="311">
        <f t="shared" si="6"/>
        <v>44256</v>
      </c>
      <c r="B413" s="312">
        <v>44257</v>
      </c>
      <c r="C413" s="308">
        <v>887</v>
      </c>
    </row>
    <row r="414" spans="1:3" x14ac:dyDescent="0.25">
      <c r="A414" s="311">
        <f t="shared" si="6"/>
        <v>44256</v>
      </c>
      <c r="B414" s="312">
        <v>44258</v>
      </c>
      <c r="C414" s="308">
        <v>1240</v>
      </c>
    </row>
    <row r="415" spans="1:3" x14ac:dyDescent="0.25">
      <c r="A415" s="311">
        <f t="shared" si="6"/>
        <v>44256</v>
      </c>
      <c r="B415" s="312">
        <v>44259</v>
      </c>
      <c r="C415" s="308">
        <v>1168</v>
      </c>
    </row>
    <row r="416" spans="1:3" x14ac:dyDescent="0.25">
      <c r="A416" s="311">
        <f t="shared" si="6"/>
        <v>44256</v>
      </c>
      <c r="B416" s="312">
        <v>44260</v>
      </c>
      <c r="C416" s="308">
        <v>1145</v>
      </c>
    </row>
    <row r="417" spans="1:3" x14ac:dyDescent="0.25">
      <c r="A417" s="311">
        <f t="shared" si="6"/>
        <v>44256</v>
      </c>
      <c r="B417" s="312">
        <v>44261</v>
      </c>
      <c r="C417" s="308">
        <v>1045</v>
      </c>
    </row>
    <row r="418" spans="1:3" x14ac:dyDescent="0.25">
      <c r="A418" s="311">
        <f t="shared" si="6"/>
        <v>44256</v>
      </c>
      <c r="B418" s="312">
        <v>44262</v>
      </c>
      <c r="C418" s="308">
        <v>1061</v>
      </c>
    </row>
    <row r="419" spans="1:3" x14ac:dyDescent="0.25">
      <c r="A419" s="311">
        <f t="shared" si="6"/>
        <v>44263</v>
      </c>
      <c r="B419" s="312">
        <v>44263</v>
      </c>
      <c r="C419" s="308">
        <v>599</v>
      </c>
    </row>
    <row r="420" spans="1:3" x14ac:dyDescent="0.25">
      <c r="A420" s="311">
        <f t="shared" si="6"/>
        <v>44263</v>
      </c>
      <c r="B420" s="312">
        <v>44264</v>
      </c>
      <c r="C420" s="308">
        <v>1125</v>
      </c>
    </row>
    <row r="421" spans="1:3" x14ac:dyDescent="0.25">
      <c r="A421" s="311">
        <f t="shared" si="6"/>
        <v>44263</v>
      </c>
      <c r="B421" s="312">
        <v>44265</v>
      </c>
      <c r="C421" s="308">
        <v>1309</v>
      </c>
    </row>
    <row r="422" spans="1:3" x14ac:dyDescent="0.25">
      <c r="A422" s="311">
        <f t="shared" si="6"/>
        <v>44263</v>
      </c>
      <c r="B422" s="312">
        <v>44266</v>
      </c>
      <c r="C422" s="308">
        <v>1315</v>
      </c>
    </row>
    <row r="423" spans="1:3" x14ac:dyDescent="0.25">
      <c r="A423" s="311">
        <f t="shared" si="6"/>
        <v>44263</v>
      </c>
      <c r="B423" s="312">
        <v>44267</v>
      </c>
      <c r="C423" s="308">
        <v>1268</v>
      </c>
    </row>
    <row r="424" spans="1:3" x14ac:dyDescent="0.25">
      <c r="A424" s="311">
        <f t="shared" si="6"/>
        <v>44263</v>
      </c>
      <c r="B424" s="312">
        <v>44268</v>
      </c>
      <c r="C424" s="308">
        <v>1317</v>
      </c>
    </row>
    <row r="425" spans="1:3" x14ac:dyDescent="0.25">
      <c r="A425" s="311">
        <f t="shared" si="6"/>
        <v>44263</v>
      </c>
      <c r="B425" s="312">
        <v>44269</v>
      </c>
      <c r="C425" s="308">
        <v>982</v>
      </c>
    </row>
    <row r="426" spans="1:3" x14ac:dyDescent="0.25">
      <c r="A426" s="311">
        <f t="shared" si="6"/>
        <v>44270</v>
      </c>
      <c r="B426" s="312">
        <v>44270</v>
      </c>
      <c r="C426" s="308">
        <v>688</v>
      </c>
    </row>
    <row r="427" spans="1:3" x14ac:dyDescent="0.25">
      <c r="A427" s="311">
        <f t="shared" si="6"/>
        <v>44270</v>
      </c>
      <c r="B427" s="312">
        <v>44271</v>
      </c>
      <c r="C427" s="308">
        <v>1130</v>
      </c>
    </row>
    <row r="428" spans="1:3" x14ac:dyDescent="0.25">
      <c r="A428" s="311">
        <f t="shared" si="6"/>
        <v>44270</v>
      </c>
      <c r="B428" s="312">
        <v>44272</v>
      </c>
      <c r="C428" s="308">
        <v>1520</v>
      </c>
    </row>
    <row r="429" spans="1:3" x14ac:dyDescent="0.25">
      <c r="A429" s="311">
        <f t="shared" si="6"/>
        <v>44270</v>
      </c>
      <c r="B429" s="312">
        <v>44273</v>
      </c>
      <c r="C429" s="308">
        <v>1492</v>
      </c>
    </row>
    <row r="430" spans="1:3" x14ac:dyDescent="0.25">
      <c r="A430" s="311">
        <f t="shared" si="6"/>
        <v>44270</v>
      </c>
      <c r="B430" s="312">
        <v>44274</v>
      </c>
      <c r="C430" s="308">
        <v>1453</v>
      </c>
    </row>
    <row r="431" spans="1:3" x14ac:dyDescent="0.25">
      <c r="A431" s="311">
        <f t="shared" si="6"/>
        <v>44270</v>
      </c>
      <c r="B431" s="312">
        <v>44275</v>
      </c>
      <c r="C431" s="308">
        <v>1517</v>
      </c>
    </row>
    <row r="432" spans="1:3" x14ac:dyDescent="0.25">
      <c r="A432" s="311">
        <f t="shared" si="6"/>
        <v>44270</v>
      </c>
      <c r="B432" s="312">
        <v>44276</v>
      </c>
      <c r="C432" s="308">
        <v>1110</v>
      </c>
    </row>
    <row r="433" spans="1:3" x14ac:dyDescent="0.25">
      <c r="A433" s="311">
        <f t="shared" si="6"/>
        <v>44277</v>
      </c>
      <c r="B433" s="312">
        <v>44277</v>
      </c>
      <c r="C433" s="308">
        <v>817</v>
      </c>
    </row>
    <row r="434" spans="1:3" x14ac:dyDescent="0.25">
      <c r="A434" s="311">
        <f t="shared" si="6"/>
        <v>44277</v>
      </c>
      <c r="B434" s="312">
        <v>44278</v>
      </c>
      <c r="C434" s="308">
        <v>1485</v>
      </c>
    </row>
    <row r="435" spans="1:3" x14ac:dyDescent="0.25">
      <c r="A435" s="311">
        <f t="shared" si="6"/>
        <v>44277</v>
      </c>
      <c r="B435" s="312">
        <v>44279</v>
      </c>
      <c r="C435" s="308">
        <v>1924</v>
      </c>
    </row>
    <row r="436" spans="1:3" x14ac:dyDescent="0.25">
      <c r="A436" s="311">
        <f t="shared" si="6"/>
        <v>44277</v>
      </c>
      <c r="B436" s="312">
        <v>44280</v>
      </c>
      <c r="C436" s="308">
        <v>1914</v>
      </c>
    </row>
    <row r="437" spans="1:3" x14ac:dyDescent="0.25">
      <c r="A437" s="311">
        <f t="shared" si="6"/>
        <v>44277</v>
      </c>
      <c r="B437" s="312">
        <v>44281</v>
      </c>
      <c r="C437" s="308">
        <v>2030</v>
      </c>
    </row>
    <row r="438" spans="1:3" x14ac:dyDescent="0.25">
      <c r="A438" s="311">
        <f t="shared" si="6"/>
        <v>44277</v>
      </c>
      <c r="B438" s="312">
        <v>44282</v>
      </c>
      <c r="C438" s="308">
        <v>2073</v>
      </c>
    </row>
    <row r="439" spans="1:3" x14ac:dyDescent="0.25">
      <c r="A439" s="311">
        <f t="shared" si="6"/>
        <v>44277</v>
      </c>
      <c r="B439" s="312">
        <v>44283</v>
      </c>
      <c r="C439" s="308">
        <v>1753</v>
      </c>
    </row>
    <row r="440" spans="1:3" x14ac:dyDescent="0.25">
      <c r="A440" s="311">
        <f t="shared" si="6"/>
        <v>44284</v>
      </c>
      <c r="B440" s="312">
        <v>44284</v>
      </c>
      <c r="C440" s="308">
        <v>1340</v>
      </c>
    </row>
    <row r="441" spans="1:3" x14ac:dyDescent="0.25">
      <c r="A441" s="311">
        <f t="shared" si="6"/>
        <v>44284</v>
      </c>
      <c r="B441" s="312">
        <v>44285</v>
      </c>
      <c r="C441" s="308">
        <v>2077</v>
      </c>
    </row>
    <row r="442" spans="1:3" x14ac:dyDescent="0.25">
      <c r="A442" s="311">
        <f t="shared" si="6"/>
        <v>44284</v>
      </c>
      <c r="B442" s="312">
        <v>44286</v>
      </c>
      <c r="C442" s="308">
        <v>2832</v>
      </c>
    </row>
    <row r="443" spans="1:3" x14ac:dyDescent="0.25">
      <c r="A443" s="311">
        <f t="shared" si="6"/>
        <v>44284</v>
      </c>
      <c r="B443" s="312">
        <v>44287</v>
      </c>
      <c r="C443" s="308">
        <v>2598</v>
      </c>
    </row>
    <row r="444" spans="1:3" x14ac:dyDescent="0.25">
      <c r="A444" s="311">
        <f t="shared" si="6"/>
        <v>44284</v>
      </c>
      <c r="B444" s="312">
        <v>44288</v>
      </c>
      <c r="C444" s="308">
        <v>2742</v>
      </c>
    </row>
    <row r="445" spans="1:3" x14ac:dyDescent="0.25">
      <c r="A445" s="311">
        <f t="shared" si="6"/>
        <v>44284</v>
      </c>
      <c r="B445" s="312">
        <v>44289</v>
      </c>
      <c r="C445" s="308">
        <v>2755</v>
      </c>
    </row>
    <row r="446" spans="1:3" x14ac:dyDescent="0.25">
      <c r="A446" s="311">
        <f t="shared" si="6"/>
        <v>44284</v>
      </c>
      <c r="B446" s="312">
        <v>44290</v>
      </c>
      <c r="C446" s="308">
        <v>2459</v>
      </c>
    </row>
    <row r="447" spans="1:3" x14ac:dyDescent="0.25">
      <c r="A447" s="311">
        <f t="shared" si="6"/>
        <v>44291</v>
      </c>
      <c r="B447" s="312">
        <v>44291</v>
      </c>
      <c r="C447" s="308">
        <v>1553</v>
      </c>
    </row>
    <row r="448" spans="1:3" x14ac:dyDescent="0.25">
      <c r="A448" s="311">
        <f t="shared" si="6"/>
        <v>44291</v>
      </c>
      <c r="B448" s="312">
        <v>44292</v>
      </c>
      <c r="C448" s="308">
        <v>2652</v>
      </c>
    </row>
    <row r="449" spans="1:3" x14ac:dyDescent="0.25">
      <c r="A449" s="311">
        <f t="shared" si="6"/>
        <v>44291</v>
      </c>
      <c r="B449" s="312">
        <v>44293</v>
      </c>
      <c r="C449" s="308">
        <v>3459</v>
      </c>
    </row>
    <row r="450" spans="1:3" x14ac:dyDescent="0.25">
      <c r="A450" s="311">
        <f t="shared" si="6"/>
        <v>44291</v>
      </c>
      <c r="B450" s="312">
        <v>44294</v>
      </c>
      <c r="C450" s="308">
        <v>3455</v>
      </c>
    </row>
    <row r="451" spans="1:3" x14ac:dyDescent="0.25">
      <c r="A451" s="311">
        <f t="shared" ref="A451:A514" si="7">B451-WEEKDAY(B451,3)</f>
        <v>44291</v>
      </c>
      <c r="B451" s="312">
        <v>44295</v>
      </c>
      <c r="C451" s="308">
        <v>3511</v>
      </c>
    </row>
    <row r="452" spans="1:3" x14ac:dyDescent="0.25">
      <c r="A452" s="311">
        <f t="shared" si="7"/>
        <v>44291</v>
      </c>
      <c r="B452" s="312">
        <v>44296</v>
      </c>
      <c r="C452" s="308">
        <v>3742</v>
      </c>
    </row>
    <row r="453" spans="1:3" x14ac:dyDescent="0.25">
      <c r="A453" s="311">
        <f t="shared" si="7"/>
        <v>44291</v>
      </c>
      <c r="B453" s="312">
        <v>44297</v>
      </c>
      <c r="C453" s="308">
        <v>2848</v>
      </c>
    </row>
    <row r="454" spans="1:3" x14ac:dyDescent="0.25">
      <c r="A454" s="311">
        <f t="shared" si="7"/>
        <v>44298</v>
      </c>
      <c r="B454" s="312">
        <v>44298</v>
      </c>
      <c r="C454" s="308">
        <v>2100</v>
      </c>
    </row>
    <row r="455" spans="1:3" x14ac:dyDescent="0.25">
      <c r="A455" s="311">
        <f t="shared" si="7"/>
        <v>44298</v>
      </c>
      <c r="B455" s="312">
        <v>44299</v>
      </c>
      <c r="C455" s="308">
        <v>3445</v>
      </c>
    </row>
    <row r="456" spans="1:3" x14ac:dyDescent="0.25">
      <c r="A456" s="311">
        <f t="shared" si="7"/>
        <v>44298</v>
      </c>
      <c r="B456" s="312">
        <v>44300</v>
      </c>
      <c r="C456" s="308">
        <v>4302</v>
      </c>
    </row>
    <row r="457" spans="1:3" x14ac:dyDescent="0.25">
      <c r="A457" s="311">
        <f t="shared" si="7"/>
        <v>44298</v>
      </c>
      <c r="B457" s="312">
        <v>44301</v>
      </c>
      <c r="C457" s="308">
        <v>4569</v>
      </c>
    </row>
    <row r="458" spans="1:3" x14ac:dyDescent="0.25">
      <c r="A458" s="311">
        <f t="shared" si="7"/>
        <v>44298</v>
      </c>
      <c r="B458" s="312">
        <v>44302</v>
      </c>
      <c r="C458" s="308">
        <v>4518</v>
      </c>
    </row>
    <row r="459" spans="1:3" x14ac:dyDescent="0.25">
      <c r="A459" s="311">
        <f t="shared" si="7"/>
        <v>44298</v>
      </c>
      <c r="B459" s="312">
        <v>44303</v>
      </c>
      <c r="C459" s="308">
        <v>4790</v>
      </c>
    </row>
    <row r="460" spans="1:3" x14ac:dyDescent="0.25">
      <c r="A460" s="311">
        <f t="shared" si="7"/>
        <v>44298</v>
      </c>
      <c r="B460" s="312">
        <v>44304</v>
      </c>
      <c r="C460" s="308">
        <v>4087</v>
      </c>
    </row>
    <row r="461" spans="1:3" x14ac:dyDescent="0.25">
      <c r="A461" s="311">
        <f t="shared" si="7"/>
        <v>44305</v>
      </c>
      <c r="B461" s="312">
        <v>44305</v>
      </c>
      <c r="C461" s="308">
        <v>2891</v>
      </c>
    </row>
    <row r="462" spans="1:3" x14ac:dyDescent="0.25">
      <c r="A462" s="311">
        <f t="shared" si="7"/>
        <v>44305</v>
      </c>
      <c r="B462" s="312">
        <v>44306</v>
      </c>
      <c r="C462" s="308">
        <v>4327</v>
      </c>
    </row>
    <row r="463" spans="1:3" x14ac:dyDescent="0.25">
      <c r="A463" s="311">
        <f t="shared" si="7"/>
        <v>44305</v>
      </c>
      <c r="B463" s="312">
        <v>44307</v>
      </c>
      <c r="C463" s="308">
        <v>5279</v>
      </c>
    </row>
    <row r="464" spans="1:3" x14ac:dyDescent="0.25">
      <c r="A464" s="311">
        <f t="shared" si="7"/>
        <v>44305</v>
      </c>
      <c r="B464" s="312">
        <v>44308</v>
      </c>
      <c r="C464" s="308">
        <v>5473</v>
      </c>
    </row>
    <row r="465" spans="1:3" x14ac:dyDescent="0.25">
      <c r="A465" s="311">
        <f t="shared" si="7"/>
        <v>44305</v>
      </c>
      <c r="B465" s="312">
        <v>44309</v>
      </c>
      <c r="C465" s="308">
        <v>5117</v>
      </c>
    </row>
    <row r="466" spans="1:3" x14ac:dyDescent="0.25">
      <c r="A466" s="311">
        <f t="shared" si="7"/>
        <v>44305</v>
      </c>
      <c r="B466" s="312">
        <v>44310</v>
      </c>
      <c r="C466" s="308">
        <v>5601</v>
      </c>
    </row>
    <row r="467" spans="1:3" x14ac:dyDescent="0.25">
      <c r="A467" s="311">
        <f t="shared" si="7"/>
        <v>44305</v>
      </c>
      <c r="B467" s="312">
        <v>44311</v>
      </c>
      <c r="C467" s="308">
        <v>4602</v>
      </c>
    </row>
    <row r="468" spans="1:3" x14ac:dyDescent="0.25">
      <c r="A468" s="311">
        <f t="shared" si="7"/>
        <v>44312</v>
      </c>
      <c r="B468" s="312">
        <v>44312</v>
      </c>
      <c r="C468" s="308">
        <v>3303</v>
      </c>
    </row>
    <row r="469" spans="1:3" x14ac:dyDescent="0.25">
      <c r="A469" s="311">
        <f t="shared" si="7"/>
        <v>44312</v>
      </c>
      <c r="B469" s="312">
        <v>44313</v>
      </c>
      <c r="C469" s="308">
        <v>4960</v>
      </c>
    </row>
    <row r="470" spans="1:3" x14ac:dyDescent="0.25">
      <c r="A470" s="311">
        <f t="shared" si="7"/>
        <v>44312</v>
      </c>
      <c r="B470" s="312">
        <v>44314</v>
      </c>
      <c r="C470" s="308">
        <v>5790</v>
      </c>
    </row>
    <row r="471" spans="1:3" x14ac:dyDescent="0.25">
      <c r="A471" s="311">
        <f t="shared" si="7"/>
        <v>44312</v>
      </c>
      <c r="B471" s="312">
        <v>44315</v>
      </c>
      <c r="C471" s="308">
        <v>5896</v>
      </c>
    </row>
    <row r="472" spans="1:3" x14ac:dyDescent="0.25">
      <c r="A472" s="311">
        <f t="shared" si="7"/>
        <v>44312</v>
      </c>
      <c r="B472" s="312">
        <v>44316</v>
      </c>
      <c r="C472" s="308">
        <v>4658</v>
      </c>
    </row>
    <row r="473" spans="1:3" x14ac:dyDescent="0.25">
      <c r="A473" s="311">
        <f t="shared" si="7"/>
        <v>44312</v>
      </c>
      <c r="B473" s="312">
        <v>44317</v>
      </c>
      <c r="C473" s="308">
        <v>5992</v>
      </c>
    </row>
    <row r="474" spans="1:3" x14ac:dyDescent="0.25">
      <c r="A474" s="311">
        <f t="shared" si="7"/>
        <v>44312</v>
      </c>
      <c r="B474" s="312">
        <v>44318</v>
      </c>
      <c r="C474" s="308">
        <v>5880</v>
      </c>
    </row>
    <row r="475" spans="1:3" x14ac:dyDescent="0.25">
      <c r="A475" s="311">
        <f t="shared" si="7"/>
        <v>44319</v>
      </c>
      <c r="B475" s="312">
        <v>44319</v>
      </c>
      <c r="C475" s="308">
        <v>4458</v>
      </c>
    </row>
    <row r="476" spans="1:3" x14ac:dyDescent="0.25">
      <c r="A476" s="311">
        <f t="shared" si="7"/>
        <v>44319</v>
      </c>
      <c r="B476" s="312">
        <v>44320</v>
      </c>
      <c r="C476" s="308">
        <v>4195</v>
      </c>
    </row>
    <row r="477" spans="1:3" x14ac:dyDescent="0.25">
      <c r="A477" s="311">
        <f t="shared" si="7"/>
        <v>44319</v>
      </c>
      <c r="B477" s="312">
        <v>44321</v>
      </c>
      <c r="C477" s="308">
        <v>4052</v>
      </c>
    </row>
    <row r="478" spans="1:3" x14ac:dyDescent="0.25">
      <c r="A478" s="311">
        <f t="shared" si="7"/>
        <v>44319</v>
      </c>
      <c r="B478" s="312">
        <v>44322</v>
      </c>
      <c r="C478" s="308">
        <v>4351</v>
      </c>
    </row>
    <row r="479" spans="1:3" x14ac:dyDescent="0.25">
      <c r="A479" s="311">
        <f t="shared" si="7"/>
        <v>44319</v>
      </c>
      <c r="B479" s="312">
        <v>44323</v>
      </c>
      <c r="C479" s="308">
        <v>6033</v>
      </c>
    </row>
    <row r="480" spans="1:3" x14ac:dyDescent="0.25">
      <c r="A480" s="311">
        <f t="shared" si="7"/>
        <v>44319</v>
      </c>
      <c r="B480" s="312">
        <v>44324</v>
      </c>
      <c r="C480" s="308">
        <v>7244</v>
      </c>
    </row>
    <row r="481" spans="1:3" x14ac:dyDescent="0.25">
      <c r="A481" s="311">
        <f t="shared" si="7"/>
        <v>44319</v>
      </c>
      <c r="B481" s="312">
        <v>44325</v>
      </c>
      <c r="C481" s="308">
        <v>6492</v>
      </c>
    </row>
    <row r="482" spans="1:3" x14ac:dyDescent="0.25">
      <c r="A482" s="311">
        <f t="shared" si="7"/>
        <v>44326</v>
      </c>
      <c r="B482" s="312">
        <v>44326</v>
      </c>
      <c r="C482" s="308">
        <v>4926</v>
      </c>
    </row>
    <row r="483" spans="1:3" x14ac:dyDescent="0.25">
      <c r="A483" s="311">
        <f t="shared" si="7"/>
        <v>44326</v>
      </c>
      <c r="B483" s="312">
        <v>44327</v>
      </c>
      <c r="C483" s="308">
        <v>6236</v>
      </c>
    </row>
    <row r="484" spans="1:3" x14ac:dyDescent="0.25">
      <c r="A484" s="311">
        <f t="shared" si="7"/>
        <v>44326</v>
      </c>
      <c r="B484" s="312">
        <v>44328</v>
      </c>
      <c r="C484" s="308">
        <v>7059</v>
      </c>
    </row>
    <row r="485" spans="1:3" x14ac:dyDescent="0.25">
      <c r="A485" s="311">
        <f t="shared" si="7"/>
        <v>44326</v>
      </c>
      <c r="B485" s="312">
        <v>44329</v>
      </c>
      <c r="C485" s="308">
        <v>6867</v>
      </c>
    </row>
    <row r="486" spans="1:3" x14ac:dyDescent="0.25">
      <c r="A486" s="311">
        <f t="shared" si="7"/>
        <v>44326</v>
      </c>
      <c r="B486" s="312">
        <v>44330</v>
      </c>
      <c r="C486" s="308">
        <v>6268</v>
      </c>
    </row>
    <row r="487" spans="1:3" x14ac:dyDescent="0.25">
      <c r="A487" s="311">
        <f t="shared" si="7"/>
        <v>44326</v>
      </c>
      <c r="B487" s="312">
        <v>44331</v>
      </c>
      <c r="C487" s="308">
        <v>6419</v>
      </c>
    </row>
    <row r="488" spans="1:3" x14ac:dyDescent="0.25">
      <c r="A488" s="311">
        <f t="shared" si="7"/>
        <v>44326</v>
      </c>
      <c r="B488" s="312">
        <v>44332</v>
      </c>
      <c r="C488" s="308">
        <v>5248</v>
      </c>
    </row>
    <row r="489" spans="1:3" x14ac:dyDescent="0.25">
      <c r="A489" s="311">
        <f t="shared" si="7"/>
        <v>44333</v>
      </c>
      <c r="B489" s="312">
        <v>44333</v>
      </c>
      <c r="C489" s="308">
        <v>3677</v>
      </c>
    </row>
    <row r="490" spans="1:3" x14ac:dyDescent="0.25">
      <c r="A490" s="311">
        <f t="shared" si="7"/>
        <v>44333</v>
      </c>
      <c r="B490" s="312">
        <v>44334</v>
      </c>
      <c r="C490" s="308">
        <v>5228</v>
      </c>
    </row>
    <row r="491" spans="1:3" x14ac:dyDescent="0.25">
      <c r="A491" s="311">
        <f t="shared" si="7"/>
        <v>44333</v>
      </c>
      <c r="B491" s="312">
        <v>44335</v>
      </c>
      <c r="C491" s="308">
        <v>5814</v>
      </c>
    </row>
    <row r="492" spans="1:3" x14ac:dyDescent="0.25">
      <c r="A492" s="311">
        <f t="shared" si="7"/>
        <v>44333</v>
      </c>
      <c r="B492" s="312">
        <v>44336</v>
      </c>
      <c r="C492" s="308">
        <v>5712</v>
      </c>
    </row>
    <row r="493" spans="1:3" x14ac:dyDescent="0.25">
      <c r="A493" s="311">
        <f t="shared" si="7"/>
        <v>44333</v>
      </c>
      <c r="B493" s="312">
        <v>44337</v>
      </c>
      <c r="C493" s="308">
        <v>5248</v>
      </c>
    </row>
    <row r="494" spans="1:3" x14ac:dyDescent="0.25">
      <c r="A494" s="311">
        <f t="shared" si="7"/>
        <v>44333</v>
      </c>
      <c r="B494" s="312">
        <v>44338</v>
      </c>
      <c r="C494" s="308">
        <v>5032</v>
      </c>
    </row>
    <row r="495" spans="1:3" x14ac:dyDescent="0.25">
      <c r="A495" s="311">
        <f t="shared" si="7"/>
        <v>44333</v>
      </c>
      <c r="B495" s="312">
        <v>44339</v>
      </c>
      <c r="C495" s="308">
        <v>4032</v>
      </c>
    </row>
    <row r="496" spans="1:3" x14ac:dyDescent="0.25">
      <c r="A496" s="311">
        <f t="shared" si="7"/>
        <v>44340</v>
      </c>
      <c r="B496" s="312">
        <v>44340</v>
      </c>
      <c r="C496" s="308">
        <v>2710</v>
      </c>
    </row>
    <row r="497" spans="1:3" x14ac:dyDescent="0.25">
      <c r="A497" s="311">
        <f t="shared" si="7"/>
        <v>44340</v>
      </c>
      <c r="B497" s="312">
        <v>44341</v>
      </c>
      <c r="C497" s="308">
        <v>3894</v>
      </c>
    </row>
    <row r="498" spans="1:3" x14ac:dyDescent="0.25">
      <c r="A498" s="311">
        <f t="shared" si="7"/>
        <v>44340</v>
      </c>
      <c r="B498" s="312">
        <v>44342</v>
      </c>
      <c r="C498" s="308">
        <v>4527</v>
      </c>
    </row>
    <row r="499" spans="1:3" x14ac:dyDescent="0.25">
      <c r="A499" s="311">
        <f t="shared" si="7"/>
        <v>44340</v>
      </c>
      <c r="B499" s="312">
        <v>44343</v>
      </c>
      <c r="C499" s="308">
        <v>4127</v>
      </c>
    </row>
    <row r="500" spans="1:3" x14ac:dyDescent="0.25">
      <c r="A500" s="311">
        <f t="shared" si="7"/>
        <v>44340</v>
      </c>
      <c r="B500" s="312">
        <v>44344</v>
      </c>
      <c r="C500" s="308">
        <v>3705</v>
      </c>
    </row>
    <row r="501" spans="1:3" x14ac:dyDescent="0.25">
      <c r="A501" s="311">
        <f t="shared" si="7"/>
        <v>44340</v>
      </c>
      <c r="B501" s="312">
        <v>44345</v>
      </c>
      <c r="C501" s="308">
        <v>3589</v>
      </c>
    </row>
    <row r="502" spans="1:3" x14ac:dyDescent="0.25">
      <c r="A502" s="311">
        <f t="shared" si="7"/>
        <v>44340</v>
      </c>
      <c r="B502" s="312">
        <v>44346</v>
      </c>
      <c r="C502" s="308">
        <v>2874</v>
      </c>
    </row>
    <row r="503" spans="1:3" x14ac:dyDescent="0.25">
      <c r="A503" s="311">
        <f t="shared" si="7"/>
        <v>44347</v>
      </c>
      <c r="B503" s="312">
        <v>44347</v>
      </c>
      <c r="C503" s="308">
        <v>1785</v>
      </c>
    </row>
    <row r="504" spans="1:3" x14ac:dyDescent="0.25">
      <c r="A504" s="311">
        <f t="shared" si="7"/>
        <v>44347</v>
      </c>
      <c r="B504" s="312">
        <v>44348</v>
      </c>
      <c r="C504" s="308">
        <v>2640</v>
      </c>
    </row>
    <row r="505" spans="1:3" x14ac:dyDescent="0.25">
      <c r="A505" s="311">
        <f t="shared" si="7"/>
        <v>44347</v>
      </c>
      <c r="B505" s="312">
        <v>44349</v>
      </c>
      <c r="C505" s="308">
        <v>3031</v>
      </c>
    </row>
    <row r="506" spans="1:3" x14ac:dyDescent="0.25">
      <c r="A506" s="311">
        <f t="shared" si="7"/>
        <v>44347</v>
      </c>
      <c r="B506" s="312">
        <v>44350</v>
      </c>
      <c r="C506" s="308">
        <v>2826</v>
      </c>
    </row>
    <row r="507" spans="1:3" x14ac:dyDescent="0.25">
      <c r="A507" s="311">
        <f t="shared" si="7"/>
        <v>44347</v>
      </c>
      <c r="B507" s="312">
        <v>44351</v>
      </c>
      <c r="C507" s="308">
        <v>2586</v>
      </c>
    </row>
    <row r="508" spans="1:3" x14ac:dyDescent="0.25">
      <c r="A508" s="311">
        <f t="shared" si="7"/>
        <v>44347</v>
      </c>
      <c r="B508" s="312">
        <v>44352</v>
      </c>
      <c r="C508" s="308">
        <v>2647</v>
      </c>
    </row>
    <row r="509" spans="1:3" x14ac:dyDescent="0.25">
      <c r="A509" s="311">
        <f t="shared" si="7"/>
        <v>44347</v>
      </c>
      <c r="B509" s="312">
        <v>44353</v>
      </c>
      <c r="C509" s="308">
        <v>2016</v>
      </c>
    </row>
    <row r="510" spans="1:3" x14ac:dyDescent="0.25">
      <c r="A510" s="311">
        <f t="shared" si="7"/>
        <v>44354</v>
      </c>
      <c r="B510" s="312">
        <v>44354</v>
      </c>
      <c r="C510" s="308">
        <v>1278</v>
      </c>
    </row>
    <row r="511" spans="1:3" x14ac:dyDescent="0.25">
      <c r="A511" s="311">
        <f t="shared" si="7"/>
        <v>44354</v>
      </c>
      <c r="B511" s="312">
        <v>44355</v>
      </c>
      <c r="C511" s="308">
        <v>1884</v>
      </c>
    </row>
    <row r="512" spans="1:3" x14ac:dyDescent="0.25">
      <c r="A512" s="311">
        <f t="shared" si="7"/>
        <v>44354</v>
      </c>
      <c r="B512" s="312">
        <v>44356</v>
      </c>
      <c r="C512" s="308">
        <v>2224</v>
      </c>
    </row>
    <row r="513" spans="1:3" x14ac:dyDescent="0.25">
      <c r="A513" s="311">
        <f t="shared" si="7"/>
        <v>44354</v>
      </c>
      <c r="B513" s="312">
        <v>44357</v>
      </c>
      <c r="C513" s="308">
        <v>2041</v>
      </c>
    </row>
    <row r="514" spans="1:3" x14ac:dyDescent="0.25">
      <c r="A514" s="311">
        <f t="shared" si="7"/>
        <v>44354</v>
      </c>
      <c r="B514" s="312">
        <v>44358</v>
      </c>
      <c r="C514" s="308">
        <v>1934</v>
      </c>
    </row>
    <row r="515" spans="1:3" x14ac:dyDescent="0.25">
      <c r="A515" s="311">
        <f t="shared" ref="A515:A578" si="8">B515-WEEKDAY(B515,3)</f>
        <v>44354</v>
      </c>
      <c r="B515" s="312">
        <v>44359</v>
      </c>
      <c r="C515" s="308">
        <v>1941</v>
      </c>
    </row>
    <row r="516" spans="1:3" x14ac:dyDescent="0.25">
      <c r="A516" s="311">
        <f t="shared" si="8"/>
        <v>44354</v>
      </c>
      <c r="B516" s="312">
        <v>44360</v>
      </c>
      <c r="C516" s="308">
        <v>1382</v>
      </c>
    </row>
    <row r="517" spans="1:3" x14ac:dyDescent="0.25">
      <c r="A517" s="311">
        <f t="shared" si="8"/>
        <v>44361</v>
      </c>
      <c r="B517" s="312">
        <v>44361</v>
      </c>
      <c r="C517" s="308">
        <v>929</v>
      </c>
    </row>
    <row r="518" spans="1:3" x14ac:dyDescent="0.25">
      <c r="A518" s="311">
        <f t="shared" si="8"/>
        <v>44361</v>
      </c>
      <c r="B518" s="312">
        <v>44362</v>
      </c>
      <c r="C518" s="308">
        <v>1418</v>
      </c>
    </row>
    <row r="519" spans="1:3" x14ac:dyDescent="0.25">
      <c r="A519" s="311">
        <f t="shared" si="8"/>
        <v>44361</v>
      </c>
      <c r="B519" s="312">
        <v>44363</v>
      </c>
      <c r="C519" s="308">
        <v>1696</v>
      </c>
    </row>
    <row r="520" spans="1:3" x14ac:dyDescent="0.25">
      <c r="A520" s="311">
        <f t="shared" si="8"/>
        <v>44361</v>
      </c>
      <c r="B520" s="312">
        <v>44364</v>
      </c>
      <c r="C520" s="308">
        <v>1550</v>
      </c>
    </row>
    <row r="521" spans="1:3" x14ac:dyDescent="0.25">
      <c r="A521" s="311">
        <f t="shared" si="8"/>
        <v>44361</v>
      </c>
      <c r="B521" s="312">
        <v>44365</v>
      </c>
      <c r="C521" s="308">
        <v>1619</v>
      </c>
    </row>
    <row r="522" spans="1:3" x14ac:dyDescent="0.25">
      <c r="A522" s="311">
        <f t="shared" si="8"/>
        <v>44361</v>
      </c>
      <c r="B522" s="312">
        <v>44366</v>
      </c>
      <c r="C522" s="308">
        <v>1509</v>
      </c>
    </row>
    <row r="523" spans="1:3" x14ac:dyDescent="0.25">
      <c r="A523" s="311">
        <f t="shared" si="8"/>
        <v>44361</v>
      </c>
      <c r="B523" s="312">
        <v>44367</v>
      </c>
      <c r="C523" s="308">
        <v>1303</v>
      </c>
    </row>
    <row r="524" spans="1:3" x14ac:dyDescent="0.25">
      <c r="A524" s="311">
        <f t="shared" si="8"/>
        <v>44368</v>
      </c>
      <c r="B524" s="312">
        <v>44368</v>
      </c>
      <c r="C524" s="308">
        <v>864</v>
      </c>
    </row>
    <row r="525" spans="1:3" x14ac:dyDescent="0.25">
      <c r="A525" s="311">
        <f t="shared" si="8"/>
        <v>44368</v>
      </c>
      <c r="B525" s="312">
        <v>44369</v>
      </c>
      <c r="C525" s="308">
        <v>1433</v>
      </c>
    </row>
    <row r="526" spans="1:3" x14ac:dyDescent="0.25">
      <c r="A526" s="311">
        <f t="shared" si="8"/>
        <v>44368</v>
      </c>
      <c r="B526" s="312">
        <v>44370</v>
      </c>
      <c r="C526" s="308">
        <v>1776</v>
      </c>
    </row>
    <row r="527" spans="1:3" x14ac:dyDescent="0.25">
      <c r="A527" s="311">
        <f t="shared" si="8"/>
        <v>44368</v>
      </c>
      <c r="B527" s="312">
        <v>44371</v>
      </c>
      <c r="C527" s="308">
        <v>1669</v>
      </c>
    </row>
    <row r="528" spans="1:3" x14ac:dyDescent="0.25">
      <c r="A528" s="311">
        <f t="shared" si="8"/>
        <v>44368</v>
      </c>
      <c r="B528" s="312">
        <v>44372</v>
      </c>
      <c r="C528" s="308">
        <v>1706</v>
      </c>
    </row>
    <row r="529" spans="1:3" x14ac:dyDescent="0.25">
      <c r="A529" s="311">
        <f t="shared" si="8"/>
        <v>44368</v>
      </c>
      <c r="B529" s="312">
        <v>44373</v>
      </c>
      <c r="C529" s="308">
        <v>1620</v>
      </c>
    </row>
    <row r="530" spans="1:3" x14ac:dyDescent="0.25">
      <c r="A530" s="311">
        <f t="shared" si="8"/>
        <v>44368</v>
      </c>
      <c r="B530" s="312">
        <v>44374</v>
      </c>
      <c r="C530" s="308">
        <v>1280</v>
      </c>
    </row>
    <row r="531" spans="1:3" x14ac:dyDescent="0.25">
      <c r="A531" s="311">
        <f t="shared" si="8"/>
        <v>44375</v>
      </c>
      <c r="B531" s="312">
        <v>44375</v>
      </c>
      <c r="C531" s="308">
        <v>989</v>
      </c>
    </row>
    <row r="532" spans="1:3" x14ac:dyDescent="0.25">
      <c r="A532" s="311">
        <f t="shared" si="8"/>
        <v>44375</v>
      </c>
      <c r="B532" s="312">
        <v>44376</v>
      </c>
      <c r="C532" s="308">
        <v>1376</v>
      </c>
    </row>
    <row r="533" spans="1:3" x14ac:dyDescent="0.25">
      <c r="A533" s="311">
        <f t="shared" si="8"/>
        <v>44375</v>
      </c>
      <c r="B533" s="312">
        <v>44377</v>
      </c>
      <c r="C533" s="308">
        <v>1810</v>
      </c>
    </row>
    <row r="534" spans="1:3" x14ac:dyDescent="0.25">
      <c r="A534" s="311">
        <f t="shared" si="8"/>
        <v>44375</v>
      </c>
      <c r="B534" s="312">
        <v>44378</v>
      </c>
      <c r="C534" s="308">
        <v>1742</v>
      </c>
    </row>
    <row r="535" spans="1:3" x14ac:dyDescent="0.25">
      <c r="A535" s="311">
        <f t="shared" si="8"/>
        <v>44375</v>
      </c>
      <c r="B535" s="312">
        <v>44379</v>
      </c>
      <c r="C535" s="308">
        <v>1773</v>
      </c>
    </row>
    <row r="536" spans="1:3" x14ac:dyDescent="0.25">
      <c r="A536" s="311">
        <f t="shared" si="8"/>
        <v>44375</v>
      </c>
      <c r="B536" s="312">
        <v>44380</v>
      </c>
      <c r="C536" s="308">
        <v>1863</v>
      </c>
    </row>
    <row r="537" spans="1:3" x14ac:dyDescent="0.25">
      <c r="A537" s="311">
        <f t="shared" si="8"/>
        <v>44375</v>
      </c>
      <c r="B537" s="312">
        <v>44381</v>
      </c>
      <c r="C537" s="308">
        <v>1479</v>
      </c>
    </row>
    <row r="538" spans="1:3" x14ac:dyDescent="0.25">
      <c r="A538" s="311">
        <f t="shared" si="8"/>
        <v>44382</v>
      </c>
      <c r="B538" s="312">
        <v>44382</v>
      </c>
      <c r="C538" s="308">
        <v>1021</v>
      </c>
    </row>
    <row r="539" spans="1:3" x14ac:dyDescent="0.25">
      <c r="A539" s="311">
        <f t="shared" si="8"/>
        <v>44382</v>
      </c>
      <c r="B539" s="312">
        <v>44383</v>
      </c>
      <c r="C539" s="308">
        <v>1657</v>
      </c>
    </row>
    <row r="540" spans="1:3" x14ac:dyDescent="0.25">
      <c r="A540" s="311">
        <f t="shared" si="8"/>
        <v>44382</v>
      </c>
      <c r="B540" s="312">
        <v>44384</v>
      </c>
      <c r="C540" s="308">
        <v>2181</v>
      </c>
    </row>
    <row r="541" spans="1:3" x14ac:dyDescent="0.25">
      <c r="A541" s="311">
        <f t="shared" si="8"/>
        <v>44382</v>
      </c>
      <c r="B541" s="312">
        <v>44385</v>
      </c>
      <c r="C541" s="308">
        <v>2239</v>
      </c>
    </row>
    <row r="542" spans="1:3" x14ac:dyDescent="0.25">
      <c r="A542" s="311">
        <f t="shared" si="8"/>
        <v>44382</v>
      </c>
      <c r="B542" s="312">
        <v>44386</v>
      </c>
      <c r="C542" s="308">
        <v>2260</v>
      </c>
    </row>
    <row r="543" spans="1:3" x14ac:dyDescent="0.25">
      <c r="A543" s="311">
        <f t="shared" si="8"/>
        <v>44382</v>
      </c>
      <c r="B543" s="312">
        <v>44387</v>
      </c>
      <c r="C543" s="308">
        <v>2453</v>
      </c>
    </row>
    <row r="544" spans="1:3" x14ac:dyDescent="0.25">
      <c r="A544" s="311">
        <f t="shared" si="8"/>
        <v>44382</v>
      </c>
      <c r="B544" s="312">
        <v>44388</v>
      </c>
      <c r="C544" s="308">
        <v>2020</v>
      </c>
    </row>
    <row r="545" spans="1:3" x14ac:dyDescent="0.25">
      <c r="A545" s="311">
        <f t="shared" si="8"/>
        <v>44389</v>
      </c>
      <c r="B545" s="312">
        <v>44389</v>
      </c>
      <c r="C545" s="308">
        <v>1492</v>
      </c>
    </row>
    <row r="546" spans="1:3" x14ac:dyDescent="0.25">
      <c r="A546" s="311">
        <f t="shared" si="8"/>
        <v>44389</v>
      </c>
      <c r="B546" s="312">
        <v>44390</v>
      </c>
      <c r="C546" s="308">
        <v>2376</v>
      </c>
    </row>
    <row r="547" spans="1:3" x14ac:dyDescent="0.25">
      <c r="A547" s="311">
        <f t="shared" si="8"/>
        <v>44389</v>
      </c>
      <c r="B547" s="312">
        <v>44391</v>
      </c>
      <c r="C547" s="308">
        <v>3171</v>
      </c>
    </row>
    <row r="548" spans="1:3" x14ac:dyDescent="0.25">
      <c r="A548" s="311">
        <f t="shared" si="8"/>
        <v>44389</v>
      </c>
      <c r="B548" s="312">
        <v>44392</v>
      </c>
      <c r="C548" s="308">
        <v>3409</v>
      </c>
    </row>
    <row r="549" spans="1:3" x14ac:dyDescent="0.25">
      <c r="A549" s="311">
        <f t="shared" si="8"/>
        <v>44389</v>
      </c>
      <c r="B549" s="312">
        <v>44393</v>
      </c>
      <c r="C549" s="308">
        <v>3420</v>
      </c>
    </row>
    <row r="550" spans="1:3" x14ac:dyDescent="0.25">
      <c r="A550" s="311">
        <f t="shared" si="8"/>
        <v>44389</v>
      </c>
      <c r="B550" s="312">
        <v>44394</v>
      </c>
      <c r="C550" s="308">
        <v>3872</v>
      </c>
    </row>
    <row r="551" spans="1:3" x14ac:dyDescent="0.25">
      <c r="A551" s="311">
        <f t="shared" si="8"/>
        <v>44389</v>
      </c>
      <c r="B551" s="312">
        <v>44395</v>
      </c>
      <c r="C551" s="308">
        <v>3093</v>
      </c>
    </row>
    <row r="552" spans="1:3" x14ac:dyDescent="0.25">
      <c r="A552" s="311">
        <f t="shared" si="8"/>
        <v>44396</v>
      </c>
      <c r="B552" s="312">
        <v>44396</v>
      </c>
      <c r="C552" s="308">
        <v>2318</v>
      </c>
    </row>
    <row r="553" spans="1:3" x14ac:dyDescent="0.25">
      <c r="A553" s="311">
        <f t="shared" si="8"/>
        <v>44396</v>
      </c>
      <c r="B553" s="312">
        <v>44397</v>
      </c>
      <c r="C553" s="308">
        <v>3747</v>
      </c>
    </row>
    <row r="554" spans="1:3" x14ac:dyDescent="0.25">
      <c r="A554" s="311">
        <f t="shared" si="8"/>
        <v>44396</v>
      </c>
      <c r="B554" s="312">
        <v>44398</v>
      </c>
      <c r="C554" s="308">
        <v>4940</v>
      </c>
    </row>
    <row r="555" spans="1:3" x14ac:dyDescent="0.25">
      <c r="A555" s="311">
        <f t="shared" si="8"/>
        <v>44396</v>
      </c>
      <c r="B555" s="312">
        <v>44399</v>
      </c>
      <c r="C555" s="308">
        <v>5390</v>
      </c>
    </row>
    <row r="556" spans="1:3" x14ac:dyDescent="0.25">
      <c r="A556" s="311">
        <f t="shared" si="8"/>
        <v>44396</v>
      </c>
      <c r="B556" s="312">
        <v>44400</v>
      </c>
      <c r="C556" s="308">
        <v>4212</v>
      </c>
    </row>
    <row r="557" spans="1:3" x14ac:dyDescent="0.25">
      <c r="A557" s="311">
        <f t="shared" si="8"/>
        <v>44396</v>
      </c>
      <c r="B557" s="312">
        <v>44401</v>
      </c>
      <c r="C557" s="308">
        <v>3596</v>
      </c>
    </row>
    <row r="558" spans="1:3" x14ac:dyDescent="0.25">
      <c r="A558" s="311">
        <f t="shared" si="8"/>
        <v>44396</v>
      </c>
      <c r="B558" s="312">
        <v>44402</v>
      </c>
      <c r="C558" s="308">
        <v>5030</v>
      </c>
    </row>
    <row r="559" spans="1:3" x14ac:dyDescent="0.25">
      <c r="A559" s="311">
        <f t="shared" si="8"/>
        <v>44403</v>
      </c>
      <c r="B559" s="312">
        <v>44403</v>
      </c>
      <c r="C559" s="308">
        <v>4679</v>
      </c>
    </row>
    <row r="560" spans="1:3" x14ac:dyDescent="0.25">
      <c r="A560" s="311">
        <f t="shared" si="8"/>
        <v>44403</v>
      </c>
      <c r="B560" s="312">
        <v>44404</v>
      </c>
      <c r="C560" s="308">
        <v>7660</v>
      </c>
    </row>
    <row r="561" spans="1:3" x14ac:dyDescent="0.25">
      <c r="A561" s="311">
        <f t="shared" si="8"/>
        <v>44403</v>
      </c>
      <c r="B561" s="312">
        <v>44405</v>
      </c>
      <c r="C561" s="308">
        <v>9625</v>
      </c>
    </row>
    <row r="562" spans="1:3" x14ac:dyDescent="0.25">
      <c r="A562" s="311">
        <f t="shared" si="8"/>
        <v>44403</v>
      </c>
      <c r="B562" s="312">
        <v>44406</v>
      </c>
      <c r="C562" s="308">
        <v>10742</v>
      </c>
    </row>
    <row r="563" spans="1:3" x14ac:dyDescent="0.25">
      <c r="A563" s="311">
        <f t="shared" si="8"/>
        <v>44403</v>
      </c>
      <c r="B563" s="312">
        <v>44407</v>
      </c>
      <c r="C563" s="308">
        <v>10814</v>
      </c>
    </row>
    <row r="564" spans="1:3" x14ac:dyDescent="0.25">
      <c r="A564" s="311">
        <f t="shared" si="8"/>
        <v>44403</v>
      </c>
      <c r="B564" s="312">
        <v>44408</v>
      </c>
      <c r="C564" s="308">
        <v>12413</v>
      </c>
    </row>
    <row r="565" spans="1:3" x14ac:dyDescent="0.25">
      <c r="A565" s="311">
        <f t="shared" si="8"/>
        <v>44403</v>
      </c>
      <c r="B565" s="312">
        <v>44409</v>
      </c>
      <c r="C565" s="308">
        <v>10236</v>
      </c>
    </row>
    <row r="566" spans="1:3" x14ac:dyDescent="0.25">
      <c r="A566" s="311">
        <f t="shared" si="8"/>
        <v>44410</v>
      </c>
      <c r="B566" s="312">
        <v>44410</v>
      </c>
      <c r="C566" s="308">
        <v>8411</v>
      </c>
    </row>
    <row r="567" spans="1:3" x14ac:dyDescent="0.25">
      <c r="A567" s="311">
        <f t="shared" si="8"/>
        <v>44410</v>
      </c>
      <c r="B567" s="312">
        <v>44411</v>
      </c>
      <c r="C567" s="308">
        <v>12149</v>
      </c>
    </row>
    <row r="568" spans="1:3" x14ac:dyDescent="0.25">
      <c r="A568" s="311">
        <f t="shared" si="8"/>
        <v>44410</v>
      </c>
      <c r="B568" s="312">
        <v>44412</v>
      </c>
      <c r="C568" s="308">
        <v>14352</v>
      </c>
    </row>
    <row r="569" spans="1:3" x14ac:dyDescent="0.25">
      <c r="A569" s="311">
        <f t="shared" si="8"/>
        <v>44410</v>
      </c>
      <c r="B569" s="312">
        <v>44413</v>
      </c>
      <c r="C569" s="308">
        <v>15353</v>
      </c>
    </row>
    <row r="570" spans="1:3" x14ac:dyDescent="0.25">
      <c r="A570" s="311">
        <f t="shared" si="8"/>
        <v>44410</v>
      </c>
      <c r="B570" s="312">
        <v>44414</v>
      </c>
      <c r="C570" s="308">
        <v>15797</v>
      </c>
    </row>
    <row r="571" spans="1:3" x14ac:dyDescent="0.25">
      <c r="A571" s="311">
        <f t="shared" si="8"/>
        <v>44410</v>
      </c>
      <c r="B571" s="312">
        <v>44415</v>
      </c>
      <c r="C571" s="308">
        <v>15825</v>
      </c>
    </row>
    <row r="572" spans="1:3" x14ac:dyDescent="0.25">
      <c r="A572" s="311">
        <f t="shared" si="8"/>
        <v>44410</v>
      </c>
      <c r="B572" s="312">
        <v>44416</v>
      </c>
      <c r="C572" s="308">
        <v>14529</v>
      </c>
    </row>
    <row r="573" spans="1:3" x14ac:dyDescent="0.25">
      <c r="A573" s="311">
        <f t="shared" si="8"/>
        <v>44417</v>
      </c>
      <c r="B573" s="312">
        <v>44417</v>
      </c>
      <c r="C573" s="308">
        <v>12141</v>
      </c>
    </row>
    <row r="574" spans="1:3" x14ac:dyDescent="0.25">
      <c r="A574" s="311">
        <f t="shared" si="8"/>
        <v>44417</v>
      </c>
      <c r="B574" s="312">
        <v>44418</v>
      </c>
      <c r="C574" s="308">
        <v>10728</v>
      </c>
    </row>
    <row r="575" spans="1:3" x14ac:dyDescent="0.25">
      <c r="A575" s="311">
        <f t="shared" si="8"/>
        <v>44417</v>
      </c>
      <c r="B575" s="312">
        <v>44419</v>
      </c>
      <c r="C575" s="308">
        <v>15994</v>
      </c>
    </row>
    <row r="576" spans="1:3" x14ac:dyDescent="0.25">
      <c r="A576" s="311">
        <f t="shared" si="8"/>
        <v>44417</v>
      </c>
      <c r="B576" s="312">
        <v>44420</v>
      </c>
      <c r="C576" s="308">
        <v>19038</v>
      </c>
    </row>
    <row r="577" spans="1:3" x14ac:dyDescent="0.25">
      <c r="A577" s="311">
        <f t="shared" si="8"/>
        <v>44417</v>
      </c>
      <c r="B577" s="312">
        <v>44421</v>
      </c>
      <c r="C577" s="308">
        <v>20492</v>
      </c>
    </row>
    <row r="578" spans="1:3" x14ac:dyDescent="0.25">
      <c r="A578" s="311">
        <f t="shared" si="8"/>
        <v>44417</v>
      </c>
      <c r="B578" s="312">
        <v>44422</v>
      </c>
      <c r="C578" s="308">
        <v>20287</v>
      </c>
    </row>
    <row r="579" spans="1:3" x14ac:dyDescent="0.25">
      <c r="A579" s="311">
        <f t="shared" ref="A579:A642" si="9">B579-WEEKDAY(B579,3)</f>
        <v>44417</v>
      </c>
      <c r="B579" s="312">
        <v>44423</v>
      </c>
      <c r="C579" s="308">
        <v>17887</v>
      </c>
    </row>
    <row r="580" spans="1:3" x14ac:dyDescent="0.25">
      <c r="A580" s="311">
        <f t="shared" si="9"/>
        <v>44424</v>
      </c>
      <c r="B580" s="312">
        <v>44424</v>
      </c>
      <c r="C580" s="308">
        <v>14981</v>
      </c>
    </row>
    <row r="581" spans="1:3" x14ac:dyDescent="0.25">
      <c r="A581" s="311">
        <f t="shared" si="9"/>
        <v>44424</v>
      </c>
      <c r="B581" s="312">
        <v>44425</v>
      </c>
      <c r="C581" s="308">
        <v>20104</v>
      </c>
    </row>
    <row r="582" spans="1:3" x14ac:dyDescent="0.25">
      <c r="A582" s="311">
        <f t="shared" si="9"/>
        <v>44424</v>
      </c>
      <c r="B582" s="312">
        <v>44426</v>
      </c>
      <c r="C582" s="308">
        <v>24091</v>
      </c>
    </row>
    <row r="583" spans="1:3" x14ac:dyDescent="0.25">
      <c r="A583" s="311">
        <f t="shared" si="9"/>
        <v>44424</v>
      </c>
      <c r="B583" s="312">
        <v>44427</v>
      </c>
      <c r="C583" s="308">
        <v>25335</v>
      </c>
    </row>
    <row r="584" spans="1:3" x14ac:dyDescent="0.25">
      <c r="A584" s="311">
        <f t="shared" si="9"/>
        <v>44424</v>
      </c>
      <c r="B584" s="312">
        <v>44428</v>
      </c>
      <c r="C584" s="308">
        <v>25975</v>
      </c>
    </row>
    <row r="585" spans="1:3" x14ac:dyDescent="0.25">
      <c r="A585" s="311">
        <f t="shared" si="9"/>
        <v>44424</v>
      </c>
      <c r="B585" s="312">
        <v>44429</v>
      </c>
      <c r="C585" s="308">
        <v>25633</v>
      </c>
    </row>
    <row r="586" spans="1:3" x14ac:dyDescent="0.25">
      <c r="A586" s="311">
        <f t="shared" si="9"/>
        <v>44424</v>
      </c>
      <c r="B586" s="312">
        <v>44430</v>
      </c>
      <c r="C586" s="308">
        <v>22327</v>
      </c>
    </row>
    <row r="587" spans="1:3" x14ac:dyDescent="0.25">
      <c r="A587" s="311">
        <f t="shared" si="9"/>
        <v>44431</v>
      </c>
      <c r="B587" s="312">
        <v>44431</v>
      </c>
      <c r="C587" s="308">
        <v>16926</v>
      </c>
    </row>
    <row r="588" spans="1:3" x14ac:dyDescent="0.25">
      <c r="A588" s="311">
        <f t="shared" si="9"/>
        <v>44431</v>
      </c>
      <c r="B588" s="312">
        <v>44432</v>
      </c>
      <c r="C588" s="308">
        <v>21664</v>
      </c>
    </row>
    <row r="589" spans="1:3" x14ac:dyDescent="0.25">
      <c r="A589" s="311">
        <f t="shared" si="9"/>
        <v>44431</v>
      </c>
      <c r="B589" s="312">
        <v>44433</v>
      </c>
      <c r="C589" s="308">
        <v>24414</v>
      </c>
    </row>
    <row r="590" spans="1:3" x14ac:dyDescent="0.25">
      <c r="A590" s="311">
        <f t="shared" si="9"/>
        <v>44431</v>
      </c>
      <c r="B590" s="312">
        <v>44434</v>
      </c>
      <c r="C590" s="308">
        <v>25040</v>
      </c>
    </row>
    <row r="591" spans="1:3" x14ac:dyDescent="0.25">
      <c r="A591" s="311">
        <f t="shared" si="9"/>
        <v>44431</v>
      </c>
      <c r="B591" s="312">
        <v>44435</v>
      </c>
      <c r="C591" s="308">
        <v>24305</v>
      </c>
    </row>
    <row r="592" spans="1:3" x14ac:dyDescent="0.25">
      <c r="A592" s="311">
        <f t="shared" si="9"/>
        <v>44431</v>
      </c>
      <c r="B592" s="312">
        <v>44436</v>
      </c>
      <c r="C592" s="308">
        <v>22838</v>
      </c>
    </row>
    <row r="593" spans="1:3" x14ac:dyDescent="0.25">
      <c r="A593" s="311">
        <f t="shared" si="9"/>
        <v>44431</v>
      </c>
      <c r="B593" s="312">
        <v>44437</v>
      </c>
      <c r="C593" s="308">
        <v>19339</v>
      </c>
    </row>
    <row r="594" spans="1:3" x14ac:dyDescent="0.25">
      <c r="A594" s="311">
        <f t="shared" si="9"/>
        <v>44438</v>
      </c>
      <c r="B594" s="312">
        <v>44438</v>
      </c>
      <c r="C594" s="308">
        <v>13668</v>
      </c>
    </row>
    <row r="595" spans="1:3" x14ac:dyDescent="0.25">
      <c r="A595" s="311">
        <f t="shared" si="9"/>
        <v>44438</v>
      </c>
      <c r="B595" s="312">
        <v>44439</v>
      </c>
      <c r="C595" s="308">
        <v>17713</v>
      </c>
    </row>
    <row r="596" spans="1:3" x14ac:dyDescent="0.25">
      <c r="A596" s="311">
        <f t="shared" si="9"/>
        <v>44438</v>
      </c>
      <c r="B596" s="312">
        <v>44440</v>
      </c>
      <c r="C596" s="308">
        <v>20029</v>
      </c>
    </row>
    <row r="597" spans="1:3" x14ac:dyDescent="0.25">
      <c r="A597" s="311">
        <f t="shared" si="9"/>
        <v>44438</v>
      </c>
      <c r="B597" s="312">
        <v>44441</v>
      </c>
      <c r="C597" s="308">
        <v>18206</v>
      </c>
    </row>
    <row r="598" spans="1:3" x14ac:dyDescent="0.25">
      <c r="A598" s="311">
        <f t="shared" si="9"/>
        <v>44438</v>
      </c>
      <c r="B598" s="312">
        <v>44442</v>
      </c>
      <c r="C598" s="308">
        <v>16719</v>
      </c>
    </row>
    <row r="599" spans="1:3" x14ac:dyDescent="0.25">
      <c r="A599" s="311">
        <f t="shared" si="9"/>
        <v>44438</v>
      </c>
      <c r="B599" s="312">
        <v>44443</v>
      </c>
      <c r="C599" s="308">
        <v>16003</v>
      </c>
    </row>
    <row r="600" spans="1:3" x14ac:dyDescent="0.25">
      <c r="A600" s="311">
        <f t="shared" si="9"/>
        <v>44438</v>
      </c>
      <c r="B600" s="312">
        <v>44444</v>
      </c>
      <c r="C600" s="308">
        <v>12891</v>
      </c>
    </row>
    <row r="601" spans="1:3" x14ac:dyDescent="0.25">
      <c r="A601" s="311">
        <f t="shared" si="9"/>
        <v>44445</v>
      </c>
      <c r="B601" s="312">
        <v>44445</v>
      </c>
      <c r="C601" s="308">
        <v>8229</v>
      </c>
    </row>
    <row r="602" spans="1:3" x14ac:dyDescent="0.25">
      <c r="A602" s="311">
        <f t="shared" si="9"/>
        <v>44445</v>
      </c>
      <c r="B602" s="312">
        <v>44446</v>
      </c>
      <c r="C602" s="308">
        <v>10590</v>
      </c>
    </row>
    <row r="603" spans="1:3" x14ac:dyDescent="0.25">
      <c r="A603" s="311">
        <f t="shared" si="9"/>
        <v>44445</v>
      </c>
      <c r="B603" s="312">
        <v>44447</v>
      </c>
      <c r="C603" s="308">
        <v>12384</v>
      </c>
    </row>
    <row r="604" spans="1:3" x14ac:dyDescent="0.25">
      <c r="A604" s="311">
        <f t="shared" si="9"/>
        <v>44445</v>
      </c>
      <c r="B604" s="312">
        <v>44448</v>
      </c>
      <c r="C604" s="308">
        <v>10379</v>
      </c>
    </row>
    <row r="605" spans="1:3" x14ac:dyDescent="0.25">
      <c r="A605" s="311">
        <f t="shared" si="9"/>
        <v>44445</v>
      </c>
      <c r="B605" s="312">
        <v>44449</v>
      </c>
      <c r="C605" s="308">
        <v>8868</v>
      </c>
    </row>
    <row r="606" spans="1:3" x14ac:dyDescent="0.25">
      <c r="A606" s="311">
        <f t="shared" si="9"/>
        <v>44445</v>
      </c>
      <c r="B606" s="312">
        <v>44450</v>
      </c>
      <c r="C606" s="308">
        <v>8790</v>
      </c>
    </row>
    <row r="607" spans="1:3" x14ac:dyDescent="0.25">
      <c r="A607" s="311">
        <f t="shared" si="9"/>
        <v>44445</v>
      </c>
      <c r="B607" s="312">
        <v>44451</v>
      </c>
      <c r="C607" s="308">
        <v>6487</v>
      </c>
    </row>
    <row r="608" spans="1:3" x14ac:dyDescent="0.25">
      <c r="A608" s="311">
        <f t="shared" si="9"/>
        <v>44452</v>
      </c>
      <c r="B608" s="312">
        <v>44452</v>
      </c>
      <c r="C608" s="308">
        <v>3088</v>
      </c>
    </row>
    <row r="609" spans="1:3" x14ac:dyDescent="0.25">
      <c r="A609" s="311">
        <f t="shared" si="9"/>
        <v>44452</v>
      </c>
      <c r="B609" s="312">
        <v>44453</v>
      </c>
      <c r="C609" s="308">
        <v>6650</v>
      </c>
    </row>
    <row r="610" spans="1:3" x14ac:dyDescent="0.25">
      <c r="A610" s="311">
        <f t="shared" si="9"/>
        <v>44452</v>
      </c>
      <c r="B610" s="312">
        <v>44454</v>
      </c>
      <c r="C610" s="308">
        <v>6882</v>
      </c>
    </row>
    <row r="611" spans="1:3" x14ac:dyDescent="0.25">
      <c r="A611" s="311">
        <f t="shared" si="9"/>
        <v>44452</v>
      </c>
      <c r="B611" s="312">
        <v>44455</v>
      </c>
      <c r="C611" s="308">
        <v>5490</v>
      </c>
    </row>
    <row r="612" spans="1:3" x14ac:dyDescent="0.25">
      <c r="A612" s="311">
        <f t="shared" si="9"/>
        <v>44452</v>
      </c>
      <c r="B612" s="312">
        <v>44456</v>
      </c>
      <c r="C612" s="308">
        <v>4759</v>
      </c>
    </row>
    <row r="613" spans="1:3" x14ac:dyDescent="0.25">
      <c r="A613" s="311">
        <f t="shared" si="9"/>
        <v>44452</v>
      </c>
      <c r="B613" s="312">
        <v>44457</v>
      </c>
      <c r="C613" s="308">
        <v>4555</v>
      </c>
    </row>
    <row r="614" spans="1:3" x14ac:dyDescent="0.25">
      <c r="A614" s="311">
        <f t="shared" si="9"/>
        <v>44452</v>
      </c>
      <c r="B614" s="312">
        <v>44458</v>
      </c>
      <c r="C614" s="308">
        <v>3279</v>
      </c>
    </row>
    <row r="615" spans="1:3" x14ac:dyDescent="0.25">
      <c r="A615" s="311">
        <f t="shared" si="9"/>
        <v>44459</v>
      </c>
      <c r="B615" s="312">
        <v>44459</v>
      </c>
      <c r="C615" s="308">
        <v>1916</v>
      </c>
    </row>
    <row r="616" spans="1:3" x14ac:dyDescent="0.25">
      <c r="A616" s="311">
        <f t="shared" si="9"/>
        <v>44459</v>
      </c>
      <c r="B616" s="312">
        <v>44460</v>
      </c>
      <c r="C616" s="308">
        <v>1521</v>
      </c>
    </row>
    <row r="617" spans="1:3" x14ac:dyDescent="0.25">
      <c r="A617" s="311">
        <f t="shared" si="9"/>
        <v>44459</v>
      </c>
      <c r="B617" s="312">
        <v>44461</v>
      </c>
      <c r="C617" s="308">
        <v>3654</v>
      </c>
    </row>
    <row r="618" spans="1:3" x14ac:dyDescent="0.25">
      <c r="A618" s="311">
        <f t="shared" si="9"/>
        <v>44459</v>
      </c>
      <c r="B618" s="312">
        <v>44462</v>
      </c>
      <c r="C618" s="308">
        <v>3820</v>
      </c>
    </row>
    <row r="619" spans="1:3" x14ac:dyDescent="0.25">
      <c r="A619" s="311">
        <f t="shared" si="9"/>
        <v>44459</v>
      </c>
      <c r="B619" s="312">
        <v>44463</v>
      </c>
      <c r="C619" s="308">
        <v>1665</v>
      </c>
    </row>
    <row r="620" spans="1:3" x14ac:dyDescent="0.25">
      <c r="A620" s="311">
        <f t="shared" si="9"/>
        <v>44459</v>
      </c>
      <c r="B620" s="312">
        <v>44464</v>
      </c>
      <c r="C620" s="308">
        <v>2691</v>
      </c>
    </row>
    <row r="621" spans="1:3" x14ac:dyDescent="0.25">
      <c r="A621" s="311">
        <f t="shared" si="9"/>
        <v>44459</v>
      </c>
      <c r="B621" s="312">
        <v>44465</v>
      </c>
      <c r="C621" s="308">
        <v>2096</v>
      </c>
    </row>
    <row r="622" spans="1:3" x14ac:dyDescent="0.25">
      <c r="A622" s="311">
        <f t="shared" si="9"/>
        <v>44466</v>
      </c>
      <c r="B622" s="312">
        <v>44466</v>
      </c>
      <c r="C622" s="308">
        <v>967</v>
      </c>
    </row>
    <row r="623" spans="1:3" x14ac:dyDescent="0.25">
      <c r="A623" s="311">
        <f t="shared" si="9"/>
        <v>44466</v>
      </c>
      <c r="B623" s="312">
        <v>44467</v>
      </c>
      <c r="C623" s="308">
        <v>1943</v>
      </c>
    </row>
    <row r="624" spans="1:3" x14ac:dyDescent="0.25">
      <c r="A624" s="311">
        <f t="shared" si="9"/>
        <v>44466</v>
      </c>
      <c r="B624" s="312">
        <v>44468</v>
      </c>
      <c r="C624" s="308">
        <v>1980</v>
      </c>
    </row>
    <row r="625" spans="1:3" x14ac:dyDescent="0.25">
      <c r="A625" s="311">
        <f t="shared" si="9"/>
        <v>44466</v>
      </c>
      <c r="B625" s="312">
        <v>44469</v>
      </c>
      <c r="C625" s="308">
        <v>1569</v>
      </c>
    </row>
    <row r="626" spans="1:3" x14ac:dyDescent="0.25">
      <c r="A626" s="311">
        <f t="shared" si="9"/>
        <v>44466</v>
      </c>
      <c r="B626" s="312">
        <v>44470</v>
      </c>
      <c r="C626" s="308">
        <v>1367</v>
      </c>
    </row>
    <row r="627" spans="1:3" x14ac:dyDescent="0.25">
      <c r="A627" s="311">
        <f t="shared" si="9"/>
        <v>44466</v>
      </c>
      <c r="B627" s="312">
        <v>44471</v>
      </c>
      <c r="C627" s="308">
        <v>1330</v>
      </c>
    </row>
    <row r="628" spans="1:3" x14ac:dyDescent="0.25">
      <c r="A628" s="311">
        <f t="shared" si="9"/>
        <v>44466</v>
      </c>
      <c r="B628" s="312">
        <v>44472</v>
      </c>
      <c r="C628" s="308">
        <v>874</v>
      </c>
    </row>
    <row r="629" spans="1:3" x14ac:dyDescent="0.25">
      <c r="A629" s="311">
        <f t="shared" si="9"/>
        <v>44473</v>
      </c>
      <c r="B629" s="312">
        <v>44473</v>
      </c>
      <c r="C629" s="308">
        <v>502</v>
      </c>
    </row>
    <row r="630" spans="1:3" x14ac:dyDescent="0.25">
      <c r="A630" s="311">
        <f t="shared" si="9"/>
        <v>44473</v>
      </c>
      <c r="B630" s="312">
        <v>44474</v>
      </c>
      <c r="C630" s="308">
        <v>1104</v>
      </c>
    </row>
    <row r="631" spans="1:3" x14ac:dyDescent="0.25">
      <c r="A631" s="311">
        <f t="shared" si="9"/>
        <v>44473</v>
      </c>
      <c r="B631" s="312">
        <v>44475</v>
      </c>
      <c r="C631" s="308">
        <v>1180</v>
      </c>
    </row>
    <row r="632" spans="1:3" x14ac:dyDescent="0.25">
      <c r="A632" s="311">
        <f t="shared" si="9"/>
        <v>44473</v>
      </c>
      <c r="B632" s="312">
        <v>44476</v>
      </c>
      <c r="C632" s="308">
        <v>912</v>
      </c>
    </row>
    <row r="633" spans="1:3" x14ac:dyDescent="0.25">
      <c r="A633" s="311">
        <f t="shared" si="9"/>
        <v>44473</v>
      </c>
      <c r="B633" s="312">
        <v>44477</v>
      </c>
      <c r="C633" s="308">
        <v>809</v>
      </c>
    </row>
    <row r="634" spans="1:3" x14ac:dyDescent="0.25">
      <c r="A634" s="311">
        <f t="shared" si="9"/>
        <v>44473</v>
      </c>
      <c r="B634" s="312">
        <v>44478</v>
      </c>
      <c r="C634" s="308">
        <v>790</v>
      </c>
    </row>
    <row r="635" spans="1:3" x14ac:dyDescent="0.25">
      <c r="A635" s="311">
        <f t="shared" si="9"/>
        <v>44473</v>
      </c>
      <c r="B635" s="312">
        <v>44479</v>
      </c>
      <c r="C635" s="308">
        <v>581</v>
      </c>
    </row>
    <row r="636" spans="1:3" x14ac:dyDescent="0.25">
      <c r="A636" s="311">
        <f t="shared" si="9"/>
        <v>44480</v>
      </c>
      <c r="B636" s="312">
        <v>44480</v>
      </c>
      <c r="C636" s="308">
        <v>285</v>
      </c>
    </row>
    <row r="637" spans="1:3" x14ac:dyDescent="0.25">
      <c r="A637" s="311">
        <f t="shared" si="9"/>
        <v>44480</v>
      </c>
      <c r="B637" s="312">
        <v>44481</v>
      </c>
      <c r="C637" s="308">
        <v>671</v>
      </c>
    </row>
    <row r="638" spans="1:3" x14ac:dyDescent="0.25">
      <c r="A638" s="311">
        <f t="shared" si="9"/>
        <v>44480</v>
      </c>
      <c r="B638" s="312">
        <v>44482</v>
      </c>
      <c r="C638" s="308">
        <v>739</v>
      </c>
    </row>
    <row r="639" spans="1:3" x14ac:dyDescent="0.25">
      <c r="A639" s="311">
        <f t="shared" si="9"/>
        <v>44480</v>
      </c>
      <c r="B639" s="312">
        <v>44483</v>
      </c>
      <c r="C639" s="308">
        <v>644</v>
      </c>
    </row>
    <row r="640" spans="1:3" x14ac:dyDescent="0.25">
      <c r="A640" s="311">
        <f t="shared" si="9"/>
        <v>44480</v>
      </c>
      <c r="B640" s="312">
        <v>44484</v>
      </c>
      <c r="C640" s="308">
        <v>521</v>
      </c>
    </row>
    <row r="641" spans="1:3" x14ac:dyDescent="0.25">
      <c r="A641" s="311">
        <f t="shared" si="9"/>
        <v>44480</v>
      </c>
      <c r="B641" s="312">
        <v>44485</v>
      </c>
      <c r="C641" s="308">
        <v>537</v>
      </c>
    </row>
    <row r="642" spans="1:3" x14ac:dyDescent="0.25">
      <c r="A642" s="311">
        <f t="shared" si="9"/>
        <v>44480</v>
      </c>
      <c r="B642" s="312">
        <v>44486</v>
      </c>
      <c r="C642" s="308">
        <v>381</v>
      </c>
    </row>
    <row r="643" spans="1:3" x14ac:dyDescent="0.25">
      <c r="A643" s="311">
        <f t="shared" ref="A643:A706" si="10">B643-WEEKDAY(B643,3)</f>
        <v>44487</v>
      </c>
      <c r="B643" s="312">
        <v>44487</v>
      </c>
      <c r="C643" s="308">
        <v>178</v>
      </c>
    </row>
    <row r="644" spans="1:3" x14ac:dyDescent="0.25">
      <c r="A644" s="311">
        <f t="shared" si="10"/>
        <v>44487</v>
      </c>
      <c r="B644" s="312">
        <v>44488</v>
      </c>
      <c r="C644" s="308">
        <v>423</v>
      </c>
    </row>
    <row r="645" spans="1:3" x14ac:dyDescent="0.25">
      <c r="A645" s="311">
        <f t="shared" si="10"/>
        <v>44487</v>
      </c>
      <c r="B645" s="312">
        <v>44489</v>
      </c>
      <c r="C645" s="308">
        <v>427</v>
      </c>
    </row>
    <row r="646" spans="1:3" x14ac:dyDescent="0.25">
      <c r="A646" s="311">
        <f t="shared" si="10"/>
        <v>44487</v>
      </c>
      <c r="B646" s="312">
        <v>44490</v>
      </c>
      <c r="C646" s="308">
        <v>310</v>
      </c>
    </row>
    <row r="647" spans="1:3" x14ac:dyDescent="0.25">
      <c r="A647" s="311">
        <f t="shared" si="10"/>
        <v>44487</v>
      </c>
      <c r="B647" s="312">
        <v>44491</v>
      </c>
      <c r="C647" s="308">
        <v>345</v>
      </c>
    </row>
    <row r="648" spans="1:3" x14ac:dyDescent="0.25">
      <c r="A648" s="311">
        <f t="shared" si="10"/>
        <v>44487</v>
      </c>
      <c r="B648" s="312">
        <v>44492</v>
      </c>
      <c r="C648" s="308">
        <v>307</v>
      </c>
    </row>
    <row r="649" spans="1:3" x14ac:dyDescent="0.25">
      <c r="A649" s="311">
        <f t="shared" si="10"/>
        <v>44487</v>
      </c>
      <c r="B649" s="312">
        <v>44493</v>
      </c>
      <c r="C649" s="308">
        <v>224</v>
      </c>
    </row>
    <row r="650" spans="1:3" x14ac:dyDescent="0.25">
      <c r="A650" s="311">
        <f t="shared" si="10"/>
        <v>44494</v>
      </c>
      <c r="B650" s="312">
        <v>44494</v>
      </c>
      <c r="C650" s="308">
        <v>145</v>
      </c>
    </row>
    <row r="651" spans="1:3" x14ac:dyDescent="0.25">
      <c r="A651" s="311">
        <f t="shared" si="10"/>
        <v>44494</v>
      </c>
      <c r="B651" s="312">
        <v>44495</v>
      </c>
      <c r="C651" s="308">
        <v>349</v>
      </c>
    </row>
    <row r="652" spans="1:3" x14ac:dyDescent="0.25">
      <c r="A652" s="311">
        <f t="shared" si="10"/>
        <v>44494</v>
      </c>
      <c r="B652" s="312">
        <v>44496</v>
      </c>
      <c r="C652" s="308">
        <v>323</v>
      </c>
    </row>
    <row r="653" spans="1:3" x14ac:dyDescent="0.25">
      <c r="A653" s="311">
        <f t="shared" si="10"/>
        <v>44494</v>
      </c>
      <c r="B653" s="312">
        <v>44497</v>
      </c>
      <c r="C653" s="308">
        <v>299</v>
      </c>
    </row>
    <row r="654" spans="1:3" x14ac:dyDescent="0.25">
      <c r="A654" s="311">
        <f t="shared" si="10"/>
        <v>44494</v>
      </c>
      <c r="B654" s="312">
        <v>44498</v>
      </c>
      <c r="C654" s="308">
        <v>321</v>
      </c>
    </row>
    <row r="655" spans="1:3" x14ac:dyDescent="0.25">
      <c r="A655" s="311">
        <f t="shared" si="10"/>
        <v>44494</v>
      </c>
      <c r="B655" s="312">
        <v>44499</v>
      </c>
      <c r="C655" s="308">
        <v>283</v>
      </c>
    </row>
    <row r="656" spans="1:3" x14ac:dyDescent="0.25">
      <c r="A656" s="311">
        <f t="shared" si="10"/>
        <v>44494</v>
      </c>
      <c r="B656" s="312">
        <v>44500</v>
      </c>
      <c r="C656" s="308">
        <v>228</v>
      </c>
    </row>
    <row r="657" spans="1:3" x14ac:dyDescent="0.25">
      <c r="A657" s="311">
        <f t="shared" si="10"/>
        <v>44501</v>
      </c>
      <c r="B657" s="312">
        <v>44501</v>
      </c>
      <c r="C657" s="308">
        <v>77</v>
      </c>
    </row>
    <row r="658" spans="1:3" x14ac:dyDescent="0.25">
      <c r="A658" s="311">
        <f t="shared" si="10"/>
        <v>44501</v>
      </c>
      <c r="B658" s="312">
        <v>44502</v>
      </c>
      <c r="C658" s="308">
        <v>239</v>
      </c>
    </row>
    <row r="659" spans="1:3" x14ac:dyDescent="0.25">
      <c r="A659" s="311">
        <f t="shared" si="10"/>
        <v>44501</v>
      </c>
      <c r="B659" s="312">
        <v>44503</v>
      </c>
      <c r="C659" s="308">
        <v>264</v>
      </c>
    </row>
    <row r="660" spans="1:3" x14ac:dyDescent="0.25">
      <c r="A660" s="311">
        <f t="shared" si="10"/>
        <v>44501</v>
      </c>
      <c r="B660" s="312">
        <v>44504</v>
      </c>
      <c r="C660" s="308">
        <v>120</v>
      </c>
    </row>
    <row r="661" spans="1:3" x14ac:dyDescent="0.25">
      <c r="A661" s="311">
        <f t="shared" si="10"/>
        <v>44501</v>
      </c>
      <c r="B661" s="312">
        <v>44505</v>
      </c>
      <c r="C661" s="308">
        <v>254</v>
      </c>
    </row>
    <row r="662" spans="1:3" x14ac:dyDescent="0.25">
      <c r="A662" s="311">
        <f t="shared" si="10"/>
        <v>44501</v>
      </c>
      <c r="B662" s="312">
        <v>44506</v>
      </c>
      <c r="C662" s="308">
        <v>235</v>
      </c>
    </row>
    <row r="663" spans="1:3" x14ac:dyDescent="0.25">
      <c r="A663" s="311">
        <f t="shared" si="10"/>
        <v>44501</v>
      </c>
      <c r="B663" s="312">
        <v>44507</v>
      </c>
      <c r="C663" s="308">
        <v>156</v>
      </c>
    </row>
    <row r="664" spans="1:3" x14ac:dyDescent="0.25">
      <c r="A664" s="311">
        <f t="shared" si="10"/>
        <v>44508</v>
      </c>
      <c r="B664" s="312">
        <v>44508</v>
      </c>
      <c r="C664" s="308">
        <v>88</v>
      </c>
    </row>
    <row r="665" spans="1:3" x14ac:dyDescent="0.25">
      <c r="A665" s="311">
        <f t="shared" si="10"/>
        <v>44508</v>
      </c>
      <c r="B665" s="312">
        <v>44509</v>
      </c>
      <c r="C665" s="308">
        <v>220</v>
      </c>
    </row>
    <row r="666" spans="1:3" x14ac:dyDescent="0.25">
      <c r="A666" s="311">
        <f t="shared" si="10"/>
        <v>44508</v>
      </c>
      <c r="B666" s="312">
        <v>44510</v>
      </c>
      <c r="C666" s="308">
        <v>207</v>
      </c>
    </row>
    <row r="667" spans="1:3" x14ac:dyDescent="0.25">
      <c r="A667" s="311">
        <f t="shared" si="10"/>
        <v>44508</v>
      </c>
      <c r="B667" s="312">
        <v>44511</v>
      </c>
      <c r="C667" s="308">
        <v>213</v>
      </c>
    </row>
    <row r="668" spans="1:3" x14ac:dyDescent="0.25">
      <c r="A668" s="311">
        <f t="shared" si="10"/>
        <v>44508</v>
      </c>
      <c r="B668" s="312">
        <v>44512</v>
      </c>
      <c r="C668" s="308">
        <v>197</v>
      </c>
    </row>
    <row r="669" spans="1:3" x14ac:dyDescent="0.25">
      <c r="A669" s="311">
        <f t="shared" si="10"/>
        <v>44508</v>
      </c>
      <c r="B669" s="312">
        <v>44513</v>
      </c>
      <c r="C669" s="308">
        <v>199</v>
      </c>
    </row>
    <row r="670" spans="1:3" x14ac:dyDescent="0.25">
      <c r="A670" s="311">
        <f t="shared" si="10"/>
        <v>44508</v>
      </c>
      <c r="B670" s="312">
        <v>44514</v>
      </c>
      <c r="C670" s="308">
        <v>135</v>
      </c>
    </row>
    <row r="671" spans="1:3" x14ac:dyDescent="0.25">
      <c r="A671" s="311">
        <f t="shared" si="10"/>
        <v>44515</v>
      </c>
      <c r="B671" s="312">
        <v>44515</v>
      </c>
      <c r="C671" s="308">
        <v>58</v>
      </c>
    </row>
    <row r="672" spans="1:3" x14ac:dyDescent="0.25">
      <c r="A672" s="311">
        <f t="shared" si="10"/>
        <v>44515</v>
      </c>
      <c r="B672" s="312">
        <v>44516</v>
      </c>
      <c r="C672" s="308">
        <v>144</v>
      </c>
    </row>
    <row r="673" spans="1:3" x14ac:dyDescent="0.25">
      <c r="A673" s="311">
        <f t="shared" si="10"/>
        <v>44515</v>
      </c>
      <c r="B673" s="312">
        <v>44517</v>
      </c>
      <c r="C673" s="308">
        <v>189</v>
      </c>
    </row>
    <row r="674" spans="1:3" x14ac:dyDescent="0.25">
      <c r="A674" s="311">
        <f t="shared" si="10"/>
        <v>44515</v>
      </c>
      <c r="B674" s="312">
        <v>44518</v>
      </c>
      <c r="C674" s="308">
        <v>165</v>
      </c>
    </row>
    <row r="675" spans="1:3" x14ac:dyDescent="0.25">
      <c r="A675" s="311">
        <f t="shared" si="10"/>
        <v>44515</v>
      </c>
      <c r="B675" s="312">
        <v>44519</v>
      </c>
      <c r="C675" s="308">
        <v>143</v>
      </c>
    </row>
    <row r="676" spans="1:3" x14ac:dyDescent="0.25">
      <c r="A676" s="311">
        <f t="shared" si="10"/>
        <v>44515</v>
      </c>
      <c r="B676" s="312">
        <v>44520</v>
      </c>
      <c r="C676" s="308">
        <v>122</v>
      </c>
    </row>
    <row r="677" spans="1:3" x14ac:dyDescent="0.25">
      <c r="A677" s="311">
        <f t="shared" si="10"/>
        <v>44515</v>
      </c>
      <c r="B677" s="312">
        <v>44521</v>
      </c>
      <c r="C677" s="308">
        <v>129</v>
      </c>
    </row>
    <row r="678" spans="1:3" x14ac:dyDescent="0.25">
      <c r="A678" s="311">
        <f t="shared" si="10"/>
        <v>44522</v>
      </c>
      <c r="B678" s="312">
        <v>44522</v>
      </c>
      <c r="C678" s="308">
        <v>22</v>
      </c>
    </row>
    <row r="679" spans="1:3" x14ac:dyDescent="0.25">
      <c r="A679" s="311">
        <f t="shared" si="10"/>
        <v>44522</v>
      </c>
      <c r="B679" s="312">
        <v>44523</v>
      </c>
      <c r="C679" s="308">
        <v>123</v>
      </c>
    </row>
    <row r="680" spans="1:3" x14ac:dyDescent="0.25">
      <c r="A680" s="311">
        <f t="shared" si="10"/>
        <v>44522</v>
      </c>
      <c r="B680" s="312">
        <v>44524</v>
      </c>
      <c r="C680" s="308">
        <v>55</v>
      </c>
    </row>
    <row r="681" spans="1:3" x14ac:dyDescent="0.25">
      <c r="A681" s="311">
        <f t="shared" si="10"/>
        <v>44522</v>
      </c>
      <c r="B681" s="312">
        <v>44525</v>
      </c>
      <c r="C681" s="308">
        <v>117</v>
      </c>
    </row>
    <row r="682" spans="1:3" x14ac:dyDescent="0.25">
      <c r="A682" s="311">
        <f t="shared" si="10"/>
        <v>44522</v>
      </c>
      <c r="B682" s="312">
        <v>44526</v>
      </c>
      <c r="C682" s="308">
        <v>115</v>
      </c>
    </row>
    <row r="683" spans="1:3" x14ac:dyDescent="0.25">
      <c r="A683" s="311">
        <f t="shared" si="10"/>
        <v>44522</v>
      </c>
      <c r="B683" s="312">
        <v>44527</v>
      </c>
      <c r="C683" s="308">
        <v>133</v>
      </c>
    </row>
    <row r="684" spans="1:3" x14ac:dyDescent="0.25">
      <c r="A684" s="311">
        <f t="shared" si="10"/>
        <v>44522</v>
      </c>
      <c r="B684" s="312">
        <v>44528</v>
      </c>
      <c r="C684" s="308">
        <v>66</v>
      </c>
    </row>
    <row r="685" spans="1:3" x14ac:dyDescent="0.25">
      <c r="A685" s="311">
        <f t="shared" si="10"/>
        <v>44529</v>
      </c>
      <c r="B685" s="312">
        <v>44529</v>
      </c>
      <c r="C685" s="308">
        <v>56</v>
      </c>
    </row>
    <row r="686" spans="1:3" x14ac:dyDescent="0.25">
      <c r="A686" s="311">
        <f t="shared" si="10"/>
        <v>44529</v>
      </c>
      <c r="B686" s="312">
        <v>44530</v>
      </c>
      <c r="C686" s="308">
        <v>134</v>
      </c>
    </row>
    <row r="687" spans="1:3" x14ac:dyDescent="0.25">
      <c r="A687" s="311">
        <f t="shared" si="10"/>
        <v>44529</v>
      </c>
      <c r="B687" s="312">
        <v>44531</v>
      </c>
      <c r="C687" s="308">
        <v>126</v>
      </c>
    </row>
    <row r="688" spans="1:3" x14ac:dyDescent="0.25">
      <c r="A688" s="311">
        <f t="shared" si="10"/>
        <v>44529</v>
      </c>
      <c r="B688" s="312">
        <v>44532</v>
      </c>
      <c r="C688" s="308">
        <v>113</v>
      </c>
    </row>
    <row r="689" spans="1:3" x14ac:dyDescent="0.25">
      <c r="A689" s="311">
        <f t="shared" si="10"/>
        <v>44529</v>
      </c>
      <c r="B689" s="312">
        <v>44533</v>
      </c>
      <c r="C689" s="308">
        <v>136</v>
      </c>
    </row>
    <row r="690" spans="1:3" x14ac:dyDescent="0.25">
      <c r="A690" s="311">
        <f t="shared" si="10"/>
        <v>44529</v>
      </c>
      <c r="B690" s="312">
        <v>44534</v>
      </c>
      <c r="C690" s="308">
        <v>123</v>
      </c>
    </row>
    <row r="691" spans="1:3" x14ac:dyDescent="0.25">
      <c r="A691" s="311">
        <f t="shared" si="10"/>
        <v>44529</v>
      </c>
      <c r="B691" s="312">
        <v>44535</v>
      </c>
      <c r="C691" s="308">
        <v>97</v>
      </c>
    </row>
    <row r="692" spans="1:3" x14ac:dyDescent="0.25">
      <c r="A692" s="311">
        <f t="shared" si="10"/>
        <v>44536</v>
      </c>
      <c r="B692" s="312">
        <v>44536</v>
      </c>
      <c r="C692" s="308">
        <v>35</v>
      </c>
    </row>
    <row r="693" spans="1:3" x14ac:dyDescent="0.25">
      <c r="A693" s="311">
        <f t="shared" si="10"/>
        <v>44536</v>
      </c>
      <c r="B693" s="312">
        <v>44537</v>
      </c>
      <c r="C693" s="308">
        <v>113</v>
      </c>
    </row>
    <row r="694" spans="1:3" x14ac:dyDescent="0.25">
      <c r="A694" s="311">
        <f t="shared" si="10"/>
        <v>44536</v>
      </c>
      <c r="B694" s="312">
        <v>44538</v>
      </c>
      <c r="C694" s="308">
        <v>140</v>
      </c>
    </row>
    <row r="695" spans="1:3" x14ac:dyDescent="0.25">
      <c r="A695" s="311">
        <f t="shared" si="10"/>
        <v>44536</v>
      </c>
      <c r="B695" s="312">
        <v>44539</v>
      </c>
      <c r="C695" s="308">
        <v>144</v>
      </c>
    </row>
    <row r="696" spans="1:3" x14ac:dyDescent="0.25">
      <c r="A696" s="311">
        <f t="shared" si="10"/>
        <v>44536</v>
      </c>
      <c r="B696" s="312">
        <v>44540</v>
      </c>
      <c r="C696" s="308">
        <v>118</v>
      </c>
    </row>
    <row r="697" spans="1:3" x14ac:dyDescent="0.25">
      <c r="A697" s="311">
        <f t="shared" si="10"/>
        <v>44536</v>
      </c>
      <c r="B697" s="312">
        <v>44541</v>
      </c>
      <c r="C697" s="308">
        <v>140</v>
      </c>
    </row>
    <row r="698" spans="1:3" x14ac:dyDescent="0.25">
      <c r="A698" s="311">
        <f t="shared" si="10"/>
        <v>44536</v>
      </c>
      <c r="B698" s="312">
        <v>44542</v>
      </c>
      <c r="C698" s="308">
        <v>114</v>
      </c>
    </row>
    <row r="699" spans="1:3" x14ac:dyDescent="0.25">
      <c r="A699" s="311">
        <f t="shared" si="10"/>
        <v>44543</v>
      </c>
      <c r="B699" s="312">
        <v>44543</v>
      </c>
      <c r="C699" s="308">
        <v>57</v>
      </c>
    </row>
    <row r="700" spans="1:3" x14ac:dyDescent="0.25">
      <c r="A700" s="311">
        <f t="shared" si="10"/>
        <v>44543</v>
      </c>
      <c r="B700" s="312">
        <v>44544</v>
      </c>
      <c r="C700" s="308">
        <v>161</v>
      </c>
    </row>
    <row r="701" spans="1:3" x14ac:dyDescent="0.25">
      <c r="A701" s="311">
        <f t="shared" si="10"/>
        <v>44543</v>
      </c>
      <c r="B701" s="312">
        <v>44545</v>
      </c>
      <c r="C701" s="308">
        <v>177</v>
      </c>
    </row>
    <row r="702" spans="1:3" x14ac:dyDescent="0.25">
      <c r="A702" s="311">
        <f t="shared" si="10"/>
        <v>44543</v>
      </c>
      <c r="B702" s="312">
        <v>44546</v>
      </c>
      <c r="C702" s="308">
        <v>142</v>
      </c>
    </row>
    <row r="703" spans="1:3" x14ac:dyDescent="0.25">
      <c r="A703" s="311">
        <f t="shared" si="10"/>
        <v>44543</v>
      </c>
      <c r="B703" s="312">
        <v>44547</v>
      </c>
      <c r="C703" s="308">
        <v>156</v>
      </c>
    </row>
    <row r="704" spans="1:3" x14ac:dyDescent="0.25">
      <c r="A704" s="311">
        <f t="shared" si="10"/>
        <v>44543</v>
      </c>
      <c r="B704" s="312">
        <v>44548</v>
      </c>
      <c r="C704" s="308">
        <v>191</v>
      </c>
    </row>
    <row r="705" spans="1:3" x14ac:dyDescent="0.25">
      <c r="A705" s="311">
        <f t="shared" si="10"/>
        <v>44543</v>
      </c>
      <c r="B705" s="312">
        <v>44549</v>
      </c>
      <c r="C705" s="308">
        <v>156</v>
      </c>
    </row>
    <row r="706" spans="1:3" x14ac:dyDescent="0.25">
      <c r="A706" s="311">
        <f t="shared" si="10"/>
        <v>44550</v>
      </c>
      <c r="B706" s="312">
        <v>44550</v>
      </c>
      <c r="C706" s="308">
        <v>72</v>
      </c>
    </row>
    <row r="707" spans="1:3" x14ac:dyDescent="0.25">
      <c r="A707" s="311">
        <f t="shared" ref="A707:A770" si="11">B707-WEEKDAY(B707,3)</f>
        <v>44550</v>
      </c>
      <c r="B707" s="312">
        <v>44551</v>
      </c>
      <c r="C707" s="308">
        <v>207</v>
      </c>
    </row>
    <row r="708" spans="1:3" x14ac:dyDescent="0.25">
      <c r="A708" s="311">
        <f t="shared" si="11"/>
        <v>44550</v>
      </c>
      <c r="B708" s="312">
        <v>44552</v>
      </c>
      <c r="C708" s="308">
        <v>237</v>
      </c>
    </row>
    <row r="709" spans="1:3" x14ac:dyDescent="0.25">
      <c r="A709" s="311">
        <f t="shared" si="11"/>
        <v>44550</v>
      </c>
      <c r="B709" s="312">
        <v>44553</v>
      </c>
      <c r="C709" s="308">
        <v>278</v>
      </c>
    </row>
    <row r="710" spans="1:3" x14ac:dyDescent="0.25">
      <c r="A710" s="311">
        <f t="shared" si="11"/>
        <v>44550</v>
      </c>
      <c r="B710" s="312">
        <v>44554</v>
      </c>
      <c r="C710" s="308">
        <v>261</v>
      </c>
    </row>
    <row r="711" spans="1:3" x14ac:dyDescent="0.25">
      <c r="A711" s="311">
        <f t="shared" si="11"/>
        <v>44550</v>
      </c>
      <c r="B711" s="312">
        <v>44555</v>
      </c>
      <c r="C711" s="308">
        <v>299</v>
      </c>
    </row>
    <row r="712" spans="1:3" x14ac:dyDescent="0.25">
      <c r="A712" s="311">
        <f t="shared" si="11"/>
        <v>44550</v>
      </c>
      <c r="B712" s="312">
        <v>44556</v>
      </c>
      <c r="C712" s="308">
        <v>215</v>
      </c>
    </row>
    <row r="713" spans="1:3" x14ac:dyDescent="0.25">
      <c r="A713" s="311">
        <f t="shared" si="11"/>
        <v>44557</v>
      </c>
      <c r="B713" s="312">
        <v>44557</v>
      </c>
      <c r="C713" s="308">
        <v>132</v>
      </c>
    </row>
    <row r="714" spans="1:3" x14ac:dyDescent="0.25">
      <c r="A714" s="311">
        <f t="shared" si="11"/>
        <v>44557</v>
      </c>
      <c r="B714" s="312">
        <v>44558</v>
      </c>
      <c r="C714" s="308">
        <v>347</v>
      </c>
    </row>
    <row r="715" spans="1:3" x14ac:dyDescent="0.25">
      <c r="A715" s="311">
        <f t="shared" si="11"/>
        <v>44557</v>
      </c>
      <c r="B715" s="312">
        <v>44559</v>
      </c>
      <c r="C715" s="308">
        <v>447</v>
      </c>
    </row>
    <row r="716" spans="1:3" x14ac:dyDescent="0.25">
      <c r="A716" s="311">
        <f t="shared" si="11"/>
        <v>44557</v>
      </c>
      <c r="B716" s="312">
        <v>44560</v>
      </c>
      <c r="C716" s="308">
        <v>434</v>
      </c>
    </row>
    <row r="717" spans="1:3" x14ac:dyDescent="0.25">
      <c r="A717" s="311">
        <f t="shared" si="11"/>
        <v>44557</v>
      </c>
      <c r="B717" s="312">
        <v>44561</v>
      </c>
      <c r="C717" s="308">
        <v>450</v>
      </c>
    </row>
    <row r="718" spans="1:3" x14ac:dyDescent="0.25">
      <c r="A718" s="311">
        <f t="shared" si="11"/>
        <v>44557</v>
      </c>
      <c r="B718" s="312">
        <v>44562</v>
      </c>
      <c r="C718" s="308">
        <v>465</v>
      </c>
    </row>
    <row r="719" spans="1:3" x14ac:dyDescent="0.25">
      <c r="A719" s="311">
        <f t="shared" si="11"/>
        <v>44557</v>
      </c>
      <c r="B719" s="312">
        <v>44563</v>
      </c>
      <c r="C719" s="308">
        <v>431</v>
      </c>
    </row>
    <row r="720" spans="1:3" x14ac:dyDescent="0.25">
      <c r="A720" s="311">
        <f t="shared" si="11"/>
        <v>44564</v>
      </c>
      <c r="B720" s="312">
        <v>44564</v>
      </c>
      <c r="C720" s="308">
        <v>788</v>
      </c>
    </row>
    <row r="721" spans="1:3" x14ac:dyDescent="0.25">
      <c r="A721" s="311">
        <f t="shared" si="11"/>
        <v>44564</v>
      </c>
      <c r="B721" s="312">
        <v>44565</v>
      </c>
      <c r="C721" s="308">
        <v>1094</v>
      </c>
    </row>
    <row r="722" spans="1:3" x14ac:dyDescent="0.25">
      <c r="A722" s="311">
        <f t="shared" si="11"/>
        <v>44564</v>
      </c>
      <c r="B722" s="312">
        <v>44566</v>
      </c>
      <c r="C722" s="308">
        <v>2787</v>
      </c>
    </row>
    <row r="723" spans="1:3" x14ac:dyDescent="0.25">
      <c r="A723" s="311">
        <f t="shared" si="11"/>
        <v>44564</v>
      </c>
      <c r="B723" s="312">
        <v>44567</v>
      </c>
      <c r="C723" s="308">
        <v>4483</v>
      </c>
    </row>
    <row r="724" spans="1:3" x14ac:dyDescent="0.25">
      <c r="A724" s="311">
        <f t="shared" si="11"/>
        <v>44564</v>
      </c>
      <c r="B724" s="312">
        <v>44568</v>
      </c>
      <c r="C724" s="308">
        <v>6554</v>
      </c>
    </row>
    <row r="725" spans="1:3" x14ac:dyDescent="0.25">
      <c r="A725" s="311">
        <f t="shared" si="11"/>
        <v>44564</v>
      </c>
      <c r="B725" s="312">
        <v>44569</v>
      </c>
      <c r="C725" s="308">
        <v>8692</v>
      </c>
    </row>
    <row r="726" spans="1:3" x14ac:dyDescent="0.25">
      <c r="A726" s="311">
        <f t="shared" si="11"/>
        <v>44564</v>
      </c>
      <c r="B726" s="312">
        <v>44570</v>
      </c>
      <c r="C726" s="308">
        <v>8167</v>
      </c>
    </row>
    <row r="727" spans="1:3" x14ac:dyDescent="0.25">
      <c r="A727" s="311">
        <f t="shared" si="11"/>
        <v>44571</v>
      </c>
      <c r="B727" s="312">
        <v>44571</v>
      </c>
      <c r="C727" s="308">
        <v>5733</v>
      </c>
    </row>
    <row r="728" spans="1:3" x14ac:dyDescent="0.25">
      <c r="A728" s="311">
        <f t="shared" si="11"/>
        <v>44571</v>
      </c>
      <c r="B728" s="312">
        <v>44572</v>
      </c>
      <c r="C728" s="308">
        <v>5702</v>
      </c>
    </row>
    <row r="729" spans="1:3" x14ac:dyDescent="0.25">
      <c r="A729" s="311">
        <f t="shared" si="11"/>
        <v>44571</v>
      </c>
      <c r="B729" s="312">
        <v>44573</v>
      </c>
      <c r="C729" s="308">
        <v>15574</v>
      </c>
    </row>
    <row r="730" spans="1:3" x14ac:dyDescent="0.25">
      <c r="A730" s="311">
        <f t="shared" si="11"/>
        <v>44571</v>
      </c>
      <c r="B730" s="312">
        <v>44574</v>
      </c>
      <c r="C730" s="308">
        <v>20937</v>
      </c>
    </row>
    <row r="731" spans="1:3" x14ac:dyDescent="0.25">
      <c r="A731" s="311">
        <f t="shared" si="11"/>
        <v>44571</v>
      </c>
      <c r="B731" s="312">
        <v>44575</v>
      </c>
      <c r="C731" s="308">
        <v>23964</v>
      </c>
    </row>
    <row r="732" spans="1:3" x14ac:dyDescent="0.25">
      <c r="A732" s="311">
        <f t="shared" si="11"/>
        <v>44571</v>
      </c>
      <c r="B732" s="312">
        <v>44576</v>
      </c>
      <c r="C732" s="308">
        <v>29507</v>
      </c>
    </row>
    <row r="733" spans="1:3" x14ac:dyDescent="0.25">
      <c r="A733" s="311">
        <f t="shared" si="11"/>
        <v>44571</v>
      </c>
      <c r="B733" s="312">
        <v>44577</v>
      </c>
      <c r="C733" s="308">
        <v>26659</v>
      </c>
    </row>
    <row r="734" spans="1:3" x14ac:dyDescent="0.25">
      <c r="A734" s="311">
        <f t="shared" si="11"/>
        <v>44578</v>
      </c>
      <c r="B734" s="312">
        <v>44578</v>
      </c>
      <c r="C734" s="308">
        <v>16967</v>
      </c>
    </row>
    <row r="735" spans="1:3" x14ac:dyDescent="0.25">
      <c r="A735" s="311">
        <f t="shared" si="11"/>
        <v>44578</v>
      </c>
      <c r="B735" s="312">
        <v>44579</v>
      </c>
      <c r="C735" s="308">
        <v>40158</v>
      </c>
    </row>
    <row r="736" spans="1:3" x14ac:dyDescent="0.25">
      <c r="A736" s="311">
        <f t="shared" si="11"/>
        <v>44578</v>
      </c>
      <c r="B736" s="312">
        <v>44580</v>
      </c>
      <c r="C736" s="308">
        <v>48742</v>
      </c>
    </row>
    <row r="737" spans="1:3" x14ac:dyDescent="0.25">
      <c r="A737" s="311">
        <f t="shared" si="11"/>
        <v>44578</v>
      </c>
      <c r="B737" s="312">
        <v>44581</v>
      </c>
      <c r="C737" s="308">
        <v>53177</v>
      </c>
    </row>
    <row r="738" spans="1:3" x14ac:dyDescent="0.25">
      <c r="A738" s="311">
        <f t="shared" si="11"/>
        <v>44578</v>
      </c>
      <c r="B738" s="312">
        <v>44582</v>
      </c>
      <c r="C738" s="308">
        <v>55085</v>
      </c>
    </row>
    <row r="739" spans="1:3" x14ac:dyDescent="0.25">
      <c r="A739" s="311">
        <f t="shared" si="11"/>
        <v>44578</v>
      </c>
      <c r="B739" s="312">
        <v>44583</v>
      </c>
      <c r="C739" s="308">
        <v>63535</v>
      </c>
    </row>
    <row r="740" spans="1:3" x14ac:dyDescent="0.25">
      <c r="A740" s="311">
        <f t="shared" si="11"/>
        <v>44578</v>
      </c>
      <c r="B740" s="312">
        <v>44584</v>
      </c>
      <c r="C740" s="308">
        <v>52759</v>
      </c>
    </row>
    <row r="741" spans="1:3" x14ac:dyDescent="0.25">
      <c r="A741" s="311">
        <f t="shared" si="11"/>
        <v>44585</v>
      </c>
      <c r="B741" s="312">
        <v>44585</v>
      </c>
      <c r="C741" s="308">
        <v>32405</v>
      </c>
    </row>
    <row r="742" spans="1:3" x14ac:dyDescent="0.25">
      <c r="A742" s="311">
        <f t="shared" si="11"/>
        <v>44585</v>
      </c>
      <c r="B742" s="312">
        <v>44586</v>
      </c>
      <c r="C742" s="308">
        <v>81801</v>
      </c>
    </row>
    <row r="743" spans="1:3" x14ac:dyDescent="0.25">
      <c r="A743" s="311">
        <f t="shared" si="11"/>
        <v>44585</v>
      </c>
      <c r="B743" s="312">
        <v>44587</v>
      </c>
      <c r="C743" s="308">
        <v>80389</v>
      </c>
    </row>
    <row r="744" spans="1:3" x14ac:dyDescent="0.25">
      <c r="A744" s="311">
        <f t="shared" si="11"/>
        <v>44585</v>
      </c>
      <c r="B744" s="312">
        <v>44588</v>
      </c>
      <c r="C744" s="308">
        <v>84555</v>
      </c>
    </row>
    <row r="745" spans="1:3" x14ac:dyDescent="0.25">
      <c r="A745" s="311">
        <f t="shared" si="11"/>
        <v>44585</v>
      </c>
      <c r="B745" s="312">
        <v>44589</v>
      </c>
      <c r="C745" s="308">
        <v>83935</v>
      </c>
    </row>
    <row r="746" spans="1:3" x14ac:dyDescent="0.25">
      <c r="A746" s="311">
        <f t="shared" si="11"/>
        <v>44585</v>
      </c>
      <c r="B746" s="312">
        <v>44590</v>
      </c>
      <c r="C746" s="308">
        <v>96548</v>
      </c>
    </row>
    <row r="747" spans="1:3" x14ac:dyDescent="0.25">
      <c r="A747" s="311">
        <f t="shared" si="11"/>
        <v>44585</v>
      </c>
      <c r="B747" s="312">
        <v>44591</v>
      </c>
      <c r="C747" s="308">
        <v>77739</v>
      </c>
    </row>
    <row r="748" spans="1:3" x14ac:dyDescent="0.25">
      <c r="A748" s="311">
        <f t="shared" si="11"/>
        <v>44592</v>
      </c>
      <c r="B748" s="312">
        <v>44592</v>
      </c>
      <c r="C748" s="308">
        <v>41480</v>
      </c>
    </row>
    <row r="749" spans="1:3" x14ac:dyDescent="0.25">
      <c r="A749" s="311">
        <f t="shared" si="11"/>
        <v>44592</v>
      </c>
      <c r="B749" s="312">
        <v>44593</v>
      </c>
      <c r="C749" s="308">
        <v>103577</v>
      </c>
    </row>
    <row r="750" spans="1:3" x14ac:dyDescent="0.25">
      <c r="A750" s="311">
        <f t="shared" si="11"/>
        <v>44592</v>
      </c>
      <c r="B750" s="312">
        <v>44594</v>
      </c>
      <c r="C750" s="308">
        <v>97784</v>
      </c>
    </row>
    <row r="751" spans="1:3" x14ac:dyDescent="0.25">
      <c r="A751" s="311">
        <f t="shared" si="11"/>
        <v>44592</v>
      </c>
      <c r="B751" s="312">
        <v>44595</v>
      </c>
      <c r="C751" s="308">
        <v>97489</v>
      </c>
    </row>
    <row r="752" spans="1:3" x14ac:dyDescent="0.25">
      <c r="A752" s="311">
        <f t="shared" si="11"/>
        <v>44592</v>
      </c>
      <c r="B752" s="312">
        <v>44596</v>
      </c>
      <c r="C752" s="308">
        <v>93881</v>
      </c>
    </row>
    <row r="753" spans="1:3" x14ac:dyDescent="0.25">
      <c r="A753" s="311">
        <f t="shared" si="11"/>
        <v>44592</v>
      </c>
      <c r="B753" s="312">
        <v>44597</v>
      </c>
      <c r="C753" s="308">
        <v>100029</v>
      </c>
    </row>
    <row r="754" spans="1:3" x14ac:dyDescent="0.25">
      <c r="A754" s="311">
        <f t="shared" si="11"/>
        <v>44592</v>
      </c>
      <c r="B754" s="312">
        <v>44598</v>
      </c>
      <c r="C754" s="308">
        <v>74390</v>
      </c>
    </row>
    <row r="755" spans="1:3" x14ac:dyDescent="0.25">
      <c r="A755" s="311">
        <f t="shared" si="11"/>
        <v>44599</v>
      </c>
      <c r="B755" s="312">
        <v>44599</v>
      </c>
      <c r="C755" s="308">
        <v>41259</v>
      </c>
    </row>
    <row r="756" spans="1:3" x14ac:dyDescent="0.25">
      <c r="A756" s="311">
        <f t="shared" si="11"/>
        <v>44599</v>
      </c>
      <c r="B756" s="312">
        <v>44600</v>
      </c>
      <c r="C756" s="308">
        <v>103296</v>
      </c>
    </row>
    <row r="757" spans="1:3" x14ac:dyDescent="0.25">
      <c r="A757" s="311">
        <f t="shared" si="11"/>
        <v>44599</v>
      </c>
      <c r="B757" s="312">
        <v>44601</v>
      </c>
      <c r="C757" s="308">
        <v>95200</v>
      </c>
    </row>
    <row r="758" spans="1:3" x14ac:dyDescent="0.25">
      <c r="A758" s="311">
        <f t="shared" si="11"/>
        <v>44599</v>
      </c>
      <c r="B758" s="312">
        <v>44602</v>
      </c>
      <c r="C758" s="308">
        <v>92441</v>
      </c>
    </row>
    <row r="759" spans="1:3" x14ac:dyDescent="0.25">
      <c r="A759" s="311">
        <f t="shared" si="11"/>
        <v>44599</v>
      </c>
      <c r="B759" s="312">
        <v>44603</v>
      </c>
      <c r="C759" s="308">
        <v>86712</v>
      </c>
    </row>
    <row r="760" spans="1:3" x14ac:dyDescent="0.25">
      <c r="A760" s="311">
        <f t="shared" si="11"/>
        <v>44599</v>
      </c>
      <c r="B760" s="312">
        <v>44604</v>
      </c>
      <c r="C760" s="308">
        <v>39415</v>
      </c>
    </row>
    <row r="761" spans="1:3" x14ac:dyDescent="0.25">
      <c r="A761" s="311">
        <f t="shared" si="11"/>
        <v>44599</v>
      </c>
      <c r="B761" s="312">
        <v>44605</v>
      </c>
      <c r="C761" s="308">
        <v>76540</v>
      </c>
    </row>
    <row r="762" spans="1:3" x14ac:dyDescent="0.25">
      <c r="A762" s="311">
        <f t="shared" si="11"/>
        <v>44606</v>
      </c>
      <c r="B762" s="312">
        <v>44606</v>
      </c>
      <c r="C762" s="308">
        <v>37065</v>
      </c>
    </row>
    <row r="763" spans="1:3" x14ac:dyDescent="0.25">
      <c r="A763" s="311">
        <f t="shared" si="11"/>
        <v>44606</v>
      </c>
      <c r="B763" s="312">
        <v>44607</v>
      </c>
      <c r="C763" s="308">
        <v>98180</v>
      </c>
    </row>
    <row r="764" spans="1:3" x14ac:dyDescent="0.25">
      <c r="A764" s="311">
        <f t="shared" si="11"/>
        <v>44606</v>
      </c>
      <c r="B764" s="312">
        <v>44608</v>
      </c>
      <c r="C764" s="308">
        <v>91224</v>
      </c>
    </row>
    <row r="765" spans="1:3" x14ac:dyDescent="0.25">
      <c r="A765" s="311">
        <f t="shared" si="11"/>
        <v>44606</v>
      </c>
      <c r="B765" s="312">
        <v>44609</v>
      </c>
      <c r="C765" s="308">
        <v>85181</v>
      </c>
    </row>
    <row r="766" spans="1:3" x14ac:dyDescent="0.25">
      <c r="A766" s="311">
        <f t="shared" si="11"/>
        <v>44606</v>
      </c>
      <c r="B766" s="312">
        <v>44610</v>
      </c>
      <c r="C766" s="308">
        <v>71750</v>
      </c>
    </row>
    <row r="767" spans="1:3" x14ac:dyDescent="0.25">
      <c r="A767" s="311">
        <f t="shared" si="11"/>
        <v>44606</v>
      </c>
      <c r="B767" s="312">
        <v>44611</v>
      </c>
      <c r="C767" s="308">
        <v>75789</v>
      </c>
    </row>
    <row r="768" spans="1:3" x14ac:dyDescent="0.25">
      <c r="A768" s="311">
        <f t="shared" si="11"/>
        <v>44606</v>
      </c>
      <c r="B768" s="312">
        <v>44612</v>
      </c>
      <c r="C768" s="308">
        <v>58928</v>
      </c>
    </row>
    <row r="769" spans="1:3" x14ac:dyDescent="0.25">
      <c r="A769" s="311">
        <f t="shared" si="11"/>
        <v>44613</v>
      </c>
      <c r="B769" s="312">
        <v>44613</v>
      </c>
      <c r="C769" s="308">
        <v>29286</v>
      </c>
    </row>
    <row r="770" spans="1:3" x14ac:dyDescent="0.25">
      <c r="A770" s="311">
        <f t="shared" si="11"/>
        <v>44613</v>
      </c>
      <c r="B770" s="312">
        <v>44614</v>
      </c>
      <c r="C770" s="308">
        <v>81583</v>
      </c>
    </row>
    <row r="771" spans="1:3" x14ac:dyDescent="0.25">
      <c r="A771" s="311">
        <f t="shared" ref="A771:A824" si="12">B771-WEEKDAY(B771,3)</f>
        <v>44613</v>
      </c>
      <c r="B771" s="312">
        <v>44615</v>
      </c>
      <c r="C771" s="308">
        <v>82311</v>
      </c>
    </row>
    <row r="772" spans="1:3" x14ac:dyDescent="0.25">
      <c r="A772" s="311">
        <f t="shared" si="12"/>
        <v>44613</v>
      </c>
      <c r="B772" s="312">
        <v>44616</v>
      </c>
      <c r="C772" s="308">
        <v>34482</v>
      </c>
    </row>
    <row r="773" spans="1:3" x14ac:dyDescent="0.25">
      <c r="A773" s="311">
        <f t="shared" si="12"/>
        <v>44613</v>
      </c>
      <c r="B773" s="312">
        <v>44617</v>
      </c>
      <c r="C773" s="308">
        <v>70822</v>
      </c>
    </row>
    <row r="774" spans="1:3" x14ac:dyDescent="0.25">
      <c r="A774" s="311">
        <f t="shared" si="12"/>
        <v>44613</v>
      </c>
      <c r="B774" s="312">
        <v>44618</v>
      </c>
      <c r="C774" s="308">
        <v>74178</v>
      </c>
    </row>
    <row r="775" spans="1:3" x14ac:dyDescent="0.25">
      <c r="A775" s="311">
        <f t="shared" si="12"/>
        <v>44613</v>
      </c>
      <c r="B775" s="312">
        <v>44619</v>
      </c>
      <c r="C775" s="308">
        <v>52682</v>
      </c>
    </row>
    <row r="776" spans="1:3" x14ac:dyDescent="0.25">
      <c r="A776" s="311">
        <f t="shared" si="12"/>
        <v>44620</v>
      </c>
      <c r="B776" s="312">
        <v>44620</v>
      </c>
      <c r="C776" s="308">
        <v>27981</v>
      </c>
    </row>
    <row r="777" spans="1:3" x14ac:dyDescent="0.25">
      <c r="A777" s="311">
        <f t="shared" si="12"/>
        <v>44620</v>
      </c>
      <c r="B777" s="312">
        <v>44621</v>
      </c>
      <c r="C777" s="308">
        <v>75443</v>
      </c>
    </row>
    <row r="778" spans="1:3" x14ac:dyDescent="0.25">
      <c r="A778" s="311">
        <f t="shared" si="12"/>
        <v>44620</v>
      </c>
      <c r="B778" s="312">
        <v>44622</v>
      </c>
      <c r="C778" s="308">
        <v>70346</v>
      </c>
    </row>
    <row r="779" spans="1:3" x14ac:dyDescent="0.25">
      <c r="A779" s="311">
        <f t="shared" si="12"/>
        <v>44620</v>
      </c>
      <c r="B779" s="312">
        <v>44623</v>
      </c>
      <c r="C779" s="308">
        <v>59793</v>
      </c>
    </row>
    <row r="780" spans="1:3" x14ac:dyDescent="0.25">
      <c r="A780" s="311">
        <f t="shared" si="12"/>
        <v>44620</v>
      </c>
      <c r="B780" s="312">
        <v>44624</v>
      </c>
      <c r="C780" s="308">
        <v>54502</v>
      </c>
    </row>
    <row r="781" spans="1:3" x14ac:dyDescent="0.25">
      <c r="A781" s="311">
        <f t="shared" si="12"/>
        <v>44620</v>
      </c>
      <c r="B781" s="312">
        <v>44625</v>
      </c>
      <c r="C781" s="308">
        <v>58596</v>
      </c>
    </row>
    <row r="782" spans="1:3" x14ac:dyDescent="0.25">
      <c r="A782" s="311">
        <f t="shared" si="12"/>
        <v>44620</v>
      </c>
      <c r="B782" s="312">
        <v>44626</v>
      </c>
      <c r="C782" s="308">
        <v>44710</v>
      </c>
    </row>
    <row r="783" spans="1:3" x14ac:dyDescent="0.25">
      <c r="A783" s="311">
        <f t="shared" si="12"/>
        <v>44627</v>
      </c>
      <c r="B783" s="312">
        <v>44627</v>
      </c>
      <c r="C783" s="308">
        <v>22020</v>
      </c>
    </row>
    <row r="784" spans="1:3" x14ac:dyDescent="0.25">
      <c r="A784" s="311">
        <f t="shared" si="12"/>
        <v>44627</v>
      </c>
      <c r="B784" s="312">
        <v>44628</v>
      </c>
      <c r="C784" s="308">
        <v>64089</v>
      </c>
    </row>
    <row r="785" spans="1:3" x14ac:dyDescent="0.25">
      <c r="A785" s="311">
        <f t="shared" si="12"/>
        <v>44627</v>
      </c>
      <c r="B785" s="312">
        <v>44629</v>
      </c>
      <c r="C785" s="308">
        <v>62043</v>
      </c>
    </row>
    <row r="786" spans="1:3" x14ac:dyDescent="0.25">
      <c r="A786" s="311">
        <f t="shared" si="12"/>
        <v>44627</v>
      </c>
      <c r="B786" s="312">
        <v>44630</v>
      </c>
      <c r="C786" s="308">
        <v>53233</v>
      </c>
    </row>
    <row r="787" spans="1:3" x14ac:dyDescent="0.25">
      <c r="A787" s="311">
        <f t="shared" si="12"/>
        <v>44627</v>
      </c>
      <c r="B787" s="312">
        <v>44631</v>
      </c>
      <c r="C787" s="308">
        <v>47926</v>
      </c>
    </row>
    <row r="788" spans="1:3" x14ac:dyDescent="0.25">
      <c r="A788" s="311">
        <f t="shared" si="12"/>
        <v>44627</v>
      </c>
      <c r="B788" s="312">
        <v>44632</v>
      </c>
      <c r="C788" s="308">
        <v>52275</v>
      </c>
    </row>
    <row r="789" spans="1:3" x14ac:dyDescent="0.25">
      <c r="A789" s="311">
        <f t="shared" si="12"/>
        <v>44627</v>
      </c>
      <c r="B789" s="312">
        <v>44633</v>
      </c>
      <c r="C789" s="308">
        <v>40808</v>
      </c>
    </row>
    <row r="790" spans="1:3" x14ac:dyDescent="0.25">
      <c r="A790" s="311">
        <f t="shared" si="12"/>
        <v>44634</v>
      </c>
      <c r="B790" s="312">
        <v>44634</v>
      </c>
      <c r="C790" s="308">
        <v>21111</v>
      </c>
    </row>
    <row r="791" spans="1:3" x14ac:dyDescent="0.25">
      <c r="A791" s="311">
        <f t="shared" si="12"/>
        <v>44634</v>
      </c>
      <c r="B791" s="312">
        <v>44635</v>
      </c>
      <c r="C791" s="308">
        <v>59298</v>
      </c>
    </row>
    <row r="792" spans="1:3" x14ac:dyDescent="0.25">
      <c r="A792" s="311">
        <f t="shared" si="12"/>
        <v>44634</v>
      </c>
      <c r="B792" s="312">
        <v>44636</v>
      </c>
      <c r="C792" s="308">
        <v>56263</v>
      </c>
    </row>
    <row r="793" spans="1:3" x14ac:dyDescent="0.25">
      <c r="A793" s="311">
        <f t="shared" si="12"/>
        <v>44634</v>
      </c>
      <c r="B793" s="312">
        <v>44637</v>
      </c>
      <c r="C793" s="308">
        <v>47496</v>
      </c>
    </row>
    <row r="794" spans="1:3" x14ac:dyDescent="0.25">
      <c r="A794" s="311">
        <f t="shared" si="12"/>
        <v>44634</v>
      </c>
      <c r="B794" s="312">
        <v>44638</v>
      </c>
      <c r="C794" s="308">
        <v>40171</v>
      </c>
    </row>
    <row r="795" spans="1:3" x14ac:dyDescent="0.25">
      <c r="A795" s="311">
        <f t="shared" si="12"/>
        <v>44634</v>
      </c>
      <c r="B795" s="312">
        <v>44639</v>
      </c>
      <c r="C795" s="308">
        <v>41787</v>
      </c>
    </row>
    <row r="796" spans="1:3" x14ac:dyDescent="0.25">
      <c r="A796" s="311">
        <f t="shared" si="12"/>
        <v>44634</v>
      </c>
      <c r="B796" s="312">
        <v>44640</v>
      </c>
      <c r="C796" s="308">
        <v>32733</v>
      </c>
    </row>
    <row r="797" spans="1:3" x14ac:dyDescent="0.25">
      <c r="A797" s="311">
        <f t="shared" si="12"/>
        <v>44641</v>
      </c>
      <c r="B797" s="312">
        <v>44641</v>
      </c>
      <c r="C797" s="308">
        <v>19021</v>
      </c>
    </row>
    <row r="798" spans="1:3" x14ac:dyDescent="0.25">
      <c r="A798" s="311">
        <f t="shared" si="12"/>
        <v>44641</v>
      </c>
      <c r="B798" s="312">
        <v>44642</v>
      </c>
      <c r="C798" s="308">
        <v>15569</v>
      </c>
    </row>
    <row r="799" spans="1:3" x14ac:dyDescent="0.25">
      <c r="A799" s="311">
        <f t="shared" si="12"/>
        <v>44641</v>
      </c>
      <c r="B799" s="312">
        <v>44643</v>
      </c>
      <c r="C799" s="308">
        <v>52337</v>
      </c>
    </row>
    <row r="800" spans="1:3" x14ac:dyDescent="0.25">
      <c r="A800" s="311">
        <f t="shared" si="12"/>
        <v>44641</v>
      </c>
      <c r="B800" s="312">
        <v>44644</v>
      </c>
      <c r="C800" s="308">
        <v>49225</v>
      </c>
    </row>
    <row r="801" spans="1:3" x14ac:dyDescent="0.25">
      <c r="A801" s="311">
        <f t="shared" si="12"/>
        <v>44641</v>
      </c>
      <c r="B801" s="312">
        <v>44645</v>
      </c>
      <c r="C801" s="308">
        <v>42134</v>
      </c>
    </row>
    <row r="802" spans="1:3" x14ac:dyDescent="0.25">
      <c r="A802" s="311">
        <f t="shared" si="12"/>
        <v>44641</v>
      </c>
      <c r="B802" s="312">
        <v>44646</v>
      </c>
      <c r="C802" s="308">
        <v>44514</v>
      </c>
    </row>
    <row r="803" spans="1:3" x14ac:dyDescent="0.25">
      <c r="A803" s="311">
        <f t="shared" si="12"/>
        <v>44641</v>
      </c>
      <c r="B803" s="312">
        <v>44647</v>
      </c>
      <c r="C803" s="308">
        <v>36251</v>
      </c>
    </row>
    <row r="804" spans="1:3" x14ac:dyDescent="0.25">
      <c r="A804" s="311">
        <f t="shared" si="12"/>
        <v>44648</v>
      </c>
      <c r="B804" s="312">
        <v>44648</v>
      </c>
      <c r="C804" s="308">
        <v>19147</v>
      </c>
    </row>
    <row r="805" spans="1:3" x14ac:dyDescent="0.25">
      <c r="A805" s="311">
        <f t="shared" si="12"/>
        <v>44648</v>
      </c>
      <c r="B805" s="312">
        <v>44649</v>
      </c>
      <c r="C805" s="308">
        <v>53306</v>
      </c>
    </row>
    <row r="806" spans="1:3" x14ac:dyDescent="0.25">
      <c r="A806" s="311">
        <f t="shared" si="12"/>
        <v>44648</v>
      </c>
      <c r="B806" s="312">
        <v>44650</v>
      </c>
      <c r="C806" s="308">
        <v>52568</v>
      </c>
    </row>
    <row r="807" spans="1:3" x14ac:dyDescent="0.25">
      <c r="A807" s="311">
        <f t="shared" si="12"/>
        <v>44648</v>
      </c>
      <c r="B807" s="312">
        <v>44651</v>
      </c>
      <c r="C807" s="308">
        <v>47745</v>
      </c>
    </row>
    <row r="808" spans="1:3" x14ac:dyDescent="0.25">
      <c r="A808" s="311">
        <f t="shared" si="12"/>
        <v>44648</v>
      </c>
      <c r="B808" s="312">
        <v>44652</v>
      </c>
      <c r="C808" s="308">
        <v>44493</v>
      </c>
    </row>
    <row r="809" spans="1:3" x14ac:dyDescent="0.25">
      <c r="A809" s="311">
        <f t="shared" si="12"/>
        <v>44648</v>
      </c>
      <c r="B809" s="312">
        <v>44653</v>
      </c>
      <c r="C809" s="308">
        <v>47524</v>
      </c>
    </row>
    <row r="810" spans="1:3" x14ac:dyDescent="0.25">
      <c r="A810" s="311">
        <f t="shared" si="12"/>
        <v>44648</v>
      </c>
      <c r="B810" s="312">
        <v>44654</v>
      </c>
      <c r="C810" s="308">
        <v>37302</v>
      </c>
    </row>
    <row r="811" spans="1:3" x14ac:dyDescent="0.25">
      <c r="A811" s="311">
        <f t="shared" si="12"/>
        <v>44655</v>
      </c>
      <c r="B811" s="312">
        <v>44655</v>
      </c>
      <c r="C811" s="308">
        <v>30031</v>
      </c>
    </row>
    <row r="812" spans="1:3" x14ac:dyDescent="0.25">
      <c r="A812" s="311">
        <f t="shared" si="12"/>
        <v>44655</v>
      </c>
      <c r="B812" s="312">
        <v>44656</v>
      </c>
      <c r="C812" s="308">
        <v>45594</v>
      </c>
    </row>
    <row r="813" spans="1:3" x14ac:dyDescent="0.25">
      <c r="A813" s="311">
        <f t="shared" si="12"/>
        <v>44655</v>
      </c>
      <c r="B813" s="312">
        <v>44657</v>
      </c>
      <c r="C813" s="308">
        <v>54775</v>
      </c>
    </row>
    <row r="814" spans="1:3" x14ac:dyDescent="0.25">
      <c r="A814" s="311">
        <f t="shared" si="12"/>
        <v>44655</v>
      </c>
      <c r="B814" s="312">
        <v>44658</v>
      </c>
      <c r="C814" s="308">
        <v>54900</v>
      </c>
    </row>
    <row r="815" spans="1:3" x14ac:dyDescent="0.25">
      <c r="A815" s="311">
        <f t="shared" si="12"/>
        <v>44655</v>
      </c>
      <c r="B815" s="312">
        <v>44659</v>
      </c>
      <c r="C815" s="308">
        <v>51867</v>
      </c>
    </row>
    <row r="816" spans="1:3" x14ac:dyDescent="0.25">
      <c r="A816" s="311">
        <f t="shared" si="12"/>
        <v>44655</v>
      </c>
      <c r="B816" s="312">
        <v>44660</v>
      </c>
      <c r="C816" s="308">
        <v>52647</v>
      </c>
    </row>
    <row r="817" spans="1:3" x14ac:dyDescent="0.25">
      <c r="A817" s="311">
        <f t="shared" si="12"/>
        <v>44655</v>
      </c>
      <c r="B817" s="312">
        <v>44661</v>
      </c>
      <c r="C817" s="308">
        <v>49053</v>
      </c>
    </row>
    <row r="818" spans="1:3" x14ac:dyDescent="0.25">
      <c r="A818" s="311">
        <f t="shared" si="12"/>
        <v>44662</v>
      </c>
      <c r="B818" s="312">
        <v>44662</v>
      </c>
      <c r="C818" s="308">
        <v>33105</v>
      </c>
    </row>
    <row r="819" spans="1:3" x14ac:dyDescent="0.25">
      <c r="A819" s="311">
        <f t="shared" si="12"/>
        <v>44662</v>
      </c>
      <c r="B819" s="312">
        <v>44663</v>
      </c>
      <c r="C819" s="308">
        <v>49694</v>
      </c>
    </row>
    <row r="820" spans="1:3" x14ac:dyDescent="0.25">
      <c r="A820" s="311">
        <f t="shared" si="12"/>
        <v>44662</v>
      </c>
      <c r="B820" s="312">
        <v>44664</v>
      </c>
      <c r="C820" s="308">
        <v>57687</v>
      </c>
    </row>
    <row r="821" spans="1:3" x14ac:dyDescent="0.25">
      <c r="A821" s="311">
        <f t="shared" si="12"/>
        <v>44662</v>
      </c>
      <c r="B821" s="312">
        <v>44665</v>
      </c>
      <c r="C821" s="308">
        <v>55210</v>
      </c>
    </row>
    <row r="822" spans="1:3" x14ac:dyDescent="0.25">
      <c r="A822" s="311">
        <f t="shared" si="12"/>
        <v>44662</v>
      </c>
      <c r="B822" s="312">
        <v>44666</v>
      </c>
      <c r="C822" s="308">
        <v>49711</v>
      </c>
    </row>
    <row r="823" spans="1:3" x14ac:dyDescent="0.25">
      <c r="A823" s="311">
        <f t="shared" si="12"/>
        <v>44662</v>
      </c>
      <c r="B823" s="312">
        <v>44667</v>
      </c>
      <c r="C823" s="308">
        <v>47543</v>
      </c>
    </row>
    <row r="824" spans="1:3" x14ac:dyDescent="0.25">
      <c r="A824" s="311">
        <f t="shared" si="12"/>
        <v>44662</v>
      </c>
      <c r="B824" s="312">
        <v>44668</v>
      </c>
      <c r="C824" s="308">
        <v>39214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313E-050A-4AC2-8350-1F66C9F791A9}">
  <dimension ref="A1:S89"/>
  <sheetViews>
    <sheetView zoomScale="85" zoomScaleNormal="85" workbookViewId="0">
      <selection activeCell="K1" sqref="K1:P77"/>
    </sheetView>
  </sheetViews>
  <sheetFormatPr defaultRowHeight="15" x14ac:dyDescent="0.25"/>
  <cols>
    <col min="3" max="3" width="30.85546875" bestFit="1" customWidth="1"/>
    <col min="4" max="4" width="11.28515625" bestFit="1" customWidth="1"/>
    <col min="10" max="10" width="10.85546875" bestFit="1" customWidth="1"/>
    <col min="11" max="11" width="10.140625" bestFit="1" customWidth="1"/>
    <col min="12" max="12" width="9.85546875" bestFit="1" customWidth="1"/>
  </cols>
  <sheetData>
    <row r="1" spans="1:19" x14ac:dyDescent="0.25">
      <c r="A1" t="s">
        <v>219</v>
      </c>
      <c r="D1" t="s">
        <v>222</v>
      </c>
      <c r="E1" t="s">
        <v>53</v>
      </c>
      <c r="K1" s="5" t="s">
        <v>219</v>
      </c>
      <c r="N1" s="5" t="s">
        <v>221</v>
      </c>
      <c r="O1" s="5" t="s">
        <v>222</v>
      </c>
      <c r="P1" s="5" t="s">
        <v>53</v>
      </c>
    </row>
    <row r="2" spans="1:19" x14ac:dyDescent="0.25">
      <c r="D2" t="str">
        <f>N2</f>
        <v>2019</v>
      </c>
      <c r="E2" t="str">
        <f t="shared" ref="E2:F2" si="0">O2</f>
        <v>2020</v>
      </c>
      <c r="F2" t="str">
        <f t="shared" si="0"/>
        <v>2021</v>
      </c>
      <c r="N2" t="s">
        <v>224</v>
      </c>
      <c r="O2" t="s">
        <v>225</v>
      </c>
      <c r="P2" t="s">
        <v>226</v>
      </c>
    </row>
    <row r="4" spans="1:19" x14ac:dyDescent="0.25">
      <c r="A4" t="s">
        <v>2</v>
      </c>
      <c r="B4" t="s">
        <v>3</v>
      </c>
      <c r="C4" t="s">
        <v>4</v>
      </c>
      <c r="K4" s="5" t="s">
        <v>2</v>
      </c>
      <c r="L4" s="5" t="s">
        <v>3</v>
      </c>
      <c r="M4" s="5" t="s">
        <v>4</v>
      </c>
      <c r="R4">
        <v>0.1976</v>
      </c>
      <c r="S4">
        <f>R4*0.2</f>
        <v>3.952E-2</v>
      </c>
    </row>
    <row r="5" spans="1:19" x14ac:dyDescent="0.25">
      <c r="A5" s="35" t="str">
        <f t="shared" ref="A5:A38" si="1">K5</f>
        <v>DIgital</v>
      </c>
      <c r="B5" s="35" t="str">
        <f t="shared" ref="B5:B38" si="2">L5</f>
        <v>Other</v>
      </c>
      <c r="C5" s="35" t="str">
        <f t="shared" ref="C5:C38" si="3">M5</f>
        <v>DigitalImp_GAW_Other_2019</v>
      </c>
      <c r="D5">
        <f>N5</f>
        <v>266595.98805639998</v>
      </c>
      <c r="E5">
        <f>O5</f>
        <v>6041.7481281</v>
      </c>
      <c r="F5">
        <f>P5</f>
        <v>0</v>
      </c>
      <c r="K5" t="s">
        <v>439</v>
      </c>
      <c r="L5" t="s">
        <v>297</v>
      </c>
      <c r="M5" t="s">
        <v>384</v>
      </c>
      <c r="N5">
        <v>266595.98805639998</v>
      </c>
      <c r="O5">
        <v>6041.7481281</v>
      </c>
      <c r="P5">
        <v>0</v>
      </c>
    </row>
    <row r="6" spans="1:19" x14ac:dyDescent="0.25">
      <c r="A6" s="35" t="str">
        <f t="shared" si="1"/>
        <v>DIgital</v>
      </c>
      <c r="B6" s="35" t="str">
        <f t="shared" si="2"/>
        <v>Other</v>
      </c>
      <c r="C6" s="35" t="str">
        <f t="shared" si="3"/>
        <v>DigitalImp_GAW_Other_2020</v>
      </c>
      <c r="D6">
        <f t="shared" ref="D6:D52" si="4">N6</f>
        <v>0</v>
      </c>
      <c r="E6">
        <f t="shared" ref="E6:E52" si="5">O6</f>
        <v>393351.7444126</v>
      </c>
      <c r="F6">
        <f t="shared" ref="F6:F52" si="6">P6</f>
        <v>0</v>
      </c>
      <c r="K6" t="s">
        <v>439</v>
      </c>
      <c r="L6" t="s">
        <v>297</v>
      </c>
      <c r="M6" t="s">
        <v>385</v>
      </c>
      <c r="N6">
        <v>0</v>
      </c>
      <c r="O6">
        <v>393351.7444126</v>
      </c>
      <c r="P6">
        <v>0</v>
      </c>
    </row>
    <row r="7" spans="1:19" x14ac:dyDescent="0.25">
      <c r="A7" s="35" t="str">
        <f t="shared" si="1"/>
        <v>DIgital</v>
      </c>
      <c r="B7" s="35" t="str">
        <f t="shared" si="2"/>
        <v>Other</v>
      </c>
      <c r="C7" s="35" t="str">
        <f t="shared" si="3"/>
        <v>DigitalImp_GAW_Other_2021</v>
      </c>
      <c r="D7">
        <f t="shared" si="4"/>
        <v>0</v>
      </c>
      <c r="E7">
        <f t="shared" si="5"/>
        <v>0</v>
      </c>
      <c r="F7">
        <f t="shared" si="6"/>
        <v>45055.7049769</v>
      </c>
      <c r="K7" t="s">
        <v>439</v>
      </c>
      <c r="L7" t="s">
        <v>297</v>
      </c>
      <c r="M7" t="s">
        <v>386</v>
      </c>
      <c r="N7">
        <v>0</v>
      </c>
      <c r="O7">
        <v>0</v>
      </c>
      <c r="P7">
        <v>45055.7049769</v>
      </c>
    </row>
    <row r="8" spans="1:19" x14ac:dyDescent="0.25">
      <c r="A8" s="35" t="str">
        <f t="shared" si="1"/>
        <v>DIgital</v>
      </c>
      <c r="B8" s="35" t="str">
        <f t="shared" si="2"/>
        <v>Other</v>
      </c>
      <c r="C8" s="35" t="str">
        <f t="shared" si="3"/>
        <v>DigitalImp_YSS_Other_2019</v>
      </c>
      <c r="D8">
        <f t="shared" si="4"/>
        <v>873265.26021730003</v>
      </c>
      <c r="E8">
        <f t="shared" si="5"/>
        <v>4662.3167366999996</v>
      </c>
      <c r="F8">
        <f t="shared" si="6"/>
        <v>0</v>
      </c>
      <c r="K8" t="s">
        <v>439</v>
      </c>
      <c r="L8" t="s">
        <v>297</v>
      </c>
      <c r="M8" t="s">
        <v>387</v>
      </c>
      <c r="N8">
        <v>873265.26021730003</v>
      </c>
      <c r="O8">
        <v>4662.3167366999996</v>
      </c>
      <c r="P8">
        <v>0</v>
      </c>
    </row>
    <row r="9" spans="1:19" x14ac:dyDescent="0.25">
      <c r="A9" s="35" t="str">
        <f t="shared" si="1"/>
        <v>DIgital</v>
      </c>
      <c r="B9" s="35" t="str">
        <f t="shared" si="2"/>
        <v>Other</v>
      </c>
      <c r="C9" s="35" t="str">
        <f t="shared" si="3"/>
        <v>DigitalImp_YSS_Other_2020</v>
      </c>
      <c r="D9">
        <f t="shared" si="4"/>
        <v>0</v>
      </c>
      <c r="E9">
        <f t="shared" si="5"/>
        <v>1264958.4160588</v>
      </c>
      <c r="F9">
        <f t="shared" si="6"/>
        <v>0</v>
      </c>
      <c r="K9" t="s">
        <v>439</v>
      </c>
      <c r="L9" t="s">
        <v>297</v>
      </c>
      <c r="M9" t="s">
        <v>388</v>
      </c>
      <c r="N9">
        <v>0</v>
      </c>
      <c r="O9">
        <v>1264958.4160588</v>
      </c>
      <c r="P9">
        <v>0</v>
      </c>
    </row>
    <row r="10" spans="1:19" x14ac:dyDescent="0.25">
      <c r="A10" s="35" t="str">
        <f t="shared" si="1"/>
        <v>DIgital</v>
      </c>
      <c r="B10" s="35" t="str">
        <f t="shared" si="2"/>
        <v>Other</v>
      </c>
      <c r="C10" s="35" t="str">
        <f t="shared" si="3"/>
        <v>DigitalImp_YSS_Other_2021</v>
      </c>
      <c r="D10">
        <f t="shared" si="4"/>
        <v>0</v>
      </c>
      <c r="E10">
        <f t="shared" si="5"/>
        <v>0</v>
      </c>
      <c r="F10">
        <f t="shared" si="6"/>
        <v>78320.285591999971</v>
      </c>
      <c r="K10" t="s">
        <v>439</v>
      </c>
      <c r="L10" t="s">
        <v>297</v>
      </c>
      <c r="M10" t="s">
        <v>389</v>
      </c>
      <c r="N10">
        <v>0</v>
      </c>
      <c r="O10">
        <v>0</v>
      </c>
      <c r="P10">
        <v>78320.285591999971</v>
      </c>
    </row>
    <row r="11" spans="1:19" x14ac:dyDescent="0.25">
      <c r="A11" s="35" t="str">
        <f t="shared" si="1"/>
        <v>DIgital</v>
      </c>
      <c r="B11" s="35" t="str">
        <f t="shared" si="2"/>
        <v>Other</v>
      </c>
      <c r="C11" s="35" t="str">
        <f t="shared" si="3"/>
        <v>Digitalspd_AFF_Other_2019</v>
      </c>
      <c r="D11">
        <f t="shared" si="4"/>
        <v>1925770.2856632001</v>
      </c>
      <c r="E11">
        <f t="shared" si="5"/>
        <v>25780.908004299999</v>
      </c>
      <c r="F11">
        <f t="shared" si="6"/>
        <v>0</v>
      </c>
      <c r="K11" t="s">
        <v>439</v>
      </c>
      <c r="L11" t="s">
        <v>297</v>
      </c>
      <c r="M11" t="s">
        <v>381</v>
      </c>
      <c r="N11">
        <v>1925770.2856632001</v>
      </c>
      <c r="O11">
        <v>25780.908004299999</v>
      </c>
      <c r="P11">
        <v>0</v>
      </c>
    </row>
    <row r="12" spans="1:19" x14ac:dyDescent="0.25">
      <c r="A12" s="35" t="str">
        <f t="shared" si="1"/>
        <v>DIgital</v>
      </c>
      <c r="B12" s="35" t="str">
        <f t="shared" si="2"/>
        <v>Other</v>
      </c>
      <c r="C12" s="35" t="str">
        <f t="shared" si="3"/>
        <v>Digitalspd_AFF_Other_2020</v>
      </c>
      <c r="D12">
        <f t="shared" si="4"/>
        <v>0</v>
      </c>
      <c r="E12">
        <f t="shared" si="5"/>
        <v>538295.02279480011</v>
      </c>
      <c r="F12">
        <f t="shared" si="6"/>
        <v>35118.387964699999</v>
      </c>
      <c r="K12" t="s">
        <v>439</v>
      </c>
      <c r="L12" t="s">
        <v>297</v>
      </c>
      <c r="M12" t="s">
        <v>382</v>
      </c>
      <c r="N12">
        <v>0</v>
      </c>
      <c r="O12">
        <v>538295.02279480011</v>
      </c>
      <c r="P12">
        <v>35118.387964699999</v>
      </c>
    </row>
    <row r="13" spans="1:19" x14ac:dyDescent="0.25">
      <c r="A13" s="35" t="str">
        <f t="shared" si="1"/>
        <v>DIgital</v>
      </c>
      <c r="B13" s="35" t="str">
        <f t="shared" si="2"/>
        <v>Other</v>
      </c>
      <c r="C13" s="35" t="str">
        <f t="shared" si="3"/>
        <v>Digitalspd_AFF_Other_2021</v>
      </c>
      <c r="D13">
        <f t="shared" si="4"/>
        <v>0</v>
      </c>
      <c r="E13">
        <f t="shared" si="5"/>
        <v>0</v>
      </c>
      <c r="F13">
        <f t="shared" si="6"/>
        <v>198586.37663069999</v>
      </c>
      <c r="K13" t="s">
        <v>439</v>
      </c>
      <c r="L13" t="s">
        <v>297</v>
      </c>
      <c r="M13" t="s">
        <v>440</v>
      </c>
      <c r="N13">
        <v>0</v>
      </c>
      <c r="O13">
        <v>0</v>
      </c>
      <c r="P13">
        <v>198586.37663069999</v>
      </c>
    </row>
    <row r="14" spans="1:19" x14ac:dyDescent="0.25">
      <c r="A14" s="35" t="str">
        <f t="shared" si="1"/>
        <v>DIgital</v>
      </c>
      <c r="B14" s="35" t="str">
        <f t="shared" si="2"/>
        <v>Other</v>
      </c>
      <c r="C14" s="35" t="str">
        <f t="shared" si="3"/>
        <v>Digitalspd_PSD_Other</v>
      </c>
      <c r="D14">
        <f t="shared" si="4"/>
        <v>9040.5623356000015</v>
      </c>
      <c r="E14">
        <f t="shared" si="5"/>
        <v>0</v>
      </c>
      <c r="F14">
        <f t="shared" si="6"/>
        <v>0</v>
      </c>
      <c r="K14" t="s">
        <v>439</v>
      </c>
      <c r="L14" t="s">
        <v>297</v>
      </c>
      <c r="M14" t="s">
        <v>38</v>
      </c>
      <c r="N14">
        <v>9040.5623356000015</v>
      </c>
      <c r="O14">
        <v>0</v>
      </c>
      <c r="P14">
        <v>0</v>
      </c>
    </row>
    <row r="15" spans="1:19" x14ac:dyDescent="0.25">
      <c r="A15" s="35" t="str">
        <f t="shared" si="1"/>
        <v>DIgital</v>
      </c>
      <c r="B15" s="35" t="str">
        <f t="shared" si="2"/>
        <v>Static</v>
      </c>
      <c r="C15" s="35" t="str">
        <f t="shared" si="3"/>
        <v>DigitalImp_DV360_Static</v>
      </c>
      <c r="D15">
        <f t="shared" si="4"/>
        <v>2488513.7938458999</v>
      </c>
      <c r="E15">
        <f t="shared" si="5"/>
        <v>79745.131738399999</v>
      </c>
      <c r="F15">
        <f t="shared" si="6"/>
        <v>0</v>
      </c>
      <c r="K15" t="s">
        <v>439</v>
      </c>
      <c r="L15" t="s">
        <v>15</v>
      </c>
      <c r="M15" t="s">
        <v>16</v>
      </c>
      <c r="N15">
        <v>2488513.7938458999</v>
      </c>
      <c r="O15">
        <v>79745.131738399999</v>
      </c>
      <c r="P15">
        <v>0</v>
      </c>
    </row>
    <row r="16" spans="1:19" x14ac:dyDescent="0.25">
      <c r="A16" s="35" t="str">
        <f t="shared" si="1"/>
        <v>DIgital</v>
      </c>
      <c r="B16" s="35" t="str">
        <f t="shared" si="2"/>
        <v>Static</v>
      </c>
      <c r="C16" s="35" t="str">
        <f t="shared" si="3"/>
        <v>DigitalImp_FB_Kaaku_Static</v>
      </c>
      <c r="D16">
        <f t="shared" si="4"/>
        <v>0</v>
      </c>
      <c r="E16">
        <f t="shared" si="5"/>
        <v>14883.2329114</v>
      </c>
      <c r="F16">
        <f t="shared" si="6"/>
        <v>151473.16276410001</v>
      </c>
      <c r="K16" t="s">
        <v>439</v>
      </c>
      <c r="L16" t="s">
        <v>15</v>
      </c>
      <c r="M16" t="s">
        <v>435</v>
      </c>
      <c r="N16">
        <v>0</v>
      </c>
      <c r="O16">
        <v>14883.2329114</v>
      </c>
      <c r="P16">
        <v>151473.16276410001</v>
      </c>
    </row>
    <row r="17" spans="1:16" x14ac:dyDescent="0.25">
      <c r="A17" s="35" t="str">
        <f t="shared" si="1"/>
        <v>DIgital</v>
      </c>
      <c r="B17" s="35" t="str">
        <f t="shared" si="2"/>
        <v>Static</v>
      </c>
      <c r="C17" s="35" t="str">
        <f t="shared" si="3"/>
        <v>DigitalImp_FB_Static_2019</v>
      </c>
      <c r="D17">
        <f t="shared" si="4"/>
        <v>725238.11001389986</v>
      </c>
      <c r="E17">
        <f t="shared" si="5"/>
        <v>0</v>
      </c>
      <c r="F17">
        <f t="shared" si="6"/>
        <v>0</v>
      </c>
      <c r="K17" t="s">
        <v>439</v>
      </c>
      <c r="L17" t="s">
        <v>15</v>
      </c>
      <c r="M17" t="s">
        <v>390</v>
      </c>
      <c r="N17">
        <v>725238.11001389986</v>
      </c>
      <c r="O17">
        <v>0</v>
      </c>
      <c r="P17">
        <v>0</v>
      </c>
    </row>
    <row r="18" spans="1:16" x14ac:dyDescent="0.25">
      <c r="A18" s="35" t="str">
        <f t="shared" si="1"/>
        <v>DIgital</v>
      </c>
      <c r="B18" s="35" t="str">
        <f t="shared" si="2"/>
        <v>Static</v>
      </c>
      <c r="C18" s="35" t="str">
        <f t="shared" si="3"/>
        <v>DigitalImp_FB_Static_2020</v>
      </c>
      <c r="D18">
        <f t="shared" si="4"/>
        <v>0</v>
      </c>
      <c r="E18">
        <f t="shared" si="5"/>
        <v>5180741.502036701</v>
      </c>
      <c r="F18">
        <f t="shared" si="6"/>
        <v>28281.206649699998</v>
      </c>
      <c r="K18" t="s">
        <v>439</v>
      </c>
      <c r="L18" t="s">
        <v>15</v>
      </c>
      <c r="M18" t="s">
        <v>391</v>
      </c>
      <c r="N18">
        <v>0</v>
      </c>
      <c r="O18">
        <v>5180741.502036701</v>
      </c>
      <c r="P18">
        <v>28281.206649699998</v>
      </c>
    </row>
    <row r="19" spans="1:16" x14ac:dyDescent="0.25">
      <c r="A19" s="35" t="str">
        <f t="shared" si="1"/>
        <v>DIgital</v>
      </c>
      <c r="B19" s="35" t="str">
        <f t="shared" si="2"/>
        <v>Static</v>
      </c>
      <c r="C19" s="35" t="str">
        <f t="shared" si="3"/>
        <v>DigitalImp_FB_Static_2021</v>
      </c>
      <c r="D19">
        <f t="shared" si="4"/>
        <v>0</v>
      </c>
      <c r="E19">
        <f t="shared" si="5"/>
        <v>0</v>
      </c>
      <c r="F19">
        <f t="shared" si="6"/>
        <v>3803692.5337043996</v>
      </c>
      <c r="K19" t="s">
        <v>439</v>
      </c>
      <c r="L19" t="s">
        <v>15</v>
      </c>
      <c r="M19" t="s">
        <v>392</v>
      </c>
      <c r="N19">
        <v>0</v>
      </c>
      <c r="O19">
        <v>0</v>
      </c>
      <c r="P19">
        <v>3803692.5337043996</v>
      </c>
    </row>
    <row r="20" spans="1:16" x14ac:dyDescent="0.25">
      <c r="A20" s="35" t="str">
        <f t="shared" si="1"/>
        <v>DIgital</v>
      </c>
      <c r="B20" s="35" t="str">
        <f t="shared" si="2"/>
        <v>Static</v>
      </c>
      <c r="C20" s="35" t="str">
        <f t="shared" si="3"/>
        <v>DigitalImp_GDN_Static_2019</v>
      </c>
      <c r="D20">
        <f t="shared" si="4"/>
        <v>1289449.1949981002</v>
      </c>
      <c r="E20">
        <f t="shared" si="5"/>
        <v>0</v>
      </c>
      <c r="F20">
        <f t="shared" si="6"/>
        <v>0</v>
      </c>
      <c r="K20" t="s">
        <v>439</v>
      </c>
      <c r="L20" t="s">
        <v>15</v>
      </c>
      <c r="M20" t="s">
        <v>469</v>
      </c>
      <c r="N20">
        <v>1289449.1949981002</v>
      </c>
      <c r="O20">
        <v>0</v>
      </c>
      <c r="P20">
        <v>0</v>
      </c>
    </row>
    <row r="21" spans="1:16" x14ac:dyDescent="0.25">
      <c r="A21" s="35" t="str">
        <f t="shared" si="1"/>
        <v>DIgital</v>
      </c>
      <c r="B21" s="35" t="str">
        <f t="shared" si="2"/>
        <v>Static</v>
      </c>
      <c r="C21" s="35" t="str">
        <f t="shared" si="3"/>
        <v>DigitalImp_GDN_Static_2020</v>
      </c>
      <c r="D21">
        <f t="shared" si="4"/>
        <v>0</v>
      </c>
      <c r="E21">
        <f t="shared" si="5"/>
        <v>1203822.7747180003</v>
      </c>
      <c r="F21">
        <f t="shared" si="6"/>
        <v>0</v>
      </c>
      <c r="K21" t="s">
        <v>439</v>
      </c>
      <c r="L21" t="s">
        <v>15</v>
      </c>
      <c r="M21" t="s">
        <v>470</v>
      </c>
      <c r="N21">
        <v>0</v>
      </c>
      <c r="O21">
        <v>1203822.7747180003</v>
      </c>
      <c r="P21">
        <v>0</v>
      </c>
    </row>
    <row r="22" spans="1:16" x14ac:dyDescent="0.25">
      <c r="A22" s="35" t="str">
        <f t="shared" si="1"/>
        <v>DIgital</v>
      </c>
      <c r="B22" s="35" t="str">
        <f t="shared" si="2"/>
        <v>Static</v>
      </c>
      <c r="C22" s="35" t="str">
        <f t="shared" si="3"/>
        <v>DigitalImp_GDN_Static_2021</v>
      </c>
      <c r="D22">
        <f t="shared" si="4"/>
        <v>0</v>
      </c>
      <c r="E22">
        <f t="shared" si="5"/>
        <v>0</v>
      </c>
      <c r="F22">
        <f t="shared" si="6"/>
        <v>603706.15828650002</v>
      </c>
      <c r="K22" t="s">
        <v>439</v>
      </c>
      <c r="L22" t="s">
        <v>15</v>
      </c>
      <c r="M22" t="s">
        <v>471</v>
      </c>
      <c r="N22">
        <v>0</v>
      </c>
      <c r="O22">
        <v>0</v>
      </c>
      <c r="P22">
        <v>603706.15828650002</v>
      </c>
    </row>
    <row r="23" spans="1:16" x14ac:dyDescent="0.25">
      <c r="A23" s="35" t="str">
        <f t="shared" si="1"/>
        <v>DIgital</v>
      </c>
      <c r="B23" s="35" t="str">
        <f t="shared" si="2"/>
        <v>Static</v>
      </c>
      <c r="C23" s="35" t="str">
        <f t="shared" si="3"/>
        <v>DigitalImp_LINE_Static</v>
      </c>
      <c r="D23">
        <f t="shared" si="4"/>
        <v>2.7073651000000001</v>
      </c>
      <c r="E23">
        <f t="shared" si="5"/>
        <v>1228635.9604554998</v>
      </c>
      <c r="F23">
        <f t="shared" si="6"/>
        <v>762960.13078649994</v>
      </c>
      <c r="K23" t="s">
        <v>439</v>
      </c>
      <c r="L23" t="s">
        <v>15</v>
      </c>
      <c r="M23" t="s">
        <v>23</v>
      </c>
      <c r="N23">
        <v>2.7073651000000001</v>
      </c>
      <c r="O23">
        <v>1228635.9604554998</v>
      </c>
      <c r="P23">
        <v>762960.13078649994</v>
      </c>
    </row>
    <row r="24" spans="1:16" x14ac:dyDescent="0.25">
      <c r="A24" s="35" t="str">
        <f t="shared" si="1"/>
        <v>DIgital</v>
      </c>
      <c r="B24" s="35" t="str">
        <f t="shared" si="2"/>
        <v>Static</v>
      </c>
      <c r="C24" s="35" t="str">
        <f t="shared" si="3"/>
        <v>DigitalImp_Others_Static</v>
      </c>
      <c r="D24">
        <f t="shared" si="4"/>
        <v>226890.31016729993</v>
      </c>
      <c r="E24">
        <f t="shared" si="5"/>
        <v>69408.697140300006</v>
      </c>
      <c r="F24">
        <f t="shared" si="6"/>
        <v>363020.60387650004</v>
      </c>
      <c r="K24" t="s">
        <v>439</v>
      </c>
      <c r="L24" t="s">
        <v>15</v>
      </c>
      <c r="M24" t="s">
        <v>25</v>
      </c>
      <c r="N24">
        <v>226890.31016729993</v>
      </c>
      <c r="O24">
        <v>69408.697140300006</v>
      </c>
      <c r="P24">
        <v>363020.60387650004</v>
      </c>
    </row>
    <row r="25" spans="1:16" x14ac:dyDescent="0.25">
      <c r="A25" s="35" t="str">
        <f t="shared" si="1"/>
        <v>DIgital</v>
      </c>
      <c r="B25" s="35" t="str">
        <f t="shared" si="2"/>
        <v>Static</v>
      </c>
      <c r="C25" s="35" t="str">
        <f t="shared" si="3"/>
        <v>DigitalImp_smartnews_Static</v>
      </c>
      <c r="D25">
        <f t="shared" si="4"/>
        <v>0</v>
      </c>
      <c r="E25">
        <f t="shared" si="5"/>
        <v>1812324.4076235003</v>
      </c>
      <c r="F25">
        <f t="shared" si="6"/>
        <v>0</v>
      </c>
      <c r="K25" t="s">
        <v>439</v>
      </c>
      <c r="L25" t="s">
        <v>15</v>
      </c>
      <c r="M25" t="s">
        <v>27</v>
      </c>
      <c r="N25">
        <v>0</v>
      </c>
      <c r="O25">
        <v>1812324.4076235003</v>
      </c>
      <c r="P25">
        <v>0</v>
      </c>
    </row>
    <row r="26" spans="1:16" x14ac:dyDescent="0.25">
      <c r="A26" s="35" t="str">
        <f t="shared" si="1"/>
        <v>DIgital</v>
      </c>
      <c r="B26" s="35" t="str">
        <f t="shared" si="2"/>
        <v>Static</v>
      </c>
      <c r="C26" s="35" t="str">
        <f t="shared" si="3"/>
        <v>DigitalImp_Teads_Static</v>
      </c>
      <c r="D26">
        <f t="shared" si="4"/>
        <v>509974.36567900004</v>
      </c>
      <c r="E26">
        <f t="shared" si="5"/>
        <v>0</v>
      </c>
      <c r="F26">
        <f t="shared" si="6"/>
        <v>19912.772828999998</v>
      </c>
      <c r="K26" t="s">
        <v>439</v>
      </c>
      <c r="L26" t="s">
        <v>15</v>
      </c>
      <c r="M26" t="s">
        <v>28</v>
      </c>
      <c r="N26">
        <v>509974.36567900004</v>
      </c>
      <c r="O26">
        <v>0</v>
      </c>
      <c r="P26">
        <v>19912.772828999998</v>
      </c>
    </row>
    <row r="27" spans="1:16" x14ac:dyDescent="0.25">
      <c r="A27" s="35" t="str">
        <f t="shared" si="1"/>
        <v>DIgital</v>
      </c>
      <c r="B27" s="35" t="str">
        <f t="shared" si="2"/>
        <v>Static</v>
      </c>
      <c r="C27" s="35" t="str">
        <f t="shared" si="3"/>
        <v>DigitalImp_TW_Static</v>
      </c>
      <c r="D27">
        <f t="shared" si="4"/>
        <v>805884.18944830005</v>
      </c>
      <c r="E27">
        <f t="shared" si="5"/>
        <v>0</v>
      </c>
      <c r="F27">
        <f t="shared" si="6"/>
        <v>825786.83811999997</v>
      </c>
      <c r="K27" t="s">
        <v>439</v>
      </c>
      <c r="L27" t="s">
        <v>15</v>
      </c>
      <c r="M27" t="s">
        <v>32</v>
      </c>
      <c r="N27">
        <v>805884.18944830005</v>
      </c>
      <c r="O27">
        <v>0</v>
      </c>
      <c r="P27">
        <v>825786.83811999997</v>
      </c>
    </row>
    <row r="28" spans="1:16" x14ac:dyDescent="0.25">
      <c r="A28" s="35" t="str">
        <f t="shared" si="1"/>
        <v>DIgital</v>
      </c>
      <c r="B28" s="35" t="str">
        <f t="shared" si="2"/>
        <v>Static</v>
      </c>
      <c r="C28" s="35" t="str">
        <f t="shared" si="3"/>
        <v>DigitalImp_YahooSPBP_Static</v>
      </c>
      <c r="D28">
        <f t="shared" si="4"/>
        <v>677415.52033830003</v>
      </c>
      <c r="E28">
        <f t="shared" si="5"/>
        <v>0</v>
      </c>
      <c r="F28">
        <f t="shared" si="6"/>
        <v>0</v>
      </c>
      <c r="K28" t="s">
        <v>439</v>
      </c>
      <c r="L28" t="s">
        <v>15</v>
      </c>
      <c r="M28" t="s">
        <v>34</v>
      </c>
      <c r="N28">
        <v>677415.52033830003</v>
      </c>
      <c r="O28">
        <v>0</v>
      </c>
      <c r="P28">
        <v>0</v>
      </c>
    </row>
    <row r="29" spans="1:16" x14ac:dyDescent="0.25">
      <c r="A29" s="35" t="str">
        <f t="shared" si="1"/>
        <v>DIgital</v>
      </c>
      <c r="B29" s="35" t="str">
        <f t="shared" si="2"/>
        <v>Static</v>
      </c>
      <c r="C29" s="35" t="str">
        <f t="shared" si="3"/>
        <v>DigitalImp_YDN_Static_2020</v>
      </c>
      <c r="D29">
        <f t="shared" si="4"/>
        <v>0</v>
      </c>
      <c r="E29">
        <f t="shared" si="5"/>
        <v>240748.45114779999</v>
      </c>
      <c r="F29">
        <f t="shared" si="6"/>
        <v>0</v>
      </c>
      <c r="K29" t="s">
        <v>439</v>
      </c>
      <c r="L29" t="s">
        <v>15</v>
      </c>
      <c r="M29" t="s">
        <v>393</v>
      </c>
      <c r="N29">
        <v>0</v>
      </c>
      <c r="O29">
        <v>240748.45114779999</v>
      </c>
      <c r="P29">
        <v>0</v>
      </c>
    </row>
    <row r="30" spans="1:16" x14ac:dyDescent="0.25">
      <c r="A30" s="35" t="str">
        <f t="shared" si="1"/>
        <v>DIgital</v>
      </c>
      <c r="B30" s="35" t="str">
        <f t="shared" si="2"/>
        <v>Static</v>
      </c>
      <c r="C30" s="35" t="str">
        <f t="shared" si="3"/>
        <v>DigitalImp_YDN_Static_2021</v>
      </c>
      <c r="D30">
        <f t="shared" si="4"/>
        <v>0</v>
      </c>
      <c r="E30">
        <f t="shared" si="5"/>
        <v>0</v>
      </c>
      <c r="F30">
        <f t="shared" si="6"/>
        <v>1325756.6195513001</v>
      </c>
      <c r="K30" t="s">
        <v>439</v>
      </c>
      <c r="L30" t="s">
        <v>15</v>
      </c>
      <c r="M30" t="s">
        <v>394</v>
      </c>
      <c r="N30">
        <v>0</v>
      </c>
      <c r="O30">
        <v>0</v>
      </c>
      <c r="P30">
        <v>1325756.6195513001</v>
      </c>
    </row>
    <row r="31" spans="1:16" x14ac:dyDescent="0.25">
      <c r="A31" s="35" t="str">
        <f t="shared" si="1"/>
        <v>DIgital</v>
      </c>
      <c r="B31" s="35" t="str">
        <f t="shared" si="2"/>
        <v>Video</v>
      </c>
      <c r="C31" s="35" t="str">
        <f t="shared" si="3"/>
        <v>DigitalImp_DV360_Video</v>
      </c>
      <c r="D31">
        <f t="shared" si="4"/>
        <v>0</v>
      </c>
      <c r="E31">
        <f t="shared" si="5"/>
        <v>0</v>
      </c>
      <c r="F31">
        <f t="shared" si="6"/>
        <v>61344.418217799997</v>
      </c>
      <c r="K31" t="s">
        <v>439</v>
      </c>
      <c r="L31" t="s">
        <v>18</v>
      </c>
      <c r="M31" t="s">
        <v>436</v>
      </c>
      <c r="N31">
        <v>0</v>
      </c>
      <c r="O31">
        <v>0</v>
      </c>
      <c r="P31">
        <v>61344.418217799997</v>
      </c>
    </row>
    <row r="32" spans="1:16" x14ac:dyDescent="0.25">
      <c r="A32" s="35" t="str">
        <f t="shared" si="1"/>
        <v>DIgital</v>
      </c>
      <c r="B32" s="35" t="str">
        <f t="shared" si="2"/>
        <v>Video</v>
      </c>
      <c r="C32" s="35" t="str">
        <f t="shared" si="3"/>
        <v>DigitalImp_FB_Video</v>
      </c>
      <c r="D32">
        <f t="shared" si="4"/>
        <v>35283.974277100002</v>
      </c>
      <c r="E32">
        <f t="shared" si="5"/>
        <v>0</v>
      </c>
      <c r="F32">
        <f t="shared" si="6"/>
        <v>829962.42362559994</v>
      </c>
      <c r="K32" t="s">
        <v>439</v>
      </c>
      <c r="L32" t="s">
        <v>18</v>
      </c>
      <c r="M32" t="s">
        <v>19</v>
      </c>
      <c r="N32">
        <v>35283.974277100002</v>
      </c>
      <c r="O32">
        <v>0</v>
      </c>
      <c r="P32">
        <v>829962.42362559994</v>
      </c>
    </row>
    <row r="33" spans="1:16" x14ac:dyDescent="0.25">
      <c r="A33" s="35" t="str">
        <f t="shared" si="1"/>
        <v>DIgital</v>
      </c>
      <c r="B33" s="35" t="str">
        <f t="shared" si="2"/>
        <v>Video</v>
      </c>
      <c r="C33" s="35" t="str">
        <f t="shared" si="3"/>
        <v>DigitalImp_LINE_Video</v>
      </c>
      <c r="D33">
        <f t="shared" si="4"/>
        <v>0</v>
      </c>
      <c r="E33">
        <f t="shared" si="5"/>
        <v>0</v>
      </c>
      <c r="F33">
        <f t="shared" si="6"/>
        <v>28889.083428500002</v>
      </c>
      <c r="K33" t="s">
        <v>439</v>
      </c>
      <c r="L33" t="s">
        <v>18</v>
      </c>
      <c r="M33" t="s">
        <v>24</v>
      </c>
      <c r="N33">
        <v>0</v>
      </c>
      <c r="O33">
        <v>0</v>
      </c>
      <c r="P33">
        <v>28889.083428500002</v>
      </c>
    </row>
    <row r="34" spans="1:16" x14ac:dyDescent="0.25">
      <c r="A34" s="35" t="str">
        <f t="shared" si="1"/>
        <v>DIgital</v>
      </c>
      <c r="B34" s="35" t="str">
        <f t="shared" si="2"/>
        <v>Video</v>
      </c>
      <c r="C34" s="35" t="str">
        <f t="shared" si="3"/>
        <v>DigitalImp_PremiumView_Video</v>
      </c>
      <c r="D34">
        <f t="shared" si="4"/>
        <v>0</v>
      </c>
      <c r="E34">
        <f t="shared" si="5"/>
        <v>0</v>
      </c>
      <c r="F34">
        <f t="shared" si="6"/>
        <v>79325.460482299997</v>
      </c>
      <c r="K34" t="s">
        <v>439</v>
      </c>
      <c r="L34" t="s">
        <v>18</v>
      </c>
      <c r="M34" t="s">
        <v>26</v>
      </c>
      <c r="N34">
        <v>0</v>
      </c>
      <c r="O34">
        <v>0</v>
      </c>
      <c r="P34">
        <v>79325.460482299997</v>
      </c>
    </row>
    <row r="35" spans="1:16" x14ac:dyDescent="0.25">
      <c r="A35" s="35" t="str">
        <f t="shared" si="1"/>
        <v>DIgital</v>
      </c>
      <c r="B35" s="35" t="str">
        <f t="shared" si="2"/>
        <v>Video</v>
      </c>
      <c r="C35" s="35" t="str">
        <f t="shared" si="3"/>
        <v>DigitalImp_Teads_Video</v>
      </c>
      <c r="D35">
        <f t="shared" si="4"/>
        <v>0</v>
      </c>
      <c r="E35">
        <f t="shared" si="5"/>
        <v>0</v>
      </c>
      <c r="F35">
        <f t="shared" si="6"/>
        <v>42322.501315899994</v>
      </c>
      <c r="K35" t="s">
        <v>439</v>
      </c>
      <c r="L35" t="s">
        <v>18</v>
      </c>
      <c r="M35" t="s">
        <v>29</v>
      </c>
      <c r="N35">
        <v>0</v>
      </c>
      <c r="O35">
        <v>0</v>
      </c>
      <c r="P35">
        <v>42322.501315899994</v>
      </c>
    </row>
    <row r="36" spans="1:16" x14ac:dyDescent="0.25">
      <c r="A36" s="35" t="str">
        <f t="shared" si="1"/>
        <v>DIgital</v>
      </c>
      <c r="B36" s="35" t="str">
        <f t="shared" si="2"/>
        <v>Video</v>
      </c>
      <c r="C36" s="35" t="str">
        <f t="shared" si="3"/>
        <v>DigitalImp_Trueview_Video</v>
      </c>
      <c r="D36">
        <f t="shared" si="4"/>
        <v>115298.43163560001</v>
      </c>
      <c r="E36">
        <f t="shared" si="5"/>
        <v>0</v>
      </c>
      <c r="F36">
        <f t="shared" si="6"/>
        <v>750060.79077700002</v>
      </c>
      <c r="K36" t="s">
        <v>439</v>
      </c>
      <c r="L36" t="s">
        <v>18</v>
      </c>
      <c r="M36" t="s">
        <v>30</v>
      </c>
      <c r="N36">
        <v>115298.43163560001</v>
      </c>
      <c r="O36">
        <v>0</v>
      </c>
      <c r="P36">
        <v>750060.79077700002</v>
      </c>
    </row>
    <row r="37" spans="1:16" x14ac:dyDescent="0.25">
      <c r="A37" s="35" t="str">
        <f t="shared" si="1"/>
        <v>DIgital</v>
      </c>
      <c r="B37" s="35" t="str">
        <f t="shared" si="2"/>
        <v>Video</v>
      </c>
      <c r="C37" s="35" t="str">
        <f t="shared" si="3"/>
        <v>DigitalImp_Tver_Video</v>
      </c>
      <c r="D37">
        <f t="shared" si="4"/>
        <v>0</v>
      </c>
      <c r="E37">
        <f t="shared" si="5"/>
        <v>0</v>
      </c>
      <c r="F37">
        <f t="shared" si="6"/>
        <v>896790.27200280002</v>
      </c>
      <c r="K37" t="s">
        <v>439</v>
      </c>
      <c r="L37" t="s">
        <v>18</v>
      </c>
      <c r="M37" t="s">
        <v>31</v>
      </c>
      <c r="N37">
        <v>0</v>
      </c>
      <c r="O37">
        <v>0</v>
      </c>
      <c r="P37">
        <v>896790.27200280002</v>
      </c>
    </row>
    <row r="38" spans="1:16" x14ac:dyDescent="0.25">
      <c r="A38" s="35" t="str">
        <f t="shared" si="1"/>
        <v>DIgital</v>
      </c>
      <c r="B38" s="35" t="str">
        <f t="shared" si="2"/>
        <v>Video</v>
      </c>
      <c r="C38" s="35" t="str">
        <f t="shared" si="3"/>
        <v>DigitalImp_TW_Video</v>
      </c>
      <c r="D38">
        <f t="shared" si="4"/>
        <v>0</v>
      </c>
      <c r="E38">
        <f t="shared" si="5"/>
        <v>0</v>
      </c>
      <c r="F38">
        <f t="shared" si="6"/>
        <v>194683.55182800003</v>
      </c>
      <c r="K38" t="s">
        <v>439</v>
      </c>
      <c r="L38" t="s">
        <v>18</v>
      </c>
      <c r="M38" t="s">
        <v>33</v>
      </c>
      <c r="N38">
        <v>0</v>
      </c>
      <c r="O38">
        <v>0</v>
      </c>
      <c r="P38">
        <v>194683.55182800003</v>
      </c>
    </row>
    <row r="39" spans="1:16" x14ac:dyDescent="0.25">
      <c r="A39" s="35" t="str">
        <f t="shared" ref="A39:A42" si="7">K39</f>
        <v>(blank)</v>
      </c>
      <c r="B39" s="35" t="str">
        <f t="shared" ref="B39:B42" si="8">L39</f>
        <v>(blank)</v>
      </c>
      <c r="C39" s="35" t="str">
        <f t="shared" ref="C39:C42" si="9">M39</f>
        <v>Covid_Dummy_2020</v>
      </c>
      <c r="D39">
        <f t="shared" si="4"/>
        <v>0</v>
      </c>
      <c r="E39">
        <f t="shared" si="5"/>
        <v>-6986499.679409001</v>
      </c>
      <c r="F39">
        <f t="shared" si="6"/>
        <v>0</v>
      </c>
      <c r="K39" t="s">
        <v>217</v>
      </c>
      <c r="L39" t="s">
        <v>217</v>
      </c>
      <c r="M39" t="s">
        <v>467</v>
      </c>
      <c r="N39">
        <v>0</v>
      </c>
      <c r="O39">
        <v>-6986499.679409001</v>
      </c>
      <c r="P39">
        <v>0</v>
      </c>
    </row>
    <row r="40" spans="1:16" x14ac:dyDescent="0.25">
      <c r="A40" s="35" t="str">
        <f t="shared" si="7"/>
        <v>(blank)</v>
      </c>
      <c r="B40" s="35" t="str">
        <f t="shared" si="8"/>
        <v>(blank)</v>
      </c>
      <c r="C40" s="35" t="str">
        <f t="shared" si="9"/>
        <v>Covid_Dummy_2021_v2</v>
      </c>
      <c r="D40">
        <f t="shared" si="4"/>
        <v>0</v>
      </c>
      <c r="E40">
        <f t="shared" si="5"/>
        <v>0</v>
      </c>
      <c r="F40">
        <f t="shared" si="6"/>
        <v>-3033812.6916047991</v>
      </c>
      <c r="K40" t="s">
        <v>217</v>
      </c>
      <c r="L40" t="s">
        <v>217</v>
      </c>
      <c r="M40" t="s">
        <v>468</v>
      </c>
      <c r="N40">
        <v>0</v>
      </c>
      <c r="O40">
        <v>0</v>
      </c>
      <c r="P40">
        <v>-3033812.6916047991</v>
      </c>
    </row>
    <row r="41" spans="1:16" x14ac:dyDescent="0.25">
      <c r="A41" s="35" t="str">
        <f t="shared" si="7"/>
        <v>(blank)</v>
      </c>
      <c r="B41" s="35" t="str">
        <f t="shared" si="8"/>
        <v>(blank)</v>
      </c>
      <c r="C41" s="35" t="str">
        <f t="shared" si="9"/>
        <v>Cumulative_Machine_Counts</v>
      </c>
      <c r="D41">
        <f t="shared" si="4"/>
        <v>-35067439.108419113</v>
      </c>
      <c r="E41">
        <f t="shared" si="5"/>
        <v>-38710253.746710822</v>
      </c>
      <c r="F41">
        <f t="shared" si="6"/>
        <v>-40635686.745933697</v>
      </c>
      <c r="K41" t="s">
        <v>217</v>
      </c>
      <c r="L41" t="s">
        <v>217</v>
      </c>
      <c r="M41" t="s">
        <v>12</v>
      </c>
      <c r="N41">
        <v>-35067439.108419113</v>
      </c>
      <c r="O41">
        <v>-38710253.746710822</v>
      </c>
      <c r="P41">
        <v>-40635686.745933697</v>
      </c>
    </row>
    <row r="42" spans="1:16" x14ac:dyDescent="0.25">
      <c r="A42" s="35" t="str">
        <f t="shared" si="7"/>
        <v>(blank)</v>
      </c>
      <c r="B42" s="35" t="str">
        <f t="shared" si="8"/>
        <v>(blank)</v>
      </c>
      <c r="C42" s="35" t="str">
        <f t="shared" si="9"/>
        <v>Holiday1</v>
      </c>
      <c r="D42">
        <f t="shared" si="4"/>
        <v>-830364.06021430006</v>
      </c>
      <c r="E42">
        <f t="shared" si="5"/>
        <v>-830364.06021430006</v>
      </c>
      <c r="F42">
        <f t="shared" si="6"/>
        <v>-830364.06021430006</v>
      </c>
      <c r="K42" t="s">
        <v>217</v>
      </c>
      <c r="L42" t="s">
        <v>217</v>
      </c>
      <c r="M42" t="s">
        <v>441</v>
      </c>
      <c r="N42">
        <v>-830364.06021430006</v>
      </c>
      <c r="O42">
        <v>-830364.06021430006</v>
      </c>
      <c r="P42">
        <v>-830364.06021430006</v>
      </c>
    </row>
    <row r="43" spans="1:16" x14ac:dyDescent="0.25">
      <c r="A43" s="35" t="str">
        <f t="shared" ref="A43" si="10">K43</f>
        <v>(blank)</v>
      </c>
      <c r="B43" s="35" t="str">
        <f t="shared" ref="B43" si="11">L43</f>
        <v>(blank)</v>
      </c>
      <c r="C43" s="35" t="str">
        <f t="shared" ref="C43" si="12">M43</f>
        <v>Holiday2</v>
      </c>
      <c r="D43">
        <f t="shared" si="4"/>
        <v>0</v>
      </c>
      <c r="E43">
        <f t="shared" si="5"/>
        <v>-481707.05864080001</v>
      </c>
      <c r="F43">
        <f t="shared" si="6"/>
        <v>-1926828.2345632</v>
      </c>
      <c r="K43" t="s">
        <v>217</v>
      </c>
      <c r="L43" t="s">
        <v>217</v>
      </c>
      <c r="M43" t="s">
        <v>378</v>
      </c>
      <c r="N43">
        <v>0</v>
      </c>
      <c r="O43">
        <v>-481707.05864080001</v>
      </c>
      <c r="P43">
        <v>-1926828.2345632</v>
      </c>
    </row>
    <row r="44" spans="1:16" x14ac:dyDescent="0.25">
      <c r="A44" s="35" t="str">
        <f t="shared" ref="A44:A49" si="13">K44</f>
        <v>(blank)</v>
      </c>
      <c r="B44" s="35" t="str">
        <f t="shared" ref="B44:B49" si="14">L44</f>
        <v>(blank)</v>
      </c>
      <c r="C44" s="35" t="str">
        <f t="shared" ref="C44:C49" si="15">M44</f>
        <v>Holiday3</v>
      </c>
      <c r="D44">
        <f t="shared" si="4"/>
        <v>0</v>
      </c>
      <c r="E44">
        <f t="shared" si="5"/>
        <v>-50211.476736800003</v>
      </c>
      <c r="F44">
        <f t="shared" si="6"/>
        <v>-25105.738368400001</v>
      </c>
      <c r="K44" t="s">
        <v>217</v>
      </c>
      <c r="L44" t="s">
        <v>217</v>
      </c>
      <c r="M44" t="s">
        <v>442</v>
      </c>
      <c r="N44">
        <v>0</v>
      </c>
      <c r="O44">
        <v>-50211.476736800003</v>
      </c>
      <c r="P44">
        <v>-25105.738368400001</v>
      </c>
    </row>
    <row r="45" spans="1:16" x14ac:dyDescent="0.25">
      <c r="A45" s="35" t="str">
        <f t="shared" si="13"/>
        <v>(blank)</v>
      </c>
      <c r="B45" s="35" t="str">
        <f t="shared" si="14"/>
        <v>(blank)</v>
      </c>
      <c r="C45" s="35" t="str">
        <f t="shared" si="15"/>
        <v>Holiday4</v>
      </c>
      <c r="D45">
        <f t="shared" si="4"/>
        <v>507302.72840650001</v>
      </c>
      <c r="E45">
        <f t="shared" si="5"/>
        <v>1521908.1852195</v>
      </c>
      <c r="F45">
        <f t="shared" si="6"/>
        <v>2536513.6420324999</v>
      </c>
      <c r="K45" t="s">
        <v>217</v>
      </c>
      <c r="L45" t="s">
        <v>217</v>
      </c>
      <c r="M45" t="s">
        <v>443</v>
      </c>
      <c r="N45">
        <v>507302.72840650001</v>
      </c>
      <c r="O45">
        <v>1521908.1852195</v>
      </c>
      <c r="P45">
        <v>2536513.6420324999</v>
      </c>
    </row>
    <row r="46" spans="1:16" x14ac:dyDescent="0.25">
      <c r="A46" s="35" t="str">
        <f t="shared" si="13"/>
        <v>(blank)</v>
      </c>
      <c r="B46" s="35" t="str">
        <f t="shared" si="14"/>
        <v>(blank)</v>
      </c>
      <c r="C46" s="35" t="str">
        <f t="shared" si="15"/>
        <v>Holiday5</v>
      </c>
      <c r="D46">
        <f t="shared" si="4"/>
        <v>2942394.2442450002</v>
      </c>
      <c r="E46">
        <f t="shared" si="5"/>
        <v>2942394.2442450002</v>
      </c>
      <c r="F46">
        <f t="shared" si="6"/>
        <v>1471197.1221225001</v>
      </c>
      <c r="K46" t="s">
        <v>217</v>
      </c>
      <c r="L46" t="s">
        <v>217</v>
      </c>
      <c r="M46" t="s">
        <v>444</v>
      </c>
      <c r="N46">
        <v>2942394.2442450002</v>
      </c>
      <c r="O46">
        <v>2942394.2442450002</v>
      </c>
      <c r="P46">
        <v>1471197.1221225001</v>
      </c>
    </row>
    <row r="47" spans="1:16" x14ac:dyDescent="0.25">
      <c r="A47" s="35" t="str">
        <f t="shared" si="13"/>
        <v>(blank)</v>
      </c>
      <c r="B47" s="35" t="str">
        <f t="shared" si="14"/>
        <v>(blank)</v>
      </c>
      <c r="C47" s="35" t="str">
        <f t="shared" si="15"/>
        <v>Holiday6</v>
      </c>
      <c r="D47">
        <f t="shared" si="4"/>
        <v>2174499.2638126002</v>
      </c>
      <c r="E47">
        <f t="shared" si="5"/>
        <v>0</v>
      </c>
      <c r="F47">
        <f t="shared" si="6"/>
        <v>0</v>
      </c>
      <c r="K47" t="s">
        <v>217</v>
      </c>
      <c r="L47" t="s">
        <v>217</v>
      </c>
      <c r="M47" t="s">
        <v>445</v>
      </c>
      <c r="N47">
        <v>2174499.2638126002</v>
      </c>
      <c r="O47">
        <v>0</v>
      </c>
      <c r="P47">
        <v>0</v>
      </c>
    </row>
    <row r="48" spans="1:16" x14ac:dyDescent="0.25">
      <c r="A48" s="35" t="str">
        <f t="shared" si="13"/>
        <v>(blank)</v>
      </c>
      <c r="B48" s="35" t="str">
        <f t="shared" si="14"/>
        <v>(blank)</v>
      </c>
      <c r="C48" s="35" t="str">
        <f t="shared" si="15"/>
        <v>Holiday7</v>
      </c>
      <c r="D48">
        <f t="shared" si="4"/>
        <v>3426382.9715712001</v>
      </c>
      <c r="E48">
        <f t="shared" si="5"/>
        <v>0</v>
      </c>
      <c r="F48">
        <f t="shared" si="6"/>
        <v>0</v>
      </c>
      <c r="K48" t="s">
        <v>217</v>
      </c>
      <c r="L48" t="s">
        <v>217</v>
      </c>
      <c r="M48" t="s">
        <v>446</v>
      </c>
      <c r="N48">
        <v>3426382.9715712001</v>
      </c>
      <c r="O48">
        <v>0</v>
      </c>
      <c r="P48">
        <v>0</v>
      </c>
    </row>
    <row r="49" spans="1:16" x14ac:dyDescent="0.25">
      <c r="A49" s="35" t="str">
        <f t="shared" si="13"/>
        <v>(blank)</v>
      </c>
      <c r="B49" s="35" t="str">
        <f t="shared" si="14"/>
        <v>(blank)</v>
      </c>
      <c r="C49" s="35" t="str">
        <f t="shared" si="15"/>
        <v>Holiday8</v>
      </c>
      <c r="D49">
        <f t="shared" si="4"/>
        <v>3243774.017099</v>
      </c>
      <c r="E49">
        <f t="shared" si="5"/>
        <v>0</v>
      </c>
      <c r="F49">
        <f t="shared" si="6"/>
        <v>0</v>
      </c>
      <c r="K49" t="s">
        <v>217</v>
      </c>
      <c r="L49" t="s">
        <v>217</v>
      </c>
      <c r="M49" t="s">
        <v>447</v>
      </c>
      <c r="N49">
        <v>3243774.017099</v>
      </c>
      <c r="O49">
        <v>0</v>
      </c>
      <c r="P49">
        <v>0</v>
      </c>
    </row>
    <row r="50" spans="1:16" x14ac:dyDescent="0.25">
      <c r="A50" s="35" t="str">
        <f t="shared" ref="A50:A52" si="16">K50</f>
        <v>(blank)</v>
      </c>
      <c r="B50" s="35" t="str">
        <f t="shared" ref="B50:B52" si="17">L50</f>
        <v>(blank)</v>
      </c>
      <c r="C50" s="35" t="str">
        <f t="shared" ref="C50:C52" si="18">M50</f>
        <v>Instore_ID_POS</v>
      </c>
      <c r="D50">
        <f t="shared" si="4"/>
        <v>149133.8356934</v>
      </c>
      <c r="E50">
        <f t="shared" si="5"/>
        <v>55404.469684900003</v>
      </c>
      <c r="F50">
        <f t="shared" si="6"/>
        <v>0</v>
      </c>
      <c r="K50" t="s">
        <v>217</v>
      </c>
      <c r="L50" t="s">
        <v>217</v>
      </c>
      <c r="M50" t="s">
        <v>39</v>
      </c>
      <c r="N50">
        <v>149133.8356934</v>
      </c>
      <c r="O50">
        <v>55404.469684900003</v>
      </c>
      <c r="P50">
        <v>0</v>
      </c>
    </row>
    <row r="51" spans="1:16" x14ac:dyDescent="0.25">
      <c r="A51" s="35" t="str">
        <f t="shared" si="16"/>
        <v>(blank)</v>
      </c>
      <c r="B51" s="35" t="str">
        <f t="shared" si="17"/>
        <v>(blank)</v>
      </c>
      <c r="C51" s="35" t="str">
        <f t="shared" si="18"/>
        <v>Instore_Rental_Demo</v>
      </c>
      <c r="D51">
        <f t="shared" si="4"/>
        <v>408373.40403810004</v>
      </c>
      <c r="E51">
        <f t="shared" si="5"/>
        <v>141752.2320126</v>
      </c>
      <c r="F51">
        <f t="shared" si="6"/>
        <v>357639.25203350023</v>
      </c>
      <c r="K51" t="s">
        <v>217</v>
      </c>
      <c r="L51" t="s">
        <v>217</v>
      </c>
      <c r="M51" t="s">
        <v>40</v>
      </c>
      <c r="N51">
        <v>408373.40403810004</v>
      </c>
      <c r="O51">
        <v>141752.2320126</v>
      </c>
      <c r="P51">
        <v>357639.25203350023</v>
      </c>
    </row>
    <row r="52" spans="1:16" x14ac:dyDescent="0.25">
      <c r="A52" s="35" t="str">
        <f t="shared" si="16"/>
        <v>(blank)</v>
      </c>
      <c r="B52" s="35" t="str">
        <f t="shared" si="17"/>
        <v>(blank)</v>
      </c>
      <c r="C52" s="35" t="str">
        <f t="shared" si="18"/>
        <v>Instore_Sales_Demo</v>
      </c>
      <c r="D52">
        <f t="shared" si="4"/>
        <v>85396.812008299996</v>
      </c>
      <c r="E52">
        <f t="shared" si="5"/>
        <v>21630.008002100003</v>
      </c>
      <c r="F52">
        <f t="shared" si="6"/>
        <v>106898.45200899997</v>
      </c>
      <c r="K52" t="s">
        <v>217</v>
      </c>
      <c r="L52" t="s">
        <v>217</v>
      </c>
      <c r="M52" t="s">
        <v>41</v>
      </c>
      <c r="N52">
        <v>85396.812008299996</v>
      </c>
      <c r="O52">
        <v>21630.008002100003</v>
      </c>
      <c r="P52">
        <v>106898.45200899997</v>
      </c>
    </row>
    <row r="53" spans="1:16" x14ac:dyDescent="0.25">
      <c r="A53" s="35" t="str">
        <f t="shared" ref="A53:A54" si="19">K53</f>
        <v>(blank)</v>
      </c>
      <c r="B53" s="35" t="str">
        <f t="shared" ref="B53:B54" si="20">L53</f>
        <v>(blank)</v>
      </c>
      <c r="C53" s="35" t="str">
        <f t="shared" ref="C53:C54" si="21">M53</f>
        <v>NY_2020</v>
      </c>
      <c r="D53">
        <f t="shared" ref="D53:D54" si="22">N53</f>
        <v>-689302.30437090003</v>
      </c>
      <c r="E53">
        <f t="shared" ref="E53:E54" si="23">O53</f>
        <v>-1378604.6087418001</v>
      </c>
      <c r="F53">
        <f t="shared" ref="F53:F54" si="24">P53</f>
        <v>0</v>
      </c>
      <c r="K53" t="s">
        <v>217</v>
      </c>
      <c r="L53" t="s">
        <v>217</v>
      </c>
      <c r="M53" t="s">
        <v>448</v>
      </c>
      <c r="N53">
        <v>-689302.30437090003</v>
      </c>
      <c r="O53">
        <v>-1378604.6087418001</v>
      </c>
      <c r="P53">
        <v>0</v>
      </c>
    </row>
    <row r="54" spans="1:16" x14ac:dyDescent="0.25">
      <c r="A54" s="35" t="str">
        <f t="shared" si="19"/>
        <v>(blank)</v>
      </c>
      <c r="B54" s="35" t="str">
        <f t="shared" si="20"/>
        <v>(blank)</v>
      </c>
      <c r="C54" s="35" t="str">
        <f t="shared" si="21"/>
        <v>NY_2021</v>
      </c>
      <c r="D54">
        <f t="shared" si="22"/>
        <v>0</v>
      </c>
      <c r="E54">
        <f t="shared" si="23"/>
        <v>-604002.38977909996</v>
      </c>
      <c r="F54">
        <f t="shared" si="24"/>
        <v>0</v>
      </c>
      <c r="K54" t="s">
        <v>217</v>
      </c>
      <c r="L54" t="s">
        <v>217</v>
      </c>
      <c r="M54" t="s">
        <v>449</v>
      </c>
      <c r="N54">
        <v>0</v>
      </c>
      <c r="O54">
        <v>-604002.38977909996</v>
      </c>
      <c r="P54">
        <v>0</v>
      </c>
    </row>
    <row r="55" spans="1:16" x14ac:dyDescent="0.25">
      <c r="A55" s="35" t="str">
        <f t="shared" ref="A55" si="25">K55</f>
        <v>(blank)</v>
      </c>
      <c r="B55" s="35" t="str">
        <f t="shared" ref="B55" si="26">L55</f>
        <v>(blank)</v>
      </c>
      <c r="C55" s="35" t="str">
        <f t="shared" ref="C55" si="27">M55</f>
        <v>NY_2022</v>
      </c>
      <c r="D55">
        <f t="shared" ref="D55" si="28">N55</f>
        <v>0</v>
      </c>
      <c r="E55">
        <f t="shared" ref="E55" si="29">O55</f>
        <v>0</v>
      </c>
      <c r="F55">
        <f t="shared" ref="F55" si="30">P55</f>
        <v>-4527519.8123121997</v>
      </c>
      <c r="K55" t="s">
        <v>217</v>
      </c>
      <c r="L55" t="s">
        <v>217</v>
      </c>
      <c r="M55" t="s">
        <v>450</v>
      </c>
      <c r="N55">
        <v>0</v>
      </c>
      <c r="O55">
        <v>0</v>
      </c>
      <c r="P55">
        <v>-4527519.8123121997</v>
      </c>
    </row>
    <row r="56" spans="1:16" x14ac:dyDescent="0.25">
      <c r="A56" s="35" t="str">
        <f t="shared" ref="A56:A57" si="31">K56</f>
        <v>(blank)</v>
      </c>
      <c r="B56" s="35" t="str">
        <f t="shared" ref="B56:B57" si="32">L56</f>
        <v>(blank)</v>
      </c>
      <c r="C56" s="35" t="str">
        <f t="shared" ref="C56:C57" si="33">M56</f>
        <v>PostHoliday2</v>
      </c>
      <c r="D56">
        <f t="shared" ref="D56:D57" si="34">N56</f>
        <v>-1930349.1394322</v>
      </c>
      <c r="E56">
        <f t="shared" ref="E56:E57" si="35">O56</f>
        <v>-965174.5697161</v>
      </c>
      <c r="F56">
        <f t="shared" ref="F56:F57" si="36">P56</f>
        <v>-965174.5697161</v>
      </c>
      <c r="K56" t="s">
        <v>217</v>
      </c>
      <c r="L56" t="s">
        <v>217</v>
      </c>
      <c r="M56" t="s">
        <v>451</v>
      </c>
      <c r="N56">
        <v>-1930349.1394322</v>
      </c>
      <c r="O56">
        <v>-965174.5697161</v>
      </c>
      <c r="P56">
        <v>-965174.5697161</v>
      </c>
    </row>
    <row r="57" spans="1:16" x14ac:dyDescent="0.25">
      <c r="A57" s="35" t="str">
        <f t="shared" si="31"/>
        <v>(blank)</v>
      </c>
      <c r="B57" s="35" t="str">
        <f t="shared" si="32"/>
        <v>(blank)</v>
      </c>
      <c r="C57" s="35" t="str">
        <f t="shared" si="33"/>
        <v>PostHoliday3</v>
      </c>
      <c r="D57">
        <f t="shared" si="34"/>
        <v>0</v>
      </c>
      <c r="E57">
        <f t="shared" si="35"/>
        <v>0</v>
      </c>
      <c r="F57">
        <f t="shared" si="36"/>
        <v>1362685.1716305001</v>
      </c>
      <c r="K57" t="s">
        <v>217</v>
      </c>
      <c r="L57" t="s">
        <v>217</v>
      </c>
      <c r="M57" t="s">
        <v>452</v>
      </c>
      <c r="N57">
        <v>0</v>
      </c>
      <c r="O57">
        <v>0</v>
      </c>
      <c r="P57">
        <v>1362685.1716305001</v>
      </c>
    </row>
    <row r="58" spans="1:16" x14ac:dyDescent="0.25">
      <c r="A58" s="35" t="str">
        <f t="shared" ref="A58:A72" si="37">K58</f>
        <v>(blank)</v>
      </c>
      <c r="B58" s="35" t="str">
        <f t="shared" ref="B58:B72" si="38">L58</f>
        <v>(blank)</v>
      </c>
      <c r="C58" s="35" t="str">
        <f t="shared" ref="C58:C72" si="39">M58</f>
        <v>PostHoliday4</v>
      </c>
      <c r="D58">
        <f t="shared" ref="D58:D72" si="40">N58</f>
        <v>3490504.8490268001</v>
      </c>
      <c r="E58">
        <f t="shared" ref="E58:E72" si="41">O58</f>
        <v>1745252.4245134001</v>
      </c>
      <c r="F58">
        <f t="shared" ref="F58:F72" si="42">P58</f>
        <v>872626.21225670003</v>
      </c>
      <c r="K58" t="s">
        <v>217</v>
      </c>
      <c r="L58" t="s">
        <v>217</v>
      </c>
      <c r="M58" t="s">
        <v>453</v>
      </c>
      <c r="N58">
        <v>3490504.8490268001</v>
      </c>
      <c r="O58">
        <v>1745252.4245134001</v>
      </c>
      <c r="P58">
        <v>872626.21225670003</v>
      </c>
    </row>
    <row r="59" spans="1:16" x14ac:dyDescent="0.25">
      <c r="A59" s="35" t="str">
        <f t="shared" si="37"/>
        <v>(blank)</v>
      </c>
      <c r="B59" s="35" t="str">
        <f t="shared" si="38"/>
        <v>(blank)</v>
      </c>
      <c r="C59" s="35" t="str">
        <f t="shared" si="39"/>
        <v>PostHoliday5</v>
      </c>
      <c r="D59">
        <f t="shared" si="40"/>
        <v>2697728.6174079999</v>
      </c>
      <c r="E59">
        <f t="shared" si="41"/>
        <v>5395457.2348159999</v>
      </c>
      <c r="F59">
        <f t="shared" si="42"/>
        <v>0</v>
      </c>
      <c r="K59" t="s">
        <v>217</v>
      </c>
      <c r="L59" t="s">
        <v>217</v>
      </c>
      <c r="M59" t="s">
        <v>454</v>
      </c>
      <c r="N59">
        <v>2697728.6174079999</v>
      </c>
      <c r="O59">
        <v>5395457.2348159999</v>
      </c>
      <c r="P59">
        <v>0</v>
      </c>
    </row>
    <row r="60" spans="1:16" x14ac:dyDescent="0.25">
      <c r="A60" s="35" t="str">
        <f t="shared" si="37"/>
        <v>(blank)</v>
      </c>
      <c r="B60" s="35" t="str">
        <f t="shared" si="38"/>
        <v>(blank)</v>
      </c>
      <c r="C60" s="35" t="str">
        <f t="shared" si="39"/>
        <v>PostHoliday6</v>
      </c>
      <c r="D60">
        <f t="shared" si="40"/>
        <v>0</v>
      </c>
      <c r="E60">
        <f t="shared" si="41"/>
        <v>2394554.6039237999</v>
      </c>
      <c r="F60">
        <f t="shared" si="42"/>
        <v>0</v>
      </c>
      <c r="K60" t="s">
        <v>217</v>
      </c>
      <c r="L60" t="s">
        <v>217</v>
      </c>
      <c r="M60" t="s">
        <v>455</v>
      </c>
      <c r="N60">
        <v>0</v>
      </c>
      <c r="O60">
        <v>2394554.6039237999</v>
      </c>
      <c r="P60">
        <v>0</v>
      </c>
    </row>
    <row r="61" spans="1:16" x14ac:dyDescent="0.25">
      <c r="A61" s="35" t="str">
        <f t="shared" si="37"/>
        <v>(blank)</v>
      </c>
      <c r="B61" s="35" t="str">
        <f t="shared" si="38"/>
        <v>(blank)</v>
      </c>
      <c r="C61" s="35" t="str">
        <f t="shared" si="39"/>
        <v>PostHoliday7</v>
      </c>
      <c r="D61">
        <f t="shared" si="40"/>
        <v>2799826.6959270998</v>
      </c>
      <c r="E61">
        <f t="shared" si="41"/>
        <v>2799826.6959270998</v>
      </c>
      <c r="F61">
        <f t="shared" si="42"/>
        <v>0</v>
      </c>
      <c r="J61" s="9"/>
      <c r="K61" t="s">
        <v>217</v>
      </c>
      <c r="L61" t="s">
        <v>217</v>
      </c>
      <c r="M61" t="s">
        <v>456</v>
      </c>
      <c r="N61">
        <v>2799826.6959270998</v>
      </c>
      <c r="O61">
        <v>2799826.6959270998</v>
      </c>
      <c r="P61">
        <v>0</v>
      </c>
    </row>
    <row r="62" spans="1:16" x14ac:dyDescent="0.25">
      <c r="A62" s="35" t="str">
        <f t="shared" si="37"/>
        <v>(blank)</v>
      </c>
      <c r="B62" s="35" t="str">
        <f t="shared" si="38"/>
        <v>(blank)</v>
      </c>
      <c r="C62" s="35" t="str">
        <f t="shared" si="39"/>
        <v>PostHoliday8</v>
      </c>
      <c r="D62">
        <f t="shared" si="40"/>
        <v>148980.7520674</v>
      </c>
      <c r="E62">
        <f t="shared" si="41"/>
        <v>0</v>
      </c>
      <c r="F62">
        <f t="shared" si="42"/>
        <v>0</v>
      </c>
      <c r="J62" s="9"/>
      <c r="K62" t="s">
        <v>217</v>
      </c>
      <c r="L62" t="s">
        <v>217</v>
      </c>
      <c r="M62" t="s">
        <v>457</v>
      </c>
      <c r="N62">
        <v>148980.7520674</v>
      </c>
      <c r="O62">
        <v>0</v>
      </c>
      <c r="P62">
        <v>0</v>
      </c>
    </row>
    <row r="63" spans="1:16" x14ac:dyDescent="0.25">
      <c r="A63" s="35" t="str">
        <f t="shared" si="37"/>
        <v>(blank)</v>
      </c>
      <c r="B63" s="35" t="str">
        <f t="shared" si="38"/>
        <v>(blank)</v>
      </c>
      <c r="C63" s="35" t="str">
        <f t="shared" si="39"/>
        <v>PreHoliday2</v>
      </c>
      <c r="D63">
        <f t="shared" si="40"/>
        <v>-801950.79336430004</v>
      </c>
      <c r="E63">
        <f t="shared" si="41"/>
        <v>0</v>
      </c>
      <c r="F63">
        <f t="shared" si="42"/>
        <v>-1603901.5867286001</v>
      </c>
      <c r="K63" t="s">
        <v>217</v>
      </c>
      <c r="L63" t="s">
        <v>217</v>
      </c>
      <c r="M63" t="s">
        <v>458</v>
      </c>
      <c r="N63">
        <v>-801950.79336430004</v>
      </c>
      <c r="O63">
        <v>0</v>
      </c>
      <c r="P63">
        <v>-1603901.5867286001</v>
      </c>
    </row>
    <row r="64" spans="1:16" x14ac:dyDescent="0.25">
      <c r="A64" s="35" t="str">
        <f t="shared" si="37"/>
        <v>(blank)</v>
      </c>
      <c r="B64" s="35" t="str">
        <f t="shared" si="38"/>
        <v>(blank)</v>
      </c>
      <c r="C64" s="35" t="str">
        <f t="shared" si="39"/>
        <v>PreHoliday3</v>
      </c>
      <c r="D64">
        <f t="shared" si="40"/>
        <v>89117.787425100003</v>
      </c>
      <c r="E64">
        <f t="shared" si="41"/>
        <v>178235.57485020001</v>
      </c>
      <c r="F64">
        <f t="shared" si="42"/>
        <v>89117.787425100003</v>
      </c>
      <c r="K64" t="s">
        <v>217</v>
      </c>
      <c r="L64" t="s">
        <v>217</v>
      </c>
      <c r="M64" t="s">
        <v>459</v>
      </c>
      <c r="N64">
        <v>89117.787425100003</v>
      </c>
      <c r="O64">
        <v>178235.57485020001</v>
      </c>
      <c r="P64">
        <v>89117.787425100003</v>
      </c>
    </row>
    <row r="65" spans="1:16" x14ac:dyDescent="0.25">
      <c r="A65" s="35" t="str">
        <f t="shared" si="37"/>
        <v>(blank)</v>
      </c>
      <c r="B65" s="35" t="str">
        <f t="shared" si="38"/>
        <v>(blank)</v>
      </c>
      <c r="C65" s="35" t="str">
        <f t="shared" si="39"/>
        <v>PreHoliday3_v2</v>
      </c>
      <c r="D65">
        <f t="shared" si="40"/>
        <v>-878405.35518920003</v>
      </c>
      <c r="E65">
        <f t="shared" si="41"/>
        <v>0</v>
      </c>
      <c r="F65">
        <f t="shared" si="42"/>
        <v>0</v>
      </c>
      <c r="K65" t="s">
        <v>217</v>
      </c>
      <c r="L65" t="s">
        <v>217</v>
      </c>
      <c r="M65" t="s">
        <v>460</v>
      </c>
      <c r="N65">
        <v>-878405.35518920003</v>
      </c>
      <c r="O65">
        <v>0</v>
      </c>
      <c r="P65">
        <v>0</v>
      </c>
    </row>
    <row r="66" spans="1:16" x14ac:dyDescent="0.25">
      <c r="A66" s="35" t="str">
        <f t="shared" si="37"/>
        <v>(blank)</v>
      </c>
      <c r="B66" s="35" t="str">
        <f t="shared" si="38"/>
        <v>(blank)</v>
      </c>
      <c r="C66" s="35" t="str">
        <f t="shared" si="39"/>
        <v>PreHoliday4</v>
      </c>
      <c r="D66">
        <f t="shared" si="40"/>
        <v>435052.56133300002</v>
      </c>
      <c r="E66">
        <f t="shared" si="41"/>
        <v>1740210.2453320001</v>
      </c>
      <c r="F66">
        <f t="shared" si="42"/>
        <v>435052.56133300002</v>
      </c>
      <c r="K66" t="s">
        <v>217</v>
      </c>
      <c r="L66" t="s">
        <v>217</v>
      </c>
      <c r="M66" t="s">
        <v>461</v>
      </c>
      <c r="N66">
        <v>435052.56133300002</v>
      </c>
      <c r="O66">
        <v>1740210.2453320001</v>
      </c>
      <c r="P66">
        <v>435052.56133300002</v>
      </c>
    </row>
    <row r="67" spans="1:16" x14ac:dyDescent="0.25">
      <c r="A67" s="35" t="str">
        <f t="shared" si="37"/>
        <v>(blank)</v>
      </c>
      <c r="B67" s="35" t="str">
        <f t="shared" si="38"/>
        <v>(blank)</v>
      </c>
      <c r="C67" s="35" t="str">
        <f t="shared" si="39"/>
        <v>PreHoliday5</v>
      </c>
      <c r="D67">
        <f t="shared" si="40"/>
        <v>3390427.5268908003</v>
      </c>
      <c r="E67">
        <f t="shared" si="41"/>
        <v>0</v>
      </c>
      <c r="F67">
        <f t="shared" si="42"/>
        <v>2260285.0179272001</v>
      </c>
      <c r="K67" t="s">
        <v>217</v>
      </c>
      <c r="L67" t="s">
        <v>217</v>
      </c>
      <c r="M67" t="s">
        <v>462</v>
      </c>
      <c r="N67">
        <v>3390427.5268908003</v>
      </c>
      <c r="O67">
        <v>0</v>
      </c>
      <c r="P67">
        <v>2260285.0179272001</v>
      </c>
    </row>
    <row r="68" spans="1:16" x14ac:dyDescent="0.25">
      <c r="A68" s="35" t="str">
        <f t="shared" si="37"/>
        <v>(blank)</v>
      </c>
      <c r="B68" s="35" t="str">
        <f t="shared" si="38"/>
        <v>(blank)</v>
      </c>
      <c r="C68" s="35" t="str">
        <f t="shared" si="39"/>
        <v>PreHoliday6</v>
      </c>
      <c r="D68">
        <f t="shared" si="40"/>
        <v>0</v>
      </c>
      <c r="E68">
        <f t="shared" si="41"/>
        <v>2332276.7738116002</v>
      </c>
      <c r="F68">
        <f t="shared" si="42"/>
        <v>2332276.7738116002</v>
      </c>
      <c r="K68" t="s">
        <v>217</v>
      </c>
      <c r="L68" t="s">
        <v>217</v>
      </c>
      <c r="M68" t="s">
        <v>463</v>
      </c>
      <c r="N68">
        <v>0</v>
      </c>
      <c r="O68">
        <v>2332276.7738116002</v>
      </c>
      <c r="P68">
        <v>2332276.7738116002</v>
      </c>
    </row>
    <row r="69" spans="1:16" x14ac:dyDescent="0.25">
      <c r="A69" s="35" t="str">
        <f t="shared" si="37"/>
        <v>(blank)</v>
      </c>
      <c r="B69" s="35" t="str">
        <f t="shared" si="38"/>
        <v>(blank)</v>
      </c>
      <c r="C69" s="35" t="str">
        <f t="shared" si="39"/>
        <v>PreHoliday7</v>
      </c>
      <c r="D69">
        <f t="shared" si="40"/>
        <v>5287400.9826878002</v>
      </c>
      <c r="E69">
        <f t="shared" si="41"/>
        <v>0</v>
      </c>
      <c r="F69">
        <f t="shared" si="42"/>
        <v>0</v>
      </c>
      <c r="K69" t="s">
        <v>217</v>
      </c>
      <c r="L69" t="s">
        <v>217</v>
      </c>
      <c r="M69" t="s">
        <v>464</v>
      </c>
      <c r="N69">
        <v>5287400.9826878002</v>
      </c>
      <c r="O69">
        <v>0</v>
      </c>
      <c r="P69">
        <v>0</v>
      </c>
    </row>
    <row r="70" spans="1:16" x14ac:dyDescent="0.25">
      <c r="A70" s="35" t="str">
        <f t="shared" si="37"/>
        <v>(blank)</v>
      </c>
      <c r="B70" s="35" t="str">
        <f t="shared" si="38"/>
        <v>(blank)</v>
      </c>
      <c r="C70" s="35" t="str">
        <f t="shared" si="39"/>
        <v>Purchase_Intent</v>
      </c>
      <c r="D70">
        <f t="shared" si="40"/>
        <v>25817417.018045694</v>
      </c>
      <c r="E70">
        <f t="shared" si="41"/>
        <v>27096144.69661269</v>
      </c>
      <c r="F70">
        <f t="shared" si="42"/>
        <v>26751050.181202296</v>
      </c>
      <c r="K70" t="s">
        <v>217</v>
      </c>
      <c r="L70" t="s">
        <v>217</v>
      </c>
      <c r="M70" t="s">
        <v>42</v>
      </c>
      <c r="N70">
        <v>25817417.018045694</v>
      </c>
      <c r="O70">
        <v>27096144.69661269</v>
      </c>
      <c r="P70">
        <v>26751050.181202296</v>
      </c>
    </row>
    <row r="71" spans="1:16" x14ac:dyDescent="0.25">
      <c r="A71" s="35" t="str">
        <f t="shared" si="37"/>
        <v>(blank)</v>
      </c>
      <c r="B71" s="35" t="str">
        <f t="shared" si="38"/>
        <v>(blank)</v>
      </c>
      <c r="C71" s="35" t="str">
        <f t="shared" si="39"/>
        <v>Seas</v>
      </c>
      <c r="D71">
        <f t="shared" si="40"/>
        <v>117314638.5846179</v>
      </c>
      <c r="E71">
        <f t="shared" si="41"/>
        <v>117314638.5846179</v>
      </c>
      <c r="F71">
        <f t="shared" si="42"/>
        <v>117314638.5846179</v>
      </c>
      <c r="K71" t="s">
        <v>217</v>
      </c>
      <c r="L71" t="s">
        <v>217</v>
      </c>
      <c r="M71" t="s">
        <v>51</v>
      </c>
      <c r="N71">
        <v>117314638.5846179</v>
      </c>
      <c r="O71">
        <v>117314638.5846179</v>
      </c>
      <c r="P71">
        <v>117314638.5846179</v>
      </c>
    </row>
    <row r="72" spans="1:16" x14ac:dyDescent="0.25">
      <c r="A72" s="35" t="str">
        <f t="shared" si="37"/>
        <v>(blank)</v>
      </c>
      <c r="B72" s="35" t="str">
        <f t="shared" si="38"/>
        <v>(blank)</v>
      </c>
      <c r="C72" s="35" t="str">
        <f t="shared" si="39"/>
        <v>Temperature</v>
      </c>
      <c r="D72">
        <f t="shared" si="40"/>
        <v>-562102.67205159995</v>
      </c>
      <c r="E72">
        <f t="shared" si="41"/>
        <v>-566042.6440520999</v>
      </c>
      <c r="F72">
        <f t="shared" si="42"/>
        <v>-569325.95405239996</v>
      </c>
      <c r="K72" t="s">
        <v>217</v>
      </c>
      <c r="L72" t="s">
        <v>217</v>
      </c>
      <c r="M72" t="s">
        <v>43</v>
      </c>
      <c r="N72">
        <v>-562102.67205159995</v>
      </c>
      <c r="O72">
        <v>-566042.6440520999</v>
      </c>
      <c r="P72">
        <v>-569325.95405239996</v>
      </c>
    </row>
    <row r="73" spans="1:16" x14ac:dyDescent="0.25">
      <c r="A73" s="35" t="str">
        <f t="shared" ref="A73:A74" si="43">K73</f>
        <v>(blank)</v>
      </c>
      <c r="B73" s="35" t="str">
        <f t="shared" ref="B73:B74" si="44">L73</f>
        <v>(blank)</v>
      </c>
      <c r="C73" s="35" t="str">
        <f t="shared" ref="C73:C74" si="45">M73</f>
        <v>TV_GRPs_Spot</v>
      </c>
      <c r="D73">
        <f t="shared" ref="D73:D74" si="46">N73</f>
        <v>0</v>
      </c>
      <c r="E73">
        <f t="shared" ref="E73:E74" si="47">O73</f>
        <v>0</v>
      </c>
      <c r="F73">
        <f t="shared" ref="F73:F74" si="48">P73</f>
        <v>2713.5969697999999</v>
      </c>
      <c r="K73" t="s">
        <v>217</v>
      </c>
      <c r="L73" t="s">
        <v>217</v>
      </c>
      <c r="M73" t="s">
        <v>44</v>
      </c>
      <c r="N73">
        <v>0</v>
      </c>
      <c r="O73">
        <v>0</v>
      </c>
      <c r="P73">
        <v>2713.5969697999999</v>
      </c>
    </row>
    <row r="74" spans="1:16" x14ac:dyDescent="0.25">
      <c r="A74" s="35" t="str">
        <f t="shared" si="43"/>
        <v>(blank)</v>
      </c>
      <c r="B74" s="35" t="str">
        <f t="shared" si="44"/>
        <v>(blank)</v>
      </c>
      <c r="C74" s="35" t="str">
        <f t="shared" si="45"/>
        <v>TV_GRPs_Time</v>
      </c>
      <c r="D74">
        <f t="shared" si="46"/>
        <v>0</v>
      </c>
      <c r="E74">
        <f t="shared" si="47"/>
        <v>0</v>
      </c>
      <c r="F74">
        <f t="shared" si="48"/>
        <v>2549197.5680053998</v>
      </c>
      <c r="K74" t="s">
        <v>217</v>
      </c>
      <c r="L74" t="s">
        <v>217</v>
      </c>
      <c r="M74" t="s">
        <v>45</v>
      </c>
      <c r="N74">
        <v>0</v>
      </c>
      <c r="O74">
        <v>0</v>
      </c>
      <c r="P74">
        <v>2549197.5680053998</v>
      </c>
    </row>
    <row r="75" spans="1:16" x14ac:dyDescent="0.25">
      <c r="A75" s="35" t="str">
        <f t="shared" ref="A75:A77" si="49">K75</f>
        <v>(blank)</v>
      </c>
      <c r="B75" s="35" t="str">
        <f t="shared" ref="B75:B77" si="50">L75</f>
        <v>(blank)</v>
      </c>
      <c r="C75" s="35" t="str">
        <f t="shared" ref="C75:C77" si="51">M75</f>
        <v>Tweets</v>
      </c>
      <c r="D75">
        <f t="shared" ref="D75:D77" si="52">N75</f>
        <v>321220.23362930003</v>
      </c>
      <c r="E75">
        <f t="shared" ref="E75:E77" si="53">O75</f>
        <v>199578.19841819996</v>
      </c>
      <c r="F75">
        <f t="shared" ref="F75:F77" si="54">P75</f>
        <v>433323.67683980003</v>
      </c>
      <c r="K75" t="s">
        <v>217</v>
      </c>
      <c r="L75" t="s">
        <v>217</v>
      </c>
      <c r="M75" t="s">
        <v>46</v>
      </c>
      <c r="N75">
        <v>321220.23362930003</v>
      </c>
      <c r="O75">
        <v>199578.19841819996</v>
      </c>
      <c r="P75">
        <v>433323.67683980003</v>
      </c>
    </row>
    <row r="76" spans="1:16" x14ac:dyDescent="0.25">
      <c r="A76" s="35" t="str">
        <f t="shared" si="49"/>
        <v>(blank)</v>
      </c>
      <c r="B76" s="35" t="str">
        <f t="shared" si="50"/>
        <v>(blank)</v>
      </c>
      <c r="C76" s="35" t="str">
        <f t="shared" si="51"/>
        <v>Website_Pageviews_Desktop</v>
      </c>
      <c r="D76">
        <f t="shared" si="52"/>
        <v>13254437.222634602</v>
      </c>
      <c r="E76">
        <f t="shared" si="53"/>
        <v>10828879.278832499</v>
      </c>
      <c r="F76">
        <f t="shared" si="54"/>
        <v>7272434.0065857014</v>
      </c>
      <c r="K76" t="s">
        <v>217</v>
      </c>
      <c r="L76" t="s">
        <v>217</v>
      </c>
      <c r="M76" t="s">
        <v>47</v>
      </c>
      <c r="N76">
        <v>13254437.222634602</v>
      </c>
      <c r="O76">
        <v>10828879.278832499</v>
      </c>
      <c r="P76">
        <v>7272434.0065857014</v>
      </c>
    </row>
    <row r="77" spans="1:16" x14ac:dyDescent="0.25">
      <c r="A77" s="35" t="str">
        <f t="shared" si="49"/>
        <v>(blank)</v>
      </c>
      <c r="B77" s="35" t="str">
        <f t="shared" si="50"/>
        <v>(blank)</v>
      </c>
      <c r="C77" s="35" t="str">
        <f t="shared" si="51"/>
        <v>Website_Pageviews_Mobile</v>
      </c>
      <c r="D77">
        <f t="shared" si="52"/>
        <v>1675341.4315550996</v>
      </c>
      <c r="E77">
        <f t="shared" si="53"/>
        <v>1407735.4099302997</v>
      </c>
      <c r="F77">
        <f t="shared" si="54"/>
        <v>1478159.1907363003</v>
      </c>
      <c r="K77" t="s">
        <v>217</v>
      </c>
      <c r="L77" t="s">
        <v>217</v>
      </c>
      <c r="M77" t="s">
        <v>48</v>
      </c>
      <c r="N77">
        <v>1675341.4315550996</v>
      </c>
      <c r="O77">
        <v>1407735.4099302997</v>
      </c>
      <c r="P77">
        <v>1478159.1907363003</v>
      </c>
    </row>
    <row r="80" spans="1:16" x14ac:dyDescent="0.25">
      <c r="C80" s="272" t="s">
        <v>37</v>
      </c>
      <c r="D80">
        <f>SUM(D11:F11)</f>
        <v>1951551.1936675</v>
      </c>
      <c r="E80">
        <f>SUM(D12:F12)</f>
        <v>573413.41075950011</v>
      </c>
      <c r="F80">
        <f>SUM(D13:F13)</f>
        <v>198586.37663069999</v>
      </c>
    </row>
    <row r="81" spans="3:6" x14ac:dyDescent="0.25">
      <c r="C81" t="s">
        <v>21</v>
      </c>
      <c r="D81">
        <f>SUM(D5:F5)</f>
        <v>272637.73618449998</v>
      </c>
      <c r="E81">
        <f>SUM(D6:F6)</f>
        <v>393351.7444126</v>
      </c>
      <c r="F81">
        <f>SUM(D7:F7)</f>
        <v>45055.7049769</v>
      </c>
    </row>
    <row r="82" spans="3:6" x14ac:dyDescent="0.25">
      <c r="C82" t="s">
        <v>36</v>
      </c>
      <c r="D82">
        <f>SUM(D8:F8)</f>
        <v>877927.57695400005</v>
      </c>
      <c r="E82">
        <f>SUM(D9:F9)</f>
        <v>1264958.4160588</v>
      </c>
      <c r="F82">
        <f>SUM(D10:F10)</f>
        <v>78320.285591999971</v>
      </c>
    </row>
    <row r="83" spans="3:6" x14ac:dyDescent="0.25">
      <c r="C83" t="s">
        <v>17</v>
      </c>
      <c r="D83">
        <f>SUM(D17:F17)</f>
        <v>725238.11001389986</v>
      </c>
      <c r="E83">
        <f>SUM(D18:F18)</f>
        <v>5209022.7086864011</v>
      </c>
      <c r="F83">
        <f>SUM(D19:F19)</f>
        <v>3803692.5337043996</v>
      </c>
    </row>
    <row r="84" spans="3:6" x14ac:dyDescent="0.25">
      <c r="C84" t="s">
        <v>380</v>
      </c>
      <c r="D84">
        <f>SUM(D76:D77)</f>
        <v>14929778.654189702</v>
      </c>
      <c r="E84">
        <f t="shared" ref="E84:F84" si="55">SUM(E76:E77)</f>
        <v>12236614.688762799</v>
      </c>
      <c r="F84">
        <f t="shared" si="55"/>
        <v>8750593.1973220017</v>
      </c>
    </row>
    <row r="85" spans="3:6" x14ac:dyDescent="0.25">
      <c r="C85" t="s">
        <v>395</v>
      </c>
      <c r="D85">
        <f>SUM(D42:D49,D56:D69)</f>
        <v>26192323.649700299</v>
      </c>
      <c r="E85">
        <f>SUM(E42:E49,E56:E69)</f>
        <v>18722658.817330599</v>
      </c>
      <c r="F85">
        <f t="shared" ref="F85" si="56">SUM(F42:F49,F56:F69)</f>
        <v>6008380.0989485011</v>
      </c>
    </row>
    <row r="86" spans="3:6" x14ac:dyDescent="0.25">
      <c r="C86" t="s">
        <v>396</v>
      </c>
      <c r="D86">
        <f>SUM(D53:D55)</f>
        <v>-689302.30437090003</v>
      </c>
      <c r="E86">
        <f t="shared" ref="E86:F86" si="57">SUM(E53:E55)</f>
        <v>-1982606.9985209</v>
      </c>
      <c r="F86">
        <f t="shared" si="57"/>
        <v>-4527519.8123121997</v>
      </c>
    </row>
    <row r="87" spans="3:6" x14ac:dyDescent="0.25">
      <c r="C87" t="s">
        <v>405</v>
      </c>
      <c r="D87">
        <f>SUM(D39:D40)</f>
        <v>0</v>
      </c>
      <c r="E87">
        <f t="shared" ref="E87:F87" si="58">SUM(E39:E40)</f>
        <v>-6986499.679409001</v>
      </c>
      <c r="F87">
        <f t="shared" si="58"/>
        <v>-3033812.6916047991</v>
      </c>
    </row>
    <row r="88" spans="3:6" x14ac:dyDescent="0.25">
      <c r="C88" s="35" t="s">
        <v>35</v>
      </c>
      <c r="E88">
        <f>SUM(D29:F29)</f>
        <v>240748.45114779999</v>
      </c>
      <c r="F88">
        <f>SUM(D30:F30)</f>
        <v>1325756.6195513001</v>
      </c>
    </row>
    <row r="89" spans="3:6" x14ac:dyDescent="0.25">
      <c r="C89" t="s">
        <v>22</v>
      </c>
      <c r="D89">
        <f>SUM(D20:F20)</f>
        <v>1289449.1949981002</v>
      </c>
      <c r="E89">
        <f>SUM(D21:F21)</f>
        <v>1203822.7747180003</v>
      </c>
      <c r="F89">
        <f>SUM(D22:F22)</f>
        <v>603706.15828650002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F7F1-E128-4219-B0A6-07CFCDE5AA29}">
  <dimension ref="A3:H42"/>
  <sheetViews>
    <sheetView workbookViewId="0">
      <selection activeCell="H42" sqref="H7:H42"/>
    </sheetView>
  </sheetViews>
  <sheetFormatPr defaultRowHeight="15" x14ac:dyDescent="0.25"/>
  <cols>
    <col min="1" max="1" width="36.42578125" bestFit="1" customWidth="1"/>
    <col min="2" max="2" width="15" bestFit="1" customWidth="1"/>
    <col min="3" max="3" width="30.85546875" bestFit="1" customWidth="1"/>
    <col min="4" max="4" width="8.85546875" bestFit="1" customWidth="1"/>
    <col min="5" max="5" width="11" bestFit="1" customWidth="1"/>
    <col min="6" max="7" width="10.85546875" bestFit="1" customWidth="1"/>
    <col min="8" max="96" width="12.7109375" bestFit="1" customWidth="1"/>
    <col min="97" max="97" width="12" bestFit="1" customWidth="1"/>
    <col min="98" max="160" width="12.7109375" bestFit="1" customWidth="1"/>
  </cols>
  <sheetData>
    <row r="3" spans="1:8" x14ac:dyDescent="0.25">
      <c r="A3" s="5" t="s">
        <v>219</v>
      </c>
      <c r="D3" s="5" t="s">
        <v>221</v>
      </c>
      <c r="E3" s="5" t="s">
        <v>222</v>
      </c>
      <c r="F3" s="5" t="s">
        <v>53</v>
      </c>
    </row>
    <row r="4" spans="1:8" x14ac:dyDescent="0.25">
      <c r="D4" t="s">
        <v>223</v>
      </c>
      <c r="E4" t="s">
        <v>224</v>
      </c>
      <c r="F4" t="s">
        <v>225</v>
      </c>
      <c r="G4" t="s">
        <v>226</v>
      </c>
    </row>
    <row r="6" spans="1:8" x14ac:dyDescent="0.25">
      <c r="A6" s="5" t="s">
        <v>2</v>
      </c>
      <c r="B6" s="5" t="s">
        <v>3</v>
      </c>
      <c r="C6" s="5" t="s">
        <v>4</v>
      </c>
    </row>
    <row r="7" spans="1:8" x14ac:dyDescent="0.25">
      <c r="A7" t="s">
        <v>14</v>
      </c>
      <c r="B7" t="s">
        <v>15</v>
      </c>
      <c r="C7" t="s">
        <v>16</v>
      </c>
      <c r="D7" s="8">
        <v>0</v>
      </c>
      <c r="E7" s="8">
        <v>1992.0625934000002</v>
      </c>
      <c r="F7" s="8">
        <v>63.83621200000001</v>
      </c>
      <c r="G7" s="8">
        <v>0</v>
      </c>
      <c r="H7" s="8">
        <f>SUM(D7:E7)</f>
        <v>1992.0625934000002</v>
      </c>
    </row>
    <row r="8" spans="1:8" x14ac:dyDescent="0.25">
      <c r="A8" t="s">
        <v>14</v>
      </c>
      <c r="B8" t="s">
        <v>15</v>
      </c>
      <c r="C8" t="s">
        <v>17</v>
      </c>
      <c r="D8" s="8">
        <v>0</v>
      </c>
      <c r="E8" s="8">
        <v>210.09441720000004</v>
      </c>
      <c r="F8" s="8">
        <v>1846.1069282000003</v>
      </c>
      <c r="G8" s="8">
        <v>2174.5072304</v>
      </c>
      <c r="H8" s="8">
        <f t="shared" ref="H8:H42" si="0">SUM(D8:E8)</f>
        <v>210.09441720000004</v>
      </c>
    </row>
    <row r="9" spans="1:8" x14ac:dyDescent="0.25">
      <c r="A9" t="s">
        <v>14</v>
      </c>
      <c r="B9" t="s">
        <v>15</v>
      </c>
      <c r="C9" t="s">
        <v>22</v>
      </c>
      <c r="D9" s="8">
        <v>0</v>
      </c>
      <c r="E9" s="8">
        <v>2270.0723791999999</v>
      </c>
      <c r="F9" s="8">
        <v>1555.4594014999998</v>
      </c>
      <c r="G9" s="8">
        <v>1070.8714280000002</v>
      </c>
      <c r="H9" s="8">
        <f t="shared" si="0"/>
        <v>2270.0723791999999</v>
      </c>
    </row>
    <row r="10" spans="1:8" x14ac:dyDescent="0.25">
      <c r="A10" t="s">
        <v>14</v>
      </c>
      <c r="B10" t="s">
        <v>15</v>
      </c>
      <c r="C10" t="s">
        <v>23</v>
      </c>
      <c r="D10" s="8">
        <v>0</v>
      </c>
      <c r="E10" s="8">
        <v>1.1169999999999999E-3</v>
      </c>
      <c r="F10" s="8">
        <v>341.04352709999995</v>
      </c>
      <c r="G10" s="8">
        <v>260.92069300000003</v>
      </c>
      <c r="H10" s="8">
        <f t="shared" si="0"/>
        <v>1.1169999999999999E-3</v>
      </c>
    </row>
    <row r="11" spans="1:8" x14ac:dyDescent="0.25">
      <c r="A11" t="s">
        <v>14</v>
      </c>
      <c r="B11" t="s">
        <v>15</v>
      </c>
      <c r="C11" t="s">
        <v>25</v>
      </c>
      <c r="D11" s="8">
        <v>1.3018510999999999</v>
      </c>
      <c r="E11" s="8">
        <v>269.82005860000004</v>
      </c>
      <c r="F11" s="8">
        <v>82.541465599999995</v>
      </c>
      <c r="G11" s="8">
        <v>431.70746459999998</v>
      </c>
      <c r="H11" s="8">
        <f t="shared" si="0"/>
        <v>271.12190970000006</v>
      </c>
    </row>
    <row r="12" spans="1:8" x14ac:dyDescent="0.25">
      <c r="A12" t="s">
        <v>14</v>
      </c>
      <c r="B12" t="s">
        <v>15</v>
      </c>
      <c r="C12" t="s">
        <v>27</v>
      </c>
      <c r="D12" s="8">
        <v>0</v>
      </c>
      <c r="E12" s="8">
        <v>0</v>
      </c>
      <c r="F12" s="8">
        <v>88.913176900000011</v>
      </c>
      <c r="G12" s="8">
        <v>0</v>
      </c>
      <c r="H12" s="8">
        <f t="shared" si="0"/>
        <v>0</v>
      </c>
    </row>
    <row r="13" spans="1:8" x14ac:dyDescent="0.25">
      <c r="A13" t="s">
        <v>14</v>
      </c>
      <c r="B13" t="s">
        <v>15</v>
      </c>
      <c r="C13" t="s">
        <v>28</v>
      </c>
      <c r="D13" s="8">
        <v>0</v>
      </c>
      <c r="E13" s="8">
        <v>500.64206850000005</v>
      </c>
      <c r="F13" s="8">
        <v>0</v>
      </c>
      <c r="G13" s="8">
        <v>19.548378200000002</v>
      </c>
      <c r="H13" s="8">
        <f t="shared" si="0"/>
        <v>500.64206850000005</v>
      </c>
    </row>
    <row r="14" spans="1:8" x14ac:dyDescent="0.25">
      <c r="A14" t="s">
        <v>14</v>
      </c>
      <c r="B14" t="s">
        <v>15</v>
      </c>
      <c r="C14" t="s">
        <v>32</v>
      </c>
      <c r="D14" s="8">
        <v>0</v>
      </c>
      <c r="E14" s="8">
        <v>81.7494418</v>
      </c>
      <c r="F14" s="8">
        <v>0</v>
      </c>
      <c r="G14" s="8">
        <v>83.768379699999997</v>
      </c>
      <c r="H14" s="8">
        <f t="shared" si="0"/>
        <v>81.7494418</v>
      </c>
    </row>
    <row r="15" spans="1:8" x14ac:dyDescent="0.25">
      <c r="A15" t="s">
        <v>14</v>
      </c>
      <c r="B15" t="s">
        <v>15</v>
      </c>
      <c r="C15" t="s">
        <v>34</v>
      </c>
      <c r="D15" s="8">
        <v>0</v>
      </c>
      <c r="E15" s="8">
        <v>195.32354120000002</v>
      </c>
      <c r="F15" s="8">
        <v>0</v>
      </c>
      <c r="G15" s="8">
        <v>0</v>
      </c>
      <c r="H15" s="8">
        <f t="shared" si="0"/>
        <v>195.32354120000002</v>
      </c>
    </row>
    <row r="16" spans="1:8" x14ac:dyDescent="0.25">
      <c r="A16" t="s">
        <v>14</v>
      </c>
      <c r="B16" t="s">
        <v>15</v>
      </c>
      <c r="C16" t="s">
        <v>35</v>
      </c>
      <c r="D16" s="8">
        <v>0</v>
      </c>
      <c r="E16" s="8">
        <v>0</v>
      </c>
      <c r="F16" s="8">
        <v>19.199475899999996</v>
      </c>
      <c r="G16" s="8">
        <v>16.215366</v>
      </c>
      <c r="H16" s="8">
        <f t="shared" si="0"/>
        <v>0</v>
      </c>
    </row>
    <row r="17" spans="1:8" x14ac:dyDescent="0.25">
      <c r="A17" t="s">
        <v>14</v>
      </c>
      <c r="B17" t="s">
        <v>18</v>
      </c>
      <c r="C17" t="s">
        <v>19</v>
      </c>
      <c r="D17" s="8">
        <v>0</v>
      </c>
      <c r="E17" s="8">
        <v>27.8672264</v>
      </c>
      <c r="F17" s="8">
        <v>0</v>
      </c>
      <c r="G17" s="8">
        <v>542.31479230000002</v>
      </c>
      <c r="H17" s="8">
        <f t="shared" si="0"/>
        <v>27.8672264</v>
      </c>
    </row>
    <row r="18" spans="1:8" x14ac:dyDescent="0.25">
      <c r="A18" t="s">
        <v>14</v>
      </c>
      <c r="B18" t="s">
        <v>18</v>
      </c>
      <c r="C18" t="s">
        <v>24</v>
      </c>
      <c r="D18" s="8">
        <v>0</v>
      </c>
      <c r="E18" s="8">
        <v>0</v>
      </c>
      <c r="F18" s="8">
        <v>0</v>
      </c>
      <c r="G18" s="8">
        <v>3.2042486999999999</v>
      </c>
      <c r="H18" s="8">
        <f t="shared" si="0"/>
        <v>0</v>
      </c>
    </row>
    <row r="19" spans="1:8" x14ac:dyDescent="0.25">
      <c r="A19" t="s">
        <v>14</v>
      </c>
      <c r="B19" t="s">
        <v>18</v>
      </c>
      <c r="C19" t="s">
        <v>26</v>
      </c>
      <c r="D19" s="8">
        <v>0</v>
      </c>
      <c r="E19" s="8">
        <v>0</v>
      </c>
      <c r="F19" s="8">
        <v>0</v>
      </c>
      <c r="G19" s="8">
        <v>12.475771399999999</v>
      </c>
      <c r="H19" s="8">
        <f t="shared" si="0"/>
        <v>0</v>
      </c>
    </row>
    <row r="20" spans="1:8" x14ac:dyDescent="0.25">
      <c r="A20" t="s">
        <v>14</v>
      </c>
      <c r="B20" t="s">
        <v>18</v>
      </c>
      <c r="C20" t="s">
        <v>29</v>
      </c>
      <c r="D20" s="8">
        <v>0</v>
      </c>
      <c r="E20" s="8">
        <v>0</v>
      </c>
      <c r="F20" s="8">
        <v>0</v>
      </c>
      <c r="G20" s="8">
        <v>334.07147220000002</v>
      </c>
      <c r="H20" s="8">
        <f t="shared" si="0"/>
        <v>0</v>
      </c>
    </row>
    <row r="21" spans="1:8" x14ac:dyDescent="0.25">
      <c r="A21" t="s">
        <v>14</v>
      </c>
      <c r="B21" t="s">
        <v>18</v>
      </c>
      <c r="C21" t="s">
        <v>30</v>
      </c>
      <c r="D21" s="8">
        <v>0</v>
      </c>
      <c r="E21" s="8">
        <v>63.200052199999995</v>
      </c>
      <c r="F21" s="8">
        <v>0</v>
      </c>
      <c r="G21" s="8">
        <v>75.848766699999999</v>
      </c>
      <c r="H21" s="8">
        <f t="shared" si="0"/>
        <v>63.200052199999995</v>
      </c>
    </row>
    <row r="22" spans="1:8" x14ac:dyDescent="0.25">
      <c r="A22" t="s">
        <v>14</v>
      </c>
      <c r="B22" t="s">
        <v>18</v>
      </c>
      <c r="C22" t="s">
        <v>31</v>
      </c>
      <c r="D22" s="8">
        <v>0</v>
      </c>
      <c r="E22" s="8">
        <v>0</v>
      </c>
      <c r="F22" s="8">
        <v>0</v>
      </c>
      <c r="G22" s="8">
        <v>633.26737900000001</v>
      </c>
      <c r="H22" s="8">
        <f t="shared" si="0"/>
        <v>0</v>
      </c>
    </row>
    <row r="23" spans="1:8" x14ac:dyDescent="0.25">
      <c r="A23" t="s">
        <v>14</v>
      </c>
      <c r="B23" t="s">
        <v>18</v>
      </c>
      <c r="C23" t="s">
        <v>33</v>
      </c>
      <c r="D23" s="8">
        <v>0</v>
      </c>
      <c r="E23" s="8">
        <v>0</v>
      </c>
      <c r="F23" s="8">
        <v>0</v>
      </c>
      <c r="G23" s="8">
        <v>60.8032781</v>
      </c>
      <c r="H23" s="8">
        <f t="shared" si="0"/>
        <v>0</v>
      </c>
    </row>
    <row r="24" spans="1:8" x14ac:dyDescent="0.25">
      <c r="A24" t="s">
        <v>14</v>
      </c>
      <c r="B24" t="s">
        <v>20</v>
      </c>
      <c r="C24" t="s">
        <v>21</v>
      </c>
      <c r="D24" s="8">
        <v>20.2397685</v>
      </c>
      <c r="E24" s="8">
        <v>4058.2962930999997</v>
      </c>
      <c r="F24" s="8">
        <v>3856.5111037000001</v>
      </c>
      <c r="G24" s="8">
        <v>959.02908400000013</v>
      </c>
      <c r="H24" s="8">
        <f t="shared" si="0"/>
        <v>4078.5360615999998</v>
      </c>
    </row>
    <row r="25" spans="1:8" x14ac:dyDescent="0.25">
      <c r="A25" t="s">
        <v>14</v>
      </c>
      <c r="B25" t="s">
        <v>20</v>
      </c>
      <c r="C25" t="s">
        <v>36</v>
      </c>
      <c r="D25" s="8">
        <v>1.0689346</v>
      </c>
      <c r="E25" s="8">
        <v>143.94321040000008</v>
      </c>
      <c r="F25" s="8">
        <v>98.558545300000006</v>
      </c>
      <c r="G25" s="8">
        <v>19.808083499999999</v>
      </c>
      <c r="H25" s="8">
        <f t="shared" si="0"/>
        <v>145.01214500000009</v>
      </c>
    </row>
    <row r="26" spans="1:8" x14ac:dyDescent="0.25">
      <c r="A26" t="s">
        <v>14</v>
      </c>
      <c r="B26" t="s">
        <v>20</v>
      </c>
      <c r="C26" t="s">
        <v>37</v>
      </c>
      <c r="D26" s="8">
        <v>0.1779423</v>
      </c>
      <c r="E26" s="8">
        <v>58.687806700000003</v>
      </c>
      <c r="F26" s="8">
        <v>13.0920144</v>
      </c>
      <c r="G26" s="8">
        <v>8.5347861999999992</v>
      </c>
      <c r="H26" s="8">
        <f t="shared" si="0"/>
        <v>58.865749000000001</v>
      </c>
    </row>
    <row r="27" spans="1:8" x14ac:dyDescent="0.25">
      <c r="A27" t="s">
        <v>14</v>
      </c>
      <c r="B27" t="s">
        <v>20</v>
      </c>
      <c r="C27" t="s">
        <v>38</v>
      </c>
      <c r="D27" s="8">
        <v>0.33668799999999999</v>
      </c>
      <c r="E27" s="8">
        <v>25.680106099999993</v>
      </c>
      <c r="F27" s="8">
        <v>0</v>
      </c>
      <c r="G27" s="8">
        <v>0</v>
      </c>
      <c r="H27" s="8">
        <f t="shared" si="0"/>
        <v>26.016794099999991</v>
      </c>
    </row>
    <row r="28" spans="1:8" x14ac:dyDescent="0.25">
      <c r="A28" t="s">
        <v>217</v>
      </c>
      <c r="B28" t="s">
        <v>217</v>
      </c>
      <c r="C28" t="s">
        <v>9</v>
      </c>
      <c r="D28" s="8">
        <v>0</v>
      </c>
      <c r="E28" s="8">
        <v>841.66687539999964</v>
      </c>
      <c r="F28" s="8">
        <v>794.16269139999986</v>
      </c>
      <c r="G28" s="8">
        <v>782.74636329999976</v>
      </c>
      <c r="H28" s="8">
        <f t="shared" si="0"/>
        <v>841.66687539999964</v>
      </c>
    </row>
    <row r="29" spans="1:8" x14ac:dyDescent="0.25">
      <c r="A29" t="s">
        <v>217</v>
      </c>
      <c r="B29" t="s">
        <v>217</v>
      </c>
      <c r="C29" t="s">
        <v>12</v>
      </c>
      <c r="D29" s="8">
        <v>-1937.5947702000001</v>
      </c>
      <c r="E29" s="8">
        <v>-117849.77820259998</v>
      </c>
      <c r="F29" s="8">
        <v>-130234.50609279999</v>
      </c>
      <c r="G29" s="8">
        <v>-137794.477239</v>
      </c>
      <c r="H29" s="8">
        <f t="shared" si="0"/>
        <v>-119787.37297279997</v>
      </c>
    </row>
    <row r="30" spans="1:8" x14ac:dyDescent="0.25">
      <c r="A30" t="s">
        <v>217</v>
      </c>
      <c r="B30" t="s">
        <v>217</v>
      </c>
      <c r="C30" t="s">
        <v>39</v>
      </c>
      <c r="D30" s="8">
        <v>0</v>
      </c>
      <c r="E30" s="8">
        <v>9563.2064065999984</v>
      </c>
      <c r="F30" s="8">
        <v>3552.8113186</v>
      </c>
      <c r="G30" s="8">
        <v>0</v>
      </c>
      <c r="H30" s="8">
        <f t="shared" si="0"/>
        <v>9563.2064065999984</v>
      </c>
    </row>
    <row r="31" spans="1:8" x14ac:dyDescent="0.25">
      <c r="A31" t="s">
        <v>217</v>
      </c>
      <c r="B31" t="s">
        <v>217</v>
      </c>
      <c r="C31" t="s">
        <v>40</v>
      </c>
      <c r="D31" s="8">
        <v>0</v>
      </c>
      <c r="E31" s="8">
        <v>539.93850789999954</v>
      </c>
      <c r="F31" s="8">
        <v>187.42035550000014</v>
      </c>
      <c r="G31" s="8">
        <v>472.8594036999998</v>
      </c>
      <c r="H31" s="8">
        <f t="shared" si="0"/>
        <v>539.93850789999954</v>
      </c>
    </row>
    <row r="32" spans="1:8" x14ac:dyDescent="0.25">
      <c r="A32" t="s">
        <v>217</v>
      </c>
      <c r="B32" t="s">
        <v>217</v>
      </c>
      <c r="C32" t="s">
        <v>41</v>
      </c>
      <c r="D32" s="8">
        <v>0</v>
      </c>
      <c r="E32" s="8">
        <v>-19612.793966199988</v>
      </c>
      <c r="F32" s="8">
        <v>-4967.6900167000013</v>
      </c>
      <c r="G32" s="8">
        <v>-24551.0021418</v>
      </c>
      <c r="H32" s="8">
        <f t="shared" si="0"/>
        <v>-19612.793966199988</v>
      </c>
    </row>
    <row r="33" spans="1:8" x14ac:dyDescent="0.25">
      <c r="A33" t="s">
        <v>217</v>
      </c>
      <c r="B33" t="s">
        <v>217</v>
      </c>
      <c r="C33" t="s">
        <v>42</v>
      </c>
      <c r="D33" s="8">
        <v>0</v>
      </c>
      <c r="E33" s="8">
        <v>30790.660350900005</v>
      </c>
      <c r="F33" s="8">
        <v>33516.390938399985</v>
      </c>
      <c r="G33" s="8">
        <v>32506.861090899987</v>
      </c>
      <c r="H33" s="8">
        <f t="shared" si="0"/>
        <v>30790.660350900005</v>
      </c>
    </row>
    <row r="34" spans="1:8" x14ac:dyDescent="0.25">
      <c r="A34" t="s">
        <v>217</v>
      </c>
      <c r="B34" t="s">
        <v>217</v>
      </c>
      <c r="C34" t="s">
        <v>51</v>
      </c>
      <c r="D34" s="8">
        <v>6963.1561807999997</v>
      </c>
      <c r="E34" s="8">
        <v>128489.72284700001</v>
      </c>
      <c r="F34" s="8">
        <v>125430.78802830001</v>
      </c>
      <c r="G34" s="8">
        <v>125430.78802830001</v>
      </c>
      <c r="H34" s="8">
        <f t="shared" si="0"/>
        <v>135452.87902780002</v>
      </c>
    </row>
    <row r="35" spans="1:8" x14ac:dyDescent="0.25">
      <c r="A35" t="s">
        <v>217</v>
      </c>
      <c r="B35" t="s">
        <v>217</v>
      </c>
      <c r="C35" t="s">
        <v>43</v>
      </c>
      <c r="D35" s="8">
        <v>2.8852348000000001</v>
      </c>
      <c r="E35" s="8">
        <v>411.62683780000009</v>
      </c>
      <c r="F35" s="8">
        <v>414.5120725000001</v>
      </c>
      <c r="G35" s="8">
        <v>416.9164348000001</v>
      </c>
      <c r="H35" s="8">
        <f t="shared" si="0"/>
        <v>414.51207260000007</v>
      </c>
    </row>
    <row r="36" spans="1:8" x14ac:dyDescent="0.25">
      <c r="A36" t="s">
        <v>217</v>
      </c>
      <c r="B36" t="s">
        <v>217</v>
      </c>
      <c r="C36" t="s">
        <v>44</v>
      </c>
      <c r="D36" s="8">
        <v>0</v>
      </c>
      <c r="E36" s="8">
        <v>0</v>
      </c>
      <c r="F36" s="8">
        <v>0</v>
      </c>
      <c r="G36" s="8">
        <v>475.95679440000004</v>
      </c>
      <c r="H36" s="8">
        <f t="shared" si="0"/>
        <v>0</v>
      </c>
    </row>
    <row r="37" spans="1:8" x14ac:dyDescent="0.25">
      <c r="A37" t="s">
        <v>217</v>
      </c>
      <c r="B37" t="s">
        <v>217</v>
      </c>
      <c r="C37" t="s">
        <v>45</v>
      </c>
      <c r="D37" s="8">
        <v>0</v>
      </c>
      <c r="E37" s="8">
        <v>0</v>
      </c>
      <c r="F37" s="8">
        <v>0</v>
      </c>
      <c r="G37" s="8">
        <v>394.5548407</v>
      </c>
      <c r="H37" s="8">
        <f t="shared" si="0"/>
        <v>0</v>
      </c>
    </row>
    <row r="38" spans="1:8" x14ac:dyDescent="0.25">
      <c r="A38" t="s">
        <v>217</v>
      </c>
      <c r="B38" t="s">
        <v>217</v>
      </c>
      <c r="C38" t="s">
        <v>46</v>
      </c>
      <c r="D38" s="8">
        <v>0.1225977</v>
      </c>
      <c r="E38" s="8">
        <v>41.380090299999999</v>
      </c>
      <c r="F38" s="8">
        <v>25.709973799999993</v>
      </c>
      <c r="G38" s="8">
        <v>55.821430300000003</v>
      </c>
      <c r="H38" s="8">
        <f t="shared" si="0"/>
        <v>41.502687999999999</v>
      </c>
    </row>
    <row r="39" spans="1:8" x14ac:dyDescent="0.25">
      <c r="A39" t="s">
        <v>217</v>
      </c>
      <c r="B39" t="s">
        <v>217</v>
      </c>
      <c r="C39" t="s">
        <v>47</v>
      </c>
      <c r="D39" s="8">
        <v>189.3417388</v>
      </c>
      <c r="E39" s="8">
        <v>23862.360990499998</v>
      </c>
      <c r="F39" s="8">
        <v>19495.556252400002</v>
      </c>
      <c r="G39" s="8">
        <v>13092.781129399997</v>
      </c>
      <c r="H39" s="8">
        <f t="shared" si="0"/>
        <v>24051.702729299999</v>
      </c>
    </row>
    <row r="40" spans="1:8" x14ac:dyDescent="0.25">
      <c r="A40" t="s">
        <v>217</v>
      </c>
      <c r="B40" t="s">
        <v>217</v>
      </c>
      <c r="C40" t="s">
        <v>48</v>
      </c>
      <c r="D40" s="8">
        <v>0</v>
      </c>
      <c r="E40" s="8">
        <v>0</v>
      </c>
      <c r="F40" s="8">
        <v>0</v>
      </c>
      <c r="G40" s="8">
        <v>0</v>
      </c>
      <c r="H40" s="8">
        <f t="shared" si="0"/>
        <v>0</v>
      </c>
    </row>
    <row r="41" spans="1:8" x14ac:dyDescent="0.25">
      <c r="A41" t="s">
        <v>217</v>
      </c>
      <c r="B41" t="s">
        <v>217</v>
      </c>
      <c r="C41" t="s">
        <v>49</v>
      </c>
      <c r="D41" s="8">
        <v>-280.32928270000002</v>
      </c>
      <c r="E41" s="8">
        <v>-9846.146549799998</v>
      </c>
      <c r="F41" s="8">
        <v>-4645.985291099998</v>
      </c>
      <c r="G41" s="8">
        <v>-2985.3505325000006</v>
      </c>
      <c r="H41" s="8">
        <f t="shared" si="0"/>
        <v>-10126.475832499998</v>
      </c>
    </row>
    <row r="42" spans="1:8" x14ac:dyDescent="0.25">
      <c r="A42" t="s">
        <v>217</v>
      </c>
      <c r="B42" t="s">
        <v>217</v>
      </c>
      <c r="C42" t="s">
        <v>50</v>
      </c>
      <c r="D42" s="8">
        <v>0</v>
      </c>
      <c r="E42" s="8">
        <v>0</v>
      </c>
      <c r="F42" s="8">
        <v>179.18909089999994</v>
      </c>
      <c r="G42" s="8">
        <v>189.59776609999989</v>
      </c>
      <c r="H42" s="8">
        <f t="shared" si="0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1121-8A90-4671-B1B5-B59A22307E21}">
  <dimension ref="A1:AV158"/>
  <sheetViews>
    <sheetView topLeftCell="AE1" workbookViewId="0">
      <selection activeCell="AV1" sqref="AV1"/>
    </sheetView>
  </sheetViews>
  <sheetFormatPr defaultRowHeight="15" x14ac:dyDescent="0.25"/>
  <cols>
    <col min="2" max="2" width="9.5703125" bestFit="1" customWidth="1"/>
    <col min="20" max="20" width="34.5703125" bestFit="1" customWidth="1"/>
    <col min="21" max="21" width="16.28515625" bestFit="1" customWidth="1"/>
    <col min="22" max="22" width="12" bestFit="1" customWidth="1"/>
    <col min="23" max="25" width="12.7109375" bestFit="1" customWidth="1"/>
    <col min="26" max="27" width="21.140625" bestFit="1" customWidth="1"/>
    <col min="28" max="28" width="26.28515625" bestFit="1" customWidth="1"/>
    <col min="29" max="29" width="25.85546875" bestFit="1" customWidth="1"/>
    <col min="30" max="30" width="9.7109375" bestFit="1" customWidth="1"/>
    <col min="31" max="33" width="6.7109375" bestFit="1" customWidth="1"/>
    <col min="34" max="34" width="9.7109375" bestFit="1" customWidth="1"/>
    <col min="35" max="37" width="6.7109375" bestFit="1" customWidth="1"/>
    <col min="38" max="38" width="9.7109375" bestFit="1" customWidth="1"/>
    <col min="39" max="39" width="9.85546875" bestFit="1" customWidth="1"/>
    <col min="40" max="42" width="6.85546875" bestFit="1" customWidth="1"/>
    <col min="43" max="43" width="9.7109375" bestFit="1" customWidth="1"/>
    <col min="44" max="44" width="6.7109375" bestFit="1" customWidth="1"/>
    <col min="45" max="45" width="6.7109375" customWidth="1"/>
    <col min="46" max="47" width="6.71093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7" width="9.85546875" bestFit="1" customWidth="1"/>
    <col min="58" max="60" width="6.85546875" bestFit="1" customWidth="1"/>
    <col min="61" max="61" width="9.7109375" bestFit="1" customWidth="1"/>
    <col min="62" max="64" width="6.71093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4" width="9.85546875" bestFit="1" customWidth="1"/>
    <col min="75" max="75" width="11.28515625" bestFit="1" customWidth="1"/>
    <col min="76" max="177" width="16.28515625" bestFit="1" customWidth="1"/>
    <col min="178" max="178" width="11.28515625" bestFit="1" customWidth="1"/>
  </cols>
  <sheetData>
    <row r="1" spans="1:48" ht="60" x14ac:dyDescent="0.25">
      <c r="A1" t="s">
        <v>53</v>
      </c>
      <c r="B1" t="s">
        <v>12</v>
      </c>
      <c r="C1" s="13" t="s">
        <v>45</v>
      </c>
      <c r="D1" s="13" t="s">
        <v>44</v>
      </c>
      <c r="E1" s="13" t="s">
        <v>48</v>
      </c>
      <c r="F1" s="13" t="s">
        <v>47</v>
      </c>
      <c r="G1" s="13" t="s">
        <v>49</v>
      </c>
      <c r="H1" s="13" t="s">
        <v>46</v>
      </c>
      <c r="I1" s="13" t="s">
        <v>9</v>
      </c>
      <c r="J1" s="13" t="s">
        <v>42</v>
      </c>
      <c r="K1" s="13" t="s">
        <v>41</v>
      </c>
      <c r="L1" s="13" t="s">
        <v>258</v>
      </c>
      <c r="M1" s="13" t="s">
        <v>259</v>
      </c>
      <c r="N1" s="13" t="s">
        <v>40</v>
      </c>
      <c r="O1" s="13" t="s">
        <v>39</v>
      </c>
      <c r="P1" s="13" t="s">
        <v>43</v>
      </c>
      <c r="Q1" s="13" t="s">
        <v>50</v>
      </c>
      <c r="U1" s="5" t="s">
        <v>220</v>
      </c>
      <c r="AR1" t="s">
        <v>53</v>
      </c>
      <c r="AS1" s="13" t="s">
        <v>257</v>
      </c>
      <c r="AT1" s="13" t="s">
        <v>41</v>
      </c>
      <c r="AV1" s="32">
        <f>CORREL(AT2:AT158,AS2:AS158)</f>
        <v>-4.1178714281246941E-2</v>
      </c>
    </row>
    <row r="2" spans="1:48" x14ac:dyDescent="0.25">
      <c r="A2" s="14">
        <v>43465</v>
      </c>
      <c r="B2" s="102">
        <v>608801.19999999995</v>
      </c>
      <c r="C2" s="8">
        <v>0</v>
      </c>
      <c r="D2" s="8">
        <v>0</v>
      </c>
      <c r="E2" s="8">
        <v>47454</v>
      </c>
      <c r="F2" s="8">
        <v>9178</v>
      </c>
      <c r="G2" s="8">
        <v>9773</v>
      </c>
      <c r="H2" s="8">
        <v>438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6</v>
      </c>
      <c r="Q2" s="8">
        <v>0</v>
      </c>
      <c r="U2" t="s">
        <v>223</v>
      </c>
      <c r="V2" t="s">
        <v>224</v>
      </c>
      <c r="W2" t="s">
        <v>225</v>
      </c>
      <c r="X2" t="s">
        <v>226</v>
      </c>
      <c r="Y2" t="s">
        <v>218</v>
      </c>
      <c r="AR2" s="14">
        <v>43465</v>
      </c>
      <c r="AS2" s="15">
        <v>6615.4085999999998</v>
      </c>
      <c r="AT2" s="8">
        <v>0</v>
      </c>
    </row>
    <row r="3" spans="1:48" x14ac:dyDescent="0.25">
      <c r="A3" s="14">
        <v>43472</v>
      </c>
      <c r="B3" s="102">
        <v>608801.19999999995</v>
      </c>
      <c r="C3" s="8">
        <v>0</v>
      </c>
      <c r="D3" s="8">
        <v>0</v>
      </c>
      <c r="E3" s="8">
        <v>58979</v>
      </c>
      <c r="F3" s="8">
        <v>19795</v>
      </c>
      <c r="G3" s="8">
        <v>12391</v>
      </c>
      <c r="H3" s="8">
        <v>644</v>
      </c>
      <c r="I3" s="8">
        <v>0</v>
      </c>
      <c r="J3" s="8">
        <v>0</v>
      </c>
      <c r="K3" s="8">
        <v>26</v>
      </c>
      <c r="L3" s="8">
        <v>26</v>
      </c>
      <c r="M3" s="8">
        <v>0</v>
      </c>
      <c r="N3" s="8">
        <v>465</v>
      </c>
      <c r="O3" s="8">
        <v>0</v>
      </c>
      <c r="P3" s="8">
        <v>5</v>
      </c>
      <c r="Q3" s="8">
        <v>0</v>
      </c>
      <c r="AR3" s="14">
        <v>43472</v>
      </c>
      <c r="AS3" s="15">
        <v>3263.3362000000002</v>
      </c>
      <c r="AT3" s="8">
        <v>26</v>
      </c>
    </row>
    <row r="4" spans="1:48" x14ac:dyDescent="0.25">
      <c r="A4" s="14">
        <v>43479</v>
      </c>
      <c r="B4" s="102">
        <v>608801</v>
      </c>
      <c r="C4" s="8">
        <v>0</v>
      </c>
      <c r="D4" s="8">
        <v>0</v>
      </c>
      <c r="E4" s="8">
        <v>60808</v>
      </c>
      <c r="F4" s="8">
        <v>19309</v>
      </c>
      <c r="G4" s="8">
        <v>13135</v>
      </c>
      <c r="H4" s="8">
        <v>696</v>
      </c>
      <c r="I4" s="8">
        <v>45</v>
      </c>
      <c r="J4" s="8">
        <v>11</v>
      </c>
      <c r="K4" s="8">
        <v>26</v>
      </c>
      <c r="L4" s="8">
        <v>26</v>
      </c>
      <c r="M4" s="8">
        <v>0</v>
      </c>
      <c r="N4" s="8">
        <v>465</v>
      </c>
      <c r="O4" s="8">
        <v>0</v>
      </c>
      <c r="P4" s="8">
        <v>6</v>
      </c>
      <c r="Q4" s="8">
        <v>0</v>
      </c>
      <c r="T4" s="5" t="s">
        <v>263</v>
      </c>
      <c r="AR4" s="14">
        <v>43479</v>
      </c>
      <c r="AS4" s="15">
        <v>3421.3026</v>
      </c>
      <c r="AT4" s="8">
        <v>26</v>
      </c>
    </row>
    <row r="5" spans="1:48" x14ac:dyDescent="0.25">
      <c r="A5" s="14">
        <v>43486</v>
      </c>
      <c r="B5" s="102">
        <v>608801</v>
      </c>
      <c r="C5" s="8">
        <v>0</v>
      </c>
      <c r="D5" s="8">
        <v>0</v>
      </c>
      <c r="E5" s="8">
        <v>58033</v>
      </c>
      <c r="F5" s="8">
        <v>19429</v>
      </c>
      <c r="G5" s="8">
        <v>12850</v>
      </c>
      <c r="H5" s="8">
        <v>805</v>
      </c>
      <c r="I5" s="8">
        <v>45</v>
      </c>
      <c r="J5" s="8">
        <v>11</v>
      </c>
      <c r="K5" s="8">
        <v>26</v>
      </c>
      <c r="L5" s="8">
        <v>26</v>
      </c>
      <c r="M5" s="8">
        <v>0</v>
      </c>
      <c r="N5" s="8">
        <v>465</v>
      </c>
      <c r="O5" s="8">
        <v>0</v>
      </c>
      <c r="P5" s="8">
        <v>6</v>
      </c>
      <c r="Q5" s="8">
        <v>0</v>
      </c>
      <c r="T5" s="6" t="s">
        <v>360</v>
      </c>
      <c r="U5" s="7">
        <v>608801.19999999995</v>
      </c>
      <c r="V5" s="7">
        <v>37546978.200000003</v>
      </c>
      <c r="W5" s="7">
        <v>41447368</v>
      </c>
      <c r="X5" s="7">
        <v>43508944</v>
      </c>
      <c r="Y5" s="7">
        <v>123112091.40000001</v>
      </c>
      <c r="Z5">
        <f>SUM(U5:V5)</f>
        <v>38155779.400000006</v>
      </c>
      <c r="AA5" s="7">
        <v>41447368</v>
      </c>
      <c r="AB5" s="7">
        <v>43508944</v>
      </c>
      <c r="AR5" s="14">
        <v>43486</v>
      </c>
      <c r="AS5" s="15">
        <v>3393.0688</v>
      </c>
      <c r="AT5" s="8">
        <v>26</v>
      </c>
    </row>
    <row r="6" spans="1:48" x14ac:dyDescent="0.25">
      <c r="A6" s="14">
        <v>43493</v>
      </c>
      <c r="B6" s="102">
        <v>608801</v>
      </c>
      <c r="C6" s="8">
        <v>0</v>
      </c>
      <c r="D6" s="8">
        <v>0</v>
      </c>
      <c r="E6" s="8">
        <v>56963</v>
      </c>
      <c r="F6" s="8">
        <v>18283</v>
      </c>
      <c r="G6" s="8">
        <v>12986</v>
      </c>
      <c r="H6" s="8">
        <v>682</v>
      </c>
      <c r="I6" s="8">
        <v>44</v>
      </c>
      <c r="J6" s="8">
        <v>12</v>
      </c>
      <c r="K6" s="8">
        <v>26</v>
      </c>
      <c r="L6" s="8">
        <v>26</v>
      </c>
      <c r="M6" s="8">
        <v>0</v>
      </c>
      <c r="N6" s="8">
        <v>465</v>
      </c>
      <c r="O6" s="8">
        <v>0</v>
      </c>
      <c r="P6" s="8">
        <v>6</v>
      </c>
      <c r="Q6" s="8">
        <v>0</v>
      </c>
      <c r="T6" s="6" t="s">
        <v>337</v>
      </c>
      <c r="U6" s="7">
        <v>0</v>
      </c>
      <c r="V6" s="7">
        <v>0</v>
      </c>
      <c r="W6" s="7">
        <v>0</v>
      </c>
      <c r="X6" s="7">
        <v>137.4591188</v>
      </c>
      <c r="Y6" s="7">
        <v>137.4591188</v>
      </c>
      <c r="Z6">
        <f t="shared" ref="Z6:Z17" si="0">SUM(U6:V6)</f>
        <v>0</v>
      </c>
      <c r="AA6" s="7">
        <v>0</v>
      </c>
      <c r="AB6" s="7">
        <v>1188.6176145019997</v>
      </c>
      <c r="AR6" s="14">
        <v>43493</v>
      </c>
      <c r="AS6" s="15">
        <v>3188.2903999999999</v>
      </c>
      <c r="AT6" s="8">
        <v>26</v>
      </c>
    </row>
    <row r="7" spans="1:48" x14ac:dyDescent="0.25">
      <c r="A7" s="14">
        <v>43500</v>
      </c>
      <c r="B7" s="102">
        <v>767263</v>
      </c>
      <c r="C7" s="8">
        <v>0</v>
      </c>
      <c r="D7" s="8">
        <v>0</v>
      </c>
      <c r="E7" s="8">
        <v>57483</v>
      </c>
      <c r="F7" s="8">
        <v>18933</v>
      </c>
      <c r="G7" s="8">
        <v>13186</v>
      </c>
      <c r="H7" s="8">
        <v>1106</v>
      </c>
      <c r="I7" s="8">
        <v>44</v>
      </c>
      <c r="J7" s="8">
        <v>11</v>
      </c>
      <c r="K7" s="8">
        <v>31</v>
      </c>
      <c r="L7" s="8">
        <v>31</v>
      </c>
      <c r="M7" s="8">
        <v>0</v>
      </c>
      <c r="N7" s="8">
        <v>565</v>
      </c>
      <c r="O7" s="8">
        <v>0</v>
      </c>
      <c r="P7" s="8">
        <v>7</v>
      </c>
      <c r="Q7" s="8">
        <v>0</v>
      </c>
      <c r="T7" s="6" t="s">
        <v>338</v>
      </c>
      <c r="U7" s="7">
        <v>0</v>
      </c>
      <c r="V7" s="7">
        <v>0</v>
      </c>
      <c r="W7" s="7">
        <v>0</v>
      </c>
      <c r="X7" s="7">
        <v>1188.6176145019997</v>
      </c>
      <c r="Y7" s="7">
        <v>1188.6176145019997</v>
      </c>
      <c r="Z7">
        <f t="shared" si="0"/>
        <v>0</v>
      </c>
      <c r="AA7" s="7">
        <v>2850821</v>
      </c>
      <c r="AB7" s="7">
        <v>2993437</v>
      </c>
      <c r="AR7" s="14">
        <v>43500</v>
      </c>
      <c r="AS7" s="15">
        <v>2747.8924000000002</v>
      </c>
      <c r="AT7" s="8">
        <v>31</v>
      </c>
    </row>
    <row r="8" spans="1:48" x14ac:dyDescent="0.25">
      <c r="A8" s="14">
        <v>43507</v>
      </c>
      <c r="B8" s="102">
        <v>767263</v>
      </c>
      <c r="C8" s="8">
        <v>0</v>
      </c>
      <c r="D8" s="8">
        <v>0</v>
      </c>
      <c r="E8" s="8">
        <v>56343</v>
      </c>
      <c r="F8" s="8">
        <v>16420</v>
      </c>
      <c r="G8" s="8">
        <v>13094</v>
      </c>
      <c r="H8" s="8">
        <v>1769</v>
      </c>
      <c r="I8" s="8">
        <v>46</v>
      </c>
      <c r="J8" s="8">
        <v>10</v>
      </c>
      <c r="K8" s="8">
        <v>31</v>
      </c>
      <c r="L8" s="8">
        <v>31</v>
      </c>
      <c r="M8" s="8">
        <v>0</v>
      </c>
      <c r="N8" s="8">
        <v>565</v>
      </c>
      <c r="O8" s="8">
        <v>0</v>
      </c>
      <c r="P8" s="8">
        <v>5</v>
      </c>
      <c r="Q8" s="8">
        <v>0</v>
      </c>
      <c r="T8" s="6" t="s">
        <v>339</v>
      </c>
      <c r="U8" s="7">
        <v>47454</v>
      </c>
      <c r="V8" s="7">
        <v>3392753</v>
      </c>
      <c r="W8" s="7">
        <v>2850821</v>
      </c>
      <c r="X8" s="7">
        <v>2993437</v>
      </c>
      <c r="Y8" s="7">
        <v>9284465</v>
      </c>
      <c r="Z8">
        <f t="shared" si="0"/>
        <v>3440207</v>
      </c>
      <c r="AA8" s="7">
        <v>945012</v>
      </c>
      <c r="AB8" s="7">
        <v>634649</v>
      </c>
      <c r="AR8" s="14">
        <v>43507</v>
      </c>
      <c r="AS8" s="15">
        <v>3057.8366000000001</v>
      </c>
      <c r="AT8" s="8">
        <v>31</v>
      </c>
    </row>
    <row r="9" spans="1:48" x14ac:dyDescent="0.25">
      <c r="A9" s="14">
        <v>43514</v>
      </c>
      <c r="B9" s="102">
        <v>767263</v>
      </c>
      <c r="C9" s="8">
        <v>0</v>
      </c>
      <c r="D9" s="8">
        <v>0</v>
      </c>
      <c r="E9" s="8">
        <v>61250</v>
      </c>
      <c r="F9" s="8">
        <v>19183</v>
      </c>
      <c r="G9" s="8">
        <v>14150</v>
      </c>
      <c r="H9" s="8">
        <v>919</v>
      </c>
      <c r="I9" s="8">
        <v>41</v>
      </c>
      <c r="J9" s="8">
        <v>12</v>
      </c>
      <c r="K9" s="8">
        <v>31</v>
      </c>
      <c r="L9" s="8">
        <v>31</v>
      </c>
      <c r="M9" s="8">
        <v>0</v>
      </c>
      <c r="N9" s="8">
        <v>565</v>
      </c>
      <c r="O9" s="8">
        <v>0</v>
      </c>
      <c r="P9" s="8">
        <v>9</v>
      </c>
      <c r="Q9" s="8">
        <v>0</v>
      </c>
      <c r="T9" s="6" t="s">
        <v>340</v>
      </c>
      <c r="U9" s="7">
        <v>9178</v>
      </c>
      <c r="V9" s="7">
        <v>1156685</v>
      </c>
      <c r="W9" s="7">
        <v>945012</v>
      </c>
      <c r="X9" s="7">
        <v>634649</v>
      </c>
      <c r="Y9" s="7">
        <v>2745524</v>
      </c>
      <c r="Z9">
        <f t="shared" si="0"/>
        <v>1165863</v>
      </c>
      <c r="AA9" s="7">
        <v>161971</v>
      </c>
      <c r="AB9" s="7">
        <v>104077</v>
      </c>
      <c r="AR9" s="14">
        <v>43514</v>
      </c>
      <c r="AS9" s="15">
        <v>3139.7464</v>
      </c>
      <c r="AT9" s="8">
        <v>31</v>
      </c>
    </row>
    <row r="10" spans="1:48" x14ac:dyDescent="0.25">
      <c r="A10" s="14">
        <v>43521</v>
      </c>
      <c r="B10" s="102">
        <v>767263</v>
      </c>
      <c r="C10" s="8">
        <v>0</v>
      </c>
      <c r="D10" s="8">
        <v>0</v>
      </c>
      <c r="E10" s="8">
        <v>74432</v>
      </c>
      <c r="F10" s="8">
        <v>19747</v>
      </c>
      <c r="G10" s="8">
        <v>12430</v>
      </c>
      <c r="H10" s="8">
        <v>32495</v>
      </c>
      <c r="I10" s="8">
        <v>42</v>
      </c>
      <c r="J10" s="8">
        <v>10</v>
      </c>
      <c r="K10" s="8">
        <v>31</v>
      </c>
      <c r="L10" s="8">
        <v>31</v>
      </c>
      <c r="M10" s="8">
        <v>0</v>
      </c>
      <c r="N10" s="8">
        <v>565</v>
      </c>
      <c r="O10" s="8">
        <v>0</v>
      </c>
      <c r="P10" s="8">
        <v>9</v>
      </c>
      <c r="Q10" s="8">
        <v>0</v>
      </c>
      <c r="T10" s="6" t="s">
        <v>341</v>
      </c>
      <c r="U10" s="7">
        <v>9773</v>
      </c>
      <c r="V10" s="7">
        <v>343262</v>
      </c>
      <c r="W10" s="7">
        <v>161971</v>
      </c>
      <c r="X10" s="7">
        <v>104077</v>
      </c>
      <c r="Y10" s="7">
        <v>619083</v>
      </c>
      <c r="Z10">
        <f t="shared" si="0"/>
        <v>353035</v>
      </c>
      <c r="AA10" s="7">
        <v>91853</v>
      </c>
      <c r="AB10" s="7">
        <v>199431</v>
      </c>
      <c r="AR10" s="14">
        <v>43521</v>
      </c>
      <c r="AS10" s="15">
        <v>3260.9104000000002</v>
      </c>
      <c r="AT10" s="8">
        <v>31</v>
      </c>
    </row>
    <row r="11" spans="1:48" x14ac:dyDescent="0.25">
      <c r="A11" s="14">
        <v>43528</v>
      </c>
      <c r="B11" s="102">
        <v>775124</v>
      </c>
      <c r="C11" s="8">
        <v>0</v>
      </c>
      <c r="D11" s="8">
        <v>0</v>
      </c>
      <c r="E11" s="8">
        <v>94224</v>
      </c>
      <c r="F11" s="8">
        <v>25032</v>
      </c>
      <c r="G11" s="8">
        <v>8590</v>
      </c>
      <c r="H11" s="8">
        <v>26387</v>
      </c>
      <c r="I11" s="8">
        <v>42</v>
      </c>
      <c r="J11" s="8">
        <v>10</v>
      </c>
      <c r="K11" s="8">
        <v>77</v>
      </c>
      <c r="L11" s="8">
        <v>77</v>
      </c>
      <c r="M11" s="8">
        <v>0</v>
      </c>
      <c r="N11" s="8">
        <v>561</v>
      </c>
      <c r="O11" s="8">
        <v>30</v>
      </c>
      <c r="P11" s="8">
        <v>9</v>
      </c>
      <c r="Q11" s="8">
        <v>0</v>
      </c>
      <c r="T11" s="6" t="s">
        <v>342</v>
      </c>
      <c r="U11" s="7">
        <v>438</v>
      </c>
      <c r="V11" s="7">
        <v>147837</v>
      </c>
      <c r="W11" s="7">
        <v>91853</v>
      </c>
      <c r="X11" s="7">
        <v>199431</v>
      </c>
      <c r="Y11" s="7">
        <v>439559</v>
      </c>
      <c r="Z11">
        <f t="shared" si="0"/>
        <v>148275</v>
      </c>
      <c r="AA11" s="7">
        <v>2073</v>
      </c>
      <c r="AB11" s="7">
        <v>2043.1999999999998</v>
      </c>
      <c r="AR11" s="14">
        <v>43528</v>
      </c>
      <c r="AS11" s="15">
        <v>3272.5954000000002</v>
      </c>
      <c r="AT11" s="8">
        <v>77</v>
      </c>
    </row>
    <row r="12" spans="1:48" x14ac:dyDescent="0.25">
      <c r="A12" s="14">
        <v>43535</v>
      </c>
      <c r="B12" s="102">
        <v>775124</v>
      </c>
      <c r="C12" s="8">
        <v>0</v>
      </c>
      <c r="D12" s="8">
        <v>0</v>
      </c>
      <c r="E12" s="8">
        <v>93231</v>
      </c>
      <c r="F12" s="8">
        <v>24805</v>
      </c>
      <c r="G12" s="8">
        <v>9176</v>
      </c>
      <c r="H12" s="8">
        <v>1668</v>
      </c>
      <c r="I12" s="8">
        <v>40</v>
      </c>
      <c r="J12" s="8">
        <v>10</v>
      </c>
      <c r="K12" s="8">
        <v>77</v>
      </c>
      <c r="L12" s="8">
        <v>77</v>
      </c>
      <c r="M12" s="8">
        <v>0</v>
      </c>
      <c r="N12" s="8">
        <v>561</v>
      </c>
      <c r="O12" s="8">
        <v>30</v>
      </c>
      <c r="P12" s="8">
        <v>10</v>
      </c>
      <c r="Q12" s="8">
        <v>0</v>
      </c>
      <c r="T12" s="6" t="s">
        <v>343</v>
      </c>
      <c r="U12" s="7">
        <v>0</v>
      </c>
      <c r="V12" s="7">
        <v>2197</v>
      </c>
      <c r="W12" s="7">
        <v>2073</v>
      </c>
      <c r="X12" s="7">
        <v>2043.1999999999998</v>
      </c>
      <c r="Y12" s="7">
        <v>6313.2000000000007</v>
      </c>
      <c r="Z12">
        <f t="shared" si="0"/>
        <v>2197</v>
      </c>
      <c r="AA12" s="7">
        <v>664</v>
      </c>
      <c r="AB12" s="7">
        <v>644</v>
      </c>
      <c r="AR12" s="14">
        <v>43535</v>
      </c>
      <c r="AS12" s="15">
        <v>3435.9016000000001</v>
      </c>
      <c r="AT12" s="8">
        <v>77</v>
      </c>
    </row>
    <row r="13" spans="1:48" x14ac:dyDescent="0.25">
      <c r="A13" s="14">
        <v>43542</v>
      </c>
      <c r="B13" s="102">
        <v>775124</v>
      </c>
      <c r="C13" s="8">
        <v>0</v>
      </c>
      <c r="D13" s="8">
        <v>0</v>
      </c>
      <c r="E13" s="8">
        <v>93710</v>
      </c>
      <c r="F13" s="8">
        <v>31185</v>
      </c>
      <c r="G13" s="8">
        <v>9200</v>
      </c>
      <c r="H13" s="8">
        <v>834</v>
      </c>
      <c r="I13" s="8">
        <v>47</v>
      </c>
      <c r="J13" s="8">
        <v>12</v>
      </c>
      <c r="K13" s="8">
        <v>77</v>
      </c>
      <c r="L13" s="8">
        <v>77</v>
      </c>
      <c r="M13" s="8">
        <v>0</v>
      </c>
      <c r="N13" s="8">
        <v>561</v>
      </c>
      <c r="O13" s="8">
        <v>30</v>
      </c>
      <c r="P13" s="8">
        <v>12</v>
      </c>
      <c r="Q13" s="8">
        <v>0</v>
      </c>
      <c r="T13" s="6" t="s">
        <v>344</v>
      </c>
      <c r="U13" s="7">
        <v>0</v>
      </c>
      <c r="V13" s="7">
        <v>610</v>
      </c>
      <c r="W13" s="7">
        <v>664</v>
      </c>
      <c r="X13" s="7">
        <v>644</v>
      </c>
      <c r="Y13" s="7">
        <v>1918</v>
      </c>
      <c r="Z13">
        <f t="shared" si="0"/>
        <v>610</v>
      </c>
      <c r="AA13" s="7">
        <v>673.99999999999977</v>
      </c>
      <c r="AB13" s="7">
        <v>3331.0000000000005</v>
      </c>
      <c r="AR13" s="14">
        <v>43542</v>
      </c>
      <c r="AS13" s="15">
        <v>3799.297</v>
      </c>
      <c r="AT13" s="8">
        <v>77</v>
      </c>
    </row>
    <row r="14" spans="1:48" x14ac:dyDescent="0.25">
      <c r="A14" s="14">
        <v>43549</v>
      </c>
      <c r="B14" s="102">
        <v>775124</v>
      </c>
      <c r="C14" s="8">
        <v>0</v>
      </c>
      <c r="D14" s="8">
        <v>0</v>
      </c>
      <c r="E14" s="8">
        <v>82424</v>
      </c>
      <c r="F14" s="8">
        <v>23781</v>
      </c>
      <c r="G14" s="8">
        <v>8271</v>
      </c>
      <c r="H14" s="8">
        <v>722</v>
      </c>
      <c r="I14" s="8">
        <v>46</v>
      </c>
      <c r="J14" s="8">
        <v>11</v>
      </c>
      <c r="K14" s="8">
        <v>77</v>
      </c>
      <c r="L14" s="8">
        <v>77</v>
      </c>
      <c r="M14" s="8">
        <v>0</v>
      </c>
      <c r="N14" s="8">
        <v>561</v>
      </c>
      <c r="O14" s="8">
        <v>30</v>
      </c>
      <c r="P14" s="8">
        <v>11</v>
      </c>
      <c r="Q14" s="8">
        <v>0</v>
      </c>
      <c r="T14" s="6" t="s">
        <v>345</v>
      </c>
      <c r="U14" s="7">
        <v>0</v>
      </c>
      <c r="V14" s="7">
        <v>2661</v>
      </c>
      <c r="W14" s="7">
        <v>673.99999999999977</v>
      </c>
      <c r="X14" s="7">
        <v>3331.0000000000005</v>
      </c>
      <c r="Y14" s="7">
        <v>6665.9999999999964</v>
      </c>
      <c r="Z14">
        <f t="shared" si="0"/>
        <v>2661</v>
      </c>
      <c r="AA14" s="7">
        <v>5046.0000000000018</v>
      </c>
      <c r="AB14" s="7">
        <v>12730.999999999996</v>
      </c>
      <c r="AR14" s="14">
        <v>43549</v>
      </c>
      <c r="AS14" s="15">
        <v>3630.0434</v>
      </c>
      <c r="AT14" s="8">
        <v>77</v>
      </c>
    </row>
    <row r="15" spans="1:48" x14ac:dyDescent="0.25">
      <c r="A15" s="14">
        <v>43556</v>
      </c>
      <c r="B15" s="102">
        <v>624704</v>
      </c>
      <c r="C15" s="8">
        <v>0</v>
      </c>
      <c r="D15" s="8">
        <v>0</v>
      </c>
      <c r="E15" s="8">
        <v>104831</v>
      </c>
      <c r="F15" s="8">
        <v>30451</v>
      </c>
      <c r="G15" s="8">
        <v>8727</v>
      </c>
      <c r="H15" s="8">
        <v>1195</v>
      </c>
      <c r="I15" s="8">
        <v>43</v>
      </c>
      <c r="J15" s="8">
        <v>11</v>
      </c>
      <c r="K15" s="8">
        <v>51</v>
      </c>
      <c r="L15" s="8">
        <v>51</v>
      </c>
      <c r="M15" s="8">
        <v>0</v>
      </c>
      <c r="N15" s="8">
        <v>356</v>
      </c>
      <c r="O15" s="8">
        <v>7</v>
      </c>
      <c r="P15" s="8">
        <v>12</v>
      </c>
      <c r="Q15" s="8">
        <v>0</v>
      </c>
      <c r="T15" s="6" t="s">
        <v>346</v>
      </c>
      <c r="U15" s="7">
        <v>0</v>
      </c>
      <c r="V15" s="7">
        <v>14537</v>
      </c>
      <c r="W15" s="7">
        <v>5046.0000000000018</v>
      </c>
      <c r="X15" s="7">
        <v>12730.999999999996</v>
      </c>
      <c r="Y15" s="7">
        <v>32313.999999999982</v>
      </c>
      <c r="Z15">
        <f t="shared" si="0"/>
        <v>14537</v>
      </c>
      <c r="AA15" s="7">
        <v>1596</v>
      </c>
      <c r="AB15" s="7">
        <v>0</v>
      </c>
      <c r="AR15" s="14">
        <v>43556</v>
      </c>
      <c r="AS15" s="15">
        <v>3265.643</v>
      </c>
      <c r="AT15" s="8">
        <v>51</v>
      </c>
    </row>
    <row r="16" spans="1:48" x14ac:dyDescent="0.25">
      <c r="A16" s="14">
        <v>43563</v>
      </c>
      <c r="B16" s="102">
        <v>624704</v>
      </c>
      <c r="C16" s="8">
        <v>0</v>
      </c>
      <c r="D16" s="8">
        <v>0</v>
      </c>
      <c r="E16" s="8">
        <v>98924</v>
      </c>
      <c r="F16" s="8">
        <v>27654</v>
      </c>
      <c r="G16" s="8">
        <v>7655</v>
      </c>
      <c r="H16" s="8">
        <v>785</v>
      </c>
      <c r="I16" s="8">
        <v>45</v>
      </c>
      <c r="J16" s="8">
        <v>11</v>
      </c>
      <c r="K16" s="8">
        <v>51</v>
      </c>
      <c r="L16" s="8">
        <v>51</v>
      </c>
      <c r="M16" s="8">
        <v>0</v>
      </c>
      <c r="N16" s="8">
        <v>356</v>
      </c>
      <c r="O16" s="8">
        <v>7</v>
      </c>
      <c r="P16" s="8">
        <v>10</v>
      </c>
      <c r="Q16" s="8">
        <v>0</v>
      </c>
      <c r="T16" s="6" t="s">
        <v>347</v>
      </c>
      <c r="U16" s="7">
        <v>0</v>
      </c>
      <c r="V16" s="7">
        <v>4296</v>
      </c>
      <c r="W16" s="7">
        <v>1596</v>
      </c>
      <c r="X16" s="7">
        <v>0</v>
      </c>
      <c r="Y16" s="7">
        <v>5892</v>
      </c>
      <c r="Z16">
        <f>AVERAGE(U16:V16)</f>
        <v>2148</v>
      </c>
      <c r="AA16" s="7">
        <v>16.576923076923077</v>
      </c>
      <c r="AB16" s="7">
        <v>16.673076923076923</v>
      </c>
      <c r="AR16" s="14">
        <v>43563</v>
      </c>
      <c r="AS16" s="15">
        <v>2913.1082000000001</v>
      </c>
      <c r="AT16" s="8">
        <v>51</v>
      </c>
    </row>
    <row r="17" spans="1:46" x14ac:dyDescent="0.25">
      <c r="A17" s="14">
        <v>43570</v>
      </c>
      <c r="B17" s="102">
        <v>624704</v>
      </c>
      <c r="C17" s="8">
        <v>0</v>
      </c>
      <c r="D17" s="8">
        <v>0</v>
      </c>
      <c r="E17" s="8">
        <v>95702</v>
      </c>
      <c r="F17" s="8">
        <v>26479</v>
      </c>
      <c r="G17" s="8">
        <v>7761</v>
      </c>
      <c r="H17" s="8">
        <v>1124</v>
      </c>
      <c r="I17" s="8">
        <v>45</v>
      </c>
      <c r="J17" s="8">
        <v>10</v>
      </c>
      <c r="K17" s="8">
        <v>51</v>
      </c>
      <c r="L17" s="8">
        <v>51</v>
      </c>
      <c r="M17" s="8">
        <v>0</v>
      </c>
      <c r="N17" s="8">
        <v>356</v>
      </c>
      <c r="O17" s="8">
        <v>7</v>
      </c>
      <c r="P17" s="8">
        <v>16</v>
      </c>
      <c r="Q17" s="8">
        <v>0</v>
      </c>
      <c r="T17" s="6" t="s">
        <v>349</v>
      </c>
      <c r="U17" s="7">
        <v>6</v>
      </c>
      <c r="V17" s="7">
        <v>16.46153846153846</v>
      </c>
      <c r="W17" s="7">
        <v>16.576923076923077</v>
      </c>
      <c r="X17" s="7">
        <v>16.673076923076923</v>
      </c>
      <c r="Y17" s="7">
        <v>16.503184713375795</v>
      </c>
      <c r="Z17">
        <f t="shared" si="0"/>
        <v>22.46153846153846</v>
      </c>
      <c r="AA17" s="7">
        <v>-10.576923076923077</v>
      </c>
      <c r="AB17" s="7">
        <v>-11.191311813192309</v>
      </c>
      <c r="AR17" s="14">
        <v>43570</v>
      </c>
      <c r="AS17" s="15">
        <v>3123.5473999999999</v>
      </c>
      <c r="AT17" s="8">
        <v>51</v>
      </c>
    </row>
    <row r="18" spans="1:46" x14ac:dyDescent="0.25">
      <c r="A18" s="14">
        <v>43577</v>
      </c>
      <c r="B18" s="102">
        <v>624704</v>
      </c>
      <c r="C18" s="8">
        <v>0</v>
      </c>
      <c r="D18" s="8">
        <v>0</v>
      </c>
      <c r="E18" s="8">
        <v>92446</v>
      </c>
      <c r="F18" s="8">
        <v>25514</v>
      </c>
      <c r="G18" s="8">
        <v>7194</v>
      </c>
      <c r="H18" s="8">
        <v>892</v>
      </c>
      <c r="I18" s="8">
        <v>42</v>
      </c>
      <c r="J18" s="8">
        <v>12</v>
      </c>
      <c r="K18" s="8">
        <v>51</v>
      </c>
      <c r="L18" s="8">
        <v>51</v>
      </c>
      <c r="M18" s="8">
        <v>0</v>
      </c>
      <c r="N18" s="8">
        <v>356</v>
      </c>
      <c r="O18" s="8">
        <v>7</v>
      </c>
      <c r="P18" s="8">
        <v>16</v>
      </c>
      <c r="Q18" s="8">
        <v>0</v>
      </c>
      <c r="T18" s="6" t="s">
        <v>348</v>
      </c>
      <c r="U18" s="7">
        <v>0</v>
      </c>
      <c r="V18" s="7">
        <v>0</v>
      </c>
      <c r="W18" s="7">
        <v>-10.576923076923077</v>
      </c>
      <c r="X18" s="7">
        <v>-11.191311813192309</v>
      </c>
      <c r="Y18" s="7">
        <v>-7.2098612374904452</v>
      </c>
      <c r="AR18" s="14">
        <v>43577</v>
      </c>
      <c r="AS18" s="15">
        <v>2910.5718000000002</v>
      </c>
      <c r="AT18" s="8">
        <v>51</v>
      </c>
    </row>
    <row r="19" spans="1:46" x14ac:dyDescent="0.25">
      <c r="A19" s="14">
        <v>43584</v>
      </c>
      <c r="B19" s="102">
        <v>624704</v>
      </c>
      <c r="C19" s="8">
        <v>0</v>
      </c>
      <c r="D19" s="8">
        <v>0</v>
      </c>
      <c r="E19" s="8">
        <v>101668</v>
      </c>
      <c r="F19" s="8">
        <v>16526</v>
      </c>
      <c r="G19" s="8">
        <v>8454</v>
      </c>
      <c r="H19" s="8">
        <v>748</v>
      </c>
      <c r="I19" s="8">
        <v>45</v>
      </c>
      <c r="J19" s="8">
        <v>10</v>
      </c>
      <c r="K19" s="8">
        <v>51</v>
      </c>
      <c r="L19" s="8">
        <v>51</v>
      </c>
      <c r="M19" s="8">
        <v>0</v>
      </c>
      <c r="N19" s="8">
        <v>356</v>
      </c>
      <c r="O19" s="8">
        <v>7</v>
      </c>
      <c r="P19" s="8">
        <v>17</v>
      </c>
      <c r="Q19" s="8">
        <v>0</v>
      </c>
      <c r="AR19" s="14">
        <v>43584</v>
      </c>
      <c r="AS19" s="15">
        <v>3988.79</v>
      </c>
      <c r="AT19" s="8">
        <v>51</v>
      </c>
    </row>
    <row r="20" spans="1:46" x14ac:dyDescent="0.25">
      <c r="A20" s="14">
        <v>43591</v>
      </c>
      <c r="B20" s="102">
        <v>785440</v>
      </c>
      <c r="C20" s="8">
        <v>0</v>
      </c>
      <c r="D20" s="8">
        <v>0</v>
      </c>
      <c r="E20" s="8">
        <v>90543</v>
      </c>
      <c r="F20" s="8">
        <v>23134</v>
      </c>
      <c r="G20" s="8">
        <v>6937</v>
      </c>
      <c r="H20" s="8">
        <v>7950</v>
      </c>
      <c r="I20" s="8">
        <v>46</v>
      </c>
      <c r="J20" s="8">
        <v>9</v>
      </c>
      <c r="K20" s="8">
        <v>67</v>
      </c>
      <c r="L20" s="8">
        <v>67</v>
      </c>
      <c r="M20" s="8">
        <v>0</v>
      </c>
      <c r="N20" s="8">
        <v>326</v>
      </c>
      <c r="O20" s="8">
        <v>253</v>
      </c>
      <c r="P20" s="8">
        <v>18</v>
      </c>
      <c r="Q20" s="8">
        <v>0</v>
      </c>
      <c r="AR20" s="14">
        <v>43591</v>
      </c>
      <c r="AS20" s="15">
        <v>3560.835</v>
      </c>
      <c r="AT20" s="8">
        <v>67</v>
      </c>
    </row>
    <row r="21" spans="1:46" x14ac:dyDescent="0.25">
      <c r="A21" s="14">
        <v>43598</v>
      </c>
      <c r="B21" s="102">
        <v>785440</v>
      </c>
      <c r="C21" s="8">
        <v>0</v>
      </c>
      <c r="D21" s="8">
        <v>0</v>
      </c>
      <c r="E21" s="8">
        <v>90074</v>
      </c>
      <c r="F21" s="8">
        <v>26977</v>
      </c>
      <c r="G21" s="8">
        <v>7390</v>
      </c>
      <c r="H21" s="8">
        <v>1955</v>
      </c>
      <c r="I21" s="8">
        <v>44</v>
      </c>
      <c r="J21" s="8">
        <v>12</v>
      </c>
      <c r="K21" s="8">
        <v>67</v>
      </c>
      <c r="L21" s="8">
        <v>67</v>
      </c>
      <c r="M21" s="8">
        <v>0</v>
      </c>
      <c r="N21" s="8">
        <v>326</v>
      </c>
      <c r="O21" s="8">
        <v>253</v>
      </c>
      <c r="P21" s="8">
        <v>19</v>
      </c>
      <c r="Q21" s="8">
        <v>0</v>
      </c>
      <c r="AR21" s="14">
        <v>43598</v>
      </c>
      <c r="AS21" s="15">
        <v>2444.9870000000001</v>
      </c>
      <c r="AT21" s="8">
        <v>67</v>
      </c>
    </row>
    <row r="22" spans="1:46" x14ac:dyDescent="0.25">
      <c r="A22" s="14">
        <v>43605</v>
      </c>
      <c r="B22" s="102">
        <v>785440</v>
      </c>
      <c r="C22" s="8">
        <v>0</v>
      </c>
      <c r="D22" s="8">
        <v>0</v>
      </c>
      <c r="E22" s="8">
        <v>77219</v>
      </c>
      <c r="F22" s="8">
        <v>25120</v>
      </c>
      <c r="G22" s="8">
        <v>6252</v>
      </c>
      <c r="H22" s="8">
        <v>1411</v>
      </c>
      <c r="I22" s="8">
        <v>43</v>
      </c>
      <c r="J22" s="8">
        <v>10</v>
      </c>
      <c r="K22" s="8">
        <v>67</v>
      </c>
      <c r="L22" s="8">
        <v>67</v>
      </c>
      <c r="M22" s="8">
        <v>0</v>
      </c>
      <c r="N22" s="8">
        <v>326</v>
      </c>
      <c r="O22" s="8">
        <v>253</v>
      </c>
      <c r="P22" s="8">
        <v>22</v>
      </c>
      <c r="Q22" s="8">
        <v>0</v>
      </c>
      <c r="AR22" s="14">
        <v>43605</v>
      </c>
      <c r="AS22" s="15">
        <v>2062.4340000000002</v>
      </c>
      <c r="AT22" s="8">
        <v>67</v>
      </c>
    </row>
    <row r="23" spans="1:46" x14ac:dyDescent="0.25">
      <c r="A23" s="14">
        <v>43612</v>
      </c>
      <c r="B23" s="102">
        <v>785440</v>
      </c>
      <c r="C23" s="8">
        <v>0</v>
      </c>
      <c r="D23" s="8">
        <v>0</v>
      </c>
      <c r="E23" s="8">
        <v>65132</v>
      </c>
      <c r="F23" s="8">
        <v>20752</v>
      </c>
      <c r="G23" s="8">
        <v>6057</v>
      </c>
      <c r="H23" s="8">
        <v>1155</v>
      </c>
      <c r="I23" s="8">
        <v>45</v>
      </c>
      <c r="J23" s="8">
        <v>9</v>
      </c>
      <c r="K23" s="8">
        <v>67</v>
      </c>
      <c r="L23" s="8">
        <v>67</v>
      </c>
      <c r="M23" s="8">
        <v>0</v>
      </c>
      <c r="N23" s="8">
        <v>326</v>
      </c>
      <c r="O23" s="8">
        <v>253</v>
      </c>
      <c r="P23" s="8">
        <v>22</v>
      </c>
      <c r="Q23" s="8">
        <v>0</v>
      </c>
      <c r="U23">
        <f>SUM(U8:U9)</f>
        <v>56632</v>
      </c>
      <c r="V23">
        <f t="shared" ref="V23:Y23" si="1">SUM(V8:V9)</f>
        <v>4549438</v>
      </c>
      <c r="W23">
        <f t="shared" si="1"/>
        <v>3795833</v>
      </c>
      <c r="X23">
        <f t="shared" si="1"/>
        <v>3628086</v>
      </c>
      <c r="Y23">
        <f t="shared" si="1"/>
        <v>12029989</v>
      </c>
      <c r="AR23" s="14">
        <v>43612</v>
      </c>
      <c r="AS23" s="15">
        <v>2370.2249999999999</v>
      </c>
      <c r="AT23" s="8">
        <v>67</v>
      </c>
    </row>
    <row r="24" spans="1:46" x14ac:dyDescent="0.25">
      <c r="A24" s="14">
        <v>43619</v>
      </c>
      <c r="B24" s="102">
        <v>791240</v>
      </c>
      <c r="C24" s="8">
        <v>0</v>
      </c>
      <c r="D24" s="8">
        <v>0</v>
      </c>
      <c r="E24" s="8">
        <v>53125</v>
      </c>
      <c r="F24" s="8">
        <v>21662</v>
      </c>
      <c r="G24" s="8">
        <v>5928</v>
      </c>
      <c r="H24" s="8">
        <v>784</v>
      </c>
      <c r="I24" s="8">
        <v>47</v>
      </c>
      <c r="J24" s="8">
        <v>11</v>
      </c>
      <c r="K24" s="8">
        <v>84</v>
      </c>
      <c r="L24" s="8">
        <v>84</v>
      </c>
      <c r="M24" s="8">
        <v>0</v>
      </c>
      <c r="N24" s="8">
        <v>250</v>
      </c>
      <c r="O24" s="8">
        <v>35</v>
      </c>
      <c r="P24" s="8">
        <v>22</v>
      </c>
      <c r="Q24" s="8">
        <v>0</v>
      </c>
      <c r="V24" s="9">
        <f>SUM(U23:V23)</f>
        <v>4606070</v>
      </c>
      <c r="W24" s="9">
        <f>W23</f>
        <v>3795833</v>
      </c>
      <c r="X24" s="9">
        <f t="shared" ref="X24:Y24" si="2">X23</f>
        <v>3628086</v>
      </c>
      <c r="Y24" s="9">
        <f t="shared" si="2"/>
        <v>12029989</v>
      </c>
      <c r="AR24" s="14">
        <v>43619</v>
      </c>
      <c r="AS24" s="15">
        <v>2333.4009999999998</v>
      </c>
      <c r="AT24" s="8">
        <v>84</v>
      </c>
    </row>
    <row r="25" spans="1:46" x14ac:dyDescent="0.25">
      <c r="A25" s="14">
        <v>43626</v>
      </c>
      <c r="B25" s="102">
        <v>791240</v>
      </c>
      <c r="C25" s="8">
        <v>0</v>
      </c>
      <c r="D25" s="8">
        <v>0</v>
      </c>
      <c r="E25" s="8">
        <v>56763</v>
      </c>
      <c r="F25" s="8">
        <v>21947</v>
      </c>
      <c r="G25" s="8">
        <v>5427</v>
      </c>
      <c r="H25" s="8">
        <v>605</v>
      </c>
      <c r="I25" s="8">
        <v>44</v>
      </c>
      <c r="J25" s="8">
        <v>11</v>
      </c>
      <c r="K25" s="8">
        <v>84</v>
      </c>
      <c r="L25" s="8">
        <v>84</v>
      </c>
      <c r="M25" s="8">
        <v>0</v>
      </c>
      <c r="N25" s="8">
        <v>250</v>
      </c>
      <c r="O25" s="8">
        <v>35</v>
      </c>
      <c r="P25" s="8">
        <v>19</v>
      </c>
      <c r="Q25" s="8">
        <v>0</v>
      </c>
      <c r="AR25" s="14">
        <v>43626</v>
      </c>
      <c r="AS25" s="15">
        <v>2636.5880000000002</v>
      </c>
      <c r="AT25" s="8">
        <v>84</v>
      </c>
    </row>
    <row r="26" spans="1:46" x14ac:dyDescent="0.25">
      <c r="A26" s="14">
        <v>43633</v>
      </c>
      <c r="B26" s="102">
        <v>791240</v>
      </c>
      <c r="C26" s="8">
        <v>0</v>
      </c>
      <c r="D26" s="8">
        <v>0</v>
      </c>
      <c r="E26" s="8">
        <v>58327</v>
      </c>
      <c r="F26" s="8">
        <v>21668</v>
      </c>
      <c r="G26" s="8">
        <v>5756</v>
      </c>
      <c r="H26" s="8">
        <v>515</v>
      </c>
      <c r="I26" s="8">
        <v>42</v>
      </c>
      <c r="J26" s="8">
        <v>10</v>
      </c>
      <c r="K26" s="8">
        <v>84</v>
      </c>
      <c r="L26" s="8">
        <v>84</v>
      </c>
      <c r="M26" s="8">
        <v>0</v>
      </c>
      <c r="N26" s="8">
        <v>250</v>
      </c>
      <c r="O26" s="8">
        <v>35</v>
      </c>
      <c r="P26" s="8">
        <v>23</v>
      </c>
      <c r="Q26" s="8">
        <v>0</v>
      </c>
      <c r="AR26" s="14">
        <v>43633</v>
      </c>
      <c r="AS26" s="15">
        <v>2338.3620000000001</v>
      </c>
      <c r="AT26" s="8">
        <v>84</v>
      </c>
    </row>
    <row r="27" spans="1:46" x14ac:dyDescent="0.25">
      <c r="A27" s="14">
        <v>43640</v>
      </c>
      <c r="B27" s="102">
        <v>791240</v>
      </c>
      <c r="C27" s="8">
        <v>0</v>
      </c>
      <c r="D27" s="8">
        <v>0</v>
      </c>
      <c r="E27" s="8">
        <v>79982</v>
      </c>
      <c r="F27" s="8">
        <v>34148</v>
      </c>
      <c r="G27" s="8">
        <v>6541</v>
      </c>
      <c r="H27" s="8">
        <v>537</v>
      </c>
      <c r="I27" s="8">
        <v>45</v>
      </c>
      <c r="J27" s="8">
        <v>12</v>
      </c>
      <c r="K27" s="8">
        <v>84</v>
      </c>
      <c r="L27" s="8">
        <v>84</v>
      </c>
      <c r="M27" s="8">
        <v>0</v>
      </c>
      <c r="N27" s="8">
        <v>250</v>
      </c>
      <c r="O27" s="8">
        <v>35</v>
      </c>
      <c r="P27" s="8">
        <v>23</v>
      </c>
      <c r="Q27" s="8">
        <v>0</v>
      </c>
      <c r="AR27" s="14">
        <v>43640</v>
      </c>
      <c r="AS27" s="15">
        <v>2119.8870000000002</v>
      </c>
      <c r="AT27" s="8">
        <v>84</v>
      </c>
    </row>
    <row r="28" spans="1:46" x14ac:dyDescent="0.25">
      <c r="A28" s="14">
        <v>43647</v>
      </c>
      <c r="B28" s="102">
        <v>636888</v>
      </c>
      <c r="C28" s="8">
        <v>0</v>
      </c>
      <c r="D28" s="8">
        <v>0</v>
      </c>
      <c r="E28" s="8">
        <v>54795</v>
      </c>
      <c r="F28" s="8">
        <v>29790</v>
      </c>
      <c r="G28" s="8">
        <v>5612</v>
      </c>
      <c r="H28" s="8">
        <v>3484</v>
      </c>
      <c r="I28" s="8">
        <v>47</v>
      </c>
      <c r="J28" s="8">
        <v>12</v>
      </c>
      <c r="K28" s="8">
        <v>34</v>
      </c>
      <c r="L28" s="8">
        <v>34</v>
      </c>
      <c r="M28" s="8">
        <v>0</v>
      </c>
      <c r="N28" s="8">
        <v>144</v>
      </c>
      <c r="O28" s="8">
        <v>0</v>
      </c>
      <c r="P28" s="8">
        <v>22</v>
      </c>
      <c r="Q28" s="8">
        <v>0</v>
      </c>
      <c r="AR28" s="14">
        <v>43647</v>
      </c>
      <c r="AS28" s="15">
        <v>2138.6091999999999</v>
      </c>
      <c r="AT28" s="8">
        <v>34</v>
      </c>
    </row>
    <row r="29" spans="1:46" x14ac:dyDescent="0.25">
      <c r="A29" s="14">
        <v>43654</v>
      </c>
      <c r="B29" s="102">
        <v>636888</v>
      </c>
      <c r="C29" s="8">
        <v>0</v>
      </c>
      <c r="D29" s="8">
        <v>0</v>
      </c>
      <c r="E29" s="8">
        <v>55960</v>
      </c>
      <c r="F29" s="8">
        <v>20348</v>
      </c>
      <c r="G29" s="8">
        <v>5251</v>
      </c>
      <c r="H29" s="8">
        <v>1508</v>
      </c>
      <c r="I29" s="8">
        <v>45</v>
      </c>
      <c r="J29" s="8">
        <v>11</v>
      </c>
      <c r="K29" s="8">
        <v>34</v>
      </c>
      <c r="L29" s="8">
        <v>34</v>
      </c>
      <c r="M29" s="8">
        <v>0</v>
      </c>
      <c r="N29" s="8">
        <v>144</v>
      </c>
      <c r="O29" s="8">
        <v>0</v>
      </c>
      <c r="P29" s="8">
        <v>21</v>
      </c>
      <c r="Q29" s="8">
        <v>0</v>
      </c>
      <c r="AR29" s="14">
        <v>43654</v>
      </c>
      <c r="AS29" s="15">
        <v>2368.1999999999998</v>
      </c>
      <c r="AT29" s="8">
        <v>34</v>
      </c>
    </row>
    <row r="30" spans="1:46" x14ac:dyDescent="0.25">
      <c r="A30" s="14">
        <v>43661</v>
      </c>
      <c r="B30" s="102">
        <v>636888</v>
      </c>
      <c r="C30" s="8">
        <v>0</v>
      </c>
      <c r="D30" s="8">
        <v>0</v>
      </c>
      <c r="E30" s="8">
        <v>52384</v>
      </c>
      <c r="F30" s="8">
        <v>17862</v>
      </c>
      <c r="G30" s="8">
        <v>5265</v>
      </c>
      <c r="H30" s="8">
        <v>2565</v>
      </c>
      <c r="I30" s="8">
        <v>45</v>
      </c>
      <c r="J30" s="8">
        <v>10</v>
      </c>
      <c r="K30" s="8">
        <v>34</v>
      </c>
      <c r="L30" s="8">
        <v>34</v>
      </c>
      <c r="M30" s="8">
        <v>0</v>
      </c>
      <c r="N30" s="8">
        <v>144</v>
      </c>
      <c r="O30" s="8">
        <v>0</v>
      </c>
      <c r="P30" s="8">
        <v>24</v>
      </c>
      <c r="Q30" s="8">
        <v>0</v>
      </c>
      <c r="AR30" s="14">
        <v>43661</v>
      </c>
      <c r="AS30" s="15">
        <v>2907.0601999999999</v>
      </c>
      <c r="AT30" s="8">
        <v>34</v>
      </c>
    </row>
    <row r="31" spans="1:46" x14ac:dyDescent="0.25">
      <c r="A31" s="14">
        <v>43668</v>
      </c>
      <c r="B31" s="102">
        <v>636888</v>
      </c>
      <c r="C31" s="8">
        <v>0</v>
      </c>
      <c r="D31" s="8">
        <v>0</v>
      </c>
      <c r="E31" s="8">
        <v>55963</v>
      </c>
      <c r="F31" s="8">
        <v>36482</v>
      </c>
      <c r="G31" s="8">
        <v>5568</v>
      </c>
      <c r="H31" s="8">
        <v>1646</v>
      </c>
      <c r="I31" s="8">
        <v>44</v>
      </c>
      <c r="J31" s="8">
        <v>10</v>
      </c>
      <c r="K31" s="8">
        <v>34</v>
      </c>
      <c r="L31" s="8">
        <v>34</v>
      </c>
      <c r="M31" s="8">
        <v>0</v>
      </c>
      <c r="N31" s="8">
        <v>144</v>
      </c>
      <c r="O31" s="8">
        <v>0</v>
      </c>
      <c r="P31" s="8">
        <v>27</v>
      </c>
      <c r="Q31" s="8">
        <v>0</v>
      </c>
      <c r="AR31" s="14">
        <v>43668</v>
      </c>
      <c r="AS31" s="15">
        <v>2629.5998</v>
      </c>
      <c r="AT31" s="8">
        <v>34</v>
      </c>
    </row>
    <row r="32" spans="1:46" x14ac:dyDescent="0.25">
      <c r="A32" s="14">
        <v>43675</v>
      </c>
      <c r="B32" s="102">
        <v>636888</v>
      </c>
      <c r="C32" s="8">
        <v>0</v>
      </c>
      <c r="D32" s="8">
        <v>0</v>
      </c>
      <c r="E32" s="8">
        <v>41468</v>
      </c>
      <c r="F32" s="8">
        <v>17034</v>
      </c>
      <c r="G32" s="8">
        <v>4156</v>
      </c>
      <c r="H32" s="8">
        <v>1503</v>
      </c>
      <c r="I32" s="8">
        <v>45</v>
      </c>
      <c r="J32" s="8">
        <v>10</v>
      </c>
      <c r="K32" s="8">
        <v>34</v>
      </c>
      <c r="L32" s="8">
        <v>34</v>
      </c>
      <c r="M32" s="8">
        <v>0</v>
      </c>
      <c r="N32" s="8">
        <v>144</v>
      </c>
      <c r="O32" s="8">
        <v>0</v>
      </c>
      <c r="P32" s="8">
        <v>30</v>
      </c>
      <c r="Q32" s="8">
        <v>0</v>
      </c>
      <c r="AR32" s="14">
        <v>43675</v>
      </c>
      <c r="AS32" s="15">
        <v>2099.4533999999999</v>
      </c>
      <c r="AT32" s="8">
        <v>34</v>
      </c>
    </row>
    <row r="33" spans="1:46" x14ac:dyDescent="0.25">
      <c r="A33" s="14">
        <v>43682</v>
      </c>
      <c r="B33" s="102">
        <v>800924</v>
      </c>
      <c r="C33" s="8">
        <v>0</v>
      </c>
      <c r="D33" s="8">
        <v>0</v>
      </c>
      <c r="E33" s="8">
        <v>36625</v>
      </c>
      <c r="F33" s="8">
        <v>14326</v>
      </c>
      <c r="G33" s="8">
        <v>3682</v>
      </c>
      <c r="H33" s="8">
        <v>2098</v>
      </c>
      <c r="I33" s="8">
        <v>42</v>
      </c>
      <c r="J33" s="8">
        <v>12</v>
      </c>
      <c r="K33" s="8">
        <v>47</v>
      </c>
      <c r="L33" s="8">
        <v>47</v>
      </c>
      <c r="M33" s="8">
        <v>0</v>
      </c>
      <c r="N33" s="8">
        <v>157</v>
      </c>
      <c r="O33" s="8">
        <v>0</v>
      </c>
      <c r="P33" s="8">
        <v>30</v>
      </c>
      <c r="Q33" s="8">
        <v>0</v>
      </c>
      <c r="AR33" s="14">
        <v>43682</v>
      </c>
      <c r="AS33" s="15">
        <v>1787.5029910999999</v>
      </c>
      <c r="AT33" s="8">
        <v>47</v>
      </c>
    </row>
    <row r="34" spans="1:46" x14ac:dyDescent="0.25">
      <c r="A34" s="14">
        <v>43689</v>
      </c>
      <c r="B34" s="102">
        <v>800924</v>
      </c>
      <c r="C34" s="8">
        <v>0</v>
      </c>
      <c r="D34" s="8">
        <v>0</v>
      </c>
      <c r="E34" s="8">
        <v>45021</v>
      </c>
      <c r="F34" s="8">
        <v>12343</v>
      </c>
      <c r="G34" s="8">
        <v>4242</v>
      </c>
      <c r="H34" s="8">
        <v>1893</v>
      </c>
      <c r="I34" s="8">
        <v>41</v>
      </c>
      <c r="J34" s="8">
        <v>13</v>
      </c>
      <c r="K34" s="8">
        <v>47</v>
      </c>
      <c r="L34" s="8">
        <v>47</v>
      </c>
      <c r="M34" s="8">
        <v>0</v>
      </c>
      <c r="N34" s="8">
        <v>157</v>
      </c>
      <c r="O34" s="8">
        <v>0</v>
      </c>
      <c r="P34" s="8">
        <v>29</v>
      </c>
      <c r="Q34" s="8">
        <v>0</v>
      </c>
      <c r="AR34" s="14">
        <v>43689</v>
      </c>
      <c r="AS34" s="15">
        <v>2088.5522922</v>
      </c>
      <c r="AT34" s="8">
        <v>47</v>
      </c>
    </row>
    <row r="35" spans="1:46" x14ac:dyDescent="0.25">
      <c r="A35" s="14">
        <v>43696</v>
      </c>
      <c r="B35" s="102">
        <v>800924</v>
      </c>
      <c r="C35" s="8">
        <v>0</v>
      </c>
      <c r="D35" s="8">
        <v>0</v>
      </c>
      <c r="E35" s="8">
        <v>42226</v>
      </c>
      <c r="F35" s="8">
        <v>16470</v>
      </c>
      <c r="G35" s="8">
        <v>3893</v>
      </c>
      <c r="H35" s="8">
        <v>1722</v>
      </c>
      <c r="I35" s="8">
        <v>39</v>
      </c>
      <c r="J35" s="8">
        <v>13</v>
      </c>
      <c r="K35" s="8">
        <v>47</v>
      </c>
      <c r="L35" s="8">
        <v>47</v>
      </c>
      <c r="M35" s="8">
        <v>0</v>
      </c>
      <c r="N35" s="8">
        <v>157</v>
      </c>
      <c r="O35" s="8">
        <v>0</v>
      </c>
      <c r="P35" s="8">
        <v>27</v>
      </c>
      <c r="Q35" s="8">
        <v>0</v>
      </c>
      <c r="AR35" s="14">
        <v>43696</v>
      </c>
      <c r="AS35" s="15">
        <v>1776.6108254999999</v>
      </c>
      <c r="AT35" s="8">
        <v>47</v>
      </c>
    </row>
    <row r="36" spans="1:46" x14ac:dyDescent="0.25">
      <c r="A36" s="14">
        <v>43703</v>
      </c>
      <c r="B36" s="102">
        <v>800924</v>
      </c>
      <c r="C36" s="8">
        <v>0</v>
      </c>
      <c r="D36" s="8">
        <v>0</v>
      </c>
      <c r="E36" s="8">
        <v>42908</v>
      </c>
      <c r="F36" s="8">
        <v>17833</v>
      </c>
      <c r="G36" s="8">
        <v>4471</v>
      </c>
      <c r="H36" s="8">
        <v>2209</v>
      </c>
      <c r="I36" s="8">
        <v>39</v>
      </c>
      <c r="J36" s="8">
        <v>13</v>
      </c>
      <c r="K36" s="8">
        <v>47</v>
      </c>
      <c r="L36" s="8">
        <v>47</v>
      </c>
      <c r="M36" s="8">
        <v>0</v>
      </c>
      <c r="N36" s="8">
        <v>157</v>
      </c>
      <c r="O36" s="8">
        <v>0</v>
      </c>
      <c r="P36" s="8">
        <v>27</v>
      </c>
      <c r="Q36" s="8">
        <v>0</v>
      </c>
      <c r="AR36" s="14">
        <v>43703</v>
      </c>
      <c r="AS36" s="15">
        <v>2039.9804532999999</v>
      </c>
      <c r="AT36" s="8">
        <v>47</v>
      </c>
    </row>
    <row r="37" spans="1:46" x14ac:dyDescent="0.25">
      <c r="A37" s="14">
        <v>43710</v>
      </c>
      <c r="B37" s="102">
        <v>645406</v>
      </c>
      <c r="C37" s="8">
        <v>0</v>
      </c>
      <c r="D37" s="8">
        <v>0</v>
      </c>
      <c r="E37" s="8">
        <v>42896</v>
      </c>
      <c r="F37" s="8">
        <v>17171</v>
      </c>
      <c r="G37" s="8">
        <v>4879</v>
      </c>
      <c r="H37" s="8">
        <v>520</v>
      </c>
      <c r="I37" s="8">
        <v>39</v>
      </c>
      <c r="J37" s="8">
        <v>13</v>
      </c>
      <c r="K37" s="8">
        <v>52</v>
      </c>
      <c r="L37" s="8">
        <v>52</v>
      </c>
      <c r="M37" s="8">
        <v>0</v>
      </c>
      <c r="N37" s="8">
        <v>108</v>
      </c>
      <c r="O37" s="8">
        <v>0</v>
      </c>
      <c r="P37" s="8">
        <v>27</v>
      </c>
      <c r="Q37" s="8">
        <v>0</v>
      </c>
      <c r="AR37" s="14">
        <v>43710</v>
      </c>
      <c r="AS37" s="15">
        <v>2400.1203177000002</v>
      </c>
      <c r="AT37" s="8">
        <v>52</v>
      </c>
    </row>
    <row r="38" spans="1:46" x14ac:dyDescent="0.25">
      <c r="A38" s="14">
        <v>43717</v>
      </c>
      <c r="B38" s="102">
        <v>645406</v>
      </c>
      <c r="C38" s="8">
        <v>0</v>
      </c>
      <c r="D38" s="8">
        <v>0</v>
      </c>
      <c r="E38" s="8">
        <v>39165</v>
      </c>
      <c r="F38" s="8">
        <v>17526</v>
      </c>
      <c r="G38" s="8">
        <v>3540</v>
      </c>
      <c r="H38" s="8">
        <v>443</v>
      </c>
      <c r="I38" s="8">
        <v>42</v>
      </c>
      <c r="J38" s="8">
        <v>13</v>
      </c>
      <c r="K38" s="8">
        <v>52</v>
      </c>
      <c r="L38" s="8">
        <v>52</v>
      </c>
      <c r="M38" s="8">
        <v>0</v>
      </c>
      <c r="N38" s="8">
        <v>108</v>
      </c>
      <c r="O38" s="8">
        <v>0</v>
      </c>
      <c r="P38" s="8">
        <v>26</v>
      </c>
      <c r="Q38" s="8">
        <v>0</v>
      </c>
      <c r="AR38" s="14">
        <v>43717</v>
      </c>
      <c r="AS38" s="15">
        <v>2209.0785933000002</v>
      </c>
      <c r="AT38" s="8">
        <v>52</v>
      </c>
    </row>
    <row r="39" spans="1:46" x14ac:dyDescent="0.25">
      <c r="A39" s="14">
        <v>43724</v>
      </c>
      <c r="B39" s="102">
        <v>645406</v>
      </c>
      <c r="C39" s="8">
        <v>0</v>
      </c>
      <c r="D39" s="8">
        <v>0</v>
      </c>
      <c r="E39" s="8">
        <v>52273</v>
      </c>
      <c r="F39" s="8">
        <v>16849</v>
      </c>
      <c r="G39" s="8">
        <v>4107</v>
      </c>
      <c r="H39" s="8">
        <v>21343</v>
      </c>
      <c r="I39" s="8">
        <v>43</v>
      </c>
      <c r="J39" s="8">
        <v>14</v>
      </c>
      <c r="K39" s="8">
        <v>52</v>
      </c>
      <c r="L39" s="8">
        <v>52</v>
      </c>
      <c r="M39" s="8">
        <v>0</v>
      </c>
      <c r="N39" s="8">
        <v>108</v>
      </c>
      <c r="O39" s="8">
        <v>0</v>
      </c>
      <c r="P39" s="8">
        <v>23</v>
      </c>
      <c r="Q39" s="8">
        <v>0</v>
      </c>
      <c r="AR39" s="14">
        <v>43724</v>
      </c>
      <c r="AS39" s="15">
        <v>2719.6609991999999</v>
      </c>
      <c r="AT39" s="8">
        <v>52</v>
      </c>
    </row>
    <row r="40" spans="1:46" x14ac:dyDescent="0.25">
      <c r="A40" s="14">
        <v>43731</v>
      </c>
      <c r="B40" s="102">
        <v>645406</v>
      </c>
      <c r="C40" s="8">
        <v>0</v>
      </c>
      <c r="D40" s="8">
        <v>0</v>
      </c>
      <c r="E40" s="8">
        <v>51902</v>
      </c>
      <c r="F40" s="8">
        <v>18375</v>
      </c>
      <c r="G40" s="8">
        <v>4405</v>
      </c>
      <c r="H40" s="8">
        <v>10574</v>
      </c>
      <c r="I40" s="8">
        <v>42</v>
      </c>
      <c r="J40" s="8">
        <v>14</v>
      </c>
      <c r="K40" s="8">
        <v>52</v>
      </c>
      <c r="L40" s="8">
        <v>52</v>
      </c>
      <c r="M40" s="8">
        <v>0</v>
      </c>
      <c r="N40" s="8">
        <v>108</v>
      </c>
      <c r="O40" s="8">
        <v>0</v>
      </c>
      <c r="P40" s="8">
        <v>24</v>
      </c>
      <c r="Q40" s="8">
        <v>0</v>
      </c>
      <c r="AR40" s="14">
        <v>43731</v>
      </c>
      <c r="AS40" s="15">
        <v>3286.1407745000001</v>
      </c>
      <c r="AT40" s="8">
        <v>52</v>
      </c>
    </row>
    <row r="41" spans="1:46" x14ac:dyDescent="0.25">
      <c r="A41" s="14">
        <v>43738</v>
      </c>
      <c r="B41" s="102">
        <v>645406</v>
      </c>
      <c r="C41" s="8">
        <v>0</v>
      </c>
      <c r="D41" s="8">
        <v>0</v>
      </c>
      <c r="E41" s="8">
        <v>47087</v>
      </c>
      <c r="F41" s="8">
        <v>19402</v>
      </c>
      <c r="G41" s="8">
        <v>3750</v>
      </c>
      <c r="H41" s="8">
        <v>725</v>
      </c>
      <c r="I41" s="8">
        <v>42</v>
      </c>
      <c r="J41" s="8">
        <v>14</v>
      </c>
      <c r="K41" s="8">
        <v>52</v>
      </c>
      <c r="L41" s="8">
        <v>52</v>
      </c>
      <c r="M41" s="8">
        <v>0</v>
      </c>
      <c r="N41" s="8">
        <v>108</v>
      </c>
      <c r="O41" s="8">
        <v>0</v>
      </c>
      <c r="P41" s="8">
        <v>24</v>
      </c>
      <c r="Q41" s="8">
        <v>0</v>
      </c>
      <c r="AR41" s="14">
        <v>43738</v>
      </c>
      <c r="AS41" s="15">
        <v>2595.6002432999999</v>
      </c>
      <c r="AT41" s="8">
        <v>52</v>
      </c>
    </row>
    <row r="42" spans="1:46" x14ac:dyDescent="0.25">
      <c r="A42" s="14">
        <v>43745</v>
      </c>
      <c r="B42" s="102">
        <v>812163</v>
      </c>
      <c r="C42" s="8">
        <v>0</v>
      </c>
      <c r="D42" s="8">
        <v>0</v>
      </c>
      <c r="E42" s="8">
        <v>56364</v>
      </c>
      <c r="F42" s="8">
        <v>21576</v>
      </c>
      <c r="G42" s="8">
        <v>4352</v>
      </c>
      <c r="H42" s="8">
        <v>640</v>
      </c>
      <c r="I42" s="8">
        <v>43</v>
      </c>
      <c r="J42" s="8">
        <v>13</v>
      </c>
      <c r="K42" s="8">
        <v>46</v>
      </c>
      <c r="L42" s="8">
        <v>46</v>
      </c>
      <c r="M42" s="8">
        <v>0</v>
      </c>
      <c r="N42" s="8">
        <v>148</v>
      </c>
      <c r="O42" s="8">
        <v>30</v>
      </c>
      <c r="P42" s="8">
        <v>21</v>
      </c>
      <c r="Q42" s="8">
        <v>0</v>
      </c>
      <c r="AR42" s="14">
        <v>43745</v>
      </c>
      <c r="AS42" s="15">
        <v>2091.1566938999999</v>
      </c>
      <c r="AT42" s="8">
        <v>46</v>
      </c>
    </row>
    <row r="43" spans="1:46" x14ac:dyDescent="0.25">
      <c r="A43" s="14">
        <v>43752</v>
      </c>
      <c r="B43" s="102">
        <v>812163</v>
      </c>
      <c r="C43" s="8">
        <v>0</v>
      </c>
      <c r="D43" s="8">
        <v>0</v>
      </c>
      <c r="E43" s="8">
        <v>58470</v>
      </c>
      <c r="F43" s="8">
        <v>22051</v>
      </c>
      <c r="G43" s="8">
        <v>3751</v>
      </c>
      <c r="H43" s="8">
        <v>476</v>
      </c>
      <c r="I43" s="8">
        <v>43</v>
      </c>
      <c r="J43" s="8">
        <v>15</v>
      </c>
      <c r="K43" s="8">
        <v>46</v>
      </c>
      <c r="L43" s="8">
        <v>46</v>
      </c>
      <c r="M43" s="8">
        <v>0</v>
      </c>
      <c r="N43" s="8">
        <v>148</v>
      </c>
      <c r="O43" s="8">
        <v>30</v>
      </c>
      <c r="P43" s="8">
        <v>17</v>
      </c>
      <c r="Q43" s="8">
        <v>0</v>
      </c>
      <c r="AR43" s="14">
        <v>43752</v>
      </c>
      <c r="AS43" s="15">
        <v>2628.4198000000001</v>
      </c>
      <c r="AT43" s="8">
        <v>46</v>
      </c>
    </row>
    <row r="44" spans="1:46" x14ac:dyDescent="0.25">
      <c r="A44" s="14">
        <v>43759</v>
      </c>
      <c r="B44" s="102">
        <v>812163</v>
      </c>
      <c r="C44" s="8">
        <v>0</v>
      </c>
      <c r="D44" s="8">
        <v>0</v>
      </c>
      <c r="E44" s="8">
        <v>61524</v>
      </c>
      <c r="F44" s="8">
        <v>21690</v>
      </c>
      <c r="G44" s="8">
        <v>3679</v>
      </c>
      <c r="H44" s="8">
        <v>458</v>
      </c>
      <c r="I44" s="8">
        <v>42</v>
      </c>
      <c r="J44" s="8">
        <v>13</v>
      </c>
      <c r="K44" s="8">
        <v>46</v>
      </c>
      <c r="L44" s="8">
        <v>46</v>
      </c>
      <c r="M44" s="8">
        <v>0</v>
      </c>
      <c r="N44" s="8">
        <v>148</v>
      </c>
      <c r="O44" s="8">
        <v>30</v>
      </c>
      <c r="P44" s="8">
        <v>17</v>
      </c>
      <c r="Q44" s="8">
        <v>0</v>
      </c>
      <c r="AR44" s="14">
        <v>43759</v>
      </c>
      <c r="AS44" s="15">
        <v>3030.4119999999998</v>
      </c>
      <c r="AT44" s="8">
        <v>46</v>
      </c>
    </row>
    <row r="45" spans="1:46" x14ac:dyDescent="0.25">
      <c r="A45" s="14">
        <v>43766</v>
      </c>
      <c r="B45" s="102">
        <v>812163</v>
      </c>
      <c r="C45" s="8">
        <v>0</v>
      </c>
      <c r="D45" s="8">
        <v>0</v>
      </c>
      <c r="E45" s="8">
        <v>58276</v>
      </c>
      <c r="F45" s="8">
        <v>24798</v>
      </c>
      <c r="G45" s="8">
        <v>3595</v>
      </c>
      <c r="H45" s="8">
        <v>394</v>
      </c>
      <c r="I45" s="8">
        <v>42</v>
      </c>
      <c r="J45" s="8">
        <v>13</v>
      </c>
      <c r="K45" s="8">
        <v>46</v>
      </c>
      <c r="L45" s="8">
        <v>46</v>
      </c>
      <c r="M45" s="8">
        <v>0</v>
      </c>
      <c r="N45" s="8">
        <v>148</v>
      </c>
      <c r="O45" s="8">
        <v>30</v>
      </c>
      <c r="P45" s="8">
        <v>16</v>
      </c>
      <c r="Q45" s="8">
        <v>0</v>
      </c>
      <c r="AR45" s="14">
        <v>43766</v>
      </c>
      <c r="AS45" s="15">
        <v>2893.9313999999999</v>
      </c>
      <c r="AT45" s="8">
        <v>46</v>
      </c>
    </row>
    <row r="46" spans="1:46" x14ac:dyDescent="0.25">
      <c r="A46" s="14">
        <v>43773</v>
      </c>
      <c r="B46" s="102">
        <v>821722</v>
      </c>
      <c r="C46" s="8">
        <v>0</v>
      </c>
      <c r="D46" s="8">
        <v>0</v>
      </c>
      <c r="E46" s="8">
        <v>60584</v>
      </c>
      <c r="F46" s="8">
        <v>24475</v>
      </c>
      <c r="G46" s="8">
        <v>4318</v>
      </c>
      <c r="H46" s="8">
        <v>603</v>
      </c>
      <c r="I46" s="8">
        <v>43</v>
      </c>
      <c r="J46" s="8">
        <v>14</v>
      </c>
      <c r="K46" s="8">
        <v>51</v>
      </c>
      <c r="L46" s="8">
        <v>51</v>
      </c>
      <c r="M46" s="8">
        <v>0</v>
      </c>
      <c r="N46" s="8">
        <v>176</v>
      </c>
      <c r="O46" s="8">
        <v>1</v>
      </c>
      <c r="P46" s="8">
        <v>14</v>
      </c>
      <c r="Q46" s="8">
        <v>0</v>
      </c>
      <c r="AR46" s="14">
        <v>43773</v>
      </c>
      <c r="AS46" s="15">
        <v>3303.7620000000002</v>
      </c>
      <c r="AT46" s="8">
        <v>51</v>
      </c>
    </row>
    <row r="47" spans="1:46" x14ac:dyDescent="0.25">
      <c r="A47" s="14">
        <v>43780</v>
      </c>
      <c r="B47" s="102">
        <v>821722</v>
      </c>
      <c r="C47" s="8">
        <v>0</v>
      </c>
      <c r="D47" s="8">
        <v>0</v>
      </c>
      <c r="E47" s="8">
        <v>60597</v>
      </c>
      <c r="F47" s="8">
        <v>25105</v>
      </c>
      <c r="G47" s="8">
        <v>4064</v>
      </c>
      <c r="H47" s="8">
        <v>729</v>
      </c>
      <c r="I47" s="8">
        <v>43</v>
      </c>
      <c r="J47" s="8">
        <v>15</v>
      </c>
      <c r="K47" s="8">
        <v>51</v>
      </c>
      <c r="L47" s="8">
        <v>51</v>
      </c>
      <c r="M47" s="8">
        <v>0</v>
      </c>
      <c r="N47" s="8">
        <v>176</v>
      </c>
      <c r="O47" s="8">
        <v>1</v>
      </c>
      <c r="P47" s="8">
        <v>14</v>
      </c>
      <c r="Q47" s="8">
        <v>0</v>
      </c>
      <c r="AR47" s="14">
        <v>43780</v>
      </c>
      <c r="AS47" s="15">
        <v>3343.6831999999999</v>
      </c>
      <c r="AT47" s="8">
        <v>51</v>
      </c>
    </row>
    <row r="48" spans="1:46" x14ac:dyDescent="0.25">
      <c r="A48" s="14">
        <v>43787</v>
      </c>
      <c r="B48" s="102">
        <v>821722</v>
      </c>
      <c r="C48" s="8">
        <v>0</v>
      </c>
      <c r="D48" s="8">
        <v>0</v>
      </c>
      <c r="E48" s="8">
        <v>62180</v>
      </c>
      <c r="F48" s="8">
        <v>26791</v>
      </c>
      <c r="G48" s="8">
        <v>4339</v>
      </c>
      <c r="H48" s="8">
        <v>482</v>
      </c>
      <c r="I48" s="8">
        <v>43</v>
      </c>
      <c r="J48" s="8">
        <v>14</v>
      </c>
      <c r="K48" s="8">
        <v>51</v>
      </c>
      <c r="L48" s="8">
        <v>51</v>
      </c>
      <c r="M48" s="8">
        <v>0</v>
      </c>
      <c r="N48" s="8">
        <v>176</v>
      </c>
      <c r="O48" s="8">
        <v>1</v>
      </c>
      <c r="P48" s="8">
        <v>13</v>
      </c>
      <c r="Q48" s="8">
        <v>0</v>
      </c>
      <c r="AR48" s="14">
        <v>43787</v>
      </c>
      <c r="AS48" s="15">
        <v>3508.569</v>
      </c>
      <c r="AT48" s="8">
        <v>51</v>
      </c>
    </row>
    <row r="49" spans="1:46" x14ac:dyDescent="0.25">
      <c r="A49" s="14">
        <v>43794</v>
      </c>
      <c r="B49" s="102">
        <v>821722</v>
      </c>
      <c r="C49" s="8">
        <v>0</v>
      </c>
      <c r="D49" s="8">
        <v>0</v>
      </c>
      <c r="E49" s="8">
        <v>70223</v>
      </c>
      <c r="F49" s="8">
        <v>26191</v>
      </c>
      <c r="G49" s="8">
        <v>4299</v>
      </c>
      <c r="H49" s="8">
        <v>577</v>
      </c>
      <c r="I49" s="8">
        <v>41</v>
      </c>
      <c r="J49" s="8">
        <v>13</v>
      </c>
      <c r="K49" s="8">
        <v>51</v>
      </c>
      <c r="L49" s="8">
        <v>51</v>
      </c>
      <c r="M49" s="8">
        <v>0</v>
      </c>
      <c r="N49" s="8">
        <v>176</v>
      </c>
      <c r="O49" s="8">
        <v>1</v>
      </c>
      <c r="P49" s="8">
        <v>9</v>
      </c>
      <c r="Q49" s="8">
        <v>0</v>
      </c>
      <c r="AR49" s="14">
        <v>43794</v>
      </c>
      <c r="AS49" s="15">
        <v>4228.7539999999999</v>
      </c>
      <c r="AT49" s="8">
        <v>51</v>
      </c>
    </row>
    <row r="50" spans="1:46" x14ac:dyDescent="0.25">
      <c r="A50" s="14">
        <v>43801</v>
      </c>
      <c r="B50" s="102">
        <v>672256</v>
      </c>
      <c r="C50" s="8">
        <v>0</v>
      </c>
      <c r="D50" s="8">
        <v>0</v>
      </c>
      <c r="E50" s="8">
        <v>53142</v>
      </c>
      <c r="F50" s="8">
        <v>16129</v>
      </c>
      <c r="G50" s="8">
        <v>3905</v>
      </c>
      <c r="H50" s="8">
        <v>658</v>
      </c>
      <c r="I50" s="8">
        <v>41</v>
      </c>
      <c r="J50" s="8">
        <v>14</v>
      </c>
      <c r="K50" s="8">
        <v>52</v>
      </c>
      <c r="L50" s="8">
        <v>52</v>
      </c>
      <c r="M50" s="8">
        <v>0</v>
      </c>
      <c r="N50" s="8">
        <v>181</v>
      </c>
      <c r="O50" s="8">
        <v>573</v>
      </c>
      <c r="P50" s="8">
        <v>9</v>
      </c>
      <c r="Q50" s="8">
        <v>0</v>
      </c>
      <c r="AR50" s="14">
        <v>43801</v>
      </c>
      <c r="AS50" s="15">
        <v>4923.6319999999996</v>
      </c>
      <c r="AT50" s="8">
        <v>52</v>
      </c>
    </row>
    <row r="51" spans="1:46" x14ac:dyDescent="0.25">
      <c r="A51" s="14">
        <v>43808</v>
      </c>
      <c r="B51" s="102">
        <v>672256</v>
      </c>
      <c r="C51" s="8">
        <v>0</v>
      </c>
      <c r="D51" s="8">
        <v>0</v>
      </c>
      <c r="E51" s="8">
        <v>58066</v>
      </c>
      <c r="F51" s="8">
        <v>38031</v>
      </c>
      <c r="G51" s="8">
        <v>4754</v>
      </c>
      <c r="H51" s="8">
        <v>690</v>
      </c>
      <c r="I51" s="8">
        <v>43</v>
      </c>
      <c r="J51" s="8">
        <v>15</v>
      </c>
      <c r="K51" s="8">
        <v>52</v>
      </c>
      <c r="L51" s="8">
        <v>52</v>
      </c>
      <c r="M51" s="8">
        <v>0</v>
      </c>
      <c r="N51" s="8">
        <v>181</v>
      </c>
      <c r="O51" s="8">
        <v>573</v>
      </c>
      <c r="P51" s="8">
        <v>9</v>
      </c>
      <c r="Q51" s="8">
        <v>0</v>
      </c>
      <c r="AR51" s="14">
        <v>43808</v>
      </c>
      <c r="AS51" s="15">
        <v>5410.9359999999997</v>
      </c>
      <c r="AT51" s="8">
        <v>52</v>
      </c>
    </row>
    <row r="52" spans="1:46" x14ac:dyDescent="0.25">
      <c r="A52" s="14">
        <v>43815</v>
      </c>
      <c r="B52" s="102">
        <v>672256</v>
      </c>
      <c r="C52" s="8">
        <v>0</v>
      </c>
      <c r="D52" s="8">
        <v>0</v>
      </c>
      <c r="E52" s="8">
        <v>87947</v>
      </c>
      <c r="F52" s="8">
        <v>32598</v>
      </c>
      <c r="G52" s="8">
        <v>1698</v>
      </c>
      <c r="H52" s="8">
        <v>562</v>
      </c>
      <c r="I52" s="8">
        <v>40</v>
      </c>
      <c r="J52" s="8">
        <v>14</v>
      </c>
      <c r="K52" s="8">
        <v>52</v>
      </c>
      <c r="L52" s="8">
        <v>52</v>
      </c>
      <c r="M52" s="8">
        <v>0</v>
      </c>
      <c r="N52" s="8">
        <v>181</v>
      </c>
      <c r="O52" s="8">
        <v>573</v>
      </c>
      <c r="P52" s="8">
        <v>9</v>
      </c>
      <c r="Q52" s="8">
        <v>0</v>
      </c>
      <c r="AR52" s="14">
        <v>43815</v>
      </c>
      <c r="AS52" s="15">
        <v>5673.9470000000001</v>
      </c>
      <c r="AT52" s="8">
        <v>52</v>
      </c>
    </row>
    <row r="53" spans="1:46" x14ac:dyDescent="0.25">
      <c r="A53" s="14">
        <v>43822</v>
      </c>
      <c r="B53" s="102">
        <v>672256</v>
      </c>
      <c r="C53" s="8">
        <v>0</v>
      </c>
      <c r="D53" s="8">
        <v>0</v>
      </c>
      <c r="E53" s="8">
        <v>59084</v>
      </c>
      <c r="F53" s="8">
        <v>18676</v>
      </c>
      <c r="G53" s="8">
        <v>3056</v>
      </c>
      <c r="H53" s="8">
        <v>508</v>
      </c>
      <c r="I53" s="8">
        <v>41</v>
      </c>
      <c r="J53" s="8">
        <v>13</v>
      </c>
      <c r="K53" s="8">
        <v>52</v>
      </c>
      <c r="L53" s="8">
        <v>52</v>
      </c>
      <c r="M53" s="8">
        <v>0</v>
      </c>
      <c r="N53" s="8">
        <v>181</v>
      </c>
      <c r="O53" s="8">
        <v>573</v>
      </c>
      <c r="P53" s="8">
        <v>7</v>
      </c>
      <c r="Q53" s="8">
        <v>0</v>
      </c>
      <c r="AR53" s="14">
        <v>43822</v>
      </c>
      <c r="AS53" s="15">
        <v>5300.9369999999999</v>
      </c>
      <c r="AT53" s="8">
        <v>52</v>
      </c>
    </row>
    <row r="54" spans="1:46" x14ac:dyDescent="0.25">
      <c r="A54" s="14">
        <v>43829</v>
      </c>
      <c r="B54" s="102">
        <v>672256</v>
      </c>
      <c r="C54" s="8">
        <v>0</v>
      </c>
      <c r="D54" s="8">
        <v>0</v>
      </c>
      <c r="E54" s="8">
        <v>73007</v>
      </c>
      <c r="F54" s="8">
        <v>8829</v>
      </c>
      <c r="G54" s="8">
        <v>5093</v>
      </c>
      <c r="H54" s="8">
        <v>444</v>
      </c>
      <c r="I54" s="8">
        <v>39</v>
      </c>
      <c r="J54" s="8">
        <v>14</v>
      </c>
      <c r="K54" s="8">
        <v>52</v>
      </c>
      <c r="L54" s="8">
        <v>52</v>
      </c>
      <c r="M54" s="8">
        <v>0</v>
      </c>
      <c r="N54" s="8">
        <v>181</v>
      </c>
      <c r="O54" s="8">
        <v>573</v>
      </c>
      <c r="P54" s="8">
        <v>6</v>
      </c>
      <c r="Q54" s="8">
        <v>0</v>
      </c>
      <c r="AR54" s="14">
        <v>43829</v>
      </c>
      <c r="AS54" s="15">
        <v>9136.7279999999992</v>
      </c>
      <c r="AT54" s="8">
        <v>52</v>
      </c>
    </row>
    <row r="55" spans="1:46" x14ac:dyDescent="0.25">
      <c r="A55" s="14">
        <v>43836</v>
      </c>
      <c r="B55" s="102">
        <v>843492</v>
      </c>
      <c r="C55" s="8">
        <v>0</v>
      </c>
      <c r="D55" s="8">
        <v>0</v>
      </c>
      <c r="E55" s="8">
        <v>84552</v>
      </c>
      <c r="F55" s="8">
        <v>24279</v>
      </c>
      <c r="G55" s="8">
        <v>1019</v>
      </c>
      <c r="H55" s="8">
        <v>601</v>
      </c>
      <c r="I55" s="8">
        <v>39</v>
      </c>
      <c r="J55" s="8">
        <v>12</v>
      </c>
      <c r="K55" s="8">
        <v>34</v>
      </c>
      <c r="L55" s="8">
        <v>34</v>
      </c>
      <c r="M55" s="8">
        <v>0</v>
      </c>
      <c r="N55" s="8">
        <v>417.25</v>
      </c>
      <c r="O55" s="8">
        <v>8.5</v>
      </c>
      <c r="P55" s="8">
        <v>7</v>
      </c>
      <c r="Q55" s="8">
        <v>0</v>
      </c>
      <c r="AR55" s="14">
        <v>43836</v>
      </c>
      <c r="AS55" s="15">
        <v>4326.2790000000005</v>
      </c>
      <c r="AT55" s="8">
        <v>34</v>
      </c>
    </row>
    <row r="56" spans="1:46" x14ac:dyDescent="0.25">
      <c r="A56" s="14">
        <v>43843</v>
      </c>
      <c r="B56" s="102">
        <v>843492</v>
      </c>
      <c r="C56" s="8">
        <v>0</v>
      </c>
      <c r="D56" s="8">
        <v>0</v>
      </c>
      <c r="E56" s="8">
        <v>69611</v>
      </c>
      <c r="F56" s="8">
        <v>25298</v>
      </c>
      <c r="G56" s="8">
        <v>2547</v>
      </c>
      <c r="H56" s="8">
        <v>459</v>
      </c>
      <c r="I56" s="8">
        <v>42</v>
      </c>
      <c r="J56" s="8">
        <v>13</v>
      </c>
      <c r="K56" s="8">
        <v>34</v>
      </c>
      <c r="L56" s="8">
        <v>34</v>
      </c>
      <c r="M56" s="8">
        <v>0</v>
      </c>
      <c r="N56" s="8">
        <v>417.25</v>
      </c>
      <c r="O56" s="8">
        <v>8.5</v>
      </c>
      <c r="P56" s="8">
        <v>7</v>
      </c>
      <c r="Q56" s="8">
        <v>0</v>
      </c>
      <c r="AR56" s="14">
        <v>43843</v>
      </c>
      <c r="AS56" s="15">
        <v>3749.933</v>
      </c>
      <c r="AT56" s="8">
        <v>34</v>
      </c>
    </row>
    <row r="57" spans="1:46" x14ac:dyDescent="0.25">
      <c r="A57" s="14">
        <v>43850</v>
      </c>
      <c r="B57" s="102">
        <v>843492</v>
      </c>
      <c r="C57" s="8">
        <v>0</v>
      </c>
      <c r="D57" s="8">
        <v>0</v>
      </c>
      <c r="E57" s="8">
        <v>71139</v>
      </c>
      <c r="F57" s="8">
        <v>33108</v>
      </c>
      <c r="G57" s="8">
        <v>7980</v>
      </c>
      <c r="H57" s="8">
        <v>481</v>
      </c>
      <c r="I57" s="8">
        <v>43</v>
      </c>
      <c r="J57" s="8">
        <v>13</v>
      </c>
      <c r="K57" s="8">
        <v>34</v>
      </c>
      <c r="L57" s="8">
        <v>34</v>
      </c>
      <c r="M57" s="8">
        <v>0</v>
      </c>
      <c r="N57" s="8">
        <v>417.25</v>
      </c>
      <c r="O57" s="8">
        <v>8.5</v>
      </c>
      <c r="P57" s="8">
        <v>7</v>
      </c>
      <c r="Q57" s="8">
        <v>0</v>
      </c>
      <c r="AR57" s="14">
        <v>43850</v>
      </c>
      <c r="AS57" s="15">
        <v>3372.596</v>
      </c>
      <c r="AT57" s="8">
        <v>34</v>
      </c>
    </row>
    <row r="58" spans="1:46" x14ac:dyDescent="0.25">
      <c r="A58" s="14">
        <v>43857</v>
      </c>
      <c r="B58" s="102">
        <v>843492</v>
      </c>
      <c r="C58" s="8">
        <v>0</v>
      </c>
      <c r="D58" s="8">
        <v>0</v>
      </c>
      <c r="E58" s="8">
        <v>69441</v>
      </c>
      <c r="F58" s="8">
        <v>22242</v>
      </c>
      <c r="G58" s="8">
        <v>5263</v>
      </c>
      <c r="H58" s="8">
        <v>593</v>
      </c>
      <c r="I58" s="8">
        <v>43</v>
      </c>
      <c r="J58" s="8">
        <v>12</v>
      </c>
      <c r="K58" s="8">
        <v>34</v>
      </c>
      <c r="L58" s="8">
        <v>34</v>
      </c>
      <c r="M58" s="8">
        <v>0</v>
      </c>
      <c r="N58" s="8">
        <v>417.25</v>
      </c>
      <c r="O58" s="8">
        <v>8.5</v>
      </c>
      <c r="P58" s="8">
        <v>8</v>
      </c>
      <c r="Q58" s="8">
        <v>0</v>
      </c>
      <c r="AR58" s="14">
        <v>43857</v>
      </c>
      <c r="AS58" s="15">
        <v>3218.8850000000002</v>
      </c>
      <c r="AT58" s="8">
        <v>34</v>
      </c>
    </row>
    <row r="59" spans="1:46" x14ac:dyDescent="0.25">
      <c r="A59" s="14">
        <v>43864</v>
      </c>
      <c r="B59" s="102">
        <v>847335</v>
      </c>
      <c r="C59" s="8">
        <v>0</v>
      </c>
      <c r="D59" s="8">
        <v>0</v>
      </c>
      <c r="E59" s="8">
        <v>93041</v>
      </c>
      <c r="F59" s="8">
        <v>28523</v>
      </c>
      <c r="G59" s="8">
        <v>6961</v>
      </c>
      <c r="H59" s="8">
        <v>647</v>
      </c>
      <c r="I59" s="8">
        <v>41</v>
      </c>
      <c r="J59" s="8">
        <v>12</v>
      </c>
      <c r="K59" s="8">
        <v>71.5</v>
      </c>
      <c r="L59" s="8">
        <v>71.5</v>
      </c>
      <c r="M59" s="8">
        <v>0</v>
      </c>
      <c r="N59" s="8">
        <v>403.5</v>
      </c>
      <c r="O59" s="8">
        <v>0</v>
      </c>
      <c r="P59" s="8">
        <v>6</v>
      </c>
      <c r="Q59" s="8">
        <v>0</v>
      </c>
      <c r="AR59" s="14">
        <v>43864</v>
      </c>
      <c r="AS59" s="15">
        <v>3202.8890000000001</v>
      </c>
      <c r="AT59" s="8">
        <v>71.5</v>
      </c>
    </row>
    <row r="60" spans="1:46" x14ac:dyDescent="0.25">
      <c r="A60" s="14">
        <v>43871</v>
      </c>
      <c r="B60" s="102">
        <v>847335</v>
      </c>
      <c r="C60" s="8">
        <v>0</v>
      </c>
      <c r="D60" s="8">
        <v>0</v>
      </c>
      <c r="E60" s="8">
        <v>70630</v>
      </c>
      <c r="F60" s="8">
        <v>30221</v>
      </c>
      <c r="G60" s="8">
        <v>2886</v>
      </c>
      <c r="H60" s="8">
        <v>652</v>
      </c>
      <c r="I60" s="8">
        <v>41</v>
      </c>
      <c r="J60" s="8">
        <v>14</v>
      </c>
      <c r="K60" s="8">
        <v>71.5</v>
      </c>
      <c r="L60" s="8">
        <v>71.5</v>
      </c>
      <c r="M60" s="8">
        <v>0</v>
      </c>
      <c r="N60" s="8">
        <v>403.5</v>
      </c>
      <c r="O60" s="8">
        <v>0</v>
      </c>
      <c r="P60" s="8">
        <v>9</v>
      </c>
      <c r="Q60" s="15">
        <v>2</v>
      </c>
      <c r="AR60" s="14">
        <v>43871</v>
      </c>
      <c r="AS60" s="15">
        <v>3133.306</v>
      </c>
      <c r="AT60" s="8">
        <v>71.5</v>
      </c>
    </row>
    <row r="61" spans="1:46" x14ac:dyDescent="0.25">
      <c r="A61" s="14">
        <v>43878</v>
      </c>
      <c r="B61" s="102">
        <v>847335</v>
      </c>
      <c r="C61" s="8">
        <v>0</v>
      </c>
      <c r="D61" s="8">
        <v>0</v>
      </c>
      <c r="E61" s="8">
        <v>50935</v>
      </c>
      <c r="F61" s="8">
        <v>21223</v>
      </c>
      <c r="G61" s="8">
        <v>1868</v>
      </c>
      <c r="H61" s="8">
        <v>555</v>
      </c>
      <c r="I61" s="8">
        <v>41</v>
      </c>
      <c r="J61" s="8">
        <v>13</v>
      </c>
      <c r="K61" s="8">
        <v>71.5</v>
      </c>
      <c r="L61" s="8">
        <v>71.5</v>
      </c>
      <c r="M61" s="8">
        <v>0</v>
      </c>
      <c r="N61" s="8">
        <v>403.5</v>
      </c>
      <c r="O61" s="8">
        <v>0</v>
      </c>
      <c r="P61" s="8">
        <v>10</v>
      </c>
      <c r="Q61" s="15">
        <v>0</v>
      </c>
      <c r="AR61" s="14">
        <v>43878</v>
      </c>
      <c r="AS61" s="15">
        <v>2822.41</v>
      </c>
      <c r="AT61" s="8">
        <v>71.5</v>
      </c>
    </row>
    <row r="62" spans="1:46" x14ac:dyDescent="0.25">
      <c r="A62" s="14">
        <v>43885</v>
      </c>
      <c r="B62" s="102">
        <v>847335</v>
      </c>
      <c r="C62" s="8">
        <v>0</v>
      </c>
      <c r="D62" s="8">
        <v>0</v>
      </c>
      <c r="E62" s="8">
        <v>55858</v>
      </c>
      <c r="F62" s="8">
        <v>16469</v>
      </c>
      <c r="G62" s="8">
        <v>4075</v>
      </c>
      <c r="H62" s="8">
        <v>6331</v>
      </c>
      <c r="I62" s="8">
        <v>41</v>
      </c>
      <c r="J62" s="8">
        <v>13</v>
      </c>
      <c r="K62" s="8">
        <v>71.5</v>
      </c>
      <c r="L62" s="8">
        <v>71.5</v>
      </c>
      <c r="M62" s="8">
        <v>0</v>
      </c>
      <c r="N62" s="8">
        <v>403.5</v>
      </c>
      <c r="O62" s="8">
        <v>0</v>
      </c>
      <c r="P62" s="8">
        <v>9</v>
      </c>
      <c r="Q62" s="15">
        <v>-6</v>
      </c>
      <c r="AR62" s="14">
        <v>43885</v>
      </c>
      <c r="AS62" s="15">
        <v>2771.2530000000002</v>
      </c>
      <c r="AT62" s="8">
        <v>71.5</v>
      </c>
    </row>
    <row r="63" spans="1:46" x14ac:dyDescent="0.25">
      <c r="A63" s="14">
        <v>43892</v>
      </c>
      <c r="B63" s="102">
        <v>681122</v>
      </c>
      <c r="C63" s="8">
        <v>0</v>
      </c>
      <c r="D63" s="8">
        <v>0</v>
      </c>
      <c r="E63" s="8">
        <v>84552</v>
      </c>
      <c r="F63" s="8">
        <v>12734</v>
      </c>
      <c r="G63" s="8">
        <v>6791</v>
      </c>
      <c r="H63" s="8">
        <v>15614</v>
      </c>
      <c r="I63" s="8">
        <v>41</v>
      </c>
      <c r="J63" s="8">
        <v>14</v>
      </c>
      <c r="K63" s="8">
        <v>20.2</v>
      </c>
      <c r="L63" s="8">
        <v>20.2</v>
      </c>
      <c r="M63" s="8">
        <v>0</v>
      </c>
      <c r="N63" s="8">
        <v>217.8</v>
      </c>
      <c r="O63" s="8">
        <v>0</v>
      </c>
      <c r="P63" s="8">
        <v>9</v>
      </c>
      <c r="Q63" s="15">
        <v>-2</v>
      </c>
      <c r="AR63" s="14">
        <v>43892</v>
      </c>
      <c r="AS63" s="15">
        <v>2876.7788</v>
      </c>
      <c r="AT63" s="8">
        <v>20.2</v>
      </c>
    </row>
    <row r="64" spans="1:46" x14ac:dyDescent="0.25">
      <c r="A64" s="14">
        <v>43899</v>
      </c>
      <c r="B64" s="102">
        <v>681122</v>
      </c>
      <c r="C64" s="8">
        <v>0</v>
      </c>
      <c r="D64" s="8">
        <v>0</v>
      </c>
      <c r="E64" s="8">
        <v>44313</v>
      </c>
      <c r="F64" s="8">
        <v>28523</v>
      </c>
      <c r="G64" s="8">
        <v>3226</v>
      </c>
      <c r="H64" s="8">
        <v>765</v>
      </c>
      <c r="I64" s="8">
        <v>41</v>
      </c>
      <c r="J64" s="8">
        <v>13</v>
      </c>
      <c r="K64" s="8">
        <v>20.2</v>
      </c>
      <c r="L64" s="8">
        <v>20.2</v>
      </c>
      <c r="M64" s="8">
        <v>0</v>
      </c>
      <c r="N64" s="8">
        <v>217.8</v>
      </c>
      <c r="O64" s="8">
        <v>0</v>
      </c>
      <c r="P64" s="8">
        <v>11</v>
      </c>
      <c r="Q64" s="15">
        <v>-3</v>
      </c>
      <c r="AR64" s="14">
        <v>43899</v>
      </c>
      <c r="AS64" s="15">
        <v>3143.154</v>
      </c>
      <c r="AT64" s="8">
        <v>20.2</v>
      </c>
    </row>
    <row r="65" spans="1:46" x14ac:dyDescent="0.25">
      <c r="A65" s="14">
        <v>43906</v>
      </c>
      <c r="B65" s="102">
        <v>681122</v>
      </c>
      <c r="C65" s="8">
        <v>0</v>
      </c>
      <c r="D65" s="8">
        <v>0</v>
      </c>
      <c r="E65" s="8">
        <v>69271</v>
      </c>
      <c r="F65" s="8">
        <v>25298</v>
      </c>
      <c r="G65" s="8">
        <v>15960</v>
      </c>
      <c r="H65" s="8">
        <v>946</v>
      </c>
      <c r="I65" s="8">
        <v>41</v>
      </c>
      <c r="J65" s="8">
        <v>13</v>
      </c>
      <c r="K65" s="8">
        <v>20.2</v>
      </c>
      <c r="L65" s="8">
        <v>20.2</v>
      </c>
      <c r="M65" s="8">
        <v>0</v>
      </c>
      <c r="N65" s="8">
        <v>217.8</v>
      </c>
      <c r="O65" s="8">
        <v>0</v>
      </c>
      <c r="P65" s="8">
        <v>12</v>
      </c>
      <c r="Q65" s="15">
        <v>-10</v>
      </c>
      <c r="AR65" s="14">
        <v>43906</v>
      </c>
      <c r="AS65" s="15">
        <v>3419.8249999999998</v>
      </c>
      <c r="AT65" s="8">
        <v>20.2</v>
      </c>
    </row>
    <row r="66" spans="1:46" x14ac:dyDescent="0.25">
      <c r="A66" s="14">
        <v>43913</v>
      </c>
      <c r="B66" s="102">
        <v>681122</v>
      </c>
      <c r="C66" s="8">
        <v>0</v>
      </c>
      <c r="D66" s="8">
        <v>0</v>
      </c>
      <c r="E66" s="8">
        <v>78100</v>
      </c>
      <c r="F66" s="8">
        <v>20374</v>
      </c>
      <c r="G66" s="8">
        <v>2037</v>
      </c>
      <c r="H66" s="8">
        <v>887</v>
      </c>
      <c r="I66" s="8">
        <v>41</v>
      </c>
      <c r="J66" s="8">
        <v>13</v>
      </c>
      <c r="K66" s="8">
        <v>20.2</v>
      </c>
      <c r="L66" s="8">
        <v>20.2</v>
      </c>
      <c r="M66" s="8">
        <v>0</v>
      </c>
      <c r="N66" s="8">
        <v>217.8</v>
      </c>
      <c r="O66" s="8">
        <v>0</v>
      </c>
      <c r="P66" s="8">
        <v>11</v>
      </c>
      <c r="Q66" s="15">
        <v>-4</v>
      </c>
      <c r="AR66" s="14">
        <v>43913</v>
      </c>
      <c r="AS66" s="15">
        <v>3562.8429999999998</v>
      </c>
      <c r="AT66" s="8">
        <v>20.2</v>
      </c>
    </row>
    <row r="67" spans="1:46" x14ac:dyDescent="0.25">
      <c r="A67" s="14">
        <v>43920</v>
      </c>
      <c r="B67" s="102">
        <v>681122</v>
      </c>
      <c r="C67" s="8">
        <v>0</v>
      </c>
      <c r="D67" s="8">
        <v>0</v>
      </c>
      <c r="E67" s="8">
        <v>52123</v>
      </c>
      <c r="F67" s="8">
        <v>19695</v>
      </c>
      <c r="G67" s="8">
        <v>2037</v>
      </c>
      <c r="H67" s="8">
        <v>771</v>
      </c>
      <c r="I67" s="8">
        <v>43</v>
      </c>
      <c r="J67" s="8">
        <v>12</v>
      </c>
      <c r="K67" s="8">
        <v>20.2</v>
      </c>
      <c r="L67" s="8">
        <v>20.2</v>
      </c>
      <c r="M67" s="8">
        <v>0</v>
      </c>
      <c r="N67" s="8">
        <v>217.8</v>
      </c>
      <c r="O67" s="8">
        <v>0</v>
      </c>
      <c r="P67" s="8">
        <v>12</v>
      </c>
      <c r="Q67" s="15">
        <v>-8</v>
      </c>
      <c r="AR67" s="14">
        <v>43920</v>
      </c>
      <c r="AS67" s="15">
        <v>3158.502</v>
      </c>
      <c r="AT67" s="8">
        <v>20.2</v>
      </c>
    </row>
    <row r="68" spans="1:46" x14ac:dyDescent="0.25">
      <c r="A68" s="14">
        <v>43927</v>
      </c>
      <c r="B68" s="102">
        <v>855853</v>
      </c>
      <c r="C68" s="8">
        <v>0</v>
      </c>
      <c r="D68" s="8">
        <v>0</v>
      </c>
      <c r="E68" s="8">
        <v>51784</v>
      </c>
      <c r="F68" s="8">
        <v>22921</v>
      </c>
      <c r="G68" s="8">
        <v>679</v>
      </c>
      <c r="H68" s="8">
        <v>1191</v>
      </c>
      <c r="I68" s="8">
        <v>41</v>
      </c>
      <c r="J68" s="8">
        <v>12</v>
      </c>
      <c r="K68" s="8">
        <v>0</v>
      </c>
      <c r="L68" s="8">
        <v>0</v>
      </c>
      <c r="M68" s="8">
        <v>0</v>
      </c>
      <c r="N68" s="8">
        <v>22.75</v>
      </c>
      <c r="O68" s="8">
        <v>102.5</v>
      </c>
      <c r="P68" s="8">
        <v>12</v>
      </c>
      <c r="Q68" s="15">
        <v>-13</v>
      </c>
      <c r="AR68" s="14">
        <v>43927</v>
      </c>
      <c r="AS68" s="15">
        <v>3059.7860000000001</v>
      </c>
      <c r="AT68" s="8">
        <v>0</v>
      </c>
    </row>
    <row r="69" spans="1:46" x14ac:dyDescent="0.25">
      <c r="A69" s="14">
        <v>43934</v>
      </c>
      <c r="B69" s="102">
        <v>855853</v>
      </c>
      <c r="C69" s="8">
        <v>0</v>
      </c>
      <c r="D69" s="8">
        <v>0</v>
      </c>
      <c r="E69" s="8">
        <v>69950</v>
      </c>
      <c r="F69" s="8">
        <v>18846</v>
      </c>
      <c r="G69" s="8">
        <v>2377</v>
      </c>
      <c r="H69" s="8">
        <v>1424</v>
      </c>
      <c r="I69" s="8">
        <v>42</v>
      </c>
      <c r="J69" s="8">
        <v>13</v>
      </c>
      <c r="K69" s="8">
        <v>0</v>
      </c>
      <c r="L69" s="8">
        <v>0</v>
      </c>
      <c r="M69" s="8">
        <v>0</v>
      </c>
      <c r="N69" s="8">
        <v>22.75</v>
      </c>
      <c r="O69" s="8">
        <v>102.5</v>
      </c>
      <c r="P69" s="8">
        <v>12</v>
      </c>
      <c r="Q69" s="15">
        <v>-15</v>
      </c>
      <c r="AR69" s="14">
        <v>43934</v>
      </c>
      <c r="AS69" s="15">
        <v>3314.3726000000001</v>
      </c>
      <c r="AT69" s="8">
        <v>0</v>
      </c>
    </row>
    <row r="70" spans="1:46" x14ac:dyDescent="0.25">
      <c r="A70" s="14">
        <v>43941</v>
      </c>
      <c r="B70" s="102">
        <v>855853</v>
      </c>
      <c r="C70" s="8">
        <v>0</v>
      </c>
      <c r="D70" s="8">
        <v>0</v>
      </c>
      <c r="E70" s="8">
        <v>71139</v>
      </c>
      <c r="F70" s="8">
        <v>18676</v>
      </c>
      <c r="G70" s="8">
        <v>1528</v>
      </c>
      <c r="H70" s="8">
        <v>1246</v>
      </c>
      <c r="I70" s="8">
        <v>41</v>
      </c>
      <c r="J70" s="8">
        <v>14</v>
      </c>
      <c r="K70" s="8">
        <v>0</v>
      </c>
      <c r="L70" s="8">
        <v>0</v>
      </c>
      <c r="M70" s="8">
        <v>0</v>
      </c>
      <c r="N70" s="8">
        <v>22.75</v>
      </c>
      <c r="O70" s="8">
        <v>102.5</v>
      </c>
      <c r="P70" s="8">
        <v>13</v>
      </c>
      <c r="Q70" s="15">
        <v>-19</v>
      </c>
      <c r="AR70" s="14">
        <v>43941</v>
      </c>
      <c r="AS70" s="15">
        <v>3567.4180000000001</v>
      </c>
      <c r="AT70" s="8">
        <v>0</v>
      </c>
    </row>
    <row r="71" spans="1:46" x14ac:dyDescent="0.25">
      <c r="A71" s="14">
        <v>43948</v>
      </c>
      <c r="B71" s="102">
        <v>855853</v>
      </c>
      <c r="C71" s="8">
        <v>0</v>
      </c>
      <c r="D71" s="8">
        <v>0</v>
      </c>
      <c r="E71" s="8">
        <v>65536</v>
      </c>
      <c r="F71" s="8">
        <v>27844</v>
      </c>
      <c r="G71" s="8">
        <v>9847</v>
      </c>
      <c r="H71" s="8">
        <v>15689</v>
      </c>
      <c r="I71" s="8">
        <v>38</v>
      </c>
      <c r="J71" s="8">
        <v>13</v>
      </c>
      <c r="K71" s="8">
        <v>0</v>
      </c>
      <c r="L71" s="8">
        <v>0</v>
      </c>
      <c r="M71" s="8">
        <v>0</v>
      </c>
      <c r="N71" s="8">
        <v>22.75</v>
      </c>
      <c r="O71" s="8">
        <v>102.5</v>
      </c>
      <c r="P71" s="8">
        <v>17</v>
      </c>
      <c r="Q71" s="15">
        <v>-30</v>
      </c>
      <c r="AR71" s="14">
        <v>43948</v>
      </c>
      <c r="AS71" s="15">
        <v>3901.7629999999999</v>
      </c>
      <c r="AT71" s="8">
        <v>0</v>
      </c>
    </row>
    <row r="72" spans="1:46" x14ac:dyDescent="0.25">
      <c r="A72" s="14">
        <v>43955</v>
      </c>
      <c r="B72" s="102">
        <v>860385</v>
      </c>
      <c r="C72" s="8">
        <v>0</v>
      </c>
      <c r="D72" s="8">
        <v>0</v>
      </c>
      <c r="E72" s="8">
        <v>62310</v>
      </c>
      <c r="F72" s="8">
        <v>31070</v>
      </c>
      <c r="G72" s="8">
        <v>509</v>
      </c>
      <c r="H72" s="8">
        <v>5504</v>
      </c>
      <c r="I72" s="8">
        <v>41</v>
      </c>
      <c r="J72" s="8">
        <v>15</v>
      </c>
      <c r="K72" s="8">
        <v>0</v>
      </c>
      <c r="L72" s="8">
        <v>0</v>
      </c>
      <c r="M72" s="8">
        <v>0</v>
      </c>
      <c r="N72" s="8">
        <v>4.5</v>
      </c>
      <c r="O72" s="8">
        <v>0.5</v>
      </c>
      <c r="P72" s="8">
        <v>18</v>
      </c>
      <c r="Q72" s="15">
        <v>-41</v>
      </c>
      <c r="AR72" s="14">
        <v>43955</v>
      </c>
      <c r="AS72" s="15">
        <v>5046.4160000000002</v>
      </c>
      <c r="AT72" s="8">
        <v>0</v>
      </c>
    </row>
    <row r="73" spans="1:46" x14ac:dyDescent="0.25">
      <c r="A73" s="14">
        <v>43962</v>
      </c>
      <c r="B73" s="102">
        <v>860385</v>
      </c>
      <c r="C73" s="8">
        <v>0</v>
      </c>
      <c r="D73" s="8">
        <v>0</v>
      </c>
      <c r="E73" s="8">
        <v>54840</v>
      </c>
      <c r="F73" s="8">
        <v>17148</v>
      </c>
      <c r="G73" s="8">
        <v>4584</v>
      </c>
      <c r="H73" s="8">
        <v>2722</v>
      </c>
      <c r="I73" s="8">
        <v>40</v>
      </c>
      <c r="J73" s="8">
        <v>13</v>
      </c>
      <c r="K73" s="8">
        <v>0</v>
      </c>
      <c r="L73" s="8">
        <v>0</v>
      </c>
      <c r="M73" s="8">
        <v>0</v>
      </c>
      <c r="N73" s="8">
        <v>4.5</v>
      </c>
      <c r="O73" s="8">
        <v>0.5</v>
      </c>
      <c r="P73" s="8">
        <v>21</v>
      </c>
      <c r="Q73" s="15">
        <v>-16</v>
      </c>
      <c r="AR73" s="14">
        <v>43962</v>
      </c>
      <c r="AS73" s="15">
        <v>2917.4960000000001</v>
      </c>
      <c r="AT73" s="8">
        <v>0</v>
      </c>
    </row>
    <row r="74" spans="1:46" x14ac:dyDescent="0.25">
      <c r="A74" s="14">
        <v>43969</v>
      </c>
      <c r="B74" s="102">
        <v>860385</v>
      </c>
      <c r="C74" s="8">
        <v>0</v>
      </c>
      <c r="D74" s="8">
        <v>0</v>
      </c>
      <c r="E74" s="8">
        <v>74195</v>
      </c>
      <c r="F74" s="8">
        <v>23260</v>
      </c>
      <c r="G74" s="8">
        <v>679</v>
      </c>
      <c r="H74" s="8">
        <v>1873</v>
      </c>
      <c r="I74" s="8">
        <v>40</v>
      </c>
      <c r="J74" s="8">
        <v>13</v>
      </c>
      <c r="K74" s="8">
        <v>0</v>
      </c>
      <c r="L74" s="8">
        <v>0</v>
      </c>
      <c r="M74" s="8">
        <v>0</v>
      </c>
      <c r="N74" s="8">
        <v>4.5</v>
      </c>
      <c r="O74" s="8">
        <v>0.5</v>
      </c>
      <c r="P74" s="8">
        <v>17</v>
      </c>
      <c r="Q74" s="15">
        <v>-15</v>
      </c>
      <c r="AR74" s="14">
        <v>43969</v>
      </c>
      <c r="AS74" s="15">
        <v>2438.703</v>
      </c>
      <c r="AT74" s="8">
        <v>0</v>
      </c>
    </row>
    <row r="75" spans="1:46" x14ac:dyDescent="0.25">
      <c r="A75" s="14">
        <v>43976</v>
      </c>
      <c r="B75" s="102">
        <v>860385</v>
      </c>
      <c r="C75" s="8">
        <v>0</v>
      </c>
      <c r="D75" s="8">
        <v>0</v>
      </c>
      <c r="E75" s="8">
        <v>57387</v>
      </c>
      <c r="F75" s="8">
        <v>29542</v>
      </c>
      <c r="G75" s="8">
        <v>1188</v>
      </c>
      <c r="H75" s="8">
        <v>3319</v>
      </c>
      <c r="I75" s="8">
        <v>42</v>
      </c>
      <c r="J75" s="8">
        <v>13</v>
      </c>
      <c r="K75" s="8">
        <v>0</v>
      </c>
      <c r="L75" s="8">
        <v>0</v>
      </c>
      <c r="M75" s="8">
        <v>0</v>
      </c>
      <c r="N75" s="8">
        <v>4.5</v>
      </c>
      <c r="O75" s="8">
        <v>0.5</v>
      </c>
      <c r="P75" s="8">
        <v>21</v>
      </c>
      <c r="Q75" s="15">
        <v>-12</v>
      </c>
      <c r="AR75" s="14">
        <v>43976</v>
      </c>
      <c r="AS75" s="15">
        <v>2513.098</v>
      </c>
      <c r="AT75" s="8">
        <v>0</v>
      </c>
    </row>
    <row r="76" spans="1:46" x14ac:dyDescent="0.25">
      <c r="A76" s="14">
        <v>43983</v>
      </c>
      <c r="B76" s="102">
        <v>691018</v>
      </c>
      <c r="C76" s="8">
        <v>0</v>
      </c>
      <c r="D76" s="8">
        <v>0</v>
      </c>
      <c r="E76" s="8">
        <v>84552</v>
      </c>
      <c r="F76" s="8">
        <v>19695</v>
      </c>
      <c r="G76" s="8">
        <v>3396</v>
      </c>
      <c r="H76" s="8">
        <v>1588</v>
      </c>
      <c r="I76" s="8">
        <v>41</v>
      </c>
      <c r="J76" s="8">
        <v>14</v>
      </c>
      <c r="K76" s="8">
        <v>0</v>
      </c>
      <c r="L76" s="8">
        <v>0</v>
      </c>
      <c r="M76" s="8">
        <v>0</v>
      </c>
      <c r="N76" s="8">
        <v>7.8</v>
      </c>
      <c r="O76" s="8">
        <v>40</v>
      </c>
      <c r="P76" s="8">
        <v>23</v>
      </c>
      <c r="Q76" s="15">
        <v>-10</v>
      </c>
      <c r="AR76" s="14">
        <v>43983</v>
      </c>
      <c r="AS76" s="15">
        <v>2626.8847999999998</v>
      </c>
      <c r="AT76" s="8">
        <v>0</v>
      </c>
    </row>
    <row r="77" spans="1:46" x14ac:dyDescent="0.25">
      <c r="A77" s="14">
        <v>43990</v>
      </c>
      <c r="B77" s="102">
        <v>691018</v>
      </c>
      <c r="C77" s="8">
        <v>0</v>
      </c>
      <c r="D77" s="8">
        <v>0</v>
      </c>
      <c r="E77" s="8">
        <v>54840</v>
      </c>
      <c r="F77" s="8">
        <v>18846</v>
      </c>
      <c r="G77" s="8">
        <v>2717</v>
      </c>
      <c r="H77" s="8">
        <v>1475</v>
      </c>
      <c r="I77" s="8">
        <v>38</v>
      </c>
      <c r="J77" s="8">
        <v>13</v>
      </c>
      <c r="K77" s="8">
        <v>0</v>
      </c>
      <c r="L77" s="8">
        <v>0</v>
      </c>
      <c r="M77" s="8">
        <v>0</v>
      </c>
      <c r="N77" s="8">
        <v>7.8</v>
      </c>
      <c r="O77" s="8">
        <v>40</v>
      </c>
      <c r="P77" s="8">
        <v>24</v>
      </c>
      <c r="Q77" s="15">
        <v>-11</v>
      </c>
      <c r="AR77" s="14">
        <v>43990</v>
      </c>
      <c r="AS77" s="15">
        <v>2521.5673999999999</v>
      </c>
      <c r="AT77" s="8">
        <v>0</v>
      </c>
    </row>
    <row r="78" spans="1:46" x14ac:dyDescent="0.25">
      <c r="A78" s="14">
        <v>43997</v>
      </c>
      <c r="B78" s="102">
        <v>691018</v>
      </c>
      <c r="C78" s="8">
        <v>0</v>
      </c>
      <c r="D78" s="8">
        <v>0</v>
      </c>
      <c r="E78" s="8">
        <v>54330</v>
      </c>
      <c r="F78" s="8">
        <v>19016</v>
      </c>
      <c r="G78" s="8">
        <v>3565</v>
      </c>
      <c r="H78" s="8">
        <v>1594</v>
      </c>
      <c r="I78" s="8">
        <v>40</v>
      </c>
      <c r="J78" s="8">
        <v>14</v>
      </c>
      <c r="K78" s="8">
        <v>0</v>
      </c>
      <c r="L78" s="8">
        <v>0</v>
      </c>
      <c r="M78" s="8">
        <v>0</v>
      </c>
      <c r="N78" s="8">
        <v>7.8</v>
      </c>
      <c r="O78" s="8">
        <v>40</v>
      </c>
      <c r="P78" s="8">
        <v>23</v>
      </c>
      <c r="Q78" s="15">
        <v>-9</v>
      </c>
      <c r="AR78" s="14">
        <v>43997</v>
      </c>
      <c r="AS78" s="15">
        <v>2595.0816</v>
      </c>
      <c r="AT78" s="8">
        <v>0</v>
      </c>
    </row>
    <row r="79" spans="1:46" x14ac:dyDescent="0.25">
      <c r="A79" s="14">
        <v>44004</v>
      </c>
      <c r="B79" s="102">
        <v>691018</v>
      </c>
      <c r="C79" s="8">
        <v>0</v>
      </c>
      <c r="D79" s="8">
        <v>0</v>
      </c>
      <c r="E79" s="8">
        <v>52123</v>
      </c>
      <c r="F79" s="8">
        <v>15280</v>
      </c>
      <c r="G79" s="8">
        <v>2037</v>
      </c>
      <c r="H79" s="8">
        <v>1916</v>
      </c>
      <c r="I79" s="8">
        <v>40</v>
      </c>
      <c r="J79" s="8">
        <v>13</v>
      </c>
      <c r="K79" s="8">
        <v>0</v>
      </c>
      <c r="L79" s="8">
        <v>0</v>
      </c>
      <c r="M79" s="8">
        <v>0</v>
      </c>
      <c r="N79" s="8">
        <v>7.8</v>
      </c>
      <c r="O79" s="8">
        <v>40</v>
      </c>
      <c r="P79" s="8">
        <v>22</v>
      </c>
      <c r="Q79" s="15">
        <v>-9</v>
      </c>
      <c r="AR79" s="14">
        <v>44004</v>
      </c>
      <c r="AS79" s="15">
        <v>2317.5666000000001</v>
      </c>
      <c r="AT79" s="8">
        <v>0</v>
      </c>
    </row>
    <row r="80" spans="1:46" x14ac:dyDescent="0.25">
      <c r="A80" s="14">
        <v>44011</v>
      </c>
      <c r="B80" s="102">
        <v>691018</v>
      </c>
      <c r="C80" s="8">
        <v>0</v>
      </c>
      <c r="D80" s="8">
        <v>0</v>
      </c>
      <c r="E80" s="8">
        <v>39729</v>
      </c>
      <c r="F80" s="8">
        <v>13922</v>
      </c>
      <c r="G80" s="8">
        <v>679</v>
      </c>
      <c r="H80" s="8">
        <v>1177</v>
      </c>
      <c r="I80" s="8">
        <v>42</v>
      </c>
      <c r="J80" s="8">
        <v>13</v>
      </c>
      <c r="K80" s="8">
        <v>0</v>
      </c>
      <c r="L80" s="8">
        <v>0</v>
      </c>
      <c r="M80" s="8">
        <v>0</v>
      </c>
      <c r="N80" s="8">
        <v>7.8</v>
      </c>
      <c r="O80" s="8">
        <v>40</v>
      </c>
      <c r="P80" s="8">
        <v>25</v>
      </c>
      <c r="Q80" s="15">
        <v>-8</v>
      </c>
      <c r="AR80" s="14">
        <v>44011</v>
      </c>
      <c r="AS80" s="15">
        <v>2311.7271999999998</v>
      </c>
      <c r="AT80" s="8">
        <v>0</v>
      </c>
    </row>
    <row r="81" spans="1:46" x14ac:dyDescent="0.25">
      <c r="A81" s="14">
        <v>44018</v>
      </c>
      <c r="B81" s="102">
        <v>865921</v>
      </c>
      <c r="C81" s="8">
        <v>0</v>
      </c>
      <c r="D81" s="8">
        <v>0</v>
      </c>
      <c r="E81" s="8">
        <v>44313</v>
      </c>
      <c r="F81" s="8">
        <v>12224</v>
      </c>
      <c r="G81" s="8">
        <v>3905</v>
      </c>
      <c r="H81" s="8">
        <v>699</v>
      </c>
      <c r="I81" s="8">
        <v>44</v>
      </c>
      <c r="J81" s="8">
        <v>15</v>
      </c>
      <c r="K81" s="8">
        <v>0</v>
      </c>
      <c r="L81" s="8">
        <v>0</v>
      </c>
      <c r="M81" s="8">
        <v>0</v>
      </c>
      <c r="N81" s="8">
        <v>11.5</v>
      </c>
      <c r="O81" s="8">
        <v>0</v>
      </c>
      <c r="P81" s="8">
        <v>26</v>
      </c>
      <c r="Q81" s="15">
        <v>-10</v>
      </c>
      <c r="AR81" s="14">
        <v>44018</v>
      </c>
      <c r="AS81" s="15">
        <v>2084.36</v>
      </c>
      <c r="AT81" s="8">
        <v>0</v>
      </c>
    </row>
    <row r="82" spans="1:46" x14ac:dyDescent="0.25">
      <c r="A82" s="14">
        <v>44025</v>
      </c>
      <c r="B82" s="102">
        <v>865921</v>
      </c>
      <c r="C82" s="8">
        <v>0</v>
      </c>
      <c r="D82" s="8">
        <v>0</v>
      </c>
      <c r="E82" s="8">
        <v>50256</v>
      </c>
      <c r="F82" s="8">
        <v>16469</v>
      </c>
      <c r="G82" s="8">
        <v>1868</v>
      </c>
      <c r="H82" s="8">
        <v>721</v>
      </c>
      <c r="I82" s="8">
        <v>40</v>
      </c>
      <c r="J82" s="8">
        <v>13</v>
      </c>
      <c r="K82" s="8">
        <v>0</v>
      </c>
      <c r="L82" s="8">
        <v>0</v>
      </c>
      <c r="M82" s="8">
        <v>0</v>
      </c>
      <c r="N82" s="8">
        <v>11.5</v>
      </c>
      <c r="O82" s="8">
        <v>0</v>
      </c>
      <c r="P82" s="8">
        <v>21</v>
      </c>
      <c r="Q82" s="15">
        <v>-8</v>
      </c>
      <c r="AR82" s="14">
        <v>44025</v>
      </c>
      <c r="AS82" s="15">
        <v>1803.5540000000001</v>
      </c>
      <c r="AT82" s="8">
        <v>0</v>
      </c>
    </row>
    <row r="83" spans="1:46" x14ac:dyDescent="0.25">
      <c r="A83" s="14">
        <v>44032</v>
      </c>
      <c r="B83" s="102">
        <v>865921</v>
      </c>
      <c r="C83" s="8">
        <v>0</v>
      </c>
      <c r="D83" s="8">
        <v>0</v>
      </c>
      <c r="E83" s="8">
        <v>40918</v>
      </c>
      <c r="F83" s="8">
        <v>5603</v>
      </c>
      <c r="G83" s="8">
        <v>2547</v>
      </c>
      <c r="H83" s="8">
        <v>701</v>
      </c>
      <c r="I83" s="8">
        <v>39</v>
      </c>
      <c r="J83" s="8">
        <v>12</v>
      </c>
      <c r="K83" s="8">
        <v>0</v>
      </c>
      <c r="L83" s="8">
        <v>0</v>
      </c>
      <c r="M83" s="8">
        <v>0</v>
      </c>
      <c r="N83" s="8">
        <v>11.5</v>
      </c>
      <c r="O83" s="8">
        <v>0</v>
      </c>
      <c r="P83" s="8">
        <v>25</v>
      </c>
      <c r="Q83" s="15">
        <v>-24</v>
      </c>
      <c r="AR83" s="14">
        <v>44032</v>
      </c>
      <c r="AS83" s="15">
        <v>2308.6379999999999</v>
      </c>
      <c r="AT83" s="8">
        <v>0</v>
      </c>
    </row>
    <row r="84" spans="1:46" x14ac:dyDescent="0.25">
      <c r="A84" s="14">
        <v>44039</v>
      </c>
      <c r="B84" s="102">
        <v>865921</v>
      </c>
      <c r="C84" s="8">
        <v>0</v>
      </c>
      <c r="D84" s="8">
        <v>0</v>
      </c>
      <c r="E84" s="8">
        <v>39559</v>
      </c>
      <c r="F84" s="8">
        <v>16639</v>
      </c>
      <c r="G84" s="8">
        <v>509</v>
      </c>
      <c r="H84" s="8">
        <v>618</v>
      </c>
      <c r="I84" s="8">
        <v>37</v>
      </c>
      <c r="J84" s="8">
        <v>12</v>
      </c>
      <c r="K84" s="8">
        <v>0</v>
      </c>
      <c r="L84" s="8">
        <v>0</v>
      </c>
      <c r="M84" s="8">
        <v>0</v>
      </c>
      <c r="N84" s="8">
        <v>11.5</v>
      </c>
      <c r="O84" s="8">
        <v>0</v>
      </c>
      <c r="P84" s="8">
        <v>25</v>
      </c>
      <c r="Q84" s="15">
        <v>-8</v>
      </c>
      <c r="AR84" s="14">
        <v>44039</v>
      </c>
      <c r="AS84" s="15">
        <v>1681.4770000000001</v>
      </c>
      <c r="AT84" s="8">
        <v>0</v>
      </c>
    </row>
    <row r="85" spans="1:46" x14ac:dyDescent="0.25">
      <c r="A85" s="14">
        <v>44046</v>
      </c>
      <c r="B85" s="102">
        <v>694219</v>
      </c>
      <c r="C85" s="8">
        <v>0</v>
      </c>
      <c r="D85" s="8">
        <v>0</v>
      </c>
      <c r="E85" s="8">
        <v>27844</v>
      </c>
      <c r="F85" s="8">
        <v>11375</v>
      </c>
      <c r="G85" s="8">
        <v>1358</v>
      </c>
      <c r="H85" s="8">
        <v>712</v>
      </c>
      <c r="I85" s="8">
        <v>39</v>
      </c>
      <c r="J85" s="8">
        <v>13</v>
      </c>
      <c r="K85" s="8">
        <v>0</v>
      </c>
      <c r="L85" s="8">
        <v>0</v>
      </c>
      <c r="M85" s="8">
        <v>0</v>
      </c>
      <c r="N85" s="8">
        <v>10</v>
      </c>
      <c r="O85" s="8">
        <v>0</v>
      </c>
      <c r="P85" s="8">
        <v>28</v>
      </c>
      <c r="Q85" s="15">
        <v>-10</v>
      </c>
      <c r="AR85" s="14">
        <v>44046</v>
      </c>
      <c r="AS85" s="15">
        <v>1698.9580000000001</v>
      </c>
      <c r="AT85" s="8">
        <v>0</v>
      </c>
    </row>
    <row r="86" spans="1:46" x14ac:dyDescent="0.25">
      <c r="A86" s="14">
        <v>44053</v>
      </c>
      <c r="B86" s="102">
        <v>694219</v>
      </c>
      <c r="C86" s="8">
        <v>0</v>
      </c>
      <c r="D86" s="8">
        <v>0</v>
      </c>
      <c r="E86" s="8">
        <v>37013</v>
      </c>
      <c r="F86" s="8">
        <v>7980</v>
      </c>
      <c r="G86" s="8">
        <v>5773</v>
      </c>
      <c r="H86" s="8">
        <v>647</v>
      </c>
      <c r="I86" s="8">
        <v>40</v>
      </c>
      <c r="J86" s="8">
        <v>13</v>
      </c>
      <c r="K86" s="8">
        <v>0</v>
      </c>
      <c r="L86" s="8">
        <v>0</v>
      </c>
      <c r="M86" s="8">
        <v>0</v>
      </c>
      <c r="N86" s="8">
        <v>10</v>
      </c>
      <c r="O86" s="8">
        <v>0</v>
      </c>
      <c r="P86" s="8">
        <v>30</v>
      </c>
      <c r="Q86" s="15">
        <v>-41</v>
      </c>
      <c r="AR86" s="14">
        <v>44053</v>
      </c>
      <c r="AS86" s="15">
        <v>1965.9408000000001</v>
      </c>
      <c r="AT86" s="8">
        <v>0</v>
      </c>
    </row>
    <row r="87" spans="1:46" x14ac:dyDescent="0.25">
      <c r="A87" s="14">
        <v>44060</v>
      </c>
      <c r="B87" s="102">
        <v>694219</v>
      </c>
      <c r="C87" s="8">
        <v>0</v>
      </c>
      <c r="D87" s="8">
        <v>0</v>
      </c>
      <c r="E87" s="8">
        <v>38541</v>
      </c>
      <c r="F87" s="8">
        <v>6622</v>
      </c>
      <c r="G87" s="8">
        <v>849</v>
      </c>
      <c r="H87" s="8">
        <v>681</v>
      </c>
      <c r="I87" s="8">
        <v>39</v>
      </c>
      <c r="J87" s="8">
        <v>13</v>
      </c>
      <c r="K87" s="8">
        <v>0</v>
      </c>
      <c r="L87" s="8">
        <v>0</v>
      </c>
      <c r="M87" s="8">
        <v>0</v>
      </c>
      <c r="N87" s="8">
        <v>10</v>
      </c>
      <c r="O87" s="8">
        <v>0</v>
      </c>
      <c r="P87" s="8">
        <v>29</v>
      </c>
      <c r="Q87" s="15">
        <v>-11</v>
      </c>
      <c r="AR87" s="14">
        <v>44060</v>
      </c>
      <c r="AS87" s="15">
        <v>1871.8240000000001</v>
      </c>
      <c r="AT87" s="8">
        <v>0</v>
      </c>
    </row>
    <row r="88" spans="1:46" x14ac:dyDescent="0.25">
      <c r="A88" s="14">
        <v>44067</v>
      </c>
      <c r="B88" s="102">
        <v>694219</v>
      </c>
      <c r="C88" s="8">
        <v>0</v>
      </c>
      <c r="D88" s="8">
        <v>0</v>
      </c>
      <c r="E88" s="8">
        <v>45841</v>
      </c>
      <c r="F88" s="8">
        <v>8489</v>
      </c>
      <c r="G88" s="8">
        <v>2207</v>
      </c>
      <c r="H88" s="8">
        <v>683</v>
      </c>
      <c r="I88" s="8">
        <v>36</v>
      </c>
      <c r="J88" s="8">
        <v>11</v>
      </c>
      <c r="K88" s="8">
        <v>0</v>
      </c>
      <c r="L88" s="8">
        <v>0</v>
      </c>
      <c r="M88" s="8">
        <v>0</v>
      </c>
      <c r="N88" s="8">
        <v>10</v>
      </c>
      <c r="O88" s="8">
        <v>0</v>
      </c>
      <c r="P88" s="8">
        <v>29</v>
      </c>
      <c r="Q88" s="15">
        <v>-9</v>
      </c>
      <c r="AR88" s="14">
        <v>44067</v>
      </c>
      <c r="AS88" s="15">
        <v>1690.0229999999999</v>
      </c>
      <c r="AT88" s="8">
        <v>0</v>
      </c>
    </row>
    <row r="89" spans="1:46" x14ac:dyDescent="0.25">
      <c r="A89" s="14">
        <v>44074</v>
      </c>
      <c r="B89" s="102">
        <v>694219</v>
      </c>
      <c r="C89" s="8">
        <v>0</v>
      </c>
      <c r="D89" s="8">
        <v>0</v>
      </c>
      <c r="E89" s="8">
        <v>46181</v>
      </c>
      <c r="F89" s="8">
        <v>16639</v>
      </c>
      <c r="G89" s="8">
        <v>340</v>
      </c>
      <c r="H89" s="8">
        <v>777</v>
      </c>
      <c r="I89" s="8">
        <v>42</v>
      </c>
      <c r="J89" s="8">
        <v>13</v>
      </c>
      <c r="K89" s="8">
        <v>0</v>
      </c>
      <c r="L89" s="8">
        <v>0</v>
      </c>
      <c r="M89" s="8">
        <v>0</v>
      </c>
      <c r="N89" s="8">
        <v>10</v>
      </c>
      <c r="O89" s="8">
        <v>0</v>
      </c>
      <c r="P89" s="8">
        <v>27</v>
      </c>
      <c r="Q89" s="15">
        <v>-10</v>
      </c>
      <c r="AR89" s="14">
        <v>44074</v>
      </c>
      <c r="AS89" s="15">
        <v>2260.8270000000002</v>
      </c>
      <c r="AT89" s="8">
        <v>0</v>
      </c>
    </row>
    <row r="90" spans="1:46" x14ac:dyDescent="0.25">
      <c r="A90" s="14">
        <v>44081</v>
      </c>
      <c r="B90" s="102">
        <v>869767</v>
      </c>
      <c r="C90" s="8">
        <v>0</v>
      </c>
      <c r="D90" s="8">
        <v>0</v>
      </c>
      <c r="E90" s="8">
        <v>34126</v>
      </c>
      <c r="F90" s="8">
        <v>10866</v>
      </c>
      <c r="G90" s="8">
        <v>2207</v>
      </c>
      <c r="H90" s="8">
        <v>703</v>
      </c>
      <c r="I90" s="8">
        <v>37</v>
      </c>
      <c r="J90" s="8">
        <v>12</v>
      </c>
      <c r="K90" s="8">
        <v>0</v>
      </c>
      <c r="L90" s="8">
        <v>0</v>
      </c>
      <c r="M90" s="8">
        <v>0</v>
      </c>
      <c r="N90" s="8">
        <v>12.5</v>
      </c>
      <c r="O90" s="8">
        <v>0</v>
      </c>
      <c r="P90" s="8">
        <v>27</v>
      </c>
      <c r="Q90" s="15">
        <v>-11</v>
      </c>
      <c r="AR90" s="14">
        <v>44081</v>
      </c>
      <c r="AS90" s="15">
        <v>1901.249</v>
      </c>
      <c r="AT90" s="8">
        <v>0</v>
      </c>
    </row>
    <row r="91" spans="1:46" x14ac:dyDescent="0.25">
      <c r="A91" s="14">
        <v>44088</v>
      </c>
      <c r="B91" s="102">
        <v>869767</v>
      </c>
      <c r="C91" s="8">
        <v>0</v>
      </c>
      <c r="D91" s="8">
        <v>0</v>
      </c>
      <c r="E91" s="8">
        <v>39899</v>
      </c>
      <c r="F91" s="8">
        <v>15111</v>
      </c>
      <c r="G91" s="8">
        <v>170</v>
      </c>
      <c r="H91" s="8">
        <v>688</v>
      </c>
      <c r="I91" s="8">
        <v>43</v>
      </c>
      <c r="J91" s="8">
        <v>14</v>
      </c>
      <c r="K91" s="8">
        <v>0</v>
      </c>
      <c r="L91" s="8">
        <v>0</v>
      </c>
      <c r="M91" s="8">
        <v>0</v>
      </c>
      <c r="N91" s="8">
        <v>12.5</v>
      </c>
      <c r="O91" s="8">
        <v>0</v>
      </c>
      <c r="P91" s="8">
        <v>25</v>
      </c>
      <c r="Q91" s="15">
        <v>-7</v>
      </c>
      <c r="AR91" s="14">
        <v>44088</v>
      </c>
      <c r="AS91" s="15">
        <v>2045.1849999999999</v>
      </c>
      <c r="AT91" s="8">
        <v>0</v>
      </c>
    </row>
    <row r="92" spans="1:46" x14ac:dyDescent="0.25">
      <c r="A92" s="14">
        <v>44095</v>
      </c>
      <c r="B92" s="102">
        <v>869767</v>
      </c>
      <c r="C92" s="8">
        <v>0</v>
      </c>
      <c r="D92" s="8">
        <v>0</v>
      </c>
      <c r="E92" s="8">
        <v>43464</v>
      </c>
      <c r="F92" s="8">
        <v>13413</v>
      </c>
      <c r="G92" s="8">
        <v>3735</v>
      </c>
      <c r="H92" s="8">
        <v>871</v>
      </c>
      <c r="I92" s="8">
        <v>36</v>
      </c>
      <c r="J92" s="8">
        <v>11</v>
      </c>
      <c r="K92" s="8">
        <v>0</v>
      </c>
      <c r="L92" s="8">
        <v>0</v>
      </c>
      <c r="M92" s="8">
        <v>0</v>
      </c>
      <c r="N92" s="8">
        <v>12.5</v>
      </c>
      <c r="O92" s="8">
        <v>0</v>
      </c>
      <c r="P92" s="8">
        <v>20</v>
      </c>
      <c r="Q92" s="15">
        <v>-21</v>
      </c>
      <c r="AR92" s="14">
        <v>44095</v>
      </c>
      <c r="AS92" s="15">
        <v>2476.0920000000001</v>
      </c>
      <c r="AT92" s="8">
        <v>0</v>
      </c>
    </row>
    <row r="93" spans="1:46" x14ac:dyDescent="0.25">
      <c r="A93" s="14">
        <v>44102</v>
      </c>
      <c r="B93" s="102">
        <v>869767</v>
      </c>
      <c r="C93" s="8">
        <v>0</v>
      </c>
      <c r="D93" s="8">
        <v>0</v>
      </c>
      <c r="E93" s="8">
        <v>47879</v>
      </c>
      <c r="F93" s="8">
        <v>16469</v>
      </c>
      <c r="G93" s="8">
        <v>3396</v>
      </c>
      <c r="H93" s="8">
        <v>793</v>
      </c>
      <c r="I93" s="8">
        <v>37</v>
      </c>
      <c r="J93" s="8">
        <v>13</v>
      </c>
      <c r="K93" s="8">
        <v>0</v>
      </c>
      <c r="L93" s="8">
        <v>0</v>
      </c>
      <c r="M93" s="8">
        <v>0</v>
      </c>
      <c r="N93" s="8">
        <v>12.5</v>
      </c>
      <c r="O93" s="8">
        <v>0</v>
      </c>
      <c r="P93" s="8">
        <v>21</v>
      </c>
      <c r="Q93" s="15">
        <v>-6</v>
      </c>
      <c r="AR93" s="14">
        <v>44102</v>
      </c>
      <c r="AS93" s="15">
        <v>2227.672</v>
      </c>
      <c r="AT93" s="8">
        <v>0</v>
      </c>
    </row>
    <row r="94" spans="1:46" x14ac:dyDescent="0.25">
      <c r="A94" s="14">
        <v>44109</v>
      </c>
      <c r="B94" s="102">
        <v>873499</v>
      </c>
      <c r="C94" s="8">
        <v>0</v>
      </c>
      <c r="D94" s="8">
        <v>0</v>
      </c>
      <c r="E94" s="8">
        <v>51105</v>
      </c>
      <c r="F94" s="8">
        <v>23600</v>
      </c>
      <c r="G94" s="8">
        <v>4414</v>
      </c>
      <c r="H94" s="8">
        <v>890</v>
      </c>
      <c r="I94" s="8">
        <v>39</v>
      </c>
      <c r="J94" s="8">
        <v>11</v>
      </c>
      <c r="K94" s="8">
        <v>0</v>
      </c>
      <c r="L94" s="8">
        <v>0</v>
      </c>
      <c r="M94" s="8">
        <v>0</v>
      </c>
      <c r="N94" s="8">
        <v>11.25</v>
      </c>
      <c r="O94" s="8">
        <v>0</v>
      </c>
      <c r="P94" s="8">
        <v>18</v>
      </c>
      <c r="Q94" s="15">
        <v>-8</v>
      </c>
      <c r="AR94" s="14">
        <v>44109</v>
      </c>
      <c r="AS94" s="15">
        <v>2680.17</v>
      </c>
      <c r="AT94" s="8">
        <v>0</v>
      </c>
    </row>
    <row r="95" spans="1:46" x14ac:dyDescent="0.25">
      <c r="A95" s="14">
        <v>44116</v>
      </c>
      <c r="B95" s="102">
        <v>873499</v>
      </c>
      <c r="C95" s="8">
        <v>0</v>
      </c>
      <c r="D95" s="8">
        <v>0</v>
      </c>
      <c r="E95" s="8">
        <v>46181</v>
      </c>
      <c r="F95" s="8">
        <v>20034</v>
      </c>
      <c r="G95" s="8">
        <v>849</v>
      </c>
      <c r="H95" s="8">
        <v>905</v>
      </c>
      <c r="I95" s="8">
        <v>38</v>
      </c>
      <c r="J95" s="8">
        <v>13</v>
      </c>
      <c r="K95" s="8">
        <v>0</v>
      </c>
      <c r="L95" s="8">
        <v>0</v>
      </c>
      <c r="M95" s="8">
        <v>0</v>
      </c>
      <c r="N95" s="8">
        <v>11.25</v>
      </c>
      <c r="O95" s="8">
        <v>0</v>
      </c>
      <c r="P95" s="8">
        <v>18</v>
      </c>
      <c r="Q95" s="15">
        <v>-7</v>
      </c>
      <c r="AR95" s="14">
        <v>44116</v>
      </c>
      <c r="AS95" s="15">
        <v>2623.2429999999999</v>
      </c>
      <c r="AT95" s="8">
        <v>0</v>
      </c>
    </row>
    <row r="96" spans="1:46" x14ac:dyDescent="0.25">
      <c r="A96" s="14">
        <v>44123</v>
      </c>
      <c r="B96" s="102">
        <v>873499</v>
      </c>
      <c r="C96" s="8">
        <v>0</v>
      </c>
      <c r="D96" s="8">
        <v>0</v>
      </c>
      <c r="E96" s="8">
        <v>44143</v>
      </c>
      <c r="F96" s="8">
        <v>13243</v>
      </c>
      <c r="G96" s="8">
        <v>2377</v>
      </c>
      <c r="H96" s="8">
        <v>1256</v>
      </c>
      <c r="I96" s="8">
        <v>37</v>
      </c>
      <c r="J96" s="8">
        <v>12</v>
      </c>
      <c r="K96" s="8">
        <v>0</v>
      </c>
      <c r="L96" s="8">
        <v>0</v>
      </c>
      <c r="M96" s="8">
        <v>0</v>
      </c>
      <c r="N96" s="8">
        <v>11.25</v>
      </c>
      <c r="O96" s="8">
        <v>0</v>
      </c>
      <c r="P96" s="8">
        <v>16</v>
      </c>
      <c r="Q96" s="15">
        <v>-7</v>
      </c>
      <c r="AR96" s="14">
        <v>44123</v>
      </c>
      <c r="AS96" s="15">
        <v>2639.86</v>
      </c>
      <c r="AT96" s="8">
        <v>0</v>
      </c>
    </row>
    <row r="97" spans="1:46" x14ac:dyDescent="0.25">
      <c r="A97" s="14">
        <v>44130</v>
      </c>
      <c r="B97" s="102">
        <v>873499</v>
      </c>
      <c r="C97" s="8">
        <v>0</v>
      </c>
      <c r="D97" s="8">
        <v>0</v>
      </c>
      <c r="E97" s="8">
        <v>39220</v>
      </c>
      <c r="F97" s="8">
        <v>22242</v>
      </c>
      <c r="G97" s="8">
        <v>3565</v>
      </c>
      <c r="H97" s="8">
        <v>1020</v>
      </c>
      <c r="I97" s="8">
        <v>38</v>
      </c>
      <c r="J97" s="8">
        <v>12</v>
      </c>
      <c r="K97" s="8">
        <v>0</v>
      </c>
      <c r="L97" s="8">
        <v>0</v>
      </c>
      <c r="M97" s="8">
        <v>0</v>
      </c>
      <c r="N97" s="8">
        <v>11.25</v>
      </c>
      <c r="O97" s="8">
        <v>0</v>
      </c>
      <c r="P97" s="8">
        <v>16</v>
      </c>
      <c r="Q97" s="15">
        <v>-5</v>
      </c>
      <c r="AR97" s="14">
        <v>44130</v>
      </c>
      <c r="AS97" s="15">
        <v>2330.9784</v>
      </c>
      <c r="AT97" s="8">
        <v>0</v>
      </c>
    </row>
    <row r="98" spans="1:46" x14ac:dyDescent="0.25">
      <c r="A98" s="14">
        <v>44137</v>
      </c>
      <c r="B98" s="102">
        <v>702081</v>
      </c>
      <c r="C98" s="8">
        <v>0</v>
      </c>
      <c r="D98" s="8">
        <v>0</v>
      </c>
      <c r="E98" s="8">
        <v>38710</v>
      </c>
      <c r="F98" s="8">
        <v>10866</v>
      </c>
      <c r="G98" s="8">
        <v>1868</v>
      </c>
      <c r="H98" s="8">
        <v>1008</v>
      </c>
      <c r="I98" s="8">
        <v>39</v>
      </c>
      <c r="J98" s="8">
        <v>12</v>
      </c>
      <c r="K98" s="8">
        <v>6.8</v>
      </c>
      <c r="L98" s="8">
        <v>0</v>
      </c>
      <c r="M98" s="8">
        <v>6.8</v>
      </c>
      <c r="N98" s="8">
        <v>10</v>
      </c>
      <c r="O98" s="8">
        <v>0</v>
      </c>
      <c r="P98" s="8">
        <v>15</v>
      </c>
      <c r="Q98" s="15">
        <v>-12</v>
      </c>
      <c r="AR98" s="14">
        <v>44137</v>
      </c>
      <c r="AS98" s="15">
        <v>2588.2671999999998</v>
      </c>
      <c r="AT98" s="8">
        <v>6.8</v>
      </c>
    </row>
    <row r="99" spans="1:46" x14ac:dyDescent="0.25">
      <c r="A99" s="14">
        <v>44144</v>
      </c>
      <c r="B99" s="102">
        <v>702081</v>
      </c>
      <c r="C99" s="8">
        <v>0</v>
      </c>
      <c r="D99" s="8">
        <v>0</v>
      </c>
      <c r="E99" s="8">
        <v>60443</v>
      </c>
      <c r="F99" s="8">
        <v>14092</v>
      </c>
      <c r="G99" s="8">
        <v>4414</v>
      </c>
      <c r="H99" s="8">
        <v>953</v>
      </c>
      <c r="I99" s="8">
        <v>40</v>
      </c>
      <c r="J99" s="8">
        <v>13</v>
      </c>
      <c r="K99" s="8">
        <v>6.8</v>
      </c>
      <c r="L99" s="8">
        <v>0</v>
      </c>
      <c r="M99" s="8">
        <v>6.8</v>
      </c>
      <c r="N99" s="8">
        <v>10</v>
      </c>
      <c r="O99" s="8">
        <v>0</v>
      </c>
      <c r="P99" s="8">
        <v>13</v>
      </c>
      <c r="Q99" s="15">
        <v>-6</v>
      </c>
      <c r="AR99" s="14">
        <v>44144</v>
      </c>
      <c r="AS99" s="15">
        <v>2667.4879999999998</v>
      </c>
      <c r="AT99" s="8">
        <v>6.8</v>
      </c>
    </row>
    <row r="100" spans="1:46" x14ac:dyDescent="0.25">
      <c r="A100" s="14">
        <v>44151</v>
      </c>
      <c r="B100" s="102">
        <v>702081</v>
      </c>
      <c r="C100" s="8">
        <v>0</v>
      </c>
      <c r="D100" s="8">
        <v>0</v>
      </c>
      <c r="E100" s="8">
        <v>38541</v>
      </c>
      <c r="F100" s="8">
        <v>13243</v>
      </c>
      <c r="G100" s="8">
        <v>4414</v>
      </c>
      <c r="H100" s="8">
        <v>915</v>
      </c>
      <c r="I100" s="8">
        <v>40</v>
      </c>
      <c r="J100" s="8">
        <v>14</v>
      </c>
      <c r="K100" s="8">
        <v>6.8</v>
      </c>
      <c r="L100" s="8">
        <v>0</v>
      </c>
      <c r="M100" s="8">
        <v>6.8</v>
      </c>
      <c r="N100" s="8">
        <v>10</v>
      </c>
      <c r="O100" s="8">
        <v>0</v>
      </c>
      <c r="P100" s="8">
        <v>17</v>
      </c>
      <c r="Q100" s="15">
        <v>-6</v>
      </c>
      <c r="AR100" s="14">
        <v>44151</v>
      </c>
      <c r="AS100" s="15">
        <v>2532.3090000000002</v>
      </c>
      <c r="AT100" s="8">
        <v>6.8</v>
      </c>
    </row>
    <row r="101" spans="1:46" x14ac:dyDescent="0.25">
      <c r="A101" s="14">
        <v>44158</v>
      </c>
      <c r="B101" s="102">
        <v>702081</v>
      </c>
      <c r="C101" s="8">
        <v>0</v>
      </c>
      <c r="D101" s="8">
        <v>0</v>
      </c>
      <c r="E101" s="8">
        <v>40238</v>
      </c>
      <c r="F101" s="8">
        <v>18167</v>
      </c>
      <c r="G101" s="8">
        <v>679</v>
      </c>
      <c r="H101" s="8">
        <v>877</v>
      </c>
      <c r="I101" s="8">
        <v>39</v>
      </c>
      <c r="J101" s="8">
        <v>13</v>
      </c>
      <c r="K101" s="8">
        <v>6.8</v>
      </c>
      <c r="L101" s="8">
        <v>0</v>
      </c>
      <c r="M101" s="8">
        <v>6.8</v>
      </c>
      <c r="N101" s="8">
        <v>10</v>
      </c>
      <c r="O101" s="8">
        <v>0</v>
      </c>
      <c r="P101" s="8">
        <v>12</v>
      </c>
      <c r="Q101" s="15">
        <v>-12</v>
      </c>
      <c r="AR101" s="14">
        <v>44158</v>
      </c>
      <c r="AS101" s="15">
        <v>2690.2</v>
      </c>
      <c r="AT101" s="8">
        <v>6.8</v>
      </c>
    </row>
    <row r="102" spans="1:46" x14ac:dyDescent="0.25">
      <c r="A102" s="14">
        <v>44165</v>
      </c>
      <c r="B102" s="102">
        <v>702081</v>
      </c>
      <c r="C102" s="8">
        <v>0</v>
      </c>
      <c r="D102" s="8">
        <v>0</v>
      </c>
      <c r="E102" s="8">
        <v>45502</v>
      </c>
      <c r="F102" s="8">
        <v>13243</v>
      </c>
      <c r="G102" s="8">
        <v>4245</v>
      </c>
      <c r="H102" s="8">
        <v>963</v>
      </c>
      <c r="I102" s="8">
        <v>38</v>
      </c>
      <c r="J102" s="8">
        <v>12</v>
      </c>
      <c r="K102" s="8">
        <v>6.8</v>
      </c>
      <c r="L102" s="8">
        <v>0</v>
      </c>
      <c r="M102" s="8">
        <v>6.8</v>
      </c>
      <c r="N102" s="8">
        <v>10</v>
      </c>
      <c r="O102" s="8">
        <v>0</v>
      </c>
      <c r="P102" s="8">
        <v>9</v>
      </c>
      <c r="Q102" s="15">
        <v>-4</v>
      </c>
      <c r="AR102" s="14">
        <v>44165</v>
      </c>
      <c r="AS102" s="15">
        <v>3224.0569999999998</v>
      </c>
      <c r="AT102" s="8">
        <v>6.8</v>
      </c>
    </row>
    <row r="103" spans="1:46" x14ac:dyDescent="0.25">
      <c r="A103" s="14">
        <v>44172</v>
      </c>
      <c r="B103" s="102">
        <v>885040</v>
      </c>
      <c r="C103" s="8">
        <v>0</v>
      </c>
      <c r="D103" s="8">
        <v>0</v>
      </c>
      <c r="E103" s="8">
        <v>46351</v>
      </c>
      <c r="F103" s="8">
        <v>15280</v>
      </c>
      <c r="G103" s="8">
        <v>4754</v>
      </c>
      <c r="H103" s="8">
        <v>1064</v>
      </c>
      <c r="I103" s="8">
        <v>38</v>
      </c>
      <c r="J103" s="8">
        <v>12</v>
      </c>
      <c r="K103" s="8">
        <v>29.25</v>
      </c>
      <c r="L103" s="8">
        <v>0</v>
      </c>
      <c r="M103" s="8">
        <v>29.25</v>
      </c>
      <c r="N103" s="8">
        <v>71.25</v>
      </c>
      <c r="O103" s="8">
        <v>237.5</v>
      </c>
      <c r="P103" s="8">
        <v>10</v>
      </c>
      <c r="Q103" s="15">
        <v>-5</v>
      </c>
      <c r="AR103" s="14">
        <v>44172</v>
      </c>
      <c r="AS103" s="15">
        <v>3576.201</v>
      </c>
      <c r="AT103" s="8">
        <v>29.25</v>
      </c>
    </row>
    <row r="104" spans="1:46" x14ac:dyDescent="0.25">
      <c r="A104" s="14">
        <v>44179</v>
      </c>
      <c r="B104" s="102">
        <v>885040</v>
      </c>
      <c r="C104" s="8">
        <v>0</v>
      </c>
      <c r="D104" s="8">
        <v>0</v>
      </c>
      <c r="E104" s="8">
        <v>64008</v>
      </c>
      <c r="F104" s="8">
        <v>13413</v>
      </c>
      <c r="G104" s="8">
        <v>2207</v>
      </c>
      <c r="H104" s="8">
        <v>969</v>
      </c>
      <c r="I104" s="8">
        <v>38</v>
      </c>
      <c r="J104" s="8">
        <v>12</v>
      </c>
      <c r="K104" s="8">
        <v>29.25</v>
      </c>
      <c r="L104" s="8">
        <v>0</v>
      </c>
      <c r="M104" s="8">
        <v>29.25</v>
      </c>
      <c r="N104" s="8">
        <v>71.25</v>
      </c>
      <c r="O104" s="8">
        <v>237.5</v>
      </c>
      <c r="P104" s="8">
        <v>6</v>
      </c>
      <c r="Q104" s="15">
        <v>-5</v>
      </c>
      <c r="AR104" s="14">
        <v>44179</v>
      </c>
      <c r="AS104" s="15">
        <v>4375.1620000000003</v>
      </c>
      <c r="AT104" s="8">
        <v>29.25</v>
      </c>
    </row>
    <row r="105" spans="1:46" x14ac:dyDescent="0.25">
      <c r="A105" s="14">
        <v>44186</v>
      </c>
      <c r="B105" s="102">
        <v>885040</v>
      </c>
      <c r="C105" s="8">
        <v>0</v>
      </c>
      <c r="D105" s="8">
        <v>0</v>
      </c>
      <c r="E105" s="8">
        <v>50256</v>
      </c>
      <c r="F105" s="8">
        <v>15280</v>
      </c>
      <c r="G105" s="8">
        <v>679</v>
      </c>
      <c r="H105" s="8">
        <v>991</v>
      </c>
      <c r="I105" s="8">
        <v>40</v>
      </c>
      <c r="J105" s="8">
        <v>12</v>
      </c>
      <c r="K105" s="8">
        <v>29.25</v>
      </c>
      <c r="L105" s="8">
        <v>0</v>
      </c>
      <c r="M105" s="8">
        <v>29.25</v>
      </c>
      <c r="N105" s="8">
        <v>71.25</v>
      </c>
      <c r="O105" s="8">
        <v>237.5</v>
      </c>
      <c r="P105" s="8">
        <v>7</v>
      </c>
      <c r="Q105" s="15">
        <v>-5</v>
      </c>
      <c r="AR105" s="14">
        <v>44186</v>
      </c>
      <c r="AS105" s="15">
        <v>5466.7079999999996</v>
      </c>
      <c r="AT105" s="8">
        <v>29.25</v>
      </c>
    </row>
    <row r="106" spans="1:46" x14ac:dyDescent="0.25">
      <c r="A106" s="14">
        <v>44193</v>
      </c>
      <c r="B106" s="102">
        <v>885040</v>
      </c>
      <c r="C106" s="8">
        <v>0</v>
      </c>
      <c r="D106" s="8">
        <v>0</v>
      </c>
      <c r="E106" s="8">
        <v>64008</v>
      </c>
      <c r="F106" s="8">
        <v>10357</v>
      </c>
      <c r="G106" s="8">
        <v>2207</v>
      </c>
      <c r="H106" s="8">
        <v>728</v>
      </c>
      <c r="I106" s="8">
        <v>36</v>
      </c>
      <c r="J106" s="8">
        <v>11</v>
      </c>
      <c r="K106" s="8">
        <v>29.25</v>
      </c>
      <c r="L106" s="8">
        <v>0</v>
      </c>
      <c r="M106" s="8">
        <v>29.25</v>
      </c>
      <c r="N106" s="8">
        <v>71.25</v>
      </c>
      <c r="O106" s="8">
        <v>237.5</v>
      </c>
      <c r="P106" s="8">
        <v>6</v>
      </c>
      <c r="Q106" s="15">
        <v>-53</v>
      </c>
      <c r="AR106" s="14">
        <v>44193</v>
      </c>
      <c r="AS106" s="15">
        <v>5014.2961999999998</v>
      </c>
      <c r="AT106" s="8">
        <v>29.25</v>
      </c>
    </row>
    <row r="107" spans="1:46" x14ac:dyDescent="0.25">
      <c r="A107" s="14">
        <v>44200</v>
      </c>
      <c r="B107" s="102">
        <v>888050</v>
      </c>
      <c r="C107" s="8">
        <v>0</v>
      </c>
      <c r="D107" s="8">
        <v>0</v>
      </c>
      <c r="E107" s="8">
        <v>61631</v>
      </c>
      <c r="F107" s="8">
        <v>13243</v>
      </c>
      <c r="G107" s="8">
        <v>2547</v>
      </c>
      <c r="H107" s="8">
        <v>826</v>
      </c>
      <c r="I107" s="8">
        <v>38</v>
      </c>
      <c r="J107" s="8">
        <v>11</v>
      </c>
      <c r="K107" s="8">
        <v>46.5</v>
      </c>
      <c r="L107" s="8">
        <v>0</v>
      </c>
      <c r="M107" s="8">
        <v>46.5</v>
      </c>
      <c r="N107" s="8">
        <v>213.25</v>
      </c>
      <c r="O107" s="8">
        <v>0</v>
      </c>
      <c r="P107" s="8">
        <v>4</v>
      </c>
      <c r="Q107" s="15">
        <v>-16</v>
      </c>
      <c r="AR107" s="14">
        <v>44200</v>
      </c>
      <c r="AS107" s="15">
        <v>3542.346</v>
      </c>
      <c r="AT107" s="8">
        <v>46.5</v>
      </c>
    </row>
    <row r="108" spans="1:46" x14ac:dyDescent="0.25">
      <c r="A108" s="14">
        <v>44207</v>
      </c>
      <c r="B108" s="102">
        <v>888050</v>
      </c>
      <c r="C108" s="8">
        <v>0</v>
      </c>
      <c r="D108" s="8">
        <v>0</v>
      </c>
      <c r="E108" s="8">
        <v>64687</v>
      </c>
      <c r="F108" s="8">
        <v>15620</v>
      </c>
      <c r="G108" s="8">
        <v>340</v>
      </c>
      <c r="H108" s="8">
        <v>1005</v>
      </c>
      <c r="I108" s="8">
        <v>40</v>
      </c>
      <c r="J108" s="8">
        <v>13</v>
      </c>
      <c r="K108" s="8">
        <v>46.5</v>
      </c>
      <c r="L108" s="8">
        <v>0</v>
      </c>
      <c r="M108" s="8">
        <v>46.5</v>
      </c>
      <c r="N108" s="8">
        <v>213.25</v>
      </c>
      <c r="O108" s="8">
        <v>0</v>
      </c>
      <c r="P108" s="8">
        <v>6</v>
      </c>
      <c r="Q108" s="15">
        <v>-16</v>
      </c>
      <c r="AR108" s="14">
        <v>44207</v>
      </c>
      <c r="AS108" s="15">
        <v>3725.3726000000001</v>
      </c>
      <c r="AT108" s="8">
        <v>46.5</v>
      </c>
    </row>
    <row r="109" spans="1:46" x14ac:dyDescent="0.25">
      <c r="A109" s="14">
        <v>44214</v>
      </c>
      <c r="B109" s="102">
        <v>888050</v>
      </c>
      <c r="C109" s="8">
        <v>0</v>
      </c>
      <c r="D109" s="8">
        <v>0</v>
      </c>
      <c r="E109" s="8">
        <v>92022</v>
      </c>
      <c r="F109" s="8">
        <v>21393</v>
      </c>
      <c r="G109" s="8">
        <v>679</v>
      </c>
      <c r="H109" s="8">
        <v>827</v>
      </c>
      <c r="I109" s="8">
        <v>40</v>
      </c>
      <c r="J109" s="8">
        <v>13</v>
      </c>
      <c r="K109" s="8">
        <v>46.5</v>
      </c>
      <c r="L109" s="8">
        <v>0</v>
      </c>
      <c r="M109" s="8">
        <v>46.5</v>
      </c>
      <c r="N109" s="8">
        <v>213.25</v>
      </c>
      <c r="O109" s="8">
        <v>0</v>
      </c>
      <c r="P109" s="8">
        <v>5</v>
      </c>
      <c r="Q109" s="15">
        <v>-11</v>
      </c>
      <c r="AR109" s="14">
        <v>44214</v>
      </c>
      <c r="AS109" s="15">
        <v>2888.4609999999998</v>
      </c>
      <c r="AT109" s="8">
        <v>46.5</v>
      </c>
    </row>
    <row r="110" spans="1:46" x14ac:dyDescent="0.25">
      <c r="A110" s="14">
        <v>44221</v>
      </c>
      <c r="B110" s="102">
        <v>888050</v>
      </c>
      <c r="C110" s="8">
        <v>0</v>
      </c>
      <c r="D110" s="8">
        <v>0</v>
      </c>
      <c r="E110" s="8">
        <v>54330</v>
      </c>
      <c r="F110" s="8">
        <v>14601</v>
      </c>
      <c r="G110" s="8">
        <v>3905</v>
      </c>
      <c r="H110" s="8">
        <v>728</v>
      </c>
      <c r="I110" s="8">
        <v>39</v>
      </c>
      <c r="J110" s="8">
        <v>12</v>
      </c>
      <c r="K110" s="8">
        <v>46.5</v>
      </c>
      <c r="L110" s="8">
        <v>0</v>
      </c>
      <c r="M110" s="8">
        <v>46.5</v>
      </c>
      <c r="N110" s="8">
        <v>213.25</v>
      </c>
      <c r="O110" s="8">
        <v>0</v>
      </c>
      <c r="P110" s="8">
        <v>6</v>
      </c>
      <c r="Q110" s="15">
        <v>-9</v>
      </c>
      <c r="AR110" s="14">
        <v>44221</v>
      </c>
      <c r="AS110" s="15">
        <v>2989.74</v>
      </c>
      <c r="AT110" s="8">
        <v>46.5</v>
      </c>
    </row>
    <row r="111" spans="1:46" x14ac:dyDescent="0.25">
      <c r="A111" s="14">
        <v>44228</v>
      </c>
      <c r="B111" s="102">
        <v>892113</v>
      </c>
      <c r="C111" s="8">
        <v>0</v>
      </c>
      <c r="D111" s="8">
        <v>0</v>
      </c>
      <c r="E111" s="8">
        <v>45162</v>
      </c>
      <c r="F111" s="8">
        <v>19525</v>
      </c>
      <c r="G111" s="8">
        <v>1188</v>
      </c>
      <c r="H111" s="8">
        <v>726</v>
      </c>
      <c r="I111" s="8">
        <v>39</v>
      </c>
      <c r="J111" s="8">
        <v>13</v>
      </c>
      <c r="K111" s="8">
        <v>40.25</v>
      </c>
      <c r="L111" s="8">
        <v>0</v>
      </c>
      <c r="M111" s="8">
        <v>40.25</v>
      </c>
      <c r="N111" s="8">
        <v>280</v>
      </c>
      <c r="O111" s="8">
        <v>0</v>
      </c>
      <c r="P111" s="8">
        <v>8</v>
      </c>
      <c r="Q111" s="15">
        <v>-9</v>
      </c>
      <c r="AR111" s="14">
        <v>44228</v>
      </c>
      <c r="AS111" s="15">
        <v>2873.759</v>
      </c>
      <c r="AT111" s="8">
        <v>40.25</v>
      </c>
    </row>
    <row r="112" spans="1:46" x14ac:dyDescent="0.25">
      <c r="A112" s="14">
        <v>44235</v>
      </c>
      <c r="B112" s="102">
        <v>892113</v>
      </c>
      <c r="C112" s="8">
        <v>0</v>
      </c>
      <c r="D112" s="8">
        <v>0</v>
      </c>
      <c r="E112" s="8">
        <v>65536</v>
      </c>
      <c r="F112" s="8">
        <v>16469</v>
      </c>
      <c r="G112" s="8">
        <v>5773</v>
      </c>
      <c r="H112" s="8">
        <v>746</v>
      </c>
      <c r="I112" s="8">
        <v>37</v>
      </c>
      <c r="J112" s="8">
        <v>10</v>
      </c>
      <c r="K112" s="8">
        <v>40.25</v>
      </c>
      <c r="L112" s="8">
        <v>0</v>
      </c>
      <c r="M112" s="8">
        <v>40.25</v>
      </c>
      <c r="N112" s="8">
        <v>280</v>
      </c>
      <c r="O112" s="8">
        <v>0</v>
      </c>
      <c r="P112" s="8">
        <v>8</v>
      </c>
      <c r="Q112" s="15">
        <v>-15</v>
      </c>
      <c r="AR112" s="14">
        <v>44235</v>
      </c>
      <c r="AS112" s="15">
        <v>3136.3690000000001</v>
      </c>
      <c r="AT112" s="8">
        <v>40.25</v>
      </c>
    </row>
    <row r="113" spans="1:46" x14ac:dyDescent="0.25">
      <c r="A113" s="14">
        <v>44242</v>
      </c>
      <c r="B113" s="102">
        <v>892113</v>
      </c>
      <c r="C113" s="8">
        <v>0</v>
      </c>
      <c r="D113" s="8">
        <v>0</v>
      </c>
      <c r="E113" s="8">
        <v>75384</v>
      </c>
      <c r="F113" s="8">
        <v>25128</v>
      </c>
      <c r="G113" s="8">
        <v>4584</v>
      </c>
      <c r="H113" s="8">
        <v>813</v>
      </c>
      <c r="I113" s="8">
        <v>40</v>
      </c>
      <c r="J113" s="8">
        <v>12</v>
      </c>
      <c r="K113" s="8">
        <v>40.25</v>
      </c>
      <c r="L113" s="8">
        <v>0</v>
      </c>
      <c r="M113" s="8">
        <v>40.25</v>
      </c>
      <c r="N113" s="8">
        <v>280</v>
      </c>
      <c r="O113" s="8">
        <v>0</v>
      </c>
      <c r="P113" s="8">
        <v>9</v>
      </c>
      <c r="Q113" s="15">
        <v>-9</v>
      </c>
      <c r="AR113" s="14">
        <v>44242</v>
      </c>
      <c r="AS113" s="15">
        <v>2806.6509999999998</v>
      </c>
      <c r="AT113" s="8">
        <v>40.25</v>
      </c>
    </row>
    <row r="114" spans="1:46" x14ac:dyDescent="0.25">
      <c r="A114" s="14">
        <v>44249</v>
      </c>
      <c r="B114" s="102">
        <v>892113</v>
      </c>
      <c r="C114" s="8">
        <v>0</v>
      </c>
      <c r="D114" s="8">
        <v>0</v>
      </c>
      <c r="E114" s="8">
        <v>85231</v>
      </c>
      <c r="F114" s="8">
        <v>15790</v>
      </c>
      <c r="G114" s="8">
        <v>1528</v>
      </c>
      <c r="H114" s="8">
        <v>1088</v>
      </c>
      <c r="I114" s="8">
        <v>41</v>
      </c>
      <c r="J114" s="8">
        <v>12</v>
      </c>
      <c r="K114" s="8">
        <v>40.25</v>
      </c>
      <c r="L114" s="8">
        <v>0</v>
      </c>
      <c r="M114" s="8">
        <v>40.25</v>
      </c>
      <c r="N114" s="8">
        <v>280</v>
      </c>
      <c r="O114" s="8">
        <v>0</v>
      </c>
      <c r="P114" s="8">
        <v>9</v>
      </c>
      <c r="Q114" s="15">
        <v>-14</v>
      </c>
      <c r="AR114" s="14">
        <v>44249</v>
      </c>
      <c r="AS114" s="15">
        <v>2924.2049999999999</v>
      </c>
      <c r="AT114" s="8">
        <v>40.25</v>
      </c>
    </row>
    <row r="115" spans="1:46" x14ac:dyDescent="0.25">
      <c r="A115" s="14">
        <v>44256</v>
      </c>
      <c r="B115" s="102">
        <v>717696</v>
      </c>
      <c r="C115" s="8">
        <v>0</v>
      </c>
      <c r="D115" s="8">
        <v>0</v>
      </c>
      <c r="E115" s="8">
        <v>59933</v>
      </c>
      <c r="F115" s="8">
        <v>24449</v>
      </c>
      <c r="G115" s="8">
        <v>849</v>
      </c>
      <c r="H115" s="8">
        <v>4582</v>
      </c>
      <c r="I115" s="8">
        <v>44</v>
      </c>
      <c r="J115" s="8">
        <v>15</v>
      </c>
      <c r="K115" s="8">
        <v>47.2</v>
      </c>
      <c r="L115" s="8">
        <v>0</v>
      </c>
      <c r="M115" s="8">
        <v>47.2</v>
      </c>
      <c r="N115" s="8">
        <v>249.6</v>
      </c>
      <c r="O115" s="8">
        <v>0</v>
      </c>
      <c r="P115" s="8">
        <v>11</v>
      </c>
      <c r="Q115" s="15">
        <v>-8</v>
      </c>
      <c r="AR115" s="14">
        <v>44256</v>
      </c>
      <c r="AS115" s="15">
        <v>3187.7530000000002</v>
      </c>
      <c r="AT115" s="8">
        <v>47.2</v>
      </c>
    </row>
    <row r="116" spans="1:46" x14ac:dyDescent="0.25">
      <c r="A116" s="14">
        <v>44263</v>
      </c>
      <c r="B116" s="102">
        <v>717696</v>
      </c>
      <c r="C116" s="8">
        <v>0</v>
      </c>
      <c r="D116" s="8">
        <v>0</v>
      </c>
      <c r="E116" s="8">
        <v>53142</v>
      </c>
      <c r="F116" s="8">
        <v>19355</v>
      </c>
      <c r="G116" s="8">
        <v>1019</v>
      </c>
      <c r="H116" s="8">
        <v>3057</v>
      </c>
      <c r="I116" s="8">
        <v>44</v>
      </c>
      <c r="J116" s="8">
        <v>13</v>
      </c>
      <c r="K116" s="8">
        <v>47.2</v>
      </c>
      <c r="L116" s="8">
        <v>0</v>
      </c>
      <c r="M116" s="8">
        <v>47.2</v>
      </c>
      <c r="N116" s="8">
        <v>249.6</v>
      </c>
      <c r="O116" s="8">
        <v>0</v>
      </c>
      <c r="P116" s="8">
        <v>11</v>
      </c>
      <c r="Q116" s="15">
        <v>-9</v>
      </c>
      <c r="AR116" s="14">
        <v>44263</v>
      </c>
      <c r="AS116" s="15">
        <v>3264.335</v>
      </c>
      <c r="AT116" s="8">
        <v>47.2</v>
      </c>
    </row>
    <row r="117" spans="1:46" x14ac:dyDescent="0.25">
      <c r="A117" s="14">
        <v>44270</v>
      </c>
      <c r="B117" s="102">
        <v>717696</v>
      </c>
      <c r="C117" s="8">
        <v>0</v>
      </c>
      <c r="D117" s="8">
        <v>0</v>
      </c>
      <c r="E117" s="8">
        <v>50086</v>
      </c>
      <c r="F117" s="8">
        <v>14601</v>
      </c>
      <c r="G117" s="8">
        <v>4924</v>
      </c>
      <c r="H117" s="8">
        <v>638</v>
      </c>
      <c r="I117" s="8">
        <v>44</v>
      </c>
      <c r="J117" s="8">
        <v>13</v>
      </c>
      <c r="K117" s="8">
        <v>47.2</v>
      </c>
      <c r="L117" s="8">
        <v>0</v>
      </c>
      <c r="M117" s="8">
        <v>47.2</v>
      </c>
      <c r="N117" s="8">
        <v>249.6</v>
      </c>
      <c r="O117" s="8">
        <v>0</v>
      </c>
      <c r="P117" s="8">
        <v>14</v>
      </c>
      <c r="Q117" s="15">
        <v>-11</v>
      </c>
      <c r="AR117" s="14">
        <v>44270</v>
      </c>
      <c r="AS117" s="15">
        <v>2798.3530000000001</v>
      </c>
      <c r="AT117" s="8">
        <v>47.2</v>
      </c>
    </row>
    <row r="118" spans="1:46" x14ac:dyDescent="0.25">
      <c r="A118" s="14">
        <v>44277</v>
      </c>
      <c r="B118" s="102">
        <v>717696</v>
      </c>
      <c r="C118" s="8">
        <v>0</v>
      </c>
      <c r="D118" s="8">
        <v>0</v>
      </c>
      <c r="E118" s="8">
        <v>51444</v>
      </c>
      <c r="F118" s="8">
        <v>14432</v>
      </c>
      <c r="G118" s="8">
        <v>4075</v>
      </c>
      <c r="H118" s="8">
        <v>743</v>
      </c>
      <c r="I118" s="8">
        <v>45</v>
      </c>
      <c r="J118" s="8">
        <v>14</v>
      </c>
      <c r="K118" s="8">
        <v>47.2</v>
      </c>
      <c r="L118" s="8">
        <v>0</v>
      </c>
      <c r="M118" s="8">
        <v>47.2</v>
      </c>
      <c r="N118" s="8">
        <v>249.6</v>
      </c>
      <c r="O118" s="8">
        <v>0</v>
      </c>
      <c r="P118" s="8">
        <v>14</v>
      </c>
      <c r="Q118" s="15">
        <v>-9</v>
      </c>
      <c r="AR118" s="14">
        <v>44277</v>
      </c>
      <c r="AS118" s="15">
        <v>2891.3319999999999</v>
      </c>
      <c r="AT118" s="8">
        <v>47.2</v>
      </c>
    </row>
    <row r="119" spans="1:46" x14ac:dyDescent="0.25">
      <c r="A119" s="16">
        <v>44284</v>
      </c>
      <c r="B119" s="103">
        <v>717696</v>
      </c>
      <c r="C119" s="8">
        <v>0</v>
      </c>
      <c r="D119" s="8">
        <v>0</v>
      </c>
      <c r="E119" s="8">
        <v>56198</v>
      </c>
      <c r="F119" s="8">
        <v>15280</v>
      </c>
      <c r="G119" s="8">
        <v>509</v>
      </c>
      <c r="H119" s="8">
        <v>935</v>
      </c>
      <c r="I119" s="8">
        <v>45</v>
      </c>
      <c r="J119" s="8">
        <v>13</v>
      </c>
      <c r="K119" s="8">
        <v>47.2</v>
      </c>
      <c r="L119" s="8">
        <v>0</v>
      </c>
      <c r="M119" s="8">
        <v>47.2</v>
      </c>
      <c r="N119" s="8">
        <v>249.6</v>
      </c>
      <c r="O119" s="8">
        <v>0</v>
      </c>
      <c r="P119" s="8">
        <v>17</v>
      </c>
      <c r="Q119" s="15">
        <v>-11</v>
      </c>
      <c r="AR119" s="16">
        <v>44284</v>
      </c>
      <c r="AS119" s="15">
        <v>2592.2440000000001</v>
      </c>
      <c r="AT119" s="8">
        <v>47.2</v>
      </c>
    </row>
    <row r="120" spans="1:46" x14ac:dyDescent="0.25">
      <c r="A120" s="16">
        <v>44291</v>
      </c>
      <c r="B120" s="103">
        <v>900039</v>
      </c>
      <c r="C120" s="8">
        <v>0</v>
      </c>
      <c r="D120" s="8">
        <v>0</v>
      </c>
      <c r="E120" s="8">
        <v>66725</v>
      </c>
      <c r="F120" s="8">
        <v>17827</v>
      </c>
      <c r="G120" s="8">
        <v>1019</v>
      </c>
      <c r="H120" s="8">
        <v>825</v>
      </c>
      <c r="I120" s="8">
        <v>43</v>
      </c>
      <c r="J120" s="8">
        <v>13</v>
      </c>
      <c r="K120" s="8">
        <v>81.25</v>
      </c>
      <c r="L120" s="8">
        <v>0</v>
      </c>
      <c r="M120" s="8">
        <v>81.25</v>
      </c>
      <c r="N120" s="8">
        <v>1</v>
      </c>
      <c r="O120" s="8">
        <v>0</v>
      </c>
      <c r="P120" s="8">
        <v>12</v>
      </c>
      <c r="Q120" s="15">
        <v>-12</v>
      </c>
      <c r="AR120" s="16">
        <v>44291</v>
      </c>
      <c r="AS120" s="15">
        <v>1891.991</v>
      </c>
      <c r="AT120" s="8">
        <v>81.25</v>
      </c>
    </row>
    <row r="121" spans="1:46" x14ac:dyDescent="0.25">
      <c r="A121" s="16">
        <v>44298</v>
      </c>
      <c r="B121" s="103">
        <v>900039</v>
      </c>
      <c r="C121" s="8">
        <v>0</v>
      </c>
      <c r="D121" s="8">
        <v>0</v>
      </c>
      <c r="E121" s="8">
        <v>59763</v>
      </c>
      <c r="F121" s="8">
        <v>9847</v>
      </c>
      <c r="G121" s="8">
        <v>4414</v>
      </c>
      <c r="H121" s="8">
        <v>750</v>
      </c>
      <c r="I121" s="8">
        <v>41</v>
      </c>
      <c r="J121" s="8">
        <v>13</v>
      </c>
      <c r="K121" s="8">
        <v>81.25</v>
      </c>
      <c r="L121" s="8">
        <v>0</v>
      </c>
      <c r="M121" s="8">
        <v>81.25</v>
      </c>
      <c r="N121" s="8">
        <v>1</v>
      </c>
      <c r="O121" s="8">
        <v>0</v>
      </c>
      <c r="P121" s="8">
        <v>15</v>
      </c>
      <c r="Q121" s="15">
        <v>-11</v>
      </c>
      <c r="AR121" s="16">
        <v>44298</v>
      </c>
      <c r="AS121" s="15">
        <v>1919.7719999999999</v>
      </c>
      <c r="AT121" s="8">
        <v>81.25</v>
      </c>
    </row>
    <row r="122" spans="1:46" x14ac:dyDescent="0.25">
      <c r="A122" s="16">
        <v>44305</v>
      </c>
      <c r="B122" s="103">
        <v>900039</v>
      </c>
      <c r="C122" s="8">
        <v>0</v>
      </c>
      <c r="D122" s="8">
        <v>0</v>
      </c>
      <c r="E122" s="8">
        <v>69611</v>
      </c>
      <c r="F122" s="8">
        <v>14092</v>
      </c>
      <c r="G122" s="8">
        <v>1019</v>
      </c>
      <c r="H122" s="8">
        <v>605</v>
      </c>
      <c r="I122" s="8">
        <v>44</v>
      </c>
      <c r="J122" s="8">
        <v>12</v>
      </c>
      <c r="K122" s="8">
        <v>81.25</v>
      </c>
      <c r="L122" s="8">
        <v>0</v>
      </c>
      <c r="M122" s="8">
        <v>81.25</v>
      </c>
      <c r="N122" s="8">
        <v>1</v>
      </c>
      <c r="O122" s="8">
        <v>0</v>
      </c>
      <c r="P122" s="8">
        <v>17</v>
      </c>
      <c r="Q122" s="15">
        <v>-10</v>
      </c>
      <c r="AR122" s="16">
        <v>44305</v>
      </c>
      <c r="AS122" s="15">
        <v>1866.537</v>
      </c>
      <c r="AT122" s="8">
        <v>81.25</v>
      </c>
    </row>
    <row r="123" spans="1:46" x14ac:dyDescent="0.25">
      <c r="A123" s="16">
        <v>44312</v>
      </c>
      <c r="B123" s="103">
        <v>900039</v>
      </c>
      <c r="C123" s="8">
        <v>0</v>
      </c>
      <c r="D123" s="8">
        <v>0</v>
      </c>
      <c r="E123" s="8">
        <v>64178</v>
      </c>
      <c r="F123" s="8">
        <v>12224</v>
      </c>
      <c r="G123" s="8">
        <v>679</v>
      </c>
      <c r="H123" s="8">
        <v>619</v>
      </c>
      <c r="I123" s="8">
        <v>41</v>
      </c>
      <c r="J123" s="8">
        <v>13</v>
      </c>
      <c r="K123" s="8">
        <v>81.25</v>
      </c>
      <c r="L123" s="8">
        <v>0</v>
      </c>
      <c r="M123" s="8">
        <v>81.25</v>
      </c>
      <c r="N123" s="8">
        <v>1</v>
      </c>
      <c r="O123" s="8">
        <v>0</v>
      </c>
      <c r="P123" s="8">
        <v>17</v>
      </c>
      <c r="Q123" s="15">
        <v>-19</v>
      </c>
      <c r="AR123" s="16">
        <v>44312</v>
      </c>
      <c r="AS123" s="15">
        <v>2192.3620000000001</v>
      </c>
      <c r="AT123" s="8">
        <v>81.25</v>
      </c>
    </row>
    <row r="124" spans="1:46" x14ac:dyDescent="0.25">
      <c r="A124" s="16">
        <v>44319</v>
      </c>
      <c r="B124" s="103">
        <v>721772</v>
      </c>
      <c r="C124" s="8">
        <v>0</v>
      </c>
      <c r="D124" s="8">
        <v>0</v>
      </c>
      <c r="E124" s="8">
        <v>65536</v>
      </c>
      <c r="F124" s="8">
        <v>11206</v>
      </c>
      <c r="G124" s="8">
        <v>2377</v>
      </c>
      <c r="H124" s="8">
        <v>588</v>
      </c>
      <c r="I124" s="8">
        <v>45</v>
      </c>
      <c r="J124" s="8">
        <v>14</v>
      </c>
      <c r="K124" s="8">
        <v>64.400000000000006</v>
      </c>
      <c r="L124" s="8">
        <v>0</v>
      </c>
      <c r="M124" s="8">
        <v>64.400000000000006</v>
      </c>
      <c r="N124" s="8">
        <v>78.8</v>
      </c>
      <c r="O124" s="8">
        <v>0</v>
      </c>
      <c r="P124" s="8">
        <v>19</v>
      </c>
      <c r="Q124" s="15">
        <v>-35</v>
      </c>
      <c r="AR124" s="16">
        <v>44319</v>
      </c>
      <c r="AS124" s="15">
        <v>2553.4520000000002</v>
      </c>
      <c r="AT124" s="8">
        <v>64.400000000000006</v>
      </c>
    </row>
    <row r="125" spans="1:46" x14ac:dyDescent="0.25">
      <c r="A125" s="16">
        <v>44326</v>
      </c>
      <c r="B125" s="103">
        <v>721772</v>
      </c>
      <c r="C125" s="8">
        <v>0</v>
      </c>
      <c r="D125" s="8">
        <v>0</v>
      </c>
      <c r="E125" s="8">
        <v>64687</v>
      </c>
      <c r="F125" s="8">
        <v>8150</v>
      </c>
      <c r="G125" s="8">
        <v>1188</v>
      </c>
      <c r="H125" s="8">
        <v>634</v>
      </c>
      <c r="I125" s="8">
        <v>41</v>
      </c>
      <c r="J125" s="8">
        <v>12</v>
      </c>
      <c r="K125" s="8">
        <v>64.400000000000006</v>
      </c>
      <c r="L125" s="8">
        <v>0</v>
      </c>
      <c r="M125" s="8">
        <v>64.400000000000006</v>
      </c>
      <c r="N125" s="8">
        <v>78.8</v>
      </c>
      <c r="O125" s="8">
        <v>0</v>
      </c>
      <c r="P125" s="8">
        <v>19</v>
      </c>
      <c r="Q125" s="15">
        <v>-10</v>
      </c>
      <c r="AR125" s="16">
        <v>44326</v>
      </c>
      <c r="AS125" s="15">
        <v>1684.5509999999999</v>
      </c>
      <c r="AT125" s="8">
        <v>64.400000000000006</v>
      </c>
    </row>
    <row r="126" spans="1:46" x14ac:dyDescent="0.25">
      <c r="A126" s="14">
        <v>44333</v>
      </c>
      <c r="B126" s="102">
        <v>721772</v>
      </c>
      <c r="C126" s="8">
        <v>0</v>
      </c>
      <c r="D126" s="8">
        <v>0</v>
      </c>
      <c r="E126" s="8">
        <v>61292</v>
      </c>
      <c r="F126" s="8">
        <v>11545</v>
      </c>
      <c r="G126" s="8">
        <v>2037</v>
      </c>
      <c r="H126" s="8">
        <v>794</v>
      </c>
      <c r="I126" s="8">
        <v>43</v>
      </c>
      <c r="J126" s="8">
        <v>13</v>
      </c>
      <c r="K126" s="8">
        <v>64.400000000000006</v>
      </c>
      <c r="L126" s="8">
        <v>0</v>
      </c>
      <c r="M126" s="8">
        <v>64.400000000000006</v>
      </c>
      <c r="N126" s="8">
        <v>78.8</v>
      </c>
      <c r="O126" s="8">
        <v>0</v>
      </c>
      <c r="P126" s="8">
        <v>20</v>
      </c>
      <c r="Q126" s="15">
        <v>-9</v>
      </c>
      <c r="AR126" s="14">
        <v>44333</v>
      </c>
      <c r="AS126" s="15">
        <v>1411.5029999999999</v>
      </c>
      <c r="AT126" s="8">
        <v>64.400000000000006</v>
      </c>
    </row>
    <row r="127" spans="1:46" x14ac:dyDescent="0.25">
      <c r="A127" s="14">
        <v>44340</v>
      </c>
      <c r="B127" s="102">
        <v>721772</v>
      </c>
      <c r="C127" s="8">
        <v>0</v>
      </c>
      <c r="D127" s="8">
        <v>0</v>
      </c>
      <c r="E127" s="8">
        <v>61122</v>
      </c>
      <c r="F127" s="8">
        <v>9168</v>
      </c>
      <c r="G127" s="8">
        <v>4414</v>
      </c>
      <c r="H127" s="8">
        <v>855</v>
      </c>
      <c r="I127" s="8">
        <v>44</v>
      </c>
      <c r="J127" s="8">
        <v>13</v>
      </c>
      <c r="K127" s="8">
        <v>64.400000000000006</v>
      </c>
      <c r="L127" s="8">
        <v>0</v>
      </c>
      <c r="M127" s="8">
        <v>64.400000000000006</v>
      </c>
      <c r="N127" s="8">
        <v>78.8</v>
      </c>
      <c r="O127" s="8">
        <v>0</v>
      </c>
      <c r="P127" s="8">
        <v>21</v>
      </c>
      <c r="Q127" s="15">
        <v>-7</v>
      </c>
      <c r="AR127" s="14">
        <v>44340</v>
      </c>
      <c r="AS127" s="15">
        <v>1621.7049999999999</v>
      </c>
      <c r="AT127" s="8">
        <v>64.400000000000006</v>
      </c>
    </row>
    <row r="128" spans="1:46" x14ac:dyDescent="0.25">
      <c r="A128" s="14">
        <v>44347</v>
      </c>
      <c r="B128" s="102">
        <v>721772</v>
      </c>
      <c r="C128" s="8">
        <v>0</v>
      </c>
      <c r="D128" s="8">
        <v>0</v>
      </c>
      <c r="E128" s="8">
        <v>72158</v>
      </c>
      <c r="F128" s="8">
        <v>13583</v>
      </c>
      <c r="G128" s="8">
        <v>849</v>
      </c>
      <c r="H128" s="8">
        <v>641</v>
      </c>
      <c r="I128" s="8">
        <v>41</v>
      </c>
      <c r="J128" s="8">
        <v>11</v>
      </c>
      <c r="K128" s="8">
        <v>64.400000000000006</v>
      </c>
      <c r="L128" s="8">
        <v>0</v>
      </c>
      <c r="M128" s="8">
        <v>64.400000000000006</v>
      </c>
      <c r="N128" s="8">
        <v>78.8</v>
      </c>
      <c r="O128" s="8">
        <v>0</v>
      </c>
      <c r="P128" s="8">
        <v>21</v>
      </c>
      <c r="Q128" s="15">
        <v>-6</v>
      </c>
      <c r="AR128" s="14">
        <v>44347</v>
      </c>
      <c r="AS128" s="15">
        <v>1611.71</v>
      </c>
      <c r="AT128" s="8">
        <v>64.400000000000006</v>
      </c>
    </row>
    <row r="129" spans="1:46" x14ac:dyDescent="0.25">
      <c r="A129" s="14">
        <v>44354</v>
      </c>
      <c r="B129" s="102">
        <v>905052</v>
      </c>
      <c r="C129" s="8">
        <v>0</v>
      </c>
      <c r="D129" s="8">
        <v>0</v>
      </c>
      <c r="E129" s="8">
        <v>59933</v>
      </c>
      <c r="F129" s="8">
        <v>8829</v>
      </c>
      <c r="G129" s="8">
        <v>2717</v>
      </c>
      <c r="H129" s="8">
        <v>629</v>
      </c>
      <c r="I129" s="8">
        <v>46</v>
      </c>
      <c r="J129" s="8">
        <v>14</v>
      </c>
      <c r="K129" s="8">
        <v>71.5</v>
      </c>
      <c r="L129" s="8">
        <v>0</v>
      </c>
      <c r="M129" s="8">
        <v>71.5</v>
      </c>
      <c r="N129" s="8">
        <v>192.5</v>
      </c>
      <c r="O129" s="8">
        <v>0</v>
      </c>
      <c r="P129" s="8">
        <v>24</v>
      </c>
      <c r="Q129" s="15">
        <v>-7</v>
      </c>
      <c r="AR129" s="14">
        <v>44354</v>
      </c>
      <c r="AS129" s="15">
        <v>1987.6949999999999</v>
      </c>
      <c r="AT129" s="8">
        <v>71.5</v>
      </c>
    </row>
    <row r="130" spans="1:46" x14ac:dyDescent="0.25">
      <c r="A130" s="14">
        <v>44361</v>
      </c>
      <c r="B130" s="102">
        <v>905052</v>
      </c>
      <c r="C130" s="8">
        <v>0</v>
      </c>
      <c r="D130" s="8">
        <v>0</v>
      </c>
      <c r="E130" s="8">
        <v>53651</v>
      </c>
      <c r="F130" s="8">
        <v>13413</v>
      </c>
      <c r="G130" s="8">
        <v>3226</v>
      </c>
      <c r="H130" s="8">
        <v>23713</v>
      </c>
      <c r="I130" s="8">
        <v>42</v>
      </c>
      <c r="J130" s="8">
        <v>12</v>
      </c>
      <c r="K130" s="8">
        <v>71.5</v>
      </c>
      <c r="L130" s="8">
        <v>0</v>
      </c>
      <c r="M130" s="8">
        <v>71.5</v>
      </c>
      <c r="N130" s="8">
        <v>192.5</v>
      </c>
      <c r="O130" s="8">
        <v>0</v>
      </c>
      <c r="P130" s="8">
        <v>22</v>
      </c>
      <c r="Q130" s="15">
        <v>-7</v>
      </c>
      <c r="AR130" s="14">
        <v>44361</v>
      </c>
      <c r="AS130" s="15">
        <v>1744.856</v>
      </c>
      <c r="AT130" s="8">
        <v>71.5</v>
      </c>
    </row>
    <row r="131" spans="1:46" x14ac:dyDescent="0.25">
      <c r="A131" s="14">
        <v>44368</v>
      </c>
      <c r="B131" s="102">
        <v>905052</v>
      </c>
      <c r="C131" s="8">
        <v>0</v>
      </c>
      <c r="D131" s="8">
        <v>0</v>
      </c>
      <c r="E131" s="8">
        <v>66555</v>
      </c>
      <c r="F131" s="8">
        <v>8829</v>
      </c>
      <c r="G131" s="8">
        <v>6282</v>
      </c>
      <c r="H131" s="8">
        <v>11432</v>
      </c>
      <c r="I131" s="8">
        <v>44</v>
      </c>
      <c r="J131" s="8">
        <v>12</v>
      </c>
      <c r="K131" s="8">
        <v>71.5</v>
      </c>
      <c r="L131" s="8">
        <v>0</v>
      </c>
      <c r="M131" s="8">
        <v>71.5</v>
      </c>
      <c r="N131" s="8">
        <v>192.5</v>
      </c>
      <c r="O131" s="8">
        <v>0</v>
      </c>
      <c r="P131" s="8">
        <v>23</v>
      </c>
      <c r="Q131" s="15">
        <v>-7</v>
      </c>
      <c r="AR131" s="14">
        <v>44368</v>
      </c>
      <c r="AS131" s="15">
        <v>1691.4280000000001</v>
      </c>
      <c r="AT131" s="8">
        <v>71.5</v>
      </c>
    </row>
    <row r="132" spans="1:46" x14ac:dyDescent="0.25">
      <c r="A132" s="14">
        <v>44375</v>
      </c>
      <c r="B132" s="102">
        <v>905052</v>
      </c>
      <c r="C132" s="8">
        <v>0</v>
      </c>
      <c r="D132" s="8">
        <v>0</v>
      </c>
      <c r="E132" s="8">
        <v>55010</v>
      </c>
      <c r="F132" s="8">
        <v>13073</v>
      </c>
      <c r="G132" s="8">
        <v>849</v>
      </c>
      <c r="H132" s="8">
        <v>8728</v>
      </c>
      <c r="I132" s="8">
        <v>39</v>
      </c>
      <c r="J132" s="8">
        <v>11</v>
      </c>
      <c r="K132" s="8">
        <v>71.5</v>
      </c>
      <c r="L132" s="8">
        <v>0</v>
      </c>
      <c r="M132" s="8">
        <v>71.5</v>
      </c>
      <c r="N132" s="8">
        <v>192.5</v>
      </c>
      <c r="O132" s="8">
        <v>0</v>
      </c>
      <c r="P132" s="8">
        <v>22</v>
      </c>
      <c r="Q132" s="15">
        <v>-7</v>
      </c>
      <c r="AR132" s="14">
        <v>44375</v>
      </c>
      <c r="AS132" s="15">
        <v>1624.443</v>
      </c>
      <c r="AT132" s="8">
        <v>71.5</v>
      </c>
    </row>
    <row r="133" spans="1:46" x14ac:dyDescent="0.25">
      <c r="A133" s="14">
        <v>44382</v>
      </c>
      <c r="B133" s="102">
        <v>907495</v>
      </c>
      <c r="C133" s="8">
        <v>0</v>
      </c>
      <c r="D133" s="8">
        <v>0</v>
      </c>
      <c r="E133" s="8">
        <v>80137</v>
      </c>
      <c r="F133" s="8">
        <v>13073</v>
      </c>
      <c r="G133" s="8">
        <v>1019</v>
      </c>
      <c r="H133" s="8">
        <v>639</v>
      </c>
      <c r="I133" s="8">
        <v>40</v>
      </c>
      <c r="J133" s="8">
        <v>12</v>
      </c>
      <c r="K133" s="8">
        <v>74.25</v>
      </c>
      <c r="L133" s="8">
        <v>0</v>
      </c>
      <c r="M133" s="8">
        <v>74.25</v>
      </c>
      <c r="N133" s="8">
        <v>212.25</v>
      </c>
      <c r="O133" s="8">
        <v>0</v>
      </c>
      <c r="P133" s="8">
        <v>25</v>
      </c>
      <c r="Q133" s="15">
        <v>-7</v>
      </c>
      <c r="AR133" s="14">
        <v>44382</v>
      </c>
      <c r="AS133" s="15">
        <v>1637.3440000000001</v>
      </c>
      <c r="AT133" s="8">
        <v>74.25</v>
      </c>
    </row>
    <row r="134" spans="1:46" x14ac:dyDescent="0.25">
      <c r="A134" s="14">
        <v>44389</v>
      </c>
      <c r="B134" s="102">
        <v>907495</v>
      </c>
      <c r="C134" s="8">
        <v>0</v>
      </c>
      <c r="D134" s="8">
        <v>0</v>
      </c>
      <c r="E134" s="8">
        <v>43634</v>
      </c>
      <c r="F134" s="8">
        <v>6112</v>
      </c>
      <c r="G134" s="8">
        <v>340</v>
      </c>
      <c r="H134" s="8">
        <v>634</v>
      </c>
      <c r="I134" s="8">
        <v>35</v>
      </c>
      <c r="J134" s="8">
        <v>10</v>
      </c>
      <c r="K134" s="8">
        <v>74.25</v>
      </c>
      <c r="L134" s="8">
        <v>0</v>
      </c>
      <c r="M134" s="8">
        <v>74.25</v>
      </c>
      <c r="N134" s="8">
        <v>212.25</v>
      </c>
      <c r="O134" s="8">
        <v>0</v>
      </c>
      <c r="P134" s="8">
        <v>27</v>
      </c>
      <c r="Q134" s="15">
        <v>-7</v>
      </c>
      <c r="AR134" s="14">
        <v>44389</v>
      </c>
      <c r="AS134" s="15">
        <v>1335.98</v>
      </c>
      <c r="AT134" s="8">
        <v>74.25</v>
      </c>
    </row>
    <row r="135" spans="1:46" x14ac:dyDescent="0.25">
      <c r="A135" s="14">
        <v>44396</v>
      </c>
      <c r="B135" s="102">
        <v>907495</v>
      </c>
      <c r="C135" s="8">
        <v>0</v>
      </c>
      <c r="D135" s="8">
        <v>0</v>
      </c>
      <c r="E135" s="8">
        <v>32598</v>
      </c>
      <c r="F135" s="8">
        <v>3396</v>
      </c>
      <c r="G135" s="8">
        <v>170</v>
      </c>
      <c r="H135" s="8">
        <v>636</v>
      </c>
      <c r="I135" s="8">
        <v>38</v>
      </c>
      <c r="J135" s="8">
        <v>12</v>
      </c>
      <c r="K135" s="8">
        <v>74.25</v>
      </c>
      <c r="L135" s="8">
        <v>0</v>
      </c>
      <c r="M135" s="8">
        <v>74.25</v>
      </c>
      <c r="N135" s="8">
        <v>212.25</v>
      </c>
      <c r="O135" s="8">
        <v>0</v>
      </c>
      <c r="P135" s="8">
        <v>29</v>
      </c>
      <c r="Q135" s="15">
        <v>-22</v>
      </c>
      <c r="AR135" s="14">
        <v>44396</v>
      </c>
      <c r="AS135" s="15">
        <v>1677.19</v>
      </c>
      <c r="AT135" s="8">
        <v>74.25</v>
      </c>
    </row>
    <row r="136" spans="1:46" x14ac:dyDescent="0.25">
      <c r="A136" s="14">
        <v>44403</v>
      </c>
      <c r="B136" s="102">
        <v>907495</v>
      </c>
      <c r="C136" s="8">
        <v>0</v>
      </c>
      <c r="D136" s="8">
        <v>0</v>
      </c>
      <c r="E136" s="8">
        <v>30900</v>
      </c>
      <c r="F136" s="8">
        <v>11375</v>
      </c>
      <c r="G136" s="8">
        <v>170</v>
      </c>
      <c r="H136" s="8">
        <v>597</v>
      </c>
      <c r="I136" s="8">
        <v>34</v>
      </c>
      <c r="J136" s="8">
        <v>10</v>
      </c>
      <c r="K136" s="8">
        <v>74.25</v>
      </c>
      <c r="L136" s="8">
        <v>0</v>
      </c>
      <c r="M136" s="8">
        <v>74.25</v>
      </c>
      <c r="N136" s="8">
        <v>212.25</v>
      </c>
      <c r="O136" s="8">
        <v>0</v>
      </c>
      <c r="P136" s="8">
        <v>27</v>
      </c>
      <c r="Q136" s="15">
        <v>-8</v>
      </c>
      <c r="AR136" s="14">
        <v>44403</v>
      </c>
      <c r="AS136" s="15">
        <v>1167.489</v>
      </c>
      <c r="AT136" s="8">
        <v>74.25</v>
      </c>
    </row>
    <row r="137" spans="1:46" x14ac:dyDescent="0.25">
      <c r="A137" s="14">
        <v>44410</v>
      </c>
      <c r="B137" s="102">
        <v>727697</v>
      </c>
      <c r="C137" s="8">
        <v>0</v>
      </c>
      <c r="D137" s="8">
        <v>0</v>
      </c>
      <c r="E137" s="8">
        <v>25807</v>
      </c>
      <c r="F137" s="8">
        <v>6452</v>
      </c>
      <c r="G137" s="8">
        <v>1019</v>
      </c>
      <c r="H137" s="8">
        <v>568</v>
      </c>
      <c r="I137" s="8">
        <v>35</v>
      </c>
      <c r="J137" s="8">
        <v>12</v>
      </c>
      <c r="K137" s="8">
        <v>24.8</v>
      </c>
      <c r="L137" s="8">
        <v>0</v>
      </c>
      <c r="M137" s="8">
        <v>24.8</v>
      </c>
      <c r="N137" s="8">
        <v>186.2</v>
      </c>
      <c r="O137" s="8">
        <v>0</v>
      </c>
      <c r="P137" s="8">
        <v>28</v>
      </c>
      <c r="Q137" s="15">
        <v>-10</v>
      </c>
      <c r="AR137" s="14">
        <v>44410</v>
      </c>
      <c r="AS137" s="15">
        <v>1192.8520000000001</v>
      </c>
      <c r="AT137" s="8">
        <v>24.8</v>
      </c>
    </row>
    <row r="138" spans="1:46" x14ac:dyDescent="0.25">
      <c r="A138" s="14">
        <v>44417</v>
      </c>
      <c r="B138" s="102">
        <v>727697</v>
      </c>
      <c r="C138" s="8">
        <v>0</v>
      </c>
      <c r="D138" s="8">
        <v>0</v>
      </c>
      <c r="E138" s="8">
        <v>20883</v>
      </c>
      <c r="F138" s="8">
        <v>7301</v>
      </c>
      <c r="G138" s="8">
        <v>340</v>
      </c>
      <c r="H138" s="8">
        <v>565</v>
      </c>
      <c r="I138" s="8">
        <v>36</v>
      </c>
      <c r="J138" s="8">
        <v>12</v>
      </c>
      <c r="K138" s="8">
        <v>24.8</v>
      </c>
      <c r="L138" s="8">
        <v>0</v>
      </c>
      <c r="M138" s="8">
        <v>24.8</v>
      </c>
      <c r="N138" s="8">
        <v>186.2</v>
      </c>
      <c r="O138" s="8">
        <v>0</v>
      </c>
      <c r="P138" s="8">
        <v>25</v>
      </c>
      <c r="Q138" s="15">
        <v>-37</v>
      </c>
      <c r="AR138" s="14">
        <v>44417</v>
      </c>
      <c r="AS138" s="15">
        <v>1576.2460000000001</v>
      </c>
      <c r="AT138" s="8">
        <v>24.8</v>
      </c>
    </row>
    <row r="139" spans="1:46" x14ac:dyDescent="0.25">
      <c r="A139" s="14">
        <v>44424</v>
      </c>
      <c r="B139" s="102">
        <v>727697</v>
      </c>
      <c r="C139" s="8">
        <v>0</v>
      </c>
      <c r="D139" s="8">
        <v>0</v>
      </c>
      <c r="E139" s="8">
        <v>26826</v>
      </c>
      <c r="F139" s="8">
        <v>4584</v>
      </c>
      <c r="G139" s="8">
        <v>340</v>
      </c>
      <c r="H139" s="8">
        <v>609</v>
      </c>
      <c r="I139" s="8">
        <v>36</v>
      </c>
      <c r="J139" s="8">
        <v>12</v>
      </c>
      <c r="K139" s="8">
        <v>24.8</v>
      </c>
      <c r="L139" s="8">
        <v>0</v>
      </c>
      <c r="M139" s="8">
        <v>24.8</v>
      </c>
      <c r="N139" s="8">
        <v>186.2</v>
      </c>
      <c r="O139" s="8">
        <v>0</v>
      </c>
      <c r="P139" s="8">
        <v>26</v>
      </c>
      <c r="Q139" s="15">
        <v>-14</v>
      </c>
      <c r="AR139" s="14">
        <v>44424</v>
      </c>
      <c r="AS139" s="15">
        <v>1370.89</v>
      </c>
      <c r="AT139" s="8">
        <v>24.8</v>
      </c>
    </row>
    <row r="140" spans="1:46" x14ac:dyDescent="0.25">
      <c r="A140" s="14">
        <v>44431</v>
      </c>
      <c r="B140" s="102">
        <v>727697</v>
      </c>
      <c r="C140" s="8">
        <v>0</v>
      </c>
      <c r="D140" s="8">
        <v>0</v>
      </c>
      <c r="E140" s="8">
        <v>37352</v>
      </c>
      <c r="F140" s="8">
        <v>17997</v>
      </c>
      <c r="G140" s="8">
        <v>1188</v>
      </c>
      <c r="H140" s="8">
        <v>808</v>
      </c>
      <c r="I140" s="8">
        <v>35</v>
      </c>
      <c r="J140" s="8">
        <v>11</v>
      </c>
      <c r="K140" s="8">
        <v>24.8</v>
      </c>
      <c r="L140" s="8">
        <v>0</v>
      </c>
      <c r="M140" s="8">
        <v>24.8</v>
      </c>
      <c r="N140" s="8">
        <v>186.2</v>
      </c>
      <c r="O140" s="8">
        <v>0</v>
      </c>
      <c r="P140" s="8">
        <v>29</v>
      </c>
      <c r="Q140" s="15">
        <v>-11</v>
      </c>
      <c r="AR140" s="14">
        <v>44431</v>
      </c>
      <c r="AS140" s="15">
        <v>1452.777</v>
      </c>
      <c r="AT140" s="8">
        <v>24.8</v>
      </c>
    </row>
    <row r="141" spans="1:46" x14ac:dyDescent="0.25">
      <c r="A141" s="14">
        <v>44438</v>
      </c>
      <c r="B141" s="102">
        <v>727697</v>
      </c>
      <c r="C141" s="8">
        <v>0</v>
      </c>
      <c r="D141" s="8">
        <v>0</v>
      </c>
      <c r="E141" s="8">
        <v>36164</v>
      </c>
      <c r="F141" s="8">
        <v>14601</v>
      </c>
      <c r="G141" s="8">
        <v>2037</v>
      </c>
      <c r="H141" s="8">
        <v>768</v>
      </c>
      <c r="I141" s="8">
        <v>36</v>
      </c>
      <c r="J141" s="8">
        <v>11</v>
      </c>
      <c r="K141" s="8">
        <v>24.8</v>
      </c>
      <c r="L141" s="8">
        <v>0</v>
      </c>
      <c r="M141" s="8">
        <v>24.8</v>
      </c>
      <c r="N141" s="8">
        <v>186.2</v>
      </c>
      <c r="O141" s="8">
        <v>0</v>
      </c>
      <c r="P141" s="8">
        <v>23</v>
      </c>
      <c r="Q141" s="15">
        <v>-9</v>
      </c>
      <c r="AR141" s="14">
        <v>44438</v>
      </c>
      <c r="AS141" s="15">
        <v>1730.521</v>
      </c>
      <c r="AT141" s="8">
        <v>24.8</v>
      </c>
    </row>
    <row r="142" spans="1:46" x14ac:dyDescent="0.25">
      <c r="A142" s="14">
        <v>44445</v>
      </c>
      <c r="B142" s="102">
        <v>912521</v>
      </c>
      <c r="C142" s="8">
        <v>0</v>
      </c>
      <c r="D142" s="8">
        <v>0</v>
      </c>
      <c r="E142" s="8">
        <v>31749</v>
      </c>
      <c r="F142" s="8">
        <v>9508</v>
      </c>
      <c r="G142" s="8">
        <v>340</v>
      </c>
      <c r="H142" s="8">
        <v>729</v>
      </c>
      <c r="I142" s="8">
        <v>38</v>
      </c>
      <c r="J142" s="8">
        <v>12</v>
      </c>
      <c r="K142" s="8">
        <v>50.5</v>
      </c>
      <c r="L142" s="8">
        <v>0</v>
      </c>
      <c r="M142" s="8">
        <v>50.5</v>
      </c>
      <c r="N142" s="8">
        <v>328.25</v>
      </c>
      <c r="O142" s="8">
        <v>0</v>
      </c>
      <c r="P142" s="8">
        <v>22</v>
      </c>
      <c r="Q142" s="15">
        <v>-10</v>
      </c>
      <c r="AR142" s="14">
        <v>44445</v>
      </c>
      <c r="AS142" s="15">
        <v>1757.8789999999999</v>
      </c>
      <c r="AT142" s="8">
        <v>50.5</v>
      </c>
    </row>
    <row r="143" spans="1:46" x14ac:dyDescent="0.25">
      <c r="A143" s="14">
        <v>44452</v>
      </c>
      <c r="B143" s="102">
        <v>912521</v>
      </c>
      <c r="C143" s="8">
        <v>0</v>
      </c>
      <c r="D143" s="8">
        <v>0</v>
      </c>
      <c r="E143" s="8">
        <v>44823</v>
      </c>
      <c r="F143" s="8">
        <v>4584</v>
      </c>
      <c r="G143" s="8">
        <v>1019</v>
      </c>
      <c r="H143" s="8">
        <v>42146</v>
      </c>
      <c r="I143" s="8">
        <v>36</v>
      </c>
      <c r="J143" s="8">
        <v>12</v>
      </c>
      <c r="K143" s="8">
        <v>50.5</v>
      </c>
      <c r="L143" s="8">
        <v>0</v>
      </c>
      <c r="M143" s="8">
        <v>50.5</v>
      </c>
      <c r="N143" s="8">
        <v>328.25</v>
      </c>
      <c r="O143" s="8">
        <v>0</v>
      </c>
      <c r="P143" s="8">
        <v>23</v>
      </c>
      <c r="Q143" s="15">
        <v>-9</v>
      </c>
      <c r="AR143" s="14">
        <v>44452</v>
      </c>
      <c r="AS143" s="15">
        <v>1653.616</v>
      </c>
      <c r="AT143" s="8">
        <v>50.5</v>
      </c>
    </row>
    <row r="144" spans="1:46" x14ac:dyDescent="0.25">
      <c r="A144" s="14">
        <v>44459</v>
      </c>
      <c r="B144" s="102">
        <v>912521</v>
      </c>
      <c r="C144" s="8">
        <v>0</v>
      </c>
      <c r="D144" s="8">
        <v>0</v>
      </c>
      <c r="E144" s="8">
        <v>49067</v>
      </c>
      <c r="F144" s="8">
        <v>9847</v>
      </c>
      <c r="G144" s="8">
        <v>2886</v>
      </c>
      <c r="H144" s="8">
        <v>44349</v>
      </c>
      <c r="I144" s="8">
        <v>36</v>
      </c>
      <c r="J144" s="8">
        <v>11</v>
      </c>
      <c r="K144" s="8">
        <v>50.5</v>
      </c>
      <c r="L144" s="8">
        <v>0</v>
      </c>
      <c r="M144" s="8">
        <v>50.5</v>
      </c>
      <c r="N144" s="8">
        <v>328.25</v>
      </c>
      <c r="O144" s="8">
        <v>0</v>
      </c>
      <c r="P144" s="8">
        <v>23</v>
      </c>
      <c r="Q144" s="15">
        <v>-22</v>
      </c>
      <c r="AR144" s="14">
        <v>44459</v>
      </c>
      <c r="AS144" s="15">
        <v>1843.579</v>
      </c>
      <c r="AT144" s="8">
        <v>50.5</v>
      </c>
    </row>
    <row r="145" spans="1:46" x14ac:dyDescent="0.25">
      <c r="A145" s="14">
        <v>44466</v>
      </c>
      <c r="B145" s="102">
        <v>912521</v>
      </c>
      <c r="C145" s="8">
        <v>0</v>
      </c>
      <c r="D145" s="8">
        <v>0</v>
      </c>
      <c r="E145" s="8">
        <v>29372</v>
      </c>
      <c r="F145" s="8">
        <v>6622</v>
      </c>
      <c r="G145" s="8">
        <v>5093</v>
      </c>
      <c r="H145" s="8">
        <v>900</v>
      </c>
      <c r="I145" s="8">
        <v>35</v>
      </c>
      <c r="J145" s="8">
        <v>12</v>
      </c>
      <c r="K145" s="8">
        <v>50.5</v>
      </c>
      <c r="L145" s="8">
        <v>0</v>
      </c>
      <c r="M145" s="8">
        <v>50.5</v>
      </c>
      <c r="N145" s="8">
        <v>328.25</v>
      </c>
      <c r="O145" s="8">
        <v>0</v>
      </c>
      <c r="P145" s="8">
        <v>21</v>
      </c>
      <c r="Q145" s="15">
        <v>-7</v>
      </c>
      <c r="AR145" s="14">
        <v>44466</v>
      </c>
      <c r="AS145" s="15">
        <v>1722.271</v>
      </c>
      <c r="AT145" s="8">
        <v>50.5</v>
      </c>
    </row>
    <row r="146" spans="1:46" x14ac:dyDescent="0.25">
      <c r="A146" s="14">
        <v>44473</v>
      </c>
      <c r="B146" s="102">
        <v>916009</v>
      </c>
      <c r="C146" s="8">
        <v>0</v>
      </c>
      <c r="D146" s="8">
        <v>0</v>
      </c>
      <c r="E146" s="8">
        <v>37013</v>
      </c>
      <c r="F146" s="8">
        <v>4245</v>
      </c>
      <c r="G146" s="8">
        <v>849</v>
      </c>
      <c r="H146" s="8">
        <v>1045</v>
      </c>
      <c r="I146" s="8">
        <v>38</v>
      </c>
      <c r="J146" s="8">
        <v>12</v>
      </c>
      <c r="K146" s="8">
        <v>79.25</v>
      </c>
      <c r="L146" s="8">
        <v>0</v>
      </c>
      <c r="M146" s="8">
        <v>79.25</v>
      </c>
      <c r="N146" s="8">
        <v>375</v>
      </c>
      <c r="O146" s="8">
        <v>0</v>
      </c>
      <c r="P146" s="8">
        <v>23</v>
      </c>
      <c r="Q146" s="15">
        <v>-8</v>
      </c>
      <c r="AR146" s="14">
        <v>44473</v>
      </c>
      <c r="AS146" s="15">
        <v>1635.1020000000001</v>
      </c>
      <c r="AT146" s="8">
        <v>79.25</v>
      </c>
    </row>
    <row r="147" spans="1:46" x14ac:dyDescent="0.25">
      <c r="A147" s="14">
        <v>44480</v>
      </c>
      <c r="B147" s="102">
        <v>916009</v>
      </c>
      <c r="C147" s="8">
        <v>0</v>
      </c>
      <c r="D147" s="8">
        <v>0</v>
      </c>
      <c r="E147" s="8">
        <v>32428</v>
      </c>
      <c r="F147" s="8">
        <v>7980</v>
      </c>
      <c r="G147" s="8">
        <v>1358</v>
      </c>
      <c r="H147" s="8">
        <v>804</v>
      </c>
      <c r="I147" s="8">
        <v>36</v>
      </c>
      <c r="J147" s="8">
        <v>13</v>
      </c>
      <c r="K147" s="8">
        <v>79.25</v>
      </c>
      <c r="L147" s="8">
        <v>0</v>
      </c>
      <c r="M147" s="8">
        <v>79.25</v>
      </c>
      <c r="N147" s="8">
        <v>375</v>
      </c>
      <c r="O147" s="8">
        <v>0</v>
      </c>
      <c r="P147" s="8">
        <v>20</v>
      </c>
      <c r="Q147" s="15">
        <v>-7</v>
      </c>
      <c r="AR147" s="14">
        <v>44480</v>
      </c>
      <c r="AS147" s="15">
        <v>1671.557</v>
      </c>
      <c r="AT147" s="8">
        <v>79.25</v>
      </c>
    </row>
    <row r="148" spans="1:46" x14ac:dyDescent="0.25">
      <c r="A148" s="14">
        <v>44487</v>
      </c>
      <c r="B148" s="102">
        <v>916009</v>
      </c>
      <c r="C148" s="8">
        <v>0</v>
      </c>
      <c r="D148" s="8">
        <v>0</v>
      </c>
      <c r="E148" s="8">
        <v>41427</v>
      </c>
      <c r="F148" s="8">
        <v>12734</v>
      </c>
      <c r="G148" s="8">
        <v>1698</v>
      </c>
      <c r="H148" s="8">
        <v>867</v>
      </c>
      <c r="I148" s="8">
        <v>37</v>
      </c>
      <c r="J148" s="8">
        <v>13</v>
      </c>
      <c r="K148" s="8">
        <v>79.25</v>
      </c>
      <c r="L148" s="8">
        <v>0</v>
      </c>
      <c r="M148" s="8">
        <v>79.25</v>
      </c>
      <c r="N148" s="8">
        <v>375</v>
      </c>
      <c r="O148" s="8">
        <v>0</v>
      </c>
      <c r="P148" s="8">
        <v>14</v>
      </c>
      <c r="Q148" s="15">
        <v>-7</v>
      </c>
      <c r="AR148" s="14">
        <v>44487</v>
      </c>
      <c r="AS148" s="15">
        <v>2003.8389999999999</v>
      </c>
      <c r="AT148" s="8">
        <v>79.25</v>
      </c>
    </row>
    <row r="149" spans="1:46" x14ac:dyDescent="0.25">
      <c r="A149" s="14">
        <v>44494</v>
      </c>
      <c r="B149" s="102">
        <v>916009</v>
      </c>
      <c r="C149" s="8">
        <v>0</v>
      </c>
      <c r="D149" s="8">
        <v>0</v>
      </c>
      <c r="E149" s="8">
        <v>37352</v>
      </c>
      <c r="F149" s="8">
        <v>9168</v>
      </c>
      <c r="G149" s="8">
        <v>679</v>
      </c>
      <c r="H149" s="8">
        <v>916</v>
      </c>
      <c r="I149" s="8">
        <v>37</v>
      </c>
      <c r="J149" s="8">
        <v>12</v>
      </c>
      <c r="K149" s="8">
        <v>79.25</v>
      </c>
      <c r="L149" s="8">
        <v>0</v>
      </c>
      <c r="M149" s="8">
        <v>79.25</v>
      </c>
      <c r="N149" s="8">
        <v>375</v>
      </c>
      <c r="O149" s="8">
        <v>0</v>
      </c>
      <c r="P149" s="8">
        <v>15</v>
      </c>
      <c r="Q149" s="15">
        <v>-5</v>
      </c>
      <c r="AR149" s="14">
        <v>44494</v>
      </c>
      <c r="AS149" s="15">
        <v>1944.0340000000001</v>
      </c>
      <c r="AT149" s="8">
        <v>79.25</v>
      </c>
    </row>
    <row r="150" spans="1:46" x14ac:dyDescent="0.25">
      <c r="A150" s="14">
        <v>44501</v>
      </c>
      <c r="B150" s="102">
        <v>736471</v>
      </c>
      <c r="C150" s="8">
        <v>0</v>
      </c>
      <c r="D150" s="8">
        <v>0</v>
      </c>
      <c r="E150" s="8">
        <v>47030</v>
      </c>
      <c r="F150" s="8">
        <v>7131</v>
      </c>
      <c r="G150" s="8">
        <v>340</v>
      </c>
      <c r="H150" s="8">
        <v>949</v>
      </c>
      <c r="I150" s="8">
        <v>35</v>
      </c>
      <c r="J150" s="8">
        <v>12</v>
      </c>
      <c r="K150" s="8">
        <v>71.400000000000006</v>
      </c>
      <c r="L150" s="8">
        <v>0</v>
      </c>
      <c r="M150" s="8">
        <v>71.400000000000006</v>
      </c>
      <c r="N150" s="8">
        <v>369.8</v>
      </c>
      <c r="O150" s="8">
        <v>0</v>
      </c>
      <c r="P150" s="8">
        <v>16</v>
      </c>
      <c r="Q150" s="15">
        <v>-12</v>
      </c>
      <c r="AR150" s="14">
        <v>44501</v>
      </c>
      <c r="AS150" s="15">
        <v>2283.0810000000001</v>
      </c>
      <c r="AT150" s="8">
        <v>71.400000000000006</v>
      </c>
    </row>
    <row r="151" spans="1:46" x14ac:dyDescent="0.25">
      <c r="A151" s="14">
        <v>44508</v>
      </c>
      <c r="B151" s="102">
        <v>736471</v>
      </c>
      <c r="C151" s="8">
        <v>0</v>
      </c>
      <c r="D151" s="8">
        <v>0</v>
      </c>
      <c r="E151" s="8">
        <v>51274</v>
      </c>
      <c r="F151" s="8">
        <v>8829</v>
      </c>
      <c r="G151" s="8">
        <v>3565</v>
      </c>
      <c r="H151" s="8">
        <v>877</v>
      </c>
      <c r="I151" s="8">
        <v>37</v>
      </c>
      <c r="J151" s="8">
        <v>14</v>
      </c>
      <c r="K151" s="8">
        <v>71.400000000000006</v>
      </c>
      <c r="L151" s="8">
        <v>0</v>
      </c>
      <c r="M151" s="8">
        <v>71.400000000000006</v>
      </c>
      <c r="N151" s="8">
        <v>369.8</v>
      </c>
      <c r="O151" s="8">
        <v>0</v>
      </c>
      <c r="P151" s="8">
        <v>15</v>
      </c>
      <c r="Q151" s="15">
        <v>-6</v>
      </c>
      <c r="AR151" s="14">
        <v>44508</v>
      </c>
      <c r="AS151" s="15">
        <v>1933.105</v>
      </c>
      <c r="AT151" s="8">
        <v>71.400000000000006</v>
      </c>
    </row>
    <row r="152" spans="1:46" x14ac:dyDescent="0.25">
      <c r="A152" s="14">
        <v>44515</v>
      </c>
      <c r="B152" s="102">
        <v>736471</v>
      </c>
      <c r="C152" s="8">
        <v>0</v>
      </c>
      <c r="D152" s="8">
        <v>0</v>
      </c>
      <c r="E152" s="8">
        <v>43125</v>
      </c>
      <c r="F152" s="8">
        <v>17148</v>
      </c>
      <c r="G152" s="8">
        <v>2377</v>
      </c>
      <c r="H152" s="8">
        <v>1188</v>
      </c>
      <c r="I152" s="8">
        <v>36</v>
      </c>
      <c r="J152" s="8">
        <v>12</v>
      </c>
      <c r="K152" s="8">
        <v>71.400000000000006</v>
      </c>
      <c r="L152" s="8">
        <v>0</v>
      </c>
      <c r="M152" s="8">
        <v>71.400000000000006</v>
      </c>
      <c r="N152" s="8">
        <v>369.8</v>
      </c>
      <c r="O152" s="8">
        <v>0</v>
      </c>
      <c r="P152" s="8">
        <v>13</v>
      </c>
      <c r="Q152" s="15">
        <v>-5</v>
      </c>
      <c r="AR152" s="14">
        <v>44515</v>
      </c>
      <c r="AS152" s="15">
        <v>2034.3520000000001</v>
      </c>
      <c r="AT152" s="8">
        <v>71.400000000000006</v>
      </c>
    </row>
    <row r="153" spans="1:46" x14ac:dyDescent="0.25">
      <c r="A153" s="14">
        <v>44522</v>
      </c>
      <c r="B153" s="102">
        <v>736471</v>
      </c>
      <c r="C153" s="8">
        <v>0</v>
      </c>
      <c r="D153" s="8">
        <v>263.20487530000003</v>
      </c>
      <c r="E153" s="8">
        <v>68253</v>
      </c>
      <c r="F153" s="8">
        <v>9168</v>
      </c>
      <c r="G153" s="8">
        <v>3735</v>
      </c>
      <c r="H153" s="8">
        <v>1233</v>
      </c>
      <c r="I153" s="8">
        <v>36</v>
      </c>
      <c r="J153" s="8">
        <v>12</v>
      </c>
      <c r="K153" s="8">
        <v>71.400000000000006</v>
      </c>
      <c r="L153" s="8">
        <v>0</v>
      </c>
      <c r="M153" s="8">
        <v>71.400000000000006</v>
      </c>
      <c r="N153" s="8">
        <v>369.8</v>
      </c>
      <c r="O153" s="8">
        <v>0</v>
      </c>
      <c r="P153" s="8">
        <v>11</v>
      </c>
      <c r="Q153" s="15">
        <v>-13</v>
      </c>
      <c r="AR153" s="14">
        <v>44522</v>
      </c>
      <c r="AS153" s="15">
        <v>2289.683</v>
      </c>
      <c r="AT153" s="8">
        <v>71.400000000000006</v>
      </c>
    </row>
    <row r="154" spans="1:46" x14ac:dyDescent="0.25">
      <c r="A154" s="14">
        <v>44529</v>
      </c>
      <c r="B154" s="102">
        <v>736471</v>
      </c>
      <c r="C154" s="8">
        <v>0</v>
      </c>
      <c r="D154" s="8">
        <v>329.25638229999998</v>
      </c>
      <c r="E154" s="8">
        <v>58915</v>
      </c>
      <c r="F154" s="8">
        <v>15620</v>
      </c>
      <c r="G154" s="8">
        <v>1188</v>
      </c>
      <c r="H154" s="8">
        <v>1106</v>
      </c>
      <c r="I154" s="8">
        <v>37</v>
      </c>
      <c r="J154" s="8">
        <v>13</v>
      </c>
      <c r="K154" s="8">
        <v>71.400000000000006</v>
      </c>
      <c r="L154" s="8">
        <v>0</v>
      </c>
      <c r="M154" s="8">
        <v>71.400000000000006</v>
      </c>
      <c r="N154" s="8">
        <v>369.8</v>
      </c>
      <c r="O154" s="8">
        <v>0</v>
      </c>
      <c r="P154" s="8">
        <v>10</v>
      </c>
      <c r="Q154" s="15">
        <v>-4</v>
      </c>
      <c r="AR154" s="14">
        <v>44529</v>
      </c>
      <c r="AS154" s="15">
        <v>2529.6529999999998</v>
      </c>
      <c r="AT154" s="8">
        <v>71.400000000000006</v>
      </c>
    </row>
    <row r="155" spans="1:46" x14ac:dyDescent="0.25">
      <c r="A155" s="14">
        <v>44536</v>
      </c>
      <c r="B155" s="102">
        <v>926412</v>
      </c>
      <c r="C155" s="8">
        <v>0</v>
      </c>
      <c r="D155" s="8">
        <v>278.10806050000002</v>
      </c>
      <c r="E155" s="8">
        <v>69781</v>
      </c>
      <c r="F155" s="8">
        <v>12734</v>
      </c>
      <c r="G155" s="8">
        <v>2037</v>
      </c>
      <c r="H155" s="8">
        <v>20600</v>
      </c>
      <c r="I155" s="8">
        <v>36</v>
      </c>
      <c r="J155" s="8">
        <v>12</v>
      </c>
      <c r="K155" s="8">
        <v>129.5</v>
      </c>
      <c r="L155" s="8">
        <v>0</v>
      </c>
      <c r="M155" s="8">
        <v>129.5</v>
      </c>
      <c r="N155" s="8">
        <v>475</v>
      </c>
      <c r="O155" s="8">
        <v>0</v>
      </c>
      <c r="P155" s="8">
        <v>10</v>
      </c>
      <c r="Q155" s="15">
        <v>-3</v>
      </c>
      <c r="AR155" s="14">
        <v>44536</v>
      </c>
      <c r="AS155" s="15">
        <v>2940.13</v>
      </c>
      <c r="AT155" s="8">
        <v>129.5</v>
      </c>
    </row>
    <row r="156" spans="1:46" x14ac:dyDescent="0.25">
      <c r="A156" s="14">
        <v>44543</v>
      </c>
      <c r="B156" s="102">
        <v>926412</v>
      </c>
      <c r="C156" s="8">
        <v>18.603538759999999</v>
      </c>
      <c r="D156" s="8">
        <v>317.35619359999998</v>
      </c>
      <c r="E156" s="8">
        <v>86419</v>
      </c>
      <c r="F156" s="8">
        <v>16469</v>
      </c>
      <c r="G156" s="8">
        <v>1188</v>
      </c>
      <c r="H156" s="8">
        <v>7185</v>
      </c>
      <c r="I156" s="8">
        <v>40</v>
      </c>
      <c r="J156" s="8">
        <v>14</v>
      </c>
      <c r="K156" s="8">
        <v>129.5</v>
      </c>
      <c r="L156" s="8">
        <v>0</v>
      </c>
      <c r="M156" s="8">
        <v>129.5</v>
      </c>
      <c r="N156" s="8">
        <v>475</v>
      </c>
      <c r="O156" s="8">
        <v>0</v>
      </c>
      <c r="P156" s="8">
        <v>7</v>
      </c>
      <c r="Q156" s="15">
        <v>-2</v>
      </c>
      <c r="AR156" s="14">
        <v>44543</v>
      </c>
      <c r="AS156" s="15">
        <v>3116.319</v>
      </c>
      <c r="AT156" s="8">
        <v>129.5</v>
      </c>
    </row>
    <row r="157" spans="1:46" x14ac:dyDescent="0.25">
      <c r="A157" s="14">
        <v>44550</v>
      </c>
      <c r="B157" s="102">
        <v>926412</v>
      </c>
      <c r="C157" s="8">
        <v>35.233803690000002</v>
      </c>
      <c r="D157" s="8">
        <v>0</v>
      </c>
      <c r="E157" s="8">
        <v>152125</v>
      </c>
      <c r="F157" s="8">
        <v>11206</v>
      </c>
      <c r="G157" s="8">
        <v>1698</v>
      </c>
      <c r="H157" s="8">
        <v>728</v>
      </c>
      <c r="I157" s="8">
        <v>39.6</v>
      </c>
      <c r="J157" s="8">
        <v>16</v>
      </c>
      <c r="K157" s="8">
        <v>129.5</v>
      </c>
      <c r="L157" s="8">
        <v>0</v>
      </c>
      <c r="M157" s="8">
        <v>129.5</v>
      </c>
      <c r="N157" s="8">
        <v>475</v>
      </c>
      <c r="O157" s="8">
        <v>0</v>
      </c>
      <c r="P157" s="8">
        <v>7</v>
      </c>
      <c r="Q157" s="15">
        <v>-2.5357142860000002</v>
      </c>
      <c r="AR157" s="14">
        <v>44550</v>
      </c>
      <c r="AS157" s="15">
        <v>4092.0189999999998</v>
      </c>
      <c r="AT157" s="8">
        <v>129.5</v>
      </c>
    </row>
    <row r="158" spans="1:46" x14ac:dyDescent="0.25">
      <c r="A158" s="14">
        <v>44557</v>
      </c>
      <c r="B158" s="102">
        <v>926412</v>
      </c>
      <c r="C158" s="8">
        <v>83.621776350000005</v>
      </c>
      <c r="D158" s="8">
        <v>0.69210280199999996</v>
      </c>
      <c r="E158" s="8">
        <v>143976</v>
      </c>
      <c r="F158" s="8">
        <v>5093</v>
      </c>
      <c r="G158" s="8">
        <v>4414</v>
      </c>
      <c r="H158" s="8">
        <v>458</v>
      </c>
      <c r="I158" s="8">
        <v>38.6</v>
      </c>
      <c r="J158" s="8">
        <v>13</v>
      </c>
      <c r="K158" s="8">
        <v>129.5</v>
      </c>
      <c r="L158" s="8">
        <v>0</v>
      </c>
      <c r="M158" s="8">
        <v>129.5</v>
      </c>
      <c r="N158" s="8">
        <v>475</v>
      </c>
      <c r="O158" s="8">
        <v>0</v>
      </c>
      <c r="P158" s="8">
        <v>4</v>
      </c>
      <c r="Q158" s="15">
        <v>-40.412500000000001</v>
      </c>
      <c r="AR158" s="14">
        <v>44557</v>
      </c>
      <c r="AS158" s="15">
        <v>3817.8809999999999</v>
      </c>
      <c r="AT158" s="8">
        <v>129.5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66B7-FABA-4DE1-A5AD-B63074DA2C07}">
  <dimension ref="A1:E158"/>
  <sheetViews>
    <sheetView showGridLines="0" workbookViewId="0">
      <selection activeCell="C1" sqref="C1"/>
    </sheetView>
  </sheetViews>
  <sheetFormatPr defaultRowHeight="15" x14ac:dyDescent="0.25"/>
  <cols>
    <col min="1" max="1" width="8.7109375" bestFit="1" customWidth="1"/>
    <col min="2" max="2" width="11.28515625" customWidth="1"/>
    <col min="3" max="3" width="12.42578125" customWidth="1"/>
    <col min="4" max="4" width="11.42578125" customWidth="1"/>
    <col min="5" max="5" width="9.7109375" bestFit="1" customWidth="1"/>
    <col min="6" max="8" width="6.7109375" bestFit="1" customWidth="1"/>
    <col min="9" max="9" width="9.7109375" bestFit="1" customWidth="1"/>
    <col min="10" max="12" width="6.7109375" bestFit="1" customWidth="1"/>
    <col min="13" max="13" width="9.7109375" bestFit="1" customWidth="1"/>
    <col min="14" max="14" width="9.85546875" bestFit="1" customWidth="1"/>
    <col min="15" max="17" width="6.855468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9" width="6.7109375" bestFit="1" customWidth="1"/>
    <col min="30" max="30" width="9.7109375" bestFit="1" customWidth="1"/>
    <col min="31" max="31" width="9.85546875" bestFit="1" customWidth="1"/>
    <col min="32" max="32" width="11.28515625" bestFit="1" customWidth="1"/>
    <col min="33" max="134" width="16.28515625" bestFit="1" customWidth="1"/>
    <col min="135" max="135" width="11.28515625" bestFit="1" customWidth="1"/>
  </cols>
  <sheetData>
    <row r="1" spans="1:5" ht="36.75" customHeight="1" x14ac:dyDescent="0.25">
      <c r="A1" s="20" t="s">
        <v>53</v>
      </c>
      <c r="B1" s="277" t="s">
        <v>257</v>
      </c>
      <c r="C1" s="277" t="s">
        <v>41</v>
      </c>
      <c r="D1" s="277" t="s">
        <v>40</v>
      </c>
      <c r="E1" s="32"/>
    </row>
    <row r="2" spans="1:5" x14ac:dyDescent="0.25">
      <c r="A2" s="278">
        <v>43465</v>
      </c>
      <c r="B2" s="279">
        <v>6615.4085999999998</v>
      </c>
      <c r="C2" s="280">
        <v>0</v>
      </c>
      <c r="D2" s="280">
        <v>0</v>
      </c>
    </row>
    <row r="3" spans="1:5" x14ac:dyDescent="0.25">
      <c r="A3" s="278">
        <v>43472</v>
      </c>
      <c r="B3" s="279">
        <v>3263.3362000000002</v>
      </c>
      <c r="C3" s="280">
        <v>26</v>
      </c>
      <c r="D3" s="280">
        <v>465</v>
      </c>
    </row>
    <row r="4" spans="1:5" x14ac:dyDescent="0.25">
      <c r="A4" s="278">
        <v>43479</v>
      </c>
      <c r="B4" s="279">
        <v>3421.3026</v>
      </c>
      <c r="C4" s="280">
        <v>26</v>
      </c>
      <c r="D4" s="280">
        <v>465</v>
      </c>
    </row>
    <row r="5" spans="1:5" x14ac:dyDescent="0.25">
      <c r="A5" s="278">
        <v>43486</v>
      </c>
      <c r="B5" s="279">
        <v>3393.0688</v>
      </c>
      <c r="C5" s="280">
        <v>26</v>
      </c>
      <c r="D5" s="280">
        <v>465</v>
      </c>
    </row>
    <row r="6" spans="1:5" x14ac:dyDescent="0.25">
      <c r="A6" s="278">
        <v>43493</v>
      </c>
      <c r="B6" s="279">
        <v>3188.2903999999999</v>
      </c>
      <c r="C6" s="280">
        <v>26</v>
      </c>
      <c r="D6" s="280">
        <v>465</v>
      </c>
    </row>
    <row r="7" spans="1:5" x14ac:dyDescent="0.25">
      <c r="A7" s="278">
        <v>43500</v>
      </c>
      <c r="B7" s="279">
        <v>2747.8924000000002</v>
      </c>
      <c r="C7" s="280">
        <v>31</v>
      </c>
      <c r="D7" s="280">
        <v>565</v>
      </c>
    </row>
    <row r="8" spans="1:5" x14ac:dyDescent="0.25">
      <c r="A8" s="278">
        <v>43507</v>
      </c>
      <c r="B8" s="279">
        <v>3057.8366000000001</v>
      </c>
      <c r="C8" s="280">
        <v>31</v>
      </c>
      <c r="D8" s="280">
        <v>565</v>
      </c>
    </row>
    <row r="9" spans="1:5" x14ac:dyDescent="0.25">
      <c r="A9" s="278">
        <v>43514</v>
      </c>
      <c r="B9" s="279">
        <v>3139.7464</v>
      </c>
      <c r="C9" s="280">
        <v>31</v>
      </c>
      <c r="D9" s="280">
        <v>565</v>
      </c>
    </row>
    <row r="10" spans="1:5" x14ac:dyDescent="0.25">
      <c r="A10" s="278">
        <v>43521</v>
      </c>
      <c r="B10" s="279">
        <v>3260.9104000000002</v>
      </c>
      <c r="C10" s="280">
        <v>31</v>
      </c>
      <c r="D10" s="280">
        <v>565</v>
      </c>
    </row>
    <row r="11" spans="1:5" x14ac:dyDescent="0.25">
      <c r="A11" s="278">
        <v>43528</v>
      </c>
      <c r="B11" s="279">
        <v>3272.5954000000002</v>
      </c>
      <c r="C11" s="280">
        <v>77</v>
      </c>
      <c r="D11" s="280">
        <v>561</v>
      </c>
    </row>
    <row r="12" spans="1:5" x14ac:dyDescent="0.25">
      <c r="A12" s="278">
        <v>43535</v>
      </c>
      <c r="B12" s="279">
        <v>3435.9016000000001</v>
      </c>
      <c r="C12" s="280">
        <v>77</v>
      </c>
      <c r="D12" s="280">
        <v>561</v>
      </c>
    </row>
    <row r="13" spans="1:5" x14ac:dyDescent="0.25">
      <c r="A13" s="278">
        <v>43542</v>
      </c>
      <c r="B13" s="279">
        <v>3799.297</v>
      </c>
      <c r="C13" s="280">
        <v>77</v>
      </c>
      <c r="D13" s="280">
        <v>561</v>
      </c>
    </row>
    <row r="14" spans="1:5" x14ac:dyDescent="0.25">
      <c r="A14" s="278">
        <v>43549</v>
      </c>
      <c r="B14" s="279">
        <v>3630.0434</v>
      </c>
      <c r="C14" s="280">
        <v>77</v>
      </c>
      <c r="D14" s="280">
        <v>561</v>
      </c>
    </row>
    <row r="15" spans="1:5" x14ac:dyDescent="0.25">
      <c r="A15" s="278">
        <v>43556</v>
      </c>
      <c r="B15" s="279">
        <v>3265.643</v>
      </c>
      <c r="C15" s="280">
        <v>51</v>
      </c>
      <c r="D15" s="280">
        <v>356</v>
      </c>
    </row>
    <row r="16" spans="1:5" x14ac:dyDescent="0.25">
      <c r="A16" s="278">
        <v>43563</v>
      </c>
      <c r="B16" s="279">
        <v>2913.1082000000001</v>
      </c>
      <c r="C16" s="280">
        <v>51</v>
      </c>
      <c r="D16" s="280">
        <v>356</v>
      </c>
    </row>
    <row r="17" spans="1:4" x14ac:dyDescent="0.25">
      <c r="A17" s="278">
        <v>43570</v>
      </c>
      <c r="B17" s="279">
        <v>3123.5473999999999</v>
      </c>
      <c r="C17" s="280">
        <v>51</v>
      </c>
      <c r="D17" s="280">
        <v>356</v>
      </c>
    </row>
    <row r="18" spans="1:4" x14ac:dyDescent="0.25">
      <c r="A18" s="278">
        <v>43577</v>
      </c>
      <c r="B18" s="279">
        <v>2910.5718000000002</v>
      </c>
      <c r="C18" s="280">
        <v>51</v>
      </c>
      <c r="D18" s="280">
        <v>356</v>
      </c>
    </row>
    <row r="19" spans="1:4" x14ac:dyDescent="0.25">
      <c r="A19" s="278">
        <v>43584</v>
      </c>
      <c r="B19" s="279">
        <v>3988.79</v>
      </c>
      <c r="C19" s="280">
        <v>51</v>
      </c>
      <c r="D19" s="280">
        <v>356</v>
      </c>
    </row>
    <row r="20" spans="1:4" x14ac:dyDescent="0.25">
      <c r="A20" s="278">
        <v>43591</v>
      </c>
      <c r="B20" s="279">
        <v>3560.835</v>
      </c>
      <c r="C20" s="280">
        <v>67</v>
      </c>
      <c r="D20" s="280">
        <v>326</v>
      </c>
    </row>
    <row r="21" spans="1:4" x14ac:dyDescent="0.25">
      <c r="A21" s="278">
        <v>43598</v>
      </c>
      <c r="B21" s="279">
        <v>2444.9870000000001</v>
      </c>
      <c r="C21" s="280">
        <v>67</v>
      </c>
      <c r="D21" s="280">
        <v>326</v>
      </c>
    </row>
    <row r="22" spans="1:4" x14ac:dyDescent="0.25">
      <c r="A22" s="278">
        <v>43605</v>
      </c>
      <c r="B22" s="279">
        <v>2062.4340000000002</v>
      </c>
      <c r="C22" s="280">
        <v>67</v>
      </c>
      <c r="D22" s="280">
        <v>326</v>
      </c>
    </row>
    <row r="23" spans="1:4" x14ac:dyDescent="0.25">
      <c r="A23" s="278">
        <v>43612</v>
      </c>
      <c r="B23" s="279">
        <v>2370.2249999999999</v>
      </c>
      <c r="C23" s="280">
        <v>67</v>
      </c>
      <c r="D23" s="280">
        <v>326</v>
      </c>
    </row>
    <row r="24" spans="1:4" x14ac:dyDescent="0.25">
      <c r="A24" s="278">
        <v>43619</v>
      </c>
      <c r="B24" s="279">
        <v>2333.4009999999998</v>
      </c>
      <c r="C24" s="280">
        <v>84</v>
      </c>
      <c r="D24" s="280">
        <v>250</v>
      </c>
    </row>
    <row r="25" spans="1:4" x14ac:dyDescent="0.25">
      <c r="A25" s="278">
        <v>43626</v>
      </c>
      <c r="B25" s="279">
        <v>2636.5880000000002</v>
      </c>
      <c r="C25" s="280">
        <v>84</v>
      </c>
      <c r="D25" s="280">
        <v>250</v>
      </c>
    </row>
    <row r="26" spans="1:4" x14ac:dyDescent="0.25">
      <c r="A26" s="278">
        <v>43633</v>
      </c>
      <c r="B26" s="279">
        <v>2338.3620000000001</v>
      </c>
      <c r="C26" s="280">
        <v>84</v>
      </c>
      <c r="D26" s="280">
        <v>250</v>
      </c>
    </row>
    <row r="27" spans="1:4" x14ac:dyDescent="0.25">
      <c r="A27" s="278">
        <v>43640</v>
      </c>
      <c r="B27" s="279">
        <v>2119.8870000000002</v>
      </c>
      <c r="C27" s="280">
        <v>84</v>
      </c>
      <c r="D27" s="280">
        <v>250</v>
      </c>
    </row>
    <row r="28" spans="1:4" x14ac:dyDescent="0.25">
      <c r="A28" s="278">
        <v>43647</v>
      </c>
      <c r="B28" s="279">
        <v>2138.6091999999999</v>
      </c>
      <c r="C28" s="280">
        <v>34</v>
      </c>
      <c r="D28" s="280">
        <v>144</v>
      </c>
    </row>
    <row r="29" spans="1:4" x14ac:dyDescent="0.25">
      <c r="A29" s="278">
        <v>43654</v>
      </c>
      <c r="B29" s="279">
        <v>2368.1999999999998</v>
      </c>
      <c r="C29" s="280">
        <v>34</v>
      </c>
      <c r="D29" s="280">
        <v>144</v>
      </c>
    </row>
    <row r="30" spans="1:4" x14ac:dyDescent="0.25">
      <c r="A30" s="278">
        <v>43661</v>
      </c>
      <c r="B30" s="279">
        <v>2907.0601999999999</v>
      </c>
      <c r="C30" s="280">
        <v>34</v>
      </c>
      <c r="D30" s="280">
        <v>144</v>
      </c>
    </row>
    <row r="31" spans="1:4" x14ac:dyDescent="0.25">
      <c r="A31" s="278">
        <v>43668</v>
      </c>
      <c r="B31" s="279">
        <v>2629.5998</v>
      </c>
      <c r="C31" s="280">
        <v>34</v>
      </c>
      <c r="D31" s="280">
        <v>144</v>
      </c>
    </row>
    <row r="32" spans="1:4" x14ac:dyDescent="0.25">
      <c r="A32" s="278">
        <v>43675</v>
      </c>
      <c r="B32" s="279">
        <v>2099.4533999999999</v>
      </c>
      <c r="C32" s="280">
        <v>34</v>
      </c>
      <c r="D32" s="280">
        <v>144</v>
      </c>
    </row>
    <row r="33" spans="1:4" x14ac:dyDescent="0.25">
      <c r="A33" s="278">
        <v>43682</v>
      </c>
      <c r="B33" s="279">
        <v>1787.5029910999999</v>
      </c>
      <c r="C33" s="280">
        <v>47</v>
      </c>
      <c r="D33" s="280">
        <v>157</v>
      </c>
    </row>
    <row r="34" spans="1:4" x14ac:dyDescent="0.25">
      <c r="A34" s="278">
        <v>43689</v>
      </c>
      <c r="B34" s="279">
        <v>2088.5522922</v>
      </c>
      <c r="C34" s="280">
        <v>47</v>
      </c>
      <c r="D34" s="280">
        <v>157</v>
      </c>
    </row>
    <row r="35" spans="1:4" x14ac:dyDescent="0.25">
      <c r="A35" s="278">
        <v>43696</v>
      </c>
      <c r="B35" s="279">
        <v>1776.6108254999999</v>
      </c>
      <c r="C35" s="280">
        <v>47</v>
      </c>
      <c r="D35" s="280">
        <v>157</v>
      </c>
    </row>
    <row r="36" spans="1:4" x14ac:dyDescent="0.25">
      <c r="A36" s="278">
        <v>43703</v>
      </c>
      <c r="B36" s="279">
        <v>2039.9804532999999</v>
      </c>
      <c r="C36" s="280">
        <v>47</v>
      </c>
      <c r="D36" s="280">
        <v>157</v>
      </c>
    </row>
    <row r="37" spans="1:4" x14ac:dyDescent="0.25">
      <c r="A37" s="278">
        <v>43710</v>
      </c>
      <c r="B37" s="279">
        <v>2400.1203177000002</v>
      </c>
      <c r="C37" s="280">
        <v>52</v>
      </c>
      <c r="D37" s="280">
        <v>108</v>
      </c>
    </row>
    <row r="38" spans="1:4" x14ac:dyDescent="0.25">
      <c r="A38" s="278">
        <v>43717</v>
      </c>
      <c r="B38" s="279">
        <v>2209.0785933000002</v>
      </c>
      <c r="C38" s="280">
        <v>52</v>
      </c>
      <c r="D38" s="280">
        <v>108</v>
      </c>
    </row>
    <row r="39" spans="1:4" x14ac:dyDescent="0.25">
      <c r="A39" s="278">
        <v>43724</v>
      </c>
      <c r="B39" s="279">
        <v>2719.6609991999999</v>
      </c>
      <c r="C39" s="280">
        <v>52</v>
      </c>
      <c r="D39" s="280">
        <v>108</v>
      </c>
    </row>
    <row r="40" spans="1:4" x14ac:dyDescent="0.25">
      <c r="A40" s="278">
        <v>43731</v>
      </c>
      <c r="B40" s="279">
        <v>3286.1407745000001</v>
      </c>
      <c r="C40" s="280">
        <v>52</v>
      </c>
      <c r="D40" s="280">
        <v>108</v>
      </c>
    </row>
    <row r="41" spans="1:4" x14ac:dyDescent="0.25">
      <c r="A41" s="278">
        <v>43738</v>
      </c>
      <c r="B41" s="279">
        <v>2595.6002432999999</v>
      </c>
      <c r="C41" s="280">
        <v>52</v>
      </c>
      <c r="D41" s="280">
        <v>108</v>
      </c>
    </row>
    <row r="42" spans="1:4" x14ac:dyDescent="0.25">
      <c r="A42" s="278">
        <v>43745</v>
      </c>
      <c r="B42" s="279">
        <v>2091.1566938999999</v>
      </c>
      <c r="C42" s="280">
        <v>46</v>
      </c>
      <c r="D42" s="280">
        <v>148</v>
      </c>
    </row>
    <row r="43" spans="1:4" x14ac:dyDescent="0.25">
      <c r="A43" s="278">
        <v>43752</v>
      </c>
      <c r="B43" s="279">
        <v>2628.4198000000001</v>
      </c>
      <c r="C43" s="280">
        <v>46</v>
      </c>
      <c r="D43" s="280">
        <v>148</v>
      </c>
    </row>
    <row r="44" spans="1:4" x14ac:dyDescent="0.25">
      <c r="A44" s="278">
        <v>43759</v>
      </c>
      <c r="B44" s="279">
        <v>3030.4119999999998</v>
      </c>
      <c r="C44" s="280">
        <v>46</v>
      </c>
      <c r="D44" s="280">
        <v>148</v>
      </c>
    </row>
    <row r="45" spans="1:4" x14ac:dyDescent="0.25">
      <c r="A45" s="278">
        <v>43766</v>
      </c>
      <c r="B45" s="279">
        <v>2893.9313999999999</v>
      </c>
      <c r="C45" s="280">
        <v>46</v>
      </c>
      <c r="D45" s="280">
        <v>148</v>
      </c>
    </row>
    <row r="46" spans="1:4" x14ac:dyDescent="0.25">
      <c r="A46" s="278">
        <v>43773</v>
      </c>
      <c r="B46" s="279">
        <v>3303.7620000000002</v>
      </c>
      <c r="C46" s="280">
        <v>51</v>
      </c>
      <c r="D46" s="280">
        <v>176</v>
      </c>
    </row>
    <row r="47" spans="1:4" x14ac:dyDescent="0.25">
      <c r="A47" s="278">
        <v>43780</v>
      </c>
      <c r="B47" s="279">
        <v>3343.6831999999999</v>
      </c>
      <c r="C47" s="280">
        <v>51</v>
      </c>
      <c r="D47" s="280">
        <v>176</v>
      </c>
    </row>
    <row r="48" spans="1:4" x14ac:dyDescent="0.25">
      <c r="A48" s="278">
        <v>43787</v>
      </c>
      <c r="B48" s="279">
        <v>3508.569</v>
      </c>
      <c r="C48" s="280">
        <v>51</v>
      </c>
      <c r="D48" s="280">
        <v>176</v>
      </c>
    </row>
    <row r="49" spans="1:4" x14ac:dyDescent="0.25">
      <c r="A49" s="278">
        <v>43794</v>
      </c>
      <c r="B49" s="279">
        <v>4228.7539999999999</v>
      </c>
      <c r="C49" s="280">
        <v>51</v>
      </c>
      <c r="D49" s="280">
        <v>176</v>
      </c>
    </row>
    <row r="50" spans="1:4" x14ac:dyDescent="0.25">
      <c r="A50" s="278">
        <v>43801</v>
      </c>
      <c r="B50" s="279">
        <v>4923.6319999999996</v>
      </c>
      <c r="C50" s="280">
        <v>52</v>
      </c>
      <c r="D50" s="280">
        <v>181</v>
      </c>
    </row>
    <row r="51" spans="1:4" x14ac:dyDescent="0.25">
      <c r="A51" s="278">
        <v>43808</v>
      </c>
      <c r="B51" s="279">
        <v>5410.9359999999997</v>
      </c>
      <c r="C51" s="280">
        <v>52</v>
      </c>
      <c r="D51" s="280">
        <v>181</v>
      </c>
    </row>
    <row r="52" spans="1:4" x14ac:dyDescent="0.25">
      <c r="A52" s="278">
        <v>43815</v>
      </c>
      <c r="B52" s="279">
        <v>5673.9470000000001</v>
      </c>
      <c r="C52" s="280">
        <v>52</v>
      </c>
      <c r="D52" s="280">
        <v>181</v>
      </c>
    </row>
    <row r="53" spans="1:4" x14ac:dyDescent="0.25">
      <c r="A53" s="278">
        <v>43822</v>
      </c>
      <c r="B53" s="279">
        <v>5300.9369999999999</v>
      </c>
      <c r="C53" s="280">
        <v>52</v>
      </c>
      <c r="D53" s="280">
        <v>181</v>
      </c>
    </row>
    <row r="54" spans="1:4" x14ac:dyDescent="0.25">
      <c r="A54" s="278">
        <v>43829</v>
      </c>
      <c r="B54" s="279">
        <v>9136.7279999999992</v>
      </c>
      <c r="C54" s="280">
        <v>52</v>
      </c>
      <c r="D54" s="280">
        <v>181</v>
      </c>
    </row>
    <row r="55" spans="1:4" x14ac:dyDescent="0.25">
      <c r="A55" s="278">
        <v>43836</v>
      </c>
      <c r="B55" s="279">
        <v>4326.2790000000005</v>
      </c>
      <c r="C55" s="280">
        <v>34</v>
      </c>
      <c r="D55" s="280">
        <v>417.25</v>
      </c>
    </row>
    <row r="56" spans="1:4" x14ac:dyDescent="0.25">
      <c r="A56" s="278">
        <v>43843</v>
      </c>
      <c r="B56" s="279">
        <v>3749.933</v>
      </c>
      <c r="C56" s="280">
        <v>34</v>
      </c>
      <c r="D56" s="280">
        <v>417.25</v>
      </c>
    </row>
    <row r="57" spans="1:4" x14ac:dyDescent="0.25">
      <c r="A57" s="278">
        <v>43850</v>
      </c>
      <c r="B57" s="279">
        <v>3372.596</v>
      </c>
      <c r="C57" s="280">
        <v>34</v>
      </c>
      <c r="D57" s="280">
        <v>417.25</v>
      </c>
    </row>
    <row r="58" spans="1:4" x14ac:dyDescent="0.25">
      <c r="A58" s="278">
        <v>43857</v>
      </c>
      <c r="B58" s="279">
        <v>3218.8850000000002</v>
      </c>
      <c r="C58" s="280">
        <v>34</v>
      </c>
      <c r="D58" s="280">
        <v>417.25</v>
      </c>
    </row>
    <row r="59" spans="1:4" x14ac:dyDescent="0.25">
      <c r="A59" s="278">
        <v>43864</v>
      </c>
      <c r="B59" s="279">
        <v>3202.8890000000001</v>
      </c>
      <c r="C59" s="280">
        <v>71.5</v>
      </c>
      <c r="D59" s="280">
        <v>403.5</v>
      </c>
    </row>
    <row r="60" spans="1:4" x14ac:dyDescent="0.25">
      <c r="A60" s="278">
        <v>43871</v>
      </c>
      <c r="B60" s="279">
        <v>3133.306</v>
      </c>
      <c r="C60" s="280">
        <v>71.5</v>
      </c>
      <c r="D60" s="280">
        <v>403.5</v>
      </c>
    </row>
    <row r="61" spans="1:4" x14ac:dyDescent="0.25">
      <c r="A61" s="278">
        <v>43878</v>
      </c>
      <c r="B61" s="279">
        <v>2822.41</v>
      </c>
      <c r="C61" s="280">
        <v>71.5</v>
      </c>
      <c r="D61" s="280">
        <v>403.5</v>
      </c>
    </row>
    <row r="62" spans="1:4" x14ac:dyDescent="0.25">
      <c r="A62" s="278">
        <v>43885</v>
      </c>
      <c r="B62" s="279">
        <v>2771.2530000000002</v>
      </c>
      <c r="C62" s="280">
        <v>71.5</v>
      </c>
      <c r="D62" s="280">
        <v>403.5</v>
      </c>
    </row>
    <row r="63" spans="1:4" x14ac:dyDescent="0.25">
      <c r="A63" s="278">
        <v>43892</v>
      </c>
      <c r="B63" s="279">
        <v>2876.7788</v>
      </c>
      <c r="C63" s="280">
        <v>20.2</v>
      </c>
      <c r="D63" s="280">
        <v>217.8</v>
      </c>
    </row>
    <row r="64" spans="1:4" x14ac:dyDescent="0.25">
      <c r="A64" s="278">
        <v>43899</v>
      </c>
      <c r="B64" s="279">
        <v>3143.154</v>
      </c>
      <c r="C64" s="280">
        <v>20.2</v>
      </c>
      <c r="D64" s="280">
        <v>217.8</v>
      </c>
    </row>
    <row r="65" spans="1:4" x14ac:dyDescent="0.25">
      <c r="A65" s="278">
        <v>43906</v>
      </c>
      <c r="B65" s="279">
        <v>3419.8249999999998</v>
      </c>
      <c r="C65" s="280">
        <v>20.2</v>
      </c>
      <c r="D65" s="280">
        <v>217.8</v>
      </c>
    </row>
    <row r="66" spans="1:4" x14ac:dyDescent="0.25">
      <c r="A66" s="278">
        <v>43913</v>
      </c>
      <c r="B66" s="279">
        <v>3562.8429999999998</v>
      </c>
      <c r="C66" s="280">
        <v>20.2</v>
      </c>
      <c r="D66" s="280">
        <v>217.8</v>
      </c>
    </row>
    <row r="67" spans="1:4" x14ac:dyDescent="0.25">
      <c r="A67" s="278">
        <v>43920</v>
      </c>
      <c r="B67" s="279">
        <v>3158.502</v>
      </c>
      <c r="C67" s="280">
        <v>20.2</v>
      </c>
      <c r="D67" s="280">
        <v>217.8</v>
      </c>
    </row>
    <row r="68" spans="1:4" x14ac:dyDescent="0.25">
      <c r="A68" s="278">
        <v>43927</v>
      </c>
      <c r="B68" s="279">
        <v>3059.7860000000001</v>
      </c>
      <c r="C68" s="280">
        <v>0</v>
      </c>
      <c r="D68" s="280">
        <v>22.75</v>
      </c>
    </row>
    <row r="69" spans="1:4" x14ac:dyDescent="0.25">
      <c r="A69" s="278">
        <v>43934</v>
      </c>
      <c r="B69" s="279">
        <v>3314.3726000000001</v>
      </c>
      <c r="C69" s="280">
        <v>0</v>
      </c>
      <c r="D69" s="280">
        <v>22.75</v>
      </c>
    </row>
    <row r="70" spans="1:4" x14ac:dyDescent="0.25">
      <c r="A70" s="278">
        <v>43941</v>
      </c>
      <c r="B70" s="279">
        <v>3567.4180000000001</v>
      </c>
      <c r="C70" s="280">
        <v>0</v>
      </c>
      <c r="D70" s="280">
        <v>22.75</v>
      </c>
    </row>
    <row r="71" spans="1:4" x14ac:dyDescent="0.25">
      <c r="A71" s="278">
        <v>43948</v>
      </c>
      <c r="B71" s="279">
        <v>3901.7629999999999</v>
      </c>
      <c r="C71" s="280">
        <v>0</v>
      </c>
      <c r="D71" s="280">
        <v>22.75</v>
      </c>
    </row>
    <row r="72" spans="1:4" x14ac:dyDescent="0.25">
      <c r="A72" s="278">
        <v>43955</v>
      </c>
      <c r="B72" s="279">
        <v>5046.4160000000002</v>
      </c>
      <c r="C72" s="280">
        <v>0</v>
      </c>
      <c r="D72" s="280">
        <v>4.5</v>
      </c>
    </row>
    <row r="73" spans="1:4" x14ac:dyDescent="0.25">
      <c r="A73" s="278">
        <v>43962</v>
      </c>
      <c r="B73" s="279">
        <v>2917.4960000000001</v>
      </c>
      <c r="C73" s="280">
        <v>0</v>
      </c>
      <c r="D73" s="280">
        <v>4.5</v>
      </c>
    </row>
    <row r="74" spans="1:4" x14ac:dyDescent="0.25">
      <c r="A74" s="278">
        <v>43969</v>
      </c>
      <c r="B74" s="279">
        <v>2438.703</v>
      </c>
      <c r="C74" s="280">
        <v>0</v>
      </c>
      <c r="D74" s="280">
        <v>4.5</v>
      </c>
    </row>
    <row r="75" spans="1:4" x14ac:dyDescent="0.25">
      <c r="A75" s="278">
        <v>43976</v>
      </c>
      <c r="B75" s="279">
        <v>2513.098</v>
      </c>
      <c r="C75" s="280">
        <v>0</v>
      </c>
      <c r="D75" s="280">
        <v>4.5</v>
      </c>
    </row>
    <row r="76" spans="1:4" x14ac:dyDescent="0.25">
      <c r="A76" s="278">
        <v>43983</v>
      </c>
      <c r="B76" s="279">
        <v>2626.8847999999998</v>
      </c>
      <c r="C76" s="280">
        <v>0</v>
      </c>
      <c r="D76" s="280">
        <v>7.8</v>
      </c>
    </row>
    <row r="77" spans="1:4" x14ac:dyDescent="0.25">
      <c r="A77" s="278">
        <v>43990</v>
      </c>
      <c r="B77" s="279">
        <v>2521.5673999999999</v>
      </c>
      <c r="C77" s="280">
        <v>0</v>
      </c>
      <c r="D77" s="280">
        <v>7.8</v>
      </c>
    </row>
    <row r="78" spans="1:4" x14ac:dyDescent="0.25">
      <c r="A78" s="278">
        <v>43997</v>
      </c>
      <c r="B78" s="279">
        <v>2595.0816</v>
      </c>
      <c r="C78" s="280">
        <v>0</v>
      </c>
      <c r="D78" s="280">
        <v>7.8</v>
      </c>
    </row>
    <row r="79" spans="1:4" x14ac:dyDescent="0.25">
      <c r="A79" s="278">
        <v>44004</v>
      </c>
      <c r="B79" s="279">
        <v>2317.5666000000001</v>
      </c>
      <c r="C79" s="280">
        <v>0</v>
      </c>
      <c r="D79" s="280">
        <v>7.8</v>
      </c>
    </row>
    <row r="80" spans="1:4" x14ac:dyDescent="0.25">
      <c r="A80" s="278">
        <v>44011</v>
      </c>
      <c r="B80" s="279">
        <v>2311.7271999999998</v>
      </c>
      <c r="C80" s="280">
        <v>0</v>
      </c>
      <c r="D80" s="280">
        <v>7.8</v>
      </c>
    </row>
    <row r="81" spans="1:4" x14ac:dyDescent="0.25">
      <c r="A81" s="278">
        <v>44018</v>
      </c>
      <c r="B81" s="279">
        <v>2084.36</v>
      </c>
      <c r="C81" s="280">
        <v>0</v>
      </c>
      <c r="D81" s="280">
        <v>11.5</v>
      </c>
    </row>
    <row r="82" spans="1:4" x14ac:dyDescent="0.25">
      <c r="A82" s="278">
        <v>44025</v>
      </c>
      <c r="B82" s="279">
        <v>1803.5540000000001</v>
      </c>
      <c r="C82" s="280">
        <v>0</v>
      </c>
      <c r="D82" s="280">
        <v>11.5</v>
      </c>
    </row>
    <row r="83" spans="1:4" x14ac:dyDescent="0.25">
      <c r="A83" s="278">
        <v>44032</v>
      </c>
      <c r="B83" s="279">
        <v>2308.6379999999999</v>
      </c>
      <c r="C83" s="280">
        <v>0</v>
      </c>
      <c r="D83" s="280">
        <v>11.5</v>
      </c>
    </row>
    <row r="84" spans="1:4" x14ac:dyDescent="0.25">
      <c r="A84" s="278">
        <v>44039</v>
      </c>
      <c r="B84" s="279">
        <v>1681.4770000000001</v>
      </c>
      <c r="C84" s="280">
        <v>0</v>
      </c>
      <c r="D84" s="280">
        <v>11.5</v>
      </c>
    </row>
    <row r="85" spans="1:4" x14ac:dyDescent="0.25">
      <c r="A85" s="278">
        <v>44046</v>
      </c>
      <c r="B85" s="279">
        <v>1698.9580000000001</v>
      </c>
      <c r="C85" s="280">
        <v>0</v>
      </c>
      <c r="D85" s="280">
        <v>10</v>
      </c>
    </row>
    <row r="86" spans="1:4" x14ac:dyDescent="0.25">
      <c r="A86" s="278">
        <v>44053</v>
      </c>
      <c r="B86" s="279">
        <v>1965.9408000000001</v>
      </c>
      <c r="C86" s="280">
        <v>0</v>
      </c>
      <c r="D86" s="280">
        <v>10</v>
      </c>
    </row>
    <row r="87" spans="1:4" x14ac:dyDescent="0.25">
      <c r="A87" s="278">
        <v>44060</v>
      </c>
      <c r="B87" s="279">
        <v>1871.8240000000001</v>
      </c>
      <c r="C87" s="280">
        <v>0</v>
      </c>
      <c r="D87" s="280">
        <v>10</v>
      </c>
    </row>
    <row r="88" spans="1:4" x14ac:dyDescent="0.25">
      <c r="A88" s="278">
        <v>44067</v>
      </c>
      <c r="B88" s="279">
        <v>1690.0229999999999</v>
      </c>
      <c r="C88" s="280">
        <v>0</v>
      </c>
      <c r="D88" s="280">
        <v>10</v>
      </c>
    </row>
    <row r="89" spans="1:4" x14ac:dyDescent="0.25">
      <c r="A89" s="278">
        <v>44074</v>
      </c>
      <c r="B89" s="279">
        <v>2260.8270000000002</v>
      </c>
      <c r="C89" s="280">
        <v>0</v>
      </c>
      <c r="D89" s="280">
        <v>10</v>
      </c>
    </row>
    <row r="90" spans="1:4" x14ac:dyDescent="0.25">
      <c r="A90" s="278">
        <v>44081</v>
      </c>
      <c r="B90" s="279">
        <v>1901.249</v>
      </c>
      <c r="C90" s="280">
        <v>0</v>
      </c>
      <c r="D90" s="280">
        <v>12.5</v>
      </c>
    </row>
    <row r="91" spans="1:4" x14ac:dyDescent="0.25">
      <c r="A91" s="278">
        <v>44088</v>
      </c>
      <c r="B91" s="279">
        <v>2045.1849999999999</v>
      </c>
      <c r="C91" s="280">
        <v>0</v>
      </c>
      <c r="D91" s="280">
        <v>12.5</v>
      </c>
    </row>
    <row r="92" spans="1:4" x14ac:dyDescent="0.25">
      <c r="A92" s="278">
        <v>44095</v>
      </c>
      <c r="B92" s="279">
        <v>2476.0920000000001</v>
      </c>
      <c r="C92" s="280">
        <v>0</v>
      </c>
      <c r="D92" s="280">
        <v>12.5</v>
      </c>
    </row>
    <row r="93" spans="1:4" x14ac:dyDescent="0.25">
      <c r="A93" s="278">
        <v>44102</v>
      </c>
      <c r="B93" s="279">
        <v>2227.672</v>
      </c>
      <c r="C93" s="280">
        <v>0</v>
      </c>
      <c r="D93" s="280">
        <v>12.5</v>
      </c>
    </row>
    <row r="94" spans="1:4" x14ac:dyDescent="0.25">
      <c r="A94" s="278">
        <v>44109</v>
      </c>
      <c r="B94" s="279">
        <v>2680.17</v>
      </c>
      <c r="C94" s="280">
        <v>0</v>
      </c>
      <c r="D94" s="280">
        <v>11.25</v>
      </c>
    </row>
    <row r="95" spans="1:4" x14ac:dyDescent="0.25">
      <c r="A95" s="278">
        <v>44116</v>
      </c>
      <c r="B95" s="279">
        <v>2623.2429999999999</v>
      </c>
      <c r="C95" s="280">
        <v>0</v>
      </c>
      <c r="D95" s="280">
        <v>11.25</v>
      </c>
    </row>
    <row r="96" spans="1:4" x14ac:dyDescent="0.25">
      <c r="A96" s="278">
        <v>44123</v>
      </c>
      <c r="B96" s="279">
        <v>2639.86</v>
      </c>
      <c r="C96" s="280">
        <v>0</v>
      </c>
      <c r="D96" s="280">
        <v>11.25</v>
      </c>
    </row>
    <row r="97" spans="1:4" x14ac:dyDescent="0.25">
      <c r="A97" s="278">
        <v>44130</v>
      </c>
      <c r="B97" s="279">
        <v>2330.9784</v>
      </c>
      <c r="C97" s="280">
        <v>0</v>
      </c>
      <c r="D97" s="280">
        <v>11.25</v>
      </c>
    </row>
    <row r="98" spans="1:4" x14ac:dyDescent="0.25">
      <c r="A98" s="278">
        <v>44137</v>
      </c>
      <c r="B98" s="279">
        <v>2588.2671999999998</v>
      </c>
      <c r="C98" s="280">
        <v>6.8</v>
      </c>
      <c r="D98" s="280">
        <v>10</v>
      </c>
    </row>
    <row r="99" spans="1:4" x14ac:dyDescent="0.25">
      <c r="A99" s="278">
        <v>44144</v>
      </c>
      <c r="B99" s="279">
        <v>2667.4879999999998</v>
      </c>
      <c r="C99" s="280">
        <v>6.8</v>
      </c>
      <c r="D99" s="280">
        <v>10</v>
      </c>
    </row>
    <row r="100" spans="1:4" x14ac:dyDescent="0.25">
      <c r="A100" s="278">
        <v>44151</v>
      </c>
      <c r="B100" s="279">
        <v>2532.3090000000002</v>
      </c>
      <c r="C100" s="280">
        <v>6.8</v>
      </c>
      <c r="D100" s="280">
        <v>10</v>
      </c>
    </row>
    <row r="101" spans="1:4" x14ac:dyDescent="0.25">
      <c r="A101" s="278">
        <v>44158</v>
      </c>
      <c r="B101" s="279">
        <v>2690.2</v>
      </c>
      <c r="C101" s="280">
        <v>6.8</v>
      </c>
      <c r="D101" s="280">
        <v>10</v>
      </c>
    </row>
    <row r="102" spans="1:4" x14ac:dyDescent="0.25">
      <c r="A102" s="278">
        <v>44165</v>
      </c>
      <c r="B102" s="279">
        <v>3224.0569999999998</v>
      </c>
      <c r="C102" s="280">
        <v>6.8</v>
      </c>
      <c r="D102" s="280">
        <v>10</v>
      </c>
    </row>
    <row r="103" spans="1:4" x14ac:dyDescent="0.25">
      <c r="A103" s="278">
        <v>44172</v>
      </c>
      <c r="B103" s="279">
        <v>3576.201</v>
      </c>
      <c r="C103" s="280">
        <v>29.25</v>
      </c>
      <c r="D103" s="280">
        <v>71.25</v>
      </c>
    </row>
    <row r="104" spans="1:4" x14ac:dyDescent="0.25">
      <c r="A104" s="278">
        <v>44179</v>
      </c>
      <c r="B104" s="279">
        <v>4375.1620000000003</v>
      </c>
      <c r="C104" s="280">
        <v>29.25</v>
      </c>
      <c r="D104" s="280">
        <v>71.25</v>
      </c>
    </row>
    <row r="105" spans="1:4" x14ac:dyDescent="0.25">
      <c r="A105" s="278">
        <v>44186</v>
      </c>
      <c r="B105" s="279">
        <v>5466.7079999999996</v>
      </c>
      <c r="C105" s="280">
        <v>29.25</v>
      </c>
      <c r="D105" s="280">
        <v>71.25</v>
      </c>
    </row>
    <row r="106" spans="1:4" x14ac:dyDescent="0.25">
      <c r="A106" s="278">
        <v>44193</v>
      </c>
      <c r="B106" s="279">
        <v>5014.2961999999998</v>
      </c>
      <c r="C106" s="280">
        <v>29.25</v>
      </c>
      <c r="D106" s="280">
        <v>71.25</v>
      </c>
    </row>
    <row r="107" spans="1:4" x14ac:dyDescent="0.25">
      <c r="A107" s="278">
        <v>44200</v>
      </c>
      <c r="B107" s="279">
        <v>3542.346</v>
      </c>
      <c r="C107" s="280">
        <v>46.5</v>
      </c>
      <c r="D107" s="280">
        <v>213.25</v>
      </c>
    </row>
    <row r="108" spans="1:4" x14ac:dyDescent="0.25">
      <c r="A108" s="278">
        <v>44207</v>
      </c>
      <c r="B108" s="279">
        <v>3725.3726000000001</v>
      </c>
      <c r="C108" s="280">
        <v>46.5</v>
      </c>
      <c r="D108" s="280">
        <v>213.25</v>
      </c>
    </row>
    <row r="109" spans="1:4" x14ac:dyDescent="0.25">
      <c r="A109" s="278">
        <v>44214</v>
      </c>
      <c r="B109" s="279">
        <v>2888.4609999999998</v>
      </c>
      <c r="C109" s="280">
        <v>46.5</v>
      </c>
      <c r="D109" s="280">
        <v>213.25</v>
      </c>
    </row>
    <row r="110" spans="1:4" x14ac:dyDescent="0.25">
      <c r="A110" s="278">
        <v>44221</v>
      </c>
      <c r="B110" s="279">
        <v>2989.74</v>
      </c>
      <c r="C110" s="280">
        <v>46.5</v>
      </c>
      <c r="D110" s="280">
        <v>213.25</v>
      </c>
    </row>
    <row r="111" spans="1:4" x14ac:dyDescent="0.25">
      <c r="A111" s="278">
        <v>44228</v>
      </c>
      <c r="B111" s="279">
        <v>2873.759</v>
      </c>
      <c r="C111" s="280">
        <v>40.25</v>
      </c>
      <c r="D111" s="280">
        <v>280</v>
      </c>
    </row>
    <row r="112" spans="1:4" x14ac:dyDescent="0.25">
      <c r="A112" s="278">
        <v>44235</v>
      </c>
      <c r="B112" s="279">
        <v>3136.3690000000001</v>
      </c>
      <c r="C112" s="280">
        <v>40.25</v>
      </c>
      <c r="D112" s="280">
        <v>280</v>
      </c>
    </row>
    <row r="113" spans="1:4" x14ac:dyDescent="0.25">
      <c r="A113" s="278">
        <v>44242</v>
      </c>
      <c r="B113" s="279">
        <v>2806.6509999999998</v>
      </c>
      <c r="C113" s="280">
        <v>40.25</v>
      </c>
      <c r="D113" s="280">
        <v>280</v>
      </c>
    </row>
    <row r="114" spans="1:4" x14ac:dyDescent="0.25">
      <c r="A114" s="278">
        <v>44249</v>
      </c>
      <c r="B114" s="279">
        <v>2924.2049999999999</v>
      </c>
      <c r="C114" s="280">
        <v>40.25</v>
      </c>
      <c r="D114" s="280">
        <v>280</v>
      </c>
    </row>
    <row r="115" spans="1:4" x14ac:dyDescent="0.25">
      <c r="A115" s="278">
        <v>44256</v>
      </c>
      <c r="B115" s="279">
        <v>3187.7530000000002</v>
      </c>
      <c r="C115" s="280">
        <v>47.2</v>
      </c>
      <c r="D115" s="280">
        <v>249.6</v>
      </c>
    </row>
    <row r="116" spans="1:4" x14ac:dyDescent="0.25">
      <c r="A116" s="278">
        <v>44263</v>
      </c>
      <c r="B116" s="279">
        <v>3264.335</v>
      </c>
      <c r="C116" s="280">
        <v>47.2</v>
      </c>
      <c r="D116" s="280">
        <v>249.6</v>
      </c>
    </row>
    <row r="117" spans="1:4" x14ac:dyDescent="0.25">
      <c r="A117" s="278">
        <v>44270</v>
      </c>
      <c r="B117" s="279">
        <v>2798.3530000000001</v>
      </c>
      <c r="C117" s="280">
        <v>47.2</v>
      </c>
      <c r="D117" s="280">
        <v>249.6</v>
      </c>
    </row>
    <row r="118" spans="1:4" x14ac:dyDescent="0.25">
      <c r="A118" s="278">
        <v>44277</v>
      </c>
      <c r="B118" s="279">
        <v>2891.3319999999999</v>
      </c>
      <c r="C118" s="280">
        <v>47.2</v>
      </c>
      <c r="D118" s="280">
        <v>249.6</v>
      </c>
    </row>
    <row r="119" spans="1:4" x14ac:dyDescent="0.25">
      <c r="A119" s="281">
        <v>44284</v>
      </c>
      <c r="B119" s="279">
        <v>2592.2440000000001</v>
      </c>
      <c r="C119" s="280">
        <v>47.2</v>
      </c>
      <c r="D119" s="280">
        <v>249.6</v>
      </c>
    </row>
    <row r="120" spans="1:4" x14ac:dyDescent="0.25">
      <c r="A120" s="281">
        <v>44291</v>
      </c>
      <c r="B120" s="279">
        <v>1891.991</v>
      </c>
      <c r="C120" s="280">
        <v>81.25</v>
      </c>
      <c r="D120" s="280">
        <v>1</v>
      </c>
    </row>
    <row r="121" spans="1:4" x14ac:dyDescent="0.25">
      <c r="A121" s="281">
        <v>44298</v>
      </c>
      <c r="B121" s="279">
        <v>1919.7719999999999</v>
      </c>
      <c r="C121" s="280">
        <v>81.25</v>
      </c>
      <c r="D121" s="280">
        <v>1</v>
      </c>
    </row>
    <row r="122" spans="1:4" x14ac:dyDescent="0.25">
      <c r="A122" s="281">
        <v>44305</v>
      </c>
      <c r="B122" s="279">
        <v>1866.537</v>
      </c>
      <c r="C122" s="280">
        <v>81.25</v>
      </c>
      <c r="D122" s="280">
        <v>1</v>
      </c>
    </row>
    <row r="123" spans="1:4" x14ac:dyDescent="0.25">
      <c r="A123" s="281">
        <v>44312</v>
      </c>
      <c r="B123" s="279">
        <v>2192.3620000000001</v>
      </c>
      <c r="C123" s="280">
        <v>81.25</v>
      </c>
      <c r="D123" s="280">
        <v>1</v>
      </c>
    </row>
    <row r="124" spans="1:4" x14ac:dyDescent="0.25">
      <c r="A124" s="281">
        <v>44319</v>
      </c>
      <c r="B124" s="279">
        <v>2553.4520000000002</v>
      </c>
      <c r="C124" s="280">
        <v>64.400000000000006</v>
      </c>
      <c r="D124" s="280">
        <v>78.8</v>
      </c>
    </row>
    <row r="125" spans="1:4" x14ac:dyDescent="0.25">
      <c r="A125" s="281">
        <v>44326</v>
      </c>
      <c r="B125" s="279">
        <v>1684.5509999999999</v>
      </c>
      <c r="C125" s="280">
        <v>64.400000000000006</v>
      </c>
      <c r="D125" s="280">
        <v>78.8</v>
      </c>
    </row>
    <row r="126" spans="1:4" x14ac:dyDescent="0.25">
      <c r="A126" s="278">
        <v>44333</v>
      </c>
      <c r="B126" s="279">
        <v>1411.5029999999999</v>
      </c>
      <c r="C126" s="280">
        <v>64.400000000000006</v>
      </c>
      <c r="D126" s="280">
        <v>78.8</v>
      </c>
    </row>
    <row r="127" spans="1:4" x14ac:dyDescent="0.25">
      <c r="A127" s="278">
        <v>44340</v>
      </c>
      <c r="B127" s="279">
        <v>1621.7049999999999</v>
      </c>
      <c r="C127" s="280">
        <v>64.400000000000006</v>
      </c>
      <c r="D127" s="280">
        <v>78.8</v>
      </c>
    </row>
    <row r="128" spans="1:4" x14ac:dyDescent="0.25">
      <c r="A128" s="278">
        <v>44347</v>
      </c>
      <c r="B128" s="279">
        <v>1611.71</v>
      </c>
      <c r="C128" s="280">
        <v>64.400000000000006</v>
      </c>
      <c r="D128" s="280">
        <v>78.8</v>
      </c>
    </row>
    <row r="129" spans="1:4" x14ac:dyDescent="0.25">
      <c r="A129" s="278">
        <v>44354</v>
      </c>
      <c r="B129" s="279">
        <v>1987.6949999999999</v>
      </c>
      <c r="C129" s="280">
        <v>71.5</v>
      </c>
      <c r="D129" s="280">
        <v>192.5</v>
      </c>
    </row>
    <row r="130" spans="1:4" x14ac:dyDescent="0.25">
      <c r="A130" s="278">
        <v>44361</v>
      </c>
      <c r="B130" s="279">
        <v>1744.856</v>
      </c>
      <c r="C130" s="280">
        <v>71.5</v>
      </c>
      <c r="D130" s="280">
        <v>192.5</v>
      </c>
    </row>
    <row r="131" spans="1:4" x14ac:dyDescent="0.25">
      <c r="A131" s="278">
        <v>44368</v>
      </c>
      <c r="B131" s="279">
        <v>1691.4280000000001</v>
      </c>
      <c r="C131" s="280">
        <v>71.5</v>
      </c>
      <c r="D131" s="280">
        <v>192.5</v>
      </c>
    </row>
    <row r="132" spans="1:4" x14ac:dyDescent="0.25">
      <c r="A132" s="278">
        <v>44375</v>
      </c>
      <c r="B132" s="279">
        <v>1624.443</v>
      </c>
      <c r="C132" s="280">
        <v>71.5</v>
      </c>
      <c r="D132" s="280">
        <v>192.5</v>
      </c>
    </row>
    <row r="133" spans="1:4" x14ac:dyDescent="0.25">
      <c r="A133" s="278">
        <v>44382</v>
      </c>
      <c r="B133" s="279">
        <v>1637.3440000000001</v>
      </c>
      <c r="C133" s="280">
        <v>74.25</v>
      </c>
      <c r="D133" s="280">
        <v>212.25</v>
      </c>
    </row>
    <row r="134" spans="1:4" x14ac:dyDescent="0.25">
      <c r="A134" s="278">
        <v>44389</v>
      </c>
      <c r="B134" s="279">
        <v>1335.98</v>
      </c>
      <c r="C134" s="280">
        <v>74.25</v>
      </c>
      <c r="D134" s="280">
        <v>212.25</v>
      </c>
    </row>
    <row r="135" spans="1:4" x14ac:dyDescent="0.25">
      <c r="A135" s="278">
        <v>44396</v>
      </c>
      <c r="B135" s="279">
        <v>1677.19</v>
      </c>
      <c r="C135" s="280">
        <v>74.25</v>
      </c>
      <c r="D135" s="280">
        <v>212.25</v>
      </c>
    </row>
    <row r="136" spans="1:4" x14ac:dyDescent="0.25">
      <c r="A136" s="278">
        <v>44403</v>
      </c>
      <c r="B136" s="279">
        <v>1167.489</v>
      </c>
      <c r="C136" s="280">
        <v>74.25</v>
      </c>
      <c r="D136" s="280">
        <v>212.25</v>
      </c>
    </row>
    <row r="137" spans="1:4" x14ac:dyDescent="0.25">
      <c r="A137" s="278">
        <v>44410</v>
      </c>
      <c r="B137" s="279">
        <v>1192.8520000000001</v>
      </c>
      <c r="C137" s="280">
        <v>24.8</v>
      </c>
      <c r="D137" s="280">
        <v>186.2</v>
      </c>
    </row>
    <row r="138" spans="1:4" x14ac:dyDescent="0.25">
      <c r="A138" s="278">
        <v>44417</v>
      </c>
      <c r="B138" s="279">
        <v>1576.2460000000001</v>
      </c>
      <c r="C138" s="280">
        <v>24.8</v>
      </c>
      <c r="D138" s="280">
        <v>186.2</v>
      </c>
    </row>
    <row r="139" spans="1:4" x14ac:dyDescent="0.25">
      <c r="A139" s="278">
        <v>44424</v>
      </c>
      <c r="B139" s="279">
        <v>1370.89</v>
      </c>
      <c r="C139" s="280">
        <v>24.8</v>
      </c>
      <c r="D139" s="280">
        <v>186.2</v>
      </c>
    </row>
    <row r="140" spans="1:4" x14ac:dyDescent="0.25">
      <c r="A140" s="278">
        <v>44431</v>
      </c>
      <c r="B140" s="279">
        <v>1452.777</v>
      </c>
      <c r="C140" s="280">
        <v>24.8</v>
      </c>
      <c r="D140" s="280">
        <v>186.2</v>
      </c>
    </row>
    <row r="141" spans="1:4" x14ac:dyDescent="0.25">
      <c r="A141" s="278">
        <v>44438</v>
      </c>
      <c r="B141" s="279">
        <v>1730.521</v>
      </c>
      <c r="C141" s="280">
        <v>24.8</v>
      </c>
      <c r="D141" s="280">
        <v>186.2</v>
      </c>
    </row>
    <row r="142" spans="1:4" x14ac:dyDescent="0.25">
      <c r="A142" s="278">
        <v>44445</v>
      </c>
      <c r="B142" s="279">
        <v>1757.8789999999999</v>
      </c>
      <c r="C142" s="280">
        <v>50.5</v>
      </c>
      <c r="D142" s="280">
        <v>328.25</v>
      </c>
    </row>
    <row r="143" spans="1:4" x14ac:dyDescent="0.25">
      <c r="A143" s="278">
        <v>44452</v>
      </c>
      <c r="B143" s="279">
        <v>1653.616</v>
      </c>
      <c r="C143" s="280">
        <v>50.5</v>
      </c>
      <c r="D143" s="280">
        <v>328.25</v>
      </c>
    </row>
    <row r="144" spans="1:4" x14ac:dyDescent="0.25">
      <c r="A144" s="278">
        <v>44459</v>
      </c>
      <c r="B144" s="279">
        <v>1843.579</v>
      </c>
      <c r="C144" s="280">
        <v>50.5</v>
      </c>
      <c r="D144" s="280">
        <v>328.25</v>
      </c>
    </row>
    <row r="145" spans="1:4" x14ac:dyDescent="0.25">
      <c r="A145" s="278">
        <v>44466</v>
      </c>
      <c r="B145" s="279">
        <v>1722.271</v>
      </c>
      <c r="C145" s="280">
        <v>50.5</v>
      </c>
      <c r="D145" s="280">
        <v>328.25</v>
      </c>
    </row>
    <row r="146" spans="1:4" x14ac:dyDescent="0.25">
      <c r="A146" s="278">
        <v>44473</v>
      </c>
      <c r="B146" s="279">
        <v>1635.1020000000001</v>
      </c>
      <c r="C146" s="280">
        <v>79.25</v>
      </c>
      <c r="D146" s="280">
        <v>375</v>
      </c>
    </row>
    <row r="147" spans="1:4" x14ac:dyDescent="0.25">
      <c r="A147" s="278">
        <v>44480</v>
      </c>
      <c r="B147" s="279">
        <v>1671.557</v>
      </c>
      <c r="C147" s="280">
        <v>79.25</v>
      </c>
      <c r="D147" s="280">
        <v>375</v>
      </c>
    </row>
    <row r="148" spans="1:4" x14ac:dyDescent="0.25">
      <c r="A148" s="278">
        <v>44487</v>
      </c>
      <c r="B148" s="279">
        <v>2003.8389999999999</v>
      </c>
      <c r="C148" s="280">
        <v>79.25</v>
      </c>
      <c r="D148" s="280">
        <v>375</v>
      </c>
    </row>
    <row r="149" spans="1:4" x14ac:dyDescent="0.25">
      <c r="A149" s="278">
        <v>44494</v>
      </c>
      <c r="B149" s="279">
        <v>1944.0340000000001</v>
      </c>
      <c r="C149" s="280">
        <v>79.25</v>
      </c>
      <c r="D149" s="280">
        <v>375</v>
      </c>
    </row>
    <row r="150" spans="1:4" x14ac:dyDescent="0.25">
      <c r="A150" s="278">
        <v>44501</v>
      </c>
      <c r="B150" s="279">
        <v>2283.0810000000001</v>
      </c>
      <c r="C150" s="280">
        <v>71.400000000000006</v>
      </c>
      <c r="D150" s="280">
        <v>369.8</v>
      </c>
    </row>
    <row r="151" spans="1:4" x14ac:dyDescent="0.25">
      <c r="A151" s="278">
        <v>44508</v>
      </c>
      <c r="B151" s="279">
        <v>1933.105</v>
      </c>
      <c r="C151" s="280">
        <v>71.400000000000006</v>
      </c>
      <c r="D151" s="280">
        <v>369.8</v>
      </c>
    </row>
    <row r="152" spans="1:4" x14ac:dyDescent="0.25">
      <c r="A152" s="278">
        <v>44515</v>
      </c>
      <c r="B152" s="279">
        <v>2034.3520000000001</v>
      </c>
      <c r="C152" s="280">
        <v>71.400000000000006</v>
      </c>
      <c r="D152" s="280">
        <v>369.8</v>
      </c>
    </row>
    <row r="153" spans="1:4" x14ac:dyDescent="0.25">
      <c r="A153" s="278">
        <v>44522</v>
      </c>
      <c r="B153" s="279">
        <v>2289.683</v>
      </c>
      <c r="C153" s="280">
        <v>71.400000000000006</v>
      </c>
      <c r="D153" s="280">
        <v>369.8</v>
      </c>
    </row>
    <row r="154" spans="1:4" x14ac:dyDescent="0.25">
      <c r="A154" s="278">
        <v>44529</v>
      </c>
      <c r="B154" s="279">
        <v>2529.6529999999998</v>
      </c>
      <c r="C154" s="280">
        <v>71.400000000000006</v>
      </c>
      <c r="D154" s="280">
        <v>369.8</v>
      </c>
    </row>
    <row r="155" spans="1:4" x14ac:dyDescent="0.25">
      <c r="A155" s="278">
        <v>44536</v>
      </c>
      <c r="B155" s="279">
        <v>2940.13</v>
      </c>
      <c r="C155" s="280">
        <v>129.5</v>
      </c>
      <c r="D155" s="280">
        <v>475</v>
      </c>
    </row>
    <row r="156" spans="1:4" x14ac:dyDescent="0.25">
      <c r="A156" s="278">
        <v>44543</v>
      </c>
      <c r="B156" s="279">
        <v>3116.319</v>
      </c>
      <c r="C156" s="280">
        <v>129.5</v>
      </c>
      <c r="D156" s="280">
        <v>475</v>
      </c>
    </row>
    <row r="157" spans="1:4" x14ac:dyDescent="0.25">
      <c r="A157" s="278">
        <v>44550</v>
      </c>
      <c r="B157" s="279">
        <v>4092.0189999999998</v>
      </c>
      <c r="C157" s="280">
        <v>129.5</v>
      </c>
      <c r="D157" s="280">
        <v>475</v>
      </c>
    </row>
    <row r="158" spans="1:4" x14ac:dyDescent="0.25">
      <c r="A158" s="278">
        <v>44557</v>
      </c>
      <c r="B158" s="279">
        <v>3817.8809999999999</v>
      </c>
      <c r="C158" s="280">
        <v>129.5</v>
      </c>
      <c r="D158" s="280">
        <v>475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98487-8A75-4DDB-925E-D24913307753}">
  <dimension ref="A1:BG158"/>
  <sheetViews>
    <sheetView topLeftCell="AX2" zoomScale="80" zoomScaleNormal="80" workbookViewId="0">
      <selection activeCell="BD18" sqref="BD18:BE21"/>
    </sheetView>
  </sheetViews>
  <sheetFormatPr defaultRowHeight="15" x14ac:dyDescent="0.25"/>
  <cols>
    <col min="43" max="43" width="30.85546875" bestFit="1" customWidth="1"/>
    <col min="44" max="44" width="37.5703125" bestFit="1" customWidth="1"/>
    <col min="45" max="45" width="16.28515625" bestFit="1" customWidth="1"/>
    <col min="46" max="47" width="12" bestFit="1" customWidth="1"/>
    <col min="48" max="48" width="11" bestFit="1" customWidth="1"/>
    <col min="49" max="49" width="12" bestFit="1" customWidth="1"/>
    <col min="50" max="51" width="29.85546875" bestFit="1" customWidth="1"/>
    <col min="52" max="52" width="34.85546875" bestFit="1" customWidth="1"/>
    <col min="53" max="53" width="20.85546875" bestFit="1" customWidth="1"/>
    <col min="54" max="58" width="12" bestFit="1" customWidth="1"/>
    <col min="59" max="69" width="19.42578125" bestFit="1" customWidth="1"/>
    <col min="70" max="72" width="12" bestFit="1" customWidth="1"/>
    <col min="73" max="74" width="6.7109375" bestFit="1" customWidth="1"/>
    <col min="75" max="75" width="9.7109375" bestFit="1" customWidth="1"/>
    <col min="76" max="78" width="6.7109375" bestFit="1" customWidth="1"/>
    <col min="79" max="79" width="9.7109375" bestFit="1" customWidth="1"/>
    <col min="80" max="80" width="9.85546875" bestFit="1" customWidth="1"/>
    <col min="81" max="83" width="6.85546875" bestFit="1" customWidth="1"/>
    <col min="84" max="84" width="9.7109375" bestFit="1" customWidth="1"/>
    <col min="85" max="87" width="6.7109375" bestFit="1" customWidth="1"/>
    <col min="88" max="88" width="9.7109375" bestFit="1" customWidth="1"/>
    <col min="89" max="91" width="6.7109375" bestFit="1" customWidth="1"/>
    <col min="92" max="92" width="9.7109375" bestFit="1" customWidth="1"/>
    <col min="93" max="95" width="6.7109375" bestFit="1" customWidth="1"/>
    <col min="96" max="96" width="9.7109375" bestFit="1" customWidth="1"/>
    <col min="97" max="97" width="9.85546875" bestFit="1" customWidth="1"/>
    <col min="98" max="98" width="11.28515625" bestFit="1" customWidth="1"/>
    <col min="99" max="200" width="16.28515625" bestFit="1" customWidth="1"/>
    <col min="201" max="201" width="11.28515625" bestFit="1" customWidth="1"/>
  </cols>
  <sheetData>
    <row r="1" spans="1:59" ht="60" x14ac:dyDescent="0.25">
      <c r="A1" t="s">
        <v>53</v>
      </c>
      <c r="B1" t="s">
        <v>256</v>
      </c>
      <c r="C1" s="13" t="s">
        <v>257</v>
      </c>
      <c r="D1" s="13" t="s">
        <v>12</v>
      </c>
      <c r="E1" s="13" t="s">
        <v>17</v>
      </c>
      <c r="F1" s="13" t="s">
        <v>28</v>
      </c>
      <c r="G1" s="13" t="s">
        <v>23</v>
      </c>
      <c r="H1" s="13" t="s">
        <v>32</v>
      </c>
      <c r="I1" s="13" t="s">
        <v>27</v>
      </c>
      <c r="J1" s="13" t="s">
        <v>34</v>
      </c>
      <c r="K1" s="13" t="s">
        <v>16</v>
      </c>
      <c r="L1" s="13" t="s">
        <v>35</v>
      </c>
      <c r="M1" s="13" t="s">
        <v>22</v>
      </c>
      <c r="N1" s="13" t="s">
        <v>25</v>
      </c>
      <c r="O1" s="13" t="s">
        <v>19</v>
      </c>
      <c r="P1" s="13" t="s">
        <v>29</v>
      </c>
      <c r="Q1" s="13" t="s">
        <v>24</v>
      </c>
      <c r="R1" s="13" t="s">
        <v>33</v>
      </c>
      <c r="S1" s="13" t="s">
        <v>31</v>
      </c>
      <c r="T1" s="13" t="s">
        <v>30</v>
      </c>
      <c r="U1" s="13" t="s">
        <v>26</v>
      </c>
      <c r="V1" s="13" t="s">
        <v>21</v>
      </c>
      <c r="W1" s="13" t="s">
        <v>36</v>
      </c>
      <c r="X1" s="13" t="s">
        <v>37</v>
      </c>
      <c r="Y1" s="13" t="s">
        <v>38</v>
      </c>
      <c r="Z1" s="13" t="s">
        <v>45</v>
      </c>
      <c r="AA1" s="13" t="s">
        <v>44</v>
      </c>
      <c r="AB1" s="13" t="s">
        <v>48</v>
      </c>
      <c r="AC1" s="13" t="s">
        <v>47</v>
      </c>
      <c r="AD1" s="13" t="s">
        <v>49</v>
      </c>
      <c r="AE1" s="13" t="s">
        <v>46</v>
      </c>
      <c r="AF1" s="13" t="s">
        <v>9</v>
      </c>
      <c r="AG1" s="13" t="s">
        <v>42</v>
      </c>
      <c r="AH1" s="13" t="s">
        <v>41</v>
      </c>
      <c r="AI1" s="13" t="s">
        <v>258</v>
      </c>
      <c r="AJ1" s="13" t="s">
        <v>259</v>
      </c>
      <c r="AK1" s="13" t="s">
        <v>40</v>
      </c>
      <c r="AL1" s="13" t="s">
        <v>39</v>
      </c>
      <c r="AM1" s="13" t="s">
        <v>43</v>
      </c>
      <c r="AN1" s="13" t="s">
        <v>50</v>
      </c>
      <c r="AO1" t="s">
        <v>51</v>
      </c>
      <c r="AS1" s="5" t="s">
        <v>220</v>
      </c>
    </row>
    <row r="2" spans="1:59" x14ac:dyDescent="0.25">
      <c r="A2" s="14">
        <v>43465</v>
      </c>
      <c r="B2" t="s">
        <v>260</v>
      </c>
      <c r="C2" s="15">
        <v>6615.4085999999998</v>
      </c>
      <c r="D2" s="8">
        <v>608801.19999999995</v>
      </c>
      <c r="E2" s="15">
        <v>0</v>
      </c>
      <c r="F2" s="15">
        <v>0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>
        <v>88.793999999999997</v>
      </c>
      <c r="O2" s="15">
        <v>0</v>
      </c>
      <c r="P2" s="15">
        <v>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160.79400000000001</v>
      </c>
      <c r="W2" s="15">
        <v>249.78100000000001</v>
      </c>
      <c r="X2" s="15">
        <v>838.05399999999997</v>
      </c>
      <c r="Y2" s="15">
        <v>98.846774193545002</v>
      </c>
      <c r="Z2" s="8">
        <v>0</v>
      </c>
      <c r="AA2" s="8">
        <v>0</v>
      </c>
      <c r="AB2" s="8">
        <v>47454</v>
      </c>
      <c r="AC2" s="8">
        <v>9178</v>
      </c>
      <c r="AD2" s="8">
        <v>9773</v>
      </c>
      <c r="AE2" s="8">
        <v>438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6</v>
      </c>
      <c r="AN2" s="8">
        <v>0</v>
      </c>
      <c r="AO2">
        <v>2.8298591742228973</v>
      </c>
      <c r="AS2" t="s">
        <v>223</v>
      </c>
      <c r="AT2" t="s">
        <v>224</v>
      </c>
      <c r="AU2" t="s">
        <v>225</v>
      </c>
      <c r="AV2" t="s">
        <v>226</v>
      </c>
      <c r="AW2" t="s">
        <v>218</v>
      </c>
      <c r="BA2" s="5" t="s">
        <v>283</v>
      </c>
      <c r="BB2" t="s">
        <v>284</v>
      </c>
    </row>
    <row r="3" spans="1:59" x14ac:dyDescent="0.25">
      <c r="A3" s="14">
        <v>43472</v>
      </c>
      <c r="B3" t="s">
        <v>260</v>
      </c>
      <c r="C3" s="15">
        <v>3263.3362000000002</v>
      </c>
      <c r="D3" s="8">
        <v>608801.19999999995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164.19900000000001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161.08799999999999</v>
      </c>
      <c r="W3" s="15">
        <v>257.27</v>
      </c>
      <c r="X3" s="15">
        <v>1813.925</v>
      </c>
      <c r="Y3" s="15">
        <v>98.846774193545002</v>
      </c>
      <c r="Z3" s="8">
        <v>0</v>
      </c>
      <c r="AA3" s="8">
        <v>0</v>
      </c>
      <c r="AB3" s="8">
        <v>58979</v>
      </c>
      <c r="AC3" s="8">
        <v>19795</v>
      </c>
      <c r="AD3" s="8">
        <v>12391</v>
      </c>
      <c r="AE3" s="8">
        <v>644</v>
      </c>
      <c r="AF3" s="8">
        <v>0</v>
      </c>
      <c r="AG3" s="8">
        <v>0</v>
      </c>
      <c r="AH3" s="8">
        <v>26</v>
      </c>
      <c r="AI3" s="8">
        <v>26</v>
      </c>
      <c r="AJ3" s="8">
        <v>0</v>
      </c>
      <c r="AK3" s="8">
        <v>465</v>
      </c>
      <c r="AL3" s="8">
        <v>0</v>
      </c>
      <c r="AM3" s="8">
        <v>5</v>
      </c>
      <c r="AN3" s="8">
        <v>0</v>
      </c>
      <c r="AO3">
        <v>1.3332321546319981</v>
      </c>
    </row>
    <row r="4" spans="1:59" x14ac:dyDescent="0.25">
      <c r="A4" s="14">
        <v>43479</v>
      </c>
      <c r="B4" t="s">
        <v>260</v>
      </c>
      <c r="C4" s="15">
        <v>3421.3026</v>
      </c>
      <c r="D4" s="8">
        <v>608801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138.292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162.571</v>
      </c>
      <c r="W4" s="15">
        <v>274.62099999999998</v>
      </c>
      <c r="X4" s="15">
        <v>1815.675</v>
      </c>
      <c r="Y4" s="15">
        <v>98.846774193545002</v>
      </c>
      <c r="Z4" s="8">
        <v>0</v>
      </c>
      <c r="AA4" s="8">
        <v>0</v>
      </c>
      <c r="AB4" s="8">
        <v>60808</v>
      </c>
      <c r="AC4" s="8">
        <v>19309</v>
      </c>
      <c r="AD4" s="8">
        <v>13135</v>
      </c>
      <c r="AE4" s="8">
        <v>696</v>
      </c>
      <c r="AF4" s="8">
        <v>45</v>
      </c>
      <c r="AG4" s="8">
        <v>11</v>
      </c>
      <c r="AH4" s="8">
        <v>26</v>
      </c>
      <c r="AI4" s="8">
        <v>26</v>
      </c>
      <c r="AJ4" s="8">
        <v>0</v>
      </c>
      <c r="AK4" s="8">
        <v>465</v>
      </c>
      <c r="AL4" s="8">
        <v>0</v>
      </c>
      <c r="AM4" s="8">
        <v>6</v>
      </c>
      <c r="AN4" s="8">
        <v>0</v>
      </c>
      <c r="AO4">
        <v>1.3050448315133096</v>
      </c>
      <c r="AR4" s="5" t="s">
        <v>263</v>
      </c>
      <c r="BA4" s="5" t="s">
        <v>285</v>
      </c>
      <c r="BB4" s="5" t="s">
        <v>221</v>
      </c>
    </row>
    <row r="5" spans="1:59" x14ac:dyDescent="0.25">
      <c r="A5" s="14">
        <v>43486</v>
      </c>
      <c r="B5" t="s">
        <v>260</v>
      </c>
      <c r="C5" s="15">
        <v>3393.0688</v>
      </c>
      <c r="D5" s="8">
        <v>608801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31.981999999999999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159.619</v>
      </c>
      <c r="W5" s="15">
        <v>253.72399999999999</v>
      </c>
      <c r="X5" s="15">
        <v>8842.1749999999993</v>
      </c>
      <c r="Y5" s="15">
        <v>98.846774193545002</v>
      </c>
      <c r="Z5" s="8">
        <v>0</v>
      </c>
      <c r="AA5" s="8">
        <v>0</v>
      </c>
      <c r="AB5" s="8">
        <v>58033</v>
      </c>
      <c r="AC5" s="8">
        <v>19429</v>
      </c>
      <c r="AD5" s="8">
        <v>12850</v>
      </c>
      <c r="AE5" s="8">
        <v>805</v>
      </c>
      <c r="AF5" s="8">
        <v>45</v>
      </c>
      <c r="AG5" s="8">
        <v>11</v>
      </c>
      <c r="AH5" s="8">
        <v>26</v>
      </c>
      <c r="AI5" s="8">
        <v>26</v>
      </c>
      <c r="AJ5" s="8">
        <v>0</v>
      </c>
      <c r="AK5" s="8">
        <v>465</v>
      </c>
      <c r="AL5" s="8">
        <v>0</v>
      </c>
      <c r="AM5" s="8">
        <v>6</v>
      </c>
      <c r="AN5" s="8">
        <v>0</v>
      </c>
      <c r="AO5">
        <v>1.1562374958172117</v>
      </c>
      <c r="AQ5" t="s">
        <v>16</v>
      </c>
      <c r="AR5" s="6" t="s">
        <v>261</v>
      </c>
      <c r="AS5" s="7">
        <v>0</v>
      </c>
      <c r="AT5" s="7">
        <v>53108.688000000009</v>
      </c>
      <c r="AU5" s="7">
        <v>1701.8829999999998</v>
      </c>
      <c r="AV5" s="7">
        <v>0</v>
      </c>
      <c r="AW5" s="7">
        <v>54810.571000000011</v>
      </c>
      <c r="AX5">
        <f>SUM(AS5:AT5)</f>
        <v>53108.688000000009</v>
      </c>
      <c r="BA5" s="5" t="s">
        <v>286</v>
      </c>
      <c r="BB5" t="s">
        <v>223</v>
      </c>
      <c r="BC5" t="s">
        <v>224</v>
      </c>
      <c r="BD5" t="s">
        <v>225</v>
      </c>
      <c r="BE5" t="s">
        <v>226</v>
      </c>
      <c r="BF5" t="s">
        <v>218</v>
      </c>
    </row>
    <row r="6" spans="1:59" x14ac:dyDescent="0.25">
      <c r="A6" s="14">
        <v>43493</v>
      </c>
      <c r="B6" t="s">
        <v>260</v>
      </c>
      <c r="C6" s="15">
        <v>3188.2903999999999</v>
      </c>
      <c r="D6" s="8">
        <v>608801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43119.56</v>
      </c>
      <c r="N6" s="15">
        <v>1508.0160000000001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593.70600000000002</v>
      </c>
      <c r="U6" s="15">
        <v>0</v>
      </c>
      <c r="V6" s="15">
        <v>154.864</v>
      </c>
      <c r="W6" s="15">
        <v>263.35500000000002</v>
      </c>
      <c r="X6" s="15">
        <v>2415.125</v>
      </c>
      <c r="Y6" s="15">
        <v>103.38565668202699</v>
      </c>
      <c r="Z6" s="8">
        <v>0</v>
      </c>
      <c r="AA6" s="8">
        <v>0</v>
      </c>
      <c r="AB6" s="8">
        <v>56963</v>
      </c>
      <c r="AC6" s="8">
        <v>18283</v>
      </c>
      <c r="AD6" s="8">
        <v>12986</v>
      </c>
      <c r="AE6" s="8">
        <v>682</v>
      </c>
      <c r="AF6" s="8">
        <v>44</v>
      </c>
      <c r="AG6" s="8">
        <v>12</v>
      </c>
      <c r="AH6" s="8">
        <v>26</v>
      </c>
      <c r="AI6" s="8">
        <v>26</v>
      </c>
      <c r="AJ6" s="8">
        <v>0</v>
      </c>
      <c r="AK6" s="8">
        <v>465</v>
      </c>
      <c r="AL6" s="8">
        <v>0</v>
      </c>
      <c r="AM6" s="8">
        <v>6</v>
      </c>
      <c r="AN6" s="8">
        <v>0</v>
      </c>
      <c r="AO6">
        <v>1.1254323960127175</v>
      </c>
      <c r="AQ6" t="s">
        <v>17</v>
      </c>
      <c r="AR6" s="6" t="s">
        <v>262</v>
      </c>
      <c r="AS6" s="7">
        <v>0</v>
      </c>
      <c r="AT6" s="7">
        <v>4256.3169999999991</v>
      </c>
      <c r="AU6" s="7">
        <v>37524.750000000007</v>
      </c>
      <c r="AV6" s="7">
        <v>46381.930999999997</v>
      </c>
      <c r="AW6" s="7">
        <v>88162.998000000007</v>
      </c>
      <c r="AX6">
        <f t="shared" ref="AX6:AX24" si="0">SUM(AS6:AT6)</f>
        <v>4256.3169999999991</v>
      </c>
      <c r="AZ6" t="s">
        <v>16</v>
      </c>
      <c r="BA6" t="s">
        <v>287</v>
      </c>
      <c r="BB6" s="17"/>
      <c r="BC6" s="17">
        <v>6464682.8615889996</v>
      </c>
      <c r="BD6" s="17">
        <v>1333002.6376392448</v>
      </c>
      <c r="BE6" s="17"/>
      <c r="BF6" s="17">
        <v>7797685.4992282446</v>
      </c>
      <c r="BG6" s="17">
        <f>SUM(BB6:BC6)</f>
        <v>6464682.8615889996</v>
      </c>
    </row>
    <row r="7" spans="1:59" x14ac:dyDescent="0.25">
      <c r="A7" s="14">
        <v>43500</v>
      </c>
      <c r="B7" t="s">
        <v>260</v>
      </c>
      <c r="C7" s="15">
        <v>2747.8924000000002</v>
      </c>
      <c r="D7" s="8">
        <v>767263</v>
      </c>
      <c r="E7" s="15">
        <v>140.80600000000001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10869.332</v>
      </c>
      <c r="N7" s="15">
        <v>1707.9069999999999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1292.3130000000001</v>
      </c>
      <c r="U7" s="15">
        <v>0</v>
      </c>
      <c r="V7" s="15">
        <v>160.708</v>
      </c>
      <c r="W7" s="15">
        <v>262.75299999999999</v>
      </c>
      <c r="X7" s="15">
        <v>31883.924999999999</v>
      </c>
      <c r="Y7" s="15">
        <v>109.437500000003</v>
      </c>
      <c r="Z7" s="8">
        <v>0</v>
      </c>
      <c r="AA7" s="8">
        <v>0</v>
      </c>
      <c r="AB7" s="8">
        <v>57483</v>
      </c>
      <c r="AC7" s="8">
        <v>18933</v>
      </c>
      <c r="AD7" s="8">
        <v>13186</v>
      </c>
      <c r="AE7" s="8">
        <v>1106</v>
      </c>
      <c r="AF7" s="8">
        <v>44</v>
      </c>
      <c r="AG7" s="8">
        <v>11</v>
      </c>
      <c r="AH7" s="8">
        <v>31</v>
      </c>
      <c r="AI7" s="8">
        <v>31</v>
      </c>
      <c r="AJ7" s="8">
        <v>0</v>
      </c>
      <c r="AK7" s="8">
        <v>565</v>
      </c>
      <c r="AL7" s="8">
        <v>0</v>
      </c>
      <c r="AM7" s="8">
        <v>7</v>
      </c>
      <c r="AN7" s="8">
        <v>0</v>
      </c>
      <c r="AO7">
        <v>1.0568812448905334</v>
      </c>
      <c r="AQ7" t="s">
        <v>22</v>
      </c>
      <c r="AR7" s="6" t="s">
        <v>264</v>
      </c>
      <c r="AS7" s="7">
        <v>0</v>
      </c>
      <c r="AT7" s="7">
        <v>139352.00599999996</v>
      </c>
      <c r="AU7" s="7">
        <v>95484.350999999981</v>
      </c>
      <c r="AV7" s="7">
        <v>83348.060000000012</v>
      </c>
      <c r="AW7" s="7">
        <v>318184.41699999996</v>
      </c>
      <c r="AX7">
        <f t="shared" si="0"/>
        <v>139352.00599999996</v>
      </c>
      <c r="AZ7" t="s">
        <v>17</v>
      </c>
      <c r="BA7" t="s">
        <v>288</v>
      </c>
      <c r="BB7" s="17"/>
      <c r="BC7" s="17">
        <v>10083374.274999997</v>
      </c>
      <c r="BD7" s="17">
        <v>15855815.574542465</v>
      </c>
      <c r="BE7" s="17">
        <v>56778842.195220895</v>
      </c>
      <c r="BF7" s="17">
        <v>82718032.044763356</v>
      </c>
      <c r="BG7" s="17">
        <f t="shared" ref="BG7:BG20" si="1">SUM(BB7:BC7)</f>
        <v>10083374.274999997</v>
      </c>
    </row>
    <row r="8" spans="1:59" x14ac:dyDescent="0.25">
      <c r="A8" s="14">
        <v>43507</v>
      </c>
      <c r="B8" t="s">
        <v>260</v>
      </c>
      <c r="C8" s="15">
        <v>3057.8366000000001</v>
      </c>
      <c r="D8" s="8">
        <v>767263</v>
      </c>
      <c r="E8" s="15">
        <v>134.268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9521.5040000000008</v>
      </c>
      <c r="N8" s="15">
        <v>1217.175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213.89400000000001</v>
      </c>
      <c r="U8" s="15">
        <v>0</v>
      </c>
      <c r="V8" s="15">
        <v>170.791</v>
      </c>
      <c r="W8" s="15">
        <v>269.65699999999998</v>
      </c>
      <c r="X8" s="15">
        <v>6288.0249999999996</v>
      </c>
      <c r="Y8" s="15">
        <v>109.437500000003</v>
      </c>
      <c r="Z8" s="8">
        <v>0</v>
      </c>
      <c r="AA8" s="8">
        <v>0</v>
      </c>
      <c r="AB8" s="8">
        <v>56343</v>
      </c>
      <c r="AC8" s="8">
        <v>16420</v>
      </c>
      <c r="AD8" s="8">
        <v>13094</v>
      </c>
      <c r="AE8" s="8">
        <v>1769</v>
      </c>
      <c r="AF8" s="8">
        <v>46</v>
      </c>
      <c r="AG8" s="8">
        <v>10</v>
      </c>
      <c r="AH8" s="8">
        <v>31</v>
      </c>
      <c r="AI8" s="8">
        <v>31</v>
      </c>
      <c r="AJ8" s="8">
        <v>0</v>
      </c>
      <c r="AK8" s="8">
        <v>565</v>
      </c>
      <c r="AL8" s="8">
        <v>0</v>
      </c>
      <c r="AM8" s="8">
        <v>5</v>
      </c>
      <c r="AN8" s="8">
        <v>0</v>
      </c>
      <c r="AO8">
        <v>1.1171201699681597</v>
      </c>
      <c r="AQ8" t="s">
        <v>23</v>
      </c>
      <c r="AR8" s="6" t="s">
        <v>265</v>
      </c>
      <c r="AS8" s="7">
        <v>0</v>
      </c>
      <c r="AT8" s="7">
        <v>0.3</v>
      </c>
      <c r="AU8" s="7">
        <v>36908.834999999999</v>
      </c>
      <c r="AV8" s="7">
        <v>32857.361000000004</v>
      </c>
      <c r="AW8" s="7">
        <v>69766.496000000014</v>
      </c>
      <c r="AX8">
        <f t="shared" si="0"/>
        <v>0.3</v>
      </c>
      <c r="AZ8" t="s">
        <v>22</v>
      </c>
      <c r="BA8" t="s">
        <v>289</v>
      </c>
      <c r="BB8" s="17"/>
      <c r="BC8" s="17">
        <v>25927097.267308537</v>
      </c>
      <c r="BD8" s="17">
        <v>12196875.144165637</v>
      </c>
      <c r="BE8" s="17">
        <v>9447549.3970014099</v>
      </c>
      <c r="BF8" s="17">
        <v>47571521.808475584</v>
      </c>
      <c r="BG8" s="17">
        <f t="shared" si="1"/>
        <v>25927097.267308537</v>
      </c>
    </row>
    <row r="9" spans="1:59" x14ac:dyDescent="0.25">
      <c r="A9" s="14">
        <v>43514</v>
      </c>
      <c r="B9" t="s">
        <v>260</v>
      </c>
      <c r="C9" s="15">
        <v>3139.7464</v>
      </c>
      <c r="D9" s="8">
        <v>767263</v>
      </c>
      <c r="E9" s="15">
        <v>138.899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8106.2979999999998</v>
      </c>
      <c r="N9" s="15">
        <v>1015.172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213.624</v>
      </c>
      <c r="W9" s="15">
        <v>276.87799999999999</v>
      </c>
      <c r="X9" s="15">
        <v>7777.9250000000002</v>
      </c>
      <c r="Y9" s="15">
        <v>109.437500000003</v>
      </c>
      <c r="Z9" s="8">
        <v>0</v>
      </c>
      <c r="AA9" s="8">
        <v>0</v>
      </c>
      <c r="AB9" s="8">
        <v>61250</v>
      </c>
      <c r="AC9" s="8">
        <v>19183</v>
      </c>
      <c r="AD9" s="8">
        <v>14150</v>
      </c>
      <c r="AE9" s="8">
        <v>919</v>
      </c>
      <c r="AF9" s="8">
        <v>41</v>
      </c>
      <c r="AG9" s="8">
        <v>12</v>
      </c>
      <c r="AH9" s="8">
        <v>31</v>
      </c>
      <c r="AI9" s="8">
        <v>31</v>
      </c>
      <c r="AJ9" s="8">
        <v>0</v>
      </c>
      <c r="AK9" s="8">
        <v>565</v>
      </c>
      <c r="AL9" s="8">
        <v>0</v>
      </c>
      <c r="AM9" s="8">
        <v>9</v>
      </c>
      <c r="AN9" s="8">
        <v>0</v>
      </c>
      <c r="AO9">
        <v>1.0502063179536603</v>
      </c>
      <c r="AQ9" t="s">
        <v>25</v>
      </c>
      <c r="AR9" s="6" t="s">
        <v>266</v>
      </c>
      <c r="AS9" s="7">
        <v>88.793999999999997</v>
      </c>
      <c r="AT9" s="7">
        <v>7362.7929999999997</v>
      </c>
      <c r="AU9" s="7">
        <v>3749.7580000000003</v>
      </c>
      <c r="AV9" s="7">
        <v>10391.176999999998</v>
      </c>
      <c r="AW9" s="7">
        <v>21592.521999999997</v>
      </c>
      <c r="AX9">
        <f t="shared" si="0"/>
        <v>7451.5869999999995</v>
      </c>
      <c r="AZ9" t="s">
        <v>23</v>
      </c>
      <c r="BA9" t="s">
        <v>298</v>
      </c>
      <c r="BB9" s="17"/>
      <c r="BC9" s="17">
        <v>3345</v>
      </c>
      <c r="BD9" s="17">
        <v>7489627.8250000048</v>
      </c>
      <c r="BE9" s="17">
        <v>9226820.1249999963</v>
      </c>
      <c r="BF9" s="17">
        <v>16719792.950000001</v>
      </c>
      <c r="BG9" s="17">
        <f t="shared" si="1"/>
        <v>3345</v>
      </c>
    </row>
    <row r="10" spans="1:59" x14ac:dyDescent="0.25">
      <c r="A10" s="14">
        <v>43521</v>
      </c>
      <c r="B10" t="s">
        <v>260</v>
      </c>
      <c r="C10" s="15">
        <v>3260.9104000000002</v>
      </c>
      <c r="D10" s="8">
        <v>767263</v>
      </c>
      <c r="E10" s="15">
        <v>84.733000000000004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32668.027999999998</v>
      </c>
      <c r="N10" s="15">
        <v>503.10199999999998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196.09299999999999</v>
      </c>
      <c r="W10" s="15">
        <v>249.03899999999999</v>
      </c>
      <c r="X10" s="15">
        <v>4200.6602000000003</v>
      </c>
      <c r="Y10" s="15">
        <v>104.89861751152101</v>
      </c>
      <c r="Z10" s="8">
        <v>0</v>
      </c>
      <c r="AA10" s="8">
        <v>0</v>
      </c>
      <c r="AB10" s="8">
        <v>74432</v>
      </c>
      <c r="AC10" s="8">
        <v>19747</v>
      </c>
      <c r="AD10" s="8">
        <v>12430</v>
      </c>
      <c r="AE10" s="8">
        <v>32495</v>
      </c>
      <c r="AF10" s="8">
        <v>42</v>
      </c>
      <c r="AG10" s="8">
        <v>10</v>
      </c>
      <c r="AH10" s="8">
        <v>31</v>
      </c>
      <c r="AI10" s="8">
        <v>31</v>
      </c>
      <c r="AJ10" s="8">
        <v>0</v>
      </c>
      <c r="AK10" s="8">
        <v>565</v>
      </c>
      <c r="AL10" s="8">
        <v>0</v>
      </c>
      <c r="AM10" s="8">
        <v>9</v>
      </c>
      <c r="AN10" s="8">
        <v>0</v>
      </c>
      <c r="AO10">
        <v>1.0726697771467206</v>
      </c>
      <c r="AQ10" t="s">
        <v>27</v>
      </c>
      <c r="AR10" s="6" t="s">
        <v>267</v>
      </c>
      <c r="AS10" s="7">
        <v>0</v>
      </c>
      <c r="AT10" s="7">
        <v>0</v>
      </c>
      <c r="AU10" s="7">
        <v>185233.48399999997</v>
      </c>
      <c r="AV10" s="7">
        <v>0</v>
      </c>
      <c r="AW10" s="7">
        <v>185233.48399999997</v>
      </c>
      <c r="AX10">
        <f t="shared" si="0"/>
        <v>0</v>
      </c>
      <c r="AZ10" t="s">
        <v>25</v>
      </c>
      <c r="BA10" t="s">
        <v>297</v>
      </c>
      <c r="BB10" s="17">
        <v>105570</v>
      </c>
      <c r="BC10" s="17">
        <v>3470152.4000000046</v>
      </c>
      <c r="BD10" s="17">
        <v>921392.60706989258</v>
      </c>
      <c r="BE10" s="17">
        <v>9362409.4098698013</v>
      </c>
      <c r="BF10" s="17">
        <v>13859524.416939698</v>
      </c>
      <c r="BG10" s="17">
        <f t="shared" si="1"/>
        <v>3575722.4000000046</v>
      </c>
    </row>
    <row r="11" spans="1:59" x14ac:dyDescent="0.25">
      <c r="A11" s="14">
        <v>43528</v>
      </c>
      <c r="B11" t="s">
        <v>260</v>
      </c>
      <c r="C11" s="15">
        <v>3272.5954000000002</v>
      </c>
      <c r="D11" s="8">
        <v>775124</v>
      </c>
      <c r="E11" s="15">
        <v>0</v>
      </c>
      <c r="F11" s="15">
        <v>1441.3150000000001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158.803</v>
      </c>
      <c r="W11" s="15">
        <v>218.64500000000001</v>
      </c>
      <c r="X11" s="15">
        <v>1569.9498999999998</v>
      </c>
      <c r="Y11" s="15">
        <v>98.846774193545002</v>
      </c>
      <c r="Z11" s="8">
        <v>0</v>
      </c>
      <c r="AA11" s="8">
        <v>0</v>
      </c>
      <c r="AB11" s="8">
        <v>94224</v>
      </c>
      <c r="AC11" s="8">
        <v>25032</v>
      </c>
      <c r="AD11" s="8">
        <v>8590</v>
      </c>
      <c r="AE11" s="8">
        <v>26387</v>
      </c>
      <c r="AF11" s="8">
        <v>42</v>
      </c>
      <c r="AG11" s="8">
        <v>10</v>
      </c>
      <c r="AH11" s="8">
        <v>77</v>
      </c>
      <c r="AI11" s="8">
        <v>77</v>
      </c>
      <c r="AJ11" s="8">
        <v>0</v>
      </c>
      <c r="AK11" s="8">
        <v>561</v>
      </c>
      <c r="AL11" s="8">
        <v>30</v>
      </c>
      <c r="AM11" s="8">
        <v>9</v>
      </c>
      <c r="AN11" s="8">
        <v>0</v>
      </c>
      <c r="AO11">
        <v>1.1182717933771669</v>
      </c>
      <c r="AQ11" t="s">
        <v>28</v>
      </c>
      <c r="AR11" s="6" t="s">
        <v>268</v>
      </c>
      <c r="AS11" s="7">
        <v>0</v>
      </c>
      <c r="AT11" s="7">
        <v>13371.684000000001</v>
      </c>
      <c r="AU11" s="7">
        <v>0</v>
      </c>
      <c r="AV11" s="7">
        <v>522.11900000000003</v>
      </c>
      <c r="AW11" s="7">
        <v>13893.803000000002</v>
      </c>
      <c r="AX11">
        <f t="shared" si="0"/>
        <v>13371.684000000001</v>
      </c>
      <c r="AZ11" t="s">
        <v>27</v>
      </c>
      <c r="BA11" t="s">
        <v>290</v>
      </c>
      <c r="BB11" s="17"/>
      <c r="BC11" s="17"/>
      <c r="BD11" s="17">
        <v>5002075.5582999969</v>
      </c>
      <c r="BE11" s="17"/>
      <c r="BF11" s="17">
        <v>5002075.5582999969</v>
      </c>
      <c r="BG11" s="17">
        <f t="shared" si="1"/>
        <v>0</v>
      </c>
    </row>
    <row r="12" spans="1:59" x14ac:dyDescent="0.25">
      <c r="A12" s="14">
        <v>43535</v>
      </c>
      <c r="B12" t="s">
        <v>260</v>
      </c>
      <c r="C12" s="15">
        <v>3435.9016000000001</v>
      </c>
      <c r="D12" s="8">
        <v>775124</v>
      </c>
      <c r="E12" s="15">
        <v>427.78399999999999</v>
      </c>
      <c r="F12" s="15">
        <v>3748.48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2128.096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204.65</v>
      </c>
      <c r="W12" s="15">
        <v>288.46699999999998</v>
      </c>
      <c r="X12" s="15">
        <v>1628.0487000000001</v>
      </c>
      <c r="Y12" s="15">
        <v>98.846774193545002</v>
      </c>
      <c r="Z12" s="8">
        <v>0</v>
      </c>
      <c r="AA12" s="8">
        <v>0</v>
      </c>
      <c r="AB12" s="8">
        <v>93231</v>
      </c>
      <c r="AC12" s="8">
        <v>24805</v>
      </c>
      <c r="AD12" s="8">
        <v>9176</v>
      </c>
      <c r="AE12" s="8">
        <v>1668</v>
      </c>
      <c r="AF12" s="8">
        <v>40</v>
      </c>
      <c r="AG12" s="8">
        <v>10</v>
      </c>
      <c r="AH12" s="8">
        <v>77</v>
      </c>
      <c r="AI12" s="8">
        <v>77</v>
      </c>
      <c r="AJ12" s="8">
        <v>0</v>
      </c>
      <c r="AK12" s="8">
        <v>561</v>
      </c>
      <c r="AL12" s="8">
        <v>30</v>
      </c>
      <c r="AM12" s="8">
        <v>10</v>
      </c>
      <c r="AN12" s="8">
        <v>0</v>
      </c>
      <c r="AO12">
        <v>1.1789050125796663</v>
      </c>
      <c r="AQ12" t="s">
        <v>32</v>
      </c>
      <c r="AR12" s="6" t="s">
        <v>269</v>
      </c>
      <c r="AS12" s="7">
        <v>0</v>
      </c>
      <c r="AT12" s="7">
        <v>13364.137000000001</v>
      </c>
      <c r="AU12" s="7">
        <v>0</v>
      </c>
      <c r="AV12" s="7">
        <v>15653.698999999999</v>
      </c>
      <c r="AW12" s="7">
        <v>29017.835999999999</v>
      </c>
      <c r="AX12">
        <f t="shared" si="0"/>
        <v>13364.137000000001</v>
      </c>
      <c r="AZ12" t="s">
        <v>28</v>
      </c>
      <c r="BA12" t="s">
        <v>291</v>
      </c>
      <c r="BB12" s="17"/>
      <c r="BC12" s="17">
        <v>18652138.865139998</v>
      </c>
      <c r="BD12" s="17"/>
      <c r="BE12" s="17">
        <v>3569490.6017285702</v>
      </c>
      <c r="BF12" s="17">
        <v>22221629.466868568</v>
      </c>
      <c r="BG12" s="17">
        <f t="shared" si="1"/>
        <v>18652138.865139998</v>
      </c>
    </row>
    <row r="13" spans="1:59" x14ac:dyDescent="0.25">
      <c r="A13" s="14">
        <v>43542</v>
      </c>
      <c r="B13" t="s">
        <v>260</v>
      </c>
      <c r="C13" s="15">
        <v>3799.297</v>
      </c>
      <c r="D13" s="8">
        <v>775124</v>
      </c>
      <c r="E13" s="15">
        <v>1427.461</v>
      </c>
      <c r="F13" s="15">
        <v>3322.22</v>
      </c>
      <c r="G13" s="15">
        <v>0</v>
      </c>
      <c r="H13" s="15">
        <v>19.756</v>
      </c>
      <c r="I13" s="15">
        <v>0</v>
      </c>
      <c r="J13" s="15">
        <v>14936.918</v>
      </c>
      <c r="K13" s="15">
        <v>0</v>
      </c>
      <c r="L13" s="15">
        <v>0</v>
      </c>
      <c r="M13" s="15">
        <v>5423.12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262.02499999999998</v>
      </c>
      <c r="W13" s="15">
        <v>357.77499999999998</v>
      </c>
      <c r="X13" s="15">
        <v>1777.8758</v>
      </c>
      <c r="Y13" s="15">
        <v>98.846774193545002</v>
      </c>
      <c r="Z13" s="8">
        <v>0</v>
      </c>
      <c r="AA13" s="8">
        <v>0</v>
      </c>
      <c r="AB13" s="8">
        <v>93710</v>
      </c>
      <c r="AC13" s="8">
        <v>31185</v>
      </c>
      <c r="AD13" s="8">
        <v>9200</v>
      </c>
      <c r="AE13" s="8">
        <v>834</v>
      </c>
      <c r="AF13" s="8">
        <v>47</v>
      </c>
      <c r="AG13" s="8">
        <v>12</v>
      </c>
      <c r="AH13" s="8">
        <v>77</v>
      </c>
      <c r="AI13" s="8">
        <v>77</v>
      </c>
      <c r="AJ13" s="8">
        <v>0</v>
      </c>
      <c r="AK13" s="8">
        <v>561</v>
      </c>
      <c r="AL13" s="8">
        <v>30</v>
      </c>
      <c r="AM13" s="8">
        <v>12</v>
      </c>
      <c r="AN13" s="8">
        <v>0</v>
      </c>
      <c r="AO13">
        <v>1.1997544312517163</v>
      </c>
      <c r="AQ13" t="s">
        <v>34</v>
      </c>
      <c r="AR13" s="6" t="s">
        <v>270</v>
      </c>
      <c r="AS13" s="7">
        <v>0</v>
      </c>
      <c r="AT13" s="7">
        <v>14936.918</v>
      </c>
      <c r="AU13" s="7">
        <v>0</v>
      </c>
      <c r="AV13" s="7">
        <v>0</v>
      </c>
      <c r="AW13" s="7">
        <v>14936.918</v>
      </c>
      <c r="AX13">
        <f t="shared" si="0"/>
        <v>14936.918</v>
      </c>
      <c r="AZ13" t="s">
        <v>32</v>
      </c>
      <c r="BA13" t="s">
        <v>292</v>
      </c>
      <c r="BB13" s="17"/>
      <c r="BC13" s="17">
        <v>6396615.2801383054</v>
      </c>
      <c r="BD13" s="17"/>
      <c r="BE13" s="17">
        <v>5388359.0948364753</v>
      </c>
      <c r="BF13" s="17">
        <v>11784974.37497478</v>
      </c>
      <c r="BG13" s="17">
        <f t="shared" si="1"/>
        <v>6396615.2801383054</v>
      </c>
    </row>
    <row r="14" spans="1:59" x14ac:dyDescent="0.25">
      <c r="A14" s="14">
        <v>43549</v>
      </c>
      <c r="B14" t="s">
        <v>260</v>
      </c>
      <c r="C14" s="15">
        <v>3630.0434</v>
      </c>
      <c r="D14" s="8">
        <v>775124</v>
      </c>
      <c r="E14" s="15">
        <v>972.53300000000002</v>
      </c>
      <c r="F14" s="15">
        <v>3644.76</v>
      </c>
      <c r="G14" s="15">
        <v>0</v>
      </c>
      <c r="H14" s="15">
        <v>11.426</v>
      </c>
      <c r="I14" s="15">
        <v>0</v>
      </c>
      <c r="J14" s="15">
        <v>0</v>
      </c>
      <c r="K14" s="15">
        <v>0</v>
      </c>
      <c r="L14" s="15">
        <v>0</v>
      </c>
      <c r="M14" s="15">
        <v>2827.011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243.36</v>
      </c>
      <c r="W14" s="15">
        <v>256.50200000000001</v>
      </c>
      <c r="X14" s="15">
        <v>1341.4192</v>
      </c>
      <c r="Y14" s="15">
        <v>98.846774193545002</v>
      </c>
      <c r="Z14" s="8">
        <v>0</v>
      </c>
      <c r="AA14" s="8">
        <v>0</v>
      </c>
      <c r="AB14" s="8">
        <v>82424</v>
      </c>
      <c r="AC14" s="8">
        <v>23781</v>
      </c>
      <c r="AD14" s="8">
        <v>8271</v>
      </c>
      <c r="AE14" s="8">
        <v>722</v>
      </c>
      <c r="AF14" s="8">
        <v>46</v>
      </c>
      <c r="AG14" s="8">
        <v>11</v>
      </c>
      <c r="AH14" s="8">
        <v>77</v>
      </c>
      <c r="AI14" s="8">
        <v>77</v>
      </c>
      <c r="AJ14" s="8">
        <v>0</v>
      </c>
      <c r="AK14" s="8">
        <v>561</v>
      </c>
      <c r="AL14" s="8">
        <v>30</v>
      </c>
      <c r="AM14" s="8">
        <v>11</v>
      </c>
      <c r="AN14" s="8">
        <v>0</v>
      </c>
      <c r="AO14">
        <v>1.2077480314260924</v>
      </c>
      <c r="AQ14" t="s">
        <v>35</v>
      </c>
      <c r="AR14" s="6" t="s">
        <v>271</v>
      </c>
      <c r="AS14" s="7">
        <v>0</v>
      </c>
      <c r="AT14" s="7">
        <v>0</v>
      </c>
      <c r="AU14" s="7">
        <v>22694.134000000002</v>
      </c>
      <c r="AV14" s="7">
        <v>97421.932000000001</v>
      </c>
      <c r="AW14" s="7">
        <v>120116.06600000001</v>
      </c>
      <c r="AX14">
        <f t="shared" si="0"/>
        <v>0</v>
      </c>
      <c r="AZ14" t="s">
        <v>34</v>
      </c>
      <c r="BA14" t="s">
        <v>293</v>
      </c>
      <c r="BB14" s="17"/>
      <c r="BC14" s="17"/>
      <c r="BD14" s="17"/>
      <c r="BE14" s="17">
        <v>30852383.409000002</v>
      </c>
      <c r="BF14" s="17">
        <v>30852383.409000002</v>
      </c>
      <c r="BG14" s="17">
        <f t="shared" si="1"/>
        <v>0</v>
      </c>
    </row>
    <row r="15" spans="1:59" x14ac:dyDescent="0.25">
      <c r="A15" s="14">
        <v>43556</v>
      </c>
      <c r="B15" t="s">
        <v>260</v>
      </c>
      <c r="C15" s="15">
        <v>3265.643</v>
      </c>
      <c r="D15" s="8">
        <v>624704</v>
      </c>
      <c r="E15" s="15">
        <v>154.904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945.24400000000003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197.16800000000001</v>
      </c>
      <c r="W15" s="15">
        <v>218.941</v>
      </c>
      <c r="X15" s="15">
        <v>1793.925</v>
      </c>
      <c r="Y15" s="15">
        <v>0</v>
      </c>
      <c r="Z15" s="8">
        <v>0</v>
      </c>
      <c r="AA15" s="8">
        <v>0</v>
      </c>
      <c r="AB15" s="8">
        <v>104831</v>
      </c>
      <c r="AC15" s="8">
        <v>30451</v>
      </c>
      <c r="AD15" s="8">
        <v>8727</v>
      </c>
      <c r="AE15" s="8">
        <v>1195</v>
      </c>
      <c r="AF15" s="8">
        <v>43</v>
      </c>
      <c r="AG15" s="8">
        <v>11</v>
      </c>
      <c r="AH15" s="8">
        <v>51</v>
      </c>
      <c r="AI15" s="8">
        <v>51</v>
      </c>
      <c r="AJ15" s="8">
        <v>0</v>
      </c>
      <c r="AK15" s="8">
        <v>356</v>
      </c>
      <c r="AL15" s="8">
        <v>7</v>
      </c>
      <c r="AM15" s="8">
        <v>12</v>
      </c>
      <c r="AN15" s="8">
        <v>0</v>
      </c>
      <c r="AO15">
        <v>1.079858213435944</v>
      </c>
      <c r="AQ15" t="s">
        <v>19</v>
      </c>
      <c r="AR15" s="6" t="s">
        <v>272</v>
      </c>
      <c r="AS15" s="7">
        <v>0</v>
      </c>
      <c r="AT15" s="7">
        <v>1563.7980000000002</v>
      </c>
      <c r="AU15" s="7">
        <v>0</v>
      </c>
      <c r="AV15" s="7">
        <v>38152.382000000005</v>
      </c>
      <c r="AW15" s="7">
        <v>39716.180000000008</v>
      </c>
      <c r="AX15">
        <f t="shared" si="0"/>
        <v>1563.7980000000002</v>
      </c>
      <c r="AZ15" t="s">
        <v>35</v>
      </c>
      <c r="BA15" t="s">
        <v>294</v>
      </c>
      <c r="BB15" s="17"/>
      <c r="BC15" s="17">
        <v>3042939.1642477503</v>
      </c>
      <c r="BD15" s="17"/>
      <c r="BE15" s="17">
        <v>7660123.4914930938</v>
      </c>
      <c r="BF15" s="17">
        <v>10703062.655740844</v>
      </c>
      <c r="BG15" s="17">
        <f t="shared" si="1"/>
        <v>3042939.1642477503</v>
      </c>
    </row>
    <row r="16" spans="1:59" x14ac:dyDescent="0.25">
      <c r="A16" s="14">
        <v>43563</v>
      </c>
      <c r="B16" t="s">
        <v>260</v>
      </c>
      <c r="C16" s="15">
        <v>2913.1082000000001</v>
      </c>
      <c r="D16" s="8">
        <v>624704</v>
      </c>
      <c r="E16" s="15">
        <v>168.96799999999999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996.05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267.12099999999998</v>
      </c>
      <c r="W16" s="15">
        <v>1202.528</v>
      </c>
      <c r="X16" s="15">
        <v>1884.625</v>
      </c>
      <c r="Y16" s="15">
        <v>0</v>
      </c>
      <c r="Z16" s="8">
        <v>0</v>
      </c>
      <c r="AA16" s="8">
        <v>0</v>
      </c>
      <c r="AB16" s="8">
        <v>98924</v>
      </c>
      <c r="AC16" s="8">
        <v>27654</v>
      </c>
      <c r="AD16" s="8">
        <v>7655</v>
      </c>
      <c r="AE16" s="8">
        <v>785</v>
      </c>
      <c r="AF16" s="8">
        <v>45</v>
      </c>
      <c r="AG16" s="8">
        <v>11</v>
      </c>
      <c r="AH16" s="8">
        <v>51</v>
      </c>
      <c r="AI16" s="8">
        <v>51</v>
      </c>
      <c r="AJ16" s="8">
        <v>0</v>
      </c>
      <c r="AK16" s="8">
        <v>356</v>
      </c>
      <c r="AL16" s="8">
        <v>7</v>
      </c>
      <c r="AM16" s="8">
        <v>10</v>
      </c>
      <c r="AN16" s="8">
        <v>0</v>
      </c>
      <c r="AO16">
        <v>0.94194703455571827</v>
      </c>
      <c r="AQ16" t="s">
        <v>24</v>
      </c>
      <c r="AR16" s="6" t="s">
        <v>273</v>
      </c>
      <c r="AS16" s="7">
        <v>0</v>
      </c>
      <c r="AT16" s="7">
        <v>0</v>
      </c>
      <c r="AU16" s="7">
        <v>0</v>
      </c>
      <c r="AV16" s="7">
        <v>7129.7269999999999</v>
      </c>
      <c r="AW16" s="7">
        <v>7129.7269999999999</v>
      </c>
      <c r="AX16">
        <f t="shared" si="0"/>
        <v>0</v>
      </c>
      <c r="AZ16" t="s">
        <v>19</v>
      </c>
      <c r="BA16" t="s">
        <v>295</v>
      </c>
      <c r="BB16" s="17"/>
      <c r="BC16" s="17">
        <v>25000000</v>
      </c>
      <c r="BD16" s="17"/>
      <c r="BE16" s="17"/>
      <c r="BF16" s="17">
        <v>25000000</v>
      </c>
      <c r="BG16" s="17">
        <f t="shared" si="1"/>
        <v>25000000</v>
      </c>
    </row>
    <row r="17" spans="1:59" x14ac:dyDescent="0.25">
      <c r="A17" s="14">
        <v>43570</v>
      </c>
      <c r="B17" t="s">
        <v>260</v>
      </c>
      <c r="C17" s="15">
        <v>3123.5473999999999</v>
      </c>
      <c r="D17" s="8">
        <v>624704</v>
      </c>
      <c r="E17" s="15">
        <v>173.63200000000001</v>
      </c>
      <c r="F17" s="15">
        <v>1053.0129999999999</v>
      </c>
      <c r="G17" s="15">
        <v>0</v>
      </c>
      <c r="H17" s="15">
        <v>1299.5540000000001</v>
      </c>
      <c r="I17" s="15">
        <v>0</v>
      </c>
      <c r="J17" s="15">
        <v>0</v>
      </c>
      <c r="K17" s="15">
        <v>453.16800000000001</v>
      </c>
      <c r="L17" s="15">
        <v>0</v>
      </c>
      <c r="M17" s="15">
        <v>850.91099999999994</v>
      </c>
      <c r="N17" s="15">
        <v>189.065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229.04900000000001</v>
      </c>
      <c r="W17" s="15">
        <v>789.51900000000001</v>
      </c>
      <c r="X17" s="15">
        <v>2009.675</v>
      </c>
      <c r="Y17" s="15">
        <v>0</v>
      </c>
      <c r="Z17" s="8">
        <v>0</v>
      </c>
      <c r="AA17" s="8">
        <v>0</v>
      </c>
      <c r="AB17" s="8">
        <v>95702</v>
      </c>
      <c r="AC17" s="8">
        <v>26479</v>
      </c>
      <c r="AD17" s="8">
        <v>7761</v>
      </c>
      <c r="AE17" s="8">
        <v>1124</v>
      </c>
      <c r="AF17" s="8">
        <v>45</v>
      </c>
      <c r="AG17" s="8">
        <v>10</v>
      </c>
      <c r="AH17" s="8">
        <v>51</v>
      </c>
      <c r="AI17" s="8">
        <v>51</v>
      </c>
      <c r="AJ17" s="8">
        <v>0</v>
      </c>
      <c r="AK17" s="8">
        <v>356</v>
      </c>
      <c r="AL17" s="8">
        <v>7</v>
      </c>
      <c r="AM17" s="8">
        <v>16</v>
      </c>
      <c r="AN17" s="8">
        <v>0</v>
      </c>
      <c r="AO17">
        <v>1.0009686085602429</v>
      </c>
      <c r="AQ17" t="s">
        <v>26</v>
      </c>
      <c r="AR17" s="6" t="s">
        <v>274</v>
      </c>
      <c r="AS17" s="7">
        <v>0</v>
      </c>
      <c r="AT17" s="7">
        <v>0</v>
      </c>
      <c r="AU17" s="7">
        <v>0</v>
      </c>
      <c r="AV17" s="7">
        <v>1332.865</v>
      </c>
      <c r="AW17" s="7">
        <v>1332.865</v>
      </c>
      <c r="AX17">
        <f t="shared" si="0"/>
        <v>0</v>
      </c>
      <c r="AZ17" t="s">
        <v>24</v>
      </c>
      <c r="BA17" t="s">
        <v>296</v>
      </c>
      <c r="BB17" s="17"/>
      <c r="BC17" s="17"/>
      <c r="BD17" s="17">
        <v>5786859.1073199986</v>
      </c>
      <c r="BE17" s="17">
        <v>7930564.8932099957</v>
      </c>
      <c r="BF17" s="17">
        <v>13717424.000529993</v>
      </c>
      <c r="BG17" s="17">
        <f t="shared" si="1"/>
        <v>0</v>
      </c>
    </row>
    <row r="18" spans="1:59" x14ac:dyDescent="0.25">
      <c r="A18" s="14">
        <v>43577</v>
      </c>
      <c r="B18" t="s">
        <v>260</v>
      </c>
      <c r="C18" s="15">
        <v>2910.5718000000002</v>
      </c>
      <c r="D18" s="8">
        <v>624704</v>
      </c>
      <c r="E18" s="15">
        <v>162.09700000000001</v>
      </c>
      <c r="F18" s="15">
        <v>161.89599999999999</v>
      </c>
      <c r="G18" s="15">
        <v>0</v>
      </c>
      <c r="H18" s="15">
        <v>1897.3810000000001</v>
      </c>
      <c r="I18" s="15">
        <v>0</v>
      </c>
      <c r="J18" s="15">
        <v>0</v>
      </c>
      <c r="K18" s="15">
        <v>1056.538</v>
      </c>
      <c r="L18" s="15">
        <v>0</v>
      </c>
      <c r="M18" s="15">
        <v>654.73099999999999</v>
      </c>
      <c r="N18" s="15">
        <v>358.50099999999998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1064.125</v>
      </c>
      <c r="U18" s="15">
        <v>0</v>
      </c>
      <c r="V18" s="15">
        <v>184.001</v>
      </c>
      <c r="W18" s="15">
        <v>470.10199999999998</v>
      </c>
      <c r="X18" s="15">
        <v>1711.95</v>
      </c>
      <c r="Y18" s="15">
        <v>0</v>
      </c>
      <c r="Z18" s="8">
        <v>0</v>
      </c>
      <c r="AA18" s="8">
        <v>0</v>
      </c>
      <c r="AB18" s="8">
        <v>92446</v>
      </c>
      <c r="AC18" s="8">
        <v>25514</v>
      </c>
      <c r="AD18" s="8">
        <v>7194</v>
      </c>
      <c r="AE18" s="8">
        <v>892</v>
      </c>
      <c r="AF18" s="8">
        <v>42</v>
      </c>
      <c r="AG18" s="8">
        <v>12</v>
      </c>
      <c r="AH18" s="8">
        <v>51</v>
      </c>
      <c r="AI18" s="8">
        <v>51</v>
      </c>
      <c r="AJ18" s="8">
        <v>0</v>
      </c>
      <c r="AK18" s="8">
        <v>356</v>
      </c>
      <c r="AL18" s="8">
        <v>7</v>
      </c>
      <c r="AM18" s="8">
        <v>16</v>
      </c>
      <c r="AN18" s="8">
        <v>0</v>
      </c>
      <c r="AO18">
        <v>0.9993918632188955</v>
      </c>
      <c r="AQ18" t="s">
        <v>29</v>
      </c>
      <c r="AR18" s="6" t="s">
        <v>275</v>
      </c>
      <c r="AS18" s="7">
        <v>0</v>
      </c>
      <c r="AT18" s="7">
        <v>0</v>
      </c>
      <c r="AU18" s="7">
        <v>0</v>
      </c>
      <c r="AV18" s="7">
        <v>1410.6559999999999</v>
      </c>
      <c r="AW18" s="7">
        <v>1410.6559999999999</v>
      </c>
      <c r="AX18">
        <f t="shared" si="0"/>
        <v>0</v>
      </c>
      <c r="AZ18" t="s">
        <v>26</v>
      </c>
      <c r="BA18" s="11" t="s">
        <v>300</v>
      </c>
      <c r="BB18" s="12">
        <v>805519.80500000005</v>
      </c>
      <c r="BC18" s="12">
        <v>67549059.904999927</v>
      </c>
      <c r="BD18" s="12">
        <v>51262145.870000161</v>
      </c>
      <c r="BE18" s="12">
        <v>20651088.639999989</v>
      </c>
      <c r="BF18" s="12">
        <v>140267814.22000009</v>
      </c>
      <c r="BG18" s="17">
        <f t="shared" si="1"/>
        <v>68354579.709999934</v>
      </c>
    </row>
    <row r="19" spans="1:59" x14ac:dyDescent="0.25">
      <c r="A19" s="14">
        <v>43584</v>
      </c>
      <c r="B19" t="s">
        <v>260</v>
      </c>
      <c r="C19" s="15">
        <v>3988.79</v>
      </c>
      <c r="D19" s="8">
        <v>624704</v>
      </c>
      <c r="E19" s="15">
        <v>84.039000000000001</v>
      </c>
      <c r="F19" s="15">
        <v>0</v>
      </c>
      <c r="G19" s="15">
        <v>0</v>
      </c>
      <c r="H19" s="15">
        <v>2326.21</v>
      </c>
      <c r="I19" s="15">
        <v>0</v>
      </c>
      <c r="J19" s="15">
        <v>0</v>
      </c>
      <c r="K19" s="15">
        <v>341.351</v>
      </c>
      <c r="L19" s="15">
        <v>0</v>
      </c>
      <c r="M19" s="15">
        <v>236.608</v>
      </c>
      <c r="N19" s="15">
        <v>98.518000000000001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493.327</v>
      </c>
      <c r="U19" s="15">
        <v>0</v>
      </c>
      <c r="V19" s="15">
        <v>176.73599999999999</v>
      </c>
      <c r="W19" s="15">
        <v>447.68200000000002</v>
      </c>
      <c r="X19" s="15">
        <v>1490.4949999999999</v>
      </c>
      <c r="Y19" s="15">
        <v>0</v>
      </c>
      <c r="Z19" s="8">
        <v>0</v>
      </c>
      <c r="AA19" s="8">
        <v>0</v>
      </c>
      <c r="AB19" s="8">
        <v>101668</v>
      </c>
      <c r="AC19" s="8">
        <v>16526</v>
      </c>
      <c r="AD19" s="8">
        <v>8454</v>
      </c>
      <c r="AE19" s="8">
        <v>748</v>
      </c>
      <c r="AF19" s="8">
        <v>45</v>
      </c>
      <c r="AG19" s="8">
        <v>10</v>
      </c>
      <c r="AH19" s="8">
        <v>51</v>
      </c>
      <c r="AI19" s="8">
        <v>51</v>
      </c>
      <c r="AJ19" s="8">
        <v>0</v>
      </c>
      <c r="AK19" s="8">
        <v>356</v>
      </c>
      <c r="AL19" s="8">
        <v>7</v>
      </c>
      <c r="AM19" s="8">
        <v>17</v>
      </c>
      <c r="AN19" s="8">
        <v>0</v>
      </c>
      <c r="AO19">
        <v>1.207591928223869</v>
      </c>
      <c r="AQ19" t="s">
        <v>30</v>
      </c>
      <c r="AR19" s="6" t="s">
        <v>276</v>
      </c>
      <c r="AS19" s="7">
        <v>0</v>
      </c>
      <c r="AT19" s="7">
        <v>3657.3650000000007</v>
      </c>
      <c r="AU19" s="7">
        <v>0</v>
      </c>
      <c r="AV19" s="7">
        <v>5049.3610000000008</v>
      </c>
      <c r="AW19" s="7">
        <v>8706.7260000000024</v>
      </c>
      <c r="AX19">
        <f t="shared" si="0"/>
        <v>3657.3650000000007</v>
      </c>
      <c r="AZ19" t="s">
        <v>29</v>
      </c>
      <c r="BA19" s="11" t="s">
        <v>299</v>
      </c>
      <c r="BB19" s="12">
        <v>444291.12000000005</v>
      </c>
      <c r="BC19" s="12">
        <v>34599599.839999996</v>
      </c>
      <c r="BD19" s="12">
        <v>22163218.479999986</v>
      </c>
      <c r="BE19" s="12">
        <v>8730241.5200000089</v>
      </c>
      <c r="BF19" s="12">
        <v>65937350.959999993</v>
      </c>
      <c r="BG19" s="17">
        <f t="shared" si="1"/>
        <v>35043890.959999993</v>
      </c>
    </row>
    <row r="20" spans="1:59" x14ac:dyDescent="0.25">
      <c r="A20" s="14">
        <v>43591</v>
      </c>
      <c r="B20" t="s">
        <v>260</v>
      </c>
      <c r="C20" s="15">
        <v>3560.835</v>
      </c>
      <c r="D20" s="8">
        <v>785440</v>
      </c>
      <c r="E20" s="15">
        <v>44.072000000000003</v>
      </c>
      <c r="F20" s="15">
        <v>0</v>
      </c>
      <c r="G20" s="15">
        <v>0</v>
      </c>
      <c r="H20" s="15">
        <v>1732.048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270.815</v>
      </c>
      <c r="W20" s="15">
        <v>502.31900000000002</v>
      </c>
      <c r="X20" s="15">
        <v>1609.694</v>
      </c>
      <c r="Y20" s="15">
        <v>0</v>
      </c>
      <c r="Z20" s="8">
        <v>0</v>
      </c>
      <c r="AA20" s="8">
        <v>0</v>
      </c>
      <c r="AB20" s="8">
        <v>90543</v>
      </c>
      <c r="AC20" s="8">
        <v>23134</v>
      </c>
      <c r="AD20" s="8">
        <v>6937</v>
      </c>
      <c r="AE20" s="8">
        <v>7950</v>
      </c>
      <c r="AF20" s="8">
        <v>46</v>
      </c>
      <c r="AG20" s="8">
        <v>9</v>
      </c>
      <c r="AH20" s="8">
        <v>67</v>
      </c>
      <c r="AI20" s="8">
        <v>67</v>
      </c>
      <c r="AJ20" s="8">
        <v>0</v>
      </c>
      <c r="AK20" s="8">
        <v>326</v>
      </c>
      <c r="AL20" s="8">
        <v>253</v>
      </c>
      <c r="AM20" s="8">
        <v>18</v>
      </c>
      <c r="AN20" s="8">
        <v>0</v>
      </c>
      <c r="AO20">
        <v>1.3366744494130836</v>
      </c>
      <c r="AQ20" t="s">
        <v>31</v>
      </c>
      <c r="AR20" s="6" t="s">
        <v>277</v>
      </c>
      <c r="AS20" s="7">
        <v>0</v>
      </c>
      <c r="AT20" s="7">
        <v>0</v>
      </c>
      <c r="AU20" s="7">
        <v>0</v>
      </c>
      <c r="AV20" s="7">
        <v>13867.175999999999</v>
      </c>
      <c r="AW20" s="7">
        <v>13867.175999999999</v>
      </c>
      <c r="AX20">
        <f t="shared" si="0"/>
        <v>0</v>
      </c>
      <c r="AZ20" t="s">
        <v>30</v>
      </c>
      <c r="BA20" s="11" t="s">
        <v>302</v>
      </c>
      <c r="BB20" s="12">
        <v>838054</v>
      </c>
      <c r="BC20" s="12">
        <v>104929016.79999998</v>
      </c>
      <c r="BD20" s="12">
        <v>23823732.215999991</v>
      </c>
      <c r="BE20" s="12">
        <v>14144106.199999999</v>
      </c>
      <c r="BF20" s="12">
        <v>143734909.21599996</v>
      </c>
      <c r="BG20" s="17">
        <f t="shared" si="1"/>
        <v>105767070.79999998</v>
      </c>
    </row>
    <row r="21" spans="1:59" x14ac:dyDescent="0.25">
      <c r="A21" s="14">
        <v>43598</v>
      </c>
      <c r="B21" t="s">
        <v>260</v>
      </c>
      <c r="C21" s="15">
        <v>2444.9870000000001</v>
      </c>
      <c r="D21" s="8">
        <v>785440</v>
      </c>
      <c r="E21" s="15">
        <v>43.5</v>
      </c>
      <c r="F21" s="15">
        <v>0</v>
      </c>
      <c r="G21" s="15">
        <v>0</v>
      </c>
      <c r="H21" s="15">
        <v>873.27300000000002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326.06</v>
      </c>
      <c r="W21" s="15">
        <v>583.928</v>
      </c>
      <c r="X21" s="15">
        <v>1032.9079999999999</v>
      </c>
      <c r="Y21" s="15">
        <v>0</v>
      </c>
      <c r="Z21" s="8">
        <v>0</v>
      </c>
      <c r="AA21" s="8">
        <v>0</v>
      </c>
      <c r="AB21" s="8">
        <v>90074</v>
      </c>
      <c r="AC21" s="8">
        <v>26977</v>
      </c>
      <c r="AD21" s="8">
        <v>7390</v>
      </c>
      <c r="AE21" s="8">
        <v>1955</v>
      </c>
      <c r="AF21" s="8">
        <v>44</v>
      </c>
      <c r="AG21" s="8">
        <v>12</v>
      </c>
      <c r="AH21" s="8">
        <v>67</v>
      </c>
      <c r="AI21" s="8">
        <v>67</v>
      </c>
      <c r="AJ21" s="8">
        <v>0</v>
      </c>
      <c r="AK21" s="8">
        <v>326</v>
      </c>
      <c r="AL21" s="8">
        <v>253</v>
      </c>
      <c r="AM21" s="8">
        <v>19</v>
      </c>
      <c r="AN21" s="8">
        <v>0</v>
      </c>
      <c r="AO21">
        <v>0.84399614360719732</v>
      </c>
      <c r="AQ21" t="s">
        <v>33</v>
      </c>
      <c r="AR21" s="6" t="s">
        <v>278</v>
      </c>
      <c r="AS21" s="7">
        <v>0</v>
      </c>
      <c r="AT21" s="7">
        <v>0</v>
      </c>
      <c r="AU21" s="7">
        <v>0</v>
      </c>
      <c r="AV21" s="7">
        <v>12552.131000000001</v>
      </c>
      <c r="AW21" s="7">
        <v>12552.131000000001</v>
      </c>
      <c r="AX21">
        <f t="shared" si="0"/>
        <v>0</v>
      </c>
      <c r="AZ21" t="s">
        <v>31</v>
      </c>
      <c r="BA21" s="11" t="s">
        <v>301</v>
      </c>
      <c r="BB21" s="12">
        <v>98846.774193545003</v>
      </c>
      <c r="BC21" s="12">
        <v>1228524.1935483729</v>
      </c>
      <c r="BD21" s="12"/>
      <c r="BE21" s="12"/>
      <c r="BF21" s="12">
        <v>1327370.9677419181</v>
      </c>
      <c r="BG21" s="17">
        <f>SUM(BB21:BC21)</f>
        <v>1327370.9677419181</v>
      </c>
    </row>
    <row r="22" spans="1:59" x14ac:dyDescent="0.25">
      <c r="A22" s="14">
        <v>43605</v>
      </c>
      <c r="B22" t="s">
        <v>260</v>
      </c>
      <c r="C22" s="15">
        <v>2062.4340000000002</v>
      </c>
      <c r="D22" s="8">
        <v>785440</v>
      </c>
      <c r="E22" s="15">
        <v>43.536000000000001</v>
      </c>
      <c r="F22" s="15">
        <v>0</v>
      </c>
      <c r="G22" s="15">
        <v>0</v>
      </c>
      <c r="H22" s="15">
        <v>1169.9179999999999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262.44200000000001</v>
      </c>
      <c r="W22" s="15">
        <v>629.45600000000002</v>
      </c>
      <c r="X22" s="15">
        <v>1066.095</v>
      </c>
      <c r="Y22" s="15">
        <v>0</v>
      </c>
      <c r="Z22" s="8">
        <v>0</v>
      </c>
      <c r="AA22" s="8">
        <v>0</v>
      </c>
      <c r="AB22" s="8">
        <v>77219</v>
      </c>
      <c r="AC22" s="8">
        <v>25120</v>
      </c>
      <c r="AD22" s="8">
        <v>6252</v>
      </c>
      <c r="AE22" s="8">
        <v>1411</v>
      </c>
      <c r="AF22" s="8">
        <v>43</v>
      </c>
      <c r="AG22" s="8">
        <v>10</v>
      </c>
      <c r="AH22" s="8">
        <v>67</v>
      </c>
      <c r="AI22" s="8">
        <v>67</v>
      </c>
      <c r="AJ22" s="8">
        <v>0</v>
      </c>
      <c r="AK22" s="8">
        <v>326</v>
      </c>
      <c r="AL22" s="8">
        <v>253</v>
      </c>
      <c r="AM22" s="8">
        <v>22</v>
      </c>
      <c r="AN22" s="8">
        <v>0</v>
      </c>
      <c r="AO22">
        <v>0.70813413963061045</v>
      </c>
      <c r="AQ22" t="s">
        <v>21</v>
      </c>
      <c r="AR22" s="6" t="s">
        <v>279</v>
      </c>
      <c r="AS22" s="7">
        <v>160.79400000000001</v>
      </c>
      <c r="AT22" s="7">
        <v>7816.4200000000019</v>
      </c>
      <c r="AU22" s="7">
        <v>7370.070999999999</v>
      </c>
      <c r="AV22" s="7">
        <v>1807.6209999999996</v>
      </c>
      <c r="AW22" s="7">
        <v>17154.905999999999</v>
      </c>
      <c r="AX22">
        <f t="shared" si="0"/>
        <v>7977.2140000000018</v>
      </c>
      <c r="AZ22" t="s">
        <v>33</v>
      </c>
      <c r="BA22" t="s">
        <v>294</v>
      </c>
      <c r="BB22" s="17"/>
      <c r="BC22" s="17">
        <v>2995719.8150841258</v>
      </c>
    </row>
    <row r="23" spans="1:59" x14ac:dyDescent="0.25">
      <c r="A23" s="14">
        <v>43612</v>
      </c>
      <c r="B23" t="s">
        <v>260</v>
      </c>
      <c r="C23" s="15">
        <v>2370.2249999999999</v>
      </c>
      <c r="D23" s="8">
        <v>785440</v>
      </c>
      <c r="E23" s="15">
        <v>27.725999999999999</v>
      </c>
      <c r="F23" s="15">
        <v>0</v>
      </c>
      <c r="G23" s="15">
        <v>0</v>
      </c>
      <c r="H23" s="15">
        <v>1966.5319999999999</v>
      </c>
      <c r="I23" s="15">
        <v>0</v>
      </c>
      <c r="J23" s="15">
        <v>0</v>
      </c>
      <c r="K23" s="15">
        <v>108.85</v>
      </c>
      <c r="L23" s="15">
        <v>0</v>
      </c>
      <c r="M23" s="15">
        <v>420.572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244.02</v>
      </c>
      <c r="W23" s="15">
        <v>652.71500000000003</v>
      </c>
      <c r="X23" s="15">
        <v>1123.431</v>
      </c>
      <c r="Y23" s="15">
        <v>0</v>
      </c>
      <c r="Z23" s="8">
        <v>0</v>
      </c>
      <c r="AA23" s="8">
        <v>0</v>
      </c>
      <c r="AB23" s="8">
        <v>65132</v>
      </c>
      <c r="AC23" s="8">
        <v>20752</v>
      </c>
      <c r="AD23" s="8">
        <v>6057</v>
      </c>
      <c r="AE23" s="8">
        <v>1155</v>
      </c>
      <c r="AF23" s="8">
        <v>45</v>
      </c>
      <c r="AG23" s="8">
        <v>9</v>
      </c>
      <c r="AH23" s="8">
        <v>67</v>
      </c>
      <c r="AI23" s="8">
        <v>67</v>
      </c>
      <c r="AJ23" s="8">
        <v>0</v>
      </c>
      <c r="AK23" s="8">
        <v>326</v>
      </c>
      <c r="AL23" s="8">
        <v>253</v>
      </c>
      <c r="AM23" s="8">
        <v>22</v>
      </c>
      <c r="AN23" s="8">
        <v>0</v>
      </c>
      <c r="AO23">
        <v>0.77908217074826658</v>
      </c>
      <c r="AQ23" t="s">
        <v>36</v>
      </c>
      <c r="AR23" s="6" t="s">
        <v>280</v>
      </c>
      <c r="AS23" s="7">
        <v>249.78100000000001</v>
      </c>
      <c r="AT23" s="7">
        <v>13477.039999999999</v>
      </c>
      <c r="AU23" s="7">
        <v>9250.4099999999944</v>
      </c>
      <c r="AV23" s="7">
        <v>1839.5580000000004</v>
      </c>
      <c r="AW23" s="7">
        <v>24816.788999999993</v>
      </c>
      <c r="AX23">
        <f t="shared" si="0"/>
        <v>13726.821</v>
      </c>
      <c r="AZ23" t="s">
        <v>21</v>
      </c>
    </row>
    <row r="24" spans="1:59" x14ac:dyDescent="0.25">
      <c r="A24" s="14">
        <v>43619</v>
      </c>
      <c r="B24" t="s">
        <v>260</v>
      </c>
      <c r="C24" s="15">
        <v>2333.4009999999998</v>
      </c>
      <c r="D24" s="8">
        <v>791240</v>
      </c>
      <c r="E24" s="15">
        <v>0</v>
      </c>
      <c r="F24" s="15">
        <v>0</v>
      </c>
      <c r="G24" s="15">
        <v>0</v>
      </c>
      <c r="H24" s="15">
        <v>1748.885</v>
      </c>
      <c r="I24" s="15">
        <v>0</v>
      </c>
      <c r="J24" s="15">
        <v>0</v>
      </c>
      <c r="K24" s="15">
        <v>591.47699999999998</v>
      </c>
      <c r="L24" s="15">
        <v>0</v>
      </c>
      <c r="M24" s="15">
        <v>1726.722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269.57900000000001</v>
      </c>
      <c r="W24" s="15">
        <v>605.00800000000004</v>
      </c>
      <c r="X24" s="15">
        <v>1043.8889999999999</v>
      </c>
      <c r="Y24" s="15">
        <v>0</v>
      </c>
      <c r="Z24" s="8">
        <v>0</v>
      </c>
      <c r="AA24" s="8">
        <v>0</v>
      </c>
      <c r="AB24" s="8">
        <v>53125</v>
      </c>
      <c r="AC24" s="8">
        <v>21662</v>
      </c>
      <c r="AD24" s="8">
        <v>5928</v>
      </c>
      <c r="AE24" s="8">
        <v>784</v>
      </c>
      <c r="AF24" s="8">
        <v>47</v>
      </c>
      <c r="AG24" s="8">
        <v>11</v>
      </c>
      <c r="AH24" s="8">
        <v>84</v>
      </c>
      <c r="AI24" s="8">
        <v>84</v>
      </c>
      <c r="AJ24" s="8">
        <v>0</v>
      </c>
      <c r="AK24" s="8">
        <v>250</v>
      </c>
      <c r="AL24" s="8">
        <v>35</v>
      </c>
      <c r="AM24" s="8">
        <v>22</v>
      </c>
      <c r="AN24" s="8">
        <v>0</v>
      </c>
      <c r="AO24">
        <v>0.7871026464471006</v>
      </c>
      <c r="AQ24" t="s">
        <v>37</v>
      </c>
      <c r="AR24" s="6" t="s">
        <v>281</v>
      </c>
      <c r="AS24" s="7">
        <v>838.05399999999997</v>
      </c>
      <c r="AT24" s="7">
        <v>104929.0168</v>
      </c>
      <c r="AU24" s="7">
        <v>23823.732216000019</v>
      </c>
      <c r="AV24" s="7">
        <v>14144.106200000002</v>
      </c>
      <c r="AW24" s="7">
        <v>143734.90921600003</v>
      </c>
      <c r="AX24">
        <f t="shared" si="0"/>
        <v>105767.0708</v>
      </c>
      <c r="AZ24" t="s">
        <v>36</v>
      </c>
    </row>
    <row r="25" spans="1:59" x14ac:dyDescent="0.25">
      <c r="A25" s="14">
        <v>43626</v>
      </c>
      <c r="B25" t="s">
        <v>260</v>
      </c>
      <c r="C25" s="15">
        <v>2636.5880000000002</v>
      </c>
      <c r="D25" s="8">
        <v>791240</v>
      </c>
      <c r="E25" s="15">
        <v>0</v>
      </c>
      <c r="F25" s="15">
        <v>0</v>
      </c>
      <c r="G25" s="15">
        <v>0</v>
      </c>
      <c r="H25" s="15">
        <v>319.154</v>
      </c>
      <c r="I25" s="15">
        <v>0</v>
      </c>
      <c r="J25" s="15">
        <v>0</v>
      </c>
      <c r="K25" s="15">
        <v>3378.21</v>
      </c>
      <c r="L25" s="15">
        <v>0</v>
      </c>
      <c r="M25" s="15">
        <v>1925.348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206.01900000000001</v>
      </c>
      <c r="W25" s="15">
        <v>293.40100000000001</v>
      </c>
      <c r="X25" s="15">
        <v>716.05700000000002</v>
      </c>
      <c r="Y25" s="15">
        <v>0</v>
      </c>
      <c r="Z25" s="8">
        <v>0</v>
      </c>
      <c r="AA25" s="8">
        <v>0</v>
      </c>
      <c r="AB25" s="8">
        <v>56763</v>
      </c>
      <c r="AC25" s="8">
        <v>21947</v>
      </c>
      <c r="AD25" s="8">
        <v>5427</v>
      </c>
      <c r="AE25" s="8">
        <v>605</v>
      </c>
      <c r="AF25" s="8">
        <v>44</v>
      </c>
      <c r="AG25" s="8">
        <v>11</v>
      </c>
      <c r="AH25" s="8">
        <v>84</v>
      </c>
      <c r="AI25" s="8">
        <v>84</v>
      </c>
      <c r="AJ25" s="8">
        <v>0</v>
      </c>
      <c r="AK25" s="8">
        <v>250</v>
      </c>
      <c r="AL25" s="8">
        <v>35</v>
      </c>
      <c r="AM25" s="8">
        <v>19</v>
      </c>
      <c r="AN25" s="8">
        <v>0</v>
      </c>
      <c r="AO25">
        <v>0.85583100356745101</v>
      </c>
      <c r="AQ25" t="s">
        <v>38</v>
      </c>
      <c r="AR25" s="6" t="s">
        <v>282</v>
      </c>
      <c r="AS25" s="7">
        <v>98.846774193545002</v>
      </c>
      <c r="AT25" s="7">
        <v>1228.5241935483723</v>
      </c>
      <c r="AU25" s="7">
        <v>0</v>
      </c>
      <c r="AV25" s="7">
        <v>0</v>
      </c>
      <c r="AW25" s="7">
        <v>1327.3709677419174</v>
      </c>
      <c r="AX25">
        <f>SUM(AS25:AT25)</f>
        <v>1327.3709677419174</v>
      </c>
      <c r="AZ25" t="s">
        <v>37</v>
      </c>
      <c r="BB25" s="9">
        <v>105767.0708</v>
      </c>
      <c r="BC25" s="9">
        <v>23823.732216000019</v>
      </c>
      <c r="BD25" s="9">
        <v>14144.106200000002</v>
      </c>
    </row>
    <row r="26" spans="1:59" x14ac:dyDescent="0.25">
      <c r="A26" s="14">
        <v>43633</v>
      </c>
      <c r="B26" t="s">
        <v>260</v>
      </c>
      <c r="C26" s="15">
        <v>2338.3620000000001</v>
      </c>
      <c r="D26" s="8">
        <v>791240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15727.709000000001</v>
      </c>
      <c r="L26" s="15">
        <v>0</v>
      </c>
      <c r="M26" s="15">
        <v>1908.49</v>
      </c>
      <c r="N26" s="15">
        <v>14.78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159.387</v>
      </c>
      <c r="W26" s="15">
        <v>219.48500000000001</v>
      </c>
      <c r="X26" s="15">
        <v>891.53399999999999</v>
      </c>
      <c r="Y26" s="15">
        <v>0</v>
      </c>
      <c r="Z26" s="8">
        <v>0</v>
      </c>
      <c r="AA26" s="8">
        <v>0</v>
      </c>
      <c r="AB26" s="8">
        <v>58327</v>
      </c>
      <c r="AC26" s="8">
        <v>21668</v>
      </c>
      <c r="AD26" s="8">
        <v>5756</v>
      </c>
      <c r="AE26" s="8">
        <v>515</v>
      </c>
      <c r="AF26" s="8">
        <v>42</v>
      </c>
      <c r="AG26" s="8">
        <v>10</v>
      </c>
      <c r="AH26" s="8">
        <v>84</v>
      </c>
      <c r="AI26" s="8">
        <v>84</v>
      </c>
      <c r="AJ26" s="8">
        <v>0</v>
      </c>
      <c r="AK26" s="8">
        <v>250</v>
      </c>
      <c r="AL26" s="8">
        <v>35</v>
      </c>
      <c r="AM26" s="8">
        <v>23</v>
      </c>
      <c r="AN26" s="8">
        <v>0</v>
      </c>
      <c r="AO26">
        <v>0.79983424349215415</v>
      </c>
      <c r="AZ26" t="s">
        <v>38</v>
      </c>
      <c r="BB26" s="9">
        <v>1327.3709677419174</v>
      </c>
      <c r="BC26" s="9">
        <v>0</v>
      </c>
      <c r="BD26" s="9">
        <v>0</v>
      </c>
    </row>
    <row r="27" spans="1:59" x14ac:dyDescent="0.25">
      <c r="A27" s="14">
        <v>43640</v>
      </c>
      <c r="B27" t="s">
        <v>260</v>
      </c>
      <c r="C27" s="15">
        <v>2119.8870000000002</v>
      </c>
      <c r="D27" s="8">
        <v>791240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19419.793000000001</v>
      </c>
      <c r="L27" s="15">
        <v>0</v>
      </c>
      <c r="M27" s="15">
        <v>1873.92</v>
      </c>
      <c r="N27" s="15">
        <v>7.6639999999999997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163.96299999999999</v>
      </c>
      <c r="W27" s="15">
        <v>229.48</v>
      </c>
      <c r="X27" s="15">
        <v>251</v>
      </c>
      <c r="Y27" s="15">
        <v>0</v>
      </c>
      <c r="Z27" s="8">
        <v>0</v>
      </c>
      <c r="AA27" s="8">
        <v>0</v>
      </c>
      <c r="AB27" s="8">
        <v>79982</v>
      </c>
      <c r="AC27" s="8">
        <v>34148</v>
      </c>
      <c r="AD27" s="8">
        <v>6541</v>
      </c>
      <c r="AE27" s="8">
        <v>537</v>
      </c>
      <c r="AF27" s="8">
        <v>45</v>
      </c>
      <c r="AG27" s="8">
        <v>12</v>
      </c>
      <c r="AH27" s="8">
        <v>84</v>
      </c>
      <c r="AI27" s="8">
        <v>84</v>
      </c>
      <c r="AJ27" s="8">
        <v>0</v>
      </c>
      <c r="AK27" s="8">
        <v>250</v>
      </c>
      <c r="AL27" s="8">
        <v>35</v>
      </c>
      <c r="AM27" s="8">
        <v>23</v>
      </c>
      <c r="AN27" s="8">
        <v>0</v>
      </c>
      <c r="AO27">
        <v>0.73403256391626748</v>
      </c>
    </row>
    <row r="28" spans="1:59" x14ac:dyDescent="0.25">
      <c r="A28" s="14">
        <v>43647</v>
      </c>
      <c r="B28" t="s">
        <v>260</v>
      </c>
      <c r="C28" s="15">
        <v>2138.6091999999999</v>
      </c>
      <c r="D28" s="8">
        <v>636888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806.13400000000001</v>
      </c>
      <c r="L28" s="15">
        <v>0</v>
      </c>
      <c r="M28" s="15">
        <v>2061.1370000000002</v>
      </c>
      <c r="N28" s="15">
        <v>22.657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159.43799999999999</v>
      </c>
      <c r="W28" s="15">
        <v>232.85400000000001</v>
      </c>
      <c r="X28" s="15">
        <v>751.51499999999999</v>
      </c>
      <c r="Y28" s="15">
        <v>0</v>
      </c>
      <c r="Z28" s="8">
        <v>0</v>
      </c>
      <c r="AA28" s="8">
        <v>0</v>
      </c>
      <c r="AB28" s="8">
        <v>54795</v>
      </c>
      <c r="AC28" s="8">
        <v>29790</v>
      </c>
      <c r="AD28" s="8">
        <v>5612</v>
      </c>
      <c r="AE28" s="8">
        <v>3484</v>
      </c>
      <c r="AF28" s="8">
        <v>47</v>
      </c>
      <c r="AG28" s="8">
        <v>12</v>
      </c>
      <c r="AH28" s="8">
        <v>34</v>
      </c>
      <c r="AI28" s="8">
        <v>34</v>
      </c>
      <c r="AJ28" s="8">
        <v>0</v>
      </c>
      <c r="AK28" s="8">
        <v>144</v>
      </c>
      <c r="AL28" s="8">
        <v>0</v>
      </c>
      <c r="AM28" s="8">
        <v>22</v>
      </c>
      <c r="AN28" s="8">
        <v>0</v>
      </c>
      <c r="AO28">
        <v>0.72755295161970901</v>
      </c>
    </row>
    <row r="29" spans="1:59" x14ac:dyDescent="0.25">
      <c r="A29" s="14">
        <v>43654</v>
      </c>
      <c r="B29" t="s">
        <v>260</v>
      </c>
      <c r="C29" s="15">
        <v>2368.1999999999998</v>
      </c>
      <c r="D29" s="8">
        <v>636888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1002.914</v>
      </c>
      <c r="L29" s="15">
        <v>0</v>
      </c>
      <c r="M29" s="15">
        <v>1429.7860000000001</v>
      </c>
      <c r="N29" s="15">
        <v>6.1989999999999998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148.935</v>
      </c>
      <c r="W29" s="15">
        <v>227.90799999999999</v>
      </c>
      <c r="X29" s="15">
        <v>673.22500000000002</v>
      </c>
      <c r="Y29" s="15">
        <v>0</v>
      </c>
      <c r="Z29" s="8">
        <v>0</v>
      </c>
      <c r="AA29" s="8">
        <v>0</v>
      </c>
      <c r="AB29" s="8">
        <v>55960</v>
      </c>
      <c r="AC29" s="8">
        <v>20348</v>
      </c>
      <c r="AD29" s="8">
        <v>5251</v>
      </c>
      <c r="AE29" s="8">
        <v>1508</v>
      </c>
      <c r="AF29" s="8">
        <v>45</v>
      </c>
      <c r="AG29" s="8">
        <v>11</v>
      </c>
      <c r="AH29" s="8">
        <v>34</v>
      </c>
      <c r="AI29" s="8">
        <v>34</v>
      </c>
      <c r="AJ29" s="8">
        <v>0</v>
      </c>
      <c r="AK29" s="8">
        <v>144</v>
      </c>
      <c r="AL29" s="8">
        <v>0</v>
      </c>
      <c r="AM29" s="8">
        <v>21</v>
      </c>
      <c r="AN29" s="8">
        <v>0</v>
      </c>
      <c r="AO29">
        <v>0.7293643667588442</v>
      </c>
    </row>
    <row r="30" spans="1:59" x14ac:dyDescent="0.25">
      <c r="A30" s="14">
        <v>43661</v>
      </c>
      <c r="B30" t="s">
        <v>260</v>
      </c>
      <c r="C30" s="15">
        <v>2907.0601999999999</v>
      </c>
      <c r="D30" s="8">
        <v>636888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1704.182</v>
      </c>
      <c r="L30" s="15">
        <v>0</v>
      </c>
      <c r="M30" s="15">
        <v>745.48500000000001</v>
      </c>
      <c r="N30" s="15">
        <v>14.518000000000001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105.16500000000001</v>
      </c>
      <c r="W30" s="15">
        <v>178.21600000000001</v>
      </c>
      <c r="X30" s="15">
        <v>579.68299999999999</v>
      </c>
      <c r="Y30" s="15">
        <v>0</v>
      </c>
      <c r="Z30" s="8">
        <v>0</v>
      </c>
      <c r="AA30" s="8">
        <v>0</v>
      </c>
      <c r="AB30" s="8">
        <v>52384</v>
      </c>
      <c r="AC30" s="8">
        <v>17862</v>
      </c>
      <c r="AD30" s="8">
        <v>5265</v>
      </c>
      <c r="AE30" s="8">
        <v>2565</v>
      </c>
      <c r="AF30" s="8">
        <v>45</v>
      </c>
      <c r="AG30" s="8">
        <v>10</v>
      </c>
      <c r="AH30" s="8">
        <v>34</v>
      </c>
      <c r="AI30" s="8">
        <v>34</v>
      </c>
      <c r="AJ30" s="8">
        <v>0</v>
      </c>
      <c r="AK30" s="8">
        <v>144</v>
      </c>
      <c r="AL30" s="8">
        <v>0</v>
      </c>
      <c r="AM30" s="8">
        <v>24</v>
      </c>
      <c r="AN30" s="8">
        <v>0</v>
      </c>
      <c r="AO30">
        <v>0.72417731867870172</v>
      </c>
    </row>
    <row r="31" spans="1:59" x14ac:dyDescent="0.25">
      <c r="A31" s="14">
        <v>43668</v>
      </c>
      <c r="B31" t="s">
        <v>260</v>
      </c>
      <c r="C31" s="15">
        <v>2629.5998</v>
      </c>
      <c r="D31" s="8">
        <v>636888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1842.1369999999999</v>
      </c>
      <c r="L31" s="15">
        <v>0</v>
      </c>
      <c r="M31" s="15">
        <v>698.678</v>
      </c>
      <c r="N31" s="15">
        <v>12.781000000000001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78.867999999999995</v>
      </c>
      <c r="W31" s="15">
        <v>148.09700000000001</v>
      </c>
      <c r="X31" s="15">
        <v>690.03800000000001</v>
      </c>
      <c r="Y31" s="15">
        <v>0</v>
      </c>
      <c r="Z31" s="8">
        <v>0</v>
      </c>
      <c r="AA31" s="8">
        <v>0</v>
      </c>
      <c r="AB31" s="8">
        <v>55963</v>
      </c>
      <c r="AC31" s="8">
        <v>36482</v>
      </c>
      <c r="AD31" s="8">
        <v>5568</v>
      </c>
      <c r="AE31" s="8">
        <v>1646</v>
      </c>
      <c r="AF31" s="8">
        <v>44</v>
      </c>
      <c r="AG31" s="8">
        <v>10</v>
      </c>
      <c r="AH31" s="8">
        <v>34</v>
      </c>
      <c r="AI31" s="8">
        <v>34</v>
      </c>
      <c r="AJ31" s="8">
        <v>0</v>
      </c>
      <c r="AK31" s="8">
        <v>144</v>
      </c>
      <c r="AL31" s="8">
        <v>0</v>
      </c>
      <c r="AM31" s="8">
        <v>27</v>
      </c>
      <c r="AN31" s="8">
        <v>0</v>
      </c>
      <c r="AO31">
        <v>0.79230432995098998</v>
      </c>
    </row>
    <row r="32" spans="1:59" x14ac:dyDescent="0.25">
      <c r="A32" s="14">
        <v>43675</v>
      </c>
      <c r="B32" t="s">
        <v>260</v>
      </c>
      <c r="C32" s="15">
        <v>2099.4533999999999</v>
      </c>
      <c r="D32" s="8">
        <v>636888</v>
      </c>
      <c r="E32" s="15">
        <v>21.632999999999999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1921.213</v>
      </c>
      <c r="L32" s="15">
        <v>0</v>
      </c>
      <c r="M32" s="15">
        <v>1366.963</v>
      </c>
      <c r="N32" s="15">
        <v>0</v>
      </c>
      <c r="O32" s="15">
        <v>59.127000000000002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85.51</v>
      </c>
      <c r="W32" s="15">
        <v>152.87700000000001</v>
      </c>
      <c r="X32" s="15">
        <v>438.39299999999997</v>
      </c>
      <c r="Y32" s="15">
        <v>0</v>
      </c>
      <c r="Z32" s="8">
        <v>0</v>
      </c>
      <c r="AA32" s="8">
        <v>0</v>
      </c>
      <c r="AB32" s="8">
        <v>41468</v>
      </c>
      <c r="AC32" s="8">
        <v>17034</v>
      </c>
      <c r="AD32" s="8">
        <v>4156</v>
      </c>
      <c r="AE32" s="8">
        <v>1503</v>
      </c>
      <c r="AF32" s="8">
        <v>45</v>
      </c>
      <c r="AG32" s="8">
        <v>10</v>
      </c>
      <c r="AH32" s="8">
        <v>34</v>
      </c>
      <c r="AI32" s="8">
        <v>34</v>
      </c>
      <c r="AJ32" s="8">
        <v>0</v>
      </c>
      <c r="AK32" s="8">
        <v>144</v>
      </c>
      <c r="AL32" s="8">
        <v>0</v>
      </c>
      <c r="AM32" s="8">
        <v>30</v>
      </c>
      <c r="AN32" s="8">
        <v>0</v>
      </c>
      <c r="AO32">
        <v>0.59265314890648213</v>
      </c>
    </row>
    <row r="33" spans="1:41" x14ac:dyDescent="0.25">
      <c r="A33" s="14">
        <v>43682</v>
      </c>
      <c r="B33" t="s">
        <v>260</v>
      </c>
      <c r="C33" s="15">
        <v>1787.5029910999999</v>
      </c>
      <c r="D33" s="8">
        <v>800924</v>
      </c>
      <c r="E33" s="15">
        <v>5.726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1228.7560000000001</v>
      </c>
      <c r="L33" s="15">
        <v>0</v>
      </c>
      <c r="M33" s="15">
        <v>1564.748</v>
      </c>
      <c r="N33" s="15">
        <v>0</v>
      </c>
      <c r="O33" s="15">
        <v>89.221000000000004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76.858999999999995</v>
      </c>
      <c r="W33" s="15">
        <v>132.61699999999999</v>
      </c>
      <c r="X33" s="15">
        <v>388.935</v>
      </c>
      <c r="Y33" s="15">
        <v>0</v>
      </c>
      <c r="Z33" s="8">
        <v>0</v>
      </c>
      <c r="AA33" s="8">
        <v>0</v>
      </c>
      <c r="AB33" s="8">
        <v>36625</v>
      </c>
      <c r="AC33" s="8">
        <v>14326</v>
      </c>
      <c r="AD33" s="8">
        <v>3682</v>
      </c>
      <c r="AE33" s="8">
        <v>2098</v>
      </c>
      <c r="AF33" s="8">
        <v>42</v>
      </c>
      <c r="AG33" s="8">
        <v>12</v>
      </c>
      <c r="AH33" s="8">
        <v>47</v>
      </c>
      <c r="AI33" s="8">
        <v>47</v>
      </c>
      <c r="AJ33" s="8">
        <v>0</v>
      </c>
      <c r="AK33" s="8">
        <v>157</v>
      </c>
      <c r="AL33" s="8">
        <v>0</v>
      </c>
      <c r="AM33" s="8">
        <v>30</v>
      </c>
      <c r="AN33" s="8">
        <v>0</v>
      </c>
      <c r="AO33">
        <v>0.56042330989455413</v>
      </c>
    </row>
    <row r="34" spans="1:41" x14ac:dyDescent="0.25">
      <c r="A34" s="14">
        <v>43689</v>
      </c>
      <c r="B34" t="s">
        <v>260</v>
      </c>
      <c r="C34" s="15">
        <v>2088.5522922</v>
      </c>
      <c r="D34" s="8">
        <v>800924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1525.3810000000001</v>
      </c>
      <c r="L34" s="15">
        <v>0</v>
      </c>
      <c r="M34" s="15">
        <v>935.25300000000004</v>
      </c>
      <c r="N34" s="15">
        <v>0</v>
      </c>
      <c r="O34" s="15">
        <v>102.244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81.629000000000005</v>
      </c>
      <c r="W34" s="15">
        <v>130.20099999999999</v>
      </c>
      <c r="X34" s="15">
        <v>416.851</v>
      </c>
      <c r="Y34" s="15">
        <v>0</v>
      </c>
      <c r="Z34" s="8">
        <v>0</v>
      </c>
      <c r="AA34" s="8">
        <v>0</v>
      </c>
      <c r="AB34" s="8">
        <v>45021</v>
      </c>
      <c r="AC34" s="8">
        <v>12343</v>
      </c>
      <c r="AD34" s="8">
        <v>4242</v>
      </c>
      <c r="AE34" s="8">
        <v>1893</v>
      </c>
      <c r="AF34" s="8">
        <v>41</v>
      </c>
      <c r="AG34" s="8">
        <v>13</v>
      </c>
      <c r="AH34" s="8">
        <v>47</v>
      </c>
      <c r="AI34" s="8">
        <v>47</v>
      </c>
      <c r="AJ34" s="8">
        <v>0</v>
      </c>
      <c r="AK34" s="8">
        <v>157</v>
      </c>
      <c r="AL34" s="8">
        <v>0</v>
      </c>
      <c r="AM34" s="8">
        <v>29</v>
      </c>
      <c r="AN34" s="8">
        <v>0</v>
      </c>
      <c r="AO34">
        <v>0.67437195272154093</v>
      </c>
    </row>
    <row r="35" spans="1:41" x14ac:dyDescent="0.25">
      <c r="A35" s="14">
        <v>43696</v>
      </c>
      <c r="B35" t="s">
        <v>260</v>
      </c>
      <c r="C35" s="15">
        <v>1776.6108254999999</v>
      </c>
      <c r="D35" s="8">
        <v>800924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1380.7550000000001</v>
      </c>
      <c r="L35" s="15">
        <v>0</v>
      </c>
      <c r="M35" s="15">
        <v>667.101</v>
      </c>
      <c r="N35" s="15">
        <v>0</v>
      </c>
      <c r="O35" s="15">
        <v>96.534000000000006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84.471999999999994</v>
      </c>
      <c r="W35" s="15">
        <v>136.55199999999999</v>
      </c>
      <c r="X35" s="15">
        <v>474.851</v>
      </c>
      <c r="Y35" s="15">
        <v>0</v>
      </c>
      <c r="Z35" s="8">
        <v>0</v>
      </c>
      <c r="AA35" s="8">
        <v>0</v>
      </c>
      <c r="AB35" s="8">
        <v>42226</v>
      </c>
      <c r="AC35" s="8">
        <v>16470</v>
      </c>
      <c r="AD35" s="8">
        <v>3893</v>
      </c>
      <c r="AE35" s="8">
        <v>1722</v>
      </c>
      <c r="AF35" s="8">
        <v>39</v>
      </c>
      <c r="AG35" s="8">
        <v>13</v>
      </c>
      <c r="AH35" s="8">
        <v>47</v>
      </c>
      <c r="AI35" s="8">
        <v>47</v>
      </c>
      <c r="AJ35" s="8">
        <v>0</v>
      </c>
      <c r="AK35" s="8">
        <v>157</v>
      </c>
      <c r="AL35" s="8">
        <v>0</v>
      </c>
      <c r="AM35" s="8">
        <v>27</v>
      </c>
      <c r="AN35" s="8">
        <v>0</v>
      </c>
      <c r="AO35">
        <v>0.60114521885858196</v>
      </c>
    </row>
    <row r="36" spans="1:41" x14ac:dyDescent="0.25">
      <c r="A36" s="14">
        <v>43703</v>
      </c>
      <c r="B36" t="s">
        <v>260</v>
      </c>
      <c r="C36" s="15">
        <v>2039.9804532999999</v>
      </c>
      <c r="D36" s="8">
        <v>800924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620.12</v>
      </c>
      <c r="L36" s="15">
        <v>0</v>
      </c>
      <c r="M36" s="15">
        <v>508.82900000000001</v>
      </c>
      <c r="N36" s="15">
        <v>0</v>
      </c>
      <c r="O36" s="15">
        <v>251.52600000000001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90.156999999999996</v>
      </c>
      <c r="W36" s="15">
        <v>139.874</v>
      </c>
      <c r="X36" s="15">
        <v>358.74799999999999</v>
      </c>
      <c r="Y36" s="15">
        <v>0</v>
      </c>
      <c r="Z36" s="8">
        <v>0</v>
      </c>
      <c r="AA36" s="8">
        <v>0</v>
      </c>
      <c r="AB36" s="8">
        <v>42908</v>
      </c>
      <c r="AC36" s="8">
        <v>17833</v>
      </c>
      <c r="AD36" s="8">
        <v>4471</v>
      </c>
      <c r="AE36" s="8">
        <v>2209</v>
      </c>
      <c r="AF36" s="8">
        <v>39</v>
      </c>
      <c r="AG36" s="8">
        <v>13</v>
      </c>
      <c r="AH36" s="8">
        <v>47</v>
      </c>
      <c r="AI36" s="8">
        <v>47</v>
      </c>
      <c r="AJ36" s="8">
        <v>0</v>
      </c>
      <c r="AK36" s="8">
        <v>157</v>
      </c>
      <c r="AL36" s="8">
        <v>0</v>
      </c>
      <c r="AM36" s="8">
        <v>27</v>
      </c>
      <c r="AN36" s="8">
        <v>0</v>
      </c>
      <c r="AO36">
        <v>0.62072167038614567</v>
      </c>
    </row>
    <row r="37" spans="1:41" x14ac:dyDescent="0.25">
      <c r="A37" s="14">
        <v>43710</v>
      </c>
      <c r="B37" t="s">
        <v>260</v>
      </c>
      <c r="C37" s="15">
        <v>2400.1203177000002</v>
      </c>
      <c r="D37" s="8">
        <v>645406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847.15099999999995</v>
      </c>
      <c r="N37" s="15">
        <v>0</v>
      </c>
      <c r="O37" s="15">
        <v>167.042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87.811000000000007</v>
      </c>
      <c r="W37" s="15">
        <v>150.93100000000001</v>
      </c>
      <c r="X37" s="15">
        <v>598.76700000000005</v>
      </c>
      <c r="Y37" s="15">
        <v>0</v>
      </c>
      <c r="Z37" s="8">
        <v>0</v>
      </c>
      <c r="AA37" s="8">
        <v>0</v>
      </c>
      <c r="AB37" s="8">
        <v>42896</v>
      </c>
      <c r="AC37" s="8">
        <v>17171</v>
      </c>
      <c r="AD37" s="8">
        <v>4879</v>
      </c>
      <c r="AE37" s="8">
        <v>520</v>
      </c>
      <c r="AF37" s="8">
        <v>39</v>
      </c>
      <c r="AG37" s="8">
        <v>13</v>
      </c>
      <c r="AH37" s="8">
        <v>52</v>
      </c>
      <c r="AI37" s="8">
        <v>52</v>
      </c>
      <c r="AJ37" s="8">
        <v>0</v>
      </c>
      <c r="AK37" s="8">
        <v>108</v>
      </c>
      <c r="AL37" s="8">
        <v>0</v>
      </c>
      <c r="AM37" s="8">
        <v>27</v>
      </c>
      <c r="AN37" s="8">
        <v>0</v>
      </c>
      <c r="AO37">
        <v>0.76548156460241012</v>
      </c>
    </row>
    <row r="38" spans="1:41" x14ac:dyDescent="0.25">
      <c r="A38" s="14">
        <v>43717</v>
      </c>
      <c r="B38" t="s">
        <v>260</v>
      </c>
      <c r="C38" s="15">
        <v>2209.0785933000002</v>
      </c>
      <c r="D38" s="8">
        <v>645406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859.71600000000001</v>
      </c>
      <c r="N38" s="15">
        <v>0</v>
      </c>
      <c r="O38" s="15">
        <v>155.46700000000001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83.231999999999999</v>
      </c>
      <c r="W38" s="15">
        <v>141.30600000000001</v>
      </c>
      <c r="X38" s="15">
        <v>355.20600000000002</v>
      </c>
      <c r="Y38" s="15">
        <v>0</v>
      </c>
      <c r="Z38" s="8">
        <v>0</v>
      </c>
      <c r="AA38" s="8">
        <v>0</v>
      </c>
      <c r="AB38" s="8">
        <v>39165</v>
      </c>
      <c r="AC38" s="8">
        <v>17526</v>
      </c>
      <c r="AD38" s="8">
        <v>3540</v>
      </c>
      <c r="AE38" s="8">
        <v>443</v>
      </c>
      <c r="AF38" s="8">
        <v>42</v>
      </c>
      <c r="AG38" s="8">
        <v>13</v>
      </c>
      <c r="AH38" s="8">
        <v>52</v>
      </c>
      <c r="AI38" s="8">
        <v>52</v>
      </c>
      <c r="AJ38" s="8">
        <v>0</v>
      </c>
      <c r="AK38" s="8">
        <v>108</v>
      </c>
      <c r="AL38" s="8">
        <v>0</v>
      </c>
      <c r="AM38" s="8">
        <v>26</v>
      </c>
      <c r="AN38" s="8">
        <v>0</v>
      </c>
      <c r="AO38">
        <v>0.70281252149990037</v>
      </c>
    </row>
    <row r="39" spans="1:41" x14ac:dyDescent="0.25">
      <c r="A39" s="14">
        <v>43724</v>
      </c>
      <c r="B39" t="s">
        <v>260</v>
      </c>
      <c r="C39" s="15">
        <v>2719.6609991999999</v>
      </c>
      <c r="D39" s="8">
        <v>645406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755.44799999999998</v>
      </c>
      <c r="N39" s="15">
        <v>143.95400000000001</v>
      </c>
      <c r="O39" s="15">
        <v>166.892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90.483999999999995</v>
      </c>
      <c r="W39" s="15">
        <v>152.084</v>
      </c>
      <c r="X39" s="15">
        <v>661.41200000000003</v>
      </c>
      <c r="Y39" s="15">
        <v>0</v>
      </c>
      <c r="Z39" s="8">
        <v>0</v>
      </c>
      <c r="AA39" s="8">
        <v>0</v>
      </c>
      <c r="AB39" s="8">
        <v>52273</v>
      </c>
      <c r="AC39" s="8">
        <v>16849</v>
      </c>
      <c r="AD39" s="8">
        <v>4107</v>
      </c>
      <c r="AE39" s="8">
        <v>21343</v>
      </c>
      <c r="AF39" s="8">
        <v>43</v>
      </c>
      <c r="AG39" s="8">
        <v>14</v>
      </c>
      <c r="AH39" s="8">
        <v>52</v>
      </c>
      <c r="AI39" s="8">
        <v>52</v>
      </c>
      <c r="AJ39" s="8">
        <v>0</v>
      </c>
      <c r="AK39" s="8">
        <v>108</v>
      </c>
      <c r="AL39" s="8">
        <v>0</v>
      </c>
      <c r="AM39" s="8">
        <v>23</v>
      </c>
      <c r="AN39" s="8">
        <v>0</v>
      </c>
      <c r="AO39">
        <v>0.7687144939579037</v>
      </c>
    </row>
    <row r="40" spans="1:41" x14ac:dyDescent="0.25">
      <c r="A40" s="14">
        <v>43731</v>
      </c>
      <c r="B40" t="s">
        <v>260</v>
      </c>
      <c r="C40" s="15">
        <v>3286.1407745000001</v>
      </c>
      <c r="D40" s="8">
        <v>645406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600.6</v>
      </c>
      <c r="N40" s="15">
        <v>191.94800000000001</v>
      </c>
      <c r="O40" s="15">
        <v>234.58600000000001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100.94499999999999</v>
      </c>
      <c r="W40" s="15">
        <v>154.053</v>
      </c>
      <c r="X40" s="15">
        <v>818.78599999999994</v>
      </c>
      <c r="Y40" s="15">
        <v>0</v>
      </c>
      <c r="Z40" s="8">
        <v>0</v>
      </c>
      <c r="AA40" s="8">
        <v>0</v>
      </c>
      <c r="AB40" s="8">
        <v>51902</v>
      </c>
      <c r="AC40" s="8">
        <v>18375</v>
      </c>
      <c r="AD40" s="8">
        <v>4405</v>
      </c>
      <c r="AE40" s="8">
        <v>10574</v>
      </c>
      <c r="AF40" s="8">
        <v>42</v>
      </c>
      <c r="AG40" s="8">
        <v>14</v>
      </c>
      <c r="AH40" s="8">
        <v>52</v>
      </c>
      <c r="AI40" s="8">
        <v>52</v>
      </c>
      <c r="AJ40" s="8">
        <v>0</v>
      </c>
      <c r="AK40" s="8">
        <v>108</v>
      </c>
      <c r="AL40" s="8">
        <v>0</v>
      </c>
      <c r="AM40" s="8">
        <v>24</v>
      </c>
      <c r="AN40" s="8">
        <v>0</v>
      </c>
      <c r="AO40">
        <v>0.91091880735643038</v>
      </c>
    </row>
    <row r="41" spans="1:41" x14ac:dyDescent="0.25">
      <c r="A41" s="14">
        <v>43738</v>
      </c>
      <c r="B41" t="s">
        <v>260</v>
      </c>
      <c r="C41" s="15">
        <v>2595.6002432999999</v>
      </c>
      <c r="D41" s="8">
        <v>645406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109.566</v>
      </c>
      <c r="N41" s="15">
        <v>16.363</v>
      </c>
      <c r="O41" s="15">
        <v>225.172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118.617</v>
      </c>
      <c r="W41" s="15">
        <v>182.53299999999999</v>
      </c>
      <c r="X41" s="15">
        <v>726.95399999999995</v>
      </c>
      <c r="Y41" s="15">
        <v>0</v>
      </c>
      <c r="Z41" s="8">
        <v>0</v>
      </c>
      <c r="AA41" s="8">
        <v>0</v>
      </c>
      <c r="AB41" s="8">
        <v>47087</v>
      </c>
      <c r="AC41" s="8">
        <v>19402</v>
      </c>
      <c r="AD41" s="8">
        <v>3750</v>
      </c>
      <c r="AE41" s="8">
        <v>725</v>
      </c>
      <c r="AF41" s="8">
        <v>42</v>
      </c>
      <c r="AG41" s="8">
        <v>14</v>
      </c>
      <c r="AH41" s="8">
        <v>52</v>
      </c>
      <c r="AI41" s="8">
        <v>52</v>
      </c>
      <c r="AJ41" s="8">
        <v>0</v>
      </c>
      <c r="AK41" s="8">
        <v>108</v>
      </c>
      <c r="AL41" s="8">
        <v>0</v>
      </c>
      <c r="AM41" s="8">
        <v>24</v>
      </c>
      <c r="AN41" s="8">
        <v>0</v>
      </c>
      <c r="AO41">
        <v>0.78393452552653309</v>
      </c>
    </row>
    <row r="42" spans="1:41" x14ac:dyDescent="0.25">
      <c r="A42" s="14">
        <v>43745</v>
      </c>
      <c r="B42" t="s">
        <v>260</v>
      </c>
      <c r="C42" s="15">
        <v>2091.1566938999999</v>
      </c>
      <c r="D42" s="8">
        <v>812163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15.987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108.628</v>
      </c>
      <c r="W42" s="15">
        <v>167.03100000000001</v>
      </c>
      <c r="X42" s="15">
        <v>687.14099999999996</v>
      </c>
      <c r="Y42" s="15">
        <v>0</v>
      </c>
      <c r="Z42" s="8">
        <v>0</v>
      </c>
      <c r="AA42" s="8">
        <v>0</v>
      </c>
      <c r="AB42" s="8">
        <v>56364</v>
      </c>
      <c r="AC42" s="8">
        <v>21576</v>
      </c>
      <c r="AD42" s="8">
        <v>4352</v>
      </c>
      <c r="AE42" s="8">
        <v>640</v>
      </c>
      <c r="AF42" s="8">
        <v>43</v>
      </c>
      <c r="AG42" s="8">
        <v>13</v>
      </c>
      <c r="AH42" s="8">
        <v>46</v>
      </c>
      <c r="AI42" s="8">
        <v>46</v>
      </c>
      <c r="AJ42" s="8">
        <v>0</v>
      </c>
      <c r="AK42" s="8">
        <v>148</v>
      </c>
      <c r="AL42" s="8">
        <v>30</v>
      </c>
      <c r="AM42" s="8">
        <v>21</v>
      </c>
      <c r="AN42" s="8">
        <v>0</v>
      </c>
      <c r="AO42">
        <v>0.76727331128898968</v>
      </c>
    </row>
    <row r="43" spans="1:41" x14ac:dyDescent="0.25">
      <c r="A43" s="14">
        <v>43752</v>
      </c>
      <c r="B43" t="s">
        <v>260</v>
      </c>
      <c r="C43" s="15">
        <v>2628.4198000000001</v>
      </c>
      <c r="D43" s="8">
        <v>812163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66.528999999999996</v>
      </c>
      <c r="W43" s="15">
        <v>99.034000000000006</v>
      </c>
      <c r="X43" s="15">
        <v>810.32799999999997</v>
      </c>
      <c r="Y43" s="15">
        <v>0</v>
      </c>
      <c r="Z43" s="8">
        <v>0</v>
      </c>
      <c r="AA43" s="8">
        <v>0</v>
      </c>
      <c r="AB43" s="8">
        <v>58470</v>
      </c>
      <c r="AC43" s="8">
        <v>22051</v>
      </c>
      <c r="AD43" s="8">
        <v>3751</v>
      </c>
      <c r="AE43" s="8">
        <v>476</v>
      </c>
      <c r="AF43" s="8">
        <v>43</v>
      </c>
      <c r="AG43" s="8">
        <v>15</v>
      </c>
      <c r="AH43" s="8">
        <v>46</v>
      </c>
      <c r="AI43" s="8">
        <v>46</v>
      </c>
      <c r="AJ43" s="8">
        <v>0</v>
      </c>
      <c r="AK43" s="8">
        <v>148</v>
      </c>
      <c r="AL43" s="8">
        <v>30</v>
      </c>
      <c r="AM43" s="8">
        <v>17</v>
      </c>
      <c r="AN43" s="8">
        <v>0</v>
      </c>
      <c r="AO43">
        <v>0.82916739333810396</v>
      </c>
    </row>
    <row r="44" spans="1:41" x14ac:dyDescent="0.25">
      <c r="A44" s="14">
        <v>43759</v>
      </c>
      <c r="B44" t="s">
        <v>260</v>
      </c>
      <c r="C44" s="15">
        <v>3030.4119999999998</v>
      </c>
      <c r="D44" s="8">
        <v>812163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57.058</v>
      </c>
      <c r="W44" s="15">
        <v>56.149000000000001</v>
      </c>
      <c r="X44" s="15">
        <v>821.702</v>
      </c>
      <c r="Y44" s="15">
        <v>0</v>
      </c>
      <c r="Z44" s="8">
        <v>0</v>
      </c>
      <c r="AA44" s="8">
        <v>0</v>
      </c>
      <c r="AB44" s="8">
        <v>61524</v>
      </c>
      <c r="AC44" s="8">
        <v>21690</v>
      </c>
      <c r="AD44" s="8">
        <v>3679</v>
      </c>
      <c r="AE44" s="8">
        <v>458</v>
      </c>
      <c r="AF44" s="8">
        <v>42</v>
      </c>
      <c r="AG44" s="8">
        <v>13</v>
      </c>
      <c r="AH44" s="8">
        <v>46</v>
      </c>
      <c r="AI44" s="8">
        <v>46</v>
      </c>
      <c r="AJ44" s="8">
        <v>0</v>
      </c>
      <c r="AK44" s="8">
        <v>148</v>
      </c>
      <c r="AL44" s="8">
        <v>30</v>
      </c>
      <c r="AM44" s="8">
        <v>17</v>
      </c>
      <c r="AN44" s="8">
        <v>0</v>
      </c>
      <c r="AO44">
        <v>0.91909874276377446</v>
      </c>
    </row>
    <row r="45" spans="1:41" x14ac:dyDescent="0.25">
      <c r="A45" s="14">
        <v>43766</v>
      </c>
      <c r="B45" t="s">
        <v>260</v>
      </c>
      <c r="C45" s="15">
        <v>2893.9313999999999</v>
      </c>
      <c r="D45" s="8">
        <v>812163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55.823999999999998</v>
      </c>
      <c r="W45" s="15">
        <v>39.332000000000001</v>
      </c>
      <c r="X45" s="15">
        <v>539.49599999999998</v>
      </c>
      <c r="Y45" s="15">
        <v>0</v>
      </c>
      <c r="Z45" s="8">
        <v>0</v>
      </c>
      <c r="AA45" s="8">
        <v>0</v>
      </c>
      <c r="AB45" s="8">
        <v>58276</v>
      </c>
      <c r="AC45" s="8">
        <v>24798</v>
      </c>
      <c r="AD45" s="8">
        <v>3595</v>
      </c>
      <c r="AE45" s="8">
        <v>394</v>
      </c>
      <c r="AF45" s="8">
        <v>42</v>
      </c>
      <c r="AG45" s="8">
        <v>13</v>
      </c>
      <c r="AH45" s="8">
        <v>46</v>
      </c>
      <c r="AI45" s="8">
        <v>46</v>
      </c>
      <c r="AJ45" s="8">
        <v>0</v>
      </c>
      <c r="AK45" s="8">
        <v>148</v>
      </c>
      <c r="AL45" s="8">
        <v>30</v>
      </c>
      <c r="AM45" s="8">
        <v>16</v>
      </c>
      <c r="AN45" s="8">
        <v>0</v>
      </c>
      <c r="AO45">
        <v>0.8585968112168505</v>
      </c>
    </row>
    <row r="46" spans="1:41" x14ac:dyDescent="0.25">
      <c r="A46" s="14">
        <v>43773</v>
      </c>
      <c r="B46" t="s">
        <v>260</v>
      </c>
      <c r="C46" s="15">
        <v>3303.7620000000002</v>
      </c>
      <c r="D46" s="8">
        <v>821722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62.975000000000001</v>
      </c>
      <c r="W46" s="15">
        <v>46.73</v>
      </c>
      <c r="X46" s="15">
        <v>666.49599999999998</v>
      </c>
      <c r="Y46" s="15">
        <v>0</v>
      </c>
      <c r="Z46" s="8">
        <v>0</v>
      </c>
      <c r="AA46" s="8">
        <v>0</v>
      </c>
      <c r="AB46" s="8">
        <v>60584</v>
      </c>
      <c r="AC46" s="8">
        <v>24475</v>
      </c>
      <c r="AD46" s="8">
        <v>4318</v>
      </c>
      <c r="AE46" s="8">
        <v>603</v>
      </c>
      <c r="AF46" s="8">
        <v>43</v>
      </c>
      <c r="AG46" s="8">
        <v>14</v>
      </c>
      <c r="AH46" s="8">
        <v>51</v>
      </c>
      <c r="AI46" s="8">
        <v>51</v>
      </c>
      <c r="AJ46" s="8">
        <v>0</v>
      </c>
      <c r="AK46" s="8">
        <v>176</v>
      </c>
      <c r="AL46" s="8">
        <v>1</v>
      </c>
      <c r="AM46" s="8">
        <v>14</v>
      </c>
      <c r="AN46" s="8">
        <v>0</v>
      </c>
      <c r="AO46">
        <v>0.97910148899010052</v>
      </c>
    </row>
    <row r="47" spans="1:41" x14ac:dyDescent="0.25">
      <c r="A47" s="14">
        <v>43780</v>
      </c>
      <c r="B47" t="s">
        <v>260</v>
      </c>
      <c r="C47" s="15">
        <v>3343.6831999999999</v>
      </c>
      <c r="D47" s="8">
        <v>821722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86.745999999999995</v>
      </c>
      <c r="W47" s="15">
        <v>87.016999999999996</v>
      </c>
      <c r="X47" s="15">
        <v>624.49599999999998</v>
      </c>
      <c r="Y47" s="15">
        <v>0</v>
      </c>
      <c r="Z47" s="8">
        <v>0</v>
      </c>
      <c r="AA47" s="8">
        <v>0</v>
      </c>
      <c r="AB47" s="8">
        <v>60597</v>
      </c>
      <c r="AC47" s="8">
        <v>25105</v>
      </c>
      <c r="AD47" s="8">
        <v>4064</v>
      </c>
      <c r="AE47" s="8">
        <v>729</v>
      </c>
      <c r="AF47" s="8">
        <v>43</v>
      </c>
      <c r="AG47" s="8">
        <v>15</v>
      </c>
      <c r="AH47" s="8">
        <v>51</v>
      </c>
      <c r="AI47" s="8">
        <v>51</v>
      </c>
      <c r="AJ47" s="8">
        <v>0</v>
      </c>
      <c r="AK47" s="8">
        <v>176</v>
      </c>
      <c r="AL47" s="8">
        <v>1</v>
      </c>
      <c r="AM47" s="8">
        <v>14</v>
      </c>
      <c r="AN47" s="8">
        <v>0</v>
      </c>
      <c r="AO47">
        <v>0.9514553891112828</v>
      </c>
    </row>
    <row r="48" spans="1:41" x14ac:dyDescent="0.25">
      <c r="A48" s="14">
        <v>43787</v>
      </c>
      <c r="B48" t="s">
        <v>260</v>
      </c>
      <c r="C48" s="15">
        <v>3508.569</v>
      </c>
      <c r="D48" s="8">
        <v>821722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104.748</v>
      </c>
      <c r="W48" s="15">
        <v>96.447999999999993</v>
      </c>
      <c r="X48" s="15">
        <v>895.61800000000005</v>
      </c>
      <c r="Y48" s="15">
        <v>0</v>
      </c>
      <c r="Z48" s="8">
        <v>0</v>
      </c>
      <c r="AA48" s="8">
        <v>0</v>
      </c>
      <c r="AB48" s="8">
        <v>62180</v>
      </c>
      <c r="AC48" s="8">
        <v>26791</v>
      </c>
      <c r="AD48" s="8">
        <v>4339</v>
      </c>
      <c r="AE48" s="8">
        <v>482</v>
      </c>
      <c r="AF48" s="8">
        <v>43</v>
      </c>
      <c r="AG48" s="8">
        <v>14</v>
      </c>
      <c r="AH48" s="8">
        <v>51</v>
      </c>
      <c r="AI48" s="8">
        <v>51</v>
      </c>
      <c r="AJ48" s="8">
        <v>0</v>
      </c>
      <c r="AK48" s="8">
        <v>176</v>
      </c>
      <c r="AL48" s="8">
        <v>1</v>
      </c>
      <c r="AM48" s="8">
        <v>13</v>
      </c>
      <c r="AN48" s="8">
        <v>0</v>
      </c>
      <c r="AO48">
        <v>0.9671392217975886</v>
      </c>
    </row>
    <row r="49" spans="1:41" x14ac:dyDescent="0.25">
      <c r="A49" s="14">
        <v>43794</v>
      </c>
      <c r="B49" t="s">
        <v>260</v>
      </c>
      <c r="C49" s="15">
        <v>4228.7539999999999</v>
      </c>
      <c r="D49" s="8">
        <v>821722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117.30800000000001</v>
      </c>
      <c r="W49" s="15">
        <v>98.281999999999996</v>
      </c>
      <c r="X49" s="15">
        <v>1066.1695</v>
      </c>
      <c r="Y49" s="15">
        <v>0</v>
      </c>
      <c r="Z49" s="8">
        <v>0</v>
      </c>
      <c r="AA49" s="8">
        <v>0</v>
      </c>
      <c r="AB49" s="8">
        <v>70223</v>
      </c>
      <c r="AC49" s="8">
        <v>26191</v>
      </c>
      <c r="AD49" s="8">
        <v>4299</v>
      </c>
      <c r="AE49" s="8">
        <v>577</v>
      </c>
      <c r="AF49" s="8">
        <v>41</v>
      </c>
      <c r="AG49" s="8">
        <v>13</v>
      </c>
      <c r="AH49" s="8">
        <v>51</v>
      </c>
      <c r="AI49" s="8">
        <v>51</v>
      </c>
      <c r="AJ49" s="8">
        <v>0</v>
      </c>
      <c r="AK49" s="8">
        <v>176</v>
      </c>
      <c r="AL49" s="8">
        <v>1</v>
      </c>
      <c r="AM49" s="8">
        <v>9</v>
      </c>
      <c r="AN49" s="8">
        <v>0</v>
      </c>
      <c r="AO49">
        <v>1.1028830165823735</v>
      </c>
    </row>
    <row r="50" spans="1:41" x14ac:dyDescent="0.25">
      <c r="A50" s="14">
        <v>43801</v>
      </c>
      <c r="B50" t="s">
        <v>260</v>
      </c>
      <c r="C50" s="15">
        <v>4923.6319999999996</v>
      </c>
      <c r="D50" s="8">
        <v>672256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133.49600000000001</v>
      </c>
      <c r="W50" s="15">
        <v>120.29600000000001</v>
      </c>
      <c r="X50" s="15">
        <v>498.67349999999999</v>
      </c>
      <c r="Y50" s="15">
        <v>0</v>
      </c>
      <c r="Z50" s="8">
        <v>0</v>
      </c>
      <c r="AA50" s="8">
        <v>0</v>
      </c>
      <c r="AB50" s="8">
        <v>53142</v>
      </c>
      <c r="AC50" s="8">
        <v>16129</v>
      </c>
      <c r="AD50" s="8">
        <v>3905</v>
      </c>
      <c r="AE50" s="8">
        <v>658</v>
      </c>
      <c r="AF50" s="8">
        <v>41</v>
      </c>
      <c r="AG50" s="8">
        <v>14</v>
      </c>
      <c r="AH50" s="8">
        <v>52</v>
      </c>
      <c r="AI50" s="8">
        <v>52</v>
      </c>
      <c r="AJ50" s="8">
        <v>0</v>
      </c>
      <c r="AK50" s="8">
        <v>181</v>
      </c>
      <c r="AL50" s="8">
        <v>573</v>
      </c>
      <c r="AM50" s="8">
        <v>9</v>
      </c>
      <c r="AN50" s="8">
        <v>0</v>
      </c>
      <c r="AO50">
        <v>1.2787841625249941</v>
      </c>
    </row>
    <row r="51" spans="1:41" x14ac:dyDescent="0.25">
      <c r="A51" s="14">
        <v>43808</v>
      </c>
      <c r="B51" t="s">
        <v>260</v>
      </c>
      <c r="C51" s="15">
        <v>5410.9359999999997</v>
      </c>
      <c r="D51" s="8">
        <v>672256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128.24600000000001</v>
      </c>
      <c r="W51" s="15">
        <v>104.623</v>
      </c>
      <c r="X51" s="15">
        <v>618.22500000000002</v>
      </c>
      <c r="Y51" s="15">
        <v>0</v>
      </c>
      <c r="Z51" s="8">
        <v>0</v>
      </c>
      <c r="AA51" s="8">
        <v>0</v>
      </c>
      <c r="AB51" s="8">
        <v>58066</v>
      </c>
      <c r="AC51" s="8">
        <v>38031</v>
      </c>
      <c r="AD51" s="8">
        <v>4754</v>
      </c>
      <c r="AE51" s="8">
        <v>690</v>
      </c>
      <c r="AF51" s="8">
        <v>43</v>
      </c>
      <c r="AG51" s="8">
        <v>15</v>
      </c>
      <c r="AH51" s="8">
        <v>52</v>
      </c>
      <c r="AI51" s="8">
        <v>52</v>
      </c>
      <c r="AJ51" s="8">
        <v>0</v>
      </c>
      <c r="AK51" s="8">
        <v>181</v>
      </c>
      <c r="AL51" s="8">
        <v>573</v>
      </c>
      <c r="AM51" s="8">
        <v>9</v>
      </c>
      <c r="AN51" s="8">
        <v>0</v>
      </c>
      <c r="AO51">
        <v>1.4284828697822922</v>
      </c>
    </row>
    <row r="52" spans="1:41" x14ac:dyDescent="0.25">
      <c r="A52" s="14">
        <v>43815</v>
      </c>
      <c r="B52" t="s">
        <v>260</v>
      </c>
      <c r="C52" s="15">
        <v>5673.9470000000001</v>
      </c>
      <c r="D52" s="8">
        <v>672256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98.010999999999996</v>
      </c>
      <c r="W52" s="15">
        <v>67.501999999999995</v>
      </c>
      <c r="X52" s="15">
        <v>413.94450000000001</v>
      </c>
      <c r="Y52" s="15">
        <v>0</v>
      </c>
      <c r="Z52" s="8">
        <v>0</v>
      </c>
      <c r="AA52" s="8">
        <v>0</v>
      </c>
      <c r="AB52" s="8">
        <v>87947</v>
      </c>
      <c r="AC52" s="8">
        <v>32598</v>
      </c>
      <c r="AD52" s="8">
        <v>1698</v>
      </c>
      <c r="AE52" s="8">
        <v>562</v>
      </c>
      <c r="AF52" s="8">
        <v>40</v>
      </c>
      <c r="AG52" s="8">
        <v>14</v>
      </c>
      <c r="AH52" s="8">
        <v>52</v>
      </c>
      <c r="AI52" s="8">
        <v>52</v>
      </c>
      <c r="AJ52" s="8">
        <v>0</v>
      </c>
      <c r="AK52" s="8">
        <v>181</v>
      </c>
      <c r="AL52" s="8">
        <v>573</v>
      </c>
      <c r="AM52" s="8">
        <v>9</v>
      </c>
      <c r="AN52" s="8">
        <v>0</v>
      </c>
      <c r="AO52">
        <v>1.5767726480301096</v>
      </c>
    </row>
    <row r="53" spans="1:41" x14ac:dyDescent="0.25">
      <c r="A53" s="14">
        <v>43822</v>
      </c>
      <c r="B53" t="s">
        <v>260</v>
      </c>
      <c r="C53" s="15">
        <v>5300.9369999999999</v>
      </c>
      <c r="D53" s="8">
        <v>672256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65.742999999999995</v>
      </c>
      <c r="W53" s="15">
        <v>40.04</v>
      </c>
      <c r="X53" s="15">
        <v>324.8415</v>
      </c>
      <c r="Y53" s="15">
        <v>0</v>
      </c>
      <c r="Z53" s="8">
        <v>0</v>
      </c>
      <c r="AA53" s="8">
        <v>0</v>
      </c>
      <c r="AB53" s="8">
        <v>59084</v>
      </c>
      <c r="AC53" s="8">
        <v>18676</v>
      </c>
      <c r="AD53" s="8">
        <v>3056</v>
      </c>
      <c r="AE53" s="8">
        <v>508</v>
      </c>
      <c r="AF53" s="8">
        <v>41</v>
      </c>
      <c r="AG53" s="8">
        <v>13</v>
      </c>
      <c r="AH53" s="8">
        <v>52</v>
      </c>
      <c r="AI53" s="8">
        <v>52</v>
      </c>
      <c r="AJ53" s="8">
        <v>0</v>
      </c>
      <c r="AK53" s="8">
        <v>181</v>
      </c>
      <c r="AL53" s="8">
        <v>573</v>
      </c>
      <c r="AM53" s="8">
        <v>7</v>
      </c>
      <c r="AN53" s="8">
        <v>0</v>
      </c>
      <c r="AO53">
        <v>1.7796847739486856</v>
      </c>
    </row>
    <row r="54" spans="1:41" x14ac:dyDescent="0.25">
      <c r="A54" s="14">
        <v>43829</v>
      </c>
      <c r="B54" t="s">
        <v>260</v>
      </c>
      <c r="C54" s="15">
        <v>9136.7279999999992</v>
      </c>
      <c r="D54" s="8">
        <v>672256</v>
      </c>
      <c r="E54" s="15">
        <v>0</v>
      </c>
      <c r="F54" s="15">
        <v>0</v>
      </c>
      <c r="G54" s="15">
        <v>0.3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134.43</v>
      </c>
      <c r="W54" s="15">
        <v>121.203</v>
      </c>
      <c r="X54" s="15">
        <v>1048.5150000000001</v>
      </c>
      <c r="Y54" s="15">
        <v>0</v>
      </c>
      <c r="Z54" s="8">
        <v>0</v>
      </c>
      <c r="AA54" s="8">
        <v>0</v>
      </c>
      <c r="AB54" s="8">
        <v>73007</v>
      </c>
      <c r="AC54" s="8">
        <v>8829</v>
      </c>
      <c r="AD54" s="8">
        <v>5093</v>
      </c>
      <c r="AE54" s="8">
        <v>444</v>
      </c>
      <c r="AF54" s="8">
        <v>39</v>
      </c>
      <c r="AG54" s="8">
        <v>14</v>
      </c>
      <c r="AH54" s="8">
        <v>52</v>
      </c>
      <c r="AI54" s="8">
        <v>52</v>
      </c>
      <c r="AJ54" s="8">
        <v>0</v>
      </c>
      <c r="AK54" s="8">
        <v>181</v>
      </c>
      <c r="AL54" s="8">
        <v>573</v>
      </c>
      <c r="AM54" s="8">
        <v>6</v>
      </c>
      <c r="AN54" s="8">
        <v>0</v>
      </c>
      <c r="AO54">
        <v>2.8298591742228973</v>
      </c>
    </row>
    <row r="55" spans="1:41" x14ac:dyDescent="0.25">
      <c r="A55" s="14">
        <v>43836</v>
      </c>
      <c r="B55" t="s">
        <v>260</v>
      </c>
      <c r="C55" s="15">
        <v>4326.2790000000005</v>
      </c>
      <c r="D55" s="8">
        <v>843492</v>
      </c>
      <c r="E55" s="15">
        <v>785.38900000000001</v>
      </c>
      <c r="F55" s="15">
        <v>0</v>
      </c>
      <c r="G55" s="15">
        <v>686.24300000000005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158.69300000000001</v>
      </c>
      <c r="W55" s="15">
        <v>150.047</v>
      </c>
      <c r="X55" s="15">
        <v>741.68299999999999</v>
      </c>
      <c r="Y55" s="15">
        <v>0</v>
      </c>
      <c r="Z55" s="8">
        <v>0</v>
      </c>
      <c r="AA55" s="8">
        <v>0</v>
      </c>
      <c r="AB55" s="8">
        <v>84552</v>
      </c>
      <c r="AC55" s="8">
        <v>24279</v>
      </c>
      <c r="AD55" s="8">
        <v>1019</v>
      </c>
      <c r="AE55" s="8">
        <v>601</v>
      </c>
      <c r="AF55" s="8">
        <v>39</v>
      </c>
      <c r="AG55" s="8">
        <v>12</v>
      </c>
      <c r="AH55" s="8">
        <v>34</v>
      </c>
      <c r="AI55" s="8">
        <v>34</v>
      </c>
      <c r="AJ55" s="8">
        <v>0</v>
      </c>
      <c r="AK55" s="8">
        <v>417.25</v>
      </c>
      <c r="AL55" s="8">
        <v>8.5</v>
      </c>
      <c r="AM55" s="8">
        <v>7</v>
      </c>
      <c r="AN55" s="8">
        <v>0</v>
      </c>
      <c r="AO55">
        <v>1.3332321546319981</v>
      </c>
    </row>
    <row r="56" spans="1:41" x14ac:dyDescent="0.25">
      <c r="A56" s="14">
        <v>43843</v>
      </c>
      <c r="B56" t="s">
        <v>260</v>
      </c>
      <c r="C56" s="15">
        <v>3749.933</v>
      </c>
      <c r="D56" s="8">
        <v>843492</v>
      </c>
      <c r="E56" s="15">
        <v>3306.6819999999998</v>
      </c>
      <c r="F56" s="15">
        <v>0</v>
      </c>
      <c r="G56" s="15">
        <v>2541.2399999999998</v>
      </c>
      <c r="H56" s="15">
        <v>0</v>
      </c>
      <c r="I56" s="15">
        <v>15248.864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192.465</v>
      </c>
      <c r="W56" s="15">
        <v>172.15799999999999</v>
      </c>
      <c r="X56" s="15">
        <v>1005.6925</v>
      </c>
      <c r="Y56" s="15">
        <v>0</v>
      </c>
      <c r="Z56" s="8">
        <v>0</v>
      </c>
      <c r="AA56" s="8">
        <v>0</v>
      </c>
      <c r="AB56" s="8">
        <v>69611</v>
      </c>
      <c r="AC56" s="8">
        <v>25298</v>
      </c>
      <c r="AD56" s="8">
        <v>2547</v>
      </c>
      <c r="AE56" s="8">
        <v>459</v>
      </c>
      <c r="AF56" s="8">
        <v>42</v>
      </c>
      <c r="AG56" s="8">
        <v>13</v>
      </c>
      <c r="AH56" s="8">
        <v>34</v>
      </c>
      <c r="AI56" s="8">
        <v>34</v>
      </c>
      <c r="AJ56" s="8">
        <v>0</v>
      </c>
      <c r="AK56" s="8">
        <v>417.25</v>
      </c>
      <c r="AL56" s="8">
        <v>8.5</v>
      </c>
      <c r="AM56" s="8">
        <v>7</v>
      </c>
      <c r="AN56" s="8">
        <v>0</v>
      </c>
      <c r="AO56">
        <v>1.3050448315133096</v>
      </c>
    </row>
    <row r="57" spans="1:41" x14ac:dyDescent="0.25">
      <c r="A57" s="14">
        <v>43850</v>
      </c>
      <c r="B57" t="s">
        <v>260</v>
      </c>
      <c r="C57" s="15">
        <v>3372.596</v>
      </c>
      <c r="D57" s="8">
        <v>843492</v>
      </c>
      <c r="E57" s="15">
        <v>3143.5650000000001</v>
      </c>
      <c r="F57" s="15">
        <v>0</v>
      </c>
      <c r="G57" s="15">
        <v>2679.337</v>
      </c>
      <c r="H57" s="15">
        <v>0</v>
      </c>
      <c r="I57" s="15">
        <v>50399.37</v>
      </c>
      <c r="J57" s="15">
        <v>0</v>
      </c>
      <c r="K57" s="15">
        <v>0</v>
      </c>
      <c r="L57" s="15">
        <v>35.883000000000003</v>
      </c>
      <c r="M57" s="15">
        <v>4571.1790000000001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187.245</v>
      </c>
      <c r="W57" s="15">
        <v>194.99199999999999</v>
      </c>
      <c r="X57" s="15">
        <v>3040.8510000000001</v>
      </c>
      <c r="Y57" s="15">
        <v>0</v>
      </c>
      <c r="Z57" s="8">
        <v>0</v>
      </c>
      <c r="AA57" s="8">
        <v>0</v>
      </c>
      <c r="AB57" s="8">
        <v>71139</v>
      </c>
      <c r="AC57" s="8">
        <v>33108</v>
      </c>
      <c r="AD57" s="8">
        <v>7980</v>
      </c>
      <c r="AE57" s="8">
        <v>481</v>
      </c>
      <c r="AF57" s="8">
        <v>43</v>
      </c>
      <c r="AG57" s="8">
        <v>13</v>
      </c>
      <c r="AH57" s="8">
        <v>34</v>
      </c>
      <c r="AI57" s="8">
        <v>34</v>
      </c>
      <c r="AJ57" s="8">
        <v>0</v>
      </c>
      <c r="AK57" s="8">
        <v>417.25</v>
      </c>
      <c r="AL57" s="8">
        <v>8.5</v>
      </c>
      <c r="AM57" s="8">
        <v>7</v>
      </c>
      <c r="AN57" s="8">
        <v>0</v>
      </c>
      <c r="AO57">
        <v>1.1562374958172117</v>
      </c>
    </row>
    <row r="58" spans="1:41" x14ac:dyDescent="0.25">
      <c r="A58" s="14">
        <v>43857</v>
      </c>
      <c r="B58" t="s">
        <v>260</v>
      </c>
      <c r="C58" s="15">
        <v>3218.8850000000002</v>
      </c>
      <c r="D58" s="8">
        <v>843492</v>
      </c>
      <c r="E58" s="15">
        <v>2858.19</v>
      </c>
      <c r="F58" s="15">
        <v>0</v>
      </c>
      <c r="G58" s="15">
        <v>2595.1550000000002</v>
      </c>
      <c r="H58" s="15">
        <v>0</v>
      </c>
      <c r="I58" s="15">
        <v>33074.021000000001</v>
      </c>
      <c r="J58" s="15">
        <v>0</v>
      </c>
      <c r="K58" s="15">
        <v>0</v>
      </c>
      <c r="L58" s="15">
        <v>698.05799999999999</v>
      </c>
      <c r="M58" s="15">
        <v>10535.236000000001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223.17500000000001</v>
      </c>
      <c r="W58" s="15">
        <v>208.815</v>
      </c>
      <c r="X58" s="15">
        <v>3564.0569999999998</v>
      </c>
      <c r="Y58" s="15">
        <v>0</v>
      </c>
      <c r="Z58" s="8">
        <v>0</v>
      </c>
      <c r="AA58" s="8">
        <v>0</v>
      </c>
      <c r="AB58" s="8">
        <v>69441</v>
      </c>
      <c r="AC58" s="8">
        <v>22242</v>
      </c>
      <c r="AD58" s="8">
        <v>5263</v>
      </c>
      <c r="AE58" s="8">
        <v>593</v>
      </c>
      <c r="AF58" s="8">
        <v>43</v>
      </c>
      <c r="AG58" s="8">
        <v>12</v>
      </c>
      <c r="AH58" s="8">
        <v>34</v>
      </c>
      <c r="AI58" s="8">
        <v>34</v>
      </c>
      <c r="AJ58" s="8">
        <v>0</v>
      </c>
      <c r="AK58" s="8">
        <v>417.25</v>
      </c>
      <c r="AL58" s="8">
        <v>8.5</v>
      </c>
      <c r="AM58" s="8">
        <v>8</v>
      </c>
      <c r="AN58" s="8">
        <v>0</v>
      </c>
      <c r="AO58">
        <v>1.1254323960127175</v>
      </c>
    </row>
    <row r="59" spans="1:41" x14ac:dyDescent="0.25">
      <c r="A59" s="14">
        <v>43864</v>
      </c>
      <c r="B59" t="s">
        <v>260</v>
      </c>
      <c r="C59" s="15">
        <v>3202.8890000000001</v>
      </c>
      <c r="D59" s="8">
        <v>847335</v>
      </c>
      <c r="E59" s="15">
        <v>2824.201</v>
      </c>
      <c r="F59" s="15">
        <v>0</v>
      </c>
      <c r="G59" s="15">
        <v>2771.2249999999999</v>
      </c>
      <c r="H59" s="15">
        <v>0</v>
      </c>
      <c r="I59" s="15">
        <v>22932.481</v>
      </c>
      <c r="J59" s="15">
        <v>0</v>
      </c>
      <c r="K59" s="15">
        <v>0</v>
      </c>
      <c r="L59" s="15">
        <v>1725.59</v>
      </c>
      <c r="M59" s="15">
        <v>7112.3959999999997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212.36699999999999</v>
      </c>
      <c r="W59" s="15">
        <v>218.06899999999999</v>
      </c>
      <c r="X59" s="15">
        <v>3225.0569999999998</v>
      </c>
      <c r="Y59" s="15">
        <v>0</v>
      </c>
      <c r="Z59" s="8">
        <v>0</v>
      </c>
      <c r="AA59" s="8">
        <v>0</v>
      </c>
      <c r="AB59" s="8">
        <v>93041</v>
      </c>
      <c r="AC59" s="8">
        <v>28523</v>
      </c>
      <c r="AD59" s="8">
        <v>6961</v>
      </c>
      <c r="AE59" s="8">
        <v>647</v>
      </c>
      <c r="AF59" s="8">
        <v>41</v>
      </c>
      <c r="AG59" s="8">
        <v>12</v>
      </c>
      <c r="AH59" s="8">
        <v>71.5</v>
      </c>
      <c r="AI59" s="8">
        <v>71.5</v>
      </c>
      <c r="AJ59" s="8">
        <v>0</v>
      </c>
      <c r="AK59" s="8">
        <v>403.5</v>
      </c>
      <c r="AL59" s="8">
        <v>0</v>
      </c>
      <c r="AM59" s="8">
        <v>6</v>
      </c>
      <c r="AN59" s="8">
        <v>0</v>
      </c>
      <c r="AO59">
        <v>1.0568812448905334</v>
      </c>
    </row>
    <row r="60" spans="1:41" x14ac:dyDescent="0.25">
      <c r="A60" s="14">
        <v>43871</v>
      </c>
      <c r="B60" t="s">
        <v>260</v>
      </c>
      <c r="C60" s="15">
        <v>3133.306</v>
      </c>
      <c r="D60" s="8">
        <v>847335</v>
      </c>
      <c r="E60" s="15">
        <v>1914.953</v>
      </c>
      <c r="F60" s="15">
        <v>0</v>
      </c>
      <c r="G60" s="15">
        <v>3222.875</v>
      </c>
      <c r="H60" s="15">
        <v>0</v>
      </c>
      <c r="I60" s="15">
        <v>16997.811000000002</v>
      </c>
      <c r="J60" s="15">
        <v>0</v>
      </c>
      <c r="K60" s="15">
        <v>0</v>
      </c>
      <c r="L60" s="15">
        <v>2396.5230000000001</v>
      </c>
      <c r="M60" s="15">
        <v>4495.8860000000004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210.66200000000001</v>
      </c>
      <c r="W60" s="15">
        <v>221.279</v>
      </c>
      <c r="X60" s="15">
        <v>399.15589999999997</v>
      </c>
      <c r="Y60" s="15">
        <v>0</v>
      </c>
      <c r="Z60" s="8">
        <v>0</v>
      </c>
      <c r="AA60" s="8">
        <v>0</v>
      </c>
      <c r="AB60" s="8">
        <v>70630</v>
      </c>
      <c r="AC60" s="8">
        <v>30221</v>
      </c>
      <c r="AD60" s="8">
        <v>2886</v>
      </c>
      <c r="AE60" s="8">
        <v>652</v>
      </c>
      <c r="AF60" s="8">
        <v>41</v>
      </c>
      <c r="AG60" s="8">
        <v>14</v>
      </c>
      <c r="AH60" s="8">
        <v>71.5</v>
      </c>
      <c r="AI60" s="8">
        <v>71.5</v>
      </c>
      <c r="AJ60" s="8">
        <v>0</v>
      </c>
      <c r="AK60" s="8">
        <v>403.5</v>
      </c>
      <c r="AL60" s="8">
        <v>0</v>
      </c>
      <c r="AM60" s="8">
        <v>9</v>
      </c>
      <c r="AN60" s="15">
        <v>2</v>
      </c>
      <c r="AO60">
        <v>1.1171201699681597</v>
      </c>
    </row>
    <row r="61" spans="1:41" x14ac:dyDescent="0.25">
      <c r="A61" s="14">
        <v>43878</v>
      </c>
      <c r="B61" t="s">
        <v>260</v>
      </c>
      <c r="C61" s="15">
        <v>2822.41</v>
      </c>
      <c r="D61" s="8">
        <v>847335</v>
      </c>
      <c r="E61" s="15">
        <v>1664.973</v>
      </c>
      <c r="F61" s="15">
        <v>0</v>
      </c>
      <c r="G61" s="15">
        <v>3823.2689999999998</v>
      </c>
      <c r="H61" s="15">
        <v>0</v>
      </c>
      <c r="I61" s="15">
        <v>15893.758</v>
      </c>
      <c r="J61" s="15">
        <v>0</v>
      </c>
      <c r="K61" s="15">
        <v>0</v>
      </c>
      <c r="L61" s="15">
        <v>4897.5770000000002</v>
      </c>
      <c r="M61" s="15">
        <v>3248.2939999999999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212.33500000000001</v>
      </c>
      <c r="W61" s="15">
        <v>214.816</v>
      </c>
      <c r="X61" s="15">
        <v>433.0326</v>
      </c>
      <c r="Y61" s="15">
        <v>0</v>
      </c>
      <c r="Z61" s="8">
        <v>0</v>
      </c>
      <c r="AA61" s="8">
        <v>0</v>
      </c>
      <c r="AB61" s="8">
        <v>50935</v>
      </c>
      <c r="AC61" s="8">
        <v>21223</v>
      </c>
      <c r="AD61" s="8">
        <v>1868</v>
      </c>
      <c r="AE61" s="8">
        <v>555</v>
      </c>
      <c r="AF61" s="8">
        <v>41</v>
      </c>
      <c r="AG61" s="8">
        <v>13</v>
      </c>
      <c r="AH61" s="8">
        <v>71.5</v>
      </c>
      <c r="AI61" s="8">
        <v>71.5</v>
      </c>
      <c r="AJ61" s="8">
        <v>0</v>
      </c>
      <c r="AK61" s="8">
        <v>403.5</v>
      </c>
      <c r="AL61" s="8">
        <v>0</v>
      </c>
      <c r="AM61" s="8">
        <v>10</v>
      </c>
      <c r="AN61" s="15">
        <v>0</v>
      </c>
      <c r="AO61">
        <v>1.0502063179536603</v>
      </c>
    </row>
    <row r="62" spans="1:41" x14ac:dyDescent="0.25">
      <c r="A62" s="14">
        <v>43885</v>
      </c>
      <c r="B62" t="s">
        <v>260</v>
      </c>
      <c r="C62" s="15">
        <v>2771.2530000000002</v>
      </c>
      <c r="D62" s="8">
        <v>847335</v>
      </c>
      <c r="E62" s="15">
        <v>1864.1569999999999</v>
      </c>
      <c r="F62" s="15">
        <v>0</v>
      </c>
      <c r="G62" s="15">
        <v>3673.66</v>
      </c>
      <c r="H62" s="15">
        <v>0</v>
      </c>
      <c r="I62" s="15">
        <v>18529.879000000001</v>
      </c>
      <c r="J62" s="15">
        <v>0</v>
      </c>
      <c r="K62" s="15">
        <v>0</v>
      </c>
      <c r="L62" s="15">
        <v>5475.5590000000002</v>
      </c>
      <c r="M62" s="15">
        <v>2542.3890000000001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210.58799999999999</v>
      </c>
      <c r="W62" s="15">
        <v>239.87799999999999</v>
      </c>
      <c r="X62" s="15">
        <v>279.851</v>
      </c>
      <c r="Y62" s="15">
        <v>0</v>
      </c>
      <c r="Z62" s="8">
        <v>0</v>
      </c>
      <c r="AA62" s="8">
        <v>0</v>
      </c>
      <c r="AB62" s="8">
        <v>55858</v>
      </c>
      <c r="AC62" s="8">
        <v>16469</v>
      </c>
      <c r="AD62" s="8">
        <v>4075</v>
      </c>
      <c r="AE62" s="8">
        <v>6331</v>
      </c>
      <c r="AF62" s="8">
        <v>41</v>
      </c>
      <c r="AG62" s="8">
        <v>13</v>
      </c>
      <c r="AH62" s="8">
        <v>71.5</v>
      </c>
      <c r="AI62" s="8">
        <v>71.5</v>
      </c>
      <c r="AJ62" s="8">
        <v>0</v>
      </c>
      <c r="AK62" s="8">
        <v>403.5</v>
      </c>
      <c r="AL62" s="8">
        <v>0</v>
      </c>
      <c r="AM62" s="8">
        <v>9</v>
      </c>
      <c r="AN62" s="15">
        <v>-6</v>
      </c>
      <c r="AO62">
        <v>1.0726697771467206</v>
      </c>
    </row>
    <row r="63" spans="1:41" x14ac:dyDescent="0.25">
      <c r="A63" s="14">
        <v>43892</v>
      </c>
      <c r="B63" t="s">
        <v>260</v>
      </c>
      <c r="C63" s="15">
        <v>2876.7788</v>
      </c>
      <c r="D63" s="8">
        <v>681122</v>
      </c>
      <c r="E63" s="15">
        <v>1935.501</v>
      </c>
      <c r="F63" s="15">
        <v>0</v>
      </c>
      <c r="G63" s="15">
        <v>3926.502</v>
      </c>
      <c r="H63" s="15">
        <v>0</v>
      </c>
      <c r="I63" s="15">
        <v>4649.549</v>
      </c>
      <c r="J63" s="15">
        <v>0</v>
      </c>
      <c r="K63" s="15">
        <v>0</v>
      </c>
      <c r="L63" s="15">
        <v>2181.933</v>
      </c>
      <c r="M63" s="15">
        <v>2642.8090000000002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238.69399999999999</v>
      </c>
      <c r="W63" s="15">
        <v>526.62300000000005</v>
      </c>
      <c r="X63" s="15">
        <v>343.1857</v>
      </c>
      <c r="Y63" s="15">
        <v>0</v>
      </c>
      <c r="Z63" s="8">
        <v>0</v>
      </c>
      <c r="AA63" s="8">
        <v>0</v>
      </c>
      <c r="AB63" s="8">
        <v>84552</v>
      </c>
      <c r="AC63" s="8">
        <v>12734</v>
      </c>
      <c r="AD63" s="8">
        <v>6791</v>
      </c>
      <c r="AE63" s="8">
        <v>15614</v>
      </c>
      <c r="AF63" s="8">
        <v>41</v>
      </c>
      <c r="AG63" s="8">
        <v>14</v>
      </c>
      <c r="AH63" s="8">
        <v>20.2</v>
      </c>
      <c r="AI63" s="8">
        <v>20.2</v>
      </c>
      <c r="AJ63" s="8">
        <v>0</v>
      </c>
      <c r="AK63" s="8">
        <v>217.8</v>
      </c>
      <c r="AL63" s="8">
        <v>0</v>
      </c>
      <c r="AM63" s="8">
        <v>9</v>
      </c>
      <c r="AN63" s="15">
        <v>-2</v>
      </c>
      <c r="AO63">
        <v>1.1182717933771669</v>
      </c>
    </row>
    <row r="64" spans="1:41" x14ac:dyDescent="0.25">
      <c r="A64" s="14">
        <v>43899</v>
      </c>
      <c r="B64" t="s">
        <v>260</v>
      </c>
      <c r="C64" s="15">
        <v>3143.154</v>
      </c>
      <c r="D64" s="8">
        <v>681122</v>
      </c>
      <c r="E64" s="15">
        <v>1699.675</v>
      </c>
      <c r="F64" s="15">
        <v>0</v>
      </c>
      <c r="G64" s="15">
        <v>3394.1579999999999</v>
      </c>
      <c r="H64" s="15">
        <v>0</v>
      </c>
      <c r="I64" s="15">
        <v>2312.9169999999999</v>
      </c>
      <c r="J64" s="15">
        <v>0</v>
      </c>
      <c r="K64" s="15">
        <v>0</v>
      </c>
      <c r="L64" s="15">
        <v>1999.818</v>
      </c>
      <c r="M64" s="15">
        <v>2497.3809999999999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245.80799999999999</v>
      </c>
      <c r="W64" s="15">
        <v>355.94099999999997</v>
      </c>
      <c r="X64" s="15">
        <v>447.76159999999999</v>
      </c>
      <c r="Y64" s="15">
        <v>0</v>
      </c>
      <c r="Z64" s="8">
        <v>0</v>
      </c>
      <c r="AA64" s="8">
        <v>0</v>
      </c>
      <c r="AB64" s="8">
        <v>44313</v>
      </c>
      <c r="AC64" s="8">
        <v>28523</v>
      </c>
      <c r="AD64" s="8">
        <v>3226</v>
      </c>
      <c r="AE64" s="8">
        <v>765</v>
      </c>
      <c r="AF64" s="8">
        <v>41</v>
      </c>
      <c r="AG64" s="8">
        <v>13</v>
      </c>
      <c r="AH64" s="8">
        <v>20.2</v>
      </c>
      <c r="AI64" s="8">
        <v>20.2</v>
      </c>
      <c r="AJ64" s="8">
        <v>0</v>
      </c>
      <c r="AK64" s="8">
        <v>217.8</v>
      </c>
      <c r="AL64" s="8">
        <v>0</v>
      </c>
      <c r="AM64" s="8">
        <v>11</v>
      </c>
      <c r="AN64" s="15">
        <v>-3</v>
      </c>
      <c r="AO64">
        <v>1.1789050125796663</v>
      </c>
    </row>
    <row r="65" spans="1:41" x14ac:dyDescent="0.25">
      <c r="A65" s="14">
        <v>43906</v>
      </c>
      <c r="B65" t="s">
        <v>260</v>
      </c>
      <c r="C65" s="15">
        <v>3419.8249999999998</v>
      </c>
      <c r="D65" s="8">
        <v>681122</v>
      </c>
      <c r="E65" s="15">
        <v>1862.114</v>
      </c>
      <c r="F65" s="15">
        <v>0</v>
      </c>
      <c r="G65" s="15">
        <v>3451.65</v>
      </c>
      <c r="H65" s="15">
        <v>0</v>
      </c>
      <c r="I65" s="15">
        <v>2122.3409999999999</v>
      </c>
      <c r="J65" s="15">
        <v>0</v>
      </c>
      <c r="K65" s="15">
        <v>0</v>
      </c>
      <c r="L65" s="15">
        <v>1841.413</v>
      </c>
      <c r="M65" s="15">
        <v>2030.5619999999999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214.58799999999999</v>
      </c>
      <c r="W65" s="15">
        <v>266.18599999999998</v>
      </c>
      <c r="X65" s="15">
        <v>325.51090000000005</v>
      </c>
      <c r="Y65" s="15">
        <v>0</v>
      </c>
      <c r="Z65" s="8">
        <v>0</v>
      </c>
      <c r="AA65" s="8">
        <v>0</v>
      </c>
      <c r="AB65" s="8">
        <v>69271</v>
      </c>
      <c r="AC65" s="8">
        <v>25298</v>
      </c>
      <c r="AD65" s="8">
        <v>15960</v>
      </c>
      <c r="AE65" s="8">
        <v>946</v>
      </c>
      <c r="AF65" s="8">
        <v>41</v>
      </c>
      <c r="AG65" s="8">
        <v>13</v>
      </c>
      <c r="AH65" s="8">
        <v>20.2</v>
      </c>
      <c r="AI65" s="8">
        <v>20.2</v>
      </c>
      <c r="AJ65" s="8">
        <v>0</v>
      </c>
      <c r="AK65" s="8">
        <v>217.8</v>
      </c>
      <c r="AL65" s="8">
        <v>0</v>
      </c>
      <c r="AM65" s="8">
        <v>12</v>
      </c>
      <c r="AN65" s="15">
        <v>-10</v>
      </c>
      <c r="AO65">
        <v>1.1997544312517163</v>
      </c>
    </row>
    <row r="66" spans="1:41" x14ac:dyDescent="0.25">
      <c r="A66" s="14">
        <v>43913</v>
      </c>
      <c r="B66" t="s">
        <v>260</v>
      </c>
      <c r="C66" s="15">
        <v>3562.8429999999998</v>
      </c>
      <c r="D66" s="8">
        <v>681122</v>
      </c>
      <c r="E66" s="15">
        <v>1448.633</v>
      </c>
      <c r="F66" s="15">
        <v>0</v>
      </c>
      <c r="G66" s="15">
        <v>3042.5120000000002</v>
      </c>
      <c r="H66" s="15">
        <v>0</v>
      </c>
      <c r="I66" s="15">
        <v>2106.1640000000002</v>
      </c>
      <c r="J66" s="15">
        <v>0</v>
      </c>
      <c r="K66" s="15">
        <v>0</v>
      </c>
      <c r="L66" s="15">
        <v>1015.157</v>
      </c>
      <c r="M66" s="15">
        <v>8612.8610000000008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237.04300000000001</v>
      </c>
      <c r="W66" s="15">
        <v>295.27499999999998</v>
      </c>
      <c r="X66" s="15">
        <v>334.34829999999999</v>
      </c>
      <c r="Y66" s="15">
        <v>0</v>
      </c>
      <c r="Z66" s="8">
        <v>0</v>
      </c>
      <c r="AA66" s="8">
        <v>0</v>
      </c>
      <c r="AB66" s="8">
        <v>78100</v>
      </c>
      <c r="AC66" s="8">
        <v>20374</v>
      </c>
      <c r="AD66" s="8">
        <v>2037</v>
      </c>
      <c r="AE66" s="8">
        <v>887</v>
      </c>
      <c r="AF66" s="8">
        <v>41</v>
      </c>
      <c r="AG66" s="8">
        <v>13</v>
      </c>
      <c r="AH66" s="8">
        <v>20.2</v>
      </c>
      <c r="AI66" s="8">
        <v>20.2</v>
      </c>
      <c r="AJ66" s="8">
        <v>0</v>
      </c>
      <c r="AK66" s="8">
        <v>217.8</v>
      </c>
      <c r="AL66" s="8">
        <v>0</v>
      </c>
      <c r="AM66" s="8">
        <v>11</v>
      </c>
      <c r="AN66" s="15">
        <v>-4</v>
      </c>
      <c r="AO66">
        <v>1.2077480314260924</v>
      </c>
    </row>
    <row r="67" spans="1:41" x14ac:dyDescent="0.25">
      <c r="A67" s="14">
        <v>43920</v>
      </c>
      <c r="B67" t="s">
        <v>260</v>
      </c>
      <c r="C67" s="15">
        <v>3158.502</v>
      </c>
      <c r="D67" s="8">
        <v>681122</v>
      </c>
      <c r="E67" s="15">
        <v>1151.6289999999999</v>
      </c>
      <c r="F67" s="15">
        <v>0</v>
      </c>
      <c r="G67" s="15">
        <v>1101.009</v>
      </c>
      <c r="H67" s="15">
        <v>0</v>
      </c>
      <c r="I67" s="15">
        <v>966.32899999999995</v>
      </c>
      <c r="J67" s="15">
        <v>0</v>
      </c>
      <c r="K67" s="15">
        <v>0</v>
      </c>
      <c r="L67" s="15">
        <v>426.62299999999999</v>
      </c>
      <c r="M67" s="15">
        <v>2642.0740000000001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229.50700000000001</v>
      </c>
      <c r="W67" s="15">
        <v>293.35399999999998</v>
      </c>
      <c r="X67" s="15">
        <v>527.29819999999995</v>
      </c>
      <c r="Y67" s="15">
        <v>0</v>
      </c>
      <c r="Z67" s="8">
        <v>0</v>
      </c>
      <c r="AA67" s="8">
        <v>0</v>
      </c>
      <c r="AB67" s="8">
        <v>52123</v>
      </c>
      <c r="AC67" s="8">
        <v>19695</v>
      </c>
      <c r="AD67" s="8">
        <v>2037</v>
      </c>
      <c r="AE67" s="8">
        <v>771</v>
      </c>
      <c r="AF67" s="8">
        <v>43</v>
      </c>
      <c r="AG67" s="8">
        <v>12</v>
      </c>
      <c r="AH67" s="8">
        <v>20.2</v>
      </c>
      <c r="AI67" s="8">
        <v>20.2</v>
      </c>
      <c r="AJ67" s="8">
        <v>0</v>
      </c>
      <c r="AK67" s="8">
        <v>217.8</v>
      </c>
      <c r="AL67" s="8">
        <v>0</v>
      </c>
      <c r="AM67" s="8">
        <v>12</v>
      </c>
      <c r="AN67" s="15">
        <v>-8</v>
      </c>
      <c r="AO67">
        <v>1.079858213435944</v>
      </c>
    </row>
    <row r="68" spans="1:41" x14ac:dyDescent="0.25">
      <c r="A68" s="14">
        <v>43927</v>
      </c>
      <c r="B68" t="s">
        <v>260</v>
      </c>
      <c r="C68" s="15">
        <v>3059.7860000000001</v>
      </c>
      <c r="D68" s="8">
        <v>855853</v>
      </c>
      <c r="E68" s="15">
        <v>1226.338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953.16800000000001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264.64400000000001</v>
      </c>
      <c r="W68" s="15">
        <v>362.17399999999998</v>
      </c>
      <c r="X68" s="15">
        <v>618.61800000000005</v>
      </c>
      <c r="Y68" s="15">
        <v>0</v>
      </c>
      <c r="Z68" s="8">
        <v>0</v>
      </c>
      <c r="AA68" s="8">
        <v>0</v>
      </c>
      <c r="AB68" s="8">
        <v>51784</v>
      </c>
      <c r="AC68" s="8">
        <v>22921</v>
      </c>
      <c r="AD68" s="8">
        <v>679</v>
      </c>
      <c r="AE68" s="8">
        <v>1191</v>
      </c>
      <c r="AF68" s="8">
        <v>41</v>
      </c>
      <c r="AG68" s="8">
        <v>12</v>
      </c>
      <c r="AH68" s="8">
        <v>0</v>
      </c>
      <c r="AI68" s="8">
        <v>0</v>
      </c>
      <c r="AJ68" s="8">
        <v>0</v>
      </c>
      <c r="AK68" s="8">
        <v>22.75</v>
      </c>
      <c r="AL68" s="8">
        <v>102.5</v>
      </c>
      <c r="AM68" s="8">
        <v>12</v>
      </c>
      <c r="AN68" s="15">
        <v>-13</v>
      </c>
      <c r="AO68">
        <v>0.94194703455571827</v>
      </c>
    </row>
    <row r="69" spans="1:41" x14ac:dyDescent="0.25">
      <c r="A69" s="14">
        <v>43934</v>
      </c>
      <c r="B69" t="s">
        <v>260</v>
      </c>
      <c r="C69" s="15">
        <v>3314.3726000000001</v>
      </c>
      <c r="D69" s="8">
        <v>855853</v>
      </c>
      <c r="E69" s="15">
        <v>1187.1369999999999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155.81899999999999</v>
      </c>
      <c r="L69" s="15">
        <v>0</v>
      </c>
      <c r="M69" s="15">
        <v>1718.537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337.846</v>
      </c>
      <c r="W69" s="15">
        <v>416.154</v>
      </c>
      <c r="X69" s="15">
        <v>861.64649999999995</v>
      </c>
      <c r="Y69" s="15">
        <v>0</v>
      </c>
      <c r="Z69" s="8">
        <v>0</v>
      </c>
      <c r="AA69" s="8">
        <v>0</v>
      </c>
      <c r="AB69" s="8">
        <v>69950</v>
      </c>
      <c r="AC69" s="8">
        <v>18846</v>
      </c>
      <c r="AD69" s="8">
        <v>2377</v>
      </c>
      <c r="AE69" s="8">
        <v>1424</v>
      </c>
      <c r="AF69" s="8">
        <v>42</v>
      </c>
      <c r="AG69" s="8">
        <v>13</v>
      </c>
      <c r="AH69" s="8">
        <v>0</v>
      </c>
      <c r="AI69" s="8">
        <v>0</v>
      </c>
      <c r="AJ69" s="8">
        <v>0</v>
      </c>
      <c r="AK69" s="8">
        <v>22.75</v>
      </c>
      <c r="AL69" s="8">
        <v>102.5</v>
      </c>
      <c r="AM69" s="8">
        <v>12</v>
      </c>
      <c r="AN69" s="15">
        <v>-15</v>
      </c>
      <c r="AO69">
        <v>1.0009686085602429</v>
      </c>
    </row>
    <row r="70" spans="1:41" x14ac:dyDescent="0.25">
      <c r="A70" s="14">
        <v>43941</v>
      </c>
      <c r="B70" t="s">
        <v>260</v>
      </c>
      <c r="C70" s="15">
        <v>3567.4180000000001</v>
      </c>
      <c r="D70" s="8">
        <v>855853</v>
      </c>
      <c r="E70" s="15">
        <v>1115.22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344.13900000000001</v>
      </c>
      <c r="L70" s="15">
        <v>0</v>
      </c>
      <c r="M70" s="15">
        <v>4233.0510000000004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357.27499999999998</v>
      </c>
      <c r="W70" s="15">
        <v>427.87299999999999</v>
      </c>
      <c r="X70" s="15">
        <v>964.74950000000001</v>
      </c>
      <c r="Y70" s="15">
        <v>0</v>
      </c>
      <c r="Z70" s="8">
        <v>0</v>
      </c>
      <c r="AA70" s="8">
        <v>0</v>
      </c>
      <c r="AB70" s="8">
        <v>71139</v>
      </c>
      <c r="AC70" s="8">
        <v>18676</v>
      </c>
      <c r="AD70" s="8">
        <v>1528</v>
      </c>
      <c r="AE70" s="8">
        <v>1246</v>
      </c>
      <c r="AF70" s="8">
        <v>41</v>
      </c>
      <c r="AG70" s="8">
        <v>14</v>
      </c>
      <c r="AH70" s="8">
        <v>0</v>
      </c>
      <c r="AI70" s="8">
        <v>0</v>
      </c>
      <c r="AJ70" s="8">
        <v>0</v>
      </c>
      <c r="AK70" s="8">
        <v>22.75</v>
      </c>
      <c r="AL70" s="8">
        <v>102.5</v>
      </c>
      <c r="AM70" s="8">
        <v>13</v>
      </c>
      <c r="AN70" s="15">
        <v>-19</v>
      </c>
      <c r="AO70">
        <v>0.9993918632188955</v>
      </c>
    </row>
    <row r="71" spans="1:41" x14ac:dyDescent="0.25">
      <c r="A71" s="14">
        <v>43948</v>
      </c>
      <c r="B71" t="s">
        <v>260</v>
      </c>
      <c r="C71" s="15">
        <v>3901.7629999999999</v>
      </c>
      <c r="D71" s="8">
        <v>855853</v>
      </c>
      <c r="E71" s="15">
        <v>868.43399999999997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239.245</v>
      </c>
      <c r="L71" s="15">
        <v>0</v>
      </c>
      <c r="M71" s="15">
        <v>7443.52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271.952</v>
      </c>
      <c r="W71" s="15">
        <v>409.238</v>
      </c>
      <c r="X71" s="15">
        <v>397.68299999999999</v>
      </c>
      <c r="Y71" s="15">
        <v>0</v>
      </c>
      <c r="Z71" s="8">
        <v>0</v>
      </c>
      <c r="AA71" s="8">
        <v>0</v>
      </c>
      <c r="AB71" s="8">
        <v>65536</v>
      </c>
      <c r="AC71" s="8">
        <v>27844</v>
      </c>
      <c r="AD71" s="8">
        <v>9847</v>
      </c>
      <c r="AE71" s="8">
        <v>15689</v>
      </c>
      <c r="AF71" s="8">
        <v>38</v>
      </c>
      <c r="AG71" s="8">
        <v>13</v>
      </c>
      <c r="AH71" s="8">
        <v>0</v>
      </c>
      <c r="AI71" s="8">
        <v>0</v>
      </c>
      <c r="AJ71" s="8">
        <v>0</v>
      </c>
      <c r="AK71" s="8">
        <v>22.75</v>
      </c>
      <c r="AL71" s="8">
        <v>102.5</v>
      </c>
      <c r="AM71" s="8">
        <v>17</v>
      </c>
      <c r="AN71" s="15">
        <v>-30</v>
      </c>
      <c r="AO71">
        <v>1.207591928223869</v>
      </c>
    </row>
    <row r="72" spans="1:41" x14ac:dyDescent="0.25">
      <c r="A72" s="14">
        <v>43955</v>
      </c>
      <c r="B72" t="s">
        <v>260</v>
      </c>
      <c r="C72" s="15">
        <v>5046.4160000000002</v>
      </c>
      <c r="D72" s="8">
        <v>860385</v>
      </c>
      <c r="E72" s="15">
        <v>881.78300000000002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297.11799999999999</v>
      </c>
      <c r="L72" s="15">
        <v>0</v>
      </c>
      <c r="M72" s="15">
        <v>9922.9680000000008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311.65300000000002</v>
      </c>
      <c r="W72" s="15">
        <v>442.77199999999999</v>
      </c>
      <c r="X72" s="15">
        <v>250.393</v>
      </c>
      <c r="Y72" s="15">
        <v>0</v>
      </c>
      <c r="Z72" s="8">
        <v>0</v>
      </c>
      <c r="AA72" s="8">
        <v>0</v>
      </c>
      <c r="AB72" s="8">
        <v>62310</v>
      </c>
      <c r="AC72" s="8">
        <v>31070</v>
      </c>
      <c r="AD72" s="8">
        <v>509</v>
      </c>
      <c r="AE72" s="8">
        <v>5504</v>
      </c>
      <c r="AF72" s="8">
        <v>41</v>
      </c>
      <c r="AG72" s="8">
        <v>15</v>
      </c>
      <c r="AH72" s="8">
        <v>0</v>
      </c>
      <c r="AI72" s="8">
        <v>0</v>
      </c>
      <c r="AJ72" s="8">
        <v>0</v>
      </c>
      <c r="AK72" s="8">
        <v>4.5</v>
      </c>
      <c r="AL72" s="8">
        <v>0.5</v>
      </c>
      <c r="AM72" s="8">
        <v>18</v>
      </c>
      <c r="AN72" s="15">
        <v>-41</v>
      </c>
      <c r="AO72">
        <v>1.3366744494130836</v>
      </c>
    </row>
    <row r="73" spans="1:41" x14ac:dyDescent="0.25">
      <c r="A73" s="14">
        <v>43962</v>
      </c>
      <c r="B73" t="s">
        <v>260</v>
      </c>
      <c r="C73" s="15">
        <v>2917.4960000000001</v>
      </c>
      <c r="D73" s="8">
        <v>860385</v>
      </c>
      <c r="E73" s="15">
        <v>992.69600000000003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233.602</v>
      </c>
      <c r="L73" s="15">
        <v>0</v>
      </c>
      <c r="M73" s="15">
        <v>9114.0560000000005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294.95499999999998</v>
      </c>
      <c r="W73" s="15">
        <v>414.99599999999998</v>
      </c>
      <c r="X73" s="15">
        <v>194.4228</v>
      </c>
      <c r="Y73" s="15">
        <v>0</v>
      </c>
      <c r="Z73" s="8">
        <v>0</v>
      </c>
      <c r="AA73" s="8">
        <v>0</v>
      </c>
      <c r="AB73" s="8">
        <v>54840</v>
      </c>
      <c r="AC73" s="8">
        <v>17148</v>
      </c>
      <c r="AD73" s="8">
        <v>4584</v>
      </c>
      <c r="AE73" s="8">
        <v>2722</v>
      </c>
      <c r="AF73" s="8">
        <v>40</v>
      </c>
      <c r="AG73" s="8">
        <v>13</v>
      </c>
      <c r="AH73" s="8">
        <v>0</v>
      </c>
      <c r="AI73" s="8">
        <v>0</v>
      </c>
      <c r="AJ73" s="8">
        <v>0</v>
      </c>
      <c r="AK73" s="8">
        <v>4.5</v>
      </c>
      <c r="AL73" s="8">
        <v>0.5</v>
      </c>
      <c r="AM73" s="8">
        <v>21</v>
      </c>
      <c r="AN73" s="15">
        <v>-16</v>
      </c>
      <c r="AO73">
        <v>0.84399614360719732</v>
      </c>
    </row>
    <row r="74" spans="1:41" x14ac:dyDescent="0.25">
      <c r="A74" s="14">
        <v>43969</v>
      </c>
      <c r="B74" t="s">
        <v>260</v>
      </c>
      <c r="C74" s="15">
        <v>2438.703</v>
      </c>
      <c r="D74" s="8">
        <v>860385</v>
      </c>
      <c r="E74" s="15">
        <v>802.82100000000003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219.32</v>
      </c>
      <c r="L74" s="15">
        <v>0</v>
      </c>
      <c r="M74" s="15">
        <v>6380.45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268.78399999999999</v>
      </c>
      <c r="W74" s="15">
        <v>393.54300000000001</v>
      </c>
      <c r="X74" s="15">
        <v>220.935</v>
      </c>
      <c r="Y74" s="15">
        <v>0</v>
      </c>
      <c r="Z74" s="8">
        <v>0</v>
      </c>
      <c r="AA74" s="8">
        <v>0</v>
      </c>
      <c r="AB74" s="8">
        <v>74195</v>
      </c>
      <c r="AC74" s="8">
        <v>23260</v>
      </c>
      <c r="AD74" s="8">
        <v>679</v>
      </c>
      <c r="AE74" s="8">
        <v>1873</v>
      </c>
      <c r="AF74" s="8">
        <v>40</v>
      </c>
      <c r="AG74" s="8">
        <v>13</v>
      </c>
      <c r="AH74" s="8">
        <v>0</v>
      </c>
      <c r="AI74" s="8">
        <v>0</v>
      </c>
      <c r="AJ74" s="8">
        <v>0</v>
      </c>
      <c r="AK74" s="8">
        <v>4.5</v>
      </c>
      <c r="AL74" s="8">
        <v>0.5</v>
      </c>
      <c r="AM74" s="8">
        <v>17</v>
      </c>
      <c r="AN74" s="15">
        <v>-15</v>
      </c>
      <c r="AO74">
        <v>0.70813413963061045</v>
      </c>
    </row>
    <row r="75" spans="1:41" x14ac:dyDescent="0.25">
      <c r="A75" s="14">
        <v>43976</v>
      </c>
      <c r="B75" t="s">
        <v>260</v>
      </c>
      <c r="C75" s="15">
        <v>2513.098</v>
      </c>
      <c r="D75" s="8">
        <v>860385</v>
      </c>
      <c r="E75" s="15">
        <v>651.40300000000002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212.64</v>
      </c>
      <c r="L75" s="15">
        <v>0</v>
      </c>
      <c r="M75" s="15">
        <v>4787.5339999999997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242.613</v>
      </c>
      <c r="W75" s="15">
        <v>306.71600000000001</v>
      </c>
      <c r="X75" s="15">
        <v>164.9648</v>
      </c>
      <c r="Y75" s="15">
        <v>0</v>
      </c>
      <c r="Z75" s="8">
        <v>0</v>
      </c>
      <c r="AA75" s="8">
        <v>0</v>
      </c>
      <c r="AB75" s="8">
        <v>57387</v>
      </c>
      <c r="AC75" s="8">
        <v>29542</v>
      </c>
      <c r="AD75" s="8">
        <v>1188</v>
      </c>
      <c r="AE75" s="8">
        <v>3319</v>
      </c>
      <c r="AF75" s="8">
        <v>42</v>
      </c>
      <c r="AG75" s="8">
        <v>13</v>
      </c>
      <c r="AH75" s="8">
        <v>0</v>
      </c>
      <c r="AI75" s="8">
        <v>0</v>
      </c>
      <c r="AJ75" s="8">
        <v>0</v>
      </c>
      <c r="AK75" s="8">
        <v>4.5</v>
      </c>
      <c r="AL75" s="8">
        <v>0.5</v>
      </c>
      <c r="AM75" s="8">
        <v>21</v>
      </c>
      <c r="AN75" s="15">
        <v>-12</v>
      </c>
      <c r="AO75">
        <v>0.77908217074826658</v>
      </c>
    </row>
    <row r="76" spans="1:41" x14ac:dyDescent="0.25">
      <c r="A76" s="14">
        <v>43983</v>
      </c>
      <c r="B76" t="s">
        <v>260</v>
      </c>
      <c r="C76" s="15">
        <v>2626.8847999999998</v>
      </c>
      <c r="D76" s="8">
        <v>691018</v>
      </c>
      <c r="E76" s="15">
        <v>306.81700000000001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151.44900000000001</v>
      </c>
      <c r="W76" s="15">
        <v>233.601</v>
      </c>
      <c r="X76" s="15">
        <v>132.56100000000001</v>
      </c>
      <c r="Y76" s="15">
        <v>0</v>
      </c>
      <c r="Z76" s="8">
        <v>0</v>
      </c>
      <c r="AA76" s="8">
        <v>0</v>
      </c>
      <c r="AB76" s="8">
        <v>84552</v>
      </c>
      <c r="AC76" s="8">
        <v>19695</v>
      </c>
      <c r="AD76" s="8">
        <v>3396</v>
      </c>
      <c r="AE76" s="8">
        <v>1588</v>
      </c>
      <c r="AF76" s="8">
        <v>41</v>
      </c>
      <c r="AG76" s="8">
        <v>14</v>
      </c>
      <c r="AH76" s="8">
        <v>0</v>
      </c>
      <c r="AI76" s="8">
        <v>0</v>
      </c>
      <c r="AJ76" s="8">
        <v>0</v>
      </c>
      <c r="AK76" s="8">
        <v>7.8</v>
      </c>
      <c r="AL76" s="8">
        <v>40</v>
      </c>
      <c r="AM76" s="8">
        <v>23</v>
      </c>
      <c r="AN76" s="15">
        <v>-10</v>
      </c>
      <c r="AO76">
        <v>0.7871026464471006</v>
      </c>
    </row>
    <row r="77" spans="1:41" x14ac:dyDescent="0.25">
      <c r="A77" s="14">
        <v>43990</v>
      </c>
      <c r="B77" t="s">
        <v>260</v>
      </c>
      <c r="C77" s="15">
        <v>2521.5673999999999</v>
      </c>
      <c r="D77" s="8">
        <v>691018</v>
      </c>
      <c r="E77" s="15">
        <v>602.31600000000003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176.79900000000001</v>
      </c>
      <c r="W77" s="15">
        <v>235.619</v>
      </c>
      <c r="X77" s="15">
        <v>73.644999999999996</v>
      </c>
      <c r="Y77" s="15">
        <v>0</v>
      </c>
      <c r="Z77" s="8">
        <v>0</v>
      </c>
      <c r="AA77" s="8">
        <v>0</v>
      </c>
      <c r="AB77" s="8">
        <v>54840</v>
      </c>
      <c r="AC77" s="8">
        <v>18846</v>
      </c>
      <c r="AD77" s="8">
        <v>2717</v>
      </c>
      <c r="AE77" s="8">
        <v>1475</v>
      </c>
      <c r="AF77" s="8">
        <v>38</v>
      </c>
      <c r="AG77" s="8">
        <v>13</v>
      </c>
      <c r="AH77" s="8">
        <v>0</v>
      </c>
      <c r="AI77" s="8">
        <v>0</v>
      </c>
      <c r="AJ77" s="8">
        <v>0</v>
      </c>
      <c r="AK77" s="8">
        <v>7.8</v>
      </c>
      <c r="AL77" s="8">
        <v>40</v>
      </c>
      <c r="AM77" s="8">
        <v>24</v>
      </c>
      <c r="AN77" s="15">
        <v>-11</v>
      </c>
      <c r="AO77">
        <v>0.85583100356745101</v>
      </c>
    </row>
    <row r="78" spans="1:41" x14ac:dyDescent="0.25">
      <c r="A78" s="14">
        <v>43997</v>
      </c>
      <c r="B78" t="s">
        <v>260</v>
      </c>
      <c r="C78" s="15">
        <v>2595.0816</v>
      </c>
      <c r="D78" s="8">
        <v>691018</v>
      </c>
      <c r="E78" s="15">
        <v>524.33000000000004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144.404</v>
      </c>
      <c r="W78" s="15">
        <v>231.739</v>
      </c>
      <c r="X78" s="15">
        <v>162.01900000000001</v>
      </c>
      <c r="Y78" s="15">
        <v>0</v>
      </c>
      <c r="Z78" s="8">
        <v>0</v>
      </c>
      <c r="AA78" s="8">
        <v>0</v>
      </c>
      <c r="AB78" s="8">
        <v>54330</v>
      </c>
      <c r="AC78" s="8">
        <v>19016</v>
      </c>
      <c r="AD78" s="8">
        <v>3565</v>
      </c>
      <c r="AE78" s="8">
        <v>1594</v>
      </c>
      <c r="AF78" s="8">
        <v>40</v>
      </c>
      <c r="AG78" s="8">
        <v>14</v>
      </c>
      <c r="AH78" s="8">
        <v>0</v>
      </c>
      <c r="AI78" s="8">
        <v>0</v>
      </c>
      <c r="AJ78" s="8">
        <v>0</v>
      </c>
      <c r="AK78" s="8">
        <v>7.8</v>
      </c>
      <c r="AL78" s="8">
        <v>40</v>
      </c>
      <c r="AM78" s="8">
        <v>23</v>
      </c>
      <c r="AN78" s="15">
        <v>-9</v>
      </c>
      <c r="AO78">
        <v>0.79983424349215415</v>
      </c>
    </row>
    <row r="79" spans="1:41" x14ac:dyDescent="0.25">
      <c r="A79" s="14">
        <v>44004</v>
      </c>
      <c r="B79" t="s">
        <v>260</v>
      </c>
      <c r="C79" s="15">
        <v>2317.5666000000001</v>
      </c>
      <c r="D79" s="8">
        <v>691018</v>
      </c>
      <c r="E79" s="15">
        <v>431.13099999999997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141.136</v>
      </c>
      <c r="W79" s="15">
        <v>216.977</v>
      </c>
      <c r="X79" s="15">
        <v>44.186999999999998</v>
      </c>
      <c r="Y79" s="15">
        <v>0</v>
      </c>
      <c r="Z79" s="8">
        <v>0</v>
      </c>
      <c r="AA79" s="8">
        <v>0</v>
      </c>
      <c r="AB79" s="8">
        <v>52123</v>
      </c>
      <c r="AC79" s="8">
        <v>15280</v>
      </c>
      <c r="AD79" s="8">
        <v>2037</v>
      </c>
      <c r="AE79" s="8">
        <v>1916</v>
      </c>
      <c r="AF79" s="8">
        <v>40</v>
      </c>
      <c r="AG79" s="8">
        <v>13</v>
      </c>
      <c r="AH79" s="8">
        <v>0</v>
      </c>
      <c r="AI79" s="8">
        <v>0</v>
      </c>
      <c r="AJ79" s="8">
        <v>0</v>
      </c>
      <c r="AK79" s="8">
        <v>7.8</v>
      </c>
      <c r="AL79" s="8">
        <v>40</v>
      </c>
      <c r="AM79" s="8">
        <v>22</v>
      </c>
      <c r="AN79" s="15">
        <v>-9</v>
      </c>
      <c r="AO79">
        <v>0.73403256391626748</v>
      </c>
    </row>
    <row r="80" spans="1:41" x14ac:dyDescent="0.25">
      <c r="A80" s="14">
        <v>44011</v>
      </c>
      <c r="B80" t="s">
        <v>260</v>
      </c>
      <c r="C80" s="15">
        <v>2311.7271999999998</v>
      </c>
      <c r="D80" s="8">
        <v>691018</v>
      </c>
      <c r="E80" s="15">
        <v>108.102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62.213999999999999</v>
      </c>
      <c r="W80" s="15">
        <v>85.76</v>
      </c>
      <c r="X80" s="15">
        <v>446.18700000000001</v>
      </c>
      <c r="Y80" s="15">
        <v>0</v>
      </c>
      <c r="Z80" s="8">
        <v>0</v>
      </c>
      <c r="AA80" s="8">
        <v>0</v>
      </c>
      <c r="AB80" s="8">
        <v>39729</v>
      </c>
      <c r="AC80" s="8">
        <v>13922</v>
      </c>
      <c r="AD80" s="8">
        <v>679</v>
      </c>
      <c r="AE80" s="8">
        <v>1177</v>
      </c>
      <c r="AF80" s="8">
        <v>42</v>
      </c>
      <c r="AG80" s="8">
        <v>13</v>
      </c>
      <c r="AH80" s="8">
        <v>0</v>
      </c>
      <c r="AI80" s="8">
        <v>0</v>
      </c>
      <c r="AJ80" s="8">
        <v>0</v>
      </c>
      <c r="AK80" s="8">
        <v>7.8</v>
      </c>
      <c r="AL80" s="8">
        <v>40</v>
      </c>
      <c r="AM80" s="8">
        <v>25</v>
      </c>
      <c r="AN80" s="15">
        <v>-8</v>
      </c>
      <c r="AO80">
        <v>0.72755295161970901</v>
      </c>
    </row>
    <row r="81" spans="1:41" x14ac:dyDescent="0.25">
      <c r="A81" s="14">
        <v>44018</v>
      </c>
      <c r="B81" t="s">
        <v>260</v>
      </c>
      <c r="C81" s="15">
        <v>2084.36</v>
      </c>
      <c r="D81" s="8">
        <v>865921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47.067</v>
      </c>
      <c r="W81" s="15">
        <v>50.49</v>
      </c>
      <c r="X81" s="15">
        <v>0</v>
      </c>
      <c r="Y81" s="15">
        <v>0</v>
      </c>
      <c r="Z81" s="8">
        <v>0</v>
      </c>
      <c r="AA81" s="8">
        <v>0</v>
      </c>
      <c r="AB81" s="8">
        <v>44313</v>
      </c>
      <c r="AC81" s="8">
        <v>12224</v>
      </c>
      <c r="AD81" s="8">
        <v>3905</v>
      </c>
      <c r="AE81" s="8">
        <v>699</v>
      </c>
      <c r="AF81" s="8">
        <v>44</v>
      </c>
      <c r="AG81" s="8">
        <v>15</v>
      </c>
      <c r="AH81" s="8">
        <v>0</v>
      </c>
      <c r="AI81" s="8">
        <v>0</v>
      </c>
      <c r="AJ81" s="8">
        <v>0</v>
      </c>
      <c r="AK81" s="8">
        <v>11.5</v>
      </c>
      <c r="AL81" s="8">
        <v>0</v>
      </c>
      <c r="AM81" s="8">
        <v>26</v>
      </c>
      <c r="AN81" s="15">
        <v>-10</v>
      </c>
      <c r="AO81">
        <v>0.7293643667588442</v>
      </c>
    </row>
    <row r="82" spans="1:41" x14ac:dyDescent="0.25">
      <c r="A82" s="14">
        <v>44025</v>
      </c>
      <c r="B82" t="s">
        <v>260</v>
      </c>
      <c r="C82" s="15">
        <v>1803.5540000000001</v>
      </c>
      <c r="D82" s="8">
        <v>865921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46.537999999999997</v>
      </c>
      <c r="W82" s="15">
        <v>49.87</v>
      </c>
      <c r="X82" s="15">
        <v>0</v>
      </c>
      <c r="Y82" s="15">
        <v>0</v>
      </c>
      <c r="Z82" s="8">
        <v>0</v>
      </c>
      <c r="AA82" s="8">
        <v>0</v>
      </c>
      <c r="AB82" s="8">
        <v>50256</v>
      </c>
      <c r="AC82" s="8">
        <v>16469</v>
      </c>
      <c r="AD82" s="8">
        <v>1868</v>
      </c>
      <c r="AE82" s="8">
        <v>721</v>
      </c>
      <c r="AF82" s="8">
        <v>40</v>
      </c>
      <c r="AG82" s="8">
        <v>13</v>
      </c>
      <c r="AH82" s="8">
        <v>0</v>
      </c>
      <c r="AI82" s="8">
        <v>0</v>
      </c>
      <c r="AJ82" s="8">
        <v>0</v>
      </c>
      <c r="AK82" s="8">
        <v>11.5</v>
      </c>
      <c r="AL82" s="8">
        <v>0</v>
      </c>
      <c r="AM82" s="8">
        <v>21</v>
      </c>
      <c r="AN82" s="15">
        <v>-8</v>
      </c>
      <c r="AO82">
        <v>0.72417731867870172</v>
      </c>
    </row>
    <row r="83" spans="1:41" x14ac:dyDescent="0.25">
      <c r="A83" s="14">
        <v>44032</v>
      </c>
      <c r="B83" t="s">
        <v>260</v>
      </c>
      <c r="C83" s="15">
        <v>2308.6379999999999</v>
      </c>
      <c r="D83" s="8">
        <v>865921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9.7889999999999997</v>
      </c>
      <c r="W83" s="15">
        <v>9.8369999999999997</v>
      </c>
      <c r="X83" s="15">
        <v>0</v>
      </c>
      <c r="Y83" s="15">
        <v>0</v>
      </c>
      <c r="Z83" s="8">
        <v>0</v>
      </c>
      <c r="AA83" s="8">
        <v>0</v>
      </c>
      <c r="AB83" s="8">
        <v>40918</v>
      </c>
      <c r="AC83" s="8">
        <v>5603</v>
      </c>
      <c r="AD83" s="8">
        <v>2547</v>
      </c>
      <c r="AE83" s="8">
        <v>701</v>
      </c>
      <c r="AF83" s="8">
        <v>39</v>
      </c>
      <c r="AG83" s="8">
        <v>12</v>
      </c>
      <c r="AH83" s="8">
        <v>0</v>
      </c>
      <c r="AI83" s="8">
        <v>0</v>
      </c>
      <c r="AJ83" s="8">
        <v>0</v>
      </c>
      <c r="AK83" s="8">
        <v>11.5</v>
      </c>
      <c r="AL83" s="8">
        <v>0</v>
      </c>
      <c r="AM83" s="8">
        <v>25</v>
      </c>
      <c r="AN83" s="15">
        <v>-24</v>
      </c>
      <c r="AO83">
        <v>0.79230432995098998</v>
      </c>
    </row>
    <row r="84" spans="1:41" x14ac:dyDescent="0.25">
      <c r="A84" s="14">
        <v>44039</v>
      </c>
      <c r="B84" t="s">
        <v>260</v>
      </c>
      <c r="C84" s="15">
        <v>1681.4770000000001</v>
      </c>
      <c r="D84" s="8">
        <v>865921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16.573</v>
      </c>
      <c r="W84" s="15">
        <v>14.958</v>
      </c>
      <c r="X84" s="15">
        <v>84</v>
      </c>
      <c r="Y84" s="15">
        <v>0</v>
      </c>
      <c r="Z84" s="8">
        <v>0</v>
      </c>
      <c r="AA84" s="8">
        <v>0</v>
      </c>
      <c r="AB84" s="8">
        <v>39559</v>
      </c>
      <c r="AC84" s="8">
        <v>16639</v>
      </c>
      <c r="AD84" s="8">
        <v>509</v>
      </c>
      <c r="AE84" s="8">
        <v>618</v>
      </c>
      <c r="AF84" s="8">
        <v>37</v>
      </c>
      <c r="AG84" s="8">
        <v>12</v>
      </c>
      <c r="AH84" s="8">
        <v>0</v>
      </c>
      <c r="AI84" s="8">
        <v>0</v>
      </c>
      <c r="AJ84" s="8">
        <v>0</v>
      </c>
      <c r="AK84" s="8">
        <v>11.5</v>
      </c>
      <c r="AL84" s="8">
        <v>0</v>
      </c>
      <c r="AM84" s="8">
        <v>25</v>
      </c>
      <c r="AN84" s="15">
        <v>-8</v>
      </c>
      <c r="AO84">
        <v>0.59265314890648213</v>
      </c>
    </row>
    <row r="85" spans="1:41" x14ac:dyDescent="0.25">
      <c r="A85" s="14">
        <v>44046</v>
      </c>
      <c r="B85" t="s">
        <v>260</v>
      </c>
      <c r="C85" s="15">
        <v>1698.9580000000001</v>
      </c>
      <c r="D85" s="8">
        <v>694219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37.451000000000001</v>
      </c>
      <c r="W85" s="15">
        <v>43.98</v>
      </c>
      <c r="X85" s="15">
        <v>0</v>
      </c>
      <c r="Y85" s="15">
        <v>0</v>
      </c>
      <c r="Z85" s="8">
        <v>0</v>
      </c>
      <c r="AA85" s="8">
        <v>0</v>
      </c>
      <c r="AB85" s="8">
        <v>27844</v>
      </c>
      <c r="AC85" s="8">
        <v>11375</v>
      </c>
      <c r="AD85" s="8">
        <v>1358</v>
      </c>
      <c r="AE85" s="8">
        <v>712</v>
      </c>
      <c r="AF85" s="8">
        <v>39</v>
      </c>
      <c r="AG85" s="8">
        <v>13</v>
      </c>
      <c r="AH85" s="8">
        <v>0</v>
      </c>
      <c r="AI85" s="8">
        <v>0</v>
      </c>
      <c r="AJ85" s="8">
        <v>0</v>
      </c>
      <c r="AK85" s="8">
        <v>10</v>
      </c>
      <c r="AL85" s="8">
        <v>0</v>
      </c>
      <c r="AM85" s="8">
        <v>28</v>
      </c>
      <c r="AN85" s="15">
        <v>-10</v>
      </c>
      <c r="AO85">
        <v>0.56042330989455413</v>
      </c>
    </row>
    <row r="86" spans="1:41" x14ac:dyDescent="0.25">
      <c r="A86" s="14">
        <v>44053</v>
      </c>
      <c r="B86" t="s">
        <v>260</v>
      </c>
      <c r="C86" s="15">
        <v>1965.9408000000001</v>
      </c>
      <c r="D86" s="8">
        <v>694219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34.811999999999998</v>
      </c>
      <c r="W86" s="15">
        <v>39.381</v>
      </c>
      <c r="X86" s="15">
        <v>0</v>
      </c>
      <c r="Y86" s="15">
        <v>0</v>
      </c>
      <c r="Z86" s="8">
        <v>0</v>
      </c>
      <c r="AA86" s="8">
        <v>0</v>
      </c>
      <c r="AB86" s="8">
        <v>37013</v>
      </c>
      <c r="AC86" s="8">
        <v>7980</v>
      </c>
      <c r="AD86" s="8">
        <v>5773</v>
      </c>
      <c r="AE86" s="8">
        <v>647</v>
      </c>
      <c r="AF86" s="8">
        <v>40</v>
      </c>
      <c r="AG86" s="8">
        <v>13</v>
      </c>
      <c r="AH86" s="8">
        <v>0</v>
      </c>
      <c r="AI86" s="8">
        <v>0</v>
      </c>
      <c r="AJ86" s="8">
        <v>0</v>
      </c>
      <c r="AK86" s="8">
        <v>10</v>
      </c>
      <c r="AL86" s="8">
        <v>0</v>
      </c>
      <c r="AM86" s="8">
        <v>30</v>
      </c>
      <c r="AN86" s="15">
        <v>-41</v>
      </c>
      <c r="AO86">
        <v>0.67437195272154093</v>
      </c>
    </row>
    <row r="87" spans="1:41" x14ac:dyDescent="0.25">
      <c r="A87" s="14">
        <v>44060</v>
      </c>
      <c r="B87" t="s">
        <v>260</v>
      </c>
      <c r="C87" s="15">
        <v>1871.8240000000001</v>
      </c>
      <c r="D87" s="8">
        <v>694219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33.713999999999999</v>
      </c>
      <c r="W87" s="15">
        <v>42.981999999999999</v>
      </c>
      <c r="X87" s="15">
        <v>0</v>
      </c>
      <c r="Y87" s="15">
        <v>0</v>
      </c>
      <c r="Z87" s="8">
        <v>0</v>
      </c>
      <c r="AA87" s="8">
        <v>0</v>
      </c>
      <c r="AB87" s="8">
        <v>38541</v>
      </c>
      <c r="AC87" s="8">
        <v>6622</v>
      </c>
      <c r="AD87" s="8">
        <v>849</v>
      </c>
      <c r="AE87" s="8">
        <v>681</v>
      </c>
      <c r="AF87" s="8">
        <v>39</v>
      </c>
      <c r="AG87" s="8">
        <v>13</v>
      </c>
      <c r="AH87" s="8">
        <v>0</v>
      </c>
      <c r="AI87" s="8">
        <v>0</v>
      </c>
      <c r="AJ87" s="8">
        <v>0</v>
      </c>
      <c r="AK87" s="8">
        <v>10</v>
      </c>
      <c r="AL87" s="8">
        <v>0</v>
      </c>
      <c r="AM87" s="8">
        <v>29</v>
      </c>
      <c r="AN87" s="15">
        <v>-11</v>
      </c>
      <c r="AO87">
        <v>0.60114521885858196</v>
      </c>
    </row>
    <row r="88" spans="1:41" x14ac:dyDescent="0.25">
      <c r="A88" s="14">
        <v>44067</v>
      </c>
      <c r="B88" t="s">
        <v>260</v>
      </c>
      <c r="C88" s="15">
        <v>1690.0229999999999</v>
      </c>
      <c r="D88" s="8">
        <v>694219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37.988999999999997</v>
      </c>
      <c r="W88" s="15">
        <v>41.421999999999997</v>
      </c>
      <c r="X88" s="15">
        <v>0</v>
      </c>
      <c r="Y88" s="15">
        <v>0</v>
      </c>
      <c r="Z88" s="8">
        <v>0</v>
      </c>
      <c r="AA88" s="8">
        <v>0</v>
      </c>
      <c r="AB88" s="8">
        <v>45841</v>
      </c>
      <c r="AC88" s="8">
        <v>8489</v>
      </c>
      <c r="AD88" s="8">
        <v>2207</v>
      </c>
      <c r="AE88" s="8">
        <v>683</v>
      </c>
      <c r="AF88" s="8">
        <v>36</v>
      </c>
      <c r="AG88" s="8">
        <v>11</v>
      </c>
      <c r="AH88" s="8">
        <v>0</v>
      </c>
      <c r="AI88" s="8">
        <v>0</v>
      </c>
      <c r="AJ88" s="8">
        <v>0</v>
      </c>
      <c r="AK88" s="8">
        <v>10</v>
      </c>
      <c r="AL88" s="8">
        <v>0</v>
      </c>
      <c r="AM88" s="8">
        <v>29</v>
      </c>
      <c r="AN88" s="15">
        <v>-9</v>
      </c>
      <c r="AO88">
        <v>0.62072167038614567</v>
      </c>
    </row>
    <row r="89" spans="1:41" x14ac:dyDescent="0.25">
      <c r="A89" s="14">
        <v>44074</v>
      </c>
      <c r="B89" t="s">
        <v>260</v>
      </c>
      <c r="C89" s="15">
        <v>2260.8270000000002</v>
      </c>
      <c r="D89" s="8">
        <v>694219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34.137</v>
      </c>
      <c r="W89" s="15">
        <v>41.002000000000002</v>
      </c>
      <c r="X89" s="15">
        <v>0</v>
      </c>
      <c r="Y89" s="15">
        <v>0</v>
      </c>
      <c r="Z89" s="8">
        <v>0</v>
      </c>
      <c r="AA89" s="8">
        <v>0</v>
      </c>
      <c r="AB89" s="8">
        <v>46181</v>
      </c>
      <c r="AC89" s="8">
        <v>16639</v>
      </c>
      <c r="AD89" s="8">
        <v>340</v>
      </c>
      <c r="AE89" s="8">
        <v>777</v>
      </c>
      <c r="AF89" s="8">
        <v>42</v>
      </c>
      <c r="AG89" s="8">
        <v>13</v>
      </c>
      <c r="AH89" s="8">
        <v>0</v>
      </c>
      <c r="AI89" s="8">
        <v>0</v>
      </c>
      <c r="AJ89" s="8">
        <v>0</v>
      </c>
      <c r="AK89" s="8">
        <v>10</v>
      </c>
      <c r="AL89" s="8">
        <v>0</v>
      </c>
      <c r="AM89" s="8">
        <v>27</v>
      </c>
      <c r="AN89" s="15">
        <v>-10</v>
      </c>
      <c r="AO89">
        <v>0.76548156460241012</v>
      </c>
    </row>
    <row r="90" spans="1:41" x14ac:dyDescent="0.25">
      <c r="A90" s="14">
        <v>44081</v>
      </c>
      <c r="B90" t="s">
        <v>260</v>
      </c>
      <c r="C90" s="15">
        <v>1901.249</v>
      </c>
      <c r="D90" s="8">
        <v>869767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37.890999999999998</v>
      </c>
      <c r="W90" s="15">
        <v>46.966999999999999</v>
      </c>
      <c r="X90" s="15">
        <v>0</v>
      </c>
      <c r="Y90" s="15">
        <v>0</v>
      </c>
      <c r="Z90" s="8">
        <v>0</v>
      </c>
      <c r="AA90" s="8">
        <v>0</v>
      </c>
      <c r="AB90" s="8">
        <v>34126</v>
      </c>
      <c r="AC90" s="8">
        <v>10866</v>
      </c>
      <c r="AD90" s="8">
        <v>2207</v>
      </c>
      <c r="AE90" s="8">
        <v>703</v>
      </c>
      <c r="AF90" s="8">
        <v>37</v>
      </c>
      <c r="AG90" s="8">
        <v>12</v>
      </c>
      <c r="AH90" s="8">
        <v>0</v>
      </c>
      <c r="AI90" s="8">
        <v>0</v>
      </c>
      <c r="AJ90" s="8">
        <v>0</v>
      </c>
      <c r="AK90" s="8">
        <v>12.5</v>
      </c>
      <c r="AL90" s="8">
        <v>0</v>
      </c>
      <c r="AM90" s="8">
        <v>27</v>
      </c>
      <c r="AN90" s="15">
        <v>-11</v>
      </c>
      <c r="AO90">
        <v>0.70281252149990037</v>
      </c>
    </row>
    <row r="91" spans="1:41" x14ac:dyDescent="0.25">
      <c r="A91" s="14">
        <v>44088</v>
      </c>
      <c r="B91" t="s">
        <v>260</v>
      </c>
      <c r="C91" s="15">
        <v>2045.1849999999999</v>
      </c>
      <c r="D91" s="8">
        <v>869767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39.927</v>
      </c>
      <c r="W91" s="15">
        <v>46.268999999999998</v>
      </c>
      <c r="X91" s="15">
        <v>0</v>
      </c>
      <c r="Y91" s="15">
        <v>0</v>
      </c>
      <c r="Z91" s="8">
        <v>0</v>
      </c>
      <c r="AA91" s="8">
        <v>0</v>
      </c>
      <c r="AB91" s="8">
        <v>39899</v>
      </c>
      <c r="AC91" s="8">
        <v>15111</v>
      </c>
      <c r="AD91" s="8">
        <v>170</v>
      </c>
      <c r="AE91" s="8">
        <v>688</v>
      </c>
      <c r="AF91" s="8">
        <v>43</v>
      </c>
      <c r="AG91" s="8">
        <v>14</v>
      </c>
      <c r="AH91" s="8">
        <v>0</v>
      </c>
      <c r="AI91" s="8">
        <v>0</v>
      </c>
      <c r="AJ91" s="8">
        <v>0</v>
      </c>
      <c r="AK91" s="8">
        <v>12.5</v>
      </c>
      <c r="AL91" s="8">
        <v>0</v>
      </c>
      <c r="AM91" s="8">
        <v>25</v>
      </c>
      <c r="AN91" s="15">
        <v>-7</v>
      </c>
      <c r="AO91">
        <v>0.7687144939579037</v>
      </c>
    </row>
    <row r="92" spans="1:41" x14ac:dyDescent="0.25">
      <c r="A92" s="14">
        <v>44095</v>
      </c>
      <c r="B92" t="s">
        <v>260</v>
      </c>
      <c r="C92" s="15">
        <v>2476.0920000000001</v>
      </c>
      <c r="D92" s="8">
        <v>869767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42.384999999999998</v>
      </c>
      <c r="W92" s="15">
        <v>41.101999999999997</v>
      </c>
      <c r="X92" s="15">
        <v>0</v>
      </c>
      <c r="Y92" s="15">
        <v>0</v>
      </c>
      <c r="Z92" s="8">
        <v>0</v>
      </c>
      <c r="AA92" s="8">
        <v>0</v>
      </c>
      <c r="AB92" s="8">
        <v>43464</v>
      </c>
      <c r="AC92" s="8">
        <v>13413</v>
      </c>
      <c r="AD92" s="8">
        <v>3735</v>
      </c>
      <c r="AE92" s="8">
        <v>871</v>
      </c>
      <c r="AF92" s="8">
        <v>36</v>
      </c>
      <c r="AG92" s="8">
        <v>11</v>
      </c>
      <c r="AH92" s="8">
        <v>0</v>
      </c>
      <c r="AI92" s="8">
        <v>0</v>
      </c>
      <c r="AJ92" s="8">
        <v>0</v>
      </c>
      <c r="AK92" s="8">
        <v>12.5</v>
      </c>
      <c r="AL92" s="8">
        <v>0</v>
      </c>
      <c r="AM92" s="8">
        <v>20</v>
      </c>
      <c r="AN92" s="15">
        <v>-21</v>
      </c>
      <c r="AO92">
        <v>0.91091880735643038</v>
      </c>
    </row>
    <row r="93" spans="1:41" x14ac:dyDescent="0.25">
      <c r="A93" s="14">
        <v>44102</v>
      </c>
      <c r="B93" t="s">
        <v>260</v>
      </c>
      <c r="C93" s="15">
        <v>2227.672</v>
      </c>
      <c r="D93" s="8">
        <v>869767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61.34</v>
      </c>
      <c r="W93" s="15">
        <v>58.171999999999997</v>
      </c>
      <c r="X93" s="15">
        <v>167.48640480000006</v>
      </c>
      <c r="Y93" s="15">
        <v>0</v>
      </c>
      <c r="Z93" s="8">
        <v>0</v>
      </c>
      <c r="AA93" s="8">
        <v>0</v>
      </c>
      <c r="AB93" s="8">
        <v>47879</v>
      </c>
      <c r="AC93" s="8">
        <v>16469</v>
      </c>
      <c r="AD93" s="8">
        <v>3396</v>
      </c>
      <c r="AE93" s="8">
        <v>793</v>
      </c>
      <c r="AF93" s="8">
        <v>37</v>
      </c>
      <c r="AG93" s="8">
        <v>13</v>
      </c>
      <c r="AH93" s="8">
        <v>0</v>
      </c>
      <c r="AI93" s="8">
        <v>0</v>
      </c>
      <c r="AJ93" s="8">
        <v>0</v>
      </c>
      <c r="AK93" s="8">
        <v>12.5</v>
      </c>
      <c r="AL93" s="8">
        <v>0</v>
      </c>
      <c r="AM93" s="8">
        <v>21</v>
      </c>
      <c r="AN93" s="15">
        <v>-6</v>
      </c>
      <c r="AO93">
        <v>0.78393452552653309</v>
      </c>
    </row>
    <row r="94" spans="1:41" x14ac:dyDescent="0.25">
      <c r="A94" s="14">
        <v>44109</v>
      </c>
      <c r="B94" t="s">
        <v>260</v>
      </c>
      <c r="C94" s="15">
        <v>2680.17</v>
      </c>
      <c r="D94" s="8">
        <v>873499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87.819000000000003</v>
      </c>
      <c r="W94" s="15">
        <v>96.741</v>
      </c>
      <c r="X94" s="15">
        <v>0</v>
      </c>
      <c r="Y94" s="15">
        <v>0</v>
      </c>
      <c r="Z94" s="8">
        <v>0</v>
      </c>
      <c r="AA94" s="8">
        <v>0</v>
      </c>
      <c r="AB94" s="8">
        <v>51105</v>
      </c>
      <c r="AC94" s="8">
        <v>23600</v>
      </c>
      <c r="AD94" s="8">
        <v>4414</v>
      </c>
      <c r="AE94" s="8">
        <v>890</v>
      </c>
      <c r="AF94" s="8">
        <v>39</v>
      </c>
      <c r="AG94" s="8">
        <v>11</v>
      </c>
      <c r="AH94" s="8">
        <v>0</v>
      </c>
      <c r="AI94" s="8">
        <v>0</v>
      </c>
      <c r="AJ94" s="8">
        <v>0</v>
      </c>
      <c r="AK94" s="8">
        <v>11.25</v>
      </c>
      <c r="AL94" s="8">
        <v>0</v>
      </c>
      <c r="AM94" s="8">
        <v>18</v>
      </c>
      <c r="AN94" s="15">
        <v>-8</v>
      </c>
      <c r="AO94">
        <v>0.76727331128898968</v>
      </c>
    </row>
    <row r="95" spans="1:41" x14ac:dyDescent="0.25">
      <c r="A95" s="14">
        <v>44116</v>
      </c>
      <c r="B95" t="s">
        <v>260</v>
      </c>
      <c r="C95" s="15">
        <v>2623.2429999999999</v>
      </c>
      <c r="D95" s="8">
        <v>873499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88.150999999999996</v>
      </c>
      <c r="W95" s="15">
        <v>94.370999999999995</v>
      </c>
      <c r="X95" s="15">
        <v>0</v>
      </c>
      <c r="Y95" s="15">
        <v>0</v>
      </c>
      <c r="Z95" s="8">
        <v>0</v>
      </c>
      <c r="AA95" s="8">
        <v>0</v>
      </c>
      <c r="AB95" s="8">
        <v>46181</v>
      </c>
      <c r="AC95" s="8">
        <v>20034</v>
      </c>
      <c r="AD95" s="8">
        <v>849</v>
      </c>
      <c r="AE95" s="8">
        <v>905</v>
      </c>
      <c r="AF95" s="8">
        <v>38</v>
      </c>
      <c r="AG95" s="8">
        <v>13</v>
      </c>
      <c r="AH95" s="8">
        <v>0</v>
      </c>
      <c r="AI95" s="8">
        <v>0</v>
      </c>
      <c r="AJ95" s="8">
        <v>0</v>
      </c>
      <c r="AK95" s="8">
        <v>11.25</v>
      </c>
      <c r="AL95" s="8">
        <v>0</v>
      </c>
      <c r="AM95" s="8">
        <v>18</v>
      </c>
      <c r="AN95" s="15">
        <v>-7</v>
      </c>
      <c r="AO95">
        <v>0.82916739333810396</v>
      </c>
    </row>
    <row r="96" spans="1:41" x14ac:dyDescent="0.25">
      <c r="A96" s="14">
        <v>44123</v>
      </c>
      <c r="B96" t="s">
        <v>260</v>
      </c>
      <c r="C96" s="15">
        <v>2639.86</v>
      </c>
      <c r="D96" s="8">
        <v>873499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89.293999999999997</v>
      </c>
      <c r="W96" s="15">
        <v>90.494</v>
      </c>
      <c r="X96" s="15">
        <v>0</v>
      </c>
      <c r="Y96" s="15">
        <v>0</v>
      </c>
      <c r="Z96" s="8">
        <v>0</v>
      </c>
      <c r="AA96" s="8">
        <v>0</v>
      </c>
      <c r="AB96" s="8">
        <v>44143</v>
      </c>
      <c r="AC96" s="8">
        <v>13243</v>
      </c>
      <c r="AD96" s="8">
        <v>2377</v>
      </c>
      <c r="AE96" s="8">
        <v>1256</v>
      </c>
      <c r="AF96" s="8">
        <v>37</v>
      </c>
      <c r="AG96" s="8">
        <v>12</v>
      </c>
      <c r="AH96" s="8">
        <v>0</v>
      </c>
      <c r="AI96" s="8">
        <v>0</v>
      </c>
      <c r="AJ96" s="8">
        <v>0</v>
      </c>
      <c r="AK96" s="8">
        <v>11.25</v>
      </c>
      <c r="AL96" s="8">
        <v>0</v>
      </c>
      <c r="AM96" s="8">
        <v>16</v>
      </c>
      <c r="AN96" s="15">
        <v>-7</v>
      </c>
      <c r="AO96">
        <v>0.91909874276377446</v>
      </c>
    </row>
    <row r="97" spans="1:41" x14ac:dyDescent="0.25">
      <c r="A97" s="14">
        <v>44130</v>
      </c>
      <c r="B97" t="s">
        <v>260</v>
      </c>
      <c r="C97" s="15">
        <v>2330.9784</v>
      </c>
      <c r="D97" s="8">
        <v>873499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83.268000000000001</v>
      </c>
      <c r="W97" s="15">
        <v>91.817999999999998</v>
      </c>
      <c r="X97" s="15">
        <v>976.74326120000012</v>
      </c>
      <c r="Y97" s="15">
        <v>0</v>
      </c>
      <c r="Z97" s="8">
        <v>0</v>
      </c>
      <c r="AA97" s="8">
        <v>0</v>
      </c>
      <c r="AB97" s="8">
        <v>39220</v>
      </c>
      <c r="AC97" s="8">
        <v>22242</v>
      </c>
      <c r="AD97" s="8">
        <v>3565</v>
      </c>
      <c r="AE97" s="8">
        <v>1020</v>
      </c>
      <c r="AF97" s="8">
        <v>38</v>
      </c>
      <c r="AG97" s="8">
        <v>12</v>
      </c>
      <c r="AH97" s="8">
        <v>0</v>
      </c>
      <c r="AI97" s="8">
        <v>0</v>
      </c>
      <c r="AJ97" s="8">
        <v>0</v>
      </c>
      <c r="AK97" s="8">
        <v>11.25</v>
      </c>
      <c r="AL97" s="8">
        <v>0</v>
      </c>
      <c r="AM97" s="8">
        <v>16</v>
      </c>
      <c r="AN97" s="15">
        <v>-5</v>
      </c>
      <c r="AO97">
        <v>0.8585968112168505</v>
      </c>
    </row>
    <row r="98" spans="1:41" x14ac:dyDescent="0.25">
      <c r="A98" s="14">
        <v>44137</v>
      </c>
      <c r="B98" t="s">
        <v>260</v>
      </c>
      <c r="C98" s="15">
        <v>2588.2671999999998</v>
      </c>
      <c r="D98" s="8">
        <v>702081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87.745000000000005</v>
      </c>
      <c r="W98" s="15">
        <v>93.185000000000002</v>
      </c>
      <c r="X98" s="15">
        <v>0</v>
      </c>
      <c r="Y98" s="15">
        <v>0</v>
      </c>
      <c r="Z98" s="8">
        <v>0</v>
      </c>
      <c r="AA98" s="8">
        <v>0</v>
      </c>
      <c r="AB98" s="8">
        <v>38710</v>
      </c>
      <c r="AC98" s="8">
        <v>10866</v>
      </c>
      <c r="AD98" s="8">
        <v>1868</v>
      </c>
      <c r="AE98" s="8">
        <v>1008</v>
      </c>
      <c r="AF98" s="8">
        <v>39</v>
      </c>
      <c r="AG98" s="8">
        <v>12</v>
      </c>
      <c r="AH98" s="8">
        <v>6.8</v>
      </c>
      <c r="AI98" s="8">
        <v>0</v>
      </c>
      <c r="AJ98" s="8">
        <v>6.8</v>
      </c>
      <c r="AK98" s="8">
        <v>10</v>
      </c>
      <c r="AL98" s="8">
        <v>0</v>
      </c>
      <c r="AM98" s="8">
        <v>15</v>
      </c>
      <c r="AN98" s="15">
        <v>-12</v>
      </c>
      <c r="AO98">
        <v>0.97910148899010052</v>
      </c>
    </row>
    <row r="99" spans="1:41" x14ac:dyDescent="0.25">
      <c r="A99" s="14">
        <v>44144</v>
      </c>
      <c r="B99" t="s">
        <v>260</v>
      </c>
      <c r="C99" s="15">
        <v>2667.4879999999998</v>
      </c>
      <c r="D99" s="8">
        <v>702081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85.718999999999994</v>
      </c>
      <c r="W99" s="15">
        <v>93.997</v>
      </c>
      <c r="X99" s="15">
        <v>0</v>
      </c>
      <c r="Y99" s="15">
        <v>0</v>
      </c>
      <c r="Z99" s="8">
        <v>0</v>
      </c>
      <c r="AA99" s="8">
        <v>0</v>
      </c>
      <c r="AB99" s="8">
        <v>60443</v>
      </c>
      <c r="AC99" s="8">
        <v>14092</v>
      </c>
      <c r="AD99" s="8">
        <v>4414</v>
      </c>
      <c r="AE99" s="8">
        <v>953</v>
      </c>
      <c r="AF99" s="8">
        <v>40</v>
      </c>
      <c r="AG99" s="8">
        <v>13</v>
      </c>
      <c r="AH99" s="8">
        <v>6.8</v>
      </c>
      <c r="AI99" s="8">
        <v>0</v>
      </c>
      <c r="AJ99" s="8">
        <v>6.8</v>
      </c>
      <c r="AK99" s="8">
        <v>10</v>
      </c>
      <c r="AL99" s="8">
        <v>0</v>
      </c>
      <c r="AM99" s="8">
        <v>13</v>
      </c>
      <c r="AN99" s="15">
        <v>-6</v>
      </c>
      <c r="AO99">
        <v>0.9514553891112828</v>
      </c>
    </row>
    <row r="100" spans="1:41" x14ac:dyDescent="0.25">
      <c r="A100" s="14">
        <v>44151</v>
      </c>
      <c r="B100" t="s">
        <v>260</v>
      </c>
      <c r="C100" s="15">
        <v>2532.3090000000002</v>
      </c>
      <c r="D100" s="8">
        <v>702081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89.296000000000006</v>
      </c>
      <c r="W100" s="15">
        <v>95.613</v>
      </c>
      <c r="X100" s="15">
        <v>0</v>
      </c>
      <c r="Y100" s="15">
        <v>0</v>
      </c>
      <c r="Z100" s="8">
        <v>0</v>
      </c>
      <c r="AA100" s="8">
        <v>0</v>
      </c>
      <c r="AB100" s="8">
        <v>38541</v>
      </c>
      <c r="AC100" s="8">
        <v>13243</v>
      </c>
      <c r="AD100" s="8">
        <v>4414</v>
      </c>
      <c r="AE100" s="8">
        <v>915</v>
      </c>
      <c r="AF100" s="8">
        <v>40</v>
      </c>
      <c r="AG100" s="8">
        <v>14</v>
      </c>
      <c r="AH100" s="8">
        <v>6.8</v>
      </c>
      <c r="AI100" s="8">
        <v>0</v>
      </c>
      <c r="AJ100" s="8">
        <v>6.8</v>
      </c>
      <c r="AK100" s="8">
        <v>10</v>
      </c>
      <c r="AL100" s="8">
        <v>0</v>
      </c>
      <c r="AM100" s="8">
        <v>17</v>
      </c>
      <c r="AN100" s="15">
        <v>-6</v>
      </c>
      <c r="AO100">
        <v>0.9671392217975886</v>
      </c>
    </row>
    <row r="101" spans="1:41" x14ac:dyDescent="0.25">
      <c r="A101" s="14">
        <v>44158</v>
      </c>
      <c r="B101" t="s">
        <v>260</v>
      </c>
      <c r="C101" s="15">
        <v>2690.2</v>
      </c>
      <c r="D101" s="8">
        <v>702081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92.558000000000007</v>
      </c>
      <c r="W101" s="15">
        <v>96.941999999999993</v>
      </c>
      <c r="X101" s="15">
        <v>0</v>
      </c>
      <c r="Y101" s="15">
        <v>0</v>
      </c>
      <c r="Z101" s="8">
        <v>0</v>
      </c>
      <c r="AA101" s="8">
        <v>0</v>
      </c>
      <c r="AB101" s="8">
        <v>40238</v>
      </c>
      <c r="AC101" s="8">
        <v>18167</v>
      </c>
      <c r="AD101" s="8">
        <v>679</v>
      </c>
      <c r="AE101" s="8">
        <v>877</v>
      </c>
      <c r="AF101" s="8">
        <v>39</v>
      </c>
      <c r="AG101" s="8">
        <v>13</v>
      </c>
      <c r="AH101" s="8">
        <v>6.8</v>
      </c>
      <c r="AI101" s="8">
        <v>0</v>
      </c>
      <c r="AJ101" s="8">
        <v>6.8</v>
      </c>
      <c r="AK101" s="8">
        <v>10</v>
      </c>
      <c r="AL101" s="8">
        <v>0</v>
      </c>
      <c r="AM101" s="8">
        <v>12</v>
      </c>
      <c r="AN101" s="15">
        <v>-12</v>
      </c>
      <c r="AO101">
        <v>1.1028830165823735</v>
      </c>
    </row>
    <row r="102" spans="1:41" x14ac:dyDescent="0.25">
      <c r="A102" s="14">
        <v>44165</v>
      </c>
      <c r="B102" t="s">
        <v>260</v>
      </c>
      <c r="C102" s="15">
        <v>3224.0569999999998</v>
      </c>
      <c r="D102" s="8">
        <v>702081</v>
      </c>
      <c r="E102" s="15">
        <v>285.39800000000002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73.275000000000006</v>
      </c>
      <c r="W102" s="15">
        <v>89.617999999999995</v>
      </c>
      <c r="X102" s="15">
        <v>1630.04305</v>
      </c>
      <c r="Y102" s="15">
        <v>0</v>
      </c>
      <c r="Z102" s="8">
        <v>0</v>
      </c>
      <c r="AA102" s="8">
        <v>0</v>
      </c>
      <c r="AB102" s="8">
        <v>45502</v>
      </c>
      <c r="AC102" s="8">
        <v>13243</v>
      </c>
      <c r="AD102" s="8">
        <v>4245</v>
      </c>
      <c r="AE102" s="8">
        <v>963</v>
      </c>
      <c r="AF102" s="8">
        <v>38</v>
      </c>
      <c r="AG102" s="8">
        <v>12</v>
      </c>
      <c r="AH102" s="8">
        <v>6.8</v>
      </c>
      <c r="AI102" s="8">
        <v>0</v>
      </c>
      <c r="AJ102" s="8">
        <v>6.8</v>
      </c>
      <c r="AK102" s="8">
        <v>10</v>
      </c>
      <c r="AL102" s="8">
        <v>0</v>
      </c>
      <c r="AM102" s="8">
        <v>9</v>
      </c>
      <c r="AN102" s="15">
        <v>-4</v>
      </c>
      <c r="AO102">
        <v>1.2787841625249941</v>
      </c>
    </row>
    <row r="103" spans="1:41" x14ac:dyDescent="0.25">
      <c r="A103" s="14">
        <v>44172</v>
      </c>
      <c r="B103" t="s">
        <v>260</v>
      </c>
      <c r="C103" s="15">
        <v>3576.201</v>
      </c>
      <c r="D103" s="8">
        <v>885040</v>
      </c>
      <c r="E103" s="15">
        <v>511.017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78.59</v>
      </c>
      <c r="W103" s="15">
        <v>106.13200000000001</v>
      </c>
      <c r="X103" s="15">
        <v>0</v>
      </c>
      <c r="Y103" s="15">
        <v>0</v>
      </c>
      <c r="Z103" s="8">
        <v>0</v>
      </c>
      <c r="AA103" s="8">
        <v>0</v>
      </c>
      <c r="AB103" s="8">
        <v>46351</v>
      </c>
      <c r="AC103" s="8">
        <v>15280</v>
      </c>
      <c r="AD103" s="8">
        <v>4754</v>
      </c>
      <c r="AE103" s="8">
        <v>1064</v>
      </c>
      <c r="AF103" s="8">
        <v>38</v>
      </c>
      <c r="AG103" s="8">
        <v>12</v>
      </c>
      <c r="AH103" s="8">
        <v>29.25</v>
      </c>
      <c r="AI103" s="8">
        <v>0</v>
      </c>
      <c r="AJ103" s="8">
        <v>29.25</v>
      </c>
      <c r="AK103" s="8">
        <v>71.25</v>
      </c>
      <c r="AL103" s="8">
        <v>237.5</v>
      </c>
      <c r="AM103" s="8">
        <v>10</v>
      </c>
      <c r="AN103" s="15">
        <v>-5</v>
      </c>
      <c r="AO103">
        <v>1.4284828697822922</v>
      </c>
    </row>
    <row r="104" spans="1:41" x14ac:dyDescent="0.25">
      <c r="A104" s="14">
        <v>44179</v>
      </c>
      <c r="B104" t="s">
        <v>260</v>
      </c>
      <c r="C104" s="15">
        <v>4375.1620000000003</v>
      </c>
      <c r="D104" s="8">
        <v>885040</v>
      </c>
      <c r="E104" s="15">
        <v>222.16200000000001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91.988</v>
      </c>
      <c r="W104" s="15">
        <v>89.867000000000004</v>
      </c>
      <c r="X104" s="15">
        <v>0</v>
      </c>
      <c r="Y104" s="15">
        <v>0</v>
      </c>
      <c r="Z104" s="8">
        <v>0</v>
      </c>
      <c r="AA104" s="8">
        <v>0</v>
      </c>
      <c r="AB104" s="8">
        <v>64008</v>
      </c>
      <c r="AC104" s="8">
        <v>13413</v>
      </c>
      <c r="AD104" s="8">
        <v>2207</v>
      </c>
      <c r="AE104" s="8">
        <v>969</v>
      </c>
      <c r="AF104" s="8">
        <v>38</v>
      </c>
      <c r="AG104" s="8">
        <v>12</v>
      </c>
      <c r="AH104" s="8">
        <v>29.25</v>
      </c>
      <c r="AI104" s="8">
        <v>0</v>
      </c>
      <c r="AJ104" s="8">
        <v>29.25</v>
      </c>
      <c r="AK104" s="8">
        <v>71.25</v>
      </c>
      <c r="AL104" s="8">
        <v>237.5</v>
      </c>
      <c r="AM104" s="8">
        <v>6</v>
      </c>
      <c r="AN104" s="15">
        <v>-5</v>
      </c>
      <c r="AO104">
        <v>1.5767726480301096</v>
      </c>
    </row>
    <row r="105" spans="1:41" x14ac:dyDescent="0.25">
      <c r="A105" s="14">
        <v>44186</v>
      </c>
      <c r="B105" t="s">
        <v>260</v>
      </c>
      <c r="C105" s="15">
        <v>5466.7079999999996</v>
      </c>
      <c r="D105" s="8">
        <v>885040</v>
      </c>
      <c r="E105" s="15">
        <v>139.714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1268.9090000000001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91.096999999999994</v>
      </c>
      <c r="W105" s="15">
        <v>79.55</v>
      </c>
      <c r="X105" s="15">
        <v>0</v>
      </c>
      <c r="Y105" s="15">
        <v>0</v>
      </c>
      <c r="Z105" s="8">
        <v>0</v>
      </c>
      <c r="AA105" s="8">
        <v>0</v>
      </c>
      <c r="AB105" s="8">
        <v>50256</v>
      </c>
      <c r="AC105" s="8">
        <v>15280</v>
      </c>
      <c r="AD105" s="8">
        <v>679</v>
      </c>
      <c r="AE105" s="8">
        <v>991</v>
      </c>
      <c r="AF105" s="8">
        <v>40</v>
      </c>
      <c r="AG105" s="8">
        <v>12</v>
      </c>
      <c r="AH105" s="8">
        <v>29.25</v>
      </c>
      <c r="AI105" s="8">
        <v>0</v>
      </c>
      <c r="AJ105" s="8">
        <v>29.25</v>
      </c>
      <c r="AK105" s="8">
        <v>71.25</v>
      </c>
      <c r="AL105" s="8">
        <v>237.5</v>
      </c>
      <c r="AM105" s="8">
        <v>7</v>
      </c>
      <c r="AN105" s="15">
        <v>-5</v>
      </c>
      <c r="AO105">
        <v>1.7796847739486856</v>
      </c>
    </row>
    <row r="106" spans="1:41" x14ac:dyDescent="0.25">
      <c r="A106" s="14">
        <v>44193</v>
      </c>
      <c r="B106" t="s">
        <v>260</v>
      </c>
      <c r="C106" s="15">
        <v>5014.2961999999998</v>
      </c>
      <c r="D106" s="8">
        <v>885040</v>
      </c>
      <c r="E106" s="15">
        <v>208.26900000000001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2480.8490000000002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52.764000000000003</v>
      </c>
      <c r="W106" s="15">
        <v>71.055000000000007</v>
      </c>
      <c r="X106" s="15">
        <v>1765.9632000000001</v>
      </c>
      <c r="Y106" s="15">
        <v>0</v>
      </c>
      <c r="Z106" s="8">
        <v>0</v>
      </c>
      <c r="AA106" s="8">
        <v>0</v>
      </c>
      <c r="AB106" s="8">
        <v>64008</v>
      </c>
      <c r="AC106" s="8">
        <v>10357</v>
      </c>
      <c r="AD106" s="8">
        <v>2207</v>
      </c>
      <c r="AE106" s="8">
        <v>728</v>
      </c>
      <c r="AF106" s="8">
        <v>36</v>
      </c>
      <c r="AG106" s="8">
        <v>11</v>
      </c>
      <c r="AH106" s="8">
        <v>29.25</v>
      </c>
      <c r="AI106" s="8">
        <v>0</v>
      </c>
      <c r="AJ106" s="8">
        <v>29.25</v>
      </c>
      <c r="AK106" s="8">
        <v>71.25</v>
      </c>
      <c r="AL106" s="8">
        <v>237.5</v>
      </c>
      <c r="AM106" s="8">
        <v>6</v>
      </c>
      <c r="AN106" s="15">
        <v>-53</v>
      </c>
      <c r="AO106">
        <v>1.5866938125576124</v>
      </c>
    </row>
    <row r="107" spans="1:41" x14ac:dyDescent="0.25">
      <c r="A107" s="14">
        <v>44200</v>
      </c>
      <c r="B107" t="s">
        <v>260</v>
      </c>
      <c r="C107" s="15">
        <v>3542.346</v>
      </c>
      <c r="D107" s="8">
        <v>888050</v>
      </c>
      <c r="E107" s="15">
        <v>740.77499999999998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10273.894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65.849999999999994</v>
      </c>
      <c r="W107" s="15">
        <v>48.756</v>
      </c>
      <c r="X107" s="15">
        <v>0</v>
      </c>
      <c r="Y107" s="15">
        <v>0</v>
      </c>
      <c r="Z107" s="8">
        <v>0</v>
      </c>
      <c r="AA107" s="8">
        <v>0</v>
      </c>
      <c r="AB107" s="8">
        <v>61631</v>
      </c>
      <c r="AC107" s="8">
        <v>13243</v>
      </c>
      <c r="AD107" s="8">
        <v>2547</v>
      </c>
      <c r="AE107" s="8">
        <v>826</v>
      </c>
      <c r="AF107" s="8">
        <v>38</v>
      </c>
      <c r="AG107" s="8">
        <v>11</v>
      </c>
      <c r="AH107" s="8">
        <v>46.5</v>
      </c>
      <c r="AI107" s="8">
        <v>0</v>
      </c>
      <c r="AJ107" s="8">
        <v>46.5</v>
      </c>
      <c r="AK107" s="8">
        <v>213.25</v>
      </c>
      <c r="AL107" s="8">
        <v>0</v>
      </c>
      <c r="AM107" s="8">
        <v>4</v>
      </c>
      <c r="AN107" s="15">
        <v>-16</v>
      </c>
      <c r="AO107">
        <v>1.3332321546319981</v>
      </c>
    </row>
    <row r="108" spans="1:41" x14ac:dyDescent="0.25">
      <c r="A108" s="14">
        <v>44207</v>
      </c>
      <c r="B108" t="s">
        <v>260</v>
      </c>
      <c r="C108" s="15">
        <v>3725.3726000000001</v>
      </c>
      <c r="D108" s="8">
        <v>888050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76.007999999999996</v>
      </c>
      <c r="W108" s="15">
        <v>55.945</v>
      </c>
      <c r="X108" s="15">
        <v>0</v>
      </c>
      <c r="Y108" s="15">
        <v>0</v>
      </c>
      <c r="Z108" s="8">
        <v>0</v>
      </c>
      <c r="AA108" s="8">
        <v>0</v>
      </c>
      <c r="AB108" s="8">
        <v>64687</v>
      </c>
      <c r="AC108" s="8">
        <v>15620</v>
      </c>
      <c r="AD108" s="8">
        <v>340</v>
      </c>
      <c r="AE108" s="8">
        <v>1005</v>
      </c>
      <c r="AF108" s="8">
        <v>40</v>
      </c>
      <c r="AG108" s="8">
        <v>13</v>
      </c>
      <c r="AH108" s="8">
        <v>46.5</v>
      </c>
      <c r="AI108" s="8">
        <v>0</v>
      </c>
      <c r="AJ108" s="8">
        <v>46.5</v>
      </c>
      <c r="AK108" s="8">
        <v>213.25</v>
      </c>
      <c r="AL108" s="8">
        <v>0</v>
      </c>
      <c r="AM108" s="8">
        <v>6</v>
      </c>
      <c r="AN108" s="15">
        <v>-16</v>
      </c>
      <c r="AO108">
        <v>1.3050448315133096</v>
      </c>
    </row>
    <row r="109" spans="1:41" x14ac:dyDescent="0.25">
      <c r="A109" s="14">
        <v>44214</v>
      </c>
      <c r="B109" t="s">
        <v>260</v>
      </c>
      <c r="C109" s="15">
        <v>2888.4609999999998</v>
      </c>
      <c r="D109" s="8">
        <v>888050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74.959999999999994</v>
      </c>
      <c r="W109" s="15">
        <v>58.051000000000002</v>
      </c>
      <c r="X109" s="15">
        <v>0</v>
      </c>
      <c r="Y109" s="15">
        <v>0</v>
      </c>
      <c r="Z109" s="8">
        <v>0</v>
      </c>
      <c r="AA109" s="8">
        <v>0</v>
      </c>
      <c r="AB109" s="8">
        <v>92022</v>
      </c>
      <c r="AC109" s="8">
        <v>21393</v>
      </c>
      <c r="AD109" s="8">
        <v>679</v>
      </c>
      <c r="AE109" s="8">
        <v>827</v>
      </c>
      <c r="AF109" s="8">
        <v>40</v>
      </c>
      <c r="AG109" s="8">
        <v>13</v>
      </c>
      <c r="AH109" s="8">
        <v>46.5</v>
      </c>
      <c r="AI109" s="8">
        <v>0</v>
      </c>
      <c r="AJ109" s="8">
        <v>46.5</v>
      </c>
      <c r="AK109" s="8">
        <v>213.25</v>
      </c>
      <c r="AL109" s="8">
        <v>0</v>
      </c>
      <c r="AM109" s="8">
        <v>5</v>
      </c>
      <c r="AN109" s="15">
        <v>-11</v>
      </c>
      <c r="AO109">
        <v>1.1562374958172117</v>
      </c>
    </row>
    <row r="110" spans="1:41" x14ac:dyDescent="0.25">
      <c r="A110" s="14">
        <v>44221</v>
      </c>
      <c r="B110" t="s">
        <v>260</v>
      </c>
      <c r="C110" s="15">
        <v>2989.74</v>
      </c>
      <c r="D110" s="8">
        <v>888050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64.861000000000004</v>
      </c>
      <c r="W110" s="15">
        <v>54.006999999999998</v>
      </c>
      <c r="X110" s="15">
        <v>0</v>
      </c>
      <c r="Y110" s="15">
        <v>0</v>
      </c>
      <c r="Z110" s="8">
        <v>0</v>
      </c>
      <c r="AA110" s="8">
        <v>0</v>
      </c>
      <c r="AB110" s="8">
        <v>54330</v>
      </c>
      <c r="AC110" s="8">
        <v>14601</v>
      </c>
      <c r="AD110" s="8">
        <v>3905</v>
      </c>
      <c r="AE110" s="8">
        <v>728</v>
      </c>
      <c r="AF110" s="8">
        <v>39</v>
      </c>
      <c r="AG110" s="8">
        <v>12</v>
      </c>
      <c r="AH110" s="8">
        <v>46.5</v>
      </c>
      <c r="AI110" s="8">
        <v>0</v>
      </c>
      <c r="AJ110" s="8">
        <v>46.5</v>
      </c>
      <c r="AK110" s="8">
        <v>213.25</v>
      </c>
      <c r="AL110" s="8">
        <v>0</v>
      </c>
      <c r="AM110" s="8">
        <v>6</v>
      </c>
      <c r="AN110" s="15">
        <v>-9</v>
      </c>
      <c r="AO110">
        <v>1.1254323960127175</v>
      </c>
    </row>
    <row r="111" spans="1:41" x14ac:dyDescent="0.25">
      <c r="A111" s="14">
        <v>44228</v>
      </c>
      <c r="B111" t="s">
        <v>260</v>
      </c>
      <c r="C111" s="15">
        <v>2873.759</v>
      </c>
      <c r="D111" s="8">
        <v>892113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64.947000000000003</v>
      </c>
      <c r="W111" s="15">
        <v>53.860999999999997</v>
      </c>
      <c r="X111" s="15">
        <v>1928.6189999999999</v>
      </c>
      <c r="Y111" s="15">
        <v>0</v>
      </c>
      <c r="Z111" s="8">
        <v>0</v>
      </c>
      <c r="AA111" s="8">
        <v>0</v>
      </c>
      <c r="AB111" s="8">
        <v>45162</v>
      </c>
      <c r="AC111" s="8">
        <v>19525</v>
      </c>
      <c r="AD111" s="8">
        <v>1188</v>
      </c>
      <c r="AE111" s="8">
        <v>726</v>
      </c>
      <c r="AF111" s="8">
        <v>39</v>
      </c>
      <c r="AG111" s="8">
        <v>13</v>
      </c>
      <c r="AH111" s="8">
        <v>40.25</v>
      </c>
      <c r="AI111" s="8">
        <v>0</v>
      </c>
      <c r="AJ111" s="8">
        <v>40.25</v>
      </c>
      <c r="AK111" s="8">
        <v>280</v>
      </c>
      <c r="AL111" s="8">
        <v>0</v>
      </c>
      <c r="AM111" s="8">
        <v>8</v>
      </c>
      <c r="AN111" s="15">
        <v>-9</v>
      </c>
      <c r="AO111">
        <v>1.0568812448905334</v>
      </c>
    </row>
    <row r="112" spans="1:41" x14ac:dyDescent="0.25">
      <c r="A112" s="14">
        <v>44235</v>
      </c>
      <c r="B112" t="s">
        <v>260</v>
      </c>
      <c r="C112" s="15">
        <v>3136.3690000000001</v>
      </c>
      <c r="D112" s="8">
        <v>892113</v>
      </c>
      <c r="E112" s="15">
        <v>618.43600000000004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2187.8969999999999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53.334000000000003</v>
      </c>
      <c r="W112" s="15">
        <v>52.892000000000003</v>
      </c>
      <c r="X112" s="15">
        <v>0</v>
      </c>
      <c r="Y112" s="15">
        <v>0</v>
      </c>
      <c r="Z112" s="8">
        <v>0</v>
      </c>
      <c r="AA112" s="8">
        <v>0</v>
      </c>
      <c r="AB112" s="8">
        <v>65536</v>
      </c>
      <c r="AC112" s="8">
        <v>16469</v>
      </c>
      <c r="AD112" s="8">
        <v>5773</v>
      </c>
      <c r="AE112" s="8">
        <v>746</v>
      </c>
      <c r="AF112" s="8">
        <v>37</v>
      </c>
      <c r="AG112" s="8">
        <v>10</v>
      </c>
      <c r="AH112" s="8">
        <v>40.25</v>
      </c>
      <c r="AI112" s="8">
        <v>0</v>
      </c>
      <c r="AJ112" s="8">
        <v>40.25</v>
      </c>
      <c r="AK112" s="8">
        <v>280</v>
      </c>
      <c r="AL112" s="8">
        <v>0</v>
      </c>
      <c r="AM112" s="8">
        <v>8</v>
      </c>
      <c r="AN112" s="15">
        <v>-15</v>
      </c>
      <c r="AO112">
        <v>1.1171201699681597</v>
      </c>
    </row>
    <row r="113" spans="1:41" x14ac:dyDescent="0.25">
      <c r="A113" s="14">
        <v>44242</v>
      </c>
      <c r="B113" t="s">
        <v>260</v>
      </c>
      <c r="C113" s="15">
        <v>2806.6509999999998</v>
      </c>
      <c r="D113" s="8">
        <v>892113</v>
      </c>
      <c r="E113" s="15">
        <v>687.55899999999997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5098.0110000000004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52.762</v>
      </c>
      <c r="W113" s="15">
        <v>57.578000000000003</v>
      </c>
      <c r="X113" s="15">
        <v>0</v>
      </c>
      <c r="Y113" s="15">
        <v>0</v>
      </c>
      <c r="Z113" s="8">
        <v>0</v>
      </c>
      <c r="AA113" s="8">
        <v>0</v>
      </c>
      <c r="AB113" s="8">
        <v>75384</v>
      </c>
      <c r="AC113" s="8">
        <v>25128</v>
      </c>
      <c r="AD113" s="8">
        <v>4584</v>
      </c>
      <c r="AE113" s="8">
        <v>813</v>
      </c>
      <c r="AF113" s="8">
        <v>40</v>
      </c>
      <c r="AG113" s="8">
        <v>12</v>
      </c>
      <c r="AH113" s="8">
        <v>40.25</v>
      </c>
      <c r="AI113" s="8">
        <v>0</v>
      </c>
      <c r="AJ113" s="8">
        <v>40.25</v>
      </c>
      <c r="AK113" s="8">
        <v>280</v>
      </c>
      <c r="AL113" s="8">
        <v>0</v>
      </c>
      <c r="AM113" s="8">
        <v>9</v>
      </c>
      <c r="AN113" s="15">
        <v>-9</v>
      </c>
      <c r="AO113">
        <v>1.0502063179536603</v>
      </c>
    </row>
    <row r="114" spans="1:41" x14ac:dyDescent="0.25">
      <c r="A114" s="14">
        <v>44249</v>
      </c>
      <c r="B114" t="s">
        <v>260</v>
      </c>
      <c r="C114" s="15">
        <v>2924.2049999999999</v>
      </c>
      <c r="D114" s="8">
        <v>892113</v>
      </c>
      <c r="E114" s="15">
        <v>1988.0150000000001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6305.7550000000001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62.189</v>
      </c>
      <c r="W114" s="15">
        <v>54.11</v>
      </c>
      <c r="X114" s="15">
        <v>0</v>
      </c>
      <c r="Y114" s="15">
        <v>0</v>
      </c>
      <c r="Z114" s="8">
        <v>0</v>
      </c>
      <c r="AA114" s="8">
        <v>0</v>
      </c>
      <c r="AB114" s="8">
        <v>85231</v>
      </c>
      <c r="AC114" s="8">
        <v>15790</v>
      </c>
      <c r="AD114" s="8">
        <v>1528</v>
      </c>
      <c r="AE114" s="8">
        <v>1088</v>
      </c>
      <c r="AF114" s="8">
        <v>41</v>
      </c>
      <c r="AG114" s="8">
        <v>12</v>
      </c>
      <c r="AH114" s="8">
        <v>40.25</v>
      </c>
      <c r="AI114" s="8">
        <v>0</v>
      </c>
      <c r="AJ114" s="8">
        <v>40.25</v>
      </c>
      <c r="AK114" s="8">
        <v>280</v>
      </c>
      <c r="AL114" s="8">
        <v>0</v>
      </c>
      <c r="AM114" s="8">
        <v>9</v>
      </c>
      <c r="AN114" s="15">
        <v>-14</v>
      </c>
      <c r="AO114">
        <v>1.0726697771467206</v>
      </c>
    </row>
    <row r="115" spans="1:41" x14ac:dyDescent="0.25">
      <c r="A115" s="14">
        <v>44256</v>
      </c>
      <c r="B115" t="s">
        <v>260</v>
      </c>
      <c r="C115" s="15">
        <v>3187.7530000000002</v>
      </c>
      <c r="D115" s="8">
        <v>717696</v>
      </c>
      <c r="E115" s="15">
        <v>837.01499999999999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5253.0309999999999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43.765999999999998</v>
      </c>
      <c r="W115" s="15">
        <v>54.365000000000002</v>
      </c>
      <c r="X115" s="15">
        <v>1369.2239999999999</v>
      </c>
      <c r="Y115" s="15">
        <v>0</v>
      </c>
      <c r="Z115" s="8">
        <v>0</v>
      </c>
      <c r="AA115" s="8">
        <v>0</v>
      </c>
      <c r="AB115" s="8">
        <v>59933</v>
      </c>
      <c r="AC115" s="8">
        <v>24449</v>
      </c>
      <c r="AD115" s="8">
        <v>849</v>
      </c>
      <c r="AE115" s="8">
        <v>4582</v>
      </c>
      <c r="AF115" s="8">
        <v>44</v>
      </c>
      <c r="AG115" s="8">
        <v>15</v>
      </c>
      <c r="AH115" s="8">
        <v>47.2</v>
      </c>
      <c r="AI115" s="8">
        <v>0</v>
      </c>
      <c r="AJ115" s="8">
        <v>47.2</v>
      </c>
      <c r="AK115" s="8">
        <v>249.6</v>
      </c>
      <c r="AL115" s="8">
        <v>0</v>
      </c>
      <c r="AM115" s="8">
        <v>11</v>
      </c>
      <c r="AN115" s="15">
        <v>-8</v>
      </c>
      <c r="AO115">
        <v>1.1182717933771669</v>
      </c>
    </row>
    <row r="116" spans="1:41" x14ac:dyDescent="0.25">
      <c r="A116" s="14">
        <v>44263</v>
      </c>
      <c r="B116" t="s">
        <v>260</v>
      </c>
      <c r="C116" s="15">
        <v>3264.335</v>
      </c>
      <c r="D116" s="8">
        <v>717696</v>
      </c>
      <c r="E116" s="15">
        <v>750.28899999999999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4851.7809999999999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48.579000000000001</v>
      </c>
      <c r="W116" s="15">
        <v>51.649000000000001</v>
      </c>
      <c r="X116" s="15">
        <v>0</v>
      </c>
      <c r="Y116" s="15">
        <v>0</v>
      </c>
      <c r="Z116" s="8">
        <v>0</v>
      </c>
      <c r="AA116" s="8">
        <v>0</v>
      </c>
      <c r="AB116" s="8">
        <v>53142</v>
      </c>
      <c r="AC116" s="8">
        <v>19355</v>
      </c>
      <c r="AD116" s="8">
        <v>1019</v>
      </c>
      <c r="AE116" s="8">
        <v>3057</v>
      </c>
      <c r="AF116" s="8">
        <v>44</v>
      </c>
      <c r="AG116" s="8">
        <v>13</v>
      </c>
      <c r="AH116" s="8">
        <v>47.2</v>
      </c>
      <c r="AI116" s="8">
        <v>0</v>
      </c>
      <c r="AJ116" s="8">
        <v>47.2</v>
      </c>
      <c r="AK116" s="8">
        <v>249.6</v>
      </c>
      <c r="AL116" s="8">
        <v>0</v>
      </c>
      <c r="AM116" s="8">
        <v>11</v>
      </c>
      <c r="AN116" s="15">
        <v>-9</v>
      </c>
      <c r="AO116">
        <v>1.1789050125796663</v>
      </c>
    </row>
    <row r="117" spans="1:41" x14ac:dyDescent="0.25">
      <c r="A117" s="14">
        <v>44270</v>
      </c>
      <c r="B117" t="s">
        <v>260</v>
      </c>
      <c r="C117" s="15">
        <v>2798.3530000000001</v>
      </c>
      <c r="D117" s="8">
        <v>717696</v>
      </c>
      <c r="E117" s="15">
        <v>746.81700000000001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5159.3050000000003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46.027999999999999</v>
      </c>
      <c r="W117" s="15">
        <v>49.482999999999997</v>
      </c>
      <c r="X117" s="15">
        <v>0</v>
      </c>
      <c r="Y117" s="15">
        <v>0</v>
      </c>
      <c r="Z117" s="8">
        <v>0</v>
      </c>
      <c r="AA117" s="8">
        <v>0</v>
      </c>
      <c r="AB117" s="8">
        <v>50086</v>
      </c>
      <c r="AC117" s="8">
        <v>14601</v>
      </c>
      <c r="AD117" s="8">
        <v>4924</v>
      </c>
      <c r="AE117" s="8">
        <v>638</v>
      </c>
      <c r="AF117" s="8">
        <v>44</v>
      </c>
      <c r="AG117" s="8">
        <v>13</v>
      </c>
      <c r="AH117" s="8">
        <v>47.2</v>
      </c>
      <c r="AI117" s="8">
        <v>0</v>
      </c>
      <c r="AJ117" s="8">
        <v>47.2</v>
      </c>
      <c r="AK117" s="8">
        <v>249.6</v>
      </c>
      <c r="AL117" s="8">
        <v>0</v>
      </c>
      <c r="AM117" s="8">
        <v>14</v>
      </c>
      <c r="AN117" s="15">
        <v>-11</v>
      </c>
      <c r="AO117">
        <v>1.1997544312517163</v>
      </c>
    </row>
    <row r="118" spans="1:41" x14ac:dyDescent="0.25">
      <c r="A118" s="14">
        <v>44277</v>
      </c>
      <c r="B118" t="s">
        <v>260</v>
      </c>
      <c r="C118" s="15">
        <v>2891.3319999999999</v>
      </c>
      <c r="D118" s="8">
        <v>717696</v>
      </c>
      <c r="E118" s="15">
        <v>50.981999999999999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159.904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3.573</v>
      </c>
      <c r="W118" s="15">
        <v>4.7359999999999998</v>
      </c>
      <c r="X118" s="15">
        <v>0</v>
      </c>
      <c r="Y118" s="15">
        <v>0</v>
      </c>
      <c r="Z118" s="8">
        <v>0</v>
      </c>
      <c r="AA118" s="8">
        <v>0</v>
      </c>
      <c r="AB118" s="8">
        <v>51444</v>
      </c>
      <c r="AC118" s="8">
        <v>14432</v>
      </c>
      <c r="AD118" s="8">
        <v>4075</v>
      </c>
      <c r="AE118" s="8">
        <v>743</v>
      </c>
      <c r="AF118" s="8">
        <v>45</v>
      </c>
      <c r="AG118" s="8">
        <v>14</v>
      </c>
      <c r="AH118" s="8">
        <v>47.2</v>
      </c>
      <c r="AI118" s="8">
        <v>0</v>
      </c>
      <c r="AJ118" s="8">
        <v>47.2</v>
      </c>
      <c r="AK118" s="8">
        <v>249.6</v>
      </c>
      <c r="AL118" s="8">
        <v>0</v>
      </c>
      <c r="AM118" s="8">
        <v>14</v>
      </c>
      <c r="AN118" s="15">
        <v>-9</v>
      </c>
      <c r="AO118">
        <v>1.2077480314260924</v>
      </c>
    </row>
    <row r="119" spans="1:41" x14ac:dyDescent="0.25">
      <c r="A119" s="16">
        <v>44284</v>
      </c>
      <c r="B119" t="s">
        <v>260</v>
      </c>
      <c r="C119" s="15">
        <v>2592.2440000000001</v>
      </c>
      <c r="D119" s="8">
        <v>717696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997</v>
      </c>
      <c r="Y119" s="15">
        <v>0</v>
      </c>
      <c r="Z119" s="8">
        <v>0</v>
      </c>
      <c r="AA119" s="8">
        <v>0</v>
      </c>
      <c r="AB119" s="8">
        <v>56198</v>
      </c>
      <c r="AC119" s="8">
        <v>15280</v>
      </c>
      <c r="AD119" s="8">
        <v>509</v>
      </c>
      <c r="AE119" s="8">
        <v>935</v>
      </c>
      <c r="AF119" s="8">
        <v>45</v>
      </c>
      <c r="AG119" s="8">
        <v>13</v>
      </c>
      <c r="AH119" s="8">
        <v>47.2</v>
      </c>
      <c r="AI119" s="8">
        <v>0</v>
      </c>
      <c r="AJ119" s="8">
        <v>47.2</v>
      </c>
      <c r="AK119" s="8">
        <v>249.6</v>
      </c>
      <c r="AL119" s="8">
        <v>0</v>
      </c>
      <c r="AM119" s="8">
        <v>17</v>
      </c>
      <c r="AN119" s="15">
        <v>-11</v>
      </c>
      <c r="AO119">
        <v>1.079858213435944</v>
      </c>
    </row>
    <row r="120" spans="1:41" x14ac:dyDescent="0.25">
      <c r="A120" s="16">
        <v>44291</v>
      </c>
      <c r="B120" t="s">
        <v>260</v>
      </c>
      <c r="C120" s="15">
        <v>1891.991</v>
      </c>
      <c r="D120" s="8">
        <v>900039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8">
        <v>0</v>
      </c>
      <c r="AA120" s="8">
        <v>0</v>
      </c>
      <c r="AB120" s="8">
        <v>66725</v>
      </c>
      <c r="AC120" s="8">
        <v>17827</v>
      </c>
      <c r="AD120" s="8">
        <v>1019</v>
      </c>
      <c r="AE120" s="8">
        <v>825</v>
      </c>
      <c r="AF120" s="8">
        <v>43</v>
      </c>
      <c r="AG120" s="8">
        <v>13</v>
      </c>
      <c r="AH120" s="8">
        <v>81.25</v>
      </c>
      <c r="AI120" s="8">
        <v>0</v>
      </c>
      <c r="AJ120" s="8">
        <v>81.25</v>
      </c>
      <c r="AK120" s="8">
        <v>1</v>
      </c>
      <c r="AL120" s="8">
        <v>0</v>
      </c>
      <c r="AM120" s="8">
        <v>12</v>
      </c>
      <c r="AN120" s="15">
        <v>-12</v>
      </c>
      <c r="AO120">
        <v>0.94194703455571827</v>
      </c>
    </row>
    <row r="121" spans="1:41" x14ac:dyDescent="0.25">
      <c r="A121" s="16">
        <v>44298</v>
      </c>
      <c r="B121" t="s">
        <v>260</v>
      </c>
      <c r="C121" s="15">
        <v>1919.7719999999999</v>
      </c>
      <c r="D121" s="8">
        <v>900039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8">
        <v>0</v>
      </c>
      <c r="AA121" s="8">
        <v>0</v>
      </c>
      <c r="AB121" s="8">
        <v>59763</v>
      </c>
      <c r="AC121" s="8">
        <v>9847</v>
      </c>
      <c r="AD121" s="8">
        <v>4414</v>
      </c>
      <c r="AE121" s="8">
        <v>750</v>
      </c>
      <c r="AF121" s="8">
        <v>41</v>
      </c>
      <c r="AG121" s="8">
        <v>13</v>
      </c>
      <c r="AH121" s="8">
        <v>81.25</v>
      </c>
      <c r="AI121" s="8">
        <v>0</v>
      </c>
      <c r="AJ121" s="8">
        <v>81.25</v>
      </c>
      <c r="AK121" s="8">
        <v>1</v>
      </c>
      <c r="AL121" s="8">
        <v>0</v>
      </c>
      <c r="AM121" s="8">
        <v>15</v>
      </c>
      <c r="AN121" s="15">
        <v>-11</v>
      </c>
      <c r="AO121">
        <v>1.0009686085602429</v>
      </c>
    </row>
    <row r="122" spans="1:41" x14ac:dyDescent="0.25">
      <c r="A122" s="16">
        <v>44305</v>
      </c>
      <c r="B122" t="s">
        <v>260</v>
      </c>
      <c r="C122" s="15">
        <v>1866.537</v>
      </c>
      <c r="D122" s="8">
        <v>900039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8">
        <v>0</v>
      </c>
      <c r="AA122" s="8">
        <v>0</v>
      </c>
      <c r="AB122" s="8">
        <v>69611</v>
      </c>
      <c r="AC122" s="8">
        <v>14092</v>
      </c>
      <c r="AD122" s="8">
        <v>1019</v>
      </c>
      <c r="AE122" s="8">
        <v>605</v>
      </c>
      <c r="AF122" s="8">
        <v>44</v>
      </c>
      <c r="AG122" s="8">
        <v>12</v>
      </c>
      <c r="AH122" s="8">
        <v>81.25</v>
      </c>
      <c r="AI122" s="8">
        <v>0</v>
      </c>
      <c r="AJ122" s="8">
        <v>81.25</v>
      </c>
      <c r="AK122" s="8">
        <v>1</v>
      </c>
      <c r="AL122" s="8">
        <v>0</v>
      </c>
      <c r="AM122" s="8">
        <v>17</v>
      </c>
      <c r="AN122" s="15">
        <v>-10</v>
      </c>
      <c r="AO122">
        <v>0.9993918632188955</v>
      </c>
    </row>
    <row r="123" spans="1:41" x14ac:dyDescent="0.25">
      <c r="A123" s="16">
        <v>44312</v>
      </c>
      <c r="B123" t="s">
        <v>260</v>
      </c>
      <c r="C123" s="15">
        <v>2192.3620000000001</v>
      </c>
      <c r="D123" s="8">
        <v>900039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468.76060000000001</v>
      </c>
      <c r="Y123" s="15">
        <v>0</v>
      </c>
      <c r="Z123" s="8">
        <v>0</v>
      </c>
      <c r="AA123" s="8">
        <v>0</v>
      </c>
      <c r="AB123" s="8">
        <v>64178</v>
      </c>
      <c r="AC123" s="8">
        <v>12224</v>
      </c>
      <c r="AD123" s="8">
        <v>679</v>
      </c>
      <c r="AE123" s="8">
        <v>619</v>
      </c>
      <c r="AF123" s="8">
        <v>41</v>
      </c>
      <c r="AG123" s="8">
        <v>13</v>
      </c>
      <c r="AH123" s="8">
        <v>81.25</v>
      </c>
      <c r="AI123" s="8">
        <v>0</v>
      </c>
      <c r="AJ123" s="8">
        <v>81.25</v>
      </c>
      <c r="AK123" s="8">
        <v>1</v>
      </c>
      <c r="AL123" s="8">
        <v>0</v>
      </c>
      <c r="AM123" s="8">
        <v>17</v>
      </c>
      <c r="AN123" s="15">
        <v>-19</v>
      </c>
      <c r="AO123">
        <v>1.207591928223869</v>
      </c>
    </row>
    <row r="124" spans="1:41" x14ac:dyDescent="0.25">
      <c r="A124" s="16">
        <v>44319</v>
      </c>
      <c r="B124" t="s">
        <v>260</v>
      </c>
      <c r="C124" s="15">
        <v>2553.4520000000002</v>
      </c>
      <c r="D124" s="8">
        <v>721772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8">
        <v>0</v>
      </c>
      <c r="AA124" s="8">
        <v>0</v>
      </c>
      <c r="AB124" s="8">
        <v>65536</v>
      </c>
      <c r="AC124" s="8">
        <v>11206</v>
      </c>
      <c r="AD124" s="8">
        <v>2377</v>
      </c>
      <c r="AE124" s="8">
        <v>588</v>
      </c>
      <c r="AF124" s="8">
        <v>45</v>
      </c>
      <c r="AG124" s="8">
        <v>14</v>
      </c>
      <c r="AH124" s="8">
        <v>64.400000000000006</v>
      </c>
      <c r="AI124" s="8">
        <v>0</v>
      </c>
      <c r="AJ124" s="8">
        <v>64.400000000000006</v>
      </c>
      <c r="AK124" s="8">
        <v>78.8</v>
      </c>
      <c r="AL124" s="8">
        <v>0</v>
      </c>
      <c r="AM124" s="8">
        <v>19</v>
      </c>
      <c r="AN124" s="15">
        <v>-35</v>
      </c>
      <c r="AO124">
        <v>1.3366744494130836</v>
      </c>
    </row>
    <row r="125" spans="1:41" x14ac:dyDescent="0.25">
      <c r="A125" s="16">
        <v>44326</v>
      </c>
      <c r="B125" t="s">
        <v>260</v>
      </c>
      <c r="C125" s="15">
        <v>1684.5509999999999</v>
      </c>
      <c r="D125" s="8">
        <v>721772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8">
        <v>0</v>
      </c>
      <c r="AA125" s="8">
        <v>0</v>
      </c>
      <c r="AB125" s="8">
        <v>64687</v>
      </c>
      <c r="AC125" s="8">
        <v>8150</v>
      </c>
      <c r="AD125" s="8">
        <v>1188</v>
      </c>
      <c r="AE125" s="8">
        <v>634</v>
      </c>
      <c r="AF125" s="8">
        <v>41</v>
      </c>
      <c r="AG125" s="8">
        <v>12</v>
      </c>
      <c r="AH125" s="8">
        <v>64.400000000000006</v>
      </c>
      <c r="AI125" s="8">
        <v>0</v>
      </c>
      <c r="AJ125" s="8">
        <v>64.400000000000006</v>
      </c>
      <c r="AK125" s="8">
        <v>78.8</v>
      </c>
      <c r="AL125" s="8">
        <v>0</v>
      </c>
      <c r="AM125" s="8">
        <v>19</v>
      </c>
      <c r="AN125" s="15">
        <v>-10</v>
      </c>
      <c r="AO125">
        <v>0.84399614360719732</v>
      </c>
    </row>
    <row r="126" spans="1:41" x14ac:dyDescent="0.25">
      <c r="A126" s="14">
        <v>44333</v>
      </c>
      <c r="B126" t="s">
        <v>260</v>
      </c>
      <c r="C126" s="15">
        <v>1411.5029999999999</v>
      </c>
      <c r="D126" s="8">
        <v>721772</v>
      </c>
      <c r="E126" s="15">
        <v>1465.759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446.72300000000001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39.427</v>
      </c>
      <c r="W126" s="15">
        <v>32.031999999999996</v>
      </c>
      <c r="X126" s="15">
        <v>0</v>
      </c>
      <c r="Y126" s="15">
        <v>0</v>
      </c>
      <c r="Z126" s="8">
        <v>0</v>
      </c>
      <c r="AA126" s="8">
        <v>0</v>
      </c>
      <c r="AB126" s="8">
        <v>61292</v>
      </c>
      <c r="AC126" s="8">
        <v>11545</v>
      </c>
      <c r="AD126" s="8">
        <v>2037</v>
      </c>
      <c r="AE126" s="8">
        <v>794</v>
      </c>
      <c r="AF126" s="8">
        <v>43</v>
      </c>
      <c r="AG126" s="8">
        <v>13</v>
      </c>
      <c r="AH126" s="8">
        <v>64.400000000000006</v>
      </c>
      <c r="AI126" s="8">
        <v>0</v>
      </c>
      <c r="AJ126" s="8">
        <v>64.400000000000006</v>
      </c>
      <c r="AK126" s="8">
        <v>78.8</v>
      </c>
      <c r="AL126" s="8">
        <v>0</v>
      </c>
      <c r="AM126" s="8">
        <v>20</v>
      </c>
      <c r="AN126" s="15">
        <v>-9</v>
      </c>
      <c r="AO126">
        <v>0.70813413963061045</v>
      </c>
    </row>
    <row r="127" spans="1:41" x14ac:dyDescent="0.25">
      <c r="A127" s="14">
        <v>44340</v>
      </c>
      <c r="B127" t="s">
        <v>260</v>
      </c>
      <c r="C127" s="15">
        <v>1621.7049999999999</v>
      </c>
      <c r="D127" s="8">
        <v>721772</v>
      </c>
      <c r="E127" s="15">
        <v>2078.0500000000002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7900.1750000000002</v>
      </c>
      <c r="N127" s="15">
        <v>0</v>
      </c>
      <c r="O127" s="15">
        <v>0</v>
      </c>
      <c r="P127" s="15">
        <v>0</v>
      </c>
      <c r="Q127" s="15">
        <v>0</v>
      </c>
      <c r="R127" s="15">
        <v>2199.5030000000002</v>
      </c>
      <c r="S127" s="15">
        <v>0</v>
      </c>
      <c r="T127" s="15">
        <v>0</v>
      </c>
      <c r="U127" s="15">
        <v>0</v>
      </c>
      <c r="V127" s="15">
        <v>52.600999999999999</v>
      </c>
      <c r="W127" s="15">
        <v>45.777999999999999</v>
      </c>
      <c r="X127" s="15">
        <v>0</v>
      </c>
      <c r="Y127" s="15">
        <v>0</v>
      </c>
      <c r="Z127" s="8">
        <v>0</v>
      </c>
      <c r="AA127" s="8">
        <v>0</v>
      </c>
      <c r="AB127" s="8">
        <v>61122</v>
      </c>
      <c r="AC127" s="8">
        <v>9168</v>
      </c>
      <c r="AD127" s="8">
        <v>4414</v>
      </c>
      <c r="AE127" s="8">
        <v>855</v>
      </c>
      <c r="AF127" s="8">
        <v>44</v>
      </c>
      <c r="AG127" s="8">
        <v>13</v>
      </c>
      <c r="AH127" s="8">
        <v>64.400000000000006</v>
      </c>
      <c r="AI127" s="8">
        <v>0</v>
      </c>
      <c r="AJ127" s="8">
        <v>64.400000000000006</v>
      </c>
      <c r="AK127" s="8">
        <v>78.8</v>
      </c>
      <c r="AL127" s="8">
        <v>0</v>
      </c>
      <c r="AM127" s="8">
        <v>21</v>
      </c>
      <c r="AN127" s="15">
        <v>-7</v>
      </c>
      <c r="AO127">
        <v>0.77908217074826658</v>
      </c>
    </row>
    <row r="128" spans="1:41" x14ac:dyDescent="0.25">
      <c r="A128" s="14">
        <v>44347</v>
      </c>
      <c r="B128" t="s">
        <v>260</v>
      </c>
      <c r="C128" s="15">
        <v>1611.71</v>
      </c>
      <c r="D128" s="8">
        <v>721772</v>
      </c>
      <c r="E128" s="15">
        <v>1274.2909999999999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4975.3609999999999</v>
      </c>
      <c r="N128" s="15">
        <v>0</v>
      </c>
      <c r="O128" s="15">
        <v>0</v>
      </c>
      <c r="P128" s="15">
        <v>0</v>
      </c>
      <c r="Q128" s="15">
        <v>0</v>
      </c>
      <c r="R128" s="15">
        <v>2862.6280000000002</v>
      </c>
      <c r="S128" s="15">
        <v>0</v>
      </c>
      <c r="T128" s="15">
        <v>0</v>
      </c>
      <c r="U128" s="15">
        <v>0</v>
      </c>
      <c r="V128" s="15">
        <v>43.66</v>
      </c>
      <c r="W128" s="15">
        <v>42.936999999999998</v>
      </c>
      <c r="X128" s="15">
        <v>1014.6076</v>
      </c>
      <c r="Y128" s="15">
        <v>0</v>
      </c>
      <c r="Z128" s="8">
        <v>0</v>
      </c>
      <c r="AA128" s="8">
        <v>0</v>
      </c>
      <c r="AB128" s="8">
        <v>72158</v>
      </c>
      <c r="AC128" s="8">
        <v>13583</v>
      </c>
      <c r="AD128" s="8">
        <v>849</v>
      </c>
      <c r="AE128" s="8">
        <v>641</v>
      </c>
      <c r="AF128" s="8">
        <v>41</v>
      </c>
      <c r="AG128" s="8">
        <v>11</v>
      </c>
      <c r="AH128" s="8">
        <v>64.400000000000006</v>
      </c>
      <c r="AI128" s="8">
        <v>0</v>
      </c>
      <c r="AJ128" s="8">
        <v>64.400000000000006</v>
      </c>
      <c r="AK128" s="8">
        <v>78.8</v>
      </c>
      <c r="AL128" s="8">
        <v>0</v>
      </c>
      <c r="AM128" s="8">
        <v>21</v>
      </c>
      <c r="AN128" s="15">
        <v>-6</v>
      </c>
      <c r="AO128">
        <v>0.7871026464471006</v>
      </c>
    </row>
    <row r="129" spans="1:41" x14ac:dyDescent="0.25">
      <c r="A129" s="14">
        <v>44354</v>
      </c>
      <c r="B129" t="s">
        <v>260</v>
      </c>
      <c r="C129" s="15">
        <v>1987.6949999999999</v>
      </c>
      <c r="D129" s="8">
        <v>905052</v>
      </c>
      <c r="E129" s="15">
        <v>1324.731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3384.4989999999998</v>
      </c>
      <c r="N129" s="15">
        <v>0</v>
      </c>
      <c r="O129" s="15">
        <v>0</v>
      </c>
      <c r="P129" s="15">
        <v>0</v>
      </c>
      <c r="Q129" s="15">
        <v>0</v>
      </c>
      <c r="R129" s="15">
        <v>2962.6559999999999</v>
      </c>
      <c r="S129" s="15">
        <v>0</v>
      </c>
      <c r="T129" s="15">
        <v>0</v>
      </c>
      <c r="U129" s="15">
        <v>0</v>
      </c>
      <c r="V129" s="15">
        <v>40.076000000000001</v>
      </c>
      <c r="W129" s="15">
        <v>39.353999999999999</v>
      </c>
      <c r="X129" s="15">
        <v>0</v>
      </c>
      <c r="Y129" s="15">
        <v>0</v>
      </c>
      <c r="Z129" s="8">
        <v>0</v>
      </c>
      <c r="AA129" s="8">
        <v>0</v>
      </c>
      <c r="AB129" s="8">
        <v>59933</v>
      </c>
      <c r="AC129" s="8">
        <v>8829</v>
      </c>
      <c r="AD129" s="8">
        <v>2717</v>
      </c>
      <c r="AE129" s="8">
        <v>629</v>
      </c>
      <c r="AF129" s="8">
        <v>46</v>
      </c>
      <c r="AG129" s="8">
        <v>14</v>
      </c>
      <c r="AH129" s="8">
        <v>71.5</v>
      </c>
      <c r="AI129" s="8">
        <v>0</v>
      </c>
      <c r="AJ129" s="8">
        <v>71.5</v>
      </c>
      <c r="AK129" s="8">
        <v>192.5</v>
      </c>
      <c r="AL129" s="8">
        <v>0</v>
      </c>
      <c r="AM129" s="8">
        <v>24</v>
      </c>
      <c r="AN129" s="15">
        <v>-7</v>
      </c>
      <c r="AO129">
        <v>0.85583100356745101</v>
      </c>
    </row>
    <row r="130" spans="1:41" x14ac:dyDescent="0.25">
      <c r="A130" s="14">
        <v>44361</v>
      </c>
      <c r="B130" t="s">
        <v>260</v>
      </c>
      <c r="C130" s="15">
        <v>1744.856</v>
      </c>
      <c r="D130" s="8">
        <v>905052</v>
      </c>
      <c r="E130" s="15">
        <v>1337.788</v>
      </c>
      <c r="F130" s="15">
        <v>171.619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2808.268</v>
      </c>
      <c r="N130" s="15">
        <v>0</v>
      </c>
      <c r="O130" s="15">
        <v>0</v>
      </c>
      <c r="P130" s="15">
        <v>689.91700000000003</v>
      </c>
      <c r="Q130" s="15">
        <v>0</v>
      </c>
      <c r="R130" s="15">
        <v>2362.8870000000002</v>
      </c>
      <c r="S130" s="15">
        <v>0</v>
      </c>
      <c r="T130" s="15">
        <v>381.20100000000002</v>
      </c>
      <c r="U130" s="15">
        <v>0</v>
      </c>
      <c r="V130" s="15">
        <v>43.517000000000003</v>
      </c>
      <c r="W130" s="15">
        <v>40.128999999999998</v>
      </c>
      <c r="X130" s="15">
        <v>0</v>
      </c>
      <c r="Y130" s="15">
        <v>0</v>
      </c>
      <c r="Z130" s="8">
        <v>0</v>
      </c>
      <c r="AA130" s="8">
        <v>0</v>
      </c>
      <c r="AB130" s="8">
        <v>53651</v>
      </c>
      <c r="AC130" s="8">
        <v>13413</v>
      </c>
      <c r="AD130" s="8">
        <v>3226</v>
      </c>
      <c r="AE130" s="8">
        <v>23713</v>
      </c>
      <c r="AF130" s="8">
        <v>42</v>
      </c>
      <c r="AG130" s="8">
        <v>12</v>
      </c>
      <c r="AH130" s="8">
        <v>71.5</v>
      </c>
      <c r="AI130" s="8">
        <v>0</v>
      </c>
      <c r="AJ130" s="8">
        <v>71.5</v>
      </c>
      <c r="AK130" s="8">
        <v>192.5</v>
      </c>
      <c r="AL130" s="8">
        <v>0</v>
      </c>
      <c r="AM130" s="8">
        <v>22</v>
      </c>
      <c r="AN130" s="15">
        <v>-7</v>
      </c>
      <c r="AO130">
        <v>0.79983424349215415</v>
      </c>
    </row>
    <row r="131" spans="1:41" x14ac:dyDescent="0.25">
      <c r="A131" s="14">
        <v>44368</v>
      </c>
      <c r="B131" t="s">
        <v>260</v>
      </c>
      <c r="C131" s="15">
        <v>1691.4280000000001</v>
      </c>
      <c r="D131" s="8">
        <v>905052</v>
      </c>
      <c r="E131" s="15">
        <v>1649.097</v>
      </c>
      <c r="F131" s="15">
        <v>243.16200000000001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1837.5350000000001</v>
      </c>
      <c r="N131" s="15">
        <v>0</v>
      </c>
      <c r="O131" s="15">
        <v>0</v>
      </c>
      <c r="P131" s="15">
        <v>564.51300000000003</v>
      </c>
      <c r="Q131" s="15">
        <v>0</v>
      </c>
      <c r="R131" s="15">
        <v>1500.145</v>
      </c>
      <c r="S131" s="15">
        <v>0</v>
      </c>
      <c r="T131" s="15">
        <v>597.649</v>
      </c>
      <c r="U131" s="15">
        <v>0</v>
      </c>
      <c r="V131" s="15">
        <v>43.274999999999999</v>
      </c>
      <c r="W131" s="15">
        <v>36.082999999999998</v>
      </c>
      <c r="X131" s="15">
        <v>0</v>
      </c>
      <c r="Y131" s="15">
        <v>0</v>
      </c>
      <c r="Z131" s="8">
        <v>0</v>
      </c>
      <c r="AA131" s="8">
        <v>0</v>
      </c>
      <c r="AB131" s="8">
        <v>66555</v>
      </c>
      <c r="AC131" s="8">
        <v>8829</v>
      </c>
      <c r="AD131" s="8">
        <v>6282</v>
      </c>
      <c r="AE131" s="8">
        <v>11432</v>
      </c>
      <c r="AF131" s="8">
        <v>44</v>
      </c>
      <c r="AG131" s="8">
        <v>12</v>
      </c>
      <c r="AH131" s="8">
        <v>71.5</v>
      </c>
      <c r="AI131" s="8">
        <v>0</v>
      </c>
      <c r="AJ131" s="8">
        <v>71.5</v>
      </c>
      <c r="AK131" s="8">
        <v>192.5</v>
      </c>
      <c r="AL131" s="8">
        <v>0</v>
      </c>
      <c r="AM131" s="8">
        <v>23</v>
      </c>
      <c r="AN131" s="15">
        <v>-7</v>
      </c>
      <c r="AO131">
        <v>0.73403256391626748</v>
      </c>
    </row>
    <row r="132" spans="1:41" x14ac:dyDescent="0.25">
      <c r="A132" s="14">
        <v>44375</v>
      </c>
      <c r="B132" t="s">
        <v>260</v>
      </c>
      <c r="C132" s="15">
        <v>1624.443</v>
      </c>
      <c r="D132" s="8">
        <v>905052</v>
      </c>
      <c r="E132" s="15">
        <v>1994.44</v>
      </c>
      <c r="F132" s="15">
        <v>107.33799999999999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1056.8340000000001</v>
      </c>
      <c r="N132" s="15">
        <v>0</v>
      </c>
      <c r="O132" s="15">
        <v>0</v>
      </c>
      <c r="P132" s="15">
        <v>156.226</v>
      </c>
      <c r="Q132" s="15">
        <v>0</v>
      </c>
      <c r="R132" s="15">
        <v>664.31200000000001</v>
      </c>
      <c r="S132" s="15">
        <v>0</v>
      </c>
      <c r="T132" s="15">
        <v>231.53899999999999</v>
      </c>
      <c r="U132" s="15">
        <v>0</v>
      </c>
      <c r="V132" s="15">
        <v>33.369999999999997</v>
      </c>
      <c r="W132" s="15">
        <v>33.261000000000003</v>
      </c>
      <c r="X132" s="15">
        <v>1180.4726000000001</v>
      </c>
      <c r="Y132" s="15">
        <v>0</v>
      </c>
      <c r="Z132" s="8">
        <v>0</v>
      </c>
      <c r="AA132" s="8">
        <v>0</v>
      </c>
      <c r="AB132" s="8">
        <v>55010</v>
      </c>
      <c r="AC132" s="8">
        <v>13073</v>
      </c>
      <c r="AD132" s="8">
        <v>849</v>
      </c>
      <c r="AE132" s="8">
        <v>8728</v>
      </c>
      <c r="AF132" s="8">
        <v>39</v>
      </c>
      <c r="AG132" s="8">
        <v>11</v>
      </c>
      <c r="AH132" s="8">
        <v>71.5</v>
      </c>
      <c r="AI132" s="8">
        <v>0</v>
      </c>
      <c r="AJ132" s="8">
        <v>71.5</v>
      </c>
      <c r="AK132" s="8">
        <v>192.5</v>
      </c>
      <c r="AL132" s="8">
        <v>0</v>
      </c>
      <c r="AM132" s="8">
        <v>22</v>
      </c>
      <c r="AN132" s="15">
        <v>-7</v>
      </c>
      <c r="AO132">
        <v>0.72755295161970901</v>
      </c>
    </row>
    <row r="133" spans="1:41" x14ac:dyDescent="0.25">
      <c r="A133" s="14">
        <v>44382</v>
      </c>
      <c r="B133" t="s">
        <v>260</v>
      </c>
      <c r="C133" s="15">
        <v>1637.3440000000001</v>
      </c>
      <c r="D133" s="8">
        <v>907495</v>
      </c>
      <c r="E133" s="15">
        <v>1882.3689999999999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2987.0439999999999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32.685000000000002</v>
      </c>
      <c r="W133" s="15">
        <v>33.024000000000001</v>
      </c>
      <c r="X133" s="15">
        <v>0</v>
      </c>
      <c r="Y133" s="15">
        <v>0</v>
      </c>
      <c r="Z133" s="8">
        <v>0</v>
      </c>
      <c r="AA133" s="8">
        <v>0</v>
      </c>
      <c r="AB133" s="8">
        <v>80137</v>
      </c>
      <c r="AC133" s="8">
        <v>13073</v>
      </c>
      <c r="AD133" s="8">
        <v>1019</v>
      </c>
      <c r="AE133" s="8">
        <v>639</v>
      </c>
      <c r="AF133" s="8">
        <v>40</v>
      </c>
      <c r="AG133" s="8">
        <v>12</v>
      </c>
      <c r="AH133" s="8">
        <v>74.25</v>
      </c>
      <c r="AI133" s="8">
        <v>0</v>
      </c>
      <c r="AJ133" s="8">
        <v>74.25</v>
      </c>
      <c r="AK133" s="8">
        <v>212.25</v>
      </c>
      <c r="AL133" s="8">
        <v>0</v>
      </c>
      <c r="AM133" s="8">
        <v>25</v>
      </c>
      <c r="AN133" s="15">
        <v>-7</v>
      </c>
      <c r="AO133">
        <v>0.7293643667588442</v>
      </c>
    </row>
    <row r="134" spans="1:41" x14ac:dyDescent="0.25">
      <c r="A134" s="14">
        <v>44389</v>
      </c>
      <c r="B134" t="s">
        <v>260</v>
      </c>
      <c r="C134" s="15">
        <v>1335.98</v>
      </c>
      <c r="D134" s="8">
        <v>907495</v>
      </c>
      <c r="E134" s="15">
        <v>1141.4949999999999</v>
      </c>
      <c r="F134" s="15">
        <v>0</v>
      </c>
      <c r="G134" s="15">
        <v>742.40200000000004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30.533000000000001</v>
      </c>
      <c r="W134" s="15">
        <v>31.728000000000002</v>
      </c>
      <c r="X134" s="15">
        <v>0</v>
      </c>
      <c r="Y134" s="15">
        <v>0</v>
      </c>
      <c r="Z134" s="8">
        <v>0</v>
      </c>
      <c r="AA134" s="8">
        <v>0</v>
      </c>
      <c r="AB134" s="8">
        <v>43634</v>
      </c>
      <c r="AC134" s="8">
        <v>6112</v>
      </c>
      <c r="AD134" s="8">
        <v>340</v>
      </c>
      <c r="AE134" s="8">
        <v>634</v>
      </c>
      <c r="AF134" s="8">
        <v>35</v>
      </c>
      <c r="AG134" s="8">
        <v>10</v>
      </c>
      <c r="AH134" s="8">
        <v>74.25</v>
      </c>
      <c r="AI134" s="8">
        <v>0</v>
      </c>
      <c r="AJ134" s="8">
        <v>74.25</v>
      </c>
      <c r="AK134" s="8">
        <v>212.25</v>
      </c>
      <c r="AL134" s="8">
        <v>0</v>
      </c>
      <c r="AM134" s="8">
        <v>27</v>
      </c>
      <c r="AN134" s="15">
        <v>-7</v>
      </c>
      <c r="AO134">
        <v>0.72417731867870172</v>
      </c>
    </row>
    <row r="135" spans="1:41" x14ac:dyDescent="0.25">
      <c r="A135" s="14">
        <v>44396</v>
      </c>
      <c r="B135" t="s">
        <v>260</v>
      </c>
      <c r="C135" s="15">
        <v>1677.19</v>
      </c>
      <c r="D135" s="8">
        <v>907495</v>
      </c>
      <c r="E135" s="15">
        <v>1441.751</v>
      </c>
      <c r="F135" s="15">
        <v>0</v>
      </c>
      <c r="G135" s="15">
        <v>1635.9570000000001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28.254000000000001</v>
      </c>
      <c r="W135" s="15">
        <v>29.672000000000001</v>
      </c>
      <c r="X135" s="15">
        <v>0</v>
      </c>
      <c r="Y135" s="15">
        <v>0</v>
      </c>
      <c r="Z135" s="8">
        <v>0</v>
      </c>
      <c r="AA135" s="8">
        <v>0</v>
      </c>
      <c r="AB135" s="8">
        <v>32598</v>
      </c>
      <c r="AC135" s="8">
        <v>3396</v>
      </c>
      <c r="AD135" s="8">
        <v>170</v>
      </c>
      <c r="AE135" s="8">
        <v>636</v>
      </c>
      <c r="AF135" s="8">
        <v>38</v>
      </c>
      <c r="AG135" s="8">
        <v>12</v>
      </c>
      <c r="AH135" s="8">
        <v>74.25</v>
      </c>
      <c r="AI135" s="8">
        <v>0</v>
      </c>
      <c r="AJ135" s="8">
        <v>74.25</v>
      </c>
      <c r="AK135" s="8">
        <v>212.25</v>
      </c>
      <c r="AL135" s="8">
        <v>0</v>
      </c>
      <c r="AM135" s="8">
        <v>29</v>
      </c>
      <c r="AN135" s="15">
        <v>-22</v>
      </c>
      <c r="AO135">
        <v>0.79230432995098998</v>
      </c>
    </row>
    <row r="136" spans="1:41" x14ac:dyDescent="0.25">
      <c r="A136" s="14">
        <v>44403</v>
      </c>
      <c r="B136" t="s">
        <v>260</v>
      </c>
      <c r="C136" s="15">
        <v>1167.489</v>
      </c>
      <c r="D136" s="8">
        <v>907495</v>
      </c>
      <c r="E136" s="15">
        <v>1670.925</v>
      </c>
      <c r="F136" s="15">
        <v>0</v>
      </c>
      <c r="G136" s="15">
        <v>2112.8270000000002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28.36</v>
      </c>
      <c r="W136" s="15">
        <v>27.603999999999999</v>
      </c>
      <c r="X136" s="15">
        <v>1001.2196000000001</v>
      </c>
      <c r="Y136" s="15">
        <v>0</v>
      </c>
      <c r="Z136" s="8">
        <v>0</v>
      </c>
      <c r="AA136" s="8">
        <v>0</v>
      </c>
      <c r="AB136" s="8">
        <v>30900</v>
      </c>
      <c r="AC136" s="8">
        <v>11375</v>
      </c>
      <c r="AD136" s="8">
        <v>170</v>
      </c>
      <c r="AE136" s="8">
        <v>597</v>
      </c>
      <c r="AF136" s="8">
        <v>34</v>
      </c>
      <c r="AG136" s="8">
        <v>10</v>
      </c>
      <c r="AH136" s="8">
        <v>74.25</v>
      </c>
      <c r="AI136" s="8">
        <v>0</v>
      </c>
      <c r="AJ136" s="8">
        <v>74.25</v>
      </c>
      <c r="AK136" s="8">
        <v>212.25</v>
      </c>
      <c r="AL136" s="8">
        <v>0</v>
      </c>
      <c r="AM136" s="8">
        <v>27</v>
      </c>
      <c r="AN136" s="15">
        <v>-8</v>
      </c>
      <c r="AO136">
        <v>0.59265314890648213</v>
      </c>
    </row>
    <row r="137" spans="1:41" x14ac:dyDescent="0.25">
      <c r="A137" s="14">
        <v>44410</v>
      </c>
      <c r="B137" t="s">
        <v>260</v>
      </c>
      <c r="C137" s="15">
        <v>1192.8520000000001</v>
      </c>
      <c r="D137" s="8">
        <v>727697</v>
      </c>
      <c r="E137" s="15">
        <v>771.04700000000003</v>
      </c>
      <c r="F137" s="15">
        <v>0</v>
      </c>
      <c r="G137" s="15">
        <v>946.452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26.745000000000001</v>
      </c>
      <c r="W137" s="15">
        <v>27.606000000000002</v>
      </c>
      <c r="X137" s="15">
        <v>0</v>
      </c>
      <c r="Y137" s="15">
        <v>0</v>
      </c>
      <c r="Z137" s="8">
        <v>0</v>
      </c>
      <c r="AA137" s="8">
        <v>0</v>
      </c>
      <c r="AB137" s="8">
        <v>25807</v>
      </c>
      <c r="AC137" s="8">
        <v>6452</v>
      </c>
      <c r="AD137" s="8">
        <v>1019</v>
      </c>
      <c r="AE137" s="8">
        <v>568</v>
      </c>
      <c r="AF137" s="8">
        <v>35</v>
      </c>
      <c r="AG137" s="8">
        <v>12</v>
      </c>
      <c r="AH137" s="8">
        <v>24.8</v>
      </c>
      <c r="AI137" s="8">
        <v>0</v>
      </c>
      <c r="AJ137" s="8">
        <v>24.8</v>
      </c>
      <c r="AK137" s="8">
        <v>186.2</v>
      </c>
      <c r="AL137" s="8">
        <v>0</v>
      </c>
      <c r="AM137" s="8">
        <v>28</v>
      </c>
      <c r="AN137" s="15">
        <v>-10</v>
      </c>
      <c r="AO137">
        <v>0.56042330989455413</v>
      </c>
    </row>
    <row r="138" spans="1:41" x14ac:dyDescent="0.25">
      <c r="A138" s="14">
        <v>44417</v>
      </c>
      <c r="B138" t="s">
        <v>260</v>
      </c>
      <c r="C138" s="15">
        <v>1576.2460000000001</v>
      </c>
      <c r="D138" s="8">
        <v>727697</v>
      </c>
      <c r="E138" s="15">
        <v>322.42</v>
      </c>
      <c r="F138" s="15">
        <v>0</v>
      </c>
      <c r="G138" s="15">
        <v>249.63900000000001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195.24100000000001</v>
      </c>
      <c r="V138" s="15">
        <v>32.92</v>
      </c>
      <c r="W138" s="15">
        <v>31.693000000000001</v>
      </c>
      <c r="X138" s="15">
        <v>0</v>
      </c>
      <c r="Y138" s="15">
        <v>0</v>
      </c>
      <c r="Z138" s="8">
        <v>0</v>
      </c>
      <c r="AA138" s="8">
        <v>0</v>
      </c>
      <c r="AB138" s="8">
        <v>20883</v>
      </c>
      <c r="AC138" s="8">
        <v>7301</v>
      </c>
      <c r="AD138" s="8">
        <v>340</v>
      </c>
      <c r="AE138" s="8">
        <v>565</v>
      </c>
      <c r="AF138" s="8">
        <v>36</v>
      </c>
      <c r="AG138" s="8">
        <v>12</v>
      </c>
      <c r="AH138" s="8">
        <v>24.8</v>
      </c>
      <c r="AI138" s="8">
        <v>0</v>
      </c>
      <c r="AJ138" s="8">
        <v>24.8</v>
      </c>
      <c r="AK138" s="8">
        <v>186.2</v>
      </c>
      <c r="AL138" s="8">
        <v>0</v>
      </c>
      <c r="AM138" s="8">
        <v>25</v>
      </c>
      <c r="AN138" s="15">
        <v>-37</v>
      </c>
      <c r="AO138">
        <v>0.67437195272154093</v>
      </c>
    </row>
    <row r="139" spans="1:41" x14ac:dyDescent="0.25">
      <c r="A139" s="14">
        <v>44424</v>
      </c>
      <c r="B139" t="s">
        <v>260</v>
      </c>
      <c r="C139" s="15">
        <v>1370.89</v>
      </c>
      <c r="D139" s="8">
        <v>727697</v>
      </c>
      <c r="E139" s="15">
        <v>260.863</v>
      </c>
      <c r="F139" s="15">
        <v>0</v>
      </c>
      <c r="G139" s="15">
        <v>265.62700000000001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330.71899999999999</v>
      </c>
      <c r="V139" s="15">
        <v>28.292000000000002</v>
      </c>
      <c r="W139" s="15">
        <v>30.335000000000001</v>
      </c>
      <c r="X139" s="15">
        <v>0</v>
      </c>
      <c r="Y139" s="15">
        <v>0</v>
      </c>
      <c r="Z139" s="8">
        <v>0</v>
      </c>
      <c r="AA139" s="8">
        <v>0</v>
      </c>
      <c r="AB139" s="8">
        <v>26826</v>
      </c>
      <c r="AC139" s="8">
        <v>4584</v>
      </c>
      <c r="AD139" s="8">
        <v>340</v>
      </c>
      <c r="AE139" s="8">
        <v>609</v>
      </c>
      <c r="AF139" s="8">
        <v>36</v>
      </c>
      <c r="AG139" s="8">
        <v>12</v>
      </c>
      <c r="AH139" s="8">
        <v>24.8</v>
      </c>
      <c r="AI139" s="8">
        <v>0</v>
      </c>
      <c r="AJ139" s="8">
        <v>24.8</v>
      </c>
      <c r="AK139" s="8">
        <v>186.2</v>
      </c>
      <c r="AL139" s="8">
        <v>0</v>
      </c>
      <c r="AM139" s="8">
        <v>26</v>
      </c>
      <c r="AN139" s="15">
        <v>-14</v>
      </c>
      <c r="AO139">
        <v>0.60114521885858196</v>
      </c>
    </row>
    <row r="140" spans="1:41" x14ac:dyDescent="0.25">
      <c r="A140" s="14">
        <v>44431</v>
      </c>
      <c r="B140" t="s">
        <v>260</v>
      </c>
      <c r="C140" s="15">
        <v>1452.777</v>
      </c>
      <c r="D140" s="8">
        <v>727697</v>
      </c>
      <c r="E140" s="15">
        <v>284.16300000000001</v>
      </c>
      <c r="F140" s="15">
        <v>0</v>
      </c>
      <c r="G140" s="15">
        <v>259.39699999999999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337.19499999999999</v>
      </c>
      <c r="V140" s="15">
        <v>27.715</v>
      </c>
      <c r="W140" s="15">
        <v>31.812000000000001</v>
      </c>
      <c r="X140" s="15">
        <v>0</v>
      </c>
      <c r="Y140" s="15">
        <v>0</v>
      </c>
      <c r="Z140" s="8">
        <v>0</v>
      </c>
      <c r="AA140" s="8">
        <v>0</v>
      </c>
      <c r="AB140" s="8">
        <v>37352</v>
      </c>
      <c r="AC140" s="8">
        <v>17997</v>
      </c>
      <c r="AD140" s="8">
        <v>1188</v>
      </c>
      <c r="AE140" s="8">
        <v>808</v>
      </c>
      <c r="AF140" s="8">
        <v>35</v>
      </c>
      <c r="AG140" s="8">
        <v>11</v>
      </c>
      <c r="AH140" s="8">
        <v>24.8</v>
      </c>
      <c r="AI140" s="8">
        <v>0</v>
      </c>
      <c r="AJ140" s="8">
        <v>24.8</v>
      </c>
      <c r="AK140" s="8">
        <v>186.2</v>
      </c>
      <c r="AL140" s="8">
        <v>0</v>
      </c>
      <c r="AM140" s="8">
        <v>29</v>
      </c>
      <c r="AN140" s="15">
        <v>-11</v>
      </c>
      <c r="AO140">
        <v>0.62072167038614567</v>
      </c>
    </row>
    <row r="141" spans="1:41" x14ac:dyDescent="0.25">
      <c r="A141" s="14">
        <v>44438</v>
      </c>
      <c r="B141" t="s">
        <v>260</v>
      </c>
      <c r="C141" s="15">
        <v>1730.521</v>
      </c>
      <c r="D141" s="8">
        <v>727697</v>
      </c>
      <c r="E141" s="15">
        <v>81.400000000000006</v>
      </c>
      <c r="F141" s="15">
        <v>0</v>
      </c>
      <c r="G141" s="15">
        <v>83.570999999999998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338.245</v>
      </c>
      <c r="V141" s="15">
        <v>31.245999999999999</v>
      </c>
      <c r="W141" s="15">
        <v>35.01</v>
      </c>
      <c r="X141" s="15">
        <v>1194.6808000000001</v>
      </c>
      <c r="Y141" s="15">
        <v>0</v>
      </c>
      <c r="Z141" s="8">
        <v>0</v>
      </c>
      <c r="AA141" s="8">
        <v>0</v>
      </c>
      <c r="AB141" s="8">
        <v>36164</v>
      </c>
      <c r="AC141" s="8">
        <v>14601</v>
      </c>
      <c r="AD141" s="8">
        <v>2037</v>
      </c>
      <c r="AE141" s="8">
        <v>768</v>
      </c>
      <c r="AF141" s="8">
        <v>36</v>
      </c>
      <c r="AG141" s="8">
        <v>11</v>
      </c>
      <c r="AH141" s="8">
        <v>24.8</v>
      </c>
      <c r="AI141" s="8">
        <v>0</v>
      </c>
      <c r="AJ141" s="8">
        <v>24.8</v>
      </c>
      <c r="AK141" s="8">
        <v>186.2</v>
      </c>
      <c r="AL141" s="8">
        <v>0</v>
      </c>
      <c r="AM141" s="8">
        <v>23</v>
      </c>
      <c r="AN141" s="15">
        <v>-9</v>
      </c>
      <c r="AO141">
        <v>0.76548156460241012</v>
      </c>
    </row>
    <row r="142" spans="1:41" x14ac:dyDescent="0.25">
      <c r="A142" s="14">
        <v>44445</v>
      </c>
      <c r="B142" t="s">
        <v>260</v>
      </c>
      <c r="C142" s="15">
        <v>1757.8789999999999</v>
      </c>
      <c r="D142" s="8">
        <v>912521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131.465</v>
      </c>
      <c r="V142" s="15">
        <v>37.201999999999998</v>
      </c>
      <c r="W142" s="15">
        <v>38.168999999999997</v>
      </c>
      <c r="X142" s="15">
        <v>0</v>
      </c>
      <c r="Y142" s="15">
        <v>0</v>
      </c>
      <c r="Z142" s="8">
        <v>0</v>
      </c>
      <c r="AA142" s="8">
        <v>0</v>
      </c>
      <c r="AB142" s="8">
        <v>31749</v>
      </c>
      <c r="AC142" s="8">
        <v>9508</v>
      </c>
      <c r="AD142" s="8">
        <v>340</v>
      </c>
      <c r="AE142" s="8">
        <v>729</v>
      </c>
      <c r="AF142" s="8">
        <v>38</v>
      </c>
      <c r="AG142" s="8">
        <v>12</v>
      </c>
      <c r="AH142" s="8">
        <v>50.5</v>
      </c>
      <c r="AI142" s="8">
        <v>0</v>
      </c>
      <c r="AJ142" s="8">
        <v>50.5</v>
      </c>
      <c r="AK142" s="8">
        <v>328.25</v>
      </c>
      <c r="AL142" s="8">
        <v>0</v>
      </c>
      <c r="AM142" s="8">
        <v>22</v>
      </c>
      <c r="AN142" s="15">
        <v>-10</v>
      </c>
      <c r="AO142">
        <v>0.70281252149990037</v>
      </c>
    </row>
    <row r="143" spans="1:41" x14ac:dyDescent="0.25">
      <c r="A143" s="14">
        <v>44452</v>
      </c>
      <c r="B143" t="s">
        <v>260</v>
      </c>
      <c r="C143" s="15">
        <v>1653.616</v>
      </c>
      <c r="D143" s="8">
        <v>912521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38.112000000000002</v>
      </c>
      <c r="W143" s="15">
        <v>37.933</v>
      </c>
      <c r="X143" s="15">
        <v>0</v>
      </c>
      <c r="Y143" s="15">
        <v>0</v>
      </c>
      <c r="Z143" s="8">
        <v>0</v>
      </c>
      <c r="AA143" s="8">
        <v>0</v>
      </c>
      <c r="AB143" s="8">
        <v>44823</v>
      </c>
      <c r="AC143" s="8">
        <v>4584</v>
      </c>
      <c r="AD143" s="8">
        <v>1019</v>
      </c>
      <c r="AE143" s="8">
        <v>42146</v>
      </c>
      <c r="AF143" s="8">
        <v>36</v>
      </c>
      <c r="AG143" s="8">
        <v>12</v>
      </c>
      <c r="AH143" s="8">
        <v>50.5</v>
      </c>
      <c r="AI143" s="8">
        <v>0</v>
      </c>
      <c r="AJ143" s="8">
        <v>50.5</v>
      </c>
      <c r="AK143" s="8">
        <v>328.25</v>
      </c>
      <c r="AL143" s="8">
        <v>0</v>
      </c>
      <c r="AM143" s="8">
        <v>23</v>
      </c>
      <c r="AN143" s="15">
        <v>-9</v>
      </c>
      <c r="AO143">
        <v>0.7687144939579037</v>
      </c>
    </row>
    <row r="144" spans="1:41" x14ac:dyDescent="0.25">
      <c r="A144" s="14">
        <v>44459</v>
      </c>
      <c r="B144" t="s">
        <v>260</v>
      </c>
      <c r="C144" s="15">
        <v>1843.579</v>
      </c>
      <c r="D144" s="8">
        <v>912521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37.527000000000001</v>
      </c>
      <c r="W144" s="15">
        <v>45.651000000000003</v>
      </c>
      <c r="X144" s="15">
        <v>0</v>
      </c>
      <c r="Y144" s="15">
        <v>0</v>
      </c>
      <c r="Z144" s="8">
        <v>0</v>
      </c>
      <c r="AA144" s="8">
        <v>0</v>
      </c>
      <c r="AB144" s="8">
        <v>49067</v>
      </c>
      <c r="AC144" s="8">
        <v>9847</v>
      </c>
      <c r="AD144" s="8">
        <v>2886</v>
      </c>
      <c r="AE144" s="8">
        <v>44349</v>
      </c>
      <c r="AF144" s="8">
        <v>36</v>
      </c>
      <c r="AG144" s="8">
        <v>11</v>
      </c>
      <c r="AH144" s="8">
        <v>50.5</v>
      </c>
      <c r="AI144" s="8">
        <v>0</v>
      </c>
      <c r="AJ144" s="8">
        <v>50.5</v>
      </c>
      <c r="AK144" s="8">
        <v>328.25</v>
      </c>
      <c r="AL144" s="8">
        <v>0</v>
      </c>
      <c r="AM144" s="8">
        <v>23</v>
      </c>
      <c r="AN144" s="15">
        <v>-22</v>
      </c>
      <c r="AO144">
        <v>0.91091880735643038</v>
      </c>
    </row>
    <row r="145" spans="1:41" x14ac:dyDescent="0.25">
      <c r="A145" s="14">
        <v>44466</v>
      </c>
      <c r="B145" t="s">
        <v>260</v>
      </c>
      <c r="C145" s="15">
        <v>1722.271</v>
      </c>
      <c r="D145" s="8">
        <v>912521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31.353000000000002</v>
      </c>
      <c r="W145" s="15">
        <v>30.321000000000002</v>
      </c>
      <c r="X145" s="15">
        <v>1541.7539999999999</v>
      </c>
      <c r="Y145" s="15">
        <v>0</v>
      </c>
      <c r="Z145" s="8">
        <v>0</v>
      </c>
      <c r="AA145" s="8">
        <v>0</v>
      </c>
      <c r="AB145" s="8">
        <v>29372</v>
      </c>
      <c r="AC145" s="8">
        <v>6622</v>
      </c>
      <c r="AD145" s="8">
        <v>5093</v>
      </c>
      <c r="AE145" s="8">
        <v>900</v>
      </c>
      <c r="AF145" s="8">
        <v>35</v>
      </c>
      <c r="AG145" s="8">
        <v>12</v>
      </c>
      <c r="AH145" s="8">
        <v>50.5</v>
      </c>
      <c r="AI145" s="8">
        <v>0</v>
      </c>
      <c r="AJ145" s="8">
        <v>50.5</v>
      </c>
      <c r="AK145" s="8">
        <v>328.25</v>
      </c>
      <c r="AL145" s="8">
        <v>0</v>
      </c>
      <c r="AM145" s="8">
        <v>21</v>
      </c>
      <c r="AN145" s="15">
        <v>-7</v>
      </c>
      <c r="AO145">
        <v>0.78393452552653309</v>
      </c>
    </row>
    <row r="146" spans="1:41" x14ac:dyDescent="0.25">
      <c r="A146" s="14">
        <v>44473</v>
      </c>
      <c r="B146" t="s">
        <v>260</v>
      </c>
      <c r="C146" s="15">
        <v>1635.1020000000001</v>
      </c>
      <c r="D146" s="8">
        <v>916009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29.652000000000001</v>
      </c>
      <c r="W146" s="15">
        <v>32.192</v>
      </c>
      <c r="X146" s="15">
        <v>0</v>
      </c>
      <c r="Y146" s="15">
        <v>0</v>
      </c>
      <c r="Z146" s="8">
        <v>0</v>
      </c>
      <c r="AA146" s="8">
        <v>0</v>
      </c>
      <c r="AB146" s="8">
        <v>37013</v>
      </c>
      <c r="AC146" s="8">
        <v>4245</v>
      </c>
      <c r="AD146" s="8">
        <v>849</v>
      </c>
      <c r="AE146" s="8">
        <v>1045</v>
      </c>
      <c r="AF146" s="8">
        <v>38</v>
      </c>
      <c r="AG146" s="8">
        <v>12</v>
      </c>
      <c r="AH146" s="8">
        <v>79.25</v>
      </c>
      <c r="AI146" s="8">
        <v>0</v>
      </c>
      <c r="AJ146" s="8">
        <v>79.25</v>
      </c>
      <c r="AK146" s="8">
        <v>375</v>
      </c>
      <c r="AL146" s="8">
        <v>0</v>
      </c>
      <c r="AM146" s="8">
        <v>23</v>
      </c>
      <c r="AN146" s="15">
        <v>-8</v>
      </c>
      <c r="AO146">
        <v>0.76727331128898968</v>
      </c>
    </row>
    <row r="147" spans="1:41" x14ac:dyDescent="0.25">
      <c r="A147" s="14">
        <v>44480</v>
      </c>
      <c r="B147" t="s">
        <v>260</v>
      </c>
      <c r="C147" s="15">
        <v>1671.557</v>
      </c>
      <c r="D147" s="8">
        <v>916009</v>
      </c>
      <c r="E147" s="15">
        <v>0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31.181999999999999</v>
      </c>
      <c r="W147" s="15">
        <v>44.558</v>
      </c>
      <c r="X147" s="15">
        <v>0</v>
      </c>
      <c r="Y147" s="15">
        <v>0</v>
      </c>
      <c r="Z147" s="8">
        <v>0</v>
      </c>
      <c r="AA147" s="8">
        <v>0</v>
      </c>
      <c r="AB147" s="8">
        <v>32428</v>
      </c>
      <c r="AC147" s="8">
        <v>7980</v>
      </c>
      <c r="AD147" s="8">
        <v>1358</v>
      </c>
      <c r="AE147" s="8">
        <v>804</v>
      </c>
      <c r="AF147" s="8">
        <v>36</v>
      </c>
      <c r="AG147" s="8">
        <v>13</v>
      </c>
      <c r="AH147" s="8">
        <v>79.25</v>
      </c>
      <c r="AI147" s="8">
        <v>0</v>
      </c>
      <c r="AJ147" s="8">
        <v>79.25</v>
      </c>
      <c r="AK147" s="8">
        <v>375</v>
      </c>
      <c r="AL147" s="8">
        <v>0</v>
      </c>
      <c r="AM147" s="8">
        <v>20</v>
      </c>
      <c r="AN147" s="15">
        <v>-7</v>
      </c>
      <c r="AO147">
        <v>0.82916739333810396</v>
      </c>
    </row>
    <row r="148" spans="1:41" x14ac:dyDescent="0.25">
      <c r="A148" s="14">
        <v>44487</v>
      </c>
      <c r="B148" t="s">
        <v>260</v>
      </c>
      <c r="C148" s="15">
        <v>2003.8389999999999</v>
      </c>
      <c r="D148" s="8">
        <v>916009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31.094000000000001</v>
      </c>
      <c r="W148" s="15">
        <v>38.918999999999997</v>
      </c>
      <c r="X148" s="15">
        <v>0</v>
      </c>
      <c r="Y148" s="15">
        <v>0</v>
      </c>
      <c r="Z148" s="8">
        <v>0</v>
      </c>
      <c r="AA148" s="8">
        <v>0</v>
      </c>
      <c r="AB148" s="8">
        <v>41427</v>
      </c>
      <c r="AC148" s="8">
        <v>12734</v>
      </c>
      <c r="AD148" s="8">
        <v>1698</v>
      </c>
      <c r="AE148" s="8">
        <v>867</v>
      </c>
      <c r="AF148" s="8">
        <v>37</v>
      </c>
      <c r="AG148" s="8">
        <v>13</v>
      </c>
      <c r="AH148" s="8">
        <v>79.25</v>
      </c>
      <c r="AI148" s="8">
        <v>0</v>
      </c>
      <c r="AJ148" s="8">
        <v>79.25</v>
      </c>
      <c r="AK148" s="8">
        <v>375</v>
      </c>
      <c r="AL148" s="8">
        <v>0</v>
      </c>
      <c r="AM148" s="8">
        <v>14</v>
      </c>
      <c r="AN148" s="15">
        <v>-7</v>
      </c>
      <c r="AO148">
        <v>0.91909874276377446</v>
      </c>
    </row>
    <row r="149" spans="1:41" x14ac:dyDescent="0.25">
      <c r="A149" s="14">
        <v>44494</v>
      </c>
      <c r="B149" t="s">
        <v>260</v>
      </c>
      <c r="C149" s="15">
        <v>1944.0340000000001</v>
      </c>
      <c r="D149" s="8">
        <v>916009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694.63199999999995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38.700000000000003</v>
      </c>
      <c r="W149" s="15">
        <v>38.158999999999999</v>
      </c>
      <c r="X149" s="15">
        <v>0</v>
      </c>
      <c r="Y149" s="15">
        <v>0</v>
      </c>
      <c r="Z149" s="8">
        <v>0</v>
      </c>
      <c r="AA149" s="8">
        <v>0</v>
      </c>
      <c r="AB149" s="8">
        <v>37352</v>
      </c>
      <c r="AC149" s="8">
        <v>9168</v>
      </c>
      <c r="AD149" s="8">
        <v>679</v>
      </c>
      <c r="AE149" s="8">
        <v>916</v>
      </c>
      <c r="AF149" s="8">
        <v>37</v>
      </c>
      <c r="AG149" s="8">
        <v>12</v>
      </c>
      <c r="AH149" s="8">
        <v>79.25</v>
      </c>
      <c r="AI149" s="8">
        <v>0</v>
      </c>
      <c r="AJ149" s="8">
        <v>79.25</v>
      </c>
      <c r="AK149" s="8">
        <v>375</v>
      </c>
      <c r="AL149" s="8">
        <v>0</v>
      </c>
      <c r="AM149" s="8">
        <v>15</v>
      </c>
      <c r="AN149" s="15">
        <v>-5</v>
      </c>
      <c r="AO149">
        <v>0.8585968112168505</v>
      </c>
    </row>
    <row r="150" spans="1:41" x14ac:dyDescent="0.25">
      <c r="A150" s="14">
        <v>44501</v>
      </c>
      <c r="B150" t="s">
        <v>260</v>
      </c>
      <c r="C150" s="15">
        <v>2283.0810000000001</v>
      </c>
      <c r="D150" s="8">
        <v>736471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10.569000000000001</v>
      </c>
      <c r="O150" s="15">
        <v>1095.94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28.783000000000001</v>
      </c>
      <c r="W150" s="15">
        <v>40.814</v>
      </c>
      <c r="X150" s="15">
        <v>1531.8496</v>
      </c>
      <c r="Y150" s="15">
        <v>0</v>
      </c>
      <c r="Z150" s="8">
        <v>0</v>
      </c>
      <c r="AA150" s="8">
        <v>0</v>
      </c>
      <c r="AB150" s="8">
        <v>47030</v>
      </c>
      <c r="AC150" s="8">
        <v>7131</v>
      </c>
      <c r="AD150" s="8">
        <v>340</v>
      </c>
      <c r="AE150" s="8">
        <v>949</v>
      </c>
      <c r="AF150" s="8">
        <v>35</v>
      </c>
      <c r="AG150" s="8">
        <v>12</v>
      </c>
      <c r="AH150" s="8">
        <v>71.400000000000006</v>
      </c>
      <c r="AI150" s="8">
        <v>0</v>
      </c>
      <c r="AJ150" s="8">
        <v>71.400000000000006</v>
      </c>
      <c r="AK150" s="8">
        <v>369.8</v>
      </c>
      <c r="AL150" s="8">
        <v>0</v>
      </c>
      <c r="AM150" s="8">
        <v>16</v>
      </c>
      <c r="AN150" s="15">
        <v>-12</v>
      </c>
      <c r="AO150">
        <v>0.97910148899010052</v>
      </c>
    </row>
    <row r="151" spans="1:41" x14ac:dyDescent="0.25">
      <c r="A151" s="14">
        <v>44508</v>
      </c>
      <c r="B151" t="s">
        <v>260</v>
      </c>
      <c r="C151" s="15">
        <v>1933.105</v>
      </c>
      <c r="D151" s="8">
        <v>736471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11.603</v>
      </c>
      <c r="O151" s="15">
        <v>804.78800000000001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31.675000000000001</v>
      </c>
      <c r="W151" s="15">
        <v>41.578000000000003</v>
      </c>
      <c r="X151" s="15">
        <v>0</v>
      </c>
      <c r="Y151" s="15">
        <v>0</v>
      </c>
      <c r="Z151" s="8">
        <v>0</v>
      </c>
      <c r="AA151" s="8">
        <v>0</v>
      </c>
      <c r="AB151" s="8">
        <v>51274</v>
      </c>
      <c r="AC151" s="8">
        <v>8829</v>
      </c>
      <c r="AD151" s="8">
        <v>3565</v>
      </c>
      <c r="AE151" s="8">
        <v>877</v>
      </c>
      <c r="AF151" s="8">
        <v>37</v>
      </c>
      <c r="AG151" s="8">
        <v>14</v>
      </c>
      <c r="AH151" s="8">
        <v>71.400000000000006</v>
      </c>
      <c r="AI151" s="8">
        <v>0</v>
      </c>
      <c r="AJ151" s="8">
        <v>71.400000000000006</v>
      </c>
      <c r="AK151" s="8">
        <v>369.8</v>
      </c>
      <c r="AL151" s="8">
        <v>0</v>
      </c>
      <c r="AM151" s="8">
        <v>15</v>
      </c>
      <c r="AN151" s="15">
        <v>-6</v>
      </c>
      <c r="AO151">
        <v>0.9514553891112828</v>
      </c>
    </row>
    <row r="152" spans="1:41" x14ac:dyDescent="0.25">
      <c r="A152" s="14">
        <v>44515</v>
      </c>
      <c r="B152" t="s">
        <v>260</v>
      </c>
      <c r="C152" s="15">
        <v>2034.3520000000001</v>
      </c>
      <c r="D152" s="8">
        <v>736471</v>
      </c>
      <c r="E152" s="15">
        <v>42.732999999999997</v>
      </c>
      <c r="F152" s="15">
        <v>0</v>
      </c>
      <c r="G152" s="15">
        <v>0</v>
      </c>
      <c r="H152" s="15">
        <v>913.67899999999997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12.958</v>
      </c>
      <c r="O152" s="15">
        <v>498.53800000000001</v>
      </c>
      <c r="P152" s="15">
        <v>0</v>
      </c>
      <c r="Q152" s="15">
        <v>1153.172</v>
      </c>
      <c r="R152" s="15">
        <v>0</v>
      </c>
      <c r="S152" s="15">
        <v>0</v>
      </c>
      <c r="T152" s="15">
        <v>0</v>
      </c>
      <c r="U152" s="15">
        <v>0</v>
      </c>
      <c r="V152" s="15">
        <v>29.841000000000001</v>
      </c>
      <c r="W152" s="15">
        <v>43.756</v>
      </c>
      <c r="X152" s="15">
        <v>0</v>
      </c>
      <c r="Y152" s="15">
        <v>0</v>
      </c>
      <c r="Z152" s="8">
        <v>0</v>
      </c>
      <c r="AA152" s="8">
        <v>0</v>
      </c>
      <c r="AB152" s="8">
        <v>43125</v>
      </c>
      <c r="AC152" s="8">
        <v>17148</v>
      </c>
      <c r="AD152" s="8">
        <v>2377</v>
      </c>
      <c r="AE152" s="8">
        <v>1188</v>
      </c>
      <c r="AF152" s="8">
        <v>36</v>
      </c>
      <c r="AG152" s="8">
        <v>12</v>
      </c>
      <c r="AH152" s="8">
        <v>71.400000000000006</v>
      </c>
      <c r="AI152" s="8">
        <v>0</v>
      </c>
      <c r="AJ152" s="8">
        <v>71.400000000000006</v>
      </c>
      <c r="AK152" s="8">
        <v>369.8</v>
      </c>
      <c r="AL152" s="8">
        <v>0</v>
      </c>
      <c r="AM152" s="8">
        <v>13</v>
      </c>
      <c r="AN152" s="15">
        <v>-5</v>
      </c>
      <c r="AO152">
        <v>0.9671392217975886</v>
      </c>
    </row>
    <row r="153" spans="1:41" x14ac:dyDescent="0.25">
      <c r="A153" s="14">
        <v>44522</v>
      </c>
      <c r="B153" t="s">
        <v>260</v>
      </c>
      <c r="C153" s="15">
        <v>2289.683</v>
      </c>
      <c r="D153" s="8">
        <v>736471</v>
      </c>
      <c r="E153" s="15">
        <v>211.72</v>
      </c>
      <c r="F153" s="15">
        <v>0</v>
      </c>
      <c r="G153" s="15">
        <v>0</v>
      </c>
      <c r="H153" s="15">
        <v>1603.7439999999999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16.117000000000001</v>
      </c>
      <c r="O153" s="15">
        <v>1597.4</v>
      </c>
      <c r="P153" s="15">
        <v>0</v>
      </c>
      <c r="Q153" s="15">
        <v>2365.5940000000001</v>
      </c>
      <c r="R153" s="15">
        <v>0</v>
      </c>
      <c r="S153" s="15">
        <v>0</v>
      </c>
      <c r="T153" s="15">
        <v>445.12299999999999</v>
      </c>
      <c r="U153" s="15">
        <v>0</v>
      </c>
      <c r="V153" s="15">
        <v>36.56</v>
      </c>
      <c r="W153" s="15">
        <v>50.902999999999999</v>
      </c>
      <c r="X153" s="15">
        <v>0</v>
      </c>
      <c r="Y153" s="15">
        <v>0</v>
      </c>
      <c r="Z153" s="8">
        <v>0</v>
      </c>
      <c r="AA153" s="8">
        <v>263.20487530000003</v>
      </c>
      <c r="AB153" s="8">
        <v>68253</v>
      </c>
      <c r="AC153" s="8">
        <v>9168</v>
      </c>
      <c r="AD153" s="8">
        <v>3735</v>
      </c>
      <c r="AE153" s="8">
        <v>1233</v>
      </c>
      <c r="AF153" s="8">
        <v>36</v>
      </c>
      <c r="AG153" s="8">
        <v>12</v>
      </c>
      <c r="AH153" s="8">
        <v>71.400000000000006</v>
      </c>
      <c r="AI153" s="8">
        <v>0</v>
      </c>
      <c r="AJ153" s="8">
        <v>71.400000000000006</v>
      </c>
      <c r="AK153" s="8">
        <v>369.8</v>
      </c>
      <c r="AL153" s="8">
        <v>0</v>
      </c>
      <c r="AM153" s="8">
        <v>11</v>
      </c>
      <c r="AN153" s="15">
        <v>-13</v>
      </c>
      <c r="AO153">
        <v>1.1028830165823735</v>
      </c>
    </row>
    <row r="154" spans="1:41" x14ac:dyDescent="0.25">
      <c r="A154" s="14">
        <v>44529</v>
      </c>
      <c r="B154" t="s">
        <v>260</v>
      </c>
      <c r="C154" s="15">
        <v>2529.6529999999998</v>
      </c>
      <c r="D154" s="8">
        <v>736471</v>
      </c>
      <c r="E154" s="15">
        <v>237.107</v>
      </c>
      <c r="F154" s="15">
        <v>0</v>
      </c>
      <c r="G154" s="15">
        <v>0</v>
      </c>
      <c r="H154" s="15">
        <v>1267.6980000000001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13.138999999999999</v>
      </c>
      <c r="O154" s="15">
        <v>3360.1419999999998</v>
      </c>
      <c r="P154" s="15">
        <v>0</v>
      </c>
      <c r="Q154" s="15">
        <v>2410.6709999999998</v>
      </c>
      <c r="R154" s="15">
        <v>0</v>
      </c>
      <c r="S154" s="15">
        <v>0</v>
      </c>
      <c r="T154" s="15">
        <v>1535.0530000000001</v>
      </c>
      <c r="U154" s="15">
        <v>0</v>
      </c>
      <c r="V154" s="15">
        <v>39.372999999999998</v>
      </c>
      <c r="W154" s="15">
        <v>51.38</v>
      </c>
      <c r="X154" s="15">
        <v>1915.9184000000002</v>
      </c>
      <c r="Y154" s="15">
        <v>0</v>
      </c>
      <c r="Z154" s="8">
        <v>0</v>
      </c>
      <c r="AA154" s="8">
        <v>329.25638229999998</v>
      </c>
      <c r="AB154" s="8">
        <v>58915</v>
      </c>
      <c r="AC154" s="8">
        <v>15620</v>
      </c>
      <c r="AD154" s="8">
        <v>1188</v>
      </c>
      <c r="AE154" s="8">
        <v>1106</v>
      </c>
      <c r="AF154" s="8">
        <v>37</v>
      </c>
      <c r="AG154" s="8">
        <v>13</v>
      </c>
      <c r="AH154" s="8">
        <v>71.400000000000006</v>
      </c>
      <c r="AI154" s="8">
        <v>0</v>
      </c>
      <c r="AJ154" s="8">
        <v>71.400000000000006</v>
      </c>
      <c r="AK154" s="8">
        <v>369.8</v>
      </c>
      <c r="AL154" s="8">
        <v>0</v>
      </c>
      <c r="AM154" s="8">
        <v>10</v>
      </c>
      <c r="AN154" s="15">
        <v>-4</v>
      </c>
      <c r="AO154">
        <v>1.2787841625249941</v>
      </c>
    </row>
    <row r="155" spans="1:41" x14ac:dyDescent="0.25">
      <c r="A155" s="14">
        <v>44536</v>
      </c>
      <c r="B155" t="s">
        <v>260</v>
      </c>
      <c r="C155" s="15">
        <v>2940.13</v>
      </c>
      <c r="D155" s="8">
        <v>926412</v>
      </c>
      <c r="E155" s="15">
        <v>5772.3720000000003</v>
      </c>
      <c r="F155" s="15">
        <v>0</v>
      </c>
      <c r="G155" s="15">
        <v>1402.817</v>
      </c>
      <c r="H155" s="15">
        <v>1319.691</v>
      </c>
      <c r="I155" s="15">
        <v>0</v>
      </c>
      <c r="J155" s="15">
        <v>0</v>
      </c>
      <c r="K155" s="15">
        <v>0</v>
      </c>
      <c r="L155" s="15">
        <v>6503.5159999999996</v>
      </c>
      <c r="M155" s="15">
        <v>0</v>
      </c>
      <c r="N155" s="15">
        <v>12.826000000000001</v>
      </c>
      <c r="O155" s="15">
        <v>6418.8969999999999</v>
      </c>
      <c r="P155" s="15">
        <v>0</v>
      </c>
      <c r="Q155" s="15">
        <v>1200.29</v>
      </c>
      <c r="R155" s="15">
        <v>0</v>
      </c>
      <c r="S155" s="15">
        <v>0</v>
      </c>
      <c r="T155" s="15">
        <v>472.39699999999999</v>
      </c>
      <c r="U155" s="15">
        <v>0</v>
      </c>
      <c r="V155" s="15">
        <v>40.792000000000002</v>
      </c>
      <c r="W155" s="15">
        <v>45.018999999999998</v>
      </c>
      <c r="X155" s="15">
        <v>0</v>
      </c>
      <c r="Y155" s="15">
        <v>0</v>
      </c>
      <c r="Z155" s="8">
        <v>0</v>
      </c>
      <c r="AA155" s="8">
        <v>278.10806050000002</v>
      </c>
      <c r="AB155" s="8">
        <v>69781</v>
      </c>
      <c r="AC155" s="8">
        <v>12734</v>
      </c>
      <c r="AD155" s="8">
        <v>2037</v>
      </c>
      <c r="AE155" s="8">
        <v>20600</v>
      </c>
      <c r="AF155" s="8">
        <v>36</v>
      </c>
      <c r="AG155" s="8">
        <v>12</v>
      </c>
      <c r="AH155" s="8">
        <v>129.5</v>
      </c>
      <c r="AI155" s="8">
        <v>0</v>
      </c>
      <c r="AJ155" s="8">
        <v>129.5</v>
      </c>
      <c r="AK155" s="8">
        <v>475</v>
      </c>
      <c r="AL155" s="8">
        <v>0</v>
      </c>
      <c r="AM155" s="8">
        <v>10</v>
      </c>
      <c r="AN155" s="15">
        <v>-3</v>
      </c>
      <c r="AO155">
        <v>1.4284828697822922</v>
      </c>
    </row>
    <row r="156" spans="1:41" x14ac:dyDescent="0.25">
      <c r="A156" s="14">
        <v>44543</v>
      </c>
      <c r="B156" t="s">
        <v>260</v>
      </c>
      <c r="C156" s="15">
        <v>3116.319</v>
      </c>
      <c r="D156" s="8">
        <v>926412</v>
      </c>
      <c r="E156" s="15">
        <v>4852.6989999999996</v>
      </c>
      <c r="F156" s="15">
        <v>0</v>
      </c>
      <c r="G156" s="15">
        <v>5660.9</v>
      </c>
      <c r="H156" s="15">
        <v>1843.1679999999999</v>
      </c>
      <c r="I156" s="15">
        <v>0</v>
      </c>
      <c r="J156" s="15">
        <v>0</v>
      </c>
      <c r="K156" s="15">
        <v>0</v>
      </c>
      <c r="L156" s="15">
        <v>15895.514999999999</v>
      </c>
      <c r="M156" s="15">
        <v>0</v>
      </c>
      <c r="N156" s="15">
        <v>14.675000000000001</v>
      </c>
      <c r="O156" s="15">
        <v>7852.7889999999998</v>
      </c>
      <c r="P156" s="15">
        <v>0</v>
      </c>
      <c r="Q156" s="15">
        <v>0</v>
      </c>
      <c r="R156" s="15">
        <v>0</v>
      </c>
      <c r="S156" s="15">
        <v>5558.768</v>
      </c>
      <c r="T156" s="15">
        <v>476.017</v>
      </c>
      <c r="U156" s="15">
        <v>0</v>
      </c>
      <c r="V156" s="15">
        <v>38.137999999999998</v>
      </c>
      <c r="W156" s="15">
        <v>44.012999999999998</v>
      </c>
      <c r="X156" s="15">
        <v>0</v>
      </c>
      <c r="Y156" s="15">
        <v>0</v>
      </c>
      <c r="Z156" s="8">
        <v>18.603538759999999</v>
      </c>
      <c r="AA156" s="8">
        <v>317.35619359999998</v>
      </c>
      <c r="AB156" s="8">
        <v>86419</v>
      </c>
      <c r="AC156" s="8">
        <v>16469</v>
      </c>
      <c r="AD156" s="8">
        <v>1188</v>
      </c>
      <c r="AE156" s="8">
        <v>7185</v>
      </c>
      <c r="AF156" s="8">
        <v>40</v>
      </c>
      <c r="AG156" s="8">
        <v>14</v>
      </c>
      <c r="AH156" s="8">
        <v>129.5</v>
      </c>
      <c r="AI156" s="8">
        <v>0</v>
      </c>
      <c r="AJ156" s="8">
        <v>129.5</v>
      </c>
      <c r="AK156" s="8">
        <v>475</v>
      </c>
      <c r="AL156" s="8">
        <v>0</v>
      </c>
      <c r="AM156" s="8">
        <v>7</v>
      </c>
      <c r="AN156" s="15">
        <v>-2</v>
      </c>
      <c r="AO156">
        <v>1.5767726480301096</v>
      </c>
    </row>
    <row r="157" spans="1:41" x14ac:dyDescent="0.25">
      <c r="A157" s="14">
        <v>44550</v>
      </c>
      <c r="B157" t="s">
        <v>260</v>
      </c>
      <c r="C157" s="15">
        <v>4092.0189999999998</v>
      </c>
      <c r="D157" s="8">
        <v>926412</v>
      </c>
      <c r="E157" s="15">
        <v>5756.5780000000004</v>
      </c>
      <c r="F157" s="15">
        <v>0</v>
      </c>
      <c r="G157" s="15">
        <v>11760.366</v>
      </c>
      <c r="H157" s="15">
        <v>5423.674</v>
      </c>
      <c r="I157" s="15">
        <v>0</v>
      </c>
      <c r="J157" s="15">
        <v>0</v>
      </c>
      <c r="K157" s="15">
        <v>0</v>
      </c>
      <c r="L157" s="15">
        <v>43915.767</v>
      </c>
      <c r="M157" s="15">
        <v>19753.235000000001</v>
      </c>
      <c r="N157" s="15">
        <v>13.37</v>
      </c>
      <c r="O157" s="15">
        <v>9123.4220000000005</v>
      </c>
      <c r="P157" s="15">
        <v>0</v>
      </c>
      <c r="Q157" s="15">
        <v>0</v>
      </c>
      <c r="R157" s="15">
        <v>0</v>
      </c>
      <c r="S157" s="15">
        <v>6678.8209999999999</v>
      </c>
      <c r="T157" s="15">
        <v>468.488</v>
      </c>
      <c r="U157" s="15">
        <v>0</v>
      </c>
      <c r="V157" s="15">
        <v>37.106000000000002</v>
      </c>
      <c r="W157" s="15">
        <v>44.503</v>
      </c>
      <c r="X157" s="15">
        <v>0</v>
      </c>
      <c r="Y157" s="15">
        <v>0</v>
      </c>
      <c r="Z157" s="8">
        <v>35.233803690000002</v>
      </c>
      <c r="AA157" s="8">
        <v>0</v>
      </c>
      <c r="AB157" s="8">
        <v>152125</v>
      </c>
      <c r="AC157" s="8">
        <v>11206</v>
      </c>
      <c r="AD157" s="8">
        <v>1698</v>
      </c>
      <c r="AE157" s="8">
        <v>728</v>
      </c>
      <c r="AF157" s="8">
        <v>39.6</v>
      </c>
      <c r="AG157" s="8">
        <v>16</v>
      </c>
      <c r="AH157" s="8">
        <v>129.5</v>
      </c>
      <c r="AI157" s="8">
        <v>0</v>
      </c>
      <c r="AJ157" s="8">
        <v>129.5</v>
      </c>
      <c r="AK157" s="8">
        <v>475</v>
      </c>
      <c r="AL157" s="8">
        <v>0</v>
      </c>
      <c r="AM157" s="8">
        <v>7</v>
      </c>
      <c r="AN157" s="15">
        <v>-2.5357142860000002</v>
      </c>
      <c r="AO157">
        <v>1.7796847739486856</v>
      </c>
    </row>
    <row r="158" spans="1:41" x14ac:dyDescent="0.25">
      <c r="A158" s="14">
        <v>44557</v>
      </c>
      <c r="B158" t="s">
        <v>260</v>
      </c>
      <c r="C158" s="15">
        <v>3817.8809999999999</v>
      </c>
      <c r="D158" s="8">
        <v>926412</v>
      </c>
      <c r="E158" s="15">
        <v>4108.2449999999999</v>
      </c>
      <c r="F158" s="15">
        <v>0</v>
      </c>
      <c r="G158" s="15">
        <v>7737.4059999999999</v>
      </c>
      <c r="H158" s="15">
        <v>3282.0450000000001</v>
      </c>
      <c r="I158" s="15">
        <v>0</v>
      </c>
      <c r="J158" s="15">
        <v>0</v>
      </c>
      <c r="K158" s="15">
        <v>0</v>
      </c>
      <c r="L158" s="15">
        <v>31107.133999999998</v>
      </c>
      <c r="M158" s="15">
        <v>9182.7019999999993</v>
      </c>
      <c r="N158" s="15">
        <v>12.026</v>
      </c>
      <c r="O158" s="15">
        <v>6705.8339999999998</v>
      </c>
      <c r="P158" s="15">
        <v>0</v>
      </c>
      <c r="Q158" s="15">
        <v>0</v>
      </c>
      <c r="R158" s="15">
        <v>0</v>
      </c>
      <c r="S158" s="15">
        <v>1629.587</v>
      </c>
      <c r="T158" s="15">
        <v>441.89400000000001</v>
      </c>
      <c r="U158" s="15">
        <v>0</v>
      </c>
      <c r="V158" s="15">
        <v>30.998000000000001</v>
      </c>
      <c r="W158" s="15">
        <v>28.199000000000002</v>
      </c>
      <c r="X158" s="15">
        <v>0</v>
      </c>
      <c r="Y158" s="15">
        <v>0</v>
      </c>
      <c r="Z158" s="8">
        <v>83.621776350000005</v>
      </c>
      <c r="AA158" s="8">
        <v>0.69210280199999996</v>
      </c>
      <c r="AB158" s="8">
        <v>143976</v>
      </c>
      <c r="AC158" s="8">
        <v>5093</v>
      </c>
      <c r="AD158" s="8">
        <v>4414</v>
      </c>
      <c r="AE158" s="8">
        <v>458</v>
      </c>
      <c r="AF158" s="8">
        <v>38.6</v>
      </c>
      <c r="AG158" s="8">
        <v>13</v>
      </c>
      <c r="AH158" s="8">
        <v>129.5</v>
      </c>
      <c r="AI158" s="8">
        <v>0</v>
      </c>
      <c r="AJ158" s="8">
        <v>129.5</v>
      </c>
      <c r="AK158" s="8">
        <v>475</v>
      </c>
      <c r="AL158" s="8">
        <v>0</v>
      </c>
      <c r="AM158" s="8">
        <v>4</v>
      </c>
      <c r="AN158" s="15">
        <v>-40.412500000000001</v>
      </c>
      <c r="AO158">
        <v>1.5866938125576124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 Fit (2)</vt:lpstr>
      <vt:lpstr>Variables used</vt:lpstr>
      <vt:lpstr>Model Fit</vt:lpstr>
      <vt:lpstr>Total Own-Ad contribution</vt:lpstr>
      <vt:lpstr>Summary -yearly split</vt:lpstr>
      <vt:lpstr>Detailed Media Summary</vt:lpstr>
      <vt:lpstr>Media Summary -yearly split -Dt</vt:lpstr>
      <vt:lpstr>Due Tos - Total level</vt:lpstr>
      <vt:lpstr>Due Tos -Own in detail</vt:lpstr>
      <vt:lpstr>Notes -Kavya</vt:lpstr>
      <vt:lpstr>Covid month</vt:lpstr>
      <vt:lpstr>Paste decomps here</vt:lpstr>
      <vt:lpstr>Sheet1</vt:lpstr>
      <vt:lpstr>non media</vt:lpstr>
      <vt:lpstr>Support graph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Kavyahbhat</cp:lastModifiedBy>
  <dcterms:created xsi:type="dcterms:W3CDTF">2022-04-05T04:28:26Z</dcterms:created>
  <dcterms:modified xsi:type="dcterms:W3CDTF">2022-05-25T09:36:16Z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